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17400" windowHeight="9735" activeTab="1"/>
  </bookViews>
  <sheets>
    <sheet name="14年度预计控制下达数" sheetId="8" r:id="rId1"/>
    <sheet name="13年度预计控制数" sheetId="7" r:id="rId2"/>
    <sheet name="13年度预计结构" sheetId="6" r:id="rId3"/>
    <sheet name="13年度预计" sheetId="5" r:id="rId4"/>
    <sheet name="13年1-9支出明细" sheetId="1" r:id="rId5"/>
    <sheet name="Sheet2" sheetId="2" r:id="rId6"/>
    <sheet name="Sheet1" sheetId="9" r:id="rId7"/>
    <sheet name="方案" sheetId="3" r:id="rId8"/>
  </sheets>
  <definedNames>
    <definedName name="_xlnm.Print_Titles" localSheetId="7">方案!$2:$3</definedName>
  </definedNames>
  <calcPr calcId="114210" fullCalcOnLoad="1"/>
</workbook>
</file>

<file path=xl/calcChain.xml><?xml version="1.0" encoding="utf-8"?>
<calcChain xmlns="http://schemas.openxmlformats.org/spreadsheetml/2006/main">
  <c r="U120" i="8"/>
  <c r="U111"/>
  <c r="I170" i="1"/>
  <c r="T175" i="8"/>
  <c r="I171" i="1"/>
  <c r="T176" i="8"/>
  <c r="I173" i="1"/>
  <c r="T178" i="8"/>
  <c r="I174" i="1"/>
  <c r="T179" i="8"/>
  <c r="I175" i="1"/>
  <c r="T180" i="8"/>
  <c r="I176" i="1"/>
  <c r="T181" i="8"/>
  <c r="I177" i="1"/>
  <c r="T182" i="8"/>
  <c r="T177"/>
  <c r="I178" i="1"/>
  <c r="T183" i="8"/>
  <c r="I179" i="1"/>
  <c r="T184" i="8"/>
  <c r="I180" i="1"/>
  <c r="T185" i="8"/>
  <c r="I181" i="1"/>
  <c r="T186" i="8"/>
  <c r="I182" i="1"/>
  <c r="T187" i="8"/>
  <c r="I183" i="1"/>
  <c r="T188" i="8"/>
  <c r="T111"/>
  <c r="T96"/>
  <c r="T62"/>
  <c r="T8"/>
  <c r="F120"/>
  <c r="I120"/>
  <c r="L120"/>
  <c r="K116" i="1"/>
  <c r="X121" i="8"/>
  <c r="K117" i="1"/>
  <c r="X122" i="8"/>
  <c r="K118" i="1"/>
  <c r="X123" i="8"/>
  <c r="K119" i="1"/>
  <c r="X124" i="8"/>
  <c r="K120" i="1"/>
  <c r="X125" i="8"/>
  <c r="K121" i="1"/>
  <c r="X126" i="8"/>
  <c r="K122" i="1"/>
  <c r="X127" i="8"/>
  <c r="X120"/>
  <c r="L116" i="1"/>
  <c r="AA121" i="8"/>
  <c r="L117" i="1"/>
  <c r="AA122" i="8"/>
  <c r="L118" i="1"/>
  <c r="AA123" i="8"/>
  <c r="L119" i="1"/>
  <c r="AA124" i="8"/>
  <c r="L120" i="1"/>
  <c r="AA125" i="8"/>
  <c r="L121" i="1"/>
  <c r="AA126" i="8"/>
  <c r="L122" i="1"/>
  <c r="AA127" i="8"/>
  <c r="AA120"/>
  <c r="M116" i="1"/>
  <c r="AD121" i="8"/>
  <c r="M117" i="1"/>
  <c r="AD122" i="8"/>
  <c r="M118" i="1"/>
  <c r="AD123" i="8"/>
  <c r="M119" i="1"/>
  <c r="AD124" i="8"/>
  <c r="M120" i="1"/>
  <c r="AD125" i="8"/>
  <c r="M121" i="1"/>
  <c r="AD126" i="8"/>
  <c r="M122" i="1"/>
  <c r="AD127" i="8"/>
  <c r="AD120"/>
  <c r="N116" i="1"/>
  <c r="AG121" i="8"/>
  <c r="N117" i="1"/>
  <c r="AG122" i="8"/>
  <c r="N118" i="1"/>
  <c r="AG123" i="8"/>
  <c r="N119" i="1"/>
  <c r="AG124" i="8"/>
  <c r="N120" i="1"/>
  <c r="AG125" i="8"/>
  <c r="N121" i="1"/>
  <c r="AG126" i="8"/>
  <c r="N122" i="1"/>
  <c r="AG127" i="8"/>
  <c r="AG120"/>
  <c r="P116" i="1"/>
  <c r="AM121" i="8"/>
  <c r="P117" i="1"/>
  <c r="AM122" i="8"/>
  <c r="P118" i="1"/>
  <c r="AM123" i="8"/>
  <c r="P119" i="1"/>
  <c r="AM124" i="8"/>
  <c r="P120" i="1"/>
  <c r="AM125" i="8"/>
  <c r="P121" i="1"/>
  <c r="AM126" i="8"/>
  <c r="P122" i="1"/>
  <c r="AM127" i="8"/>
  <c r="AM120"/>
  <c r="Q116" i="1"/>
  <c r="AP121" i="8"/>
  <c r="Q117" i="1"/>
  <c r="AP122" i="8"/>
  <c r="Q118" i="1"/>
  <c r="AP123" i="8"/>
  <c r="Q119" i="1"/>
  <c r="AP124" i="8"/>
  <c r="Q120" i="1"/>
  <c r="AP125" i="8"/>
  <c r="Q121" i="1"/>
  <c r="AP126" i="8"/>
  <c r="Q122" i="1"/>
  <c r="AP127" i="8"/>
  <c r="AP120"/>
  <c r="AJ120"/>
  <c r="R116" i="1"/>
  <c r="AS121" i="8"/>
  <c r="R117" i="1"/>
  <c r="AS122" i="8"/>
  <c r="R118" i="1"/>
  <c r="AS123" i="8"/>
  <c r="R119" i="1"/>
  <c r="AS124" i="8"/>
  <c r="R120" i="1"/>
  <c r="AS125" i="8"/>
  <c r="R121" i="1"/>
  <c r="AS126" i="8"/>
  <c r="R122" i="1"/>
  <c r="AS127" i="8"/>
  <c r="AS120"/>
  <c r="E120"/>
  <c r="U119" i="1"/>
  <c r="BB124" i="8"/>
  <c r="V119" i="1"/>
  <c r="BE124" i="8"/>
  <c r="W119" i="1"/>
  <c r="BH124" i="8"/>
  <c r="X119" i="1"/>
  <c r="BK124" i="8"/>
  <c r="Y119" i="1"/>
  <c r="BN124" i="8"/>
  <c r="Z119" i="1"/>
  <c r="BQ124" i="8"/>
  <c r="BR124"/>
  <c r="AY124"/>
  <c r="U120" i="1"/>
  <c r="BB125" i="8"/>
  <c r="V120" i="1"/>
  <c r="BE125" i="8"/>
  <c r="W120" i="1"/>
  <c r="BH125" i="8"/>
  <c r="X120" i="1"/>
  <c r="BK125" i="8"/>
  <c r="Y120" i="1"/>
  <c r="BN125" i="8"/>
  <c r="Z120" i="1"/>
  <c r="BQ125" i="8"/>
  <c r="BR125"/>
  <c r="AY125"/>
  <c r="U121" i="1"/>
  <c r="BB126" i="8"/>
  <c r="V121" i="1"/>
  <c r="BE126" i="8"/>
  <c r="W121" i="1"/>
  <c r="BH126" i="8"/>
  <c r="X121" i="1"/>
  <c r="BK126" i="8"/>
  <c r="Y121" i="1"/>
  <c r="BN126" i="8"/>
  <c r="Z121" i="1"/>
  <c r="BQ126" i="8"/>
  <c r="BR126"/>
  <c r="AY126"/>
  <c r="U122" i="1"/>
  <c r="BB127" i="8"/>
  <c r="V122" i="1"/>
  <c r="BE127" i="8"/>
  <c r="W122" i="1"/>
  <c r="BH127" i="8"/>
  <c r="X122" i="1"/>
  <c r="BK127" i="8"/>
  <c r="Y122" i="1"/>
  <c r="BN127" i="8"/>
  <c r="Z122" i="1"/>
  <c r="BQ127" i="8"/>
  <c r="BR127"/>
  <c r="AY127"/>
  <c r="U116" i="1"/>
  <c r="BB121" i="8"/>
  <c r="V116" i="1"/>
  <c r="BE121" i="8"/>
  <c r="W116" i="1"/>
  <c r="BH121" i="8"/>
  <c r="X116" i="1"/>
  <c r="BK121" i="8"/>
  <c r="Y116" i="1"/>
  <c r="BN121" i="8"/>
  <c r="Z116" i="1"/>
  <c r="BQ121" i="8"/>
  <c r="BR121"/>
  <c r="AY121"/>
  <c r="U117" i="1"/>
  <c r="BB122" i="8"/>
  <c r="V117" i="1"/>
  <c r="BE122" i="8"/>
  <c r="W117" i="1"/>
  <c r="BH122" i="8"/>
  <c r="X117" i="1"/>
  <c r="BK122" i="8"/>
  <c r="Y117" i="1"/>
  <c r="BN122" i="8"/>
  <c r="Z117" i="1"/>
  <c r="BQ122" i="8"/>
  <c r="BR122"/>
  <c r="AY122"/>
  <c r="U118" i="1"/>
  <c r="BB123" i="8"/>
  <c r="V118" i="1"/>
  <c r="BE123" i="8"/>
  <c r="W118" i="1"/>
  <c r="BH123" i="8"/>
  <c r="X118" i="1"/>
  <c r="BK123" i="8"/>
  <c r="Y118" i="1"/>
  <c r="BN123" i="8"/>
  <c r="Z118" i="1"/>
  <c r="BQ123" i="8"/>
  <c r="BR123"/>
  <c r="AY123"/>
  <c r="AY120"/>
  <c r="AE119" i="1"/>
  <c r="CD124" i="8"/>
  <c r="AF119" i="1"/>
  <c r="CG124" i="8"/>
  <c r="CH124"/>
  <c r="CA124"/>
  <c r="AE120" i="1"/>
  <c r="CD125" i="8"/>
  <c r="AF120" i="1"/>
  <c r="CG125" i="8"/>
  <c r="CH125"/>
  <c r="CA125"/>
  <c r="AE121" i="1"/>
  <c r="CD126" i="8"/>
  <c r="AF121" i="1"/>
  <c r="CG126" i="8"/>
  <c r="CH126"/>
  <c r="CA126"/>
  <c r="AE122" i="1"/>
  <c r="CD127" i="8"/>
  <c r="AF122" i="1"/>
  <c r="CG127" i="8"/>
  <c r="CH127"/>
  <c r="CA127"/>
  <c r="AE116" i="1"/>
  <c r="CD121" i="8"/>
  <c r="AF116" i="1"/>
  <c r="CG121" i="8"/>
  <c r="CH121"/>
  <c r="CA121"/>
  <c r="AE117" i="1"/>
  <c r="CD122" i="8"/>
  <c r="AF117" i="1"/>
  <c r="CG122" i="8"/>
  <c r="CH122"/>
  <c r="CA122"/>
  <c r="AE118" i="1"/>
  <c r="CD123" i="8"/>
  <c r="AF118" i="1"/>
  <c r="CG123" i="8"/>
  <c r="CH123"/>
  <c r="CA123"/>
  <c r="CA120"/>
  <c r="CN124"/>
  <c r="CQ124"/>
  <c r="AK119" i="1"/>
  <c r="CT124" i="8"/>
  <c r="AL119" i="1"/>
  <c r="CW124" i="8"/>
  <c r="AM119" i="1"/>
  <c r="CZ124" i="8"/>
  <c r="AN119" i="1"/>
  <c r="DC124" i="8"/>
  <c r="AP119" i="1"/>
  <c r="DG124" i="8"/>
  <c r="AQ119" i="1"/>
  <c r="DJ124" i="8"/>
  <c r="AR119" i="1"/>
  <c r="DM124" i="8"/>
  <c r="AT119" i="1"/>
  <c r="DQ124" i="8"/>
  <c r="BD119" i="1"/>
  <c r="BE119"/>
  <c r="BC119"/>
  <c r="ED124" i="8"/>
  <c r="BG119" i="1"/>
  <c r="EN124" i="8"/>
  <c r="BH119" i="1"/>
  <c r="EQ124" i="8"/>
  <c r="BL119" i="1"/>
  <c r="FC124" i="8"/>
  <c r="BM119" i="1"/>
  <c r="FF124" i="8"/>
  <c r="BN119" i="1"/>
  <c r="FI124" i="8"/>
  <c r="FJ124"/>
  <c r="BP119" i="1"/>
  <c r="FM124" i="8"/>
  <c r="BR119" i="1"/>
  <c r="FS124" i="8"/>
  <c r="BT119" i="1"/>
  <c r="FW124" i="8"/>
  <c r="CK124"/>
  <c r="CN125"/>
  <c r="AJ120" i="1"/>
  <c r="CQ125" i="8"/>
  <c r="AK120" i="1"/>
  <c r="CT125" i="8"/>
  <c r="AL120" i="1"/>
  <c r="CW125" i="8"/>
  <c r="AM120" i="1"/>
  <c r="CZ125" i="8"/>
  <c r="AN120" i="1"/>
  <c r="DC125" i="8"/>
  <c r="AP120" i="1"/>
  <c r="DG125" i="8"/>
  <c r="AQ120" i="1"/>
  <c r="DJ125" i="8"/>
  <c r="AR120" i="1"/>
  <c r="DM125" i="8"/>
  <c r="AT120" i="1"/>
  <c r="DQ125" i="8"/>
  <c r="BD120" i="1"/>
  <c r="BE120"/>
  <c r="BF120"/>
  <c r="BC120"/>
  <c r="ED125" i="8"/>
  <c r="BG120" i="1"/>
  <c r="EN125" i="8"/>
  <c r="BH120" i="1"/>
  <c r="EQ125" i="8"/>
  <c r="BL120" i="1"/>
  <c r="FC125" i="8"/>
  <c r="BM120" i="1"/>
  <c r="FF125" i="8"/>
  <c r="BN120" i="1"/>
  <c r="FI125" i="8"/>
  <c r="FJ125"/>
  <c r="BP120" i="1"/>
  <c r="FM125" i="8"/>
  <c r="BR120" i="1"/>
  <c r="FS125" i="8"/>
  <c r="BT120" i="1"/>
  <c r="FW125" i="8"/>
  <c r="CK125"/>
  <c r="CN126"/>
  <c r="AJ121" i="1"/>
  <c r="CQ126" i="8"/>
  <c r="AK121" i="1"/>
  <c r="CT126" i="8"/>
  <c r="AL121" i="1"/>
  <c r="CW126" i="8"/>
  <c r="AM121" i="1"/>
  <c r="CZ126" i="8"/>
  <c r="AN121" i="1"/>
  <c r="DC126" i="8"/>
  <c r="AP121" i="1"/>
  <c r="DG126" i="8"/>
  <c r="AQ121" i="1"/>
  <c r="DJ126" i="8"/>
  <c r="AR121" i="1"/>
  <c r="DM126" i="8"/>
  <c r="AT121" i="1"/>
  <c r="DQ126" i="8"/>
  <c r="BD121" i="1"/>
  <c r="BE121"/>
  <c r="BF121"/>
  <c r="BC121"/>
  <c r="ED126" i="8"/>
  <c r="BG121" i="1"/>
  <c r="EN126" i="8"/>
  <c r="BH121" i="1"/>
  <c r="EQ126" i="8"/>
  <c r="BL121" i="1"/>
  <c r="FC126" i="8"/>
  <c r="BM121" i="1"/>
  <c r="FF126" i="8"/>
  <c r="BN121" i="1"/>
  <c r="FI126" i="8"/>
  <c r="FJ126"/>
  <c r="BP121" i="1"/>
  <c r="FM126" i="8"/>
  <c r="BR121" i="1"/>
  <c r="FS126" i="8"/>
  <c r="BT121" i="1"/>
  <c r="FW126" i="8"/>
  <c r="CK126"/>
  <c r="CN127"/>
  <c r="AJ122" i="1"/>
  <c r="CQ127" i="8"/>
  <c r="AK122" i="1"/>
  <c r="CT127" i="8"/>
  <c r="AL122" i="1"/>
  <c r="CW127" i="8"/>
  <c r="AM122" i="1"/>
  <c r="CZ127" i="8"/>
  <c r="AN122" i="1"/>
  <c r="DC127" i="8"/>
  <c r="AP122" i="1"/>
  <c r="DG127" i="8"/>
  <c r="AQ122" i="1"/>
  <c r="DJ127" i="8"/>
  <c r="AR122" i="1"/>
  <c r="DM127" i="8"/>
  <c r="AT122" i="1"/>
  <c r="DQ127" i="8"/>
  <c r="BD122" i="1"/>
  <c r="BE122"/>
  <c r="BF122"/>
  <c r="BC122"/>
  <c r="ED127" i="8"/>
  <c r="BG122" i="1"/>
  <c r="EN127" i="8"/>
  <c r="BH122" i="1"/>
  <c r="EQ127" i="8"/>
  <c r="BL122" i="1"/>
  <c r="FC127" i="8"/>
  <c r="BM122" i="1"/>
  <c r="FF127" i="8"/>
  <c r="BN122" i="1"/>
  <c r="FI127" i="8"/>
  <c r="FJ127"/>
  <c r="BP122" i="1"/>
  <c r="FM127" i="8"/>
  <c r="BR122" i="1"/>
  <c r="FS127" i="8"/>
  <c r="BT122" i="1"/>
  <c r="FW127" i="8"/>
  <c r="CK127"/>
  <c r="CN121"/>
  <c r="AJ116" i="1"/>
  <c r="CQ121" i="8"/>
  <c r="AK116" i="1"/>
  <c r="CT121" i="8"/>
  <c r="AL116" i="1"/>
  <c r="CW121" i="8"/>
  <c r="AM116" i="1"/>
  <c r="CZ121" i="8"/>
  <c r="AN116" i="1"/>
  <c r="DC121" i="8"/>
  <c r="AP116" i="1"/>
  <c r="DG121" i="8"/>
  <c r="AQ116" i="1"/>
  <c r="DJ121" i="8"/>
  <c r="AR116" i="1"/>
  <c r="DM121" i="8"/>
  <c r="AT116" i="1"/>
  <c r="DQ121" i="8"/>
  <c r="BF116" i="1"/>
  <c r="BC116"/>
  <c r="ED121" i="8"/>
  <c r="BG116" i="1"/>
  <c r="EN121" i="8"/>
  <c r="BH116" i="1"/>
  <c r="EQ121" i="8"/>
  <c r="BL116" i="1"/>
  <c r="FC121" i="8"/>
  <c r="BM116" i="1"/>
  <c r="FF121" i="8"/>
  <c r="BN116" i="1"/>
  <c r="FI121" i="8"/>
  <c r="FJ121"/>
  <c r="BP116" i="1"/>
  <c r="FM121" i="8"/>
  <c r="BR116" i="1"/>
  <c r="FS121" i="8"/>
  <c r="BT116" i="1"/>
  <c r="FW121" i="8"/>
  <c r="CK121"/>
  <c r="CN122"/>
  <c r="AJ117" i="1"/>
  <c r="CQ122" i="8"/>
  <c r="AK117" i="1"/>
  <c r="CT122" i="8"/>
  <c r="AL117" i="1"/>
  <c r="CW122" i="8"/>
  <c r="AM117" i="1"/>
  <c r="CZ122" i="8"/>
  <c r="AN117" i="1"/>
  <c r="DC122" i="8"/>
  <c r="AP117" i="1"/>
  <c r="DG122" i="8"/>
  <c r="AQ117" i="1"/>
  <c r="DJ122" i="8"/>
  <c r="AR117" i="1"/>
  <c r="DM122" i="8"/>
  <c r="AT117" i="1"/>
  <c r="DQ122" i="8"/>
  <c r="BE117" i="1"/>
  <c r="BC117"/>
  <c r="ED122" i="8"/>
  <c r="BG117" i="1"/>
  <c r="EN122" i="8"/>
  <c r="BH117" i="1"/>
  <c r="EQ122" i="8"/>
  <c r="BL117" i="1"/>
  <c r="FC122" i="8"/>
  <c r="BM117" i="1"/>
  <c r="FF122" i="8"/>
  <c r="BN117" i="1"/>
  <c r="FI122" i="8"/>
  <c r="FJ122"/>
  <c r="BP117" i="1"/>
  <c r="FM122" i="8"/>
  <c r="BR117" i="1"/>
  <c r="FS122" i="8"/>
  <c r="BT117" i="1"/>
  <c r="FW122" i="8"/>
  <c r="CK122"/>
  <c r="CN123"/>
  <c r="AJ118" i="1"/>
  <c r="CQ123" i="8"/>
  <c r="AK118" i="1"/>
  <c r="CT123" i="8"/>
  <c r="AL118" i="1"/>
  <c r="CW123" i="8"/>
  <c r="AM118" i="1"/>
  <c r="CZ123" i="8"/>
  <c r="AN118" i="1"/>
  <c r="DC123" i="8"/>
  <c r="AP118" i="1"/>
  <c r="DG123" i="8"/>
  <c r="AQ118" i="1"/>
  <c r="DJ123" i="8"/>
  <c r="AR118" i="1"/>
  <c r="DM123" i="8"/>
  <c r="AT118" i="1"/>
  <c r="DQ123" i="8"/>
  <c r="BD118" i="1"/>
  <c r="BE118"/>
  <c r="BF118"/>
  <c r="BC118"/>
  <c r="ED123" i="8"/>
  <c r="BG118" i="1"/>
  <c r="EN123" i="8"/>
  <c r="BH118" i="1"/>
  <c r="EQ123" i="8"/>
  <c r="BL118" i="1"/>
  <c r="FC123" i="8"/>
  <c r="BM118" i="1"/>
  <c r="FF123" i="8"/>
  <c r="BN118" i="1"/>
  <c r="FI123" i="8"/>
  <c r="FJ123"/>
  <c r="BP118" i="1"/>
  <c r="FM123" i="8"/>
  <c r="BR118" i="1"/>
  <c r="FS123" i="8"/>
  <c r="BT118" i="1"/>
  <c r="FW123" i="8"/>
  <c r="CK123"/>
  <c r="CK120"/>
  <c r="BU116" i="1"/>
  <c r="FZ121" i="8"/>
  <c r="BU117" i="1"/>
  <c r="FZ122" i="8"/>
  <c r="BU118" i="1"/>
  <c r="FZ123" i="8"/>
  <c r="BU119" i="1"/>
  <c r="FZ124" i="8"/>
  <c r="BU120" i="1"/>
  <c r="FZ125" i="8"/>
  <c r="BU121" i="1"/>
  <c r="FZ126" i="8"/>
  <c r="FZ127"/>
  <c r="FZ120"/>
  <c r="BV116" i="1"/>
  <c r="GC121" i="8"/>
  <c r="BV117" i="1"/>
  <c r="GC122" i="8"/>
  <c r="BV118" i="1"/>
  <c r="GC123" i="8"/>
  <c r="BV120" i="1"/>
  <c r="GC125" i="8"/>
  <c r="BV121" i="1"/>
  <c r="GC126" i="8"/>
  <c r="BV122" i="1"/>
  <c r="GC127" i="8"/>
  <c r="GC120"/>
  <c r="BW116" i="1"/>
  <c r="GF121" i="8"/>
  <c r="BW117" i="1"/>
  <c r="GF122" i="8"/>
  <c r="BW118" i="1"/>
  <c r="GF123" i="8"/>
  <c r="BW119" i="1"/>
  <c r="GF124" i="8"/>
  <c r="BW120" i="1"/>
  <c r="GF125" i="8"/>
  <c r="BW121" i="1"/>
  <c r="GF126" i="8"/>
  <c r="BW122" i="1"/>
  <c r="GF127" i="8"/>
  <c r="GF120"/>
  <c r="GO124"/>
  <c r="GR124"/>
  <c r="GU124"/>
  <c r="GX124"/>
  <c r="HA124"/>
  <c r="GL124"/>
  <c r="GO125"/>
  <c r="GR125"/>
  <c r="GU125"/>
  <c r="GX125"/>
  <c r="HA125"/>
  <c r="GL125"/>
  <c r="GO126"/>
  <c r="GR126"/>
  <c r="GU126"/>
  <c r="GX126"/>
  <c r="HA126"/>
  <c r="GL126"/>
  <c r="GO127"/>
  <c r="GR127"/>
  <c r="GU127"/>
  <c r="GX127"/>
  <c r="HA127"/>
  <c r="GL127"/>
  <c r="GO121"/>
  <c r="GR121"/>
  <c r="GU121"/>
  <c r="GX121"/>
  <c r="HA121"/>
  <c r="GL121"/>
  <c r="GO122"/>
  <c r="GR122"/>
  <c r="GU122"/>
  <c r="GX122"/>
  <c r="HA122"/>
  <c r="GL122"/>
  <c r="GO123"/>
  <c r="GR123"/>
  <c r="GU123"/>
  <c r="GX123"/>
  <c r="HA123"/>
  <c r="GL123"/>
  <c r="GL120"/>
  <c r="D120"/>
  <c r="AJ124"/>
  <c r="E124"/>
  <c r="D124"/>
  <c r="AJ125"/>
  <c r="E125"/>
  <c r="D125"/>
  <c r="AJ127"/>
  <c r="E127"/>
  <c r="D127"/>
  <c r="K107" i="1"/>
  <c r="X112" i="8"/>
  <c r="L107" i="1"/>
  <c r="AA112" i="8"/>
  <c r="M107" i="1"/>
  <c r="AD112" i="8"/>
  <c r="N107" i="1"/>
  <c r="AG112" i="8"/>
  <c r="P107" i="1"/>
  <c r="AM112" i="8"/>
  <c r="Q107" i="1"/>
  <c r="AP112" i="8"/>
  <c r="AJ112"/>
  <c r="R107" i="1"/>
  <c r="AS112" i="8"/>
  <c r="E112"/>
  <c r="U107" i="1"/>
  <c r="BB112" i="8"/>
  <c r="V107" i="1"/>
  <c r="BE112" i="8"/>
  <c r="W107" i="1"/>
  <c r="BH112" i="8"/>
  <c r="X107" i="1"/>
  <c r="BK112" i="8"/>
  <c r="Y107" i="1"/>
  <c r="BN112" i="8"/>
  <c r="Z107" i="1"/>
  <c r="BQ112" i="8"/>
  <c r="BR112"/>
  <c r="AY112"/>
  <c r="AE107" i="1"/>
  <c r="CD112" i="8"/>
  <c r="AF107" i="1"/>
  <c r="CG112" i="8"/>
  <c r="CH112"/>
  <c r="CA112"/>
  <c r="CN112"/>
  <c r="AJ107" i="1"/>
  <c r="CQ112" i="8"/>
  <c r="AK107" i="1"/>
  <c r="CT112" i="8"/>
  <c r="AL107" i="1"/>
  <c r="CW112" i="8"/>
  <c r="AM107" i="1"/>
  <c r="CZ112" i="8"/>
  <c r="AN107" i="1"/>
  <c r="DC112" i="8"/>
  <c r="AP107" i="1"/>
  <c r="DG112" i="8"/>
  <c r="AQ107" i="1"/>
  <c r="DJ112" i="8"/>
  <c r="AR107" i="1"/>
  <c r="DM112" i="8"/>
  <c r="BD107" i="1"/>
  <c r="BE107"/>
  <c r="BF107"/>
  <c r="BC107"/>
  <c r="ED112" i="8"/>
  <c r="BG107" i="1"/>
  <c r="EN112" i="8"/>
  <c r="BL107" i="1"/>
  <c r="FC112" i="8"/>
  <c r="BM107" i="1"/>
  <c r="FF112" i="8"/>
  <c r="BN107" i="1"/>
  <c r="FI112" i="8"/>
  <c r="FJ112"/>
  <c r="BR107" i="1"/>
  <c r="FS112" i="8"/>
  <c r="BT107" i="1"/>
  <c r="FW112" i="8"/>
  <c r="CK112"/>
  <c r="BU107" i="1"/>
  <c r="FZ112" i="8"/>
  <c r="BV107" i="1"/>
  <c r="GC112" i="8"/>
  <c r="BW107" i="1"/>
  <c r="GF112" i="8"/>
  <c r="GO112"/>
  <c r="GR112"/>
  <c r="GU112"/>
  <c r="GX112"/>
  <c r="HA112"/>
  <c r="GL112"/>
  <c r="D112"/>
  <c r="K108" i="1"/>
  <c r="X113" i="8"/>
  <c r="L108" i="1"/>
  <c r="AA113" i="8"/>
  <c r="M108" i="1"/>
  <c r="AD113" i="8"/>
  <c r="N108" i="1"/>
  <c r="AG113" i="8"/>
  <c r="P108" i="1"/>
  <c r="AM113" i="8"/>
  <c r="Q108" i="1"/>
  <c r="AP113" i="8"/>
  <c r="AJ113"/>
  <c r="R108" i="1"/>
  <c r="AS113" i="8"/>
  <c r="E113"/>
  <c r="U108" i="1"/>
  <c r="BB113" i="8"/>
  <c r="V108" i="1"/>
  <c r="BE113" i="8"/>
  <c r="W108" i="1"/>
  <c r="BH113" i="8"/>
  <c r="X108" i="1"/>
  <c r="BK113" i="8"/>
  <c r="Y108" i="1"/>
  <c r="BN113" i="8"/>
  <c r="Z108" i="1"/>
  <c r="BQ113" i="8"/>
  <c r="BR113"/>
  <c r="AY113"/>
  <c r="AE108" i="1"/>
  <c r="CD113" i="8"/>
  <c r="AF108" i="1"/>
  <c r="CG113" i="8"/>
  <c r="CH113"/>
  <c r="CA113"/>
  <c r="CN113"/>
  <c r="AJ108" i="1"/>
  <c r="CQ113" i="8"/>
  <c r="AK108" i="1"/>
  <c r="CT113" i="8"/>
  <c r="AL108" i="1"/>
  <c r="CW113" i="8"/>
  <c r="AM108" i="1"/>
  <c r="CZ113" i="8"/>
  <c r="AN108" i="1"/>
  <c r="DC113" i="8"/>
  <c r="AP108" i="1"/>
  <c r="DG113" i="8"/>
  <c r="AQ108" i="1"/>
  <c r="DJ113" i="8"/>
  <c r="AR108" i="1"/>
  <c r="DM113" i="8"/>
  <c r="AT108" i="1"/>
  <c r="DQ113" i="8"/>
  <c r="BD108" i="1"/>
  <c r="BE108"/>
  <c r="BF108"/>
  <c r="BC108"/>
  <c r="ED113" i="8"/>
  <c r="BG108" i="1"/>
  <c r="EN113" i="8"/>
  <c r="BH108" i="1"/>
  <c r="EQ113" i="8"/>
  <c r="BL108" i="1"/>
  <c r="FC113" i="8"/>
  <c r="BM108" i="1"/>
  <c r="FF113" i="8"/>
  <c r="BN108" i="1"/>
  <c r="FI113" i="8"/>
  <c r="FJ113"/>
  <c r="BP108" i="1"/>
  <c r="FM113" i="8"/>
  <c r="BR108" i="1"/>
  <c r="FS113" i="8"/>
  <c r="BT108" i="1"/>
  <c r="FW113" i="8"/>
  <c r="CK113"/>
  <c r="BU108" i="1"/>
  <c r="FZ113" i="8"/>
  <c r="BV108" i="1"/>
  <c r="GC113" i="8"/>
  <c r="GO113"/>
  <c r="GR113"/>
  <c r="GU113"/>
  <c r="GX113"/>
  <c r="HA113"/>
  <c r="GL113"/>
  <c r="D113"/>
  <c r="K109" i="1"/>
  <c r="X114" i="8"/>
  <c r="AA114"/>
  <c r="AD114"/>
  <c r="N109" i="1"/>
  <c r="AG114" i="8"/>
  <c r="P109" i="1"/>
  <c r="AM114" i="8"/>
  <c r="Q109" i="1"/>
  <c r="AP114" i="8"/>
  <c r="AJ114"/>
  <c r="AS114"/>
  <c r="E114"/>
  <c r="U109" i="1"/>
  <c r="BB114" i="8"/>
  <c r="V109" i="1"/>
  <c r="BE114" i="8"/>
  <c r="W109" i="1"/>
  <c r="BH114" i="8"/>
  <c r="X109" i="1"/>
  <c r="BK114" i="8"/>
  <c r="Y109" i="1"/>
  <c r="BN114" i="8"/>
  <c r="Z109" i="1"/>
  <c r="BQ114" i="8"/>
  <c r="BR114"/>
  <c r="AY114"/>
  <c r="AE109" i="1"/>
  <c r="CD114" i="8"/>
  <c r="AF109" i="1"/>
  <c r="CG114" i="8"/>
  <c r="CH114"/>
  <c r="CA114"/>
  <c r="CN114"/>
  <c r="AJ109" i="1"/>
  <c r="CQ114" i="8"/>
  <c r="AK109" i="1"/>
  <c r="CT114" i="8"/>
  <c r="AL109" i="1"/>
  <c r="CW114" i="8"/>
  <c r="AM109" i="1"/>
  <c r="CZ114" i="8"/>
  <c r="AN109" i="1"/>
  <c r="DC114" i="8"/>
  <c r="AP109" i="1"/>
  <c r="DG114" i="8"/>
  <c r="AQ109" i="1"/>
  <c r="DJ114" i="8"/>
  <c r="AR109" i="1"/>
  <c r="DM114" i="8"/>
  <c r="AT109" i="1"/>
  <c r="DQ114" i="8"/>
  <c r="BD109" i="1"/>
  <c r="BE109"/>
  <c r="BF109"/>
  <c r="BC109"/>
  <c r="ED114" i="8"/>
  <c r="BG109" i="1"/>
  <c r="EN114" i="8"/>
  <c r="BH109" i="1"/>
  <c r="EQ114" i="8"/>
  <c r="BL109" i="1"/>
  <c r="FC114" i="8"/>
  <c r="BM109" i="1"/>
  <c r="FF114" i="8"/>
  <c r="BN109" i="1"/>
  <c r="FI114" i="8"/>
  <c r="FJ114"/>
  <c r="BP109" i="1"/>
  <c r="FM114" i="8"/>
  <c r="BR109" i="1"/>
  <c r="FS114" i="8"/>
  <c r="BT109" i="1"/>
  <c r="FW114" i="8"/>
  <c r="CK114"/>
  <c r="BU109" i="1"/>
  <c r="FZ114" i="8"/>
  <c r="BV109" i="1"/>
  <c r="GC114" i="8"/>
  <c r="BW109" i="1"/>
  <c r="GF114" i="8"/>
  <c r="GO114"/>
  <c r="GR114"/>
  <c r="GU114"/>
  <c r="GX114"/>
  <c r="HA114"/>
  <c r="GL114"/>
  <c r="D114"/>
  <c r="K110" i="1"/>
  <c r="X115" i="8"/>
  <c r="L110" i="1"/>
  <c r="AA115" i="8"/>
  <c r="M110" i="1"/>
  <c r="AD115" i="8"/>
  <c r="N110" i="1"/>
  <c r="AG115" i="8"/>
  <c r="P110" i="1"/>
  <c r="AM115" i="8"/>
  <c r="Q110" i="1"/>
  <c r="AP115" i="8"/>
  <c r="AJ115"/>
  <c r="R110" i="1"/>
  <c r="AS115" i="8"/>
  <c r="E115"/>
  <c r="U110" i="1"/>
  <c r="BB115" i="8"/>
  <c r="V110" i="1"/>
  <c r="BE115" i="8"/>
  <c r="W110" i="1"/>
  <c r="BH115" i="8"/>
  <c r="X110" i="1"/>
  <c r="BK115" i="8"/>
  <c r="Y110" i="1"/>
  <c r="BN115" i="8"/>
  <c r="Z110" i="1"/>
  <c r="BQ115" i="8"/>
  <c r="BR115"/>
  <c r="AY115"/>
  <c r="AE110" i="1"/>
  <c r="CD115" i="8"/>
  <c r="AF110" i="1"/>
  <c r="CG115" i="8"/>
  <c r="CH115"/>
  <c r="CA115"/>
  <c r="CN115"/>
  <c r="AJ110" i="1"/>
  <c r="CQ115" i="8"/>
  <c r="AK110" i="1"/>
  <c r="CT115" i="8"/>
  <c r="AL110" i="1"/>
  <c r="CW115" i="8"/>
  <c r="AM110" i="1"/>
  <c r="CZ115" i="8"/>
  <c r="AN110" i="1"/>
  <c r="DC115" i="8"/>
  <c r="AP110" i="1"/>
  <c r="DG115" i="8"/>
  <c r="AQ110" i="1"/>
  <c r="DJ115" i="8"/>
  <c r="AR110" i="1"/>
  <c r="DM115" i="8"/>
  <c r="AT110" i="1"/>
  <c r="DQ115" i="8"/>
  <c r="BD110" i="1"/>
  <c r="BE110"/>
  <c r="BF110"/>
  <c r="BC110"/>
  <c r="ED115" i="8"/>
  <c r="BH110" i="1"/>
  <c r="EQ115" i="8"/>
  <c r="BL110" i="1"/>
  <c r="FC115" i="8"/>
  <c r="BM110" i="1"/>
  <c r="FF115" i="8"/>
  <c r="BN110" i="1"/>
  <c r="FI115" i="8"/>
  <c r="FJ115"/>
  <c r="BP110" i="1"/>
  <c r="FM115" i="8"/>
  <c r="BR110" i="1"/>
  <c r="FS115" i="8"/>
  <c r="BT110" i="1"/>
  <c r="FW115" i="8"/>
  <c r="CK115"/>
  <c r="BU110" i="1"/>
  <c r="FZ115" i="8"/>
  <c r="BV110" i="1"/>
  <c r="GC115" i="8"/>
  <c r="BW110" i="1"/>
  <c r="GF115" i="8"/>
  <c r="GO115"/>
  <c r="GR115"/>
  <c r="GU115"/>
  <c r="GX115"/>
  <c r="HA115"/>
  <c r="GL115"/>
  <c r="D115"/>
  <c r="K111" i="1"/>
  <c r="X116" i="8"/>
  <c r="L111" i="1"/>
  <c r="AA116" i="8"/>
  <c r="M111" i="1"/>
  <c r="AD116" i="8"/>
  <c r="N111" i="1"/>
  <c r="AG116" i="8"/>
  <c r="P111" i="1"/>
  <c r="AM116" i="8"/>
  <c r="Q111" i="1"/>
  <c r="AP116" i="8"/>
  <c r="AJ116"/>
  <c r="R111" i="1"/>
  <c r="AS116" i="8"/>
  <c r="E116"/>
  <c r="U111" i="1"/>
  <c r="BB116" i="8"/>
  <c r="V111" i="1"/>
  <c r="BE116" i="8"/>
  <c r="W111" i="1"/>
  <c r="BH116" i="8"/>
  <c r="X111" i="1"/>
  <c r="BK116" i="8"/>
  <c r="Y111" i="1"/>
  <c r="BN116" i="8"/>
  <c r="Z111" i="1"/>
  <c r="BQ116" i="8"/>
  <c r="BR116"/>
  <c r="AY116"/>
  <c r="AE111" i="1"/>
  <c r="CD116" i="8"/>
  <c r="AF111" i="1"/>
  <c r="CG116" i="8"/>
  <c r="CH116"/>
  <c r="CA116"/>
  <c r="CN116"/>
  <c r="AJ111" i="1"/>
  <c r="CQ116" i="8"/>
  <c r="AK111" i="1"/>
  <c r="CT116" i="8"/>
  <c r="AL111" i="1"/>
  <c r="CW116" i="8"/>
  <c r="AM111" i="1"/>
  <c r="CZ116" i="8"/>
  <c r="AN111" i="1"/>
  <c r="DC116" i="8"/>
  <c r="AP111" i="1"/>
  <c r="DG116" i="8"/>
  <c r="AQ111" i="1"/>
  <c r="DJ116" i="8"/>
  <c r="AR111" i="1"/>
  <c r="DM116" i="8"/>
  <c r="AT111" i="1"/>
  <c r="DQ116" i="8"/>
  <c r="BD111" i="1"/>
  <c r="BE111"/>
  <c r="BF111"/>
  <c r="BC111"/>
  <c r="ED116" i="8"/>
  <c r="BG111" i="1"/>
  <c r="EN116" i="8"/>
  <c r="BH111" i="1"/>
  <c r="EQ116" i="8"/>
  <c r="BL111" i="1"/>
  <c r="FC116" i="8"/>
  <c r="BM111" i="1"/>
  <c r="FF116" i="8"/>
  <c r="BN111" i="1"/>
  <c r="FI116" i="8"/>
  <c r="FJ116"/>
  <c r="BP111" i="1"/>
  <c r="FM116" i="8"/>
  <c r="BR111" i="1"/>
  <c r="FS116" i="8"/>
  <c r="BT111" i="1"/>
  <c r="FW116" i="8"/>
  <c r="CK116"/>
  <c r="BU111" i="1"/>
  <c r="FZ116" i="8"/>
  <c r="BV111" i="1"/>
  <c r="GC116" i="8"/>
  <c r="BW111" i="1"/>
  <c r="GF116" i="8"/>
  <c r="GO116"/>
  <c r="GR116"/>
  <c r="GU116"/>
  <c r="GX116"/>
  <c r="HA116"/>
  <c r="GL116"/>
  <c r="D116"/>
  <c r="K112" i="1"/>
  <c r="X117" i="8"/>
  <c r="L112" i="1"/>
  <c r="AA117" i="8"/>
  <c r="M112" i="1"/>
  <c r="AD117" i="8"/>
  <c r="N112" i="1"/>
  <c r="AG117" i="8"/>
  <c r="P112" i="1"/>
  <c r="AM117" i="8"/>
  <c r="Q112" i="1"/>
  <c r="AP117" i="8"/>
  <c r="AJ117"/>
  <c r="R112" i="1"/>
  <c r="AS117" i="8"/>
  <c r="E117"/>
  <c r="U112" i="1"/>
  <c r="BB117" i="8"/>
  <c r="V112" i="1"/>
  <c r="BE117" i="8"/>
  <c r="W112" i="1"/>
  <c r="BH117" i="8"/>
  <c r="X112" i="1"/>
  <c r="BK117" i="8"/>
  <c r="Y112" i="1"/>
  <c r="BN117" i="8"/>
  <c r="Z112" i="1"/>
  <c r="BQ117" i="8"/>
  <c r="BR117"/>
  <c r="AY117"/>
  <c r="AE112" i="1"/>
  <c r="CD117" i="8"/>
  <c r="AF112" i="1"/>
  <c r="CG117" i="8"/>
  <c r="CH117"/>
  <c r="CA117"/>
  <c r="CN117"/>
  <c r="AJ112" i="1"/>
  <c r="CQ117" i="8"/>
  <c r="AK112" i="1"/>
  <c r="CT117" i="8"/>
  <c r="AL112" i="1"/>
  <c r="CW117" i="8"/>
  <c r="AM112" i="1"/>
  <c r="CZ117" i="8"/>
  <c r="AN112" i="1"/>
  <c r="DC117" i="8"/>
  <c r="AP112" i="1"/>
  <c r="DG117" i="8"/>
  <c r="AQ112" i="1"/>
  <c r="DJ117" i="8"/>
  <c r="AR112" i="1"/>
  <c r="DM117" i="8"/>
  <c r="AT112" i="1"/>
  <c r="DQ117" i="8"/>
  <c r="BD112" i="1"/>
  <c r="BE112"/>
  <c r="BC112"/>
  <c r="ED117" i="8"/>
  <c r="BG112" i="1"/>
  <c r="EN117" i="8"/>
  <c r="BH112" i="1"/>
  <c r="EQ117" i="8"/>
  <c r="BL112" i="1"/>
  <c r="FC117" i="8"/>
  <c r="BM112" i="1"/>
  <c r="FF117" i="8"/>
  <c r="BN112" i="1"/>
  <c r="FI117" i="8"/>
  <c r="FJ117"/>
  <c r="BR112" i="1"/>
  <c r="FS117" i="8"/>
  <c r="BT112" i="1"/>
  <c r="FW117" i="8"/>
  <c r="CK117"/>
  <c r="BU112" i="1"/>
  <c r="FZ117" i="8"/>
  <c r="BV112" i="1"/>
  <c r="GC117" i="8"/>
  <c r="BW112" i="1"/>
  <c r="GF117" i="8"/>
  <c r="GO117"/>
  <c r="GR117"/>
  <c r="GU117"/>
  <c r="GX117"/>
  <c r="HA117"/>
  <c r="GL117"/>
  <c r="D117"/>
  <c r="K113" i="1"/>
  <c r="X118" i="8"/>
  <c r="L113" i="1"/>
  <c r="AA118" i="8"/>
  <c r="M113" i="1"/>
  <c r="AD118" i="8"/>
  <c r="N113" i="1"/>
  <c r="AG118" i="8"/>
  <c r="P113" i="1"/>
  <c r="AM118" i="8"/>
  <c r="Q113" i="1"/>
  <c r="AP118" i="8"/>
  <c r="AJ118"/>
  <c r="R113" i="1"/>
  <c r="AS118" i="8"/>
  <c r="E118"/>
  <c r="U113" i="1"/>
  <c r="BB118" i="8"/>
  <c r="V113" i="1"/>
  <c r="BE118" i="8"/>
  <c r="W113" i="1"/>
  <c r="BH118" i="8"/>
  <c r="X113" i="1"/>
  <c r="BK118" i="8"/>
  <c r="Y113" i="1"/>
  <c r="BN118" i="8"/>
  <c r="Z113" i="1"/>
  <c r="BQ118" i="8"/>
  <c r="BR118"/>
  <c r="AY118"/>
  <c r="AE113" i="1"/>
  <c r="CD118" i="8"/>
  <c r="AF113" i="1"/>
  <c r="CG118" i="8"/>
  <c r="CH118"/>
  <c r="CA118"/>
  <c r="CN118"/>
  <c r="AJ113" i="1"/>
  <c r="CQ118" i="8"/>
  <c r="AK113" i="1"/>
  <c r="CT118" i="8"/>
  <c r="AL113" i="1"/>
  <c r="CW118" i="8"/>
  <c r="AM113" i="1"/>
  <c r="CZ118" i="8"/>
  <c r="AN113" i="1"/>
  <c r="DC118" i="8"/>
  <c r="AP113" i="1"/>
  <c r="DG118" i="8"/>
  <c r="AQ113" i="1"/>
  <c r="DJ118" i="8"/>
  <c r="AR113" i="1"/>
  <c r="DM118" i="8"/>
  <c r="AT113" i="1"/>
  <c r="DQ118" i="8"/>
  <c r="BD113" i="1"/>
  <c r="BE113"/>
  <c r="BF113"/>
  <c r="BC113"/>
  <c r="ED118" i="8"/>
  <c r="BG113" i="1"/>
  <c r="EN118" i="8"/>
  <c r="BH113" i="1"/>
  <c r="EQ118" i="8"/>
  <c r="BL113" i="1"/>
  <c r="FC118" i="8"/>
  <c r="BM113" i="1"/>
  <c r="FF118" i="8"/>
  <c r="BN113" i="1"/>
  <c r="FI118" i="8"/>
  <c r="FJ118"/>
  <c r="BP113" i="1"/>
  <c r="FM118" i="8"/>
  <c r="BR113" i="1"/>
  <c r="FS118" i="8"/>
  <c r="BT113" i="1"/>
  <c r="FW118" i="8"/>
  <c r="CK118"/>
  <c r="BU113" i="1"/>
  <c r="FZ118" i="8"/>
  <c r="BV113" i="1"/>
  <c r="GC118" i="8"/>
  <c r="BW113" i="1"/>
  <c r="GF118" i="8"/>
  <c r="GO118"/>
  <c r="GR118"/>
  <c r="GU118"/>
  <c r="GX118"/>
  <c r="HA118"/>
  <c r="GL118"/>
  <c r="D118"/>
  <c r="K114" i="1"/>
  <c r="X119" i="8"/>
  <c r="L114" i="1"/>
  <c r="AA119" i="8"/>
  <c r="M114" i="1"/>
  <c r="AD119" i="8"/>
  <c r="N114" i="1"/>
  <c r="AG119" i="8"/>
  <c r="P114" i="1"/>
  <c r="AM119" i="8"/>
  <c r="AJ119"/>
  <c r="R114" i="1"/>
  <c r="AS119" i="8"/>
  <c r="E119"/>
  <c r="U114" i="1"/>
  <c r="BB119" i="8"/>
  <c r="V114" i="1"/>
  <c r="BE119" i="8"/>
  <c r="W114" i="1"/>
  <c r="BH119" i="8"/>
  <c r="X114" i="1"/>
  <c r="BK119" i="8"/>
  <c r="Y114" i="1"/>
  <c r="BN119" i="8"/>
  <c r="Z114" i="1"/>
  <c r="BQ119" i="8"/>
  <c r="BR119"/>
  <c r="AY119"/>
  <c r="AE114" i="1"/>
  <c r="CD119" i="8"/>
  <c r="AF114" i="1"/>
  <c r="CG119" i="8"/>
  <c r="CH119"/>
  <c r="CA119"/>
  <c r="CN119"/>
  <c r="AJ114" i="1"/>
  <c r="CQ119" i="8"/>
  <c r="AK114" i="1"/>
  <c r="CT119" i="8"/>
  <c r="AL114" i="1"/>
  <c r="CW119" i="8"/>
  <c r="AM114" i="1"/>
  <c r="CZ119" i="8"/>
  <c r="AN114" i="1"/>
  <c r="DC119" i="8"/>
  <c r="AP114" i="1"/>
  <c r="DG119" i="8"/>
  <c r="AQ114" i="1"/>
  <c r="DJ119" i="8"/>
  <c r="AR114" i="1"/>
  <c r="DM119" i="8"/>
  <c r="AT114" i="1"/>
  <c r="DQ119" i="8"/>
  <c r="BD114" i="1"/>
  <c r="BE114"/>
  <c r="BF114"/>
  <c r="BC114"/>
  <c r="ED119" i="8"/>
  <c r="BG114" i="1"/>
  <c r="EN119" i="8"/>
  <c r="BH114" i="1"/>
  <c r="EQ119" i="8"/>
  <c r="BL114" i="1"/>
  <c r="FC119" i="8"/>
  <c r="BM114" i="1"/>
  <c r="FF119" i="8"/>
  <c r="BN114" i="1"/>
  <c r="FI119" i="8"/>
  <c r="FJ119"/>
  <c r="BP114" i="1"/>
  <c r="FM119" i="8"/>
  <c r="BR114" i="1"/>
  <c r="FS119" i="8"/>
  <c r="BT114" i="1"/>
  <c r="FW119" i="8"/>
  <c r="CK119"/>
  <c r="BU114" i="1"/>
  <c r="FZ119" i="8"/>
  <c r="BV114" i="1"/>
  <c r="GC119" i="8"/>
  <c r="BW114" i="1"/>
  <c r="GF119" i="8"/>
  <c r="GO119"/>
  <c r="GR119"/>
  <c r="GU119"/>
  <c r="GX119"/>
  <c r="HA119"/>
  <c r="GL119"/>
  <c r="D119"/>
  <c r="AJ121"/>
  <c r="E121"/>
  <c r="D121"/>
  <c r="AJ122"/>
  <c r="E122"/>
  <c r="D122"/>
  <c r="AJ123"/>
  <c r="E123"/>
  <c r="D123"/>
  <c r="AJ126"/>
  <c r="E126"/>
  <c r="D126"/>
  <c r="K123" i="1"/>
  <c r="X128" i="8"/>
  <c r="L123" i="1"/>
  <c r="AA128" i="8"/>
  <c r="M123" i="1"/>
  <c r="AD128" i="8"/>
  <c r="N123" i="1"/>
  <c r="AG128" i="8"/>
  <c r="P123" i="1"/>
  <c r="AM128" i="8"/>
  <c r="Q123" i="1"/>
  <c r="AP128" i="8"/>
  <c r="AJ128"/>
  <c r="R123" i="1"/>
  <c r="AS128" i="8"/>
  <c r="E128"/>
  <c r="U123" i="1"/>
  <c r="BB128" i="8"/>
  <c r="V123" i="1"/>
  <c r="BE128" i="8"/>
  <c r="W123" i="1"/>
  <c r="BH128" i="8"/>
  <c r="X123" i="1"/>
  <c r="BK128" i="8"/>
  <c r="Y123" i="1"/>
  <c r="BN128" i="8"/>
  <c r="Z123" i="1"/>
  <c r="BQ128" i="8"/>
  <c r="BR128"/>
  <c r="AY128"/>
  <c r="AE123" i="1"/>
  <c r="CD128" i="8"/>
  <c r="AF123" i="1"/>
  <c r="CG128" i="8"/>
  <c r="CH128"/>
  <c r="CA128"/>
  <c r="CN128"/>
  <c r="AJ123" i="1"/>
  <c r="CQ128" i="8"/>
  <c r="AK123" i="1"/>
  <c r="CT128" i="8"/>
  <c r="AL123" i="1"/>
  <c r="CW128" i="8"/>
  <c r="AM123" i="1"/>
  <c r="CZ128" i="8"/>
  <c r="AN123" i="1"/>
  <c r="DC128" i="8"/>
  <c r="AP123" i="1"/>
  <c r="DG128" i="8"/>
  <c r="AQ123" i="1"/>
  <c r="DJ128" i="8"/>
  <c r="AR123" i="1"/>
  <c r="DM128" i="8"/>
  <c r="AT123" i="1"/>
  <c r="DQ128" i="8"/>
  <c r="BD123" i="1"/>
  <c r="BE123"/>
  <c r="BF123"/>
  <c r="BC123"/>
  <c r="ED128" i="8"/>
  <c r="BG123" i="1"/>
  <c r="EN128" i="8"/>
  <c r="BH123" i="1"/>
  <c r="EQ128" i="8"/>
  <c r="BL123" i="1"/>
  <c r="FC128" i="8"/>
  <c r="BM123" i="1"/>
  <c r="FF128" i="8"/>
  <c r="BN123" i="1"/>
  <c r="FI128" i="8"/>
  <c r="FJ128"/>
  <c r="BP123" i="1"/>
  <c r="FM128" i="8"/>
  <c r="BR123" i="1"/>
  <c r="FS128" i="8"/>
  <c r="BT123" i="1"/>
  <c r="FW128" i="8"/>
  <c r="CK128"/>
  <c r="BU123" i="1"/>
  <c r="FZ128" i="8"/>
  <c r="BV123" i="1"/>
  <c r="GC128" i="8"/>
  <c r="BW123" i="1"/>
  <c r="GF128" i="8"/>
  <c r="GO128"/>
  <c r="GR128"/>
  <c r="GU128"/>
  <c r="GX128"/>
  <c r="HA128"/>
  <c r="GL128"/>
  <c r="D128"/>
  <c r="K124" i="1"/>
  <c r="X129" i="8"/>
  <c r="L124" i="1"/>
  <c r="AA129" i="8"/>
  <c r="M124" i="1"/>
  <c r="AD129" i="8"/>
  <c r="N124" i="1"/>
  <c r="AG129" i="8"/>
  <c r="P124" i="1"/>
  <c r="AM129" i="8"/>
  <c r="Q124" i="1"/>
  <c r="AP129" i="8"/>
  <c r="AJ129"/>
  <c r="R124" i="1"/>
  <c r="AS129" i="8"/>
  <c r="E129"/>
  <c r="U124" i="1"/>
  <c r="BB129" i="8"/>
  <c r="V124" i="1"/>
  <c r="BE129" i="8"/>
  <c r="W124" i="1"/>
  <c r="BH129" i="8"/>
  <c r="X124" i="1"/>
  <c r="BK129" i="8"/>
  <c r="Y124" i="1"/>
  <c r="BN129" i="8"/>
  <c r="Z124" i="1"/>
  <c r="BQ129" i="8"/>
  <c r="BR129"/>
  <c r="AY129"/>
  <c r="AE124" i="1"/>
  <c r="CD129" i="8"/>
  <c r="AF124" i="1"/>
  <c r="CG129" i="8"/>
  <c r="CH129"/>
  <c r="CA129"/>
  <c r="CN129"/>
  <c r="AJ124" i="1"/>
  <c r="CQ129" i="8"/>
  <c r="AK124" i="1"/>
  <c r="CT129" i="8"/>
  <c r="AL124" i="1"/>
  <c r="CW129" i="8"/>
  <c r="AM124" i="1"/>
  <c r="CZ129" i="8"/>
  <c r="AN124" i="1"/>
  <c r="DC129" i="8"/>
  <c r="AP124" i="1"/>
  <c r="DG129" i="8"/>
  <c r="AQ124" i="1"/>
  <c r="DJ129" i="8"/>
  <c r="AR124" i="1"/>
  <c r="DM129" i="8"/>
  <c r="AT124" i="1"/>
  <c r="DQ129" i="8"/>
  <c r="BD124" i="1"/>
  <c r="BE124"/>
  <c r="BF124"/>
  <c r="BC124"/>
  <c r="ED129" i="8"/>
  <c r="BG124" i="1"/>
  <c r="EN129" i="8"/>
  <c r="BH124" i="1"/>
  <c r="EQ129" i="8"/>
  <c r="BL124" i="1"/>
  <c r="FC129" i="8"/>
  <c r="BM124" i="1"/>
  <c r="FF129" i="8"/>
  <c r="BN124" i="1"/>
  <c r="FI129" i="8"/>
  <c r="FJ129"/>
  <c r="BR124" i="1"/>
  <c r="FS129" i="8"/>
  <c r="BT124" i="1"/>
  <c r="FW129" i="8"/>
  <c r="CK129"/>
  <c r="BU124" i="1"/>
  <c r="FZ129" i="8"/>
  <c r="BV124" i="1"/>
  <c r="GC129" i="8"/>
  <c r="GO129"/>
  <c r="GR129"/>
  <c r="GU129"/>
  <c r="GX129"/>
  <c r="HA129"/>
  <c r="GL129"/>
  <c r="D129"/>
  <c r="K125" i="1"/>
  <c r="X130" i="8"/>
  <c r="L125" i="1"/>
  <c r="AA130" i="8"/>
  <c r="M125" i="1"/>
  <c r="AD130" i="8"/>
  <c r="N125" i="1"/>
  <c r="AG130" i="8"/>
  <c r="P125" i="1"/>
  <c r="AM130" i="8"/>
  <c r="Q125" i="1"/>
  <c r="AP130" i="8"/>
  <c r="AJ130"/>
  <c r="R125" i="1"/>
  <c r="AS130" i="8"/>
  <c r="E130"/>
  <c r="U125" i="1"/>
  <c r="BB130" i="8"/>
  <c r="V125" i="1"/>
  <c r="BE130" i="8"/>
  <c r="W125" i="1"/>
  <c r="BH130" i="8"/>
  <c r="X125" i="1"/>
  <c r="BK130" i="8"/>
  <c r="Y125" i="1"/>
  <c r="BN130" i="8"/>
  <c r="Z125" i="1"/>
  <c r="BQ130" i="8"/>
  <c r="BR130"/>
  <c r="AY130"/>
  <c r="AE125" i="1"/>
  <c r="CD130" i="8"/>
  <c r="AF125" i="1"/>
  <c r="CG130" i="8"/>
  <c r="CH130"/>
  <c r="CA130"/>
  <c r="CN130"/>
  <c r="AJ125" i="1"/>
  <c r="CQ130" i="8"/>
  <c r="AK125" i="1"/>
  <c r="CT130" i="8"/>
  <c r="AL125" i="1"/>
  <c r="CW130" i="8"/>
  <c r="AM125" i="1"/>
  <c r="CZ130" i="8"/>
  <c r="AN125" i="1"/>
  <c r="DC130" i="8"/>
  <c r="AP125" i="1"/>
  <c r="DG130" i="8"/>
  <c r="AQ125" i="1"/>
  <c r="DJ130" i="8"/>
  <c r="AR125" i="1"/>
  <c r="DM130" i="8"/>
  <c r="AT125" i="1"/>
  <c r="DQ130" i="8"/>
  <c r="BD125" i="1"/>
  <c r="BE125"/>
  <c r="BF125"/>
  <c r="BC125"/>
  <c r="ED130" i="8"/>
  <c r="BH125" i="1"/>
  <c r="EQ130" i="8"/>
  <c r="BL125" i="1"/>
  <c r="FC130" i="8"/>
  <c r="BM125" i="1"/>
  <c r="FF130" i="8"/>
  <c r="BN125" i="1"/>
  <c r="FI130" i="8"/>
  <c r="FJ130"/>
  <c r="BP125" i="1"/>
  <c r="FM130" i="8"/>
  <c r="BR125" i="1"/>
  <c r="FS130" i="8"/>
  <c r="BT125" i="1"/>
  <c r="FW130" i="8"/>
  <c r="CK130"/>
  <c r="BU125" i="1"/>
  <c r="FZ130" i="8"/>
  <c r="BV125" i="1"/>
  <c r="GC130" i="8"/>
  <c r="BW125" i="1"/>
  <c r="GF130" i="8"/>
  <c r="GO130"/>
  <c r="GR130"/>
  <c r="GU130"/>
  <c r="GX130"/>
  <c r="HA130"/>
  <c r="GL130"/>
  <c r="D130"/>
  <c r="K126" i="1"/>
  <c r="X131" i="8"/>
  <c r="L126" i="1"/>
  <c r="AA131" i="8"/>
  <c r="M126" i="1"/>
  <c r="AD131" i="8"/>
  <c r="N126" i="1"/>
  <c r="AG131" i="8"/>
  <c r="P126" i="1"/>
  <c r="AM131" i="8"/>
  <c r="Q126" i="1"/>
  <c r="AP131" i="8"/>
  <c r="AJ131"/>
  <c r="R126" i="1"/>
  <c r="AS131" i="8"/>
  <c r="E131"/>
  <c r="U126" i="1"/>
  <c r="BB131" i="8"/>
  <c r="V126" i="1"/>
  <c r="BE131" i="8"/>
  <c r="W126" i="1"/>
  <c r="BH131" i="8"/>
  <c r="X126" i="1"/>
  <c r="BK131" i="8"/>
  <c r="Y126" i="1"/>
  <c r="BN131" i="8"/>
  <c r="Z126" i="1"/>
  <c r="BQ131" i="8"/>
  <c r="BR131"/>
  <c r="AY131"/>
  <c r="AE126" i="1"/>
  <c r="CD131" i="8"/>
  <c r="AF126" i="1"/>
  <c r="CG131" i="8"/>
  <c r="CH131"/>
  <c r="CA131"/>
  <c r="CN131"/>
  <c r="AJ126" i="1"/>
  <c r="CQ131" i="8"/>
  <c r="AK126" i="1"/>
  <c r="CT131" i="8"/>
  <c r="AL126" i="1"/>
  <c r="CW131" i="8"/>
  <c r="AM126" i="1"/>
  <c r="CZ131" i="8"/>
  <c r="AN126" i="1"/>
  <c r="DC131" i="8"/>
  <c r="AP126" i="1"/>
  <c r="DG131" i="8"/>
  <c r="AQ126" i="1"/>
  <c r="DJ131" i="8"/>
  <c r="AR126" i="1"/>
  <c r="DM131" i="8"/>
  <c r="AT126" i="1"/>
  <c r="DQ131" i="8"/>
  <c r="BD126" i="1"/>
  <c r="BE126"/>
  <c r="BF126"/>
  <c r="BC126"/>
  <c r="ED131" i="8"/>
  <c r="BG126" i="1"/>
  <c r="EN131" i="8"/>
  <c r="BH126" i="1"/>
  <c r="EQ131" i="8"/>
  <c r="BL126" i="1"/>
  <c r="FC131" i="8"/>
  <c r="BM126" i="1"/>
  <c r="FF131" i="8"/>
  <c r="BN126" i="1"/>
  <c r="FI131" i="8"/>
  <c r="FJ131"/>
  <c r="BP126" i="1"/>
  <c r="FM131" i="8"/>
  <c r="BR126" i="1"/>
  <c r="FS131" i="8"/>
  <c r="BT126" i="1"/>
  <c r="FW131" i="8"/>
  <c r="CK131"/>
  <c r="BU126" i="1"/>
  <c r="FZ131" i="8"/>
  <c r="BV126" i="1"/>
  <c r="GC131" i="8"/>
  <c r="BW126" i="1"/>
  <c r="GF131" i="8"/>
  <c r="GO131"/>
  <c r="GR131"/>
  <c r="GU131"/>
  <c r="GX131"/>
  <c r="HA131"/>
  <c r="GL131"/>
  <c r="D131"/>
  <c r="K127" i="1"/>
  <c r="X132" i="8"/>
  <c r="L127" i="1"/>
  <c r="AA132" i="8"/>
  <c r="M127" i="1"/>
  <c r="AD132" i="8"/>
  <c r="N127" i="1"/>
  <c r="AG132" i="8"/>
  <c r="P127" i="1"/>
  <c r="AM132" i="8"/>
  <c r="Q127" i="1"/>
  <c r="AP132" i="8"/>
  <c r="AJ132"/>
  <c r="R127" i="1"/>
  <c r="AS132" i="8"/>
  <c r="E132"/>
  <c r="U127" i="1"/>
  <c r="BB132" i="8"/>
  <c r="V127" i="1"/>
  <c r="BE132" i="8"/>
  <c r="W127" i="1"/>
  <c r="BH132" i="8"/>
  <c r="X127" i="1"/>
  <c r="BK132" i="8"/>
  <c r="Y127" i="1"/>
  <c r="BN132" i="8"/>
  <c r="Z127" i="1"/>
  <c r="BQ132" i="8"/>
  <c r="BR132"/>
  <c r="AY132"/>
  <c r="AE127" i="1"/>
  <c r="CD132" i="8"/>
  <c r="AF127" i="1"/>
  <c r="CG132" i="8"/>
  <c r="CH132"/>
  <c r="CA132"/>
  <c r="CN132"/>
  <c r="AJ127" i="1"/>
  <c r="CQ132" i="8"/>
  <c r="AK127" i="1"/>
  <c r="CT132" i="8"/>
  <c r="AL127" i="1"/>
  <c r="CW132" i="8"/>
  <c r="AM127" i="1"/>
  <c r="CZ132" i="8"/>
  <c r="AN127" i="1"/>
  <c r="DC132" i="8"/>
  <c r="AP127" i="1"/>
  <c r="DG132" i="8"/>
  <c r="AQ127" i="1"/>
  <c r="DJ132" i="8"/>
  <c r="AR127" i="1"/>
  <c r="DM132" i="8"/>
  <c r="AT127" i="1"/>
  <c r="DQ132" i="8"/>
  <c r="BE127" i="1"/>
  <c r="BC127"/>
  <c r="ED132" i="8"/>
  <c r="BG127" i="1"/>
  <c r="EN132" i="8"/>
  <c r="BH127" i="1"/>
  <c r="EQ132" i="8"/>
  <c r="BL127" i="1"/>
  <c r="FC132" i="8"/>
  <c r="BM127" i="1"/>
  <c r="FF132" i="8"/>
  <c r="BN127" i="1"/>
  <c r="FI132" i="8"/>
  <c r="FJ132"/>
  <c r="BP127" i="1"/>
  <c r="FM132" i="8"/>
  <c r="BR127" i="1"/>
  <c r="FS132" i="8"/>
  <c r="BT127" i="1"/>
  <c r="FW132" i="8"/>
  <c r="CK132"/>
  <c r="BU127" i="1"/>
  <c r="FZ132" i="8"/>
  <c r="BV127" i="1"/>
  <c r="GC132" i="8"/>
  <c r="BW127" i="1"/>
  <c r="GF132" i="8"/>
  <c r="GO132"/>
  <c r="GR132"/>
  <c r="GU132"/>
  <c r="GX132"/>
  <c r="HA132"/>
  <c r="GL132"/>
  <c r="D132"/>
  <c r="K128" i="1"/>
  <c r="X133" i="8"/>
  <c r="L128" i="1"/>
  <c r="AA133" i="8"/>
  <c r="M128" i="1"/>
  <c r="AD133" i="8"/>
  <c r="N128" i="1"/>
  <c r="AG133" i="8"/>
  <c r="P128" i="1"/>
  <c r="AM133" i="8"/>
  <c r="Q128" i="1"/>
  <c r="AP133" i="8"/>
  <c r="AJ133"/>
  <c r="R128" i="1"/>
  <c r="AS133" i="8"/>
  <c r="E133"/>
  <c r="U128" i="1"/>
  <c r="BB133" i="8"/>
  <c r="V128" i="1"/>
  <c r="BE133" i="8"/>
  <c r="W128" i="1"/>
  <c r="BH133" i="8"/>
  <c r="X128" i="1"/>
  <c r="BK133" i="8"/>
  <c r="Y128" i="1"/>
  <c r="BN133" i="8"/>
  <c r="Z128" i="1"/>
  <c r="BQ133" i="8"/>
  <c r="BR133"/>
  <c r="AY133"/>
  <c r="AE128" i="1"/>
  <c r="CD133" i="8"/>
  <c r="AF128" i="1"/>
  <c r="CG133" i="8"/>
  <c r="CH133"/>
  <c r="CA133"/>
  <c r="CN133"/>
  <c r="AJ128" i="1"/>
  <c r="CQ133" i="8"/>
  <c r="AK128" i="1"/>
  <c r="CT133" i="8"/>
  <c r="AL128" i="1"/>
  <c r="CW133" i="8"/>
  <c r="AM128" i="1"/>
  <c r="CZ133" i="8"/>
  <c r="AN128" i="1"/>
  <c r="DC133" i="8"/>
  <c r="AP128" i="1"/>
  <c r="DG133" i="8"/>
  <c r="AQ128" i="1"/>
  <c r="DJ133" i="8"/>
  <c r="AR128" i="1"/>
  <c r="DM133" i="8"/>
  <c r="AT128" i="1"/>
  <c r="DQ133" i="8"/>
  <c r="BD128" i="1"/>
  <c r="BE128"/>
  <c r="BF128"/>
  <c r="BC128"/>
  <c r="ED133" i="8"/>
  <c r="BG128" i="1"/>
  <c r="EN133" i="8"/>
  <c r="BH128" i="1"/>
  <c r="EQ133" i="8"/>
  <c r="BL128" i="1"/>
  <c r="FC133" i="8"/>
  <c r="BM128" i="1"/>
  <c r="FF133" i="8"/>
  <c r="BN128" i="1"/>
  <c r="FI133" i="8"/>
  <c r="FJ133"/>
  <c r="BP128" i="1"/>
  <c r="FM133" i="8"/>
  <c r="BR128" i="1"/>
  <c r="FS133" i="8"/>
  <c r="BT128" i="1"/>
  <c r="FW133" i="8"/>
  <c r="CK133"/>
  <c r="BU128" i="1"/>
  <c r="FZ133" i="8"/>
  <c r="BV128" i="1"/>
  <c r="GC133" i="8"/>
  <c r="BW128" i="1"/>
  <c r="GF133" i="8"/>
  <c r="GO133"/>
  <c r="GR133"/>
  <c r="GU133"/>
  <c r="GX133"/>
  <c r="HA133"/>
  <c r="GL133"/>
  <c r="D133"/>
  <c r="K129" i="1"/>
  <c r="X134" i="8"/>
  <c r="L129" i="1"/>
  <c r="AA134" i="8"/>
  <c r="M129" i="1"/>
  <c r="AD134" i="8"/>
  <c r="N129" i="1"/>
  <c r="AG134" i="8"/>
  <c r="P129" i="1"/>
  <c r="AM134" i="8"/>
  <c r="Q129" i="1"/>
  <c r="AP134" i="8"/>
  <c r="AJ134"/>
  <c r="R129" i="1"/>
  <c r="AS134" i="8"/>
  <c r="E134"/>
  <c r="U129" i="1"/>
  <c r="BB134" i="8"/>
  <c r="V129" i="1"/>
  <c r="BE134" i="8"/>
  <c r="W129" i="1"/>
  <c r="BH134" i="8"/>
  <c r="X129" i="1"/>
  <c r="BK134" i="8"/>
  <c r="Y129" i="1"/>
  <c r="BN134" i="8"/>
  <c r="Z129" i="1"/>
  <c r="BQ134" i="8"/>
  <c r="BR134"/>
  <c r="AY134"/>
  <c r="AE129" i="1"/>
  <c r="CD134" i="8"/>
  <c r="AF129" i="1"/>
  <c r="CG134" i="8"/>
  <c r="CH134"/>
  <c r="CA134"/>
  <c r="CN134"/>
  <c r="AJ129" i="1"/>
  <c r="CQ134" i="8"/>
  <c r="AK129" i="1"/>
  <c r="CT134" i="8"/>
  <c r="AL129" i="1"/>
  <c r="CW134" i="8"/>
  <c r="AM129" i="1"/>
  <c r="CZ134" i="8"/>
  <c r="AN129" i="1"/>
  <c r="DC134" i="8"/>
  <c r="AP129" i="1"/>
  <c r="DG134" i="8"/>
  <c r="AQ129" i="1"/>
  <c r="DJ134" i="8"/>
  <c r="AR129" i="1"/>
  <c r="DM134" i="8"/>
  <c r="AT129" i="1"/>
  <c r="DQ134" i="8"/>
  <c r="BD129" i="1"/>
  <c r="BE129"/>
  <c r="BF129"/>
  <c r="BC129"/>
  <c r="ED134" i="8"/>
  <c r="BG129" i="1"/>
  <c r="EN134" i="8"/>
  <c r="BH129" i="1"/>
  <c r="EQ134" i="8"/>
  <c r="BL129" i="1"/>
  <c r="FC134" i="8"/>
  <c r="BM129" i="1"/>
  <c r="FF134" i="8"/>
  <c r="BN129" i="1"/>
  <c r="FI134" i="8"/>
  <c r="FJ134"/>
  <c r="BP129" i="1"/>
  <c r="FM134" i="8"/>
  <c r="BR129" i="1"/>
  <c r="FS134" i="8"/>
  <c r="BT129" i="1"/>
  <c r="FW134" i="8"/>
  <c r="CK134"/>
  <c r="BU129" i="1"/>
  <c r="FZ134" i="8"/>
  <c r="BV129" i="1"/>
  <c r="GC134" i="8"/>
  <c r="BW129" i="1"/>
  <c r="GF134" i="8"/>
  <c r="GO134"/>
  <c r="GR134"/>
  <c r="GU134"/>
  <c r="GX134"/>
  <c r="HA134"/>
  <c r="GL134"/>
  <c r="D134"/>
  <c r="K130" i="1"/>
  <c r="X135" i="8"/>
  <c r="L130" i="1"/>
  <c r="AA135" i="8"/>
  <c r="M130" i="1"/>
  <c r="AD135" i="8"/>
  <c r="N130" i="1"/>
  <c r="AG135" i="8"/>
  <c r="P130" i="1"/>
  <c r="AM135" i="8"/>
  <c r="Q130" i="1"/>
  <c r="AP135" i="8"/>
  <c r="AJ135"/>
  <c r="R130" i="1"/>
  <c r="AS135" i="8"/>
  <c r="E135"/>
  <c r="U130" i="1"/>
  <c r="BB135" i="8"/>
  <c r="V130" i="1"/>
  <c r="BE135" i="8"/>
  <c r="W130" i="1"/>
  <c r="BH135" i="8"/>
  <c r="X130" i="1"/>
  <c r="BK135" i="8"/>
  <c r="Y130" i="1"/>
  <c r="BN135" i="8"/>
  <c r="Z130" i="1"/>
  <c r="BQ135" i="8"/>
  <c r="BR135"/>
  <c r="AY135"/>
  <c r="AE130" i="1"/>
  <c r="CD135" i="8"/>
  <c r="AF130" i="1"/>
  <c r="CG135" i="8"/>
  <c r="CH135"/>
  <c r="CA135"/>
  <c r="CN135"/>
  <c r="AJ130" i="1"/>
  <c r="CQ135" i="8"/>
  <c r="AK130" i="1"/>
  <c r="CT135" i="8"/>
  <c r="AL130" i="1"/>
  <c r="CW135" i="8"/>
  <c r="AM130" i="1"/>
  <c r="CZ135" i="8"/>
  <c r="AN130" i="1"/>
  <c r="DC135" i="8"/>
  <c r="AP130" i="1"/>
  <c r="DG135" i="8"/>
  <c r="AQ130" i="1"/>
  <c r="DJ135" i="8"/>
  <c r="AR130" i="1"/>
  <c r="DM135" i="8"/>
  <c r="AT130" i="1"/>
  <c r="DQ135" i="8"/>
  <c r="BD130" i="1"/>
  <c r="BE130"/>
  <c r="BF130"/>
  <c r="BC130"/>
  <c r="ED135" i="8"/>
  <c r="BG130" i="1"/>
  <c r="EN135" i="8"/>
  <c r="BH130" i="1"/>
  <c r="EQ135" i="8"/>
  <c r="BL130" i="1"/>
  <c r="FC135" i="8"/>
  <c r="BM130" i="1"/>
  <c r="FF135" i="8"/>
  <c r="BN130" i="1"/>
  <c r="FI135" i="8"/>
  <c r="FJ135"/>
  <c r="BP130" i="1"/>
  <c r="FM135" i="8"/>
  <c r="BR130" i="1"/>
  <c r="FS135" i="8"/>
  <c r="BT130" i="1"/>
  <c r="FW135" i="8"/>
  <c r="CK135"/>
  <c r="BU130" i="1"/>
  <c r="FZ135" i="8"/>
  <c r="BV130" i="1"/>
  <c r="GC135" i="8"/>
  <c r="BW130" i="1"/>
  <c r="GF135" i="8"/>
  <c r="GO135"/>
  <c r="GR135"/>
  <c r="GU135"/>
  <c r="GX135"/>
  <c r="HA135"/>
  <c r="GL135"/>
  <c r="D135"/>
  <c r="K132" i="1"/>
  <c r="X137" i="8"/>
  <c r="K133" i="1"/>
  <c r="X138" i="8"/>
  <c r="K134" i="1"/>
  <c r="X139" i="8"/>
  <c r="K135" i="1"/>
  <c r="X140" i="8"/>
  <c r="K136" i="1"/>
  <c r="X141" i="8"/>
  <c r="K137" i="1"/>
  <c r="X142" i="8"/>
  <c r="K138" i="1"/>
  <c r="X143" i="8"/>
  <c r="K139" i="1"/>
  <c r="X144" i="8"/>
  <c r="X136"/>
  <c r="L132" i="1"/>
  <c r="AA137" i="8"/>
  <c r="L133" i="1"/>
  <c r="AA138" i="8"/>
  <c r="L134" i="1"/>
  <c r="AA139" i="8"/>
  <c r="L135" i="1"/>
  <c r="AA140" i="8"/>
  <c r="L136" i="1"/>
  <c r="AA141" i="8"/>
  <c r="L137" i="1"/>
  <c r="AA142" i="8"/>
  <c r="L138" i="1"/>
  <c r="AA143" i="8"/>
  <c r="L139" i="1"/>
  <c r="AA144" i="8"/>
  <c r="AA136"/>
  <c r="M132" i="1"/>
  <c r="AD137" i="8"/>
  <c r="M133" i="1"/>
  <c r="AD138" i="8"/>
  <c r="M134" i="1"/>
  <c r="AD139" i="8"/>
  <c r="M135" i="1"/>
  <c r="AD140" i="8"/>
  <c r="M136" i="1"/>
  <c r="AD141" i="8"/>
  <c r="M137" i="1"/>
  <c r="AD142" i="8"/>
  <c r="M138" i="1"/>
  <c r="AD143" i="8"/>
  <c r="M139" i="1"/>
  <c r="AD144" i="8"/>
  <c r="AD136"/>
  <c r="N132" i="1"/>
  <c r="AG137" i="8"/>
  <c r="N133" i="1"/>
  <c r="AG138" i="8"/>
  <c r="N134" i="1"/>
  <c r="AG139" i="8"/>
  <c r="N135" i="1"/>
  <c r="AG140" i="8"/>
  <c r="N136" i="1"/>
  <c r="AG141" i="8"/>
  <c r="N137" i="1"/>
  <c r="AG142" i="8"/>
  <c r="N138" i="1"/>
  <c r="AG143" i="8"/>
  <c r="N139" i="1"/>
  <c r="AG144" i="8"/>
  <c r="AG136"/>
  <c r="P132" i="1"/>
  <c r="AM137" i="8"/>
  <c r="P133" i="1"/>
  <c r="AM138" i="8"/>
  <c r="P134" i="1"/>
  <c r="AM139" i="8"/>
  <c r="P135" i="1"/>
  <c r="AM140" i="8"/>
  <c r="P136" i="1"/>
  <c r="AM141" i="8"/>
  <c r="P137" i="1"/>
  <c r="AM142" i="8"/>
  <c r="P138" i="1"/>
  <c r="AM143" i="8"/>
  <c r="P139" i="1"/>
  <c r="AM144" i="8"/>
  <c r="AM136"/>
  <c r="Q132" i="1"/>
  <c r="AP137" i="8"/>
  <c r="Q133" i="1"/>
  <c r="AP138" i="8"/>
  <c r="Q134" i="1"/>
  <c r="AP139" i="8"/>
  <c r="Q135" i="1"/>
  <c r="AP140" i="8"/>
  <c r="Q136" i="1"/>
  <c r="AP141" i="8"/>
  <c r="Q137" i="1"/>
  <c r="AP142" i="8"/>
  <c r="Q138" i="1"/>
  <c r="AP143" i="8"/>
  <c r="Q139" i="1"/>
  <c r="AP144" i="8"/>
  <c r="AP136"/>
  <c r="AJ136"/>
  <c r="R132" i="1"/>
  <c r="AS137" i="8"/>
  <c r="R133" i="1"/>
  <c r="AS138" i="8"/>
  <c r="R134" i="1"/>
  <c r="AS139" i="8"/>
  <c r="R135" i="1"/>
  <c r="AS140" i="8"/>
  <c r="R136" i="1"/>
  <c r="AS141" i="8"/>
  <c r="R137" i="1"/>
  <c r="AS142" i="8"/>
  <c r="R138" i="1"/>
  <c r="AS143" i="8"/>
  <c r="R139" i="1"/>
  <c r="AS144" i="8"/>
  <c r="AS136"/>
  <c r="E136"/>
  <c r="U132" i="1"/>
  <c r="BB137" i="8"/>
  <c r="V132" i="1"/>
  <c r="BE137" i="8"/>
  <c r="W132" i="1"/>
  <c r="BH137" i="8"/>
  <c r="X132" i="1"/>
  <c r="BK137" i="8"/>
  <c r="Y132" i="1"/>
  <c r="BN137" i="8"/>
  <c r="Z132" i="1"/>
  <c r="BQ137" i="8"/>
  <c r="BR137"/>
  <c r="AY137"/>
  <c r="U133" i="1"/>
  <c r="BB138" i="8"/>
  <c r="V133" i="1"/>
  <c r="BE138" i="8"/>
  <c r="W133" i="1"/>
  <c r="BH138" i="8"/>
  <c r="X133" i="1"/>
  <c r="BK138" i="8"/>
  <c r="Y133" i="1"/>
  <c r="BN138" i="8"/>
  <c r="Z133" i="1"/>
  <c r="BQ138" i="8"/>
  <c r="BR138"/>
  <c r="AY138"/>
  <c r="U134" i="1"/>
  <c r="BB139" i="8"/>
  <c r="W134" i="1"/>
  <c r="BH139" i="8"/>
  <c r="X134" i="1"/>
  <c r="BK139" i="8"/>
  <c r="Y134" i="1"/>
  <c r="BN139" i="8"/>
  <c r="Z134" i="1"/>
  <c r="BQ139" i="8"/>
  <c r="BR139"/>
  <c r="AY139"/>
  <c r="U135" i="1"/>
  <c r="BB140" i="8"/>
  <c r="V135" i="1"/>
  <c r="BE140" i="8"/>
  <c r="W135" i="1"/>
  <c r="BH140" i="8"/>
  <c r="X135" i="1"/>
  <c r="BK140" i="8"/>
  <c r="Y135" i="1"/>
  <c r="BN140" i="8"/>
  <c r="Z135" i="1"/>
  <c r="BQ140" i="8"/>
  <c r="BR140"/>
  <c r="AY140"/>
  <c r="U136" i="1"/>
  <c r="BB141" i="8"/>
  <c r="V136" i="1"/>
  <c r="BE141" i="8"/>
  <c r="W136" i="1"/>
  <c r="BH141" i="8"/>
  <c r="X136" i="1"/>
  <c r="BK141" i="8"/>
  <c r="Y136" i="1"/>
  <c r="BN141" i="8"/>
  <c r="Z136" i="1"/>
  <c r="BQ141" i="8"/>
  <c r="BR141"/>
  <c r="AY141"/>
  <c r="U137" i="1"/>
  <c r="BB142" i="8"/>
  <c r="V137" i="1"/>
  <c r="BE142" i="8"/>
  <c r="W137" i="1"/>
  <c r="BH142" i="8"/>
  <c r="X137" i="1"/>
  <c r="BK142" i="8"/>
  <c r="Y137" i="1"/>
  <c r="BN142" i="8"/>
  <c r="Z137" i="1"/>
  <c r="BQ142" i="8"/>
  <c r="BR142"/>
  <c r="AY142"/>
  <c r="U138" i="1"/>
  <c r="BB143" i="8"/>
  <c r="V138" i="1"/>
  <c r="BE143" i="8"/>
  <c r="W138" i="1"/>
  <c r="BH143" i="8"/>
  <c r="X138" i="1"/>
  <c r="BK143" i="8"/>
  <c r="Y138" i="1"/>
  <c r="BN143" i="8"/>
  <c r="Z138" i="1"/>
  <c r="BQ143" i="8"/>
  <c r="BR143"/>
  <c r="AY143"/>
  <c r="U139" i="1"/>
  <c r="BB144" i="8"/>
  <c r="V139" i="1"/>
  <c r="BE144" i="8"/>
  <c r="W139" i="1"/>
  <c r="BH144" i="8"/>
  <c r="X139" i="1"/>
  <c r="BK144" i="8"/>
  <c r="Y139" i="1"/>
  <c r="BN144" i="8"/>
  <c r="Z139" i="1"/>
  <c r="BQ144" i="8"/>
  <c r="BR144"/>
  <c r="AY144"/>
  <c r="AY136"/>
  <c r="AE132" i="1"/>
  <c r="CD137" i="8"/>
  <c r="AF132" i="1"/>
  <c r="CG137" i="8"/>
  <c r="CH137"/>
  <c r="CA137"/>
  <c r="AE133" i="1"/>
  <c r="CD138" i="8"/>
  <c r="AF133" i="1"/>
  <c r="CG138" i="8"/>
  <c r="CH138"/>
  <c r="CA138"/>
  <c r="AE134" i="1"/>
  <c r="CD139" i="8"/>
  <c r="AF134" i="1"/>
  <c r="CG139" i="8"/>
  <c r="CH139"/>
  <c r="CA139"/>
  <c r="AE135" i="1"/>
  <c r="CD140" i="8"/>
  <c r="AF135" i="1"/>
  <c r="CG140" i="8"/>
  <c r="CH140"/>
  <c r="CA140"/>
  <c r="AE136" i="1"/>
  <c r="CD141" i="8"/>
  <c r="AF136" i="1"/>
  <c r="CG141" i="8"/>
  <c r="CH141"/>
  <c r="CA141"/>
  <c r="AE137" i="1"/>
  <c r="CD142" i="8"/>
  <c r="AF137" i="1"/>
  <c r="CG142" i="8"/>
  <c r="CH142"/>
  <c r="CA142"/>
  <c r="AE138" i="1"/>
  <c r="CD143" i="8"/>
  <c r="AF138" i="1"/>
  <c r="CG143" i="8"/>
  <c r="CH143"/>
  <c r="CA143"/>
  <c r="AE139" i="1"/>
  <c r="CD144" i="8"/>
  <c r="AF139" i="1"/>
  <c r="CG144" i="8"/>
  <c r="CH144"/>
  <c r="CA144"/>
  <c r="CA136"/>
  <c r="CN137"/>
  <c r="AJ132" i="1"/>
  <c r="CQ137" i="8"/>
  <c r="AM132" i="1"/>
  <c r="CZ137" i="8"/>
  <c r="AN132" i="1"/>
  <c r="DC137" i="8"/>
  <c r="AP132" i="1"/>
  <c r="DG137" i="8"/>
  <c r="AQ132" i="1"/>
  <c r="DJ137" i="8"/>
  <c r="AR132" i="1"/>
  <c r="DM137" i="8"/>
  <c r="AT132" i="1"/>
  <c r="DQ137" i="8"/>
  <c r="ED137"/>
  <c r="BH132" i="1"/>
  <c r="EQ137" i="8"/>
  <c r="BL132" i="1"/>
  <c r="FC137" i="8"/>
  <c r="BM132" i="1"/>
  <c r="FF137" i="8"/>
  <c r="BN132" i="1"/>
  <c r="FI137" i="8"/>
  <c r="FJ137"/>
  <c r="BP132" i="1"/>
  <c r="FM137" i="8"/>
  <c r="BR132" i="1"/>
  <c r="FS137" i="8"/>
  <c r="BT132" i="1"/>
  <c r="FW137" i="8"/>
  <c r="CK137"/>
  <c r="CN138"/>
  <c r="AJ133" i="1"/>
  <c r="CQ138" i="8"/>
  <c r="AK133" i="1"/>
  <c r="CT138" i="8"/>
  <c r="AL133" i="1"/>
  <c r="CW138" i="8"/>
  <c r="AM133" i="1"/>
  <c r="CZ138" i="8"/>
  <c r="AN133" i="1"/>
  <c r="DC138" i="8"/>
  <c r="AP133" i="1"/>
  <c r="DG138" i="8"/>
  <c r="AQ133" i="1"/>
  <c r="DJ138" i="8"/>
  <c r="AR133" i="1"/>
  <c r="DM138" i="8"/>
  <c r="AT133" i="1"/>
  <c r="DQ138" i="8"/>
  <c r="ED138"/>
  <c r="BG133" i="1"/>
  <c r="EN138" i="8"/>
  <c r="BH133" i="1"/>
  <c r="EQ138" i="8"/>
  <c r="BL133" i="1"/>
  <c r="FC138" i="8"/>
  <c r="BM133" i="1"/>
  <c r="FF138" i="8"/>
  <c r="BN133" i="1"/>
  <c r="FI138" i="8"/>
  <c r="FJ138"/>
  <c r="BP133" i="1"/>
  <c r="FM138" i="8"/>
  <c r="BR133" i="1"/>
  <c r="FS138" i="8"/>
  <c r="BT133" i="1"/>
  <c r="FW138" i="8"/>
  <c r="CK138"/>
  <c r="CN139"/>
  <c r="AJ134" i="1"/>
  <c r="CQ139" i="8"/>
  <c r="AK134" i="1"/>
  <c r="CT139" i="8"/>
  <c r="AL134" i="1"/>
  <c r="CW139" i="8"/>
  <c r="AM134" i="1"/>
  <c r="CZ139" i="8"/>
  <c r="AN134" i="1"/>
  <c r="DC139" i="8"/>
  <c r="AP134" i="1"/>
  <c r="DG139" i="8"/>
  <c r="AQ134" i="1"/>
  <c r="DJ139" i="8"/>
  <c r="AR134" i="1"/>
  <c r="DM139" i="8"/>
  <c r="AT134" i="1"/>
  <c r="DQ139" i="8"/>
  <c r="ED139"/>
  <c r="BG134" i="1"/>
  <c r="EN139" i="8"/>
  <c r="BH134" i="1"/>
  <c r="EQ139" i="8"/>
  <c r="BL134" i="1"/>
  <c r="FC139" i="8"/>
  <c r="BM134" i="1"/>
  <c r="FF139" i="8"/>
  <c r="BN134" i="1"/>
  <c r="FI139" i="8"/>
  <c r="FJ139"/>
  <c r="BP134" i="1"/>
  <c r="FM139" i="8"/>
  <c r="BR134" i="1"/>
  <c r="FS139" i="8"/>
  <c r="BT134" i="1"/>
  <c r="FW139" i="8"/>
  <c r="CK139"/>
  <c r="CN140"/>
  <c r="AJ135" i="1"/>
  <c r="CQ140" i="8"/>
  <c r="AK135" i="1"/>
  <c r="CT140" i="8"/>
  <c r="AL135" i="1"/>
  <c r="CW140" i="8"/>
  <c r="AM135" i="1"/>
  <c r="CZ140" i="8"/>
  <c r="AN135" i="1"/>
  <c r="DC140" i="8"/>
  <c r="AP135" i="1"/>
  <c r="DG140" i="8"/>
  <c r="AQ135" i="1"/>
  <c r="DJ140" i="8"/>
  <c r="AR135" i="1"/>
  <c r="DM140" i="8"/>
  <c r="AT135" i="1"/>
  <c r="DQ140" i="8"/>
  <c r="ED140"/>
  <c r="BG135" i="1"/>
  <c r="EN140" i="8"/>
  <c r="BH135" i="1"/>
  <c r="EQ140" i="8"/>
  <c r="BL135" i="1"/>
  <c r="FC140" i="8"/>
  <c r="BM135" i="1"/>
  <c r="FF140" i="8"/>
  <c r="BN135" i="1"/>
  <c r="FI140" i="8"/>
  <c r="FJ140"/>
  <c r="BP135" i="1"/>
  <c r="FM140" i="8"/>
  <c r="BR135" i="1"/>
  <c r="FS140" i="8"/>
  <c r="BT135" i="1"/>
  <c r="FW140" i="8"/>
  <c r="CK140"/>
  <c r="CN141"/>
  <c r="AJ136" i="1"/>
  <c r="CQ141" i="8"/>
  <c r="AK136" i="1"/>
  <c r="CT141" i="8"/>
  <c r="AL136" i="1"/>
  <c r="CW141" i="8"/>
  <c r="AM136" i="1"/>
  <c r="CZ141" i="8"/>
  <c r="AN136" i="1"/>
  <c r="DC141" i="8"/>
  <c r="AP136" i="1"/>
  <c r="DG141" i="8"/>
  <c r="AQ136" i="1"/>
  <c r="DJ141" i="8"/>
  <c r="AR136" i="1"/>
  <c r="DM141" i="8"/>
  <c r="AT136" i="1"/>
  <c r="DQ141" i="8"/>
  <c r="ED141"/>
  <c r="BG136" i="1"/>
  <c r="EN141" i="8"/>
  <c r="BH136" i="1"/>
  <c r="EQ141" i="8"/>
  <c r="BL136" i="1"/>
  <c r="FC141" i="8"/>
  <c r="BM136" i="1"/>
  <c r="FF141" i="8"/>
  <c r="BN136" i="1"/>
  <c r="FI141" i="8"/>
  <c r="FJ141"/>
  <c r="BP136" i="1"/>
  <c r="FM141" i="8"/>
  <c r="BR136" i="1"/>
  <c r="FS141" i="8"/>
  <c r="BT136" i="1"/>
  <c r="FW141" i="8"/>
  <c r="CK141"/>
  <c r="CN142"/>
  <c r="AJ137" i="1"/>
  <c r="CQ142" i="8"/>
  <c r="AK137" i="1"/>
  <c r="CT142" i="8"/>
  <c r="AL137" i="1"/>
  <c r="CW142" i="8"/>
  <c r="AM137" i="1"/>
  <c r="CZ142" i="8"/>
  <c r="AN137" i="1"/>
  <c r="DC142" i="8"/>
  <c r="AP137" i="1"/>
  <c r="DG142" i="8"/>
  <c r="AQ137" i="1"/>
  <c r="DJ142" i="8"/>
  <c r="AR137" i="1"/>
  <c r="DM142" i="8"/>
  <c r="AT137" i="1"/>
  <c r="DQ142" i="8"/>
  <c r="ED142"/>
  <c r="BG137" i="1"/>
  <c r="EN142" i="8"/>
  <c r="BH137" i="1"/>
  <c r="EQ142" i="8"/>
  <c r="BL137" i="1"/>
  <c r="FC142" i="8"/>
  <c r="BM137" i="1"/>
  <c r="FF142" i="8"/>
  <c r="BN137" i="1"/>
  <c r="FI142" i="8"/>
  <c r="FJ142"/>
  <c r="BP137" i="1"/>
  <c r="FM142" i="8"/>
  <c r="BR137" i="1"/>
  <c r="FS142" i="8"/>
  <c r="BT137" i="1"/>
  <c r="FW142" i="8"/>
  <c r="CK142"/>
  <c r="CN143"/>
  <c r="AJ138" i="1"/>
  <c r="CQ143" i="8"/>
  <c r="AK138" i="1"/>
  <c r="CT143" i="8"/>
  <c r="AL138" i="1"/>
  <c r="CW143" i="8"/>
  <c r="AM138" i="1"/>
  <c r="CZ143" i="8"/>
  <c r="AN138" i="1"/>
  <c r="DC143" i="8"/>
  <c r="AP138" i="1"/>
  <c r="DG143" i="8"/>
  <c r="AQ138" i="1"/>
  <c r="DJ143" i="8"/>
  <c r="AR138" i="1"/>
  <c r="DM143" i="8"/>
  <c r="AT138" i="1"/>
  <c r="DQ143" i="8"/>
  <c r="ED143"/>
  <c r="BG138" i="1"/>
  <c r="EN143" i="8"/>
  <c r="BH138" i="1"/>
  <c r="EQ143" i="8"/>
  <c r="BK138" i="1"/>
  <c r="EZ143" i="8"/>
  <c r="BL138" i="1"/>
  <c r="FC143" i="8"/>
  <c r="BM138" i="1"/>
  <c r="FF143" i="8"/>
  <c r="BN138" i="1"/>
  <c r="FI143" i="8"/>
  <c r="FJ143"/>
  <c r="BP138" i="1"/>
  <c r="FM143" i="8"/>
  <c r="BR138" i="1"/>
  <c r="FS143" i="8"/>
  <c r="BT138" i="1"/>
  <c r="FW143" i="8"/>
  <c r="CK143"/>
  <c r="CN144"/>
  <c r="AJ139" i="1"/>
  <c r="CQ144" i="8"/>
  <c r="AK139" i="1"/>
  <c r="CT144" i="8"/>
  <c r="AL139" i="1"/>
  <c r="CW144" i="8"/>
  <c r="AM139" i="1"/>
  <c r="CZ144" i="8"/>
  <c r="AN139" i="1"/>
  <c r="DC144" i="8"/>
  <c r="AP139" i="1"/>
  <c r="DG144" i="8"/>
  <c r="AQ139" i="1"/>
  <c r="DJ144" i="8"/>
  <c r="AR139" i="1"/>
  <c r="DM144" i="8"/>
  <c r="AT139" i="1"/>
  <c r="DQ144" i="8"/>
  <c r="ED144"/>
  <c r="BG139" i="1"/>
  <c r="EN144" i="8"/>
  <c r="BH139" i="1"/>
  <c r="EQ144" i="8"/>
  <c r="BK139" i="1"/>
  <c r="EZ144" i="8"/>
  <c r="BL139" i="1"/>
  <c r="FC144" i="8"/>
  <c r="BM139" i="1"/>
  <c r="FF144" i="8"/>
  <c r="BN139" i="1"/>
  <c r="FI144" i="8"/>
  <c r="FJ144"/>
  <c r="BP139" i="1"/>
  <c r="FM144" i="8"/>
  <c r="BR139" i="1"/>
  <c r="FS144" i="8"/>
  <c r="BT139" i="1"/>
  <c r="FW144" i="8"/>
  <c r="CK144"/>
  <c r="CK136"/>
  <c r="BU132" i="1"/>
  <c r="FZ137" i="8"/>
  <c r="BU133" i="1"/>
  <c r="FZ138" i="8"/>
  <c r="BU134" i="1"/>
  <c r="FZ139" i="8"/>
  <c r="BU135" i="1"/>
  <c r="FZ140" i="8"/>
  <c r="BU136" i="1"/>
  <c r="FZ141" i="8"/>
  <c r="BU137" i="1"/>
  <c r="FZ142" i="8"/>
  <c r="BU138" i="1"/>
  <c r="FZ143" i="8"/>
  <c r="BU139" i="1"/>
  <c r="FZ144" i="8"/>
  <c r="FZ136"/>
  <c r="BV132" i="1"/>
  <c r="GC137" i="8"/>
  <c r="BV133" i="1"/>
  <c r="GC138" i="8"/>
  <c r="BV134" i="1"/>
  <c r="GC139" i="8"/>
  <c r="BV135" i="1"/>
  <c r="GC140" i="8"/>
  <c r="BV136" i="1"/>
  <c r="GC141" i="8"/>
  <c r="BV137" i="1"/>
  <c r="GC142" i="8"/>
  <c r="BV138" i="1"/>
  <c r="GC143" i="8"/>
  <c r="BV139" i="1"/>
  <c r="GC144" i="8"/>
  <c r="GC136"/>
  <c r="BW132" i="1"/>
  <c r="GF137" i="8"/>
  <c r="BW133" i="1"/>
  <c r="GF138" i="8"/>
  <c r="BW134" i="1"/>
  <c r="GF139" i="8"/>
  <c r="BW135" i="1"/>
  <c r="GF140" i="8"/>
  <c r="BW136" i="1"/>
  <c r="GF141" i="8"/>
  <c r="BW137" i="1"/>
  <c r="GF142" i="8"/>
  <c r="BW138" i="1"/>
  <c r="GF143" i="8"/>
  <c r="BW139" i="1"/>
  <c r="GF144" i="8"/>
  <c r="GF136"/>
  <c r="GO137"/>
  <c r="GR137"/>
  <c r="GU137"/>
  <c r="GX137"/>
  <c r="HA137"/>
  <c r="GL137"/>
  <c r="GO138"/>
  <c r="GR138"/>
  <c r="GU138"/>
  <c r="GX138"/>
  <c r="HA138"/>
  <c r="GL138"/>
  <c r="GO139"/>
  <c r="GR139"/>
  <c r="GU139"/>
  <c r="GX139"/>
  <c r="HA139"/>
  <c r="GL139"/>
  <c r="GO140"/>
  <c r="GR140"/>
  <c r="GU140"/>
  <c r="GX140"/>
  <c r="HA140"/>
  <c r="GL140"/>
  <c r="GO141"/>
  <c r="GR141"/>
  <c r="GU141"/>
  <c r="GX141"/>
  <c r="HA141"/>
  <c r="GL141"/>
  <c r="GO142"/>
  <c r="GR142"/>
  <c r="GU142"/>
  <c r="GX142"/>
  <c r="HA142"/>
  <c r="GL142"/>
  <c r="GO143"/>
  <c r="GR143"/>
  <c r="GU143"/>
  <c r="GX143"/>
  <c r="HA143"/>
  <c r="GL143"/>
  <c r="GO144"/>
  <c r="GR144"/>
  <c r="GU144"/>
  <c r="GX144"/>
  <c r="HA144"/>
  <c r="GL144"/>
  <c r="GL136"/>
  <c r="D136"/>
  <c r="AJ137"/>
  <c r="E137"/>
  <c r="D137"/>
  <c r="AJ138"/>
  <c r="E138"/>
  <c r="D138"/>
  <c r="AJ139"/>
  <c r="E139"/>
  <c r="D139"/>
  <c r="AJ140"/>
  <c r="E140"/>
  <c r="D140"/>
  <c r="AJ141"/>
  <c r="E141"/>
  <c r="D141"/>
  <c r="AJ142"/>
  <c r="E142"/>
  <c r="D142"/>
  <c r="AJ143"/>
  <c r="E143"/>
  <c r="D143"/>
  <c r="AJ144"/>
  <c r="E144"/>
  <c r="D144"/>
  <c r="K140" i="1"/>
  <c r="X145" i="8"/>
  <c r="L140" i="1"/>
  <c r="AA145" i="8"/>
  <c r="M140" i="1"/>
  <c r="AD145" i="8"/>
  <c r="N140" i="1"/>
  <c r="AG145" i="8"/>
  <c r="P140" i="1"/>
  <c r="AM145" i="8"/>
  <c r="Q140" i="1"/>
  <c r="AP145" i="8"/>
  <c r="AJ145"/>
  <c r="R140" i="1"/>
  <c r="AS145" i="8"/>
  <c r="E145"/>
  <c r="U140" i="1"/>
  <c r="BB145" i="8"/>
  <c r="V140" i="1"/>
  <c r="BE145" i="8"/>
  <c r="W140" i="1"/>
  <c r="BH145" i="8"/>
  <c r="X140" i="1"/>
  <c r="BK145" i="8"/>
  <c r="Y140" i="1"/>
  <c r="BN145" i="8"/>
  <c r="Z140" i="1"/>
  <c r="BQ145" i="8"/>
  <c r="BR145"/>
  <c r="AY145"/>
  <c r="AE140" i="1"/>
  <c r="CD145" i="8"/>
  <c r="AF140" i="1"/>
  <c r="CG145" i="8"/>
  <c r="CH145"/>
  <c r="CA145"/>
  <c r="CN145"/>
  <c r="AJ140" i="1"/>
  <c r="CQ145" i="8"/>
  <c r="AK140" i="1"/>
  <c r="CT145" i="8"/>
  <c r="AL140" i="1"/>
  <c r="CW145" i="8"/>
  <c r="AM140" i="1"/>
  <c r="CZ145" i="8"/>
  <c r="AN140" i="1"/>
  <c r="DC145" i="8"/>
  <c r="AP140" i="1"/>
  <c r="DG145" i="8"/>
  <c r="AQ140" i="1"/>
  <c r="DJ145" i="8"/>
  <c r="AR140" i="1"/>
  <c r="DM145" i="8"/>
  <c r="ED145"/>
  <c r="BG140" i="1"/>
  <c r="EN145" i="8"/>
  <c r="BH140" i="1"/>
  <c r="EQ145" i="8"/>
  <c r="BK140" i="1"/>
  <c r="EZ145" i="8"/>
  <c r="BL140" i="1"/>
  <c r="FC145" i="8"/>
  <c r="BM140" i="1"/>
  <c r="FF145" i="8"/>
  <c r="BN140" i="1"/>
  <c r="FI145" i="8"/>
  <c r="FJ145"/>
  <c r="BP140" i="1"/>
  <c r="FM145" i="8"/>
  <c r="BR140" i="1"/>
  <c r="FS145" i="8"/>
  <c r="BT140" i="1"/>
  <c r="FW145" i="8"/>
  <c r="CK145"/>
  <c r="BU140" i="1"/>
  <c r="FZ145" i="8"/>
  <c r="BV140" i="1"/>
  <c r="GC145" i="8"/>
  <c r="BW140" i="1"/>
  <c r="GF145" i="8"/>
  <c r="GO145"/>
  <c r="GR145"/>
  <c r="GU145"/>
  <c r="GX145"/>
  <c r="HA145"/>
  <c r="GL145"/>
  <c r="D145"/>
  <c r="K141" i="1"/>
  <c r="X146" i="8"/>
  <c r="L141" i="1"/>
  <c r="AA146" i="8"/>
  <c r="M141" i="1"/>
  <c r="AD146" i="8"/>
  <c r="N141" i="1"/>
  <c r="AG146" i="8"/>
  <c r="P141" i="1"/>
  <c r="AM146" i="8"/>
  <c r="Q141" i="1"/>
  <c r="AP146" i="8"/>
  <c r="AJ146"/>
  <c r="R141" i="1"/>
  <c r="AS146" i="8"/>
  <c r="E146"/>
  <c r="U141" i="1"/>
  <c r="BB146" i="8"/>
  <c r="V141" i="1"/>
  <c r="BE146" i="8"/>
  <c r="W141" i="1"/>
  <c r="BH146" i="8"/>
  <c r="X141" i="1"/>
  <c r="BK146" i="8"/>
  <c r="Y141" i="1"/>
  <c r="BN146" i="8"/>
  <c r="Z141" i="1"/>
  <c r="BQ146" i="8"/>
  <c r="BR146"/>
  <c r="AY146"/>
  <c r="AE141" i="1"/>
  <c r="CD146" i="8"/>
  <c r="AF141" i="1"/>
  <c r="CG146" i="8"/>
  <c r="CH146"/>
  <c r="CA146"/>
  <c r="CN146"/>
  <c r="AJ141" i="1"/>
  <c r="CQ146" i="8"/>
  <c r="AK141" i="1"/>
  <c r="CT146" i="8"/>
  <c r="AL141" i="1"/>
  <c r="CW146" i="8"/>
  <c r="AM141" i="1"/>
  <c r="CZ146" i="8"/>
  <c r="AN141" i="1"/>
  <c r="DC146" i="8"/>
  <c r="AP141" i="1"/>
  <c r="DG146" i="8"/>
  <c r="AQ141" i="1"/>
  <c r="DJ146" i="8"/>
  <c r="AR141" i="1"/>
  <c r="DM146" i="8"/>
  <c r="AT141" i="1"/>
  <c r="DQ146" i="8"/>
  <c r="ED146"/>
  <c r="BG141" i="1"/>
  <c r="EN146" i="8"/>
  <c r="BH141" i="1"/>
  <c r="EQ146" i="8"/>
  <c r="BL141" i="1"/>
  <c r="FC146" i="8"/>
  <c r="BM141" i="1"/>
  <c r="FF146" i="8"/>
  <c r="BN141" i="1"/>
  <c r="FI146" i="8"/>
  <c r="FJ146"/>
  <c r="BP141" i="1"/>
  <c r="FM146" i="8"/>
  <c r="BR141" i="1"/>
  <c r="FS146" i="8"/>
  <c r="BT141" i="1"/>
  <c r="FW146" i="8"/>
  <c r="CK146"/>
  <c r="BU141" i="1"/>
  <c r="FZ146" i="8"/>
  <c r="BV141" i="1"/>
  <c r="GC146" i="8"/>
  <c r="BW141" i="1"/>
  <c r="GF146" i="8"/>
  <c r="GO146"/>
  <c r="GR146"/>
  <c r="GU146"/>
  <c r="GX146"/>
  <c r="HA146"/>
  <c r="GL146"/>
  <c r="D146"/>
  <c r="K142" i="1"/>
  <c r="X147" i="8"/>
  <c r="L142" i="1"/>
  <c r="AA147" i="8"/>
  <c r="M142" i="1"/>
  <c r="AD147" i="8"/>
  <c r="N142" i="1"/>
  <c r="AG147" i="8"/>
  <c r="P142" i="1"/>
  <c r="AM147" i="8"/>
  <c r="Q142" i="1"/>
  <c r="AP147" i="8"/>
  <c r="AJ147"/>
  <c r="R142" i="1"/>
  <c r="AS147" i="8"/>
  <c r="E147"/>
  <c r="U142" i="1"/>
  <c r="BB147" i="8"/>
  <c r="W142" i="1"/>
  <c r="BH147" i="8"/>
  <c r="X142" i="1"/>
  <c r="BK147" i="8"/>
  <c r="Y142" i="1"/>
  <c r="BN147" i="8"/>
  <c r="Z142" i="1"/>
  <c r="BQ147" i="8"/>
  <c r="BR147"/>
  <c r="AY147"/>
  <c r="AE142" i="1"/>
  <c r="CD147" i="8"/>
  <c r="AF142" i="1"/>
  <c r="CG147" i="8"/>
  <c r="CH147"/>
  <c r="CA147"/>
  <c r="CN147"/>
  <c r="AJ142" i="1"/>
  <c r="CQ147" i="8"/>
  <c r="AK142" i="1"/>
  <c r="CT147" i="8"/>
  <c r="AL142" i="1"/>
  <c r="CW147" i="8"/>
  <c r="AM142" i="1"/>
  <c r="CZ147" i="8"/>
  <c r="AN142" i="1"/>
  <c r="DC147" i="8"/>
  <c r="AP142" i="1"/>
  <c r="DG147" i="8"/>
  <c r="AQ142" i="1"/>
  <c r="DJ147" i="8"/>
  <c r="AR142" i="1"/>
  <c r="DM147" i="8"/>
  <c r="AT142" i="1"/>
  <c r="DQ147" i="8"/>
  <c r="ED147"/>
  <c r="BG142" i="1"/>
  <c r="EN147" i="8"/>
  <c r="BH142" i="1"/>
  <c r="EQ147" i="8"/>
  <c r="BL142" i="1"/>
  <c r="FC147" i="8"/>
  <c r="BM142" i="1"/>
  <c r="FF147" i="8"/>
  <c r="BN142" i="1"/>
  <c r="FI147" i="8"/>
  <c r="FJ147"/>
  <c r="BP142" i="1"/>
  <c r="FM147" i="8"/>
  <c r="BR142" i="1"/>
  <c r="FS147" i="8"/>
  <c r="BT142" i="1"/>
  <c r="FW147" i="8"/>
  <c r="CK147"/>
  <c r="BU142" i="1"/>
  <c r="FZ147" i="8"/>
  <c r="BV142" i="1"/>
  <c r="GC147" i="8"/>
  <c r="BW142" i="1"/>
  <c r="GF147" i="8"/>
  <c r="GO147"/>
  <c r="GR147"/>
  <c r="GU147"/>
  <c r="GX147"/>
  <c r="HA147"/>
  <c r="GL147"/>
  <c r="D147"/>
  <c r="K144" i="1"/>
  <c r="X149" i="8"/>
  <c r="K145" i="1"/>
  <c r="X150" i="8"/>
  <c r="K146" i="1"/>
  <c r="X151" i="8"/>
  <c r="K147" i="1"/>
  <c r="X152" i="8"/>
  <c r="X148"/>
  <c r="L144" i="1"/>
  <c r="AA149" i="8"/>
  <c r="L145" i="1"/>
  <c r="AA150" i="8"/>
  <c r="L146" i="1"/>
  <c r="AA151" i="8"/>
  <c r="L147" i="1"/>
  <c r="AA152" i="8"/>
  <c r="AA148"/>
  <c r="M144" i="1"/>
  <c r="AD149" i="8"/>
  <c r="M145" i="1"/>
  <c r="AD150" i="8"/>
  <c r="M146" i="1"/>
  <c r="AD151" i="8"/>
  <c r="M147" i="1"/>
  <c r="AD152" i="8"/>
  <c r="AD148"/>
  <c r="N144" i="1"/>
  <c r="AG149" i="8"/>
  <c r="N145" i="1"/>
  <c r="AG150" i="8"/>
  <c r="N146" i="1"/>
  <c r="AG151" i="8"/>
  <c r="N147" i="1"/>
  <c r="AG152" i="8"/>
  <c r="AG148"/>
  <c r="P144" i="1"/>
  <c r="AM149" i="8"/>
  <c r="P145" i="1"/>
  <c r="AM150" i="8"/>
  <c r="P146" i="1"/>
  <c r="AM151" i="8"/>
  <c r="P147" i="1"/>
  <c r="AM152" i="8"/>
  <c r="AM148"/>
  <c r="Q144" i="1"/>
  <c r="AP149" i="8"/>
  <c r="Q145" i="1"/>
  <c r="AP150" i="8"/>
  <c r="Q146" i="1"/>
  <c r="AP151" i="8"/>
  <c r="Q147" i="1"/>
  <c r="AP152" i="8"/>
  <c r="AP148"/>
  <c r="AJ148"/>
  <c r="R144" i="1"/>
  <c r="AS149" i="8"/>
  <c r="R145" i="1"/>
  <c r="AS150" i="8"/>
  <c r="R146" i="1"/>
  <c r="AS151" i="8"/>
  <c r="R147" i="1"/>
  <c r="AS152" i="8"/>
  <c r="AS148"/>
  <c r="E148"/>
  <c r="U144" i="1"/>
  <c r="BB149" i="8"/>
  <c r="V144" i="1"/>
  <c r="BE149" i="8"/>
  <c r="W144" i="1"/>
  <c r="BH149" i="8"/>
  <c r="X144" i="1"/>
  <c r="BK149" i="8"/>
  <c r="Y144" i="1"/>
  <c r="BN149" i="8"/>
  <c r="Z144" i="1"/>
  <c r="BQ149" i="8"/>
  <c r="BR149"/>
  <c r="AY149"/>
  <c r="U145" i="1"/>
  <c r="BB150" i="8"/>
  <c r="V145" i="1"/>
  <c r="BE150" i="8"/>
  <c r="W145" i="1"/>
  <c r="BH150" i="8"/>
  <c r="X145" i="1"/>
  <c r="BK150" i="8"/>
  <c r="Y145" i="1"/>
  <c r="BN150" i="8"/>
  <c r="Z145" i="1"/>
  <c r="BQ150" i="8"/>
  <c r="BR150"/>
  <c r="AY150"/>
  <c r="U146" i="1"/>
  <c r="BB151" i="8"/>
  <c r="V146" i="1"/>
  <c r="BE151" i="8"/>
  <c r="W146" i="1"/>
  <c r="BH151" i="8"/>
  <c r="X146" i="1"/>
  <c r="BK151" i="8"/>
  <c r="Y146" i="1"/>
  <c r="BN151" i="8"/>
  <c r="Z146" i="1"/>
  <c r="BQ151" i="8"/>
  <c r="BR151"/>
  <c r="AY151"/>
  <c r="U147" i="1"/>
  <c r="BB152" i="8"/>
  <c r="V147" i="1"/>
  <c r="BE152" i="8"/>
  <c r="W147" i="1"/>
  <c r="BH152" i="8"/>
  <c r="X147" i="1"/>
  <c r="BK152" i="8"/>
  <c r="Y147" i="1"/>
  <c r="BN152" i="8"/>
  <c r="Z147" i="1"/>
  <c r="BQ152" i="8"/>
  <c r="BR152"/>
  <c r="AY152"/>
  <c r="AY148"/>
  <c r="AE144" i="1"/>
  <c r="CD149" i="8"/>
  <c r="AF144" i="1"/>
  <c r="CG149" i="8"/>
  <c r="CH149"/>
  <c r="CA149"/>
  <c r="AE145" i="1"/>
  <c r="CD150" i="8"/>
  <c r="AF145" i="1"/>
  <c r="CG150" i="8"/>
  <c r="CH150"/>
  <c r="CA150"/>
  <c r="AE146" i="1"/>
  <c r="CD151" i="8"/>
  <c r="AF146" i="1"/>
  <c r="CG151" i="8"/>
  <c r="CH151"/>
  <c r="CA151"/>
  <c r="AE147" i="1"/>
  <c r="CD152" i="8"/>
  <c r="AF147" i="1"/>
  <c r="CG152" i="8"/>
  <c r="CH152"/>
  <c r="CA152"/>
  <c r="CA148"/>
  <c r="CN149"/>
  <c r="AJ144" i="1"/>
  <c r="CQ149" i="8"/>
  <c r="AK144" i="1"/>
  <c r="CT149" i="8"/>
  <c r="AL144" i="1"/>
  <c r="CW149" i="8"/>
  <c r="AM144" i="1"/>
  <c r="CZ149" i="8"/>
  <c r="AN144" i="1"/>
  <c r="DC149" i="8"/>
  <c r="AP144" i="1"/>
  <c r="DG149" i="8"/>
  <c r="AQ144" i="1"/>
  <c r="DJ149" i="8"/>
  <c r="AR144" i="1"/>
  <c r="DM149" i="8"/>
  <c r="AT144" i="1"/>
  <c r="DQ149" i="8"/>
  <c r="ED149"/>
  <c r="BG144" i="1"/>
  <c r="EN149" i="8"/>
  <c r="BH144" i="1"/>
  <c r="EQ149" i="8"/>
  <c r="BK144" i="1"/>
  <c r="EZ149" i="8"/>
  <c r="BL144" i="1"/>
  <c r="FC149" i="8"/>
  <c r="BM144" i="1"/>
  <c r="FF149" i="8"/>
  <c r="BN144" i="1"/>
  <c r="FI149" i="8"/>
  <c r="FJ149"/>
  <c r="BP144" i="1"/>
  <c r="FM149" i="8"/>
  <c r="BR144" i="1"/>
  <c r="FS149" i="8"/>
  <c r="BT144" i="1"/>
  <c r="FW149" i="8"/>
  <c r="CK149"/>
  <c r="CN150"/>
  <c r="AJ145" i="1"/>
  <c r="CQ150" i="8"/>
  <c r="AK145" i="1"/>
  <c r="CT150" i="8"/>
  <c r="AL145" i="1"/>
  <c r="CW150" i="8"/>
  <c r="AM145" i="1"/>
  <c r="CZ150" i="8"/>
  <c r="AN145" i="1"/>
  <c r="DC150" i="8"/>
  <c r="AP145" i="1"/>
  <c r="DG150" i="8"/>
  <c r="AQ145" i="1"/>
  <c r="DJ150" i="8"/>
  <c r="AR145" i="1"/>
  <c r="DM150" i="8"/>
  <c r="AT145" i="1"/>
  <c r="DQ150" i="8"/>
  <c r="ED150"/>
  <c r="BG145" i="1"/>
  <c r="EN150" i="8"/>
  <c r="BH145" i="1"/>
  <c r="EQ150" i="8"/>
  <c r="BK145" i="1"/>
  <c r="EZ150" i="8"/>
  <c r="BL145" i="1"/>
  <c r="FC150" i="8"/>
  <c r="BM145" i="1"/>
  <c r="FF150" i="8"/>
  <c r="BN145" i="1"/>
  <c r="FI150" i="8"/>
  <c r="FJ150"/>
  <c r="BP145" i="1"/>
  <c r="FM150" i="8"/>
  <c r="BR145" i="1"/>
  <c r="FS150" i="8"/>
  <c r="BT145" i="1"/>
  <c r="FW150" i="8"/>
  <c r="CK150"/>
  <c r="CN151"/>
  <c r="AJ146" i="1"/>
  <c r="CQ151" i="8"/>
  <c r="AK146" i="1"/>
  <c r="CT151" i="8"/>
  <c r="AL146" i="1"/>
  <c r="CW151" i="8"/>
  <c r="AM146" i="1"/>
  <c r="CZ151" i="8"/>
  <c r="AN146" i="1"/>
  <c r="DC151" i="8"/>
  <c r="AP146" i="1"/>
  <c r="DG151" i="8"/>
  <c r="AQ146" i="1"/>
  <c r="DJ151" i="8"/>
  <c r="AR146" i="1"/>
  <c r="DM151" i="8"/>
  <c r="AT146" i="1"/>
  <c r="DQ151" i="8"/>
  <c r="ED151"/>
  <c r="BG146" i="1"/>
  <c r="EN151" i="8"/>
  <c r="BH146" i="1"/>
  <c r="EQ151" i="8"/>
  <c r="BK146" i="1"/>
  <c r="EZ151" i="8"/>
  <c r="BL146" i="1"/>
  <c r="FC151" i="8"/>
  <c r="BM146" i="1"/>
  <c r="FF151" i="8"/>
  <c r="BN146" i="1"/>
  <c r="FI151" i="8"/>
  <c r="FJ151"/>
  <c r="BP146" i="1"/>
  <c r="FM151" i="8"/>
  <c r="BR146" i="1"/>
  <c r="FS151" i="8"/>
  <c r="BT146" i="1"/>
  <c r="FW151" i="8"/>
  <c r="CK151"/>
  <c r="CN152"/>
  <c r="AJ147" i="1"/>
  <c r="CQ152" i="8"/>
  <c r="AK147" i="1"/>
  <c r="CT152" i="8"/>
  <c r="AL147" i="1"/>
  <c r="CW152" i="8"/>
  <c r="AM147" i="1"/>
  <c r="CZ152" i="8"/>
  <c r="AN147" i="1"/>
  <c r="DC152" i="8"/>
  <c r="AP147" i="1"/>
  <c r="DG152" i="8"/>
  <c r="AQ147" i="1"/>
  <c r="DJ152" i="8"/>
  <c r="AR147" i="1"/>
  <c r="DM152" i="8"/>
  <c r="AT147" i="1"/>
  <c r="DQ152" i="8"/>
  <c r="ED152"/>
  <c r="BG147" i="1"/>
  <c r="EN152" i="8"/>
  <c r="BH147" i="1"/>
  <c r="EQ152" i="8"/>
  <c r="BK147" i="1"/>
  <c r="EZ152" i="8"/>
  <c r="BL147" i="1"/>
  <c r="FC152" i="8"/>
  <c r="BM147" i="1"/>
  <c r="FF152" i="8"/>
  <c r="BN147" i="1"/>
  <c r="FI152" i="8"/>
  <c r="FJ152"/>
  <c r="BP147" i="1"/>
  <c r="FM152" i="8"/>
  <c r="BR147" i="1"/>
  <c r="FS152" i="8"/>
  <c r="BT147" i="1"/>
  <c r="FW152" i="8"/>
  <c r="CK152"/>
  <c r="CK148"/>
  <c r="BU144" i="1"/>
  <c r="FZ149" i="8"/>
  <c r="BU145" i="1"/>
  <c r="FZ150" i="8"/>
  <c r="BU146" i="1"/>
  <c r="FZ151" i="8"/>
  <c r="BU147" i="1"/>
  <c r="FZ152" i="8"/>
  <c r="FZ148"/>
  <c r="BV144" i="1"/>
  <c r="GC149" i="8"/>
  <c r="BV145" i="1"/>
  <c r="GC150" i="8"/>
  <c r="BV146" i="1"/>
  <c r="GC151" i="8"/>
  <c r="BV147" i="1"/>
  <c r="GC152" i="8"/>
  <c r="GC148"/>
  <c r="BW144" i="1"/>
  <c r="GF149" i="8"/>
  <c r="BW145" i="1"/>
  <c r="GF150" i="8"/>
  <c r="BW146" i="1"/>
  <c r="GF151" i="8"/>
  <c r="GF148"/>
  <c r="GO149"/>
  <c r="GR149"/>
  <c r="GU149"/>
  <c r="GX149"/>
  <c r="HA149"/>
  <c r="GL149"/>
  <c r="GO150"/>
  <c r="GR150"/>
  <c r="GU150"/>
  <c r="GX150"/>
  <c r="HA150"/>
  <c r="GL150"/>
  <c r="GO151"/>
  <c r="GR151"/>
  <c r="GU151"/>
  <c r="GX151"/>
  <c r="HA151"/>
  <c r="GL151"/>
  <c r="GO152"/>
  <c r="GR152"/>
  <c r="GU152"/>
  <c r="GX152"/>
  <c r="HA152"/>
  <c r="GL152"/>
  <c r="GL148"/>
  <c r="D148"/>
  <c r="AJ149"/>
  <c r="E149"/>
  <c r="D149"/>
  <c r="AJ150"/>
  <c r="E150"/>
  <c r="D150"/>
  <c r="AJ151"/>
  <c r="E151"/>
  <c r="D151"/>
  <c r="AJ152"/>
  <c r="E152"/>
  <c r="D152"/>
  <c r="K148" i="1"/>
  <c r="X153" i="8"/>
  <c r="L148" i="1"/>
  <c r="AA153" i="8"/>
  <c r="M148" i="1"/>
  <c r="AD153" i="8"/>
  <c r="N148" i="1"/>
  <c r="AG153" i="8"/>
  <c r="P148" i="1"/>
  <c r="AM153" i="8"/>
  <c r="Q148" i="1"/>
  <c r="AP153" i="8"/>
  <c r="AJ153"/>
  <c r="R148" i="1"/>
  <c r="AS153" i="8"/>
  <c r="E153"/>
  <c r="U148" i="1"/>
  <c r="BB153" i="8"/>
  <c r="V148" i="1"/>
  <c r="BE153" i="8"/>
  <c r="W148" i="1"/>
  <c r="BH153" i="8"/>
  <c r="X148" i="1"/>
  <c r="BK153" i="8"/>
  <c r="Y148" i="1"/>
  <c r="BN153" i="8"/>
  <c r="Z148" i="1"/>
  <c r="BQ153" i="8"/>
  <c r="BR153"/>
  <c r="AY153"/>
  <c r="AE148" i="1"/>
  <c r="CD153" i="8"/>
  <c r="AF148" i="1"/>
  <c r="CG153" i="8"/>
  <c r="CH153"/>
  <c r="CA153"/>
  <c r="CN153"/>
  <c r="AJ148" i="1"/>
  <c r="CQ153" i="8"/>
  <c r="AK148" i="1"/>
  <c r="CT153" i="8"/>
  <c r="AL148" i="1"/>
  <c r="CW153" i="8"/>
  <c r="AM148" i="1"/>
  <c r="CZ153" i="8"/>
  <c r="AN148" i="1"/>
  <c r="DC153" i="8"/>
  <c r="AP148" i="1"/>
  <c r="DG153" i="8"/>
  <c r="AT148" i="1"/>
  <c r="DQ153" i="8"/>
  <c r="ED153"/>
  <c r="BG148" i="1"/>
  <c r="EN153" i="8"/>
  <c r="BH148" i="1"/>
  <c r="EQ153" i="8"/>
  <c r="BK148" i="1"/>
  <c r="EZ153" i="8"/>
  <c r="BL148" i="1"/>
  <c r="FC153" i="8"/>
  <c r="BM148" i="1"/>
  <c r="FF153" i="8"/>
  <c r="BN148" i="1"/>
  <c r="FI153" i="8"/>
  <c r="FJ153"/>
  <c r="BP148" i="1"/>
  <c r="FM153" i="8"/>
  <c r="BR148" i="1"/>
  <c r="FS153" i="8"/>
  <c r="BT148" i="1"/>
  <c r="FW153" i="8"/>
  <c r="CK153"/>
  <c r="BU148" i="1"/>
  <c r="FZ153" i="8"/>
  <c r="BV148" i="1"/>
  <c r="GC153" i="8"/>
  <c r="BW148" i="1"/>
  <c r="GF153" i="8"/>
  <c r="GO153"/>
  <c r="GR153"/>
  <c r="GU153"/>
  <c r="GX153"/>
  <c r="HA153"/>
  <c r="GL153"/>
  <c r="D153"/>
  <c r="K149" i="1"/>
  <c r="X154" i="8"/>
  <c r="L149" i="1"/>
  <c r="AA154" i="8"/>
  <c r="M149" i="1"/>
  <c r="AD154" i="8"/>
  <c r="N149" i="1"/>
  <c r="AG154" i="8"/>
  <c r="P149" i="1"/>
  <c r="AM154" i="8"/>
  <c r="Q149" i="1"/>
  <c r="AP154" i="8"/>
  <c r="AJ154"/>
  <c r="R149" i="1"/>
  <c r="AS154" i="8"/>
  <c r="E154"/>
  <c r="U149" i="1"/>
  <c r="BB154" i="8"/>
  <c r="V149" i="1"/>
  <c r="BE154" i="8"/>
  <c r="W149" i="1"/>
  <c r="BH154" i="8"/>
  <c r="X149" i="1"/>
  <c r="BK154" i="8"/>
  <c r="Y149" i="1"/>
  <c r="BN154" i="8"/>
  <c r="Z149" i="1"/>
  <c r="BQ154" i="8"/>
  <c r="BR154"/>
  <c r="AY154"/>
  <c r="AE149" i="1"/>
  <c r="CD154" i="8"/>
  <c r="AF149" i="1"/>
  <c r="CG154" i="8"/>
  <c r="CH154"/>
  <c r="CA154"/>
  <c r="CN154"/>
  <c r="AJ149" i="1"/>
  <c r="CQ154" i="8"/>
  <c r="AK149" i="1"/>
  <c r="CT154" i="8"/>
  <c r="AL149" i="1"/>
  <c r="CW154" i="8"/>
  <c r="AM149" i="1"/>
  <c r="CZ154" i="8"/>
  <c r="AN149" i="1"/>
  <c r="DC154" i="8"/>
  <c r="AP149" i="1"/>
  <c r="DG154" i="8"/>
  <c r="AQ149" i="1"/>
  <c r="DJ154" i="8"/>
  <c r="AR149" i="1"/>
  <c r="DM154" i="8"/>
  <c r="AT149" i="1"/>
  <c r="DQ154" i="8"/>
  <c r="ED154"/>
  <c r="BG149" i="1"/>
  <c r="EN154" i="8"/>
  <c r="BH149" i="1"/>
  <c r="EQ154" i="8"/>
  <c r="BK149" i="1"/>
  <c r="EZ154" i="8"/>
  <c r="BL149" i="1"/>
  <c r="FC154" i="8"/>
  <c r="BM149" i="1"/>
  <c r="FF154" i="8"/>
  <c r="BN149" i="1"/>
  <c r="FI154" i="8"/>
  <c r="FJ154"/>
  <c r="BP149" i="1"/>
  <c r="FM154" i="8"/>
  <c r="BR149" i="1"/>
  <c r="FS154" i="8"/>
  <c r="BT149" i="1"/>
  <c r="FW154" i="8"/>
  <c r="CK154"/>
  <c r="BU149" i="1"/>
  <c r="FZ154" i="8"/>
  <c r="BV149" i="1"/>
  <c r="GC154" i="8"/>
  <c r="BW149" i="1"/>
  <c r="GF154" i="8"/>
  <c r="GO154"/>
  <c r="GR154"/>
  <c r="GU154"/>
  <c r="GX154"/>
  <c r="HA154"/>
  <c r="GL154"/>
  <c r="D154"/>
  <c r="K150" i="1"/>
  <c r="X155" i="8"/>
  <c r="L150" i="1"/>
  <c r="AA155" i="8"/>
  <c r="M150" i="1"/>
  <c r="AD155" i="8"/>
  <c r="N150" i="1"/>
  <c r="AG155" i="8"/>
  <c r="P150" i="1"/>
  <c r="AM155" i="8"/>
  <c r="Q150" i="1"/>
  <c r="AP155" i="8"/>
  <c r="AJ155"/>
  <c r="R150" i="1"/>
  <c r="AS155" i="8"/>
  <c r="E155"/>
  <c r="U150" i="1"/>
  <c r="BB155" i="8"/>
  <c r="V150" i="1"/>
  <c r="BE155" i="8"/>
  <c r="W150" i="1"/>
  <c r="BH155" i="8"/>
  <c r="X150" i="1"/>
  <c r="BK155" i="8"/>
  <c r="Y150" i="1"/>
  <c r="BN155" i="8"/>
  <c r="Z150" i="1"/>
  <c r="BQ155" i="8"/>
  <c r="BR155"/>
  <c r="AY155"/>
  <c r="AE150" i="1"/>
  <c r="CD155" i="8"/>
  <c r="AF150" i="1"/>
  <c r="CG155" i="8"/>
  <c r="CH155"/>
  <c r="CA155"/>
  <c r="CN155"/>
  <c r="AJ150" i="1"/>
  <c r="CQ155" i="8"/>
  <c r="AK150" i="1"/>
  <c r="CT155" i="8"/>
  <c r="AL150" i="1"/>
  <c r="CW155" i="8"/>
  <c r="AM150" i="1"/>
  <c r="CZ155" i="8"/>
  <c r="AN150" i="1"/>
  <c r="DC155" i="8"/>
  <c r="AP150" i="1"/>
  <c r="DG155" i="8"/>
  <c r="AQ150" i="1"/>
  <c r="DJ155" i="8"/>
  <c r="AR150" i="1"/>
  <c r="DM155" i="8"/>
  <c r="AT150" i="1"/>
  <c r="DQ155" i="8"/>
  <c r="ED155"/>
  <c r="BG150" i="1"/>
  <c r="EN155" i="8"/>
  <c r="BH150" i="1"/>
  <c r="EQ155" i="8"/>
  <c r="BK150" i="1"/>
  <c r="EZ155" i="8"/>
  <c r="BL150" i="1"/>
  <c r="FC155" i="8"/>
  <c r="BM150" i="1"/>
  <c r="FF155" i="8"/>
  <c r="BN150" i="1"/>
  <c r="FI155" i="8"/>
  <c r="FJ155"/>
  <c r="BP150" i="1"/>
  <c r="FM155" i="8"/>
  <c r="BR150" i="1"/>
  <c r="FS155" i="8"/>
  <c r="BT150" i="1"/>
  <c r="FW155" i="8"/>
  <c r="CK155"/>
  <c r="BU150" i="1"/>
  <c r="FZ155" i="8"/>
  <c r="BV150" i="1"/>
  <c r="GC155" i="8"/>
  <c r="BW150" i="1"/>
  <c r="GF155" i="8"/>
  <c r="GO155"/>
  <c r="GR155"/>
  <c r="GU155"/>
  <c r="GX155"/>
  <c r="HA155"/>
  <c r="GL155"/>
  <c r="D155"/>
  <c r="K151" i="1"/>
  <c r="X156" i="8"/>
  <c r="L151" i="1"/>
  <c r="AA156" i="8"/>
  <c r="M151" i="1"/>
  <c r="AD156" i="8"/>
  <c r="N151" i="1"/>
  <c r="AG156" i="8"/>
  <c r="P151" i="1"/>
  <c r="AM156" i="8"/>
  <c r="Q151" i="1"/>
  <c r="AP156" i="8"/>
  <c r="AJ156"/>
  <c r="R151" i="1"/>
  <c r="AS156" i="8"/>
  <c r="E156"/>
  <c r="U151" i="1"/>
  <c r="BB156" i="8"/>
  <c r="V151" i="1"/>
  <c r="BE156" i="8"/>
  <c r="W151" i="1"/>
  <c r="BH156" i="8"/>
  <c r="X151" i="1"/>
  <c r="BK156" i="8"/>
  <c r="Y151" i="1"/>
  <c r="BN156" i="8"/>
  <c r="Z151" i="1"/>
  <c r="BQ156" i="8"/>
  <c r="BR156"/>
  <c r="AY156"/>
  <c r="AE151" i="1"/>
  <c r="CD156" i="8"/>
  <c r="AF151" i="1"/>
  <c r="CG156" i="8"/>
  <c r="CH156"/>
  <c r="CA156"/>
  <c r="CN156"/>
  <c r="AJ151" i="1"/>
  <c r="CQ156" i="8"/>
  <c r="AK151" i="1"/>
  <c r="CT156" i="8"/>
  <c r="AL151" i="1"/>
  <c r="CW156" i="8"/>
  <c r="AM151" i="1"/>
  <c r="CZ156" i="8"/>
  <c r="AN151" i="1"/>
  <c r="DC156" i="8"/>
  <c r="AP151" i="1"/>
  <c r="DG156" i="8"/>
  <c r="AQ151" i="1"/>
  <c r="DJ156" i="8"/>
  <c r="AR151" i="1"/>
  <c r="DM156" i="8"/>
  <c r="AT151" i="1"/>
  <c r="DQ156" i="8"/>
  <c r="ED156"/>
  <c r="BG151" i="1"/>
  <c r="EN156" i="8"/>
  <c r="BH151" i="1"/>
  <c r="EQ156" i="8"/>
  <c r="BL151" i="1"/>
  <c r="FC156" i="8"/>
  <c r="BM151" i="1"/>
  <c r="FF156" i="8"/>
  <c r="BN151" i="1"/>
  <c r="FI156" i="8"/>
  <c r="FJ156"/>
  <c r="BP151" i="1"/>
  <c r="FM156" i="8"/>
  <c r="BR151" i="1"/>
  <c r="FS156" i="8"/>
  <c r="BT151" i="1"/>
  <c r="FW156" i="8"/>
  <c r="CK156"/>
  <c r="BU151" i="1"/>
  <c r="FZ156" i="8"/>
  <c r="BW151" i="1"/>
  <c r="GF156" i="8"/>
  <c r="GR156"/>
  <c r="GU156"/>
  <c r="GX156"/>
  <c r="HA156"/>
  <c r="GL156"/>
  <c r="D156"/>
  <c r="K152" i="1"/>
  <c r="X157" i="8"/>
  <c r="L152" i="1"/>
  <c r="AA157" i="8"/>
  <c r="M152" i="1"/>
  <c r="AD157" i="8"/>
  <c r="N152" i="1"/>
  <c r="AG157" i="8"/>
  <c r="P152" i="1"/>
  <c r="AM157" i="8"/>
  <c r="Q152" i="1"/>
  <c r="AP157" i="8"/>
  <c r="AJ157"/>
  <c r="AS157"/>
  <c r="E157"/>
  <c r="U152" i="1"/>
  <c r="BB157" i="8"/>
  <c r="V152" i="1"/>
  <c r="BE157" i="8"/>
  <c r="W152" i="1"/>
  <c r="BH157" i="8"/>
  <c r="X152" i="1"/>
  <c r="BK157" i="8"/>
  <c r="Y152" i="1"/>
  <c r="BN157" i="8"/>
  <c r="Z152" i="1"/>
  <c r="BQ157" i="8"/>
  <c r="BR157"/>
  <c r="AY157"/>
  <c r="AE152" i="1"/>
  <c r="CD157" i="8"/>
  <c r="AF152" i="1"/>
  <c r="CG157" i="8"/>
  <c r="CH157"/>
  <c r="CA157"/>
  <c r="CN157"/>
  <c r="AJ152" i="1"/>
  <c r="CQ157" i="8"/>
  <c r="AK152" i="1"/>
  <c r="CT157" i="8"/>
  <c r="AL152" i="1"/>
  <c r="CW157" i="8"/>
  <c r="AM152" i="1"/>
  <c r="CZ157" i="8"/>
  <c r="AN152" i="1"/>
  <c r="DC157" i="8"/>
  <c r="AP152" i="1"/>
  <c r="DG157" i="8"/>
  <c r="AQ152" i="1"/>
  <c r="DJ157" i="8"/>
  <c r="AR152" i="1"/>
  <c r="DM157" i="8"/>
  <c r="AT152" i="1"/>
  <c r="DQ157" i="8"/>
  <c r="ED157"/>
  <c r="BG152" i="1"/>
  <c r="EN157" i="8"/>
  <c r="BH152" i="1"/>
  <c r="EQ157" i="8"/>
  <c r="BK152" i="1"/>
  <c r="EZ157" i="8"/>
  <c r="BL152" i="1"/>
  <c r="FC157" i="8"/>
  <c r="BM152" i="1"/>
  <c r="FF157" i="8"/>
  <c r="BN152" i="1"/>
  <c r="FI157" i="8"/>
  <c r="FJ157"/>
  <c r="BP152" i="1"/>
  <c r="FM157" i="8"/>
  <c r="BR152" i="1"/>
  <c r="FS157" i="8"/>
  <c r="BT152" i="1"/>
  <c r="FW157" i="8"/>
  <c r="CK157"/>
  <c r="BU152" i="1"/>
  <c r="FZ157" i="8"/>
  <c r="BV152" i="1"/>
  <c r="GC157" i="8"/>
  <c r="BW152" i="1"/>
  <c r="GF157" i="8"/>
  <c r="GO157"/>
  <c r="GR157"/>
  <c r="GU157"/>
  <c r="GX157"/>
  <c r="HA157"/>
  <c r="GL157"/>
  <c r="D157"/>
  <c r="K153" i="1"/>
  <c r="X158" i="8"/>
  <c r="L153" i="1"/>
  <c r="AA158" i="8"/>
  <c r="M153" i="1"/>
  <c r="AD158" i="8"/>
  <c r="N153" i="1"/>
  <c r="AG158" i="8"/>
  <c r="P153" i="1"/>
  <c r="AM158" i="8"/>
  <c r="Q153" i="1"/>
  <c r="AP158" i="8"/>
  <c r="AJ158"/>
  <c r="R153" i="1"/>
  <c r="AS158" i="8"/>
  <c r="E158"/>
  <c r="U153" i="1"/>
  <c r="BB158" i="8"/>
  <c r="V153" i="1"/>
  <c r="BE158" i="8"/>
  <c r="W153" i="1"/>
  <c r="BH158" i="8"/>
  <c r="X153" i="1"/>
  <c r="BK158" i="8"/>
  <c r="Y153" i="1"/>
  <c r="BN158" i="8"/>
  <c r="Z153" i="1"/>
  <c r="BQ158" i="8"/>
  <c r="BR158"/>
  <c r="AY158"/>
  <c r="AE153" i="1"/>
  <c r="CD158" i="8"/>
  <c r="AF153" i="1"/>
  <c r="CG158" i="8"/>
  <c r="CH158"/>
  <c r="CA158"/>
  <c r="CN158"/>
  <c r="AJ153" i="1"/>
  <c r="CQ158" i="8"/>
  <c r="AK153" i="1"/>
  <c r="CT158" i="8"/>
  <c r="AL153" i="1"/>
  <c r="CW158" i="8"/>
  <c r="AM153" i="1"/>
  <c r="CZ158" i="8"/>
  <c r="AN153" i="1"/>
  <c r="DC158" i="8"/>
  <c r="AP153" i="1"/>
  <c r="DG158" i="8"/>
  <c r="AQ153" i="1"/>
  <c r="DJ158" i="8"/>
  <c r="AR153" i="1"/>
  <c r="DM158" i="8"/>
  <c r="AT153" i="1"/>
  <c r="DQ158" i="8"/>
  <c r="ED158"/>
  <c r="BG153" i="1"/>
  <c r="EN158" i="8"/>
  <c r="BH153" i="1"/>
  <c r="EQ158" i="8"/>
  <c r="BK153" i="1"/>
  <c r="EZ158" i="8"/>
  <c r="BL153" i="1"/>
  <c r="FC158" i="8"/>
  <c r="BM153" i="1"/>
  <c r="FF158" i="8"/>
  <c r="BN153" i="1"/>
  <c r="FI158" i="8"/>
  <c r="FJ158"/>
  <c r="BP153" i="1"/>
  <c r="FM158" i="8"/>
  <c r="BR153" i="1"/>
  <c r="FS158" i="8"/>
  <c r="BT153" i="1"/>
  <c r="FW158" i="8"/>
  <c r="CK158"/>
  <c r="BU153" i="1"/>
  <c r="FZ158" i="8"/>
  <c r="BV153" i="1"/>
  <c r="GC158" i="8"/>
  <c r="BW153" i="1"/>
  <c r="GF158" i="8"/>
  <c r="GO158"/>
  <c r="GR158"/>
  <c r="GU158"/>
  <c r="GX158"/>
  <c r="HA158"/>
  <c r="GL158"/>
  <c r="D158"/>
  <c r="K154" i="1"/>
  <c r="X159" i="8"/>
  <c r="L154" i="1"/>
  <c r="AA159" i="8"/>
  <c r="M154" i="1"/>
  <c r="AD159" i="8"/>
  <c r="N154" i="1"/>
  <c r="AG159" i="8"/>
  <c r="P154" i="1"/>
  <c r="AM159" i="8"/>
  <c r="Q154" i="1"/>
  <c r="AP159" i="8"/>
  <c r="AJ159"/>
  <c r="R154" i="1"/>
  <c r="AS159" i="8"/>
  <c r="E159"/>
  <c r="U154" i="1"/>
  <c r="BB159" i="8"/>
  <c r="V154" i="1"/>
  <c r="BE159" i="8"/>
  <c r="W154" i="1"/>
  <c r="BH159" i="8"/>
  <c r="X154" i="1"/>
  <c r="BK159" i="8"/>
  <c r="Y154" i="1"/>
  <c r="BN159" i="8"/>
  <c r="Z154" i="1"/>
  <c r="BQ159" i="8"/>
  <c r="BR159"/>
  <c r="AY159"/>
  <c r="AE154" i="1"/>
  <c r="CD159" i="8"/>
  <c r="AF154" i="1"/>
  <c r="CG159" i="8"/>
  <c r="CH159"/>
  <c r="CA159"/>
  <c r="CN159"/>
  <c r="AJ154" i="1"/>
  <c r="CQ159" i="8"/>
  <c r="AK154" i="1"/>
  <c r="CT159" i="8"/>
  <c r="AL154" i="1"/>
  <c r="CW159" i="8"/>
  <c r="AM154" i="1"/>
  <c r="CZ159" i="8"/>
  <c r="AN154" i="1"/>
  <c r="DC159" i="8"/>
  <c r="DG159"/>
  <c r="AQ154" i="1"/>
  <c r="DJ159" i="8"/>
  <c r="AR154" i="1"/>
  <c r="DM159" i="8"/>
  <c r="ED159"/>
  <c r="BG154" i="1"/>
  <c r="EN159" i="8"/>
  <c r="BH154" i="1"/>
  <c r="EQ159" i="8"/>
  <c r="EZ159"/>
  <c r="BL154" i="1"/>
  <c r="FC159" i="8"/>
  <c r="BM154" i="1"/>
  <c r="FF159" i="8"/>
  <c r="BN154" i="1"/>
  <c r="FI159" i="8"/>
  <c r="FJ159"/>
  <c r="BP154" i="1"/>
  <c r="FM159" i="8"/>
  <c r="BR154" i="1"/>
  <c r="FS159" i="8"/>
  <c r="BT154" i="1"/>
  <c r="FW159" i="8"/>
  <c r="CK159"/>
  <c r="BU154" i="1"/>
  <c r="FZ159" i="8"/>
  <c r="BV154" i="1"/>
  <c r="GC159" i="8"/>
  <c r="BW154" i="1"/>
  <c r="GF159" i="8"/>
  <c r="GO159"/>
  <c r="GR159"/>
  <c r="GU159"/>
  <c r="GX159"/>
  <c r="HA159"/>
  <c r="GL159"/>
  <c r="D159"/>
  <c r="K155" i="1"/>
  <c r="X160" i="8"/>
  <c r="L155" i="1"/>
  <c r="AA160" i="8"/>
  <c r="M155" i="1"/>
  <c r="AD160" i="8"/>
  <c r="N155" i="1"/>
  <c r="AG160" i="8"/>
  <c r="P155" i="1"/>
  <c r="AM160" i="8"/>
  <c r="Q155" i="1"/>
  <c r="AP160" i="8"/>
  <c r="AJ160"/>
  <c r="R155" i="1"/>
  <c r="AS160" i="8"/>
  <c r="E160"/>
  <c r="U155" i="1"/>
  <c r="BB160" i="8"/>
  <c r="V155" i="1"/>
  <c r="BE160" i="8"/>
  <c r="W155" i="1"/>
  <c r="BH160" i="8"/>
  <c r="X155" i="1"/>
  <c r="BK160" i="8"/>
  <c r="Y155" i="1"/>
  <c r="BN160" i="8"/>
  <c r="Z155" i="1"/>
  <c r="BQ160" i="8"/>
  <c r="BR160"/>
  <c r="AY160"/>
  <c r="AE155" i="1"/>
  <c r="CD160" i="8"/>
  <c r="AF155" i="1"/>
  <c r="CG160" i="8"/>
  <c r="CH160"/>
  <c r="CA160"/>
  <c r="CN160"/>
  <c r="AJ155" i="1"/>
  <c r="CQ160" i="8"/>
  <c r="AK155" i="1"/>
  <c r="CT160" i="8"/>
  <c r="AL155" i="1"/>
  <c r="CW160" i="8"/>
  <c r="AM155" i="1"/>
  <c r="CZ160" i="8"/>
  <c r="AN155" i="1"/>
  <c r="DC160" i="8"/>
  <c r="AP155" i="1"/>
  <c r="DG160" i="8"/>
  <c r="AQ155" i="1"/>
  <c r="DJ160" i="8"/>
  <c r="AR155" i="1"/>
  <c r="DM160" i="8"/>
  <c r="AT155" i="1"/>
  <c r="DQ160" i="8"/>
  <c r="ED160"/>
  <c r="BG155" i="1"/>
  <c r="EN160" i="8"/>
  <c r="BH155" i="1"/>
  <c r="EQ160" i="8"/>
  <c r="BK155" i="1"/>
  <c r="EZ160" i="8"/>
  <c r="BL155" i="1"/>
  <c r="FC160" i="8"/>
  <c r="BM155" i="1"/>
  <c r="FF160" i="8"/>
  <c r="BN155" i="1"/>
  <c r="FI160" i="8"/>
  <c r="FJ160"/>
  <c r="BP155" i="1"/>
  <c r="FM160" i="8"/>
  <c r="BR155" i="1"/>
  <c r="FS160" i="8"/>
  <c r="BT155" i="1"/>
  <c r="FW160" i="8"/>
  <c r="CK160"/>
  <c r="BU155" i="1"/>
  <c r="FZ160" i="8"/>
  <c r="BV155" i="1"/>
  <c r="GC160" i="8"/>
  <c r="BW155" i="1"/>
  <c r="GF160" i="8"/>
  <c r="GO160"/>
  <c r="GR160"/>
  <c r="GU160"/>
  <c r="GX160"/>
  <c r="HA160"/>
  <c r="GL160"/>
  <c r="D160"/>
  <c r="K156" i="1"/>
  <c r="X161" i="8"/>
  <c r="L156" i="1"/>
  <c r="AA161" i="8"/>
  <c r="M156" i="1"/>
  <c r="AD161" i="8"/>
  <c r="N156" i="1"/>
  <c r="AG161" i="8"/>
  <c r="P156" i="1"/>
  <c r="AM161" i="8"/>
  <c r="Q156" i="1"/>
  <c r="AP161" i="8"/>
  <c r="AJ161"/>
  <c r="R156" i="1"/>
  <c r="AS161" i="8"/>
  <c r="E161"/>
  <c r="U156" i="1"/>
  <c r="BB161" i="8"/>
  <c r="V156" i="1"/>
  <c r="BE161" i="8"/>
  <c r="W156" i="1"/>
  <c r="BH161" i="8"/>
  <c r="X156" i="1"/>
  <c r="BK161" i="8"/>
  <c r="Y156" i="1"/>
  <c r="BN161" i="8"/>
  <c r="Z156" i="1"/>
  <c r="BQ161" i="8"/>
  <c r="BR161"/>
  <c r="AY161"/>
  <c r="AE156" i="1"/>
  <c r="CD161" i="8"/>
  <c r="AF156" i="1"/>
  <c r="CG161" i="8"/>
  <c r="CH161"/>
  <c r="CA161"/>
  <c r="CN161"/>
  <c r="AJ156" i="1"/>
  <c r="CQ161" i="8"/>
  <c r="AK156" i="1"/>
  <c r="CT161" i="8"/>
  <c r="AL156" i="1"/>
  <c r="CW161" i="8"/>
  <c r="AM157" i="1"/>
  <c r="CZ162" i="8"/>
  <c r="AM158" i="1"/>
  <c r="CZ163" i="8"/>
  <c r="AM159" i="1"/>
  <c r="CZ164" i="8"/>
  <c r="AM160" i="1"/>
  <c r="CZ165" i="8"/>
  <c r="AM161" i="1"/>
  <c r="CZ166" i="8"/>
  <c r="AM162" i="1"/>
  <c r="CZ167" i="8"/>
  <c r="AM163" i="1"/>
  <c r="CZ168" i="8"/>
  <c r="AM164" i="1"/>
  <c r="CZ169" i="8"/>
  <c r="AM165" i="1"/>
  <c r="CZ170" i="8"/>
  <c r="AM166" i="1"/>
  <c r="CZ171" i="8"/>
  <c r="AM167" i="1"/>
  <c r="CZ172" i="8"/>
  <c r="AM168" i="1"/>
  <c r="CZ173" i="8"/>
  <c r="AM169" i="1"/>
  <c r="CZ174" i="8"/>
  <c r="AM170" i="1"/>
  <c r="CZ175" i="8"/>
  <c r="AM171" i="1"/>
  <c r="CZ176" i="8"/>
  <c r="AM173" i="1"/>
  <c r="CZ178" i="8"/>
  <c r="AM174" i="1"/>
  <c r="CZ179" i="8"/>
  <c r="AM175" i="1"/>
  <c r="CZ180" i="8"/>
  <c r="AM176" i="1"/>
  <c r="CZ181" i="8"/>
  <c r="AM177" i="1"/>
  <c r="CZ182" i="8"/>
  <c r="CZ177"/>
  <c r="AM178" i="1"/>
  <c r="CZ183" i="8"/>
  <c r="AM179" i="1"/>
  <c r="CZ184" i="8"/>
  <c r="AM180" i="1"/>
  <c r="CZ185" i="8"/>
  <c r="AM181" i="1"/>
  <c r="CZ186" i="8"/>
  <c r="AM182" i="1"/>
  <c r="CZ187" i="8"/>
  <c r="AM183" i="1"/>
  <c r="CZ188" i="8"/>
  <c r="CZ161"/>
  <c r="AN156" i="1"/>
  <c r="DC161" i="8"/>
  <c r="AP156" i="1"/>
  <c r="DG161" i="8"/>
  <c r="AQ156" i="1"/>
  <c r="DJ161" i="8"/>
  <c r="AR156" i="1"/>
  <c r="DM161" i="8"/>
  <c r="AT156" i="1"/>
  <c r="DQ161" i="8"/>
  <c r="ED161"/>
  <c r="BG156" i="1"/>
  <c r="EN161" i="8"/>
  <c r="BH156" i="1"/>
  <c r="EQ161" i="8"/>
  <c r="BK156" i="1"/>
  <c r="EZ161" i="8"/>
  <c r="BL156" i="1"/>
  <c r="FC161" i="8"/>
  <c r="BM156" i="1"/>
  <c r="FF161" i="8"/>
  <c r="BN156" i="1"/>
  <c r="FI161" i="8"/>
  <c r="FJ161"/>
  <c r="BP156" i="1"/>
  <c r="FM161" i="8"/>
  <c r="BR156" i="1"/>
  <c r="FS161" i="8"/>
  <c r="BT156" i="1"/>
  <c r="FW161" i="8"/>
  <c r="CK161"/>
  <c r="BU156" i="1"/>
  <c r="FZ161" i="8"/>
  <c r="BV156" i="1"/>
  <c r="GC161" i="8"/>
  <c r="BW156" i="1"/>
  <c r="GF161" i="8"/>
  <c r="GO161"/>
  <c r="GR161"/>
  <c r="GU161"/>
  <c r="GX161"/>
  <c r="HA161"/>
  <c r="GL161"/>
  <c r="D161"/>
  <c r="K157" i="1"/>
  <c r="X162" i="8"/>
  <c r="L157" i="1"/>
  <c r="AA162" i="8"/>
  <c r="M157" i="1"/>
  <c r="AD162" i="8"/>
  <c r="N157" i="1"/>
  <c r="AG162" i="8"/>
  <c r="P157" i="1"/>
  <c r="AM162" i="8"/>
  <c r="Q157" i="1"/>
  <c r="AP162" i="8"/>
  <c r="AJ162"/>
  <c r="R157" i="1"/>
  <c r="AS162" i="8"/>
  <c r="E162"/>
  <c r="U157" i="1"/>
  <c r="BB162" i="8"/>
  <c r="V157" i="1"/>
  <c r="BE162" i="8"/>
  <c r="W157" i="1"/>
  <c r="BH162" i="8"/>
  <c r="X157" i="1"/>
  <c r="BK162" i="8"/>
  <c r="Y157" i="1"/>
  <c r="BN162" i="8"/>
  <c r="Z157" i="1"/>
  <c r="BQ162" i="8"/>
  <c r="BR162"/>
  <c r="AY162"/>
  <c r="AE157" i="1"/>
  <c r="CD162" i="8"/>
  <c r="AF157" i="1"/>
  <c r="CG162" i="8"/>
  <c r="CH162"/>
  <c r="CA162"/>
  <c r="CN162"/>
  <c r="AJ157" i="1"/>
  <c r="CQ162" i="8"/>
  <c r="AK157" i="1"/>
  <c r="CT162" i="8"/>
  <c r="AL157" i="1"/>
  <c r="CW162" i="8"/>
  <c r="AN157" i="1"/>
  <c r="DC162" i="8"/>
  <c r="AP157" i="1"/>
  <c r="DG162" i="8"/>
  <c r="AR157" i="1"/>
  <c r="DM162" i="8"/>
  <c r="AT157" i="1"/>
  <c r="DQ162" i="8"/>
  <c r="ED162"/>
  <c r="BG157" i="1"/>
  <c r="EN162" i="8"/>
  <c r="BH157" i="1"/>
  <c r="EQ162" i="8"/>
  <c r="BK157" i="1"/>
  <c r="EZ162" i="8"/>
  <c r="BL157" i="1"/>
  <c r="FC162" i="8"/>
  <c r="BM157" i="1"/>
  <c r="FF162" i="8"/>
  <c r="BN157" i="1"/>
  <c r="FI162" i="8"/>
  <c r="FJ162"/>
  <c r="BP157" i="1"/>
  <c r="FM162" i="8"/>
  <c r="BR157" i="1"/>
  <c r="FS162" i="8"/>
  <c r="BT157" i="1"/>
  <c r="FW162" i="8"/>
  <c r="CK162"/>
  <c r="BU157" i="1"/>
  <c r="FZ162" i="8"/>
  <c r="BV157" i="1"/>
  <c r="GC162" i="8"/>
  <c r="BW157" i="1"/>
  <c r="GF162" i="8"/>
  <c r="GO162"/>
  <c r="GR162"/>
  <c r="GU162"/>
  <c r="GX162"/>
  <c r="HA162"/>
  <c r="GL162"/>
  <c r="D162"/>
  <c r="K158" i="1"/>
  <c r="X163" i="8"/>
  <c r="L158" i="1"/>
  <c r="AA163" i="8"/>
  <c r="M158" i="1"/>
  <c r="AD163" i="8"/>
  <c r="N158" i="1"/>
  <c r="AG163" i="8"/>
  <c r="P158" i="1"/>
  <c r="AM163" i="8"/>
  <c r="Q158" i="1"/>
  <c r="AP163" i="8"/>
  <c r="AJ163"/>
  <c r="R158" i="1"/>
  <c r="AS163" i="8"/>
  <c r="E163"/>
  <c r="U158" i="1"/>
  <c r="BB163" i="8"/>
  <c r="V158" i="1"/>
  <c r="BE163" i="8"/>
  <c r="W158" i="1"/>
  <c r="BH163" i="8"/>
  <c r="X158" i="1"/>
  <c r="BK163" i="8"/>
  <c r="Y158" i="1"/>
  <c r="BN163" i="8"/>
  <c r="Z158" i="1"/>
  <c r="BQ163" i="8"/>
  <c r="BR163"/>
  <c r="AY163"/>
  <c r="AE158" i="1"/>
  <c r="CD163" i="8"/>
  <c r="AF158" i="1"/>
  <c r="CG163" i="8"/>
  <c r="CH163"/>
  <c r="CA163"/>
  <c r="CN163"/>
  <c r="AJ158" i="1"/>
  <c r="CQ163" i="8"/>
  <c r="AK158" i="1"/>
  <c r="CT163" i="8"/>
  <c r="AL158" i="1"/>
  <c r="CW163" i="8"/>
  <c r="AN158" i="1"/>
  <c r="DC163" i="8"/>
  <c r="AP158" i="1"/>
  <c r="DG163" i="8"/>
  <c r="AQ158" i="1"/>
  <c r="DJ163" i="8"/>
  <c r="AR158" i="1"/>
  <c r="DM163" i="8"/>
  <c r="AT158" i="1"/>
  <c r="DQ163" i="8"/>
  <c r="ED163"/>
  <c r="BG158" i="1"/>
  <c r="EN163" i="8"/>
  <c r="BH158" i="1"/>
  <c r="EQ163" i="8"/>
  <c r="BK158" i="1"/>
  <c r="EZ163" i="8"/>
  <c r="BL158" i="1"/>
  <c r="FC163" i="8"/>
  <c r="BM158" i="1"/>
  <c r="FF163" i="8"/>
  <c r="BN158" i="1"/>
  <c r="FI163" i="8"/>
  <c r="FJ163"/>
  <c r="BP158" i="1"/>
  <c r="FM163" i="8"/>
  <c r="BR158" i="1"/>
  <c r="FS163" i="8"/>
  <c r="BT158" i="1"/>
  <c r="FW163" i="8"/>
  <c r="CK163"/>
  <c r="BU158" i="1"/>
  <c r="FZ163" i="8"/>
  <c r="BV158" i="1"/>
  <c r="GC163" i="8"/>
  <c r="BW158" i="1"/>
  <c r="GF163" i="8"/>
  <c r="GO163"/>
  <c r="GR163"/>
  <c r="GU163"/>
  <c r="GX163"/>
  <c r="HA163"/>
  <c r="GL163"/>
  <c r="D163"/>
  <c r="K159" i="1"/>
  <c r="X164" i="8"/>
  <c r="L159" i="1"/>
  <c r="AA164" i="8"/>
  <c r="M159" i="1"/>
  <c r="AD164" i="8"/>
  <c r="N159" i="1"/>
  <c r="AG164" i="8"/>
  <c r="P159" i="1"/>
  <c r="AM164" i="8"/>
  <c r="Q159" i="1"/>
  <c r="AP164" i="8"/>
  <c r="AJ164"/>
  <c r="R159" i="1"/>
  <c r="AS164" i="8"/>
  <c r="E164"/>
  <c r="U159" i="1"/>
  <c r="BB164" i="8"/>
  <c r="V159" i="1"/>
  <c r="BE164" i="8"/>
  <c r="W159" i="1"/>
  <c r="BH164" i="8"/>
  <c r="X159" i="1"/>
  <c r="BK164" i="8"/>
  <c r="Y159" i="1"/>
  <c r="BN164" i="8"/>
  <c r="Z159" i="1"/>
  <c r="BQ164" i="8"/>
  <c r="BR164"/>
  <c r="AY164"/>
  <c r="AE159" i="1"/>
  <c r="CD164" i="8"/>
  <c r="AF159" i="1"/>
  <c r="CG164" i="8"/>
  <c r="CH164"/>
  <c r="CA164"/>
  <c r="CN164"/>
  <c r="AJ159" i="1"/>
  <c r="CQ164" i="8"/>
  <c r="AK159" i="1"/>
  <c r="CT164" i="8"/>
  <c r="AL159" i="1"/>
  <c r="CW164" i="8"/>
  <c r="AN159" i="1"/>
  <c r="DC164" i="8"/>
  <c r="AP159" i="1"/>
  <c r="DG164" i="8"/>
  <c r="AQ159" i="1"/>
  <c r="DJ164" i="8"/>
  <c r="AR159" i="1"/>
  <c r="DM164" i="8"/>
  <c r="AT159" i="1"/>
  <c r="DQ164" i="8"/>
  <c r="ED164"/>
  <c r="BG159" i="1"/>
  <c r="EN164" i="8"/>
  <c r="BH159" i="1"/>
  <c r="EQ164" i="8"/>
  <c r="BK159" i="1"/>
  <c r="EZ164" i="8"/>
  <c r="BL159" i="1"/>
  <c r="FC164" i="8"/>
  <c r="BM159" i="1"/>
  <c r="FF164" i="8"/>
  <c r="BN159" i="1"/>
  <c r="FI164" i="8"/>
  <c r="FJ164"/>
  <c r="BP159" i="1"/>
  <c r="FM164" i="8"/>
  <c r="BR159" i="1"/>
  <c r="FS164" i="8"/>
  <c r="BT159" i="1"/>
  <c r="FW164" i="8"/>
  <c r="CK164"/>
  <c r="BU159" i="1"/>
  <c r="FZ164" i="8"/>
  <c r="BV159" i="1"/>
  <c r="GC164" i="8"/>
  <c r="BW159" i="1"/>
  <c r="GF164" i="8"/>
  <c r="GO164"/>
  <c r="GR164"/>
  <c r="GU164"/>
  <c r="GX164"/>
  <c r="HA164"/>
  <c r="GL164"/>
  <c r="D164"/>
  <c r="K160" i="1"/>
  <c r="X165" i="8"/>
  <c r="L160" i="1"/>
  <c r="AA165" i="8"/>
  <c r="M160" i="1"/>
  <c r="AD165" i="8"/>
  <c r="N160" i="1"/>
  <c r="AG165" i="8"/>
  <c r="P160" i="1"/>
  <c r="AM165" i="8"/>
  <c r="Q160" i="1"/>
  <c r="AP165" i="8"/>
  <c r="AJ165"/>
  <c r="R160" i="1"/>
  <c r="AS165" i="8"/>
  <c r="E165"/>
  <c r="U160" i="1"/>
  <c r="BB165" i="8"/>
  <c r="V160" i="1"/>
  <c r="BE165" i="8"/>
  <c r="W160" i="1"/>
  <c r="BH165" i="8"/>
  <c r="X160" i="1"/>
  <c r="BK165" i="8"/>
  <c r="Y160" i="1"/>
  <c r="BN165" i="8"/>
  <c r="Z160" i="1"/>
  <c r="BQ165" i="8"/>
  <c r="BR165"/>
  <c r="AY165"/>
  <c r="AE160" i="1"/>
  <c r="CD165" i="8"/>
  <c r="AF160" i="1"/>
  <c r="CG165" i="8"/>
  <c r="CH165"/>
  <c r="CA165"/>
  <c r="CN165"/>
  <c r="AJ160" i="1"/>
  <c r="CQ165" i="8"/>
  <c r="AK160" i="1"/>
  <c r="CT165" i="8"/>
  <c r="AL160" i="1"/>
  <c r="CW165" i="8"/>
  <c r="AN160" i="1"/>
  <c r="DC165" i="8"/>
  <c r="AP160" i="1"/>
  <c r="DG165" i="8"/>
  <c r="AQ160" i="1"/>
  <c r="DJ165" i="8"/>
  <c r="AR160" i="1"/>
  <c r="DM165" i="8"/>
  <c r="AT160" i="1"/>
  <c r="DQ165" i="8"/>
  <c r="ED165"/>
  <c r="BG160" i="1"/>
  <c r="EN165" i="8"/>
  <c r="BH160" i="1"/>
  <c r="EQ165" i="8"/>
  <c r="BK160" i="1"/>
  <c r="EZ165" i="8"/>
  <c r="BL160" i="1"/>
  <c r="FC165" i="8"/>
  <c r="BM160" i="1"/>
  <c r="FF165" i="8"/>
  <c r="BN160" i="1"/>
  <c r="FI165" i="8"/>
  <c r="FJ165"/>
  <c r="BP160" i="1"/>
  <c r="FM165" i="8"/>
  <c r="BR160" i="1"/>
  <c r="FS165" i="8"/>
  <c r="BT160" i="1"/>
  <c r="FW165" i="8"/>
  <c r="CK165"/>
  <c r="BU160" i="1"/>
  <c r="FZ165" i="8"/>
  <c r="BV160" i="1"/>
  <c r="GC165" i="8"/>
  <c r="BW160" i="1"/>
  <c r="GF165" i="8"/>
  <c r="GO165"/>
  <c r="GR165"/>
  <c r="GU165"/>
  <c r="GX165"/>
  <c r="HA165"/>
  <c r="GL165"/>
  <c r="D165"/>
  <c r="K161" i="1"/>
  <c r="X166" i="8"/>
  <c r="L161" i="1"/>
  <c r="AA166" i="8"/>
  <c r="M161" i="1"/>
  <c r="AD166" i="8"/>
  <c r="N161" i="1"/>
  <c r="AG166" i="8"/>
  <c r="P161" i="1"/>
  <c r="AM166" i="8"/>
  <c r="Q161" i="1"/>
  <c r="AP166" i="8"/>
  <c r="AJ166"/>
  <c r="R161" i="1"/>
  <c r="AS166" i="8"/>
  <c r="E166"/>
  <c r="U161" i="1"/>
  <c r="BB166" i="8"/>
  <c r="V161" i="1"/>
  <c r="BE166" i="8"/>
  <c r="W161" i="1"/>
  <c r="BH166" i="8"/>
  <c r="X161" i="1"/>
  <c r="BK166" i="8"/>
  <c r="Y161" i="1"/>
  <c r="BN166" i="8"/>
  <c r="Z161" i="1"/>
  <c r="BQ166" i="8"/>
  <c r="BR166"/>
  <c r="AY166"/>
  <c r="AE161" i="1"/>
  <c r="CD166" i="8"/>
  <c r="AF161" i="1"/>
  <c r="CG166" i="8"/>
  <c r="CH166"/>
  <c r="CA166"/>
  <c r="CN166"/>
  <c r="AJ161" i="1"/>
  <c r="CQ166" i="8"/>
  <c r="AK161" i="1"/>
  <c r="CT166" i="8"/>
  <c r="AL161" i="1"/>
  <c r="CW166" i="8"/>
  <c r="AN161" i="1"/>
  <c r="DC166" i="8"/>
  <c r="AP161" i="1"/>
  <c r="DG166" i="8"/>
  <c r="AT161" i="1"/>
  <c r="DQ166" i="8"/>
  <c r="ED166"/>
  <c r="BG161" i="1"/>
  <c r="EN166" i="8"/>
  <c r="BH161" i="1"/>
  <c r="EQ166" i="8"/>
  <c r="BL161" i="1"/>
  <c r="FC166" i="8"/>
  <c r="BM161" i="1"/>
  <c r="FF166" i="8"/>
  <c r="BN161" i="1"/>
  <c r="FI166" i="8"/>
  <c r="FJ166"/>
  <c r="BP161" i="1"/>
  <c r="FM166" i="8"/>
  <c r="BR161" i="1"/>
  <c r="FS166" i="8"/>
  <c r="BT161" i="1"/>
  <c r="FW166" i="8"/>
  <c r="CK166"/>
  <c r="BU161" i="1"/>
  <c r="FZ166" i="8"/>
  <c r="BV161" i="1"/>
  <c r="GC166" i="8"/>
  <c r="BW161" i="1"/>
  <c r="GF166" i="8"/>
  <c r="GO166"/>
  <c r="GR166"/>
  <c r="GU166"/>
  <c r="GX166"/>
  <c r="HA166"/>
  <c r="GL166"/>
  <c r="D166"/>
  <c r="K162" i="1"/>
  <c r="X167" i="8"/>
  <c r="L162" i="1"/>
  <c r="AA167" i="8"/>
  <c r="M162" i="1"/>
  <c r="AD167" i="8"/>
  <c r="N162" i="1"/>
  <c r="AG167" i="8"/>
  <c r="P162" i="1"/>
  <c r="AM167" i="8"/>
  <c r="Q162" i="1"/>
  <c r="AP167" i="8"/>
  <c r="AJ167"/>
  <c r="R162" i="1"/>
  <c r="AS167" i="8"/>
  <c r="E167"/>
  <c r="U162" i="1"/>
  <c r="BB167" i="8"/>
  <c r="V162" i="1"/>
  <c r="BE167" i="8"/>
  <c r="W162" i="1"/>
  <c r="BH167" i="8"/>
  <c r="X162" i="1"/>
  <c r="BK167" i="8"/>
  <c r="Y162" i="1"/>
  <c r="BN167" i="8"/>
  <c r="Z162" i="1"/>
  <c r="BQ167" i="8"/>
  <c r="BR167"/>
  <c r="AY167"/>
  <c r="AE162" i="1"/>
  <c r="CD167" i="8"/>
  <c r="AF162" i="1"/>
  <c r="CG167" i="8"/>
  <c r="CH167"/>
  <c r="CA167"/>
  <c r="CN167"/>
  <c r="AJ162" i="1"/>
  <c r="CQ167" i="8"/>
  <c r="AK162" i="1"/>
  <c r="CT167" i="8"/>
  <c r="AL162" i="1"/>
  <c r="CW167" i="8"/>
  <c r="AN162" i="1"/>
  <c r="DC167" i="8"/>
  <c r="AP162" i="1"/>
  <c r="DG167" i="8"/>
  <c r="AQ162" i="1"/>
  <c r="DJ167" i="8"/>
  <c r="AR162" i="1"/>
  <c r="DM167" i="8"/>
  <c r="AT162" i="1"/>
  <c r="DQ167" i="8"/>
  <c r="ED167"/>
  <c r="BG162" i="1"/>
  <c r="EN167" i="8"/>
  <c r="BH162" i="1"/>
  <c r="EQ167" i="8"/>
  <c r="BK162" i="1"/>
  <c r="EZ167" i="8"/>
  <c r="BL162" i="1"/>
  <c r="FC167" i="8"/>
  <c r="BM162" i="1"/>
  <c r="FF167" i="8"/>
  <c r="BN162" i="1"/>
  <c r="FI167" i="8"/>
  <c r="FJ167"/>
  <c r="BP162" i="1"/>
  <c r="FM167" i="8"/>
  <c r="BR162" i="1"/>
  <c r="FS167" i="8"/>
  <c r="BT162" i="1"/>
  <c r="FW167" i="8"/>
  <c r="CK167"/>
  <c r="BU162" i="1"/>
  <c r="FZ167" i="8"/>
  <c r="BV162" i="1"/>
  <c r="GC167" i="8"/>
  <c r="BW162" i="1"/>
  <c r="GF167" i="8"/>
  <c r="GO167"/>
  <c r="GR167"/>
  <c r="GU167"/>
  <c r="GX167"/>
  <c r="HA167"/>
  <c r="GL167"/>
  <c r="D167"/>
  <c r="K163" i="1"/>
  <c r="X168" i="8"/>
  <c r="L163" i="1"/>
  <c r="AA168" i="8"/>
  <c r="M163" i="1"/>
  <c r="AD168" i="8"/>
  <c r="N163" i="1"/>
  <c r="AG168" i="8"/>
  <c r="P163" i="1"/>
  <c r="AM168" i="8"/>
  <c r="Q163" i="1"/>
  <c r="AP168" i="8"/>
  <c r="AJ168"/>
  <c r="R163" i="1"/>
  <c r="AS168" i="8"/>
  <c r="E168"/>
  <c r="U163" i="1"/>
  <c r="BB168" i="8"/>
  <c r="V163" i="1"/>
  <c r="BE168" i="8"/>
  <c r="W163" i="1"/>
  <c r="BH168" i="8"/>
  <c r="X163" i="1"/>
  <c r="BK168" i="8"/>
  <c r="Y163" i="1"/>
  <c r="BN168" i="8"/>
  <c r="Z163" i="1"/>
  <c r="BQ168" i="8"/>
  <c r="BR168"/>
  <c r="AY168"/>
  <c r="AE163" i="1"/>
  <c r="CD168" i="8"/>
  <c r="AF163" i="1"/>
  <c r="CG168" i="8"/>
  <c r="CH168"/>
  <c r="CA168"/>
  <c r="CN168"/>
  <c r="AJ163" i="1"/>
  <c r="CQ168" i="8"/>
  <c r="AK163" i="1"/>
  <c r="CT168" i="8"/>
  <c r="AL163" i="1"/>
  <c r="CW168" i="8"/>
  <c r="AN163" i="1"/>
  <c r="DC168" i="8"/>
  <c r="AP163" i="1"/>
  <c r="DG168" i="8"/>
  <c r="AQ163" i="1"/>
  <c r="DJ168" i="8"/>
  <c r="AR163" i="1"/>
  <c r="DM168" i="8"/>
  <c r="AT163" i="1"/>
  <c r="DQ168" i="8"/>
  <c r="ED168"/>
  <c r="BG163" i="1"/>
  <c r="EN168" i="8"/>
  <c r="BH163" i="1"/>
  <c r="EQ168" i="8"/>
  <c r="BK163" i="1"/>
  <c r="EZ168" i="8"/>
  <c r="BL163" i="1"/>
  <c r="FC168" i="8"/>
  <c r="BM163" i="1"/>
  <c r="FF168" i="8"/>
  <c r="BN163" i="1"/>
  <c r="FI168" i="8"/>
  <c r="FJ168"/>
  <c r="BP163" i="1"/>
  <c r="FM168" i="8"/>
  <c r="BR163" i="1"/>
  <c r="FS168" i="8"/>
  <c r="BT163" i="1"/>
  <c r="FW168" i="8"/>
  <c r="CK168"/>
  <c r="BU163" i="1"/>
  <c r="FZ168" i="8"/>
  <c r="BV163" i="1"/>
  <c r="GC168" i="8"/>
  <c r="BW163" i="1"/>
  <c r="GF168" i="8"/>
  <c r="GO168"/>
  <c r="GR168"/>
  <c r="GU168"/>
  <c r="GX168"/>
  <c r="HA168"/>
  <c r="GL168"/>
  <c r="D168"/>
  <c r="K164" i="1"/>
  <c r="X169" i="8"/>
  <c r="L164" i="1"/>
  <c r="AA169" i="8"/>
  <c r="M164" i="1"/>
  <c r="AD169" i="8"/>
  <c r="N164" i="1"/>
  <c r="AG169" i="8"/>
  <c r="P164" i="1"/>
  <c r="AM169" i="8"/>
  <c r="Q164" i="1"/>
  <c r="AP169" i="8"/>
  <c r="AJ169"/>
  <c r="R164" i="1"/>
  <c r="AS169" i="8"/>
  <c r="E169"/>
  <c r="U164" i="1"/>
  <c r="BB169" i="8"/>
  <c r="V164" i="1"/>
  <c r="BE169" i="8"/>
  <c r="W164" i="1"/>
  <c r="BH169" i="8"/>
  <c r="X164" i="1"/>
  <c r="BK169" i="8"/>
  <c r="Y164" i="1"/>
  <c r="BN169" i="8"/>
  <c r="Z164" i="1"/>
  <c r="BQ169" i="8"/>
  <c r="BR169"/>
  <c r="AY169"/>
  <c r="AE164" i="1"/>
  <c r="CD169" i="8"/>
  <c r="AF164" i="1"/>
  <c r="CG169" i="8"/>
  <c r="CH169"/>
  <c r="CA169"/>
  <c r="CN169"/>
  <c r="AJ164" i="1"/>
  <c r="CQ169" i="8"/>
  <c r="AK164" i="1"/>
  <c r="CT169" i="8"/>
  <c r="AL164" i="1"/>
  <c r="CW169" i="8"/>
  <c r="AN164" i="1"/>
  <c r="DC169" i="8"/>
  <c r="AP164" i="1"/>
  <c r="DG169" i="8"/>
  <c r="AQ164" i="1"/>
  <c r="DJ169" i="8"/>
  <c r="AR164" i="1"/>
  <c r="DM169" i="8"/>
  <c r="AT164" i="1"/>
  <c r="DQ169" i="8"/>
  <c r="ED169"/>
  <c r="BG164" i="1"/>
  <c r="EN169" i="8"/>
  <c r="BH164" i="1"/>
  <c r="EQ169" i="8"/>
  <c r="BK164" i="1"/>
  <c r="EZ169" i="8"/>
  <c r="BL164" i="1"/>
  <c r="FC169" i="8"/>
  <c r="BM164" i="1"/>
  <c r="FF169" i="8"/>
  <c r="BN164" i="1"/>
  <c r="FI169" i="8"/>
  <c r="FJ169"/>
  <c r="BP164" i="1"/>
  <c r="FM169" i="8"/>
  <c r="BR164" i="1"/>
  <c r="FS169" i="8"/>
  <c r="BT164" i="1"/>
  <c r="FW169" i="8"/>
  <c r="CK169"/>
  <c r="BU164" i="1"/>
  <c r="FZ169" i="8"/>
  <c r="BV164" i="1"/>
  <c r="GC169" i="8"/>
  <c r="BW164" i="1"/>
  <c r="GF169" i="8"/>
  <c r="GO169"/>
  <c r="GR169"/>
  <c r="GU169"/>
  <c r="GX169"/>
  <c r="HA169"/>
  <c r="GL169"/>
  <c r="D169"/>
  <c r="K165" i="1"/>
  <c r="X170" i="8"/>
  <c r="L165" i="1"/>
  <c r="AA170" i="8"/>
  <c r="M165" i="1"/>
  <c r="AD170" i="8"/>
  <c r="N165" i="1"/>
  <c r="AG170" i="8"/>
  <c r="R165" i="1"/>
  <c r="AS170" i="8"/>
  <c r="E170"/>
  <c r="U165" i="1"/>
  <c r="BB170" i="8"/>
  <c r="V165" i="1"/>
  <c r="BE170" i="8"/>
  <c r="W165" i="1"/>
  <c r="BH170" i="8"/>
  <c r="X165" i="1"/>
  <c r="BK170" i="8"/>
  <c r="Y165" i="1"/>
  <c r="BN170" i="8"/>
  <c r="Z165" i="1"/>
  <c r="BQ170" i="8"/>
  <c r="BR170"/>
  <c r="AY170"/>
  <c r="AE165" i="1"/>
  <c r="CD170" i="8"/>
  <c r="AF165" i="1"/>
  <c r="CG170" i="8"/>
  <c r="CH170"/>
  <c r="CA170"/>
  <c r="CN170"/>
  <c r="AJ165" i="1"/>
  <c r="CQ170" i="8"/>
  <c r="AK165" i="1"/>
  <c r="CT170" i="8"/>
  <c r="AL165" i="1"/>
  <c r="CW170" i="8"/>
  <c r="AN165" i="1"/>
  <c r="DC170" i="8"/>
  <c r="AP165" i="1"/>
  <c r="DG170" i="8"/>
  <c r="AQ165" i="1"/>
  <c r="DJ170" i="8"/>
  <c r="AR165" i="1"/>
  <c r="DM170" i="8"/>
  <c r="AT165" i="1"/>
  <c r="DQ170" i="8"/>
  <c r="ED170"/>
  <c r="BG165" i="1"/>
  <c r="EN170" i="8"/>
  <c r="BH165" i="1"/>
  <c r="EQ170" i="8"/>
  <c r="BL165" i="1"/>
  <c r="FC170" i="8"/>
  <c r="BM165" i="1"/>
  <c r="FF170" i="8"/>
  <c r="BN165" i="1"/>
  <c r="FI170" i="8"/>
  <c r="FJ170"/>
  <c r="BP165" i="1"/>
  <c r="FM170" i="8"/>
  <c r="BR165" i="1"/>
  <c r="FS170" i="8"/>
  <c r="BT165" i="1"/>
  <c r="FW170" i="8"/>
  <c r="CK170"/>
  <c r="BU165" i="1"/>
  <c r="FZ170" i="8"/>
  <c r="BV165" i="1"/>
  <c r="GC170" i="8"/>
  <c r="GF170"/>
  <c r="GO170"/>
  <c r="GR170"/>
  <c r="GX170"/>
  <c r="HA170"/>
  <c r="GL170"/>
  <c r="D170"/>
  <c r="K166" i="1"/>
  <c r="X171" i="8"/>
  <c r="S166" i="1"/>
  <c r="AV171" i="8"/>
  <c r="L166" i="1"/>
  <c r="AA171" i="8"/>
  <c r="M166" i="1"/>
  <c r="AD171" i="8"/>
  <c r="N166" i="1"/>
  <c r="AG171" i="8"/>
  <c r="P166" i="1"/>
  <c r="AM171" i="8"/>
  <c r="Q166" i="1"/>
  <c r="AP171" i="8"/>
  <c r="AJ171"/>
  <c r="R166" i="1"/>
  <c r="AS171" i="8"/>
  <c r="E171"/>
  <c r="U166" i="1"/>
  <c r="BB171" i="8"/>
  <c r="V166" i="1"/>
  <c r="BE171" i="8"/>
  <c r="W166" i="1"/>
  <c r="BH171" i="8"/>
  <c r="X166" i="1"/>
  <c r="BK171" i="8"/>
  <c r="Y166" i="1"/>
  <c r="BN171" i="8"/>
  <c r="Z166" i="1"/>
  <c r="BQ171" i="8"/>
  <c r="BR171"/>
  <c r="AY171"/>
  <c r="AE166" i="1"/>
  <c r="CD171" i="8"/>
  <c r="AF166" i="1"/>
  <c r="CG171" i="8"/>
  <c r="CH171"/>
  <c r="CA171"/>
  <c r="CN171"/>
  <c r="AJ166" i="1"/>
  <c r="CQ171" i="8"/>
  <c r="AK166" i="1"/>
  <c r="CT171" i="8"/>
  <c r="AL166" i="1"/>
  <c r="CW171" i="8"/>
  <c r="AN166" i="1"/>
  <c r="DC171" i="8"/>
  <c r="AP166" i="1"/>
  <c r="DG171" i="8"/>
  <c r="AQ166" i="1"/>
  <c r="DJ171" i="8"/>
  <c r="AR166" i="1"/>
  <c r="DM171" i="8"/>
  <c r="AT166" i="1"/>
  <c r="DQ171" i="8"/>
  <c r="ED171"/>
  <c r="BG166" i="1"/>
  <c r="EN171" i="8"/>
  <c r="BH166" i="1"/>
  <c r="EQ171" i="8"/>
  <c r="BK166" i="1"/>
  <c r="EZ171" i="8"/>
  <c r="BL166" i="1"/>
  <c r="FC171" i="8"/>
  <c r="BM166" i="1"/>
  <c r="FF171" i="8"/>
  <c r="BN166" i="1"/>
  <c r="FI171" i="8"/>
  <c r="FJ171"/>
  <c r="BP166" i="1"/>
  <c r="FM171" i="8"/>
  <c r="BR166" i="1"/>
  <c r="FS171" i="8"/>
  <c r="BT166" i="1"/>
  <c r="FW171" i="8"/>
  <c r="CK171"/>
  <c r="BU166" i="1"/>
  <c r="FZ171" i="8"/>
  <c r="BV166" i="1"/>
  <c r="GC171" i="8"/>
  <c r="BW166" i="1"/>
  <c r="GF171" i="8"/>
  <c r="GO171"/>
  <c r="GR171"/>
  <c r="GU171"/>
  <c r="GX171"/>
  <c r="HA171"/>
  <c r="GL171"/>
  <c r="D171"/>
  <c r="K167" i="1"/>
  <c r="X172" i="8"/>
  <c r="L167" i="1"/>
  <c r="AA172" i="8"/>
  <c r="M167" i="1"/>
  <c r="AD172" i="8"/>
  <c r="N167" i="1"/>
  <c r="AG172" i="8"/>
  <c r="P167" i="1"/>
  <c r="AM172" i="8"/>
  <c r="Q167" i="1"/>
  <c r="AP172" i="8"/>
  <c r="AJ172"/>
  <c r="R167" i="1"/>
  <c r="AS172" i="8"/>
  <c r="E172"/>
  <c r="U167" i="1"/>
  <c r="BB172" i="8"/>
  <c r="V167" i="1"/>
  <c r="BE172" i="8"/>
  <c r="W167" i="1"/>
  <c r="BH172" i="8"/>
  <c r="X167" i="1"/>
  <c r="BK172" i="8"/>
  <c r="Y167" i="1"/>
  <c r="BN172" i="8"/>
  <c r="Z167" i="1"/>
  <c r="BQ172" i="8"/>
  <c r="BR172"/>
  <c r="AY172"/>
  <c r="AE167" i="1"/>
  <c r="CD172" i="8"/>
  <c r="AF167" i="1"/>
  <c r="CG172" i="8"/>
  <c r="CH172"/>
  <c r="CA172"/>
  <c r="CN172"/>
  <c r="AJ167" i="1"/>
  <c r="CQ172" i="8"/>
  <c r="AK167" i="1"/>
  <c r="CT172" i="8"/>
  <c r="AL167" i="1"/>
  <c r="CW172" i="8"/>
  <c r="AN167" i="1"/>
  <c r="DC172" i="8"/>
  <c r="AP167" i="1"/>
  <c r="DG172" i="8"/>
  <c r="AQ167" i="1"/>
  <c r="DJ172" i="8"/>
  <c r="AR167" i="1"/>
  <c r="DM172" i="8"/>
  <c r="AT167" i="1"/>
  <c r="DQ172" i="8"/>
  <c r="ED172"/>
  <c r="BG167" i="1"/>
  <c r="EN172" i="8"/>
  <c r="BH167" i="1"/>
  <c r="EQ172" i="8"/>
  <c r="BL167" i="1"/>
  <c r="FC172" i="8"/>
  <c r="BM167" i="1"/>
  <c r="FF172" i="8"/>
  <c r="BN167" i="1"/>
  <c r="FI172" i="8"/>
  <c r="FJ172"/>
  <c r="BP167" i="1"/>
  <c r="FM172" i="8"/>
  <c r="BR167" i="1"/>
  <c r="FS172" i="8"/>
  <c r="BT167" i="1"/>
  <c r="FW172" i="8"/>
  <c r="CK172"/>
  <c r="BU167" i="1"/>
  <c r="FZ172" i="8"/>
  <c r="BV167" i="1"/>
  <c r="GC172" i="8"/>
  <c r="BW167" i="1"/>
  <c r="GF172" i="8"/>
  <c r="GO172"/>
  <c r="GR172"/>
  <c r="GU172"/>
  <c r="GX172"/>
  <c r="HA172"/>
  <c r="GL172"/>
  <c r="D172"/>
  <c r="K168" i="1"/>
  <c r="X173" i="8"/>
  <c r="S168" i="1"/>
  <c r="AV173" i="8"/>
  <c r="L168" i="1"/>
  <c r="AA173" i="8"/>
  <c r="M168" i="1"/>
  <c r="AD173" i="8"/>
  <c r="N168" i="1"/>
  <c r="AG173" i="8"/>
  <c r="P168" i="1"/>
  <c r="AM173" i="8"/>
  <c r="Q168" i="1"/>
  <c r="AP173" i="8"/>
  <c r="AJ173"/>
  <c r="R168" i="1"/>
  <c r="AS173" i="8"/>
  <c r="E173"/>
  <c r="U168" i="1"/>
  <c r="BB173" i="8"/>
  <c r="V168" i="1"/>
  <c r="BE173" i="8"/>
  <c r="W168" i="1"/>
  <c r="BH173" i="8"/>
  <c r="X168" i="1"/>
  <c r="BK173" i="8"/>
  <c r="Y168" i="1"/>
  <c r="BN173" i="8"/>
  <c r="Z168" i="1"/>
  <c r="BQ173" i="8"/>
  <c r="BR173"/>
  <c r="AY173"/>
  <c r="AE168" i="1"/>
  <c r="CD173" i="8"/>
  <c r="AF168" i="1"/>
  <c r="CG173" i="8"/>
  <c r="CH173"/>
  <c r="CA173"/>
  <c r="CN173"/>
  <c r="AJ168" i="1"/>
  <c r="CQ173" i="8"/>
  <c r="AK168" i="1"/>
  <c r="CT173" i="8"/>
  <c r="AL168" i="1"/>
  <c r="CW173" i="8"/>
  <c r="AN168" i="1"/>
  <c r="DC173" i="8"/>
  <c r="AP168" i="1"/>
  <c r="DG173" i="8"/>
  <c r="AQ168" i="1"/>
  <c r="DJ173" i="8"/>
  <c r="AR168" i="1"/>
  <c r="DM173" i="8"/>
  <c r="AT168" i="1"/>
  <c r="DQ173" i="8"/>
  <c r="ED173"/>
  <c r="BG168" i="1"/>
  <c r="EN173" i="8"/>
  <c r="BH168" i="1"/>
  <c r="EQ173" i="8"/>
  <c r="BK168" i="1"/>
  <c r="EZ173" i="8"/>
  <c r="BL168" i="1"/>
  <c r="FC173" i="8"/>
  <c r="BM168" i="1"/>
  <c r="FF173" i="8"/>
  <c r="BN168" i="1"/>
  <c r="FI173" i="8"/>
  <c r="FJ173"/>
  <c r="BP168" i="1"/>
  <c r="FM173" i="8"/>
  <c r="BR168" i="1"/>
  <c r="FS173" i="8"/>
  <c r="BT168" i="1"/>
  <c r="FW173" i="8"/>
  <c r="CK173"/>
  <c r="BU168" i="1"/>
  <c r="FZ173" i="8"/>
  <c r="BV168" i="1"/>
  <c r="GC173" i="8"/>
  <c r="GO173"/>
  <c r="GR173"/>
  <c r="GU173"/>
  <c r="GX173"/>
  <c r="HA173"/>
  <c r="GL173"/>
  <c r="D173"/>
  <c r="K169" i="1"/>
  <c r="X174" i="8"/>
  <c r="S169" i="1"/>
  <c r="AV174" i="8"/>
  <c r="L169" i="1"/>
  <c r="AA174" i="8"/>
  <c r="M169" i="1"/>
  <c r="AD174" i="8"/>
  <c r="N169" i="1"/>
  <c r="AG174" i="8"/>
  <c r="P169" i="1"/>
  <c r="AM174" i="8"/>
  <c r="Q169" i="1"/>
  <c r="AP174" i="8"/>
  <c r="AJ174"/>
  <c r="R169" i="1"/>
  <c r="AS174" i="8"/>
  <c r="E174"/>
  <c r="U169" i="1"/>
  <c r="BB174" i="8"/>
  <c r="V169" i="1"/>
  <c r="BE174" i="8"/>
  <c r="W169" i="1"/>
  <c r="BH174" i="8"/>
  <c r="X169" i="1"/>
  <c r="BK174" i="8"/>
  <c r="Y169" i="1"/>
  <c r="BN174" i="8"/>
  <c r="Z169" i="1"/>
  <c r="BQ174" i="8"/>
  <c r="BR174"/>
  <c r="AY174"/>
  <c r="AE169" i="1"/>
  <c r="CD174" i="8"/>
  <c r="AF169" i="1"/>
  <c r="CG174" i="8"/>
  <c r="CH174"/>
  <c r="CA174"/>
  <c r="CN174"/>
  <c r="AJ169" i="1"/>
  <c r="CQ174" i="8"/>
  <c r="AK169" i="1"/>
  <c r="CT174" i="8"/>
  <c r="AL169" i="1"/>
  <c r="CW174" i="8"/>
  <c r="AN169" i="1"/>
  <c r="DC174" i="8"/>
  <c r="AP169" i="1"/>
  <c r="DG174" i="8"/>
  <c r="AQ169" i="1"/>
  <c r="DJ174" i="8"/>
  <c r="AR169" i="1"/>
  <c r="DM174" i="8"/>
  <c r="AT169" i="1"/>
  <c r="DQ174" i="8"/>
  <c r="ED174"/>
  <c r="BH169" i="1"/>
  <c r="EQ174" i="8"/>
  <c r="BL169" i="1"/>
  <c r="FC174" i="8"/>
  <c r="BM169" i="1"/>
  <c r="FF174" i="8"/>
  <c r="BN169" i="1"/>
  <c r="FI174" i="8"/>
  <c r="FJ174"/>
  <c r="BP169" i="1"/>
  <c r="FM174" i="8"/>
  <c r="BR169" i="1"/>
  <c r="FS174" i="8"/>
  <c r="BT169" i="1"/>
  <c r="FW174" i="8"/>
  <c r="CK174"/>
  <c r="BU169" i="1"/>
  <c r="FZ174" i="8"/>
  <c r="BV169" i="1"/>
  <c r="GC174" i="8"/>
  <c r="BW169" i="1"/>
  <c r="GF174" i="8"/>
  <c r="GO174"/>
  <c r="GR174"/>
  <c r="GU174"/>
  <c r="GX174"/>
  <c r="HA174"/>
  <c r="GL174"/>
  <c r="D174"/>
  <c r="K170" i="1"/>
  <c r="X175" i="8"/>
  <c r="S170" i="1"/>
  <c r="AV175" i="8"/>
  <c r="L170" i="1"/>
  <c r="AA175" i="8"/>
  <c r="M170" i="1"/>
  <c r="AD175" i="8"/>
  <c r="N170" i="1"/>
  <c r="AG175" i="8"/>
  <c r="P170" i="1"/>
  <c r="AM175" i="8"/>
  <c r="Q170" i="1"/>
  <c r="AP175" i="8"/>
  <c r="AJ175"/>
  <c r="R170" i="1"/>
  <c r="AS175" i="8"/>
  <c r="E175"/>
  <c r="U170" i="1"/>
  <c r="BB175" i="8"/>
  <c r="V170" i="1"/>
  <c r="BE175" i="8"/>
  <c r="W170" i="1"/>
  <c r="BH175" i="8"/>
  <c r="X170" i="1"/>
  <c r="BK175" i="8"/>
  <c r="Y170" i="1"/>
  <c r="BN175" i="8"/>
  <c r="Z170" i="1"/>
  <c r="BQ175" i="8"/>
  <c r="BR175"/>
  <c r="AY175"/>
  <c r="AE170" i="1"/>
  <c r="CD175" i="8"/>
  <c r="AF170" i="1"/>
  <c r="CG175" i="8"/>
  <c r="CH175"/>
  <c r="CA175"/>
  <c r="CN175"/>
  <c r="AJ170" i="1"/>
  <c r="CQ175" i="8"/>
  <c r="AK170" i="1"/>
  <c r="CT175" i="8"/>
  <c r="AL170" i="1"/>
  <c r="CW175" i="8"/>
  <c r="AN170" i="1"/>
  <c r="DC175" i="8"/>
  <c r="AP170" i="1"/>
  <c r="DG175" i="8"/>
  <c r="AQ170" i="1"/>
  <c r="DJ175" i="8"/>
  <c r="AR170" i="1"/>
  <c r="DM175" i="8"/>
  <c r="AT170" i="1"/>
  <c r="DQ175" i="8"/>
  <c r="ED175"/>
  <c r="BG170" i="1"/>
  <c r="EN175" i="8"/>
  <c r="BH170" i="1"/>
  <c r="EQ175" i="8"/>
  <c r="BK170" i="1"/>
  <c r="EZ175" i="8"/>
  <c r="BL170" i="1"/>
  <c r="FC175" i="8"/>
  <c r="BM170" i="1"/>
  <c r="FF175" i="8"/>
  <c r="BN170" i="1"/>
  <c r="FI175" i="8"/>
  <c r="FJ175"/>
  <c r="BP170" i="1"/>
  <c r="FM175" i="8"/>
  <c r="BR170" i="1"/>
  <c r="FS175" i="8"/>
  <c r="BT170" i="1"/>
  <c r="FW175" i="8"/>
  <c r="CK175"/>
  <c r="BU170" i="1"/>
  <c r="FZ175" i="8"/>
  <c r="BV170" i="1"/>
  <c r="GC175" i="8"/>
  <c r="BW170" i="1"/>
  <c r="GF175" i="8"/>
  <c r="GO175"/>
  <c r="GR175"/>
  <c r="GU175"/>
  <c r="GX175"/>
  <c r="HA175"/>
  <c r="GL175"/>
  <c r="D175"/>
  <c r="K171" i="1"/>
  <c r="X176" i="8"/>
  <c r="S171" i="1"/>
  <c r="AV176" i="8"/>
  <c r="L171" i="1"/>
  <c r="AA176" i="8"/>
  <c r="M171" i="1"/>
  <c r="AD176" i="8"/>
  <c r="N171" i="1"/>
  <c r="AG176" i="8"/>
  <c r="P171" i="1"/>
  <c r="AM176" i="8"/>
  <c r="Q171" i="1"/>
  <c r="AP176" i="8"/>
  <c r="AJ176"/>
  <c r="R171" i="1"/>
  <c r="AS176" i="8"/>
  <c r="E176"/>
  <c r="U171" i="1"/>
  <c r="BB176" i="8"/>
  <c r="V171" i="1"/>
  <c r="BE176" i="8"/>
  <c r="W171" i="1"/>
  <c r="BH176" i="8"/>
  <c r="X171" i="1"/>
  <c r="BK176" i="8"/>
  <c r="Y171" i="1"/>
  <c r="BN176" i="8"/>
  <c r="Z171" i="1"/>
  <c r="BQ176" i="8"/>
  <c r="BR176"/>
  <c r="AY176"/>
  <c r="AE171" i="1"/>
  <c r="CD176" i="8"/>
  <c r="AF171" i="1"/>
  <c r="CG176" i="8"/>
  <c r="CH176"/>
  <c r="CA176"/>
  <c r="CN176"/>
  <c r="AJ171" i="1"/>
  <c r="CQ176" i="8"/>
  <c r="AK171" i="1"/>
  <c r="CT176" i="8"/>
  <c r="AL171" i="1"/>
  <c r="CW176" i="8"/>
  <c r="AN171" i="1"/>
  <c r="DC176" i="8"/>
  <c r="AP171" i="1"/>
  <c r="DG176" i="8"/>
  <c r="AQ171" i="1"/>
  <c r="DJ176" i="8"/>
  <c r="AR171" i="1"/>
  <c r="DM176" i="8"/>
  <c r="AT171" i="1"/>
  <c r="DQ176" i="8"/>
  <c r="ED176"/>
  <c r="BG171" i="1"/>
  <c r="EN176" i="8"/>
  <c r="BH171" i="1"/>
  <c r="EQ176" i="8"/>
  <c r="BK171" i="1"/>
  <c r="EZ176" i="8"/>
  <c r="BL171" i="1"/>
  <c r="FC176" i="8"/>
  <c r="BM171" i="1"/>
  <c r="FF176" i="8"/>
  <c r="BN171" i="1"/>
  <c r="FI176" i="8"/>
  <c r="FJ176"/>
  <c r="BP171" i="1"/>
  <c r="FM176" i="8"/>
  <c r="BR171" i="1"/>
  <c r="FS176" i="8"/>
  <c r="BT171" i="1"/>
  <c r="FW176" i="8"/>
  <c r="CK176"/>
  <c r="BU171" i="1"/>
  <c r="FZ176" i="8"/>
  <c r="BV171" i="1"/>
  <c r="GC176" i="8"/>
  <c r="BW171" i="1"/>
  <c r="GF176" i="8"/>
  <c r="GO176"/>
  <c r="GR176"/>
  <c r="GU176"/>
  <c r="GX176"/>
  <c r="HA176"/>
  <c r="GL176"/>
  <c r="D176"/>
  <c r="K173" i="1"/>
  <c r="X178" i="8"/>
  <c r="K174" i="1"/>
  <c r="X179" i="8"/>
  <c r="K175" i="1"/>
  <c r="X180" i="8"/>
  <c r="K176" i="1"/>
  <c r="X181" i="8"/>
  <c r="K177" i="1"/>
  <c r="X182" i="8"/>
  <c r="X177"/>
  <c r="S173" i="1"/>
  <c r="AV178" i="8"/>
  <c r="S174" i="1"/>
  <c r="AV179" i="8"/>
  <c r="S175" i="1"/>
  <c r="AV180" i="8"/>
  <c r="S176" i="1"/>
  <c r="AV181" i="8"/>
  <c r="S177" i="1"/>
  <c r="AV182" i="8"/>
  <c r="AV177"/>
  <c r="L173" i="1"/>
  <c r="AA178" i="8"/>
  <c r="L174" i="1"/>
  <c r="AA179" i="8"/>
  <c r="L175" i="1"/>
  <c r="AA180" i="8"/>
  <c r="L176" i="1"/>
  <c r="AA181" i="8"/>
  <c r="L177" i="1"/>
  <c r="AA182" i="8"/>
  <c r="AA177"/>
  <c r="M173" i="1"/>
  <c r="AD178" i="8"/>
  <c r="M174" i="1"/>
  <c r="AD179" i="8"/>
  <c r="M175" i="1"/>
  <c r="AD180" i="8"/>
  <c r="M176" i="1"/>
  <c r="AD181" i="8"/>
  <c r="M177" i="1"/>
  <c r="AD182" i="8"/>
  <c r="AD177"/>
  <c r="N173" i="1"/>
  <c r="AG178" i="8"/>
  <c r="N174" i="1"/>
  <c r="AG179" i="8"/>
  <c r="N175" i="1"/>
  <c r="AG180" i="8"/>
  <c r="N176" i="1"/>
  <c r="AG181" i="8"/>
  <c r="N177" i="1"/>
  <c r="AG182" i="8"/>
  <c r="AG177"/>
  <c r="P173" i="1"/>
  <c r="AM178" i="8"/>
  <c r="P174" i="1"/>
  <c r="AM179" i="8"/>
  <c r="P175" i="1"/>
  <c r="AM180" i="8"/>
  <c r="P176" i="1"/>
  <c r="AM181" i="8"/>
  <c r="P177" i="1"/>
  <c r="AM182" i="8"/>
  <c r="AM177"/>
  <c r="Q173" i="1"/>
  <c r="AP178" i="8"/>
  <c r="Q174" i="1"/>
  <c r="AP179" i="8"/>
  <c r="Q175" i="1"/>
  <c r="AP180" i="8"/>
  <c r="Q176" i="1"/>
  <c r="AP181" i="8"/>
  <c r="Q177" i="1"/>
  <c r="AP182" i="8"/>
  <c r="AP177"/>
  <c r="AJ177"/>
  <c r="R173" i="1"/>
  <c r="AS178" i="8"/>
  <c r="R174" i="1"/>
  <c r="AS179" i="8"/>
  <c r="R175" i="1"/>
  <c r="AS180" i="8"/>
  <c r="R176" i="1"/>
  <c r="AS181" i="8"/>
  <c r="R177" i="1"/>
  <c r="AS182" i="8"/>
  <c r="AS177"/>
  <c r="E177"/>
  <c r="U173" i="1"/>
  <c r="BB178" i="8"/>
  <c r="V173" i="1"/>
  <c r="BE178" i="8"/>
  <c r="W173" i="1"/>
  <c r="BH178" i="8"/>
  <c r="X173" i="1"/>
  <c r="BK178" i="8"/>
  <c r="Y173" i="1"/>
  <c r="BN178" i="8"/>
  <c r="Z173" i="1"/>
  <c r="BQ178" i="8"/>
  <c r="BR178"/>
  <c r="AY178"/>
  <c r="U174" i="1"/>
  <c r="BB179" i="8"/>
  <c r="V174" i="1"/>
  <c r="BE179" i="8"/>
  <c r="W174" i="1"/>
  <c r="BH179" i="8"/>
  <c r="X174" i="1"/>
  <c r="BK179" i="8"/>
  <c r="Y174" i="1"/>
  <c r="BN179" i="8"/>
  <c r="Z174" i="1"/>
  <c r="BQ179" i="8"/>
  <c r="BR179"/>
  <c r="AY179"/>
  <c r="U175" i="1"/>
  <c r="BB180" i="8"/>
  <c r="V175" i="1"/>
  <c r="BE180" i="8"/>
  <c r="W175" i="1"/>
  <c r="BH180" i="8"/>
  <c r="X175" i="1"/>
  <c r="BK180" i="8"/>
  <c r="Y175" i="1"/>
  <c r="BN180" i="8"/>
  <c r="Z175" i="1"/>
  <c r="BQ180" i="8"/>
  <c r="BR180"/>
  <c r="AY180"/>
  <c r="U176" i="1"/>
  <c r="BB181" i="8"/>
  <c r="V176" i="1"/>
  <c r="BE181" i="8"/>
  <c r="W176" i="1"/>
  <c r="BH181" i="8"/>
  <c r="X176" i="1"/>
  <c r="BK181" i="8"/>
  <c r="Y176" i="1"/>
  <c r="BN181" i="8"/>
  <c r="Z176" i="1"/>
  <c r="BQ181" i="8"/>
  <c r="BR181"/>
  <c r="AY181"/>
  <c r="U177" i="1"/>
  <c r="BB182" i="8"/>
  <c r="V177" i="1"/>
  <c r="BE182" i="8"/>
  <c r="W177" i="1"/>
  <c r="BH182" i="8"/>
  <c r="X177" i="1"/>
  <c r="BK182" i="8"/>
  <c r="Y177" i="1"/>
  <c r="BN182" i="8"/>
  <c r="Z177" i="1"/>
  <c r="BQ182" i="8"/>
  <c r="BR182"/>
  <c r="AY182"/>
  <c r="AY177"/>
  <c r="AE173" i="1"/>
  <c r="CD178" i="8"/>
  <c r="AF173" i="1"/>
  <c r="CG178" i="8"/>
  <c r="CH178"/>
  <c r="CA178"/>
  <c r="AE174" i="1"/>
  <c r="CD179" i="8"/>
  <c r="AF174" i="1"/>
  <c r="CG179" i="8"/>
  <c r="CH179"/>
  <c r="CA179"/>
  <c r="AE175" i="1"/>
  <c r="CD180" i="8"/>
  <c r="AF175" i="1"/>
  <c r="CG180" i="8"/>
  <c r="CH180"/>
  <c r="CA180"/>
  <c r="AE176" i="1"/>
  <c r="CD181" i="8"/>
  <c r="AF176" i="1"/>
  <c r="CG181" i="8"/>
  <c r="CH181"/>
  <c r="CA181"/>
  <c r="AE177" i="1"/>
  <c r="CD182" i="8"/>
  <c r="AF177" i="1"/>
  <c r="CG182" i="8"/>
  <c r="CH182"/>
  <c r="CA182"/>
  <c r="CA177"/>
  <c r="CN178"/>
  <c r="AJ173" i="1"/>
  <c r="CQ178" i="8"/>
  <c r="AK173" i="1"/>
  <c r="CT178" i="8"/>
  <c r="AL173" i="1"/>
  <c r="CW178" i="8"/>
  <c r="AN173" i="1"/>
  <c r="DC178" i="8"/>
  <c r="AP173" i="1"/>
  <c r="DG178" i="8"/>
  <c r="AQ173" i="1"/>
  <c r="DJ178" i="8"/>
  <c r="AR173" i="1"/>
  <c r="DM178" i="8"/>
  <c r="AT173" i="1"/>
  <c r="DQ178" i="8"/>
  <c r="ED178"/>
  <c r="BG173" i="1"/>
  <c r="EN178" i="8"/>
  <c r="BH173" i="1"/>
  <c r="EQ178" i="8"/>
  <c r="BK173" i="1"/>
  <c r="EZ178" i="8"/>
  <c r="BL173" i="1"/>
  <c r="FC178" i="8"/>
  <c r="BM173" i="1"/>
  <c r="FF178" i="8"/>
  <c r="BN173" i="1"/>
  <c r="FI178" i="8"/>
  <c r="FJ178"/>
  <c r="BP173" i="1"/>
  <c r="FM178" i="8"/>
  <c r="BR173" i="1"/>
  <c r="FS178" i="8"/>
  <c r="BT173" i="1"/>
  <c r="FW178" i="8"/>
  <c r="CK178"/>
  <c r="CN179"/>
  <c r="AJ174" i="1"/>
  <c r="CQ179" i="8"/>
  <c r="AK174" i="1"/>
  <c r="CT179" i="8"/>
  <c r="AL174" i="1"/>
  <c r="CW179" i="8"/>
  <c r="AN174" i="1"/>
  <c r="DC179" i="8"/>
  <c r="AP174" i="1"/>
  <c r="DG179" i="8"/>
  <c r="AQ174" i="1"/>
  <c r="DJ179" i="8"/>
  <c r="AR174" i="1"/>
  <c r="DM179" i="8"/>
  <c r="AT174" i="1"/>
  <c r="DQ179" i="8"/>
  <c r="ED179"/>
  <c r="BG174" i="1"/>
  <c r="EN179" i="8"/>
  <c r="BH174" i="1"/>
  <c r="EQ179" i="8"/>
  <c r="BK174" i="1"/>
  <c r="EZ179" i="8"/>
  <c r="BL174" i="1"/>
  <c r="FC179" i="8"/>
  <c r="BM174" i="1"/>
  <c r="FF179" i="8"/>
  <c r="BN174" i="1"/>
  <c r="FI179" i="8"/>
  <c r="FJ179"/>
  <c r="BP174" i="1"/>
  <c r="FM179" i="8"/>
  <c r="BR174" i="1"/>
  <c r="FS179" i="8"/>
  <c r="BT174" i="1"/>
  <c r="FW179" i="8"/>
  <c r="CK179"/>
  <c r="CN180"/>
  <c r="AJ175" i="1"/>
  <c r="CQ180" i="8"/>
  <c r="AK175" i="1"/>
  <c r="CT180" i="8"/>
  <c r="AL175" i="1"/>
  <c r="CW180" i="8"/>
  <c r="AN175" i="1"/>
  <c r="DC180" i="8"/>
  <c r="AP175" i="1"/>
  <c r="DG180" i="8"/>
  <c r="AQ175" i="1"/>
  <c r="DJ180" i="8"/>
  <c r="AR175" i="1"/>
  <c r="DM180" i="8"/>
  <c r="AT175" i="1"/>
  <c r="DQ180" i="8"/>
  <c r="ED180"/>
  <c r="BG175" i="1"/>
  <c r="EN180" i="8"/>
  <c r="BH175" i="1"/>
  <c r="EQ180" i="8"/>
  <c r="BK175" i="1"/>
  <c r="EZ180" i="8"/>
  <c r="BL175" i="1"/>
  <c r="FC180" i="8"/>
  <c r="BM175" i="1"/>
  <c r="FF180" i="8"/>
  <c r="BN175" i="1"/>
  <c r="FI180" i="8"/>
  <c r="FJ180"/>
  <c r="BP175" i="1"/>
  <c r="FM180" i="8"/>
  <c r="BR175" i="1"/>
  <c r="FS180" i="8"/>
  <c r="BT175" i="1"/>
  <c r="FW180" i="8"/>
  <c r="CK180"/>
  <c r="CN181"/>
  <c r="AJ176" i="1"/>
  <c r="CQ181" i="8"/>
  <c r="AK176" i="1"/>
  <c r="CT181" i="8"/>
  <c r="AL176" i="1"/>
  <c r="CW181" i="8"/>
  <c r="AN176" i="1"/>
  <c r="DC181" i="8"/>
  <c r="AP176" i="1"/>
  <c r="DG181" i="8"/>
  <c r="AQ176" i="1"/>
  <c r="DJ181" i="8"/>
  <c r="AR176" i="1"/>
  <c r="DM181" i="8"/>
  <c r="AT176" i="1"/>
  <c r="DQ181" i="8"/>
  <c r="ED181"/>
  <c r="BG176" i="1"/>
  <c r="EN181" i="8"/>
  <c r="BH176" i="1"/>
  <c r="EQ181" i="8"/>
  <c r="BK176" i="1"/>
  <c r="EZ181" i="8"/>
  <c r="BL176" i="1"/>
  <c r="FC181" i="8"/>
  <c r="BM176" i="1"/>
  <c r="FF181" i="8"/>
  <c r="BN176" i="1"/>
  <c r="FI181" i="8"/>
  <c r="FJ181"/>
  <c r="BP176" i="1"/>
  <c r="FM181" i="8"/>
  <c r="BR176" i="1"/>
  <c r="FS181" i="8"/>
  <c r="BT176" i="1"/>
  <c r="FW181" i="8"/>
  <c r="CK181"/>
  <c r="CN182"/>
  <c r="AJ177" i="1"/>
  <c r="CQ182" i="8"/>
  <c r="AK177" i="1"/>
  <c r="CT182" i="8"/>
  <c r="AL177" i="1"/>
  <c r="CW182" i="8"/>
  <c r="AN177" i="1"/>
  <c r="DC182" i="8"/>
  <c r="AP177" i="1"/>
  <c r="DG182" i="8"/>
  <c r="AQ177" i="1"/>
  <c r="DJ182" i="8"/>
  <c r="AR177" i="1"/>
  <c r="DM182" i="8"/>
  <c r="AT177" i="1"/>
  <c r="DQ182" i="8"/>
  <c r="ED182"/>
  <c r="BG177" i="1"/>
  <c r="EN182" i="8"/>
  <c r="BH177" i="1"/>
  <c r="EQ182" i="8"/>
  <c r="BK177" i="1"/>
  <c r="EZ182" i="8"/>
  <c r="BL177" i="1"/>
  <c r="FC182" i="8"/>
  <c r="BM177" i="1"/>
  <c r="FF182" i="8"/>
  <c r="BN177" i="1"/>
  <c r="FI182" i="8"/>
  <c r="FJ182"/>
  <c r="BP177" i="1"/>
  <c r="FM182" i="8"/>
  <c r="BR177" i="1"/>
  <c r="FS182" i="8"/>
  <c r="BT177" i="1"/>
  <c r="FW182" i="8"/>
  <c r="CK182"/>
  <c r="CK177"/>
  <c r="BU173" i="1"/>
  <c r="FZ178" i="8"/>
  <c r="BU174" i="1"/>
  <c r="FZ179" i="8"/>
  <c r="BU175" i="1"/>
  <c r="FZ180" i="8"/>
  <c r="BU176" i="1"/>
  <c r="FZ181" i="8"/>
  <c r="BU177" i="1"/>
  <c r="FZ182" i="8"/>
  <c r="FZ177"/>
  <c r="BV173" i="1"/>
  <c r="GC178" i="8"/>
  <c r="BV174" i="1"/>
  <c r="GC179" i="8"/>
  <c r="BV175" i="1"/>
  <c r="GC180" i="8"/>
  <c r="BV176" i="1"/>
  <c r="GC181" i="8"/>
  <c r="BV177" i="1"/>
  <c r="GC182" i="8"/>
  <c r="GC177"/>
  <c r="BW173" i="1"/>
  <c r="GF178" i="8"/>
  <c r="BW174" i="1"/>
  <c r="GF179" i="8"/>
  <c r="BW175" i="1"/>
  <c r="GF180" i="8"/>
  <c r="BW176" i="1"/>
  <c r="GF181" i="8"/>
  <c r="BW177" i="1"/>
  <c r="GF182" i="8"/>
  <c r="GF177"/>
  <c r="GO178"/>
  <c r="GR178"/>
  <c r="GU178"/>
  <c r="GX178"/>
  <c r="HA178"/>
  <c r="GL178"/>
  <c r="GO179"/>
  <c r="GR179"/>
  <c r="GU179"/>
  <c r="GX179"/>
  <c r="HA179"/>
  <c r="GL179"/>
  <c r="GO180"/>
  <c r="GR180"/>
  <c r="GU180"/>
  <c r="GX180"/>
  <c r="HA180"/>
  <c r="GL180"/>
  <c r="GO181"/>
  <c r="GR181"/>
  <c r="GU181"/>
  <c r="GX181"/>
  <c r="HA181"/>
  <c r="GL181"/>
  <c r="GO182"/>
  <c r="GR182"/>
  <c r="GU182"/>
  <c r="GX182"/>
  <c r="HA182"/>
  <c r="GL182"/>
  <c r="GL177"/>
  <c r="D177"/>
  <c r="AJ178"/>
  <c r="E178"/>
  <c r="D178"/>
  <c r="AJ179"/>
  <c r="E179"/>
  <c r="D179"/>
  <c r="AJ180"/>
  <c r="E180"/>
  <c r="D180"/>
  <c r="AJ181"/>
  <c r="E181"/>
  <c r="D181"/>
  <c r="AJ182"/>
  <c r="E182"/>
  <c r="D182"/>
  <c r="K178" i="1"/>
  <c r="X183" i="8"/>
  <c r="S178" i="1"/>
  <c r="AV183" i="8"/>
  <c r="L178" i="1"/>
  <c r="AA183" i="8"/>
  <c r="M178" i="1"/>
  <c r="AD183" i="8"/>
  <c r="N178" i="1"/>
  <c r="AG183" i="8"/>
  <c r="P178" i="1"/>
  <c r="AM183" i="8"/>
  <c r="Q178" i="1"/>
  <c r="AP183" i="8"/>
  <c r="AJ183"/>
  <c r="R178" i="1"/>
  <c r="AS183" i="8"/>
  <c r="E183"/>
  <c r="U178" i="1"/>
  <c r="BB183" i="8"/>
  <c r="V178" i="1"/>
  <c r="BE183" i="8"/>
  <c r="W178" i="1"/>
  <c r="BH183" i="8"/>
  <c r="X178" i="1"/>
  <c r="BK183" i="8"/>
  <c r="Y178" i="1"/>
  <c r="BN183" i="8"/>
  <c r="Z178" i="1"/>
  <c r="BQ183" i="8"/>
  <c r="BR183"/>
  <c r="AY183"/>
  <c r="AE178" i="1"/>
  <c r="CD183" i="8"/>
  <c r="AF178" i="1"/>
  <c r="CG183" i="8"/>
  <c r="CH183"/>
  <c r="CA183"/>
  <c r="CN183"/>
  <c r="AJ178" i="1"/>
  <c r="CQ183" i="8"/>
  <c r="AK178" i="1"/>
  <c r="CT183" i="8"/>
  <c r="AL178" i="1"/>
  <c r="CW183" i="8"/>
  <c r="AN178" i="1"/>
  <c r="DC183" i="8"/>
  <c r="AP178" i="1"/>
  <c r="DG183" i="8"/>
  <c r="AQ178" i="1"/>
  <c r="DJ183" i="8"/>
  <c r="AR178" i="1"/>
  <c r="DM183" i="8"/>
  <c r="AT178" i="1"/>
  <c r="DQ183" i="8"/>
  <c r="ED183"/>
  <c r="BG178" i="1"/>
  <c r="EN183" i="8"/>
  <c r="BH178" i="1"/>
  <c r="EQ183" i="8"/>
  <c r="BK178" i="1"/>
  <c r="EZ183" i="8"/>
  <c r="BL178" i="1"/>
  <c r="FC183" i="8"/>
  <c r="BM178" i="1"/>
  <c r="FF183" i="8"/>
  <c r="BN178" i="1"/>
  <c r="FI183" i="8"/>
  <c r="FJ183"/>
  <c r="BP178" i="1"/>
  <c r="FM183" i="8"/>
  <c r="BR178" i="1"/>
  <c r="FS183" i="8"/>
  <c r="BT178" i="1"/>
  <c r="FW183" i="8"/>
  <c r="CK183"/>
  <c r="BU178" i="1"/>
  <c r="FZ183" i="8"/>
  <c r="BV178" i="1"/>
  <c r="GC183" i="8"/>
  <c r="BW178" i="1"/>
  <c r="GF183" i="8"/>
  <c r="GO183"/>
  <c r="GR183"/>
  <c r="GU183"/>
  <c r="GX183"/>
  <c r="HA183"/>
  <c r="GL183"/>
  <c r="D183"/>
  <c r="K179" i="1"/>
  <c r="X184" i="8"/>
  <c r="S179" i="1"/>
  <c r="AV184" i="8"/>
  <c r="L179" i="1"/>
  <c r="AA184" i="8"/>
  <c r="M179" i="1"/>
  <c r="AD184" i="8"/>
  <c r="N179" i="1"/>
  <c r="AG184" i="8"/>
  <c r="P179" i="1"/>
  <c r="AM184" i="8"/>
  <c r="Q179" i="1"/>
  <c r="AP184" i="8"/>
  <c r="AJ184"/>
  <c r="R179" i="1"/>
  <c r="AS184" i="8"/>
  <c r="E184"/>
  <c r="U179" i="1"/>
  <c r="BB184" i="8"/>
  <c r="V179" i="1"/>
  <c r="BE184" i="8"/>
  <c r="W179" i="1"/>
  <c r="BH184" i="8"/>
  <c r="X179" i="1"/>
  <c r="BK184" i="8"/>
  <c r="Y179" i="1"/>
  <c r="BN184" i="8"/>
  <c r="Z179" i="1"/>
  <c r="BQ184" i="8"/>
  <c r="BR184"/>
  <c r="AY184"/>
  <c r="AE179" i="1"/>
  <c r="CD184" i="8"/>
  <c r="AF179" i="1"/>
  <c r="CG184" i="8"/>
  <c r="CH184"/>
  <c r="CA184"/>
  <c r="CN184"/>
  <c r="AJ179" i="1"/>
  <c r="CQ184" i="8"/>
  <c r="AK179" i="1"/>
  <c r="CT184" i="8"/>
  <c r="AL179" i="1"/>
  <c r="CW184" i="8"/>
  <c r="AN179" i="1"/>
  <c r="DC184" i="8"/>
  <c r="AP179" i="1"/>
  <c r="DG184" i="8"/>
  <c r="AQ179" i="1"/>
  <c r="DJ184" i="8"/>
  <c r="AR179" i="1"/>
  <c r="DM184" i="8"/>
  <c r="AT179" i="1"/>
  <c r="DQ184" i="8"/>
  <c r="ED184"/>
  <c r="BG179" i="1"/>
  <c r="EN184" i="8"/>
  <c r="BH179" i="1"/>
  <c r="EQ184" i="8"/>
  <c r="BK179" i="1"/>
  <c r="EZ184" i="8"/>
  <c r="BL179" i="1"/>
  <c r="FC184" i="8"/>
  <c r="BM179" i="1"/>
  <c r="FF184" i="8"/>
  <c r="BN179" i="1"/>
  <c r="FI184" i="8"/>
  <c r="FJ184"/>
  <c r="BP179" i="1"/>
  <c r="FM184" i="8"/>
  <c r="BR179" i="1"/>
  <c r="FS184" i="8"/>
  <c r="BT179" i="1"/>
  <c r="FW184" i="8"/>
  <c r="CK184"/>
  <c r="BU179" i="1"/>
  <c r="FZ184" i="8"/>
  <c r="BV179" i="1"/>
  <c r="GC184" i="8"/>
  <c r="BW179" i="1"/>
  <c r="GF184" i="8"/>
  <c r="GO184"/>
  <c r="GR184"/>
  <c r="GU184"/>
  <c r="GX184"/>
  <c r="HA184"/>
  <c r="GL184"/>
  <c r="D184"/>
  <c r="K180" i="1"/>
  <c r="X185" i="8"/>
  <c r="S180" i="1"/>
  <c r="AV185" i="8"/>
  <c r="L180" i="1"/>
  <c r="AA185" i="8"/>
  <c r="M180" i="1"/>
  <c r="AD185" i="8"/>
  <c r="N180" i="1"/>
  <c r="AG185" i="8"/>
  <c r="P180" i="1"/>
  <c r="AM185" i="8"/>
  <c r="Q180" i="1"/>
  <c r="AP185" i="8"/>
  <c r="AJ185"/>
  <c r="R180" i="1"/>
  <c r="AS185" i="8"/>
  <c r="E185"/>
  <c r="U180" i="1"/>
  <c r="BB185" i="8"/>
  <c r="V180" i="1"/>
  <c r="BE185" i="8"/>
  <c r="W180" i="1"/>
  <c r="BH185" i="8"/>
  <c r="X180" i="1"/>
  <c r="BK185" i="8"/>
  <c r="Y180" i="1"/>
  <c r="BN185" i="8"/>
  <c r="Z180" i="1"/>
  <c r="BQ185" i="8"/>
  <c r="BR185"/>
  <c r="AY185"/>
  <c r="AE180" i="1"/>
  <c r="CD185" i="8"/>
  <c r="AF180" i="1"/>
  <c r="CG185" i="8"/>
  <c r="CH185"/>
  <c r="CA185"/>
  <c r="CN185"/>
  <c r="AJ180" i="1"/>
  <c r="CQ185" i="8"/>
  <c r="AK180" i="1"/>
  <c r="CT185" i="8"/>
  <c r="AL180" i="1"/>
  <c r="CW185" i="8"/>
  <c r="AN180" i="1"/>
  <c r="DC185" i="8"/>
  <c r="AP180" i="1"/>
  <c r="DG185" i="8"/>
  <c r="AQ180" i="1"/>
  <c r="DJ185" i="8"/>
  <c r="AR180" i="1"/>
  <c r="DM185" i="8"/>
  <c r="AT180" i="1"/>
  <c r="DQ185" i="8"/>
  <c r="ED185"/>
  <c r="BG180" i="1"/>
  <c r="EN185" i="8"/>
  <c r="BH180" i="1"/>
  <c r="EQ185" i="8"/>
  <c r="BK180" i="1"/>
  <c r="EZ185" i="8"/>
  <c r="BL180" i="1"/>
  <c r="FC185" i="8"/>
  <c r="BM180" i="1"/>
  <c r="FF185" i="8"/>
  <c r="BN180" i="1"/>
  <c r="FI185" i="8"/>
  <c r="FJ185"/>
  <c r="BP180" i="1"/>
  <c r="FM185" i="8"/>
  <c r="BR180" i="1"/>
  <c r="FS185" i="8"/>
  <c r="BT180" i="1"/>
  <c r="FW185" i="8"/>
  <c r="CK185"/>
  <c r="BU180" i="1"/>
  <c r="FZ185" i="8"/>
  <c r="BV180" i="1"/>
  <c r="GC185" i="8"/>
  <c r="BW180" i="1"/>
  <c r="GF185" i="8"/>
  <c r="GO185"/>
  <c r="GR185"/>
  <c r="GU185"/>
  <c r="GX185"/>
  <c r="HA185"/>
  <c r="GL185"/>
  <c r="D185"/>
  <c r="K181" i="1"/>
  <c r="X186" i="8"/>
  <c r="S181" i="1"/>
  <c r="AV186" i="8"/>
  <c r="L181" i="1"/>
  <c r="AA186" i="8"/>
  <c r="M181" i="1"/>
  <c r="AD186" i="8"/>
  <c r="N181" i="1"/>
  <c r="AG186" i="8"/>
  <c r="P181" i="1"/>
  <c r="AM186" i="8"/>
  <c r="Q181" i="1"/>
  <c r="AP186" i="8"/>
  <c r="AJ186"/>
  <c r="R181" i="1"/>
  <c r="AS186" i="8"/>
  <c r="E186"/>
  <c r="U181" i="1"/>
  <c r="BB186" i="8"/>
  <c r="V181" i="1"/>
  <c r="BE186" i="8"/>
  <c r="W181" i="1"/>
  <c r="BH186" i="8"/>
  <c r="X181" i="1"/>
  <c r="BK186" i="8"/>
  <c r="Y181" i="1"/>
  <c r="BN186" i="8"/>
  <c r="Z181" i="1"/>
  <c r="BQ186" i="8"/>
  <c r="BR186"/>
  <c r="AY186"/>
  <c r="AE181" i="1"/>
  <c r="CD186" i="8"/>
  <c r="AF181" i="1"/>
  <c r="CG186" i="8"/>
  <c r="CH186"/>
  <c r="CA186"/>
  <c r="CN186"/>
  <c r="AJ181" i="1"/>
  <c r="CQ186" i="8"/>
  <c r="AK181" i="1"/>
  <c r="CT186" i="8"/>
  <c r="AL181" i="1"/>
  <c r="CW186" i="8"/>
  <c r="AN181" i="1"/>
  <c r="DC186" i="8"/>
  <c r="AP181" i="1"/>
  <c r="DG186" i="8"/>
  <c r="AQ181" i="1"/>
  <c r="DJ186" i="8"/>
  <c r="AR181" i="1"/>
  <c r="DM186" i="8"/>
  <c r="AT181" i="1"/>
  <c r="DQ186" i="8"/>
  <c r="ED186"/>
  <c r="BG181" i="1"/>
  <c r="EN186" i="8"/>
  <c r="BH181" i="1"/>
  <c r="EQ186" i="8"/>
  <c r="BK181" i="1"/>
  <c r="EZ186" i="8"/>
  <c r="BL181" i="1"/>
  <c r="FC186" i="8"/>
  <c r="BM181" i="1"/>
  <c r="FF186" i="8"/>
  <c r="BN181" i="1"/>
  <c r="FI186" i="8"/>
  <c r="FJ186"/>
  <c r="BP181" i="1"/>
  <c r="FM186" i="8"/>
  <c r="BR181" i="1"/>
  <c r="FS186" i="8"/>
  <c r="BT181" i="1"/>
  <c r="FW186" i="8"/>
  <c r="CK186"/>
  <c r="BU181" i="1"/>
  <c r="FZ186" i="8"/>
  <c r="BV181" i="1"/>
  <c r="GC186" i="8"/>
  <c r="BW181" i="1"/>
  <c r="GF186" i="8"/>
  <c r="GO186"/>
  <c r="GR186"/>
  <c r="GU186"/>
  <c r="GX186"/>
  <c r="HA186"/>
  <c r="GL186"/>
  <c r="D186"/>
  <c r="K182" i="1"/>
  <c r="X187" i="8"/>
  <c r="S182" i="1"/>
  <c r="AV187" i="8"/>
  <c r="L182" i="1"/>
  <c r="AA187" i="8"/>
  <c r="M182" i="1"/>
  <c r="AD187" i="8"/>
  <c r="N182" i="1"/>
  <c r="AG187" i="8"/>
  <c r="P182" i="1"/>
  <c r="AM187" i="8"/>
  <c r="Q182" i="1"/>
  <c r="AP187" i="8"/>
  <c r="AJ187"/>
  <c r="R182" i="1"/>
  <c r="AS187" i="8"/>
  <c r="E187"/>
  <c r="U182" i="1"/>
  <c r="BB187" i="8"/>
  <c r="V182" i="1"/>
  <c r="BE187" i="8"/>
  <c r="W182" i="1"/>
  <c r="BH187" i="8"/>
  <c r="X182" i="1"/>
  <c r="BK187" i="8"/>
  <c r="Y182" i="1"/>
  <c r="BN187" i="8"/>
  <c r="Z182" i="1"/>
  <c r="BQ187" i="8"/>
  <c r="BR187"/>
  <c r="AY187"/>
  <c r="AE182" i="1"/>
  <c r="CD187" i="8"/>
  <c r="AF182" i="1"/>
  <c r="CG187" i="8"/>
  <c r="CH187"/>
  <c r="CA187"/>
  <c r="CN187"/>
  <c r="AJ182" i="1"/>
  <c r="CQ187" i="8"/>
  <c r="AK182" i="1"/>
  <c r="CT187" i="8"/>
  <c r="AL182" i="1"/>
  <c r="CW187" i="8"/>
  <c r="AN182" i="1"/>
  <c r="DC187" i="8"/>
  <c r="AP182" i="1"/>
  <c r="DG187" i="8"/>
  <c r="AQ182" i="1"/>
  <c r="DJ187" i="8"/>
  <c r="AR182" i="1"/>
  <c r="DM187" i="8"/>
  <c r="AT182" i="1"/>
  <c r="DQ187" i="8"/>
  <c r="ED187"/>
  <c r="BG182" i="1"/>
  <c r="EN187" i="8"/>
  <c r="BH182" i="1"/>
  <c r="EQ187" i="8"/>
  <c r="BK182" i="1"/>
  <c r="EZ187" i="8"/>
  <c r="BL182" i="1"/>
  <c r="FC187" i="8"/>
  <c r="BM182" i="1"/>
  <c r="FF187" i="8"/>
  <c r="BN182" i="1"/>
  <c r="FI187" i="8"/>
  <c r="FJ187"/>
  <c r="BP182" i="1"/>
  <c r="FM187" i="8"/>
  <c r="BR182" i="1"/>
  <c r="FS187" i="8"/>
  <c r="BT182" i="1"/>
  <c r="FW187" i="8"/>
  <c r="CK187"/>
  <c r="BU182" i="1"/>
  <c r="FZ187" i="8"/>
  <c r="BV182" i="1"/>
  <c r="GC187" i="8"/>
  <c r="BW182" i="1"/>
  <c r="GF187" i="8"/>
  <c r="GO187"/>
  <c r="GR187"/>
  <c r="GU187"/>
  <c r="GX187"/>
  <c r="HA187"/>
  <c r="GL187"/>
  <c r="D187"/>
  <c r="K183" i="1"/>
  <c r="X188" i="8"/>
  <c r="S183" i="1"/>
  <c r="AV188" i="8"/>
  <c r="L183" i="1"/>
  <c r="AA188" i="8"/>
  <c r="M183" i="1"/>
  <c r="AD188" i="8"/>
  <c r="N183" i="1"/>
  <c r="AG188" i="8"/>
  <c r="P183" i="1"/>
  <c r="AM188" i="8"/>
  <c r="Q183" i="1"/>
  <c r="AP188" i="8"/>
  <c r="AJ188"/>
  <c r="R183" i="1"/>
  <c r="AS188" i="8"/>
  <c r="E188"/>
  <c r="U183" i="1"/>
  <c r="BB188" i="8"/>
  <c r="V183" i="1"/>
  <c r="BE188" i="8"/>
  <c r="W183" i="1"/>
  <c r="BH188" i="8"/>
  <c r="X183" i="1"/>
  <c r="BK188" i="8"/>
  <c r="Y183" i="1"/>
  <c r="BN188" i="8"/>
  <c r="Z183" i="1"/>
  <c r="BQ188" i="8"/>
  <c r="BR188"/>
  <c r="AY188"/>
  <c r="AE183" i="1"/>
  <c r="CD188" i="8"/>
  <c r="AF183" i="1"/>
  <c r="CG188" i="8"/>
  <c r="CH188"/>
  <c r="CA188"/>
  <c r="CN188"/>
  <c r="AJ183" i="1"/>
  <c r="CQ188" i="8"/>
  <c r="AK183" i="1"/>
  <c r="CT188" i="8"/>
  <c r="AL183" i="1"/>
  <c r="CW188" i="8"/>
  <c r="AN183" i="1"/>
  <c r="DC188" i="8"/>
  <c r="AP183" i="1"/>
  <c r="DG188" i="8"/>
  <c r="AQ183" i="1"/>
  <c r="DJ188" i="8"/>
  <c r="AR183" i="1"/>
  <c r="DM188" i="8"/>
  <c r="AT183" i="1"/>
  <c r="DQ188" i="8"/>
  <c r="BD183" i="1"/>
  <c r="BE183"/>
  <c r="BF183"/>
  <c r="BC183"/>
  <c r="ED188" i="8"/>
  <c r="BG183" i="1"/>
  <c r="EN188" i="8"/>
  <c r="BH183" i="1"/>
  <c r="EQ188" i="8"/>
  <c r="BK183" i="1"/>
  <c r="EZ188" i="8"/>
  <c r="BL183" i="1"/>
  <c r="FC188" i="8"/>
  <c r="BM183" i="1"/>
  <c r="FF188" i="8"/>
  <c r="BN183" i="1"/>
  <c r="FI188" i="8"/>
  <c r="FJ188"/>
  <c r="BP183" i="1"/>
  <c r="FM188" i="8"/>
  <c r="BR183" i="1"/>
  <c r="FS188" i="8"/>
  <c r="BT183" i="1"/>
  <c r="FW188" i="8"/>
  <c r="CK188"/>
  <c r="BU183" i="1"/>
  <c r="FZ188" i="8"/>
  <c r="BV183" i="1"/>
  <c r="GC188" i="8"/>
  <c r="BW183" i="1"/>
  <c r="GF188" i="8"/>
  <c r="GO188"/>
  <c r="GR188"/>
  <c r="GU188"/>
  <c r="GX188"/>
  <c r="HA188"/>
  <c r="GL188"/>
  <c r="D188"/>
  <c r="D111"/>
  <c r="K5" i="1"/>
  <c r="X10" i="8"/>
  <c r="L5" i="1"/>
  <c r="AA10" i="8"/>
  <c r="M5" i="1"/>
  <c r="AD10" i="8"/>
  <c r="N5" i="1"/>
  <c r="AG10" i="8"/>
  <c r="P5" i="1"/>
  <c r="AM10" i="8"/>
  <c r="Q5" i="1"/>
  <c r="AP10" i="8"/>
  <c r="AJ10"/>
  <c r="R5" i="1"/>
  <c r="AS10" i="8"/>
  <c r="E10"/>
  <c r="U5" i="1"/>
  <c r="BB10" i="8"/>
  <c r="V5" i="1"/>
  <c r="BE10" i="8"/>
  <c r="W5" i="1"/>
  <c r="BH10" i="8"/>
  <c r="X5" i="1"/>
  <c r="BK10" i="8"/>
  <c r="Y5" i="1"/>
  <c r="BN10" i="8"/>
  <c r="Z5" i="1"/>
  <c r="BQ10" i="8"/>
  <c r="AA5" i="1"/>
  <c r="BR10" i="8"/>
  <c r="AY10"/>
  <c r="AE8" i="1"/>
  <c r="CD13" i="8"/>
  <c r="AF8" i="1"/>
  <c r="CG13" i="8"/>
  <c r="CH13"/>
  <c r="CA13"/>
  <c r="AE9" i="1"/>
  <c r="CD14" i="8"/>
  <c r="AF9" i="1"/>
  <c r="CG14" i="8"/>
  <c r="CH14"/>
  <c r="CA14"/>
  <c r="AE10" i="1"/>
  <c r="CD15" i="8"/>
  <c r="AF10" i="1"/>
  <c r="CG15" i="8"/>
  <c r="CH15"/>
  <c r="CA15"/>
  <c r="AE11" i="1"/>
  <c r="CD16" i="8"/>
  <c r="AF11" i="1"/>
  <c r="CG16" i="8"/>
  <c r="CH16"/>
  <c r="CA16"/>
  <c r="AE12" i="1"/>
  <c r="CD17" i="8"/>
  <c r="AF12" i="1"/>
  <c r="CG17" i="8"/>
  <c r="CH17"/>
  <c r="CA17"/>
  <c r="AE13" i="1"/>
  <c r="CD18" i="8"/>
  <c r="AF13" i="1"/>
  <c r="CG18" i="8"/>
  <c r="CH18"/>
  <c r="CA18"/>
  <c r="AE14" i="1"/>
  <c r="CD19" i="8"/>
  <c r="AF14" i="1"/>
  <c r="CG19" i="8"/>
  <c r="CH19"/>
  <c r="CA19"/>
  <c r="AE15" i="1"/>
  <c r="CD20" i="8"/>
  <c r="AF15" i="1"/>
  <c r="CG20" i="8"/>
  <c r="CH20"/>
  <c r="CA20"/>
  <c r="AE16" i="1"/>
  <c r="CD21" i="8"/>
  <c r="AF16" i="1"/>
  <c r="CG21" i="8"/>
  <c r="CH21"/>
  <c r="CA21"/>
  <c r="AE18" i="1"/>
  <c r="CD23" i="8"/>
  <c r="AF18" i="1"/>
  <c r="CG23" i="8"/>
  <c r="CH23"/>
  <c r="CA23"/>
  <c r="AE19" i="1"/>
  <c r="CD24" i="8"/>
  <c r="AF19" i="1"/>
  <c r="CG24" i="8"/>
  <c r="CH24"/>
  <c r="CA24"/>
  <c r="AE20" i="1"/>
  <c r="CD25" i="8"/>
  <c r="AF20" i="1"/>
  <c r="CG25" i="8"/>
  <c r="CH25"/>
  <c r="CA25"/>
  <c r="AE21" i="1"/>
  <c r="CD26" i="8"/>
  <c r="AF21" i="1"/>
  <c r="CG26" i="8"/>
  <c r="CH26"/>
  <c r="CA26"/>
  <c r="CA22"/>
  <c r="AE23" i="1"/>
  <c r="CD28" i="8"/>
  <c r="AF23" i="1"/>
  <c r="CG28" i="8"/>
  <c r="CH28"/>
  <c r="CA28"/>
  <c r="AE24" i="1"/>
  <c r="CD29" i="8"/>
  <c r="AF24" i="1"/>
  <c r="CG29" i="8"/>
  <c r="CH29"/>
  <c r="CA29"/>
  <c r="AE25" i="1"/>
  <c r="CD30" i="8"/>
  <c r="AF25" i="1"/>
  <c r="CG30" i="8"/>
  <c r="CH30"/>
  <c r="CA30"/>
  <c r="CA27"/>
  <c r="AE26" i="1"/>
  <c r="CD31" i="8"/>
  <c r="AF26" i="1"/>
  <c r="CG31" i="8"/>
  <c r="CH31"/>
  <c r="CA31"/>
  <c r="AE27" i="1"/>
  <c r="CD32" i="8"/>
  <c r="AF27" i="1"/>
  <c r="CG32" i="8"/>
  <c r="CH32"/>
  <c r="CA32"/>
  <c r="AE28" i="1"/>
  <c r="CD33" i="8"/>
  <c r="AF28" i="1"/>
  <c r="CG33" i="8"/>
  <c r="CH33"/>
  <c r="CA33"/>
  <c r="AE29" i="1"/>
  <c r="CD34" i="8"/>
  <c r="AF29" i="1"/>
  <c r="CG34" i="8"/>
  <c r="CH34"/>
  <c r="CA34"/>
  <c r="AE30" i="1"/>
  <c r="CD35" i="8"/>
  <c r="AF30" i="1"/>
  <c r="CG35" i="8"/>
  <c r="CH35"/>
  <c r="CA35"/>
  <c r="AE32" i="1"/>
  <c r="CD37" i="8"/>
  <c r="AF32" i="1"/>
  <c r="CG37" i="8"/>
  <c r="CH37"/>
  <c r="CA37"/>
  <c r="AE33" i="1"/>
  <c r="CD38" i="8"/>
  <c r="AF33" i="1"/>
  <c r="CG38" i="8"/>
  <c r="CH38"/>
  <c r="CA38"/>
  <c r="AE34" i="1"/>
  <c r="CD39" i="8"/>
  <c r="AF34" i="1"/>
  <c r="CG39" i="8"/>
  <c r="CH39"/>
  <c r="CA39"/>
  <c r="AE35" i="1"/>
  <c r="CD40" i="8"/>
  <c r="AF35" i="1"/>
  <c r="CG40" i="8"/>
  <c r="CH40"/>
  <c r="CA40"/>
  <c r="AE36" i="1"/>
  <c r="CD41" i="8"/>
  <c r="AF36" i="1"/>
  <c r="CG41" i="8"/>
  <c r="CH41"/>
  <c r="CA41"/>
  <c r="AE37" i="1"/>
  <c r="CD42" i="8"/>
  <c r="AF37" i="1"/>
  <c r="CG42" i="8"/>
  <c r="CH42"/>
  <c r="CA42"/>
  <c r="CA36"/>
  <c r="AE38" i="1"/>
  <c r="CD43" i="8"/>
  <c r="AF38" i="1"/>
  <c r="CG43" i="8"/>
  <c r="CH43"/>
  <c r="CA43"/>
  <c r="AE39" i="1"/>
  <c r="CD44" i="8"/>
  <c r="AF39" i="1"/>
  <c r="CG44" i="8"/>
  <c r="CH44"/>
  <c r="CA44"/>
  <c r="AE40" i="1"/>
  <c r="CD45" i="8"/>
  <c r="AF40" i="1"/>
  <c r="CG45" i="8"/>
  <c r="CH45"/>
  <c r="CA45"/>
  <c r="AE41" i="1"/>
  <c r="CD46" i="8"/>
  <c r="AF41" i="1"/>
  <c r="CG46" i="8"/>
  <c r="CH46"/>
  <c r="CA46"/>
  <c r="AE42" i="1"/>
  <c r="CD47" i="8"/>
  <c r="AF42" i="1"/>
  <c r="CG47" i="8"/>
  <c r="CH47"/>
  <c r="CA47"/>
  <c r="AE43" i="1"/>
  <c r="CD48" i="8"/>
  <c r="AF43" i="1"/>
  <c r="CG48" i="8"/>
  <c r="CH48"/>
  <c r="CA48"/>
  <c r="AE44" i="1"/>
  <c r="CD49" i="8"/>
  <c r="AF44" i="1"/>
  <c r="CG49" i="8"/>
  <c r="CH49"/>
  <c r="CA49"/>
  <c r="AE45" i="1"/>
  <c r="CD50" i="8"/>
  <c r="AF45" i="1"/>
  <c r="CG50" i="8"/>
  <c r="CH50"/>
  <c r="CA50"/>
  <c r="AE46" i="1"/>
  <c r="CD51" i="8"/>
  <c r="AF46" i="1"/>
  <c r="CG51" i="8"/>
  <c r="CH51"/>
  <c r="CA51"/>
  <c r="AE47" i="1"/>
  <c r="CD52" i="8"/>
  <c r="AF47" i="1"/>
  <c r="CG52" i="8"/>
  <c r="CH52"/>
  <c r="CA52"/>
  <c r="AE48" i="1"/>
  <c r="CD53" i="8"/>
  <c r="AF48" i="1"/>
  <c r="CG53" i="8"/>
  <c r="CH53"/>
  <c r="CA53"/>
  <c r="AE49" i="1"/>
  <c r="CD54" i="8"/>
  <c r="AF49" i="1"/>
  <c r="CG54" i="8"/>
  <c r="CH54"/>
  <c r="CA54"/>
  <c r="AE50" i="1"/>
  <c r="CD55" i="8"/>
  <c r="AF50" i="1"/>
  <c r="CG55" i="8"/>
  <c r="CH55"/>
  <c r="CA55"/>
  <c r="AE51" i="1"/>
  <c r="CD56" i="8"/>
  <c r="AF51" i="1"/>
  <c r="CG56" i="8"/>
  <c r="CH56"/>
  <c r="CA56"/>
  <c r="AE52" i="1"/>
  <c r="CD57" i="8"/>
  <c r="AF52" i="1"/>
  <c r="CG57" i="8"/>
  <c r="CH57"/>
  <c r="CA57"/>
  <c r="AE53" i="1"/>
  <c r="CD58" i="8"/>
  <c r="AF53" i="1"/>
  <c r="CG58" i="8"/>
  <c r="CH58"/>
  <c r="CA58"/>
  <c r="AE54" i="1"/>
  <c r="CD59" i="8"/>
  <c r="AF54" i="1"/>
  <c r="CG59" i="8"/>
  <c r="CH59"/>
  <c r="CA59"/>
  <c r="AE55" i="1"/>
  <c r="CD60" i="8"/>
  <c r="AF55" i="1"/>
  <c r="CG60" i="8"/>
  <c r="CH60"/>
  <c r="CA60"/>
  <c r="AE56" i="1"/>
  <c r="CD61" i="8"/>
  <c r="AF56" i="1"/>
  <c r="CG61" i="8"/>
  <c r="CH61"/>
  <c r="CA61"/>
  <c r="AE58" i="1"/>
  <c r="CD63" i="8"/>
  <c r="AF58" i="1"/>
  <c r="CG63" i="8"/>
  <c r="CH63"/>
  <c r="CA63"/>
  <c r="AE59" i="1"/>
  <c r="CD64" i="8"/>
  <c r="AF59" i="1"/>
  <c r="CG64" i="8"/>
  <c r="CH64"/>
  <c r="CA64"/>
  <c r="AE60" i="1"/>
  <c r="CD65" i="8"/>
  <c r="AF60" i="1"/>
  <c r="CG65" i="8"/>
  <c r="CH65"/>
  <c r="CA65"/>
  <c r="AE62" i="1"/>
  <c r="CD67" i="8"/>
  <c r="AF62" i="1"/>
  <c r="CG67" i="8"/>
  <c r="CH67"/>
  <c r="CA67"/>
  <c r="AE63" i="1"/>
  <c r="CD68" i="8"/>
  <c r="AF63" i="1"/>
  <c r="CG68" i="8"/>
  <c r="CH68"/>
  <c r="CA68"/>
  <c r="CA66"/>
  <c r="AE65" i="1"/>
  <c r="CD70" i="8"/>
  <c r="AF65" i="1"/>
  <c r="CG70" i="8"/>
  <c r="CH70"/>
  <c r="CA70"/>
  <c r="AE66" i="1"/>
  <c r="CD71" i="8"/>
  <c r="AF66" i="1"/>
  <c r="CG71" i="8"/>
  <c r="CH71"/>
  <c r="CA71"/>
  <c r="AE67" i="1"/>
  <c r="CD72" i="8"/>
  <c r="AF67" i="1"/>
  <c r="CG72" i="8"/>
  <c r="CH72"/>
  <c r="CA72"/>
  <c r="AE68" i="1"/>
  <c r="CD73" i="8"/>
  <c r="AF68" i="1"/>
  <c r="CG73" i="8"/>
  <c r="CH73"/>
  <c r="CA73"/>
  <c r="AE69" i="1"/>
  <c r="CD74" i="8"/>
  <c r="AF69" i="1"/>
  <c r="CG74" i="8"/>
  <c r="CH74"/>
  <c r="CA74"/>
  <c r="AE70" i="1"/>
  <c r="CD75" i="8"/>
  <c r="AF70" i="1"/>
  <c r="CG75" i="8"/>
  <c r="CH75"/>
  <c r="CA75"/>
  <c r="AE71" i="1"/>
  <c r="CD76" i="8"/>
  <c r="AF71" i="1"/>
  <c r="CG76" i="8"/>
  <c r="CH76"/>
  <c r="CA76"/>
  <c r="AE72" i="1"/>
  <c r="CD77" i="8"/>
  <c r="AF72" i="1"/>
  <c r="CG77" i="8"/>
  <c r="CH77"/>
  <c r="CA77"/>
  <c r="AE73" i="1"/>
  <c r="CD78" i="8"/>
  <c r="AF73" i="1"/>
  <c r="CG78" i="8"/>
  <c r="CH78"/>
  <c r="CA78"/>
  <c r="AE74" i="1"/>
  <c r="CD79" i="8"/>
  <c r="AF74" i="1"/>
  <c r="CG79" i="8"/>
  <c r="CH79"/>
  <c r="CA79"/>
  <c r="AE75" i="1"/>
  <c r="CD80" i="8"/>
  <c r="AF75" i="1"/>
  <c r="CG80" i="8"/>
  <c r="CH80"/>
  <c r="CA80"/>
  <c r="CA69"/>
  <c r="AE76" i="1"/>
  <c r="CD81" i="8"/>
  <c r="AF76" i="1"/>
  <c r="CG81" i="8"/>
  <c r="CH81"/>
  <c r="CA81"/>
  <c r="AE77" i="1"/>
  <c r="CD82" i="8"/>
  <c r="AF77" i="1"/>
  <c r="CG82" i="8"/>
  <c r="CH82"/>
  <c r="CA82"/>
  <c r="AE78" i="1"/>
  <c r="CD83" i="8"/>
  <c r="AF78" i="1"/>
  <c r="CG83" i="8"/>
  <c r="CH83"/>
  <c r="CA83"/>
  <c r="AE79" i="1"/>
  <c r="CD84" i="8"/>
  <c r="AF79" i="1"/>
  <c r="CG84" i="8"/>
  <c r="CH84"/>
  <c r="CA84"/>
  <c r="AE80" i="1"/>
  <c r="CD85" i="8"/>
  <c r="AF80" i="1"/>
  <c r="CG85" i="8"/>
  <c r="CH85"/>
  <c r="CA85"/>
  <c r="AE81" i="1"/>
  <c r="CD86" i="8"/>
  <c r="AF81" i="1"/>
  <c r="CG86" i="8"/>
  <c r="CH86"/>
  <c r="CA86"/>
  <c r="AE82" i="1"/>
  <c r="CD87" i="8"/>
  <c r="AF82" i="1"/>
  <c r="CG87" i="8"/>
  <c r="CH87"/>
  <c r="CA87"/>
  <c r="AE83" i="1"/>
  <c r="CD88" i="8"/>
  <c r="AF83" i="1"/>
  <c r="CG88" i="8"/>
  <c r="CH88"/>
  <c r="CA88"/>
  <c r="AE84" i="1"/>
  <c r="CD89" i="8"/>
  <c r="AF84" i="1"/>
  <c r="CG89" i="8"/>
  <c r="CH89"/>
  <c r="CA89"/>
  <c r="AE85" i="1"/>
  <c r="CD90" i="8"/>
  <c r="AF85" i="1"/>
  <c r="CG90" i="8"/>
  <c r="CH90"/>
  <c r="CA90"/>
  <c r="AE86" i="1"/>
  <c r="CD91" i="8"/>
  <c r="AF86" i="1"/>
  <c r="CG91" i="8"/>
  <c r="CH91"/>
  <c r="CA91"/>
  <c r="AE87" i="1"/>
  <c r="CD92" i="8"/>
  <c r="AF87" i="1"/>
  <c r="CG92" i="8"/>
  <c r="CH92"/>
  <c r="CA92"/>
  <c r="AE88" i="1"/>
  <c r="CD93" i="8"/>
  <c r="AF88" i="1"/>
  <c r="CG93" i="8"/>
  <c r="CH93"/>
  <c r="CA93"/>
  <c r="AE89" i="1"/>
  <c r="CD94" i="8"/>
  <c r="AF89" i="1"/>
  <c r="CG94" i="8"/>
  <c r="CH94"/>
  <c r="CA94"/>
  <c r="AE90" i="1"/>
  <c r="CD95" i="8"/>
  <c r="AF90" i="1"/>
  <c r="CG95" i="8"/>
  <c r="CH95"/>
  <c r="CA95"/>
  <c r="AE91" i="1"/>
  <c r="CD96" i="8"/>
  <c r="AF91" i="1"/>
  <c r="CG96" i="8"/>
  <c r="CH96"/>
  <c r="CA96"/>
  <c r="CA62"/>
  <c r="CA12"/>
  <c r="CA11"/>
  <c r="CA10"/>
  <c r="AJ7" i="1"/>
  <c r="CQ12" i="8"/>
  <c r="AK7" i="1"/>
  <c r="CT12" i="8"/>
  <c r="AL7" i="1"/>
  <c r="CW12" i="8"/>
  <c r="AM7" i="1"/>
  <c r="CZ12" i="8"/>
  <c r="AN7" i="1"/>
  <c r="DC12" i="8"/>
  <c r="AP7" i="1"/>
  <c r="DG12" i="8"/>
  <c r="AQ7" i="1"/>
  <c r="DJ12" i="8"/>
  <c r="AR7" i="1"/>
  <c r="DM12" i="8"/>
  <c r="AT7" i="1"/>
  <c r="DQ12" i="8"/>
  <c r="BE7" i="1"/>
  <c r="BC7"/>
  <c r="ED12" i="8"/>
  <c r="BG7" i="1"/>
  <c r="EN12" i="8"/>
  <c r="BH7" i="1"/>
  <c r="EQ12" i="8"/>
  <c r="BJ7" i="1"/>
  <c r="EW12" i="8"/>
  <c r="BL7" i="1"/>
  <c r="FC12" i="8"/>
  <c r="BM7" i="1"/>
  <c r="FF12" i="8"/>
  <c r="BN7" i="1"/>
  <c r="FI12" i="8"/>
  <c r="FJ12"/>
  <c r="BP7" i="1"/>
  <c r="FM12" i="8"/>
  <c r="BR7" i="1"/>
  <c r="FS12" i="8"/>
  <c r="BT7" i="1"/>
  <c r="FW12" i="8"/>
  <c r="CK12"/>
  <c r="AJ8" i="1"/>
  <c r="CQ13" i="8"/>
  <c r="AK8" i="1"/>
  <c r="CT13" i="8"/>
  <c r="AL8" i="1"/>
  <c r="CW13" i="8"/>
  <c r="AM8" i="1"/>
  <c r="CZ13" i="8"/>
  <c r="AN8" i="1"/>
  <c r="DC13" i="8"/>
  <c r="AP8" i="1"/>
  <c r="DG13" i="8"/>
  <c r="AQ8" i="1"/>
  <c r="DJ13" i="8"/>
  <c r="AR8" i="1"/>
  <c r="DM13" i="8"/>
  <c r="AT8" i="1"/>
  <c r="DQ13" i="8"/>
  <c r="BE8" i="1"/>
  <c r="BC8"/>
  <c r="ED13" i="8"/>
  <c r="BG8" i="1"/>
  <c r="EN13" i="8"/>
  <c r="BH8" i="1"/>
  <c r="EQ13" i="8"/>
  <c r="BJ8" i="1"/>
  <c r="EW13" i="8"/>
  <c r="BL8" i="1"/>
  <c r="FC13" i="8"/>
  <c r="BM8" i="1"/>
  <c r="FF13" i="8"/>
  <c r="BN8" i="1"/>
  <c r="FI13" i="8"/>
  <c r="FJ13"/>
  <c r="BP8" i="1"/>
  <c r="FM13" i="8"/>
  <c r="BR8" i="1"/>
  <c r="FS13" i="8"/>
  <c r="BT8" i="1"/>
  <c r="FW13" i="8"/>
  <c r="CK13"/>
  <c r="AJ9" i="1"/>
  <c r="CQ14" i="8"/>
  <c r="AK9" i="1"/>
  <c r="CT14" i="8"/>
  <c r="AL9" i="1"/>
  <c r="CW14" i="8"/>
  <c r="AM9" i="1"/>
  <c r="CZ14" i="8"/>
  <c r="AN9" i="1"/>
  <c r="DC14" i="8"/>
  <c r="AP9" i="1"/>
  <c r="DG14" i="8"/>
  <c r="AQ9" i="1"/>
  <c r="DJ14" i="8"/>
  <c r="AR9" i="1"/>
  <c r="DM14" i="8"/>
  <c r="AT9" i="1"/>
  <c r="DQ14" i="8"/>
  <c r="BE9" i="1"/>
  <c r="BC9"/>
  <c r="ED14" i="8"/>
  <c r="BG9" i="1"/>
  <c r="EN14" i="8"/>
  <c r="BH9" i="1"/>
  <c r="EQ14" i="8"/>
  <c r="BJ9" i="1"/>
  <c r="EW14" i="8"/>
  <c r="BL9" i="1"/>
  <c r="FC14" i="8"/>
  <c r="BM9" i="1"/>
  <c r="FF14" i="8"/>
  <c r="BN9" i="1"/>
  <c r="FI14" i="8"/>
  <c r="FJ14"/>
  <c r="BP9" i="1"/>
  <c r="FM14" i="8"/>
  <c r="BR9" i="1"/>
  <c r="FS14" i="8"/>
  <c r="BT9" i="1"/>
  <c r="FW14" i="8"/>
  <c r="CK14"/>
  <c r="AJ10" i="1"/>
  <c r="CQ15" i="8"/>
  <c r="AK10" i="1"/>
  <c r="CT15" i="8"/>
  <c r="AL10" i="1"/>
  <c r="CW15" i="8"/>
  <c r="AM10" i="1"/>
  <c r="CZ15" i="8"/>
  <c r="AN10" i="1"/>
  <c r="DC15" i="8"/>
  <c r="AP10" i="1"/>
  <c r="DG15" i="8"/>
  <c r="AQ10" i="1"/>
  <c r="DJ15" i="8"/>
  <c r="AR10" i="1"/>
  <c r="DM15" i="8"/>
  <c r="AT10" i="1"/>
  <c r="DQ15" i="8"/>
  <c r="BE10" i="1"/>
  <c r="BC10"/>
  <c r="ED15" i="8"/>
  <c r="BG10" i="1"/>
  <c r="EN15" i="8"/>
  <c r="BH10" i="1"/>
  <c r="EQ15" i="8"/>
  <c r="BJ10" i="1"/>
  <c r="EW15" i="8"/>
  <c r="BL10" i="1"/>
  <c r="FC15" i="8"/>
  <c r="BM10" i="1"/>
  <c r="FF15" i="8"/>
  <c r="BN10" i="1"/>
  <c r="FI15" i="8"/>
  <c r="FJ15"/>
  <c r="BP10" i="1"/>
  <c r="FM15" i="8"/>
  <c r="BR10" i="1"/>
  <c r="FS15" i="8"/>
  <c r="BT10" i="1"/>
  <c r="FW15" i="8"/>
  <c r="CK15"/>
  <c r="AJ11" i="1"/>
  <c r="CQ16" i="8"/>
  <c r="AK11" i="1"/>
  <c r="CT16" i="8"/>
  <c r="AL11" i="1"/>
  <c r="CW16" i="8"/>
  <c r="AM11" i="1"/>
  <c r="CZ16" i="8"/>
  <c r="AN11" i="1"/>
  <c r="DC16" i="8"/>
  <c r="AP11" i="1"/>
  <c r="DG16" i="8"/>
  <c r="AQ11" i="1"/>
  <c r="DJ16" i="8"/>
  <c r="AR11" i="1"/>
  <c r="DM16" i="8"/>
  <c r="AT11" i="1"/>
  <c r="DQ16" i="8"/>
  <c r="BE11" i="1"/>
  <c r="BC11"/>
  <c r="ED16" i="8"/>
  <c r="BH11" i="1"/>
  <c r="EQ16" i="8"/>
  <c r="BJ11" i="1"/>
  <c r="EW16" i="8"/>
  <c r="BL11" i="1"/>
  <c r="FC16" i="8"/>
  <c r="BM11" i="1"/>
  <c r="FF16" i="8"/>
  <c r="BN11" i="1"/>
  <c r="FI16" i="8"/>
  <c r="FJ16"/>
  <c r="BP11" i="1"/>
  <c r="FM16" i="8"/>
  <c r="BR11" i="1"/>
  <c r="FS16" i="8"/>
  <c r="BT11" i="1"/>
  <c r="FW16" i="8"/>
  <c r="CK16"/>
  <c r="AJ12" i="1"/>
  <c r="CQ17" i="8"/>
  <c r="AK12" i="1"/>
  <c r="CT17" i="8"/>
  <c r="AL12" i="1"/>
  <c r="CW17" i="8"/>
  <c r="AM12" i="1"/>
  <c r="CZ17" i="8"/>
  <c r="AN12" i="1"/>
  <c r="DC17" i="8"/>
  <c r="AP12" i="1"/>
  <c r="DG17" i="8"/>
  <c r="AQ12" i="1"/>
  <c r="DJ17" i="8"/>
  <c r="AR12" i="1"/>
  <c r="DM17" i="8"/>
  <c r="AT12" i="1"/>
  <c r="DQ17" i="8"/>
  <c r="BE12" i="1"/>
  <c r="BC12"/>
  <c r="ED17" i="8"/>
  <c r="BG12" i="1"/>
  <c r="EN17" i="8"/>
  <c r="BH12" i="1"/>
  <c r="EQ17" i="8"/>
  <c r="BJ12" i="1"/>
  <c r="EW17" i="8"/>
  <c r="BL12" i="1"/>
  <c r="FC17" i="8"/>
  <c r="BM12" i="1"/>
  <c r="FF17" i="8"/>
  <c r="BN12" i="1"/>
  <c r="FI17" i="8"/>
  <c r="FJ17"/>
  <c r="BP12" i="1"/>
  <c r="FM17" i="8"/>
  <c r="BR12" i="1"/>
  <c r="FS17" i="8"/>
  <c r="BT12" i="1"/>
  <c r="FW17" i="8"/>
  <c r="CK17"/>
  <c r="AJ13" i="1"/>
  <c r="CQ18" i="8"/>
  <c r="AK13" i="1"/>
  <c r="CT18" i="8"/>
  <c r="AL13" i="1"/>
  <c r="CW18" i="8"/>
  <c r="AM13" i="1"/>
  <c r="CZ18" i="8"/>
  <c r="AN13" i="1"/>
  <c r="DC18" i="8"/>
  <c r="AP13" i="1"/>
  <c r="DG18" i="8"/>
  <c r="AQ13" i="1"/>
  <c r="DJ18" i="8"/>
  <c r="AR13" i="1"/>
  <c r="DM18" i="8"/>
  <c r="AT13" i="1"/>
  <c r="DQ18" i="8"/>
  <c r="BE13" i="1"/>
  <c r="BC13"/>
  <c r="ED18" i="8"/>
  <c r="BG13" i="1"/>
  <c r="EN18" i="8"/>
  <c r="BH13" i="1"/>
  <c r="EQ18" i="8"/>
  <c r="BJ13" i="1"/>
  <c r="EW18" i="8"/>
  <c r="BL13" i="1"/>
  <c r="FC18" i="8"/>
  <c r="BM13" i="1"/>
  <c r="FF18" i="8"/>
  <c r="BN13" i="1"/>
  <c r="FI18" i="8"/>
  <c r="FJ18"/>
  <c r="BP13" i="1"/>
  <c r="FM18" i="8"/>
  <c r="BR13" i="1"/>
  <c r="FS18" i="8"/>
  <c r="BT13" i="1"/>
  <c r="FW18" i="8"/>
  <c r="CK18"/>
  <c r="AJ14" i="1"/>
  <c r="CQ19" i="8"/>
  <c r="AK14" i="1"/>
  <c r="CT19" i="8"/>
  <c r="AL14" i="1"/>
  <c r="CW19" i="8"/>
  <c r="AM14" i="1"/>
  <c r="CZ19" i="8"/>
  <c r="AN14" i="1"/>
  <c r="DC19" i="8"/>
  <c r="AP14" i="1"/>
  <c r="DG19" i="8"/>
  <c r="AQ14" i="1"/>
  <c r="DJ19" i="8"/>
  <c r="AR14" i="1"/>
  <c r="DM19" i="8"/>
  <c r="AT14" i="1"/>
  <c r="DQ19" i="8"/>
  <c r="BE14" i="1"/>
  <c r="BC14"/>
  <c r="ED19" i="8"/>
  <c r="BG14" i="1"/>
  <c r="EN19" i="8"/>
  <c r="BH14" i="1"/>
  <c r="EQ19" i="8"/>
  <c r="BJ14" i="1"/>
  <c r="EW19" i="8"/>
  <c r="BL14" i="1"/>
  <c r="FC19" i="8"/>
  <c r="BM14" i="1"/>
  <c r="FF19" i="8"/>
  <c r="BN14" i="1"/>
  <c r="FI19" i="8"/>
  <c r="FJ19"/>
  <c r="BP14" i="1"/>
  <c r="FM19" i="8"/>
  <c r="BR14" i="1"/>
  <c r="FS19" i="8"/>
  <c r="BT14" i="1"/>
  <c r="FW19" i="8"/>
  <c r="CK19"/>
  <c r="AJ15" i="1"/>
  <c r="CQ20" i="8"/>
  <c r="AK15" i="1"/>
  <c r="CT20" i="8"/>
  <c r="AL15" i="1"/>
  <c r="CW20" i="8"/>
  <c r="AM15" i="1"/>
  <c r="CZ20" i="8"/>
  <c r="AN15" i="1"/>
  <c r="DC20" i="8"/>
  <c r="AP15" i="1"/>
  <c r="DG20" i="8"/>
  <c r="AQ15" i="1"/>
  <c r="DJ20" i="8"/>
  <c r="AR15" i="1"/>
  <c r="DM20" i="8"/>
  <c r="AT15" i="1"/>
  <c r="DQ20" i="8"/>
  <c r="BE15" i="1"/>
  <c r="BC15"/>
  <c r="ED20" i="8"/>
  <c r="BG15" i="1"/>
  <c r="EN20" i="8"/>
  <c r="BH15" i="1"/>
  <c r="EQ20" i="8"/>
  <c r="BJ15" i="1"/>
  <c r="EW20" i="8"/>
  <c r="BL15" i="1"/>
  <c r="FC20" i="8"/>
  <c r="BM15" i="1"/>
  <c r="FF20" i="8"/>
  <c r="BN15" i="1"/>
  <c r="FI20" i="8"/>
  <c r="FJ20"/>
  <c r="BP15" i="1"/>
  <c r="FM20" i="8"/>
  <c r="BR15" i="1"/>
  <c r="FS20" i="8"/>
  <c r="BT15" i="1"/>
  <c r="FW20" i="8"/>
  <c r="CK20"/>
  <c r="AJ16" i="1"/>
  <c r="CQ21" i="8"/>
  <c r="AL16" i="1"/>
  <c r="CW21" i="8"/>
  <c r="AM16" i="1"/>
  <c r="CZ21" i="8"/>
  <c r="AN16" i="1"/>
  <c r="DC21" i="8"/>
  <c r="AP16" i="1"/>
  <c r="DG21" i="8"/>
  <c r="AQ16" i="1"/>
  <c r="DJ21" i="8"/>
  <c r="AR16" i="1"/>
  <c r="DM21" i="8"/>
  <c r="AT16" i="1"/>
  <c r="DQ21" i="8"/>
  <c r="BE16" i="1"/>
  <c r="BC16"/>
  <c r="ED21" i="8"/>
  <c r="BG16" i="1"/>
  <c r="EN21" i="8"/>
  <c r="BH16" i="1"/>
  <c r="EQ21" i="8"/>
  <c r="BJ16" i="1"/>
  <c r="EW21" i="8"/>
  <c r="BL16" i="1"/>
  <c r="FC21" i="8"/>
  <c r="BM16" i="1"/>
  <c r="FF21" i="8"/>
  <c r="BN16" i="1"/>
  <c r="FI21" i="8"/>
  <c r="FJ21"/>
  <c r="BP16" i="1"/>
  <c r="FM21" i="8"/>
  <c r="BR16" i="1"/>
  <c r="FS21" i="8"/>
  <c r="BT16" i="1"/>
  <c r="FW21" i="8"/>
  <c r="CK21"/>
  <c r="AJ18" i="1"/>
  <c r="CQ23" i="8"/>
  <c r="AK18" i="1"/>
  <c r="CT23" i="8"/>
  <c r="AL18" i="1"/>
  <c r="CW23" i="8"/>
  <c r="AM18" i="1"/>
  <c r="CZ23" i="8"/>
  <c r="AN18" i="1"/>
  <c r="DC23" i="8"/>
  <c r="AP18" i="1"/>
  <c r="DG23" i="8"/>
  <c r="AQ18" i="1"/>
  <c r="DJ23" i="8"/>
  <c r="AR18" i="1"/>
  <c r="DM23" i="8"/>
  <c r="AT18" i="1"/>
  <c r="DQ23" i="8"/>
  <c r="BE18" i="1"/>
  <c r="BC18"/>
  <c r="ED23" i="8"/>
  <c r="BG18" i="1"/>
  <c r="EN23" i="8"/>
  <c r="BH18" i="1"/>
  <c r="EQ23" i="8"/>
  <c r="BJ18" i="1"/>
  <c r="EW23" i="8"/>
  <c r="BL18" i="1"/>
  <c r="FC23" i="8"/>
  <c r="BM18" i="1"/>
  <c r="FF23" i="8"/>
  <c r="BN18" i="1"/>
  <c r="FI23" i="8"/>
  <c r="FJ23"/>
  <c r="BP18" i="1"/>
  <c r="FM23" i="8"/>
  <c r="BR18" i="1"/>
  <c r="FS23" i="8"/>
  <c r="BT18" i="1"/>
  <c r="FW23" i="8"/>
  <c r="CK23"/>
  <c r="AJ19" i="1"/>
  <c r="CQ24" i="8"/>
  <c r="AK19" i="1"/>
  <c r="CT24" i="8"/>
  <c r="AL19" i="1"/>
  <c r="CW24" i="8"/>
  <c r="AM19" i="1"/>
  <c r="CZ24" i="8"/>
  <c r="AN19" i="1"/>
  <c r="DC24" i="8"/>
  <c r="AP19" i="1"/>
  <c r="DG24" i="8"/>
  <c r="AQ19" i="1"/>
  <c r="DJ24" i="8"/>
  <c r="AR19" i="1"/>
  <c r="DM24" i="8"/>
  <c r="AT19" i="1"/>
  <c r="DQ24" i="8"/>
  <c r="BE19" i="1"/>
  <c r="BC19"/>
  <c r="ED24" i="8"/>
  <c r="BG19" i="1"/>
  <c r="EN24" i="8"/>
  <c r="BH19" i="1"/>
  <c r="EQ24" i="8"/>
  <c r="BJ19" i="1"/>
  <c r="EW24" i="8"/>
  <c r="BL19" i="1"/>
  <c r="FC24" i="8"/>
  <c r="BM19" i="1"/>
  <c r="FF24" i="8"/>
  <c r="BN19" i="1"/>
  <c r="FI24" i="8"/>
  <c r="FJ24"/>
  <c r="BP19" i="1"/>
  <c r="FM24" i="8"/>
  <c r="BR19" i="1"/>
  <c r="FS24" i="8"/>
  <c r="BT19" i="1"/>
  <c r="FW24" i="8"/>
  <c r="CK24"/>
  <c r="AJ20" i="1"/>
  <c r="CQ25" i="8"/>
  <c r="AK20" i="1"/>
  <c r="CT25" i="8"/>
  <c r="AL20" i="1"/>
  <c r="CW25" i="8"/>
  <c r="AM20" i="1"/>
  <c r="CZ25" i="8"/>
  <c r="AN20" i="1"/>
  <c r="DC25" i="8"/>
  <c r="AP20" i="1"/>
  <c r="DG25" i="8"/>
  <c r="AQ20" i="1"/>
  <c r="DJ25" i="8"/>
  <c r="AR20" i="1"/>
  <c r="DM25" i="8"/>
  <c r="AT20" i="1"/>
  <c r="DQ25" i="8"/>
  <c r="BE20" i="1"/>
  <c r="BC20"/>
  <c r="ED25" i="8"/>
  <c r="BG20" i="1"/>
  <c r="EN25" i="8"/>
  <c r="BH20" i="1"/>
  <c r="EQ25" i="8"/>
  <c r="BJ20" i="1"/>
  <c r="EW25" i="8"/>
  <c r="BL20" i="1"/>
  <c r="FC25" i="8"/>
  <c r="BM20" i="1"/>
  <c r="FF25" i="8"/>
  <c r="BN20" i="1"/>
  <c r="FI25" i="8"/>
  <c r="FJ25"/>
  <c r="BP20" i="1"/>
  <c r="FM25" i="8"/>
  <c r="BR20" i="1"/>
  <c r="FS25" i="8"/>
  <c r="BT20" i="1"/>
  <c r="FW25" i="8"/>
  <c r="CK25"/>
  <c r="AJ21" i="1"/>
  <c r="CQ26" i="8"/>
  <c r="AK21" i="1"/>
  <c r="CT26" i="8"/>
  <c r="AL21" i="1"/>
  <c r="CW26" i="8"/>
  <c r="AM21" i="1"/>
  <c r="CZ26" i="8"/>
  <c r="AN21" i="1"/>
  <c r="DC26" i="8"/>
  <c r="AP21" i="1"/>
  <c r="DG26" i="8"/>
  <c r="AQ21" i="1"/>
  <c r="DJ26" i="8"/>
  <c r="AR21" i="1"/>
  <c r="DM26" i="8"/>
  <c r="AT21" i="1"/>
  <c r="DQ26" i="8"/>
  <c r="BE21" i="1"/>
  <c r="BC21"/>
  <c r="ED26" i="8"/>
  <c r="BG21" i="1"/>
  <c r="EN26" i="8"/>
  <c r="BH21" i="1"/>
  <c r="EQ26" i="8"/>
  <c r="BJ21" i="1"/>
  <c r="EW26" i="8"/>
  <c r="BL21" i="1"/>
  <c r="FC26" i="8"/>
  <c r="BM21" i="1"/>
  <c r="FF26" i="8"/>
  <c r="BN21" i="1"/>
  <c r="FI26" i="8"/>
  <c r="FJ26"/>
  <c r="BP21" i="1"/>
  <c r="FM26" i="8"/>
  <c r="BR21" i="1"/>
  <c r="FS26" i="8"/>
  <c r="BT21" i="1"/>
  <c r="FW26" i="8"/>
  <c r="CK26"/>
  <c r="CK22"/>
  <c r="AJ23" i="1"/>
  <c r="CQ28" i="8"/>
  <c r="AK23" i="1"/>
  <c r="CT28" i="8"/>
  <c r="AL23" i="1"/>
  <c r="CW28" i="8"/>
  <c r="AM23" i="1"/>
  <c r="CZ28" i="8"/>
  <c r="AN23" i="1"/>
  <c r="DC28" i="8"/>
  <c r="AP23" i="1"/>
  <c r="DG28" i="8"/>
  <c r="AQ23" i="1"/>
  <c r="DJ28" i="8"/>
  <c r="AR23" i="1"/>
  <c r="DM28" i="8"/>
  <c r="AT23" i="1"/>
  <c r="DQ28" i="8"/>
  <c r="BE23" i="1"/>
  <c r="BC23"/>
  <c r="ED28" i="8"/>
  <c r="BG23" i="1"/>
  <c r="EN28" i="8"/>
  <c r="BH23" i="1"/>
  <c r="EQ28" i="8"/>
  <c r="BJ23" i="1"/>
  <c r="EW28" i="8"/>
  <c r="BL23" i="1"/>
  <c r="FC28" i="8"/>
  <c r="BM23" i="1"/>
  <c r="FF28" i="8"/>
  <c r="BN23" i="1"/>
  <c r="FI28" i="8"/>
  <c r="FJ28"/>
  <c r="BP23" i="1"/>
  <c r="FM28" i="8"/>
  <c r="BR23" i="1"/>
  <c r="FS28" i="8"/>
  <c r="BT23" i="1"/>
  <c r="FW28" i="8"/>
  <c r="CK28"/>
  <c r="AJ24" i="1"/>
  <c r="CQ29" i="8"/>
  <c r="AK24" i="1"/>
  <c r="CT29" i="8"/>
  <c r="AL24" i="1"/>
  <c r="CW29" i="8"/>
  <c r="AM24" i="1"/>
  <c r="CZ29" i="8"/>
  <c r="AN24" i="1"/>
  <c r="DC29" i="8"/>
  <c r="AP24" i="1"/>
  <c r="DG29" i="8"/>
  <c r="AQ24" i="1"/>
  <c r="DJ29" i="8"/>
  <c r="AR24" i="1"/>
  <c r="DM29" i="8"/>
  <c r="AT24" i="1"/>
  <c r="DQ29" i="8"/>
  <c r="BE24" i="1"/>
  <c r="BC24"/>
  <c r="ED29" i="8"/>
  <c r="BG24" i="1"/>
  <c r="EN29" i="8"/>
  <c r="BH24" i="1"/>
  <c r="EQ29" i="8"/>
  <c r="BJ24" i="1"/>
  <c r="EW29" i="8"/>
  <c r="BL24" i="1"/>
  <c r="FC29" i="8"/>
  <c r="BM24" i="1"/>
  <c r="FF29" i="8"/>
  <c r="BN24" i="1"/>
  <c r="FI29" i="8"/>
  <c r="FJ29"/>
  <c r="BP24" i="1"/>
  <c r="FM29" i="8"/>
  <c r="BR24" i="1"/>
  <c r="FS29" i="8"/>
  <c r="BT24" i="1"/>
  <c r="FW29" i="8"/>
  <c r="CK29"/>
  <c r="AJ25" i="1"/>
  <c r="CQ30" i="8"/>
  <c r="AK25" i="1"/>
  <c r="CT30" i="8"/>
  <c r="AL25" i="1"/>
  <c r="CW30" i="8"/>
  <c r="AM25" i="1"/>
  <c r="CZ30" i="8"/>
  <c r="AN25" i="1"/>
  <c r="DC30" i="8"/>
  <c r="AP25" i="1"/>
  <c r="DG30" i="8"/>
  <c r="AQ25" i="1"/>
  <c r="DJ30" i="8"/>
  <c r="AR25" i="1"/>
  <c r="DM30" i="8"/>
  <c r="AT25" i="1"/>
  <c r="DQ30" i="8"/>
  <c r="BE25" i="1"/>
  <c r="BC25"/>
  <c r="ED30" i="8"/>
  <c r="BG25" i="1"/>
  <c r="EN30" i="8"/>
  <c r="BH25" i="1"/>
  <c r="EQ30" i="8"/>
  <c r="BJ25" i="1"/>
  <c r="EW30" i="8"/>
  <c r="BL25" i="1"/>
  <c r="FC30" i="8"/>
  <c r="BM25" i="1"/>
  <c r="FF30" i="8"/>
  <c r="BN25" i="1"/>
  <c r="FI30" i="8"/>
  <c r="FJ30"/>
  <c r="BP25" i="1"/>
  <c r="FM30" i="8"/>
  <c r="BR25" i="1"/>
  <c r="FS30" i="8"/>
  <c r="BT25" i="1"/>
  <c r="FW30" i="8"/>
  <c r="CK30"/>
  <c r="CK27"/>
  <c r="AJ26" i="1"/>
  <c r="CQ31" i="8"/>
  <c r="AK26" i="1"/>
  <c r="CT31" i="8"/>
  <c r="AL26" i="1"/>
  <c r="CW31" i="8"/>
  <c r="AM26" i="1"/>
  <c r="CZ31" i="8"/>
  <c r="AN26" i="1"/>
  <c r="DC31" i="8"/>
  <c r="AP26" i="1"/>
  <c r="DG31" i="8"/>
  <c r="AQ26" i="1"/>
  <c r="DJ31" i="8"/>
  <c r="AR26" i="1"/>
  <c r="DM31" i="8"/>
  <c r="AT26" i="1"/>
  <c r="DQ31" i="8"/>
  <c r="BE26" i="1"/>
  <c r="BC26"/>
  <c r="ED31" i="8"/>
  <c r="BH26" i="1"/>
  <c r="EQ31" i="8"/>
  <c r="BJ26" i="1"/>
  <c r="EW31" i="8"/>
  <c r="BL26" i="1"/>
  <c r="FC31" i="8"/>
  <c r="BM26" i="1"/>
  <c r="FF31" i="8"/>
  <c r="BN26" i="1"/>
  <c r="FI31" i="8"/>
  <c r="FJ31"/>
  <c r="BP26" i="1"/>
  <c r="FM31" i="8"/>
  <c r="BR26" i="1"/>
  <c r="FS31" i="8"/>
  <c r="BT26" i="1"/>
  <c r="FW31" i="8"/>
  <c r="CK31"/>
  <c r="AJ27" i="1"/>
  <c r="CQ32" i="8"/>
  <c r="AK27" i="1"/>
  <c r="CT32" i="8"/>
  <c r="AL27" i="1"/>
  <c r="CW32" i="8"/>
  <c r="AM27" i="1"/>
  <c r="CZ32" i="8"/>
  <c r="AN27" i="1"/>
  <c r="DC32" i="8"/>
  <c r="AP27" i="1"/>
  <c r="DG32" i="8"/>
  <c r="AQ27" i="1"/>
  <c r="DJ32" i="8"/>
  <c r="AR27" i="1"/>
  <c r="DM32" i="8"/>
  <c r="AT27" i="1"/>
  <c r="DQ32" i="8"/>
  <c r="BE27" i="1"/>
  <c r="BC27"/>
  <c r="ED32" i="8"/>
  <c r="BG27" i="1"/>
  <c r="EN32" i="8"/>
  <c r="BH27" i="1"/>
  <c r="EQ32" i="8"/>
  <c r="BJ27" i="1"/>
  <c r="EW32" i="8"/>
  <c r="BL27" i="1"/>
  <c r="FC32" i="8"/>
  <c r="BM27" i="1"/>
  <c r="FF32" i="8"/>
  <c r="BN27" i="1"/>
  <c r="FI32" i="8"/>
  <c r="FJ32"/>
  <c r="BP27" i="1"/>
  <c r="FM32" i="8"/>
  <c r="BR27" i="1"/>
  <c r="FS32" i="8"/>
  <c r="BT27" i="1"/>
  <c r="FW32" i="8"/>
  <c r="CK32"/>
  <c r="AJ28" i="1"/>
  <c r="CQ33" i="8"/>
  <c r="AK28" i="1"/>
  <c r="CT33" i="8"/>
  <c r="AL28" i="1"/>
  <c r="CW33" i="8"/>
  <c r="AM28" i="1"/>
  <c r="CZ33" i="8"/>
  <c r="AN28" i="1"/>
  <c r="DC33" i="8"/>
  <c r="AP28" i="1"/>
  <c r="DG33" i="8"/>
  <c r="AQ28" i="1"/>
  <c r="DJ33" i="8"/>
  <c r="AR28" i="1"/>
  <c r="DM33" i="8"/>
  <c r="AT28" i="1"/>
  <c r="DQ33" i="8"/>
  <c r="BE28" i="1"/>
  <c r="BC28"/>
  <c r="ED33" i="8"/>
  <c r="BG28" i="1"/>
  <c r="EN33" i="8"/>
  <c r="BH28" i="1"/>
  <c r="EQ33" i="8"/>
  <c r="BJ28" i="1"/>
  <c r="EW33" i="8"/>
  <c r="BL28" i="1"/>
  <c r="FC33" i="8"/>
  <c r="BM28" i="1"/>
  <c r="FF33" i="8"/>
  <c r="BN28" i="1"/>
  <c r="FI33" i="8"/>
  <c r="FJ33"/>
  <c r="BP28" i="1"/>
  <c r="FM33" i="8"/>
  <c r="BR28" i="1"/>
  <c r="FS33" i="8"/>
  <c r="BT28" i="1"/>
  <c r="FW33" i="8"/>
  <c r="CK33"/>
  <c r="AJ29" i="1"/>
  <c r="CQ34" i="8"/>
  <c r="AK29" i="1"/>
  <c r="CT34" i="8"/>
  <c r="AL29" i="1"/>
  <c r="CW34" i="8"/>
  <c r="AM29" i="1"/>
  <c r="CZ34" i="8"/>
  <c r="AN29" i="1"/>
  <c r="DC34" i="8"/>
  <c r="AP29" i="1"/>
  <c r="DG34" i="8"/>
  <c r="AQ29" i="1"/>
  <c r="DJ34" i="8"/>
  <c r="AR29" i="1"/>
  <c r="DM34" i="8"/>
  <c r="AT29" i="1"/>
  <c r="DQ34" i="8"/>
  <c r="BE29" i="1"/>
  <c r="BC29"/>
  <c r="ED34" i="8"/>
  <c r="BG29" i="1"/>
  <c r="EN34" i="8"/>
  <c r="BH29" i="1"/>
  <c r="EQ34" i="8"/>
  <c r="BJ29" i="1"/>
  <c r="EW34" i="8"/>
  <c r="BL29" i="1"/>
  <c r="FC34" i="8"/>
  <c r="BM29" i="1"/>
  <c r="FF34" i="8"/>
  <c r="BN29" i="1"/>
  <c r="FI34" i="8"/>
  <c r="FJ34"/>
  <c r="BP29" i="1"/>
  <c r="FM34" i="8"/>
  <c r="BR29" i="1"/>
  <c r="FS34" i="8"/>
  <c r="BT29" i="1"/>
  <c r="FW34" i="8"/>
  <c r="CK34"/>
  <c r="AJ30" i="1"/>
  <c r="CQ35" i="8"/>
  <c r="AK30" i="1"/>
  <c r="CT35" i="8"/>
  <c r="AL30" i="1"/>
  <c r="CW35" i="8"/>
  <c r="AM30" i="1"/>
  <c r="CZ35" i="8"/>
  <c r="AN30" i="1"/>
  <c r="DC35" i="8"/>
  <c r="AP30" i="1"/>
  <c r="DG35" i="8"/>
  <c r="AQ30" i="1"/>
  <c r="DJ35" i="8"/>
  <c r="AR30" i="1"/>
  <c r="DM35" i="8"/>
  <c r="AT30" i="1"/>
  <c r="DQ35" i="8"/>
  <c r="BE30" i="1"/>
  <c r="BC30"/>
  <c r="ED35" i="8"/>
  <c r="BH30" i="1"/>
  <c r="EQ35" i="8"/>
  <c r="BJ30" i="1"/>
  <c r="EW35" i="8"/>
  <c r="BL30" i="1"/>
  <c r="FC35" i="8"/>
  <c r="BM30" i="1"/>
  <c r="FF35" i="8"/>
  <c r="BN30" i="1"/>
  <c r="FI35" i="8"/>
  <c r="FJ35"/>
  <c r="BP30" i="1"/>
  <c r="FM35" i="8"/>
  <c r="BR30" i="1"/>
  <c r="FS35" i="8"/>
  <c r="BT30" i="1"/>
  <c r="FW35" i="8"/>
  <c r="CK35"/>
  <c r="AJ32" i="1"/>
  <c r="CQ37" i="8"/>
  <c r="AK32" i="1"/>
  <c r="CT37" i="8"/>
  <c r="AL32" i="1"/>
  <c r="CW37" i="8"/>
  <c r="AM32" i="1"/>
  <c r="CZ37" i="8"/>
  <c r="AN32" i="1"/>
  <c r="DC37" i="8"/>
  <c r="AP32" i="1"/>
  <c r="DG37" i="8"/>
  <c r="AQ32" i="1"/>
  <c r="DJ37" i="8"/>
  <c r="AR32" i="1"/>
  <c r="DM37" i="8"/>
  <c r="AT32" i="1"/>
  <c r="DQ37" i="8"/>
  <c r="BE32" i="1"/>
  <c r="BC32"/>
  <c r="ED37" i="8"/>
  <c r="BG32" i="1"/>
  <c r="EN37" i="8"/>
  <c r="BH32" i="1"/>
  <c r="EQ37" i="8"/>
  <c r="BJ32" i="1"/>
  <c r="EW37" i="8"/>
  <c r="BL32" i="1"/>
  <c r="FC37" i="8"/>
  <c r="BM32" i="1"/>
  <c r="FF37" i="8"/>
  <c r="BN32" i="1"/>
  <c r="FI37" i="8"/>
  <c r="FJ37"/>
  <c r="BP32" i="1"/>
  <c r="FM37" i="8"/>
  <c r="BR32" i="1"/>
  <c r="FS37" i="8"/>
  <c r="BT32" i="1"/>
  <c r="FW37" i="8"/>
  <c r="CK37"/>
  <c r="AJ33" i="1"/>
  <c r="CQ38" i="8"/>
  <c r="AK33" i="1"/>
  <c r="CT38" i="8"/>
  <c r="AL33" i="1"/>
  <c r="CW38" i="8"/>
  <c r="AM33" i="1"/>
  <c r="CZ38" i="8"/>
  <c r="AN33" i="1"/>
  <c r="DC38" i="8"/>
  <c r="AP33" i="1"/>
  <c r="DG38" i="8"/>
  <c r="AQ33" i="1"/>
  <c r="DJ38" i="8"/>
  <c r="AR33" i="1"/>
  <c r="DM38" i="8"/>
  <c r="AT33" i="1"/>
  <c r="DQ38" i="8"/>
  <c r="BE33" i="1"/>
  <c r="BC33"/>
  <c r="ED38" i="8"/>
  <c r="BG33" i="1"/>
  <c r="EN38" i="8"/>
  <c r="BH33" i="1"/>
  <c r="EQ38" i="8"/>
  <c r="BL33" i="1"/>
  <c r="FC38" i="8"/>
  <c r="BM33" i="1"/>
  <c r="FF38" i="8"/>
  <c r="BN33" i="1"/>
  <c r="FI38" i="8"/>
  <c r="FJ38"/>
  <c r="BP33" i="1"/>
  <c r="FM38" i="8"/>
  <c r="BR33" i="1"/>
  <c r="FS38" i="8"/>
  <c r="BT33" i="1"/>
  <c r="FW38" i="8"/>
  <c r="CK38"/>
  <c r="AJ34" i="1"/>
  <c r="CQ39" i="8"/>
  <c r="AK34" i="1"/>
  <c r="CT39" i="8"/>
  <c r="AL34" i="1"/>
  <c r="CW39" i="8"/>
  <c r="AM34" i="1"/>
  <c r="CZ39" i="8"/>
  <c r="AN34" i="1"/>
  <c r="DC39" i="8"/>
  <c r="AP34" i="1"/>
  <c r="DG39" i="8"/>
  <c r="AQ34" i="1"/>
  <c r="DJ39" i="8"/>
  <c r="AR34" i="1"/>
  <c r="DM39" i="8"/>
  <c r="AT34" i="1"/>
  <c r="DQ39" i="8"/>
  <c r="BE34" i="1"/>
  <c r="BC34"/>
  <c r="ED39" i="8"/>
  <c r="BG34" i="1"/>
  <c r="EN39" i="8"/>
  <c r="BH34" i="1"/>
  <c r="EQ39" i="8"/>
  <c r="BJ34" i="1"/>
  <c r="EW39" i="8"/>
  <c r="BL34" i="1"/>
  <c r="FC39" i="8"/>
  <c r="BM34" i="1"/>
  <c r="FF39" i="8"/>
  <c r="BN34" i="1"/>
  <c r="FI39" i="8"/>
  <c r="FJ39"/>
  <c r="BP34" i="1"/>
  <c r="FM39" i="8"/>
  <c r="BR34" i="1"/>
  <c r="FS39" i="8"/>
  <c r="BT34" i="1"/>
  <c r="FW39" i="8"/>
  <c r="CK39"/>
  <c r="AJ35" i="1"/>
  <c r="CQ40" i="8"/>
  <c r="AK35" i="1"/>
  <c r="CT40" i="8"/>
  <c r="AL35" i="1"/>
  <c r="CW40" i="8"/>
  <c r="AM35" i="1"/>
  <c r="CZ40" i="8"/>
  <c r="AN35" i="1"/>
  <c r="DC40" i="8"/>
  <c r="AP35" i="1"/>
  <c r="DG40" i="8"/>
  <c r="AQ35" i="1"/>
  <c r="DJ40" i="8"/>
  <c r="AR35" i="1"/>
  <c r="DM40" i="8"/>
  <c r="AT35" i="1"/>
  <c r="DQ40" i="8"/>
  <c r="BE35" i="1"/>
  <c r="BC35"/>
  <c r="ED40" i="8"/>
  <c r="BG35" i="1"/>
  <c r="EN40" i="8"/>
  <c r="BH35" i="1"/>
  <c r="EQ40" i="8"/>
  <c r="BJ35" i="1"/>
  <c r="EW40" i="8"/>
  <c r="BL35" i="1"/>
  <c r="FC40" i="8"/>
  <c r="BM35" i="1"/>
  <c r="FF40" i="8"/>
  <c r="BN35" i="1"/>
  <c r="FI40" i="8"/>
  <c r="FJ40"/>
  <c r="BP35" i="1"/>
  <c r="FM40" i="8"/>
  <c r="BR35" i="1"/>
  <c r="FS40" i="8"/>
  <c r="BT35" i="1"/>
  <c r="FW40" i="8"/>
  <c r="CK40"/>
  <c r="AJ36" i="1"/>
  <c r="CQ41" i="8"/>
  <c r="AK36" i="1"/>
  <c r="CT41" i="8"/>
  <c r="AL36" i="1"/>
  <c r="CW41" i="8"/>
  <c r="AM36" i="1"/>
  <c r="CZ41" i="8"/>
  <c r="AN36" i="1"/>
  <c r="DC41" i="8"/>
  <c r="AP36" i="1"/>
  <c r="DG41" i="8"/>
  <c r="AQ36" i="1"/>
  <c r="DJ41" i="8"/>
  <c r="AR36" i="1"/>
  <c r="DM41" i="8"/>
  <c r="AT36" i="1"/>
  <c r="DQ41" i="8"/>
  <c r="BE36" i="1"/>
  <c r="BC36"/>
  <c r="ED41" i="8"/>
  <c r="BG36" i="1"/>
  <c r="EN41" i="8"/>
  <c r="BH36" i="1"/>
  <c r="EQ41" i="8"/>
  <c r="BJ36" i="1"/>
  <c r="EW41" i="8"/>
  <c r="BL36" i="1"/>
  <c r="FC41" i="8"/>
  <c r="BM36" i="1"/>
  <c r="FF41" i="8"/>
  <c r="BN36" i="1"/>
  <c r="FI41" i="8"/>
  <c r="FJ41"/>
  <c r="BP36" i="1"/>
  <c r="FM41" i="8"/>
  <c r="BR36" i="1"/>
  <c r="FS41" i="8"/>
  <c r="BT36" i="1"/>
  <c r="FW41" i="8"/>
  <c r="CK41"/>
  <c r="AJ37" i="1"/>
  <c r="CQ42" i="8"/>
  <c r="AK37" i="1"/>
  <c r="CT42" i="8"/>
  <c r="AL37" i="1"/>
  <c r="CW42" i="8"/>
  <c r="AM37" i="1"/>
  <c r="CZ42" i="8"/>
  <c r="AN37" i="1"/>
  <c r="DC42" i="8"/>
  <c r="AP37" i="1"/>
  <c r="DG42" i="8"/>
  <c r="AQ37" i="1"/>
  <c r="DJ42" i="8"/>
  <c r="AR37" i="1"/>
  <c r="DM42" i="8"/>
  <c r="AT37" i="1"/>
  <c r="DQ42" i="8"/>
  <c r="BE37" i="1"/>
  <c r="BC37"/>
  <c r="ED42" i="8"/>
  <c r="BG37" i="1"/>
  <c r="EN42" i="8"/>
  <c r="BH37" i="1"/>
  <c r="EQ42" i="8"/>
  <c r="BJ37" i="1"/>
  <c r="EW42" i="8"/>
  <c r="BL37" i="1"/>
  <c r="FC42" i="8"/>
  <c r="BM37" i="1"/>
  <c r="FF42" i="8"/>
  <c r="BN37" i="1"/>
  <c r="FI42" i="8"/>
  <c r="FJ42"/>
  <c r="BP37" i="1"/>
  <c r="FM42" i="8"/>
  <c r="BR37" i="1"/>
  <c r="FS42" i="8"/>
  <c r="BT37" i="1"/>
  <c r="FW42" i="8"/>
  <c r="CK42"/>
  <c r="CK36"/>
  <c r="AJ38" i="1"/>
  <c r="CQ43" i="8"/>
  <c r="AK38" i="1"/>
  <c r="CT43" i="8"/>
  <c r="AL38" i="1"/>
  <c r="CW43" i="8"/>
  <c r="AM38" i="1"/>
  <c r="CZ43" i="8"/>
  <c r="AN38" i="1"/>
  <c r="DC43" i="8"/>
  <c r="AP38" i="1"/>
  <c r="DG43" i="8"/>
  <c r="AQ38" i="1"/>
  <c r="DJ43" i="8"/>
  <c r="AR38" i="1"/>
  <c r="DM43" i="8"/>
  <c r="AT38" i="1"/>
  <c r="DQ43" i="8"/>
  <c r="BE38" i="1"/>
  <c r="BC38"/>
  <c r="ED43" i="8"/>
  <c r="BH38" i="1"/>
  <c r="EQ43" i="8"/>
  <c r="BJ38" i="1"/>
  <c r="EW43" i="8"/>
  <c r="BL38" i="1"/>
  <c r="FC43" i="8"/>
  <c r="BM38" i="1"/>
  <c r="FF43" i="8"/>
  <c r="BN38" i="1"/>
  <c r="FI43" i="8"/>
  <c r="FJ43"/>
  <c r="BP38" i="1"/>
  <c r="FM43" i="8"/>
  <c r="BR38" i="1"/>
  <c r="FS43" i="8"/>
  <c r="BT38" i="1"/>
  <c r="FW43" i="8"/>
  <c r="CK43"/>
  <c r="AJ39" i="1"/>
  <c r="CQ44" i="8"/>
  <c r="AK39" i="1"/>
  <c r="CT44" i="8"/>
  <c r="AL39" i="1"/>
  <c r="CW44" i="8"/>
  <c r="AM39" i="1"/>
  <c r="CZ44" i="8"/>
  <c r="AN39" i="1"/>
  <c r="DC44" i="8"/>
  <c r="AP39" i="1"/>
  <c r="DG44" i="8"/>
  <c r="AQ39" i="1"/>
  <c r="DJ44" i="8"/>
  <c r="AR39" i="1"/>
  <c r="DM44" i="8"/>
  <c r="AT39" i="1"/>
  <c r="DQ44" i="8"/>
  <c r="BE39" i="1"/>
  <c r="BC39"/>
  <c r="ED44" i="8"/>
  <c r="BG39" i="1"/>
  <c r="EN44" i="8"/>
  <c r="BH39" i="1"/>
  <c r="EQ44" i="8"/>
  <c r="BJ39" i="1"/>
  <c r="EW44" i="8"/>
  <c r="BL39" i="1"/>
  <c r="FC44" i="8"/>
  <c r="BM39" i="1"/>
  <c r="FF44" i="8"/>
  <c r="BN39" i="1"/>
  <c r="FI44" i="8"/>
  <c r="FJ44"/>
  <c r="BP39" i="1"/>
  <c r="FM44" i="8"/>
  <c r="BR39" i="1"/>
  <c r="FS44" i="8"/>
  <c r="BT39" i="1"/>
  <c r="FW44" i="8"/>
  <c r="CK44"/>
  <c r="AJ40" i="1"/>
  <c r="CQ45" i="8"/>
  <c r="AK40" i="1"/>
  <c r="CT45" i="8"/>
  <c r="AL40" i="1"/>
  <c r="CW45" i="8"/>
  <c r="AM40" i="1"/>
  <c r="CZ45" i="8"/>
  <c r="AN40" i="1"/>
  <c r="DC45" i="8"/>
  <c r="AP40" i="1"/>
  <c r="DG45" i="8"/>
  <c r="AQ40" i="1"/>
  <c r="DJ45" i="8"/>
  <c r="AR40" i="1"/>
  <c r="DM45" i="8"/>
  <c r="AT40" i="1"/>
  <c r="DQ45" i="8"/>
  <c r="BE40" i="1"/>
  <c r="BC40"/>
  <c r="ED45" i="8"/>
  <c r="BG40" i="1"/>
  <c r="EN45" i="8"/>
  <c r="BH40" i="1"/>
  <c r="EQ45" i="8"/>
  <c r="BJ40" i="1"/>
  <c r="EW45" i="8"/>
  <c r="BL40" i="1"/>
  <c r="FC45" i="8"/>
  <c r="BM40" i="1"/>
  <c r="FF45" i="8"/>
  <c r="BN40" i="1"/>
  <c r="FI45" i="8"/>
  <c r="FJ45"/>
  <c r="BP40" i="1"/>
  <c r="FM45" i="8"/>
  <c r="BR40" i="1"/>
  <c r="FS45" i="8"/>
  <c r="BT40" i="1"/>
  <c r="FW45" i="8"/>
  <c r="CK45"/>
  <c r="AJ41" i="1"/>
  <c r="CQ46" i="8"/>
  <c r="AK41" i="1"/>
  <c r="CT46" i="8"/>
  <c r="AL41" i="1"/>
  <c r="CW46" i="8"/>
  <c r="AM41" i="1"/>
  <c r="CZ46" i="8"/>
  <c r="AN41" i="1"/>
  <c r="DC46" i="8"/>
  <c r="AP41" i="1"/>
  <c r="DG46" i="8"/>
  <c r="AQ41" i="1"/>
  <c r="DJ46" i="8"/>
  <c r="AR41" i="1"/>
  <c r="DM46" i="8"/>
  <c r="AT41" i="1"/>
  <c r="DQ46" i="8"/>
  <c r="BE41" i="1"/>
  <c r="BC41"/>
  <c r="ED46" i="8"/>
  <c r="BG41" i="1"/>
  <c r="EN46" i="8"/>
  <c r="BH41" i="1"/>
  <c r="EQ46" i="8"/>
  <c r="BJ41" i="1"/>
  <c r="EW46" i="8"/>
  <c r="BL41" i="1"/>
  <c r="FC46" i="8"/>
  <c r="BM41" i="1"/>
  <c r="FF46" i="8"/>
  <c r="BN41" i="1"/>
  <c r="FI46" i="8"/>
  <c r="FJ46"/>
  <c r="BP41" i="1"/>
  <c r="FM46" i="8"/>
  <c r="BR41" i="1"/>
  <c r="FS46" i="8"/>
  <c r="BT41" i="1"/>
  <c r="FW46" i="8"/>
  <c r="CK46"/>
  <c r="AJ42" i="1"/>
  <c r="CQ47" i="8"/>
  <c r="AK42" i="1"/>
  <c r="CT47" i="8"/>
  <c r="AL42" i="1"/>
  <c r="CW47" i="8"/>
  <c r="AM42" i="1"/>
  <c r="CZ47" i="8"/>
  <c r="AN42" i="1"/>
  <c r="DC47" i="8"/>
  <c r="AP42" i="1"/>
  <c r="DG47" i="8"/>
  <c r="AQ42" i="1"/>
  <c r="DJ47" i="8"/>
  <c r="AR42" i="1"/>
  <c r="DM47" i="8"/>
  <c r="AT42" i="1"/>
  <c r="DQ47" i="8"/>
  <c r="BE42" i="1"/>
  <c r="BC42"/>
  <c r="ED47" i="8"/>
  <c r="BG42" i="1"/>
  <c r="EN47" i="8"/>
  <c r="BH42" i="1"/>
  <c r="EQ47" i="8"/>
  <c r="BJ42" i="1"/>
  <c r="EW47" i="8"/>
  <c r="BL42" i="1"/>
  <c r="FC47" i="8"/>
  <c r="BM42" i="1"/>
  <c r="FF47" i="8"/>
  <c r="BN42" i="1"/>
  <c r="FI47" i="8"/>
  <c r="FJ47"/>
  <c r="BP42" i="1"/>
  <c r="FM47" i="8"/>
  <c r="BR42" i="1"/>
  <c r="FS47" i="8"/>
  <c r="BT42" i="1"/>
  <c r="FW47" i="8"/>
  <c r="CK47"/>
  <c r="AJ43" i="1"/>
  <c r="CQ48" i="8"/>
  <c r="AK43" i="1"/>
  <c r="CT48" i="8"/>
  <c r="AL43" i="1"/>
  <c r="CW48" i="8"/>
  <c r="AM43" i="1"/>
  <c r="CZ48" i="8"/>
  <c r="AN43" i="1"/>
  <c r="DC48" i="8"/>
  <c r="AP43" i="1"/>
  <c r="DG48" i="8"/>
  <c r="AQ43" i="1"/>
  <c r="DJ48" i="8"/>
  <c r="AR43" i="1"/>
  <c r="DM48" i="8"/>
  <c r="AT43" i="1"/>
  <c r="DQ48" i="8"/>
  <c r="BE43" i="1"/>
  <c r="BC43"/>
  <c r="ED48" i="8"/>
  <c r="BG43" i="1"/>
  <c r="EN48" i="8"/>
  <c r="BH43" i="1"/>
  <c r="EQ48" i="8"/>
  <c r="BJ43" i="1"/>
  <c r="EW48" i="8"/>
  <c r="BL43" i="1"/>
  <c r="FC48" i="8"/>
  <c r="BM43" i="1"/>
  <c r="FF48" i="8"/>
  <c r="BN43" i="1"/>
  <c r="FI48" i="8"/>
  <c r="FJ48"/>
  <c r="BP43" i="1"/>
  <c r="FM48" i="8"/>
  <c r="BR43" i="1"/>
  <c r="FS48" i="8"/>
  <c r="BT43" i="1"/>
  <c r="FW48" i="8"/>
  <c r="CK48"/>
  <c r="AJ44" i="1"/>
  <c r="CQ49" i="8"/>
  <c r="AK44" i="1"/>
  <c r="CT49" i="8"/>
  <c r="AL44" i="1"/>
  <c r="CW49" i="8"/>
  <c r="AM44" i="1"/>
  <c r="CZ49" i="8"/>
  <c r="AN44" i="1"/>
  <c r="DC49" i="8"/>
  <c r="AP44" i="1"/>
  <c r="DG49" i="8"/>
  <c r="AQ44" i="1"/>
  <c r="DJ49" i="8"/>
  <c r="AR44" i="1"/>
  <c r="DM49" i="8"/>
  <c r="AT44" i="1"/>
  <c r="DQ49" i="8"/>
  <c r="BE44" i="1"/>
  <c r="BC44"/>
  <c r="ED49" i="8"/>
  <c r="BG44" i="1"/>
  <c r="EN49" i="8"/>
  <c r="BH44" i="1"/>
  <c r="EQ49" i="8"/>
  <c r="BJ44" i="1"/>
  <c r="EW49" i="8"/>
  <c r="BL44" i="1"/>
  <c r="FC49" i="8"/>
  <c r="BM44" i="1"/>
  <c r="FF49" i="8"/>
  <c r="BN44" i="1"/>
  <c r="FI49" i="8"/>
  <c r="FJ49"/>
  <c r="BP44" i="1"/>
  <c r="FM49" i="8"/>
  <c r="BR44" i="1"/>
  <c r="FS49" i="8"/>
  <c r="BT44" i="1"/>
  <c r="FW49" i="8"/>
  <c r="CK49"/>
  <c r="AJ45" i="1"/>
  <c r="CQ50" i="8"/>
  <c r="AK45" i="1"/>
  <c r="CT50" i="8"/>
  <c r="AL45" i="1"/>
  <c r="CW50" i="8"/>
  <c r="AM45" i="1"/>
  <c r="CZ50" i="8"/>
  <c r="AN45" i="1"/>
  <c r="DC50" i="8"/>
  <c r="AP45" i="1"/>
  <c r="DG50" i="8"/>
  <c r="AQ45" i="1"/>
  <c r="DJ50" i="8"/>
  <c r="AR45" i="1"/>
  <c r="DM50" i="8"/>
  <c r="AT45" i="1"/>
  <c r="DQ50" i="8"/>
  <c r="BE45" i="1"/>
  <c r="BC45"/>
  <c r="ED50" i="8"/>
  <c r="BG45" i="1"/>
  <c r="EN50" i="8"/>
  <c r="BH45" i="1"/>
  <c r="EQ50" i="8"/>
  <c r="BJ45" i="1"/>
  <c r="EW50" i="8"/>
  <c r="BL45" i="1"/>
  <c r="FC50" i="8"/>
  <c r="BM45" i="1"/>
  <c r="FF50" i="8"/>
  <c r="BN45" i="1"/>
  <c r="FI50" i="8"/>
  <c r="FJ50"/>
  <c r="BP45" i="1"/>
  <c r="FM50" i="8"/>
  <c r="BR45" i="1"/>
  <c r="FS50" i="8"/>
  <c r="BT45" i="1"/>
  <c r="FW50" i="8"/>
  <c r="CK50"/>
  <c r="AJ46" i="1"/>
  <c r="CQ51" i="8"/>
  <c r="AK46" i="1"/>
  <c r="CT51" i="8"/>
  <c r="AL46" i="1"/>
  <c r="CW51" i="8"/>
  <c r="AM46" i="1"/>
  <c r="CZ51" i="8"/>
  <c r="AN46" i="1"/>
  <c r="DC51" i="8"/>
  <c r="AP46" i="1"/>
  <c r="DG51" i="8"/>
  <c r="AQ46" i="1"/>
  <c r="DJ51" i="8"/>
  <c r="AR46" i="1"/>
  <c r="DM51" i="8"/>
  <c r="AT46" i="1"/>
  <c r="DQ51" i="8"/>
  <c r="BE46" i="1"/>
  <c r="BC46"/>
  <c r="ED51" i="8"/>
  <c r="BG46" i="1"/>
  <c r="EN51" i="8"/>
  <c r="BH46" i="1"/>
  <c r="EQ51" i="8"/>
  <c r="BJ46" i="1"/>
  <c r="EW51" i="8"/>
  <c r="BL46" i="1"/>
  <c r="FC51" i="8"/>
  <c r="BM46" i="1"/>
  <c r="FF51" i="8"/>
  <c r="BN46" i="1"/>
  <c r="FI51" i="8"/>
  <c r="FJ51"/>
  <c r="BP46" i="1"/>
  <c r="FM51" i="8"/>
  <c r="BR46" i="1"/>
  <c r="FS51" i="8"/>
  <c r="BT46" i="1"/>
  <c r="FW51" i="8"/>
  <c r="CK51"/>
  <c r="AJ47" i="1"/>
  <c r="CQ52" i="8"/>
  <c r="AK47" i="1"/>
  <c r="CT52" i="8"/>
  <c r="AL47" i="1"/>
  <c r="CW52" i="8"/>
  <c r="AM47" i="1"/>
  <c r="CZ52" i="8"/>
  <c r="AN47" i="1"/>
  <c r="DC52" i="8"/>
  <c r="AP47" i="1"/>
  <c r="DG52" i="8"/>
  <c r="AQ47" i="1"/>
  <c r="DJ52" i="8"/>
  <c r="AR47" i="1"/>
  <c r="DM52" i="8"/>
  <c r="AT47" i="1"/>
  <c r="DQ52" i="8"/>
  <c r="BE47" i="1"/>
  <c r="BC47"/>
  <c r="ED52" i="8"/>
  <c r="BG47" i="1"/>
  <c r="EN52" i="8"/>
  <c r="BH47" i="1"/>
  <c r="EQ52" i="8"/>
  <c r="BJ47" i="1"/>
  <c r="EW52" i="8"/>
  <c r="BL47" i="1"/>
  <c r="FC52" i="8"/>
  <c r="BM47" i="1"/>
  <c r="FF52" i="8"/>
  <c r="BN47" i="1"/>
  <c r="FI52" i="8"/>
  <c r="FJ52"/>
  <c r="BP47" i="1"/>
  <c r="FM52" i="8"/>
  <c r="BR47" i="1"/>
  <c r="FS52" i="8"/>
  <c r="BT47" i="1"/>
  <c r="FW52" i="8"/>
  <c r="CK52"/>
  <c r="AJ48" i="1"/>
  <c r="CQ53" i="8"/>
  <c r="AK48" i="1"/>
  <c r="CT53" i="8"/>
  <c r="AL48" i="1"/>
  <c r="CW53" i="8"/>
  <c r="AM48" i="1"/>
  <c r="CZ53" i="8"/>
  <c r="AN48" i="1"/>
  <c r="DC53" i="8"/>
  <c r="AP48" i="1"/>
  <c r="DG53" i="8"/>
  <c r="AQ48" i="1"/>
  <c r="DJ53" i="8"/>
  <c r="AR48" i="1"/>
  <c r="DM53" i="8"/>
  <c r="AT48" i="1"/>
  <c r="DQ53" i="8"/>
  <c r="BE48" i="1"/>
  <c r="BC48"/>
  <c r="ED53" i="8"/>
  <c r="BG48" i="1"/>
  <c r="EN53" i="8"/>
  <c r="BH48" i="1"/>
  <c r="EQ53" i="8"/>
  <c r="BJ48" i="1"/>
  <c r="EW53" i="8"/>
  <c r="BL48" i="1"/>
  <c r="FC53" i="8"/>
  <c r="BM48" i="1"/>
  <c r="FF53" i="8"/>
  <c r="BN48" i="1"/>
  <c r="FI53" i="8"/>
  <c r="FJ53"/>
  <c r="BP48" i="1"/>
  <c r="FM53" i="8"/>
  <c r="BR48" i="1"/>
  <c r="FS53" i="8"/>
  <c r="BT48" i="1"/>
  <c r="FW53" i="8"/>
  <c r="CK53"/>
  <c r="AJ49" i="1"/>
  <c r="CQ54" i="8"/>
  <c r="AK49" i="1"/>
  <c r="CT54" i="8"/>
  <c r="AL49" i="1"/>
  <c r="CW54" i="8"/>
  <c r="AM49" i="1"/>
  <c r="CZ54" i="8"/>
  <c r="AN49" i="1"/>
  <c r="DC54" i="8"/>
  <c r="AP49" i="1"/>
  <c r="DG54" i="8"/>
  <c r="AQ49" i="1"/>
  <c r="DJ54" i="8"/>
  <c r="AR49" i="1"/>
  <c r="DM54" i="8"/>
  <c r="AT49" i="1"/>
  <c r="DQ54" i="8"/>
  <c r="BE49" i="1"/>
  <c r="BC49"/>
  <c r="ED54" i="8"/>
  <c r="BG49" i="1"/>
  <c r="EN54" i="8"/>
  <c r="BH49" i="1"/>
  <c r="EQ54" i="8"/>
  <c r="BJ49" i="1"/>
  <c r="EW54" i="8"/>
  <c r="BL49" i="1"/>
  <c r="FC54" i="8"/>
  <c r="BM49" i="1"/>
  <c r="FF54" i="8"/>
  <c r="BN49" i="1"/>
  <c r="FI54" i="8"/>
  <c r="FJ54"/>
  <c r="BP49" i="1"/>
  <c r="FM54" i="8"/>
  <c r="BR49" i="1"/>
  <c r="FS54" i="8"/>
  <c r="BT49" i="1"/>
  <c r="FW54" i="8"/>
  <c r="CK54"/>
  <c r="AJ50" i="1"/>
  <c r="CQ55" i="8"/>
  <c r="AK50" i="1"/>
  <c r="CT55" i="8"/>
  <c r="AL50" i="1"/>
  <c r="CW55" i="8"/>
  <c r="AM50" i="1"/>
  <c r="CZ55" i="8"/>
  <c r="AN50" i="1"/>
  <c r="DC55" i="8"/>
  <c r="AP50" i="1"/>
  <c r="DG55" i="8"/>
  <c r="AQ50" i="1"/>
  <c r="DJ55" i="8"/>
  <c r="AR50" i="1"/>
  <c r="DM55" i="8"/>
  <c r="AT50" i="1"/>
  <c r="DQ55" i="8"/>
  <c r="BE50" i="1"/>
  <c r="BC50"/>
  <c r="ED55" i="8"/>
  <c r="BG50" i="1"/>
  <c r="EN55" i="8"/>
  <c r="BH50" i="1"/>
  <c r="EQ55" i="8"/>
  <c r="BJ50" i="1"/>
  <c r="EW55" i="8"/>
  <c r="BL50" i="1"/>
  <c r="FC55" i="8"/>
  <c r="BM50" i="1"/>
  <c r="FF55" i="8"/>
  <c r="BN50" i="1"/>
  <c r="FI55" i="8"/>
  <c r="FJ55"/>
  <c r="BP50" i="1"/>
  <c r="FM55" i="8"/>
  <c r="BR50" i="1"/>
  <c r="FS55" i="8"/>
  <c r="BT50" i="1"/>
  <c r="FW55" i="8"/>
  <c r="CK55"/>
  <c r="AJ51" i="1"/>
  <c r="CQ56" i="8"/>
  <c r="AK51" i="1"/>
  <c r="CT56" i="8"/>
  <c r="AL51" i="1"/>
  <c r="CW56" i="8"/>
  <c r="AM51" i="1"/>
  <c r="CZ56" i="8"/>
  <c r="AN51" i="1"/>
  <c r="DC56" i="8"/>
  <c r="AP51" i="1"/>
  <c r="DG56" i="8"/>
  <c r="AQ51" i="1"/>
  <c r="DJ56" i="8"/>
  <c r="AR51" i="1"/>
  <c r="DM56" i="8"/>
  <c r="AT51" i="1"/>
  <c r="DQ56" i="8"/>
  <c r="BE51" i="1"/>
  <c r="BC51"/>
  <c r="ED56" i="8"/>
  <c r="BH51" i="1"/>
  <c r="EQ56" i="8"/>
  <c r="BJ51" i="1"/>
  <c r="EW56" i="8"/>
  <c r="BL51" i="1"/>
  <c r="FC56" i="8"/>
  <c r="BM51" i="1"/>
  <c r="FF56" i="8"/>
  <c r="BN51" i="1"/>
  <c r="FI56" i="8"/>
  <c r="FJ56"/>
  <c r="BP51" i="1"/>
  <c r="FM56" i="8"/>
  <c r="BR51" i="1"/>
  <c r="FS56" i="8"/>
  <c r="BT51" i="1"/>
  <c r="FW56" i="8"/>
  <c r="CK56"/>
  <c r="AJ52" i="1"/>
  <c r="CQ57" i="8"/>
  <c r="AK52" i="1"/>
  <c r="CT57" i="8"/>
  <c r="AL52" i="1"/>
  <c r="CW57" i="8"/>
  <c r="AM52" i="1"/>
  <c r="CZ57" i="8"/>
  <c r="AN52" i="1"/>
  <c r="DC57" i="8"/>
  <c r="AP52" i="1"/>
  <c r="DG57" i="8"/>
  <c r="AQ52" i="1"/>
  <c r="DJ57" i="8"/>
  <c r="AR52" i="1"/>
  <c r="DM57" i="8"/>
  <c r="AT52" i="1"/>
  <c r="DQ57" i="8"/>
  <c r="BE52" i="1"/>
  <c r="BC52"/>
  <c r="ED57" i="8"/>
  <c r="BG52" i="1"/>
  <c r="EN57" i="8"/>
  <c r="BH52" i="1"/>
  <c r="EQ57" i="8"/>
  <c r="BJ52" i="1"/>
  <c r="EW57" i="8"/>
  <c r="BL52" i="1"/>
  <c r="FC57" i="8"/>
  <c r="BM52" i="1"/>
  <c r="FF57" i="8"/>
  <c r="BN52" i="1"/>
  <c r="FI57" i="8"/>
  <c r="FJ57"/>
  <c r="BP52" i="1"/>
  <c r="FM57" i="8"/>
  <c r="BR52" i="1"/>
  <c r="FS57" i="8"/>
  <c r="BT52" i="1"/>
  <c r="FW57" i="8"/>
  <c r="CK57"/>
  <c r="AJ53" i="1"/>
  <c r="CQ58" i="8"/>
  <c r="AK53" i="1"/>
  <c r="CT58" i="8"/>
  <c r="AL53" i="1"/>
  <c r="CW58" i="8"/>
  <c r="AM53" i="1"/>
  <c r="CZ58" i="8"/>
  <c r="AN53" i="1"/>
  <c r="DC58" i="8"/>
  <c r="AP53" i="1"/>
  <c r="DG58" i="8"/>
  <c r="AQ53" i="1"/>
  <c r="DJ58" i="8"/>
  <c r="AR53" i="1"/>
  <c r="DM58" i="8"/>
  <c r="AT53" i="1"/>
  <c r="DQ58" i="8"/>
  <c r="BE53" i="1"/>
  <c r="BC53"/>
  <c r="ED58" i="8"/>
  <c r="BG53" i="1"/>
  <c r="EN58" i="8"/>
  <c r="BH53" i="1"/>
  <c r="EQ58" i="8"/>
  <c r="BJ53" i="1"/>
  <c r="EW58" i="8"/>
  <c r="BL53" i="1"/>
  <c r="FC58" i="8"/>
  <c r="BM53" i="1"/>
  <c r="FF58" i="8"/>
  <c r="BN53" i="1"/>
  <c r="FI58" i="8"/>
  <c r="FJ58"/>
  <c r="BP53" i="1"/>
  <c r="FM58" i="8"/>
  <c r="BR53" i="1"/>
  <c r="FS58" i="8"/>
  <c r="BT53" i="1"/>
  <c r="FW58" i="8"/>
  <c r="CK58"/>
  <c r="AJ54" i="1"/>
  <c r="CQ59" i="8"/>
  <c r="AK54" i="1"/>
  <c r="CT59" i="8"/>
  <c r="AL54" i="1"/>
  <c r="CW59" i="8"/>
  <c r="AM54" i="1"/>
  <c r="CZ59" i="8"/>
  <c r="AN54" i="1"/>
  <c r="DC59" i="8"/>
  <c r="AP54" i="1"/>
  <c r="DG59" i="8"/>
  <c r="AQ54" i="1"/>
  <c r="DJ59" i="8"/>
  <c r="AR54" i="1"/>
  <c r="DM59" i="8"/>
  <c r="AT54" i="1"/>
  <c r="DQ59" i="8"/>
  <c r="BE54" i="1"/>
  <c r="BC54"/>
  <c r="ED59" i="8"/>
  <c r="BG54" i="1"/>
  <c r="EN59" i="8"/>
  <c r="BH54" i="1"/>
  <c r="EQ59" i="8"/>
  <c r="BJ54" i="1"/>
  <c r="EW59" i="8"/>
  <c r="BL54" i="1"/>
  <c r="FC59" i="8"/>
  <c r="BM54" i="1"/>
  <c r="FF59" i="8"/>
  <c r="BN54" i="1"/>
  <c r="FI59" i="8"/>
  <c r="FJ59"/>
  <c r="BP54" i="1"/>
  <c r="FM59" i="8"/>
  <c r="BR54" i="1"/>
  <c r="FS59" i="8"/>
  <c r="BT54" i="1"/>
  <c r="FW59" i="8"/>
  <c r="CK59"/>
  <c r="AJ55" i="1"/>
  <c r="CQ60" i="8"/>
  <c r="AK55" i="1"/>
  <c r="CT60" i="8"/>
  <c r="AL55" i="1"/>
  <c r="CW60" i="8"/>
  <c r="AM55" i="1"/>
  <c r="CZ60" i="8"/>
  <c r="AN55" i="1"/>
  <c r="DC60" i="8"/>
  <c r="AP55" i="1"/>
  <c r="DG60" i="8"/>
  <c r="AR55" i="1"/>
  <c r="DM60" i="8"/>
  <c r="AT55" i="1"/>
  <c r="DQ60" i="8"/>
  <c r="BE55" i="1"/>
  <c r="BC55"/>
  <c r="ED60" i="8"/>
  <c r="BG55" i="1"/>
  <c r="EN60" i="8"/>
  <c r="BH55" i="1"/>
  <c r="EQ60" i="8"/>
  <c r="BL55" i="1"/>
  <c r="FC60" i="8"/>
  <c r="BM55" i="1"/>
  <c r="FF60" i="8"/>
  <c r="BN55" i="1"/>
  <c r="FI60" i="8"/>
  <c r="FJ60"/>
  <c r="BP55" i="1"/>
  <c r="FM60" i="8"/>
  <c r="BR55" i="1"/>
  <c r="FS60" i="8"/>
  <c r="BT55" i="1"/>
  <c r="FW60" i="8"/>
  <c r="CK60"/>
  <c r="AJ56" i="1"/>
  <c r="CQ61" i="8"/>
  <c r="AK56" i="1"/>
  <c r="CT61" i="8"/>
  <c r="AL56" i="1"/>
  <c r="CW61" i="8"/>
  <c r="AM56" i="1"/>
  <c r="CZ61" i="8"/>
  <c r="AN56" i="1"/>
  <c r="DC61" i="8"/>
  <c r="AP56" i="1"/>
  <c r="DG61" i="8"/>
  <c r="AQ56" i="1"/>
  <c r="DJ61" i="8"/>
  <c r="AR56" i="1"/>
  <c r="DM61" i="8"/>
  <c r="AT56" i="1"/>
  <c r="DQ61" i="8"/>
  <c r="BE56" i="1"/>
  <c r="BC56"/>
  <c r="ED61" i="8"/>
  <c r="BG56" i="1"/>
  <c r="EN61" i="8"/>
  <c r="BH56" i="1"/>
  <c r="EQ61" i="8"/>
  <c r="BJ56" i="1"/>
  <c r="EW61" i="8"/>
  <c r="BL56" i="1"/>
  <c r="FC61" i="8"/>
  <c r="BM56" i="1"/>
  <c r="FF61" i="8"/>
  <c r="BN56" i="1"/>
  <c r="FI61" i="8"/>
  <c r="FJ61"/>
  <c r="BP56" i="1"/>
  <c r="FM61" i="8"/>
  <c r="BR56" i="1"/>
  <c r="FS61" i="8"/>
  <c r="BT56" i="1"/>
  <c r="FW61" i="8"/>
  <c r="CK61"/>
  <c r="CN63"/>
  <c r="AJ58" i="1"/>
  <c r="CQ63" i="8"/>
  <c r="AK58" i="1"/>
  <c r="CT63" i="8"/>
  <c r="AL58" i="1"/>
  <c r="CW63" i="8"/>
  <c r="AM58" i="1"/>
  <c r="CZ63" i="8"/>
  <c r="AN58" i="1"/>
  <c r="DC63" i="8"/>
  <c r="AP58" i="1"/>
  <c r="DG63" i="8"/>
  <c r="AQ58" i="1"/>
  <c r="DJ63" i="8"/>
  <c r="AR58" i="1"/>
  <c r="DM63" i="8"/>
  <c r="AT58" i="1"/>
  <c r="DQ63" i="8"/>
  <c r="BE58" i="1"/>
  <c r="BC58"/>
  <c r="ED63" i="8"/>
  <c r="BG58" i="1"/>
  <c r="EN63" i="8"/>
  <c r="BH58" i="1"/>
  <c r="EQ63" i="8"/>
  <c r="BJ58" i="1"/>
  <c r="EW63" i="8"/>
  <c r="BL58" i="1"/>
  <c r="FC63" i="8"/>
  <c r="BM58" i="1"/>
  <c r="FF63" i="8"/>
  <c r="BN58" i="1"/>
  <c r="FI63" i="8"/>
  <c r="FJ63"/>
  <c r="BP58" i="1"/>
  <c r="FM63" i="8"/>
  <c r="BR58" i="1"/>
  <c r="FS63" i="8"/>
  <c r="BT58" i="1"/>
  <c r="FW63" i="8"/>
  <c r="CK63"/>
  <c r="AI59" i="1"/>
  <c r="CN64" i="8"/>
  <c r="AJ59" i="1"/>
  <c r="CQ64" i="8"/>
  <c r="AK59" i="1"/>
  <c r="CT64" i="8"/>
  <c r="AL59" i="1"/>
  <c r="CW64" i="8"/>
  <c r="AM59" i="1"/>
  <c r="CZ64" i="8"/>
  <c r="AN59" i="1"/>
  <c r="DC64" i="8"/>
  <c r="AP59" i="1"/>
  <c r="DG64" i="8"/>
  <c r="AQ59" i="1"/>
  <c r="DJ64" i="8"/>
  <c r="AR59" i="1"/>
  <c r="DM64" i="8"/>
  <c r="AT59" i="1"/>
  <c r="DQ64" i="8"/>
  <c r="BE59" i="1"/>
  <c r="BC59"/>
  <c r="ED64" i="8"/>
  <c r="BG59" i="1"/>
  <c r="EN64" i="8"/>
  <c r="BH59" i="1"/>
  <c r="EQ64" i="8"/>
  <c r="BJ59" i="1"/>
  <c r="EW64" i="8"/>
  <c r="BL59" i="1"/>
  <c r="FC64" i="8"/>
  <c r="BM59" i="1"/>
  <c r="FF64" i="8"/>
  <c r="BN59" i="1"/>
  <c r="FI64" i="8"/>
  <c r="FJ64"/>
  <c r="BP59" i="1"/>
  <c r="FM64" i="8"/>
  <c r="BR59" i="1"/>
  <c r="FS64" i="8"/>
  <c r="BT59" i="1"/>
  <c r="FW64" i="8"/>
  <c r="CK64"/>
  <c r="AI60" i="1"/>
  <c r="CN65" i="8"/>
  <c r="AJ60" i="1"/>
  <c r="CQ65" i="8"/>
  <c r="AK60" i="1"/>
  <c r="CT65" i="8"/>
  <c r="AL60" i="1"/>
  <c r="CW65" i="8"/>
  <c r="AM60" i="1"/>
  <c r="CZ65" i="8"/>
  <c r="AN60" i="1"/>
  <c r="DC65" i="8"/>
  <c r="AP60" i="1"/>
  <c r="DG65" i="8"/>
  <c r="AQ60" i="1"/>
  <c r="DJ65" i="8"/>
  <c r="AR60" i="1"/>
  <c r="DM65" i="8"/>
  <c r="AT60" i="1"/>
  <c r="DQ65" i="8"/>
  <c r="BE60" i="1"/>
  <c r="BC60"/>
  <c r="ED65" i="8"/>
  <c r="BG60" i="1"/>
  <c r="EN65" i="8"/>
  <c r="BH60" i="1"/>
  <c r="EQ65" i="8"/>
  <c r="BJ60" i="1"/>
  <c r="EW65" i="8"/>
  <c r="BL60" i="1"/>
  <c r="FC65" i="8"/>
  <c r="BM60" i="1"/>
  <c r="FF65" i="8"/>
  <c r="BN60" i="1"/>
  <c r="FI65" i="8"/>
  <c r="FJ65"/>
  <c r="BP60" i="1"/>
  <c r="FM65" i="8"/>
  <c r="BR60" i="1"/>
  <c r="FS65" i="8"/>
  <c r="BT60" i="1"/>
  <c r="FW65" i="8"/>
  <c r="CK65"/>
  <c r="AI62" i="1"/>
  <c r="CN67" i="8"/>
  <c r="AJ62" i="1"/>
  <c r="CQ67" i="8"/>
  <c r="AK62" i="1"/>
  <c r="CT67" i="8"/>
  <c r="AL62" i="1"/>
  <c r="CW67" i="8"/>
  <c r="AM62" i="1"/>
  <c r="CZ67" i="8"/>
  <c r="AN62" i="1"/>
  <c r="DC67" i="8"/>
  <c r="AP62" i="1"/>
  <c r="DG67" i="8"/>
  <c r="AQ62" i="1"/>
  <c r="DJ67" i="8"/>
  <c r="AR62" i="1"/>
  <c r="DM67" i="8"/>
  <c r="AT62" i="1"/>
  <c r="DQ67" i="8"/>
  <c r="BE62" i="1"/>
  <c r="BC62"/>
  <c r="ED67" i="8"/>
  <c r="BG62" i="1"/>
  <c r="EN67" i="8"/>
  <c r="BH62" i="1"/>
  <c r="EQ67" i="8"/>
  <c r="BJ62" i="1"/>
  <c r="EW67" i="8"/>
  <c r="BL62" i="1"/>
  <c r="FC67" i="8"/>
  <c r="BM62" i="1"/>
  <c r="FF67" i="8"/>
  <c r="BN62" i="1"/>
  <c r="FI67" i="8"/>
  <c r="FJ67"/>
  <c r="BP62" i="1"/>
  <c r="FM67" i="8"/>
  <c r="BR62" i="1"/>
  <c r="FS67" i="8"/>
  <c r="BT62" i="1"/>
  <c r="FW67" i="8"/>
  <c r="CK67"/>
  <c r="AI63" i="1"/>
  <c r="CN68" i="8"/>
  <c r="AJ63" i="1"/>
  <c r="CQ68" i="8"/>
  <c r="AK63" i="1"/>
  <c r="CT68" i="8"/>
  <c r="AL63" i="1"/>
  <c r="CW68" i="8"/>
  <c r="AM63" i="1"/>
  <c r="CZ68" i="8"/>
  <c r="AN63" i="1"/>
  <c r="DC68" i="8"/>
  <c r="AP63" i="1"/>
  <c r="DG68" i="8"/>
  <c r="AQ63" i="1"/>
  <c r="DJ68" i="8"/>
  <c r="AR63" i="1"/>
  <c r="DM68" i="8"/>
  <c r="AT63" i="1"/>
  <c r="DQ68" i="8"/>
  <c r="BE63" i="1"/>
  <c r="BC63"/>
  <c r="ED68" i="8"/>
  <c r="BG63" i="1"/>
  <c r="EN68" i="8"/>
  <c r="BH63" i="1"/>
  <c r="EQ68" i="8"/>
  <c r="BJ63" i="1"/>
  <c r="EW68" i="8"/>
  <c r="BL63" i="1"/>
  <c r="FC68" i="8"/>
  <c r="BM63" i="1"/>
  <c r="FF68" i="8"/>
  <c r="BN63" i="1"/>
  <c r="FI68" i="8"/>
  <c r="FJ68"/>
  <c r="BP63" i="1"/>
  <c r="FM68" i="8"/>
  <c r="BR63" i="1"/>
  <c r="FS68" i="8"/>
  <c r="BT63" i="1"/>
  <c r="FW68" i="8"/>
  <c r="CK68"/>
  <c r="CK66"/>
  <c r="AI65" i="1"/>
  <c r="CN70" i="8"/>
  <c r="AJ65" i="1"/>
  <c r="CQ70" i="8"/>
  <c r="AK65" i="1"/>
  <c r="CT70" i="8"/>
  <c r="AL65" i="1"/>
  <c r="CW70" i="8"/>
  <c r="AM65" i="1"/>
  <c r="CZ70" i="8"/>
  <c r="AN65" i="1"/>
  <c r="DC70" i="8"/>
  <c r="AP65" i="1"/>
  <c r="DG70" i="8"/>
  <c r="AQ65" i="1"/>
  <c r="DJ70" i="8"/>
  <c r="AR65" i="1"/>
  <c r="DM70" i="8"/>
  <c r="AT65" i="1"/>
  <c r="DQ70" i="8"/>
  <c r="BE65" i="1"/>
  <c r="BC65"/>
  <c r="ED70" i="8"/>
  <c r="BG65" i="1"/>
  <c r="EN70" i="8"/>
  <c r="BH65" i="1"/>
  <c r="EQ70" i="8"/>
  <c r="BJ65" i="1"/>
  <c r="EW70" i="8"/>
  <c r="BL65" i="1"/>
  <c r="FC70" i="8"/>
  <c r="BM65" i="1"/>
  <c r="FF70" i="8"/>
  <c r="BN65" i="1"/>
  <c r="FI70" i="8"/>
  <c r="FJ70"/>
  <c r="BP65" i="1"/>
  <c r="FM70" i="8"/>
  <c r="BR65" i="1"/>
  <c r="FS70" i="8"/>
  <c r="BT65" i="1"/>
  <c r="FW70" i="8"/>
  <c r="CK70"/>
  <c r="AI66" i="1"/>
  <c r="CN71" i="8"/>
  <c r="AJ66" i="1"/>
  <c r="CQ71" i="8"/>
  <c r="AK66" i="1"/>
  <c r="CT71" i="8"/>
  <c r="AL66" i="1"/>
  <c r="CW71" i="8"/>
  <c r="AM66" i="1"/>
  <c r="CZ71" i="8"/>
  <c r="AN66" i="1"/>
  <c r="DC71" i="8"/>
  <c r="AP66" i="1"/>
  <c r="DG71" i="8"/>
  <c r="AQ66" i="1"/>
  <c r="DJ71" i="8"/>
  <c r="AR66" i="1"/>
  <c r="DM71" i="8"/>
  <c r="AT66" i="1"/>
  <c r="DQ71" i="8"/>
  <c r="BE66" i="1"/>
  <c r="BC66"/>
  <c r="ED71" i="8"/>
  <c r="BG66" i="1"/>
  <c r="EN71" i="8"/>
  <c r="BH66" i="1"/>
  <c r="EQ71" i="8"/>
  <c r="BJ66" i="1"/>
  <c r="EW71" i="8"/>
  <c r="BL66" i="1"/>
  <c r="FC71" i="8"/>
  <c r="BM66" i="1"/>
  <c r="FF71" i="8"/>
  <c r="BN66" i="1"/>
  <c r="FI71" i="8"/>
  <c r="FJ71"/>
  <c r="BP66" i="1"/>
  <c r="FM71" i="8"/>
  <c r="BR66" i="1"/>
  <c r="FS71" i="8"/>
  <c r="BT66" i="1"/>
  <c r="FW71" i="8"/>
  <c r="CK71"/>
  <c r="AI67" i="1"/>
  <c r="CN72" i="8"/>
  <c r="AJ67" i="1"/>
  <c r="CQ72" i="8"/>
  <c r="AK67" i="1"/>
  <c r="CT72" i="8"/>
  <c r="AL67" i="1"/>
  <c r="CW72" i="8"/>
  <c r="AM67" i="1"/>
  <c r="CZ72" i="8"/>
  <c r="AN67" i="1"/>
  <c r="DC72" i="8"/>
  <c r="AP67" i="1"/>
  <c r="DG72" i="8"/>
  <c r="AQ67" i="1"/>
  <c r="DJ72" i="8"/>
  <c r="AR67" i="1"/>
  <c r="DM72" i="8"/>
  <c r="AT67" i="1"/>
  <c r="DQ72" i="8"/>
  <c r="BE67" i="1"/>
  <c r="BC67"/>
  <c r="ED72" i="8"/>
  <c r="BG67" i="1"/>
  <c r="EN72" i="8"/>
  <c r="BH67" i="1"/>
  <c r="EQ72" i="8"/>
  <c r="BJ67" i="1"/>
  <c r="EW72" i="8"/>
  <c r="BL67" i="1"/>
  <c r="FC72" i="8"/>
  <c r="BM67" i="1"/>
  <c r="FF72" i="8"/>
  <c r="BN67" i="1"/>
  <c r="FI72" i="8"/>
  <c r="FJ72"/>
  <c r="BP67" i="1"/>
  <c r="FM72" i="8"/>
  <c r="BR67" i="1"/>
  <c r="FS72" i="8"/>
  <c r="BT67" i="1"/>
  <c r="FW72" i="8"/>
  <c r="CK72"/>
  <c r="AI68" i="1"/>
  <c r="CN73" i="8"/>
  <c r="AJ68" i="1"/>
  <c r="CQ73" i="8"/>
  <c r="AK68" i="1"/>
  <c r="CT73" i="8"/>
  <c r="AL68" i="1"/>
  <c r="CW73" i="8"/>
  <c r="AM68" i="1"/>
  <c r="CZ73" i="8"/>
  <c r="AN68" i="1"/>
  <c r="DC73" i="8"/>
  <c r="AP68" i="1"/>
  <c r="DG73" i="8"/>
  <c r="AQ68" i="1"/>
  <c r="DJ73" i="8"/>
  <c r="AR68" i="1"/>
  <c r="DM73" i="8"/>
  <c r="AT68" i="1"/>
  <c r="DQ73" i="8"/>
  <c r="BE68" i="1"/>
  <c r="BC68"/>
  <c r="ED73" i="8"/>
  <c r="BG68" i="1"/>
  <c r="EN73" i="8"/>
  <c r="BH68" i="1"/>
  <c r="EQ73" i="8"/>
  <c r="BJ68" i="1"/>
  <c r="EW73" i="8"/>
  <c r="BL68" i="1"/>
  <c r="FC73" i="8"/>
  <c r="BM68" i="1"/>
  <c r="FF73" i="8"/>
  <c r="BN68" i="1"/>
  <c r="FI73" i="8"/>
  <c r="FJ73"/>
  <c r="BP68" i="1"/>
  <c r="FM73" i="8"/>
  <c r="BR68" i="1"/>
  <c r="FS73" i="8"/>
  <c r="BT68" i="1"/>
  <c r="FW73" i="8"/>
  <c r="CK73"/>
  <c r="AI69" i="1"/>
  <c r="CN74" i="8"/>
  <c r="AJ69" i="1"/>
  <c r="CQ74" i="8"/>
  <c r="AK69" i="1"/>
  <c r="CT74" i="8"/>
  <c r="AL69" i="1"/>
  <c r="CW74" i="8"/>
  <c r="AM69" i="1"/>
  <c r="CZ74" i="8"/>
  <c r="AN69" i="1"/>
  <c r="DC74" i="8"/>
  <c r="AP69" i="1"/>
  <c r="DG74" i="8"/>
  <c r="AQ69" i="1"/>
  <c r="DJ74" i="8"/>
  <c r="AR69" i="1"/>
  <c r="DM74" i="8"/>
  <c r="AT69" i="1"/>
  <c r="DQ74" i="8"/>
  <c r="BE69" i="1"/>
  <c r="BC69"/>
  <c r="ED74" i="8"/>
  <c r="BG69" i="1"/>
  <c r="EN74" i="8"/>
  <c r="BH69" i="1"/>
  <c r="EQ74" i="8"/>
  <c r="BJ69" i="1"/>
  <c r="EW74" i="8"/>
  <c r="BL69" i="1"/>
  <c r="FC74" i="8"/>
  <c r="BM69" i="1"/>
  <c r="FF74" i="8"/>
  <c r="BN69" i="1"/>
  <c r="FI74" i="8"/>
  <c r="FJ74"/>
  <c r="BP69" i="1"/>
  <c r="FM74" i="8"/>
  <c r="BR69" i="1"/>
  <c r="FS74" i="8"/>
  <c r="BT69" i="1"/>
  <c r="FW74" i="8"/>
  <c r="CK74"/>
  <c r="AI70" i="1"/>
  <c r="CN75" i="8"/>
  <c r="AJ70" i="1"/>
  <c r="CQ75" i="8"/>
  <c r="AK70" i="1"/>
  <c r="CT75" i="8"/>
  <c r="AL70" i="1"/>
  <c r="CW75" i="8"/>
  <c r="AM70" i="1"/>
  <c r="CZ75" i="8"/>
  <c r="AN70" i="1"/>
  <c r="DC75" i="8"/>
  <c r="AP70" i="1"/>
  <c r="DG75" i="8"/>
  <c r="AQ70" i="1"/>
  <c r="DJ75" i="8"/>
  <c r="AR70" i="1"/>
  <c r="DM75" i="8"/>
  <c r="AT70" i="1"/>
  <c r="DQ75" i="8"/>
  <c r="BE70" i="1"/>
  <c r="BC70"/>
  <c r="ED75" i="8"/>
  <c r="BG70" i="1"/>
  <c r="EN75" i="8"/>
  <c r="BH70" i="1"/>
  <c r="EQ75" i="8"/>
  <c r="BJ70" i="1"/>
  <c r="EW75" i="8"/>
  <c r="BL70" i="1"/>
  <c r="FC75" i="8"/>
  <c r="BM70" i="1"/>
  <c r="FF75" i="8"/>
  <c r="BN70" i="1"/>
  <c r="FI75" i="8"/>
  <c r="FJ75"/>
  <c r="BP70" i="1"/>
  <c r="FM75" i="8"/>
  <c r="BR70" i="1"/>
  <c r="FS75" i="8"/>
  <c r="BT70" i="1"/>
  <c r="FW75" i="8"/>
  <c r="CK75"/>
  <c r="AI71" i="1"/>
  <c r="CN76" i="8"/>
  <c r="AJ71" i="1"/>
  <c r="CQ76" i="8"/>
  <c r="AK71" i="1"/>
  <c r="CT76" i="8"/>
  <c r="AL71" i="1"/>
  <c r="CW76" i="8"/>
  <c r="AM71" i="1"/>
  <c r="CZ76" i="8"/>
  <c r="AN71" i="1"/>
  <c r="DC76" i="8"/>
  <c r="AP71" i="1"/>
  <c r="DG76" i="8"/>
  <c r="AQ71" i="1"/>
  <c r="DJ76" i="8"/>
  <c r="AR71" i="1"/>
  <c r="DM76" i="8"/>
  <c r="AT71" i="1"/>
  <c r="DQ76" i="8"/>
  <c r="BE71" i="1"/>
  <c r="BC71"/>
  <c r="ED76" i="8"/>
  <c r="BG71" i="1"/>
  <c r="EN76" i="8"/>
  <c r="BH71" i="1"/>
  <c r="EQ76" i="8"/>
  <c r="BJ71" i="1"/>
  <c r="EW76" i="8"/>
  <c r="BL71" i="1"/>
  <c r="FC76" i="8"/>
  <c r="BM71" i="1"/>
  <c r="FF76" i="8"/>
  <c r="BN71" i="1"/>
  <c r="FI76" i="8"/>
  <c r="FJ76"/>
  <c r="BP71" i="1"/>
  <c r="FM76" i="8"/>
  <c r="BR71" i="1"/>
  <c r="FS76" i="8"/>
  <c r="BT71" i="1"/>
  <c r="FW76" i="8"/>
  <c r="CK76"/>
  <c r="AI72" i="1"/>
  <c r="CN77" i="8"/>
  <c r="AJ72" i="1"/>
  <c r="CQ77" i="8"/>
  <c r="AK72" i="1"/>
  <c r="CT77" i="8"/>
  <c r="AL72" i="1"/>
  <c r="CW77" i="8"/>
  <c r="AM72" i="1"/>
  <c r="CZ77" i="8"/>
  <c r="AN72" i="1"/>
  <c r="DC77" i="8"/>
  <c r="AP72" i="1"/>
  <c r="DG77" i="8"/>
  <c r="AQ72" i="1"/>
  <c r="DJ77" i="8"/>
  <c r="AR72" i="1"/>
  <c r="DM77" i="8"/>
  <c r="AT72" i="1"/>
  <c r="DQ77" i="8"/>
  <c r="BE72" i="1"/>
  <c r="BC72"/>
  <c r="ED77" i="8"/>
  <c r="BG72" i="1"/>
  <c r="EN77" i="8"/>
  <c r="BH72" i="1"/>
  <c r="EQ77" i="8"/>
  <c r="BJ72" i="1"/>
  <c r="EW77" i="8"/>
  <c r="BL72" i="1"/>
  <c r="FC77" i="8"/>
  <c r="BM72" i="1"/>
  <c r="FF77" i="8"/>
  <c r="BN72" i="1"/>
  <c r="FI77" i="8"/>
  <c r="FJ77"/>
  <c r="BP72" i="1"/>
  <c r="FM77" i="8"/>
  <c r="BR72" i="1"/>
  <c r="FS77" i="8"/>
  <c r="BT72" i="1"/>
  <c r="FW77" i="8"/>
  <c r="CK77"/>
  <c r="AI73" i="1"/>
  <c r="CN78" i="8"/>
  <c r="AJ73" i="1"/>
  <c r="CQ78" i="8"/>
  <c r="AK73" i="1"/>
  <c r="CT78" i="8"/>
  <c r="AL73" i="1"/>
  <c r="CW78" i="8"/>
  <c r="AM73" i="1"/>
  <c r="CZ78" i="8"/>
  <c r="AN73" i="1"/>
  <c r="DC78" i="8"/>
  <c r="AP73" i="1"/>
  <c r="DG78" i="8"/>
  <c r="AQ73" i="1"/>
  <c r="DJ78" i="8"/>
  <c r="AR73" i="1"/>
  <c r="DM78" i="8"/>
  <c r="AT73" i="1"/>
  <c r="DQ78" i="8"/>
  <c r="BE73" i="1"/>
  <c r="BC73"/>
  <c r="ED78" i="8"/>
  <c r="BG73" i="1"/>
  <c r="EN78" i="8"/>
  <c r="BH73" i="1"/>
  <c r="EQ78" i="8"/>
  <c r="BJ73" i="1"/>
  <c r="EW78" i="8"/>
  <c r="BL73" i="1"/>
  <c r="FC78" i="8"/>
  <c r="BM73" i="1"/>
  <c r="FF78" i="8"/>
  <c r="BN73" i="1"/>
  <c r="FI78" i="8"/>
  <c r="FJ78"/>
  <c r="BP73" i="1"/>
  <c r="FM78" i="8"/>
  <c r="BR73" i="1"/>
  <c r="FS78" i="8"/>
  <c r="BT73" i="1"/>
  <c r="FW78" i="8"/>
  <c r="CK78"/>
  <c r="AI74" i="1"/>
  <c r="CN79" i="8"/>
  <c r="AJ74" i="1"/>
  <c r="CQ79" i="8"/>
  <c r="AK74" i="1"/>
  <c r="CT79" i="8"/>
  <c r="AL74" i="1"/>
  <c r="CW79" i="8"/>
  <c r="AM74" i="1"/>
  <c r="CZ79" i="8"/>
  <c r="AN74" i="1"/>
  <c r="DC79" i="8"/>
  <c r="AP74" i="1"/>
  <c r="DG79" i="8"/>
  <c r="AQ74" i="1"/>
  <c r="DJ79" i="8"/>
  <c r="AR74" i="1"/>
  <c r="DM79" i="8"/>
  <c r="AT74" i="1"/>
  <c r="DQ79" i="8"/>
  <c r="BE74" i="1"/>
  <c r="BC74"/>
  <c r="ED79" i="8"/>
  <c r="BG74" i="1"/>
  <c r="EN79" i="8"/>
  <c r="BH74" i="1"/>
  <c r="EQ79" i="8"/>
  <c r="BJ74" i="1"/>
  <c r="EW79" i="8"/>
  <c r="BL74" i="1"/>
  <c r="FC79" i="8"/>
  <c r="BM74" i="1"/>
  <c r="FF79" i="8"/>
  <c r="BN74" i="1"/>
  <c r="FI79" i="8"/>
  <c r="FJ79"/>
  <c r="BP74" i="1"/>
  <c r="FM79" i="8"/>
  <c r="BR74" i="1"/>
  <c r="FS79" i="8"/>
  <c r="BT74" i="1"/>
  <c r="FW79" i="8"/>
  <c r="CK79"/>
  <c r="AI75" i="1"/>
  <c r="CN80" i="8"/>
  <c r="AJ75" i="1"/>
  <c r="CQ80" i="8"/>
  <c r="AK75" i="1"/>
  <c r="CT80" i="8"/>
  <c r="AL75" i="1"/>
  <c r="CW80" i="8"/>
  <c r="AM75" i="1"/>
  <c r="CZ80" i="8"/>
  <c r="AN75" i="1"/>
  <c r="DC80" i="8"/>
  <c r="AP75" i="1"/>
  <c r="DG80" i="8"/>
  <c r="AQ75" i="1"/>
  <c r="DJ80" i="8"/>
  <c r="AR75" i="1"/>
  <c r="DM80" i="8"/>
  <c r="AT75" i="1"/>
  <c r="DQ80" i="8"/>
  <c r="BE75" i="1"/>
  <c r="BC75"/>
  <c r="ED80" i="8"/>
  <c r="BG75" i="1"/>
  <c r="EN80" i="8"/>
  <c r="BH75" i="1"/>
  <c r="EQ80" i="8"/>
  <c r="BJ75" i="1"/>
  <c r="EW80" i="8"/>
  <c r="BL75" i="1"/>
  <c r="FC80" i="8"/>
  <c r="BM75" i="1"/>
  <c r="FF80" i="8"/>
  <c r="BN75" i="1"/>
  <c r="FI80" i="8"/>
  <c r="FJ80"/>
  <c r="BP75" i="1"/>
  <c r="FM80" i="8"/>
  <c r="BR75" i="1"/>
  <c r="FS80" i="8"/>
  <c r="BT75" i="1"/>
  <c r="FW80" i="8"/>
  <c r="CK80"/>
  <c r="CK69"/>
  <c r="AI76" i="1"/>
  <c r="CN81" i="8"/>
  <c r="AJ76" i="1"/>
  <c r="CQ81" i="8"/>
  <c r="AK76" i="1"/>
  <c r="CT81" i="8"/>
  <c r="AL76" i="1"/>
  <c r="CW81" i="8"/>
  <c r="AM76" i="1"/>
  <c r="CZ81" i="8"/>
  <c r="AN76" i="1"/>
  <c r="DC81" i="8"/>
  <c r="AP76" i="1"/>
  <c r="DG81" i="8"/>
  <c r="AQ76" i="1"/>
  <c r="DJ81" i="8"/>
  <c r="AR76" i="1"/>
  <c r="DM81" i="8"/>
  <c r="AT76" i="1"/>
  <c r="DQ81" i="8"/>
  <c r="BE76" i="1"/>
  <c r="BC76"/>
  <c r="ED81" i="8"/>
  <c r="BG76" i="1"/>
  <c r="EN81" i="8"/>
  <c r="BH76" i="1"/>
  <c r="EQ81" i="8"/>
  <c r="BJ76" i="1"/>
  <c r="EW81" i="8"/>
  <c r="BL76" i="1"/>
  <c r="FC81" i="8"/>
  <c r="BM76" i="1"/>
  <c r="FF81" i="8"/>
  <c r="BN76" i="1"/>
  <c r="FI81" i="8"/>
  <c r="FJ81"/>
  <c r="BP76" i="1"/>
  <c r="FM81" i="8"/>
  <c r="BR76" i="1"/>
  <c r="FS81" i="8"/>
  <c r="BT76" i="1"/>
  <c r="FW81" i="8"/>
  <c r="CK81"/>
  <c r="AI77" i="1"/>
  <c r="CN82" i="8"/>
  <c r="AJ77" i="1"/>
  <c r="CQ82" i="8"/>
  <c r="AK77" i="1"/>
  <c r="CT82" i="8"/>
  <c r="AL77" i="1"/>
  <c r="CW82" i="8"/>
  <c r="AM77" i="1"/>
  <c r="CZ82" i="8"/>
  <c r="AN77" i="1"/>
  <c r="DC82" i="8"/>
  <c r="AP77" i="1"/>
  <c r="DG82" i="8"/>
  <c r="AQ77" i="1"/>
  <c r="DJ82" i="8"/>
  <c r="AR77" i="1"/>
  <c r="DM82" i="8"/>
  <c r="AT77" i="1"/>
  <c r="DQ82" i="8"/>
  <c r="BE77" i="1"/>
  <c r="BC77"/>
  <c r="ED82" i="8"/>
  <c r="BG77" i="1"/>
  <c r="EN82" i="8"/>
  <c r="BH77" i="1"/>
  <c r="EQ82" i="8"/>
  <c r="BJ77" i="1"/>
  <c r="EW82" i="8"/>
  <c r="BL77" i="1"/>
  <c r="FC82" i="8"/>
  <c r="BM77" i="1"/>
  <c r="FF82" i="8"/>
  <c r="BN77" i="1"/>
  <c r="FI82" i="8"/>
  <c r="FJ82"/>
  <c r="BP77" i="1"/>
  <c r="FM82" i="8"/>
  <c r="BR77" i="1"/>
  <c r="FS82" i="8"/>
  <c r="BT77" i="1"/>
  <c r="FW82" i="8"/>
  <c r="CK82"/>
  <c r="AI78" i="1"/>
  <c r="CN83" i="8"/>
  <c r="AJ78" i="1"/>
  <c r="CQ83" i="8"/>
  <c r="AK78" i="1"/>
  <c r="CT83" i="8"/>
  <c r="AL78" i="1"/>
  <c r="CW83" i="8"/>
  <c r="AM78" i="1"/>
  <c r="CZ83" i="8"/>
  <c r="AN78" i="1"/>
  <c r="DC83" i="8"/>
  <c r="AP78" i="1"/>
  <c r="DG83" i="8"/>
  <c r="AQ78" i="1"/>
  <c r="DJ83" i="8"/>
  <c r="AR78" i="1"/>
  <c r="DM83" i="8"/>
  <c r="AT78" i="1"/>
  <c r="DQ83" i="8"/>
  <c r="BE78" i="1"/>
  <c r="BC78"/>
  <c r="ED83" i="8"/>
  <c r="BG78" i="1"/>
  <c r="EN83" i="8"/>
  <c r="BH78" i="1"/>
  <c r="EQ83" i="8"/>
  <c r="BJ78" i="1"/>
  <c r="EW83" i="8"/>
  <c r="BL78" i="1"/>
  <c r="FC83" i="8"/>
  <c r="BM78" i="1"/>
  <c r="FF83" i="8"/>
  <c r="BN78" i="1"/>
  <c r="FI83" i="8"/>
  <c r="FJ83"/>
  <c r="BP78" i="1"/>
  <c r="FM83" i="8"/>
  <c r="BR78" i="1"/>
  <c r="FS83" i="8"/>
  <c r="BT78" i="1"/>
  <c r="FW83" i="8"/>
  <c r="CK83"/>
  <c r="AI79" i="1"/>
  <c r="CN84" i="8"/>
  <c r="AJ79" i="1"/>
  <c r="CQ84" i="8"/>
  <c r="AK79" i="1"/>
  <c r="CT84" i="8"/>
  <c r="AL79" i="1"/>
  <c r="CW84" i="8"/>
  <c r="AM79" i="1"/>
  <c r="CZ84" i="8"/>
  <c r="AN79" i="1"/>
  <c r="DC84" i="8"/>
  <c r="AP79" i="1"/>
  <c r="DG84" i="8"/>
  <c r="AQ79" i="1"/>
  <c r="DJ84" i="8"/>
  <c r="AR79" i="1"/>
  <c r="DM84" i="8"/>
  <c r="AT79" i="1"/>
  <c r="DQ84" i="8"/>
  <c r="BE79" i="1"/>
  <c r="BC79"/>
  <c r="ED84" i="8"/>
  <c r="BG79" i="1"/>
  <c r="EN84" i="8"/>
  <c r="BH79" i="1"/>
  <c r="EQ84" i="8"/>
  <c r="BJ79" i="1"/>
  <c r="EW84" i="8"/>
  <c r="BL79" i="1"/>
  <c r="FC84" i="8"/>
  <c r="BM79" i="1"/>
  <c r="FF84" i="8"/>
  <c r="BN79" i="1"/>
  <c r="FI84" i="8"/>
  <c r="FJ84"/>
  <c r="BP79" i="1"/>
  <c r="FM84" i="8"/>
  <c r="BR79" i="1"/>
  <c r="FS84" i="8"/>
  <c r="BT79" i="1"/>
  <c r="FW84" i="8"/>
  <c r="CK84"/>
  <c r="AI80" i="1"/>
  <c r="CN85" i="8"/>
  <c r="AJ80" i="1"/>
  <c r="CQ85" i="8"/>
  <c r="AK80" i="1"/>
  <c r="CT85" i="8"/>
  <c r="AL80" i="1"/>
  <c r="CW85" i="8"/>
  <c r="AM80" i="1"/>
  <c r="CZ85" i="8"/>
  <c r="AN80" i="1"/>
  <c r="DC85" i="8"/>
  <c r="AP80" i="1"/>
  <c r="DG85" i="8"/>
  <c r="AQ80" i="1"/>
  <c r="DJ85" i="8"/>
  <c r="AR80" i="1"/>
  <c r="DM85" i="8"/>
  <c r="AT80" i="1"/>
  <c r="DQ85" i="8"/>
  <c r="BE80" i="1"/>
  <c r="BC80"/>
  <c r="ED85" i="8"/>
  <c r="BG80" i="1"/>
  <c r="EN85" i="8"/>
  <c r="BH80" i="1"/>
  <c r="EQ85" i="8"/>
  <c r="BJ80" i="1"/>
  <c r="EW85" i="8"/>
  <c r="BL80" i="1"/>
  <c r="FC85" i="8"/>
  <c r="BM80" i="1"/>
  <c r="FF85" i="8"/>
  <c r="BN80" i="1"/>
  <c r="FI85" i="8"/>
  <c r="FJ85"/>
  <c r="BP80" i="1"/>
  <c r="FM85" i="8"/>
  <c r="BR80" i="1"/>
  <c r="FS85" i="8"/>
  <c r="BT80" i="1"/>
  <c r="FW85" i="8"/>
  <c r="CK85"/>
  <c r="AI81" i="1"/>
  <c r="CN86" i="8"/>
  <c r="AJ81" i="1"/>
  <c r="CQ86" i="8"/>
  <c r="AK81" i="1"/>
  <c r="CT86" i="8"/>
  <c r="AL81" i="1"/>
  <c r="CW86" i="8"/>
  <c r="AM81" i="1"/>
  <c r="CZ86" i="8"/>
  <c r="AN81" i="1"/>
  <c r="DC86" i="8"/>
  <c r="AP81" i="1"/>
  <c r="DG86" i="8"/>
  <c r="AQ81" i="1"/>
  <c r="DJ86" i="8"/>
  <c r="AR81" i="1"/>
  <c r="DM86" i="8"/>
  <c r="BE81" i="1"/>
  <c r="BC81"/>
  <c r="ED86" i="8"/>
  <c r="BG81" i="1"/>
  <c r="EN86" i="8"/>
  <c r="BH81" i="1"/>
  <c r="EQ86" i="8"/>
  <c r="BJ81" i="1"/>
  <c r="EW86" i="8"/>
  <c r="BL81" i="1"/>
  <c r="FC86" i="8"/>
  <c r="BM81" i="1"/>
  <c r="FF86" i="8"/>
  <c r="BN81" i="1"/>
  <c r="FI86" i="8"/>
  <c r="FJ86"/>
  <c r="BP81" i="1"/>
  <c r="FM86" i="8"/>
  <c r="BR81" i="1"/>
  <c r="FS86" i="8"/>
  <c r="BT81" i="1"/>
  <c r="FW86" i="8"/>
  <c r="CK86"/>
  <c r="AI82" i="1"/>
  <c r="CN87" i="8"/>
  <c r="AJ82" i="1"/>
  <c r="CQ87" i="8"/>
  <c r="AK82" i="1"/>
  <c r="CT87" i="8"/>
  <c r="AL82" i="1"/>
  <c r="CW87" i="8"/>
  <c r="AM82" i="1"/>
  <c r="CZ87" i="8"/>
  <c r="AN82" i="1"/>
  <c r="DC87" i="8"/>
  <c r="AP82" i="1"/>
  <c r="DG87" i="8"/>
  <c r="AQ82" i="1"/>
  <c r="DJ87" i="8"/>
  <c r="AR82" i="1"/>
  <c r="DM87" i="8"/>
  <c r="AT82" i="1"/>
  <c r="DQ87" i="8"/>
  <c r="BE82" i="1"/>
  <c r="BC82"/>
  <c r="ED87" i="8"/>
  <c r="BG82" i="1"/>
  <c r="EN87" i="8"/>
  <c r="BH82" i="1"/>
  <c r="EQ87" i="8"/>
  <c r="BJ82" i="1"/>
  <c r="EW87" i="8"/>
  <c r="BL82" i="1"/>
  <c r="FC87" i="8"/>
  <c r="BM82" i="1"/>
  <c r="FF87" i="8"/>
  <c r="BN82" i="1"/>
  <c r="FI87" i="8"/>
  <c r="FJ87"/>
  <c r="BP82" i="1"/>
  <c r="FM87" i="8"/>
  <c r="BR82" i="1"/>
  <c r="FS87" i="8"/>
  <c r="BT82" i="1"/>
  <c r="FW87" i="8"/>
  <c r="CK87"/>
  <c r="AI83" i="1"/>
  <c r="CN88" i="8"/>
  <c r="AJ83" i="1"/>
  <c r="CQ88" i="8"/>
  <c r="AK83" i="1"/>
  <c r="CT88" i="8"/>
  <c r="AL83" i="1"/>
  <c r="CW88" i="8"/>
  <c r="AM83" i="1"/>
  <c r="CZ88" i="8"/>
  <c r="AN83" i="1"/>
  <c r="DC88" i="8"/>
  <c r="AP83" i="1"/>
  <c r="DG88" i="8"/>
  <c r="AQ83" i="1"/>
  <c r="DJ88" i="8"/>
  <c r="AR83" i="1"/>
  <c r="DM88" i="8"/>
  <c r="BE83" i="1"/>
  <c r="BC83"/>
  <c r="ED88" i="8"/>
  <c r="BG83" i="1"/>
  <c r="EN88" i="8"/>
  <c r="BH83" i="1"/>
  <c r="EQ88" i="8"/>
  <c r="BJ83" i="1"/>
  <c r="EW88" i="8"/>
  <c r="BL83" i="1"/>
  <c r="FC88" i="8"/>
  <c r="BM83" i="1"/>
  <c r="FF88" i="8"/>
  <c r="BN83" i="1"/>
  <c r="FI88" i="8"/>
  <c r="FJ88"/>
  <c r="BP83" i="1"/>
  <c r="FM88" i="8"/>
  <c r="BR83" i="1"/>
  <c r="FS88" i="8"/>
  <c r="BT83" i="1"/>
  <c r="FW88" i="8"/>
  <c r="CK88"/>
  <c r="AI84" i="1"/>
  <c r="CN89" i="8"/>
  <c r="AJ84" i="1"/>
  <c r="CQ89" i="8"/>
  <c r="AK84" i="1"/>
  <c r="CT89" i="8"/>
  <c r="AL84" i="1"/>
  <c r="CW89" i="8"/>
  <c r="AM84" i="1"/>
  <c r="CZ89" i="8"/>
  <c r="AN84" i="1"/>
  <c r="DC89" i="8"/>
  <c r="AP84" i="1"/>
  <c r="DG89" i="8"/>
  <c r="AQ84" i="1"/>
  <c r="DJ89" i="8"/>
  <c r="AR84" i="1"/>
  <c r="DM89" i="8"/>
  <c r="AT84" i="1"/>
  <c r="DQ89" i="8"/>
  <c r="BE84" i="1"/>
  <c r="BC84"/>
  <c r="ED89" i="8"/>
  <c r="BG84" i="1"/>
  <c r="EN89" i="8"/>
  <c r="BH84" i="1"/>
  <c r="EQ89" i="8"/>
  <c r="BJ84" i="1"/>
  <c r="EW89" i="8"/>
  <c r="BL84" i="1"/>
  <c r="FC89" i="8"/>
  <c r="BM84" i="1"/>
  <c r="FF89" i="8"/>
  <c r="BN84" i="1"/>
  <c r="FI89" i="8"/>
  <c r="FJ89"/>
  <c r="BP84" i="1"/>
  <c r="FM89" i="8"/>
  <c r="BR84" i="1"/>
  <c r="FS89" i="8"/>
  <c r="BT84" i="1"/>
  <c r="FW89" i="8"/>
  <c r="CK89"/>
  <c r="AI85" i="1"/>
  <c r="CN90" i="8"/>
  <c r="AJ85" i="1"/>
  <c r="CQ90" i="8"/>
  <c r="AK85" i="1"/>
  <c r="CT90" i="8"/>
  <c r="AL85" i="1"/>
  <c r="CW90" i="8"/>
  <c r="AM85" i="1"/>
  <c r="CZ90" i="8"/>
  <c r="AN85" i="1"/>
  <c r="DC90" i="8"/>
  <c r="AP85" i="1"/>
  <c r="DG90" i="8"/>
  <c r="AQ85" i="1"/>
  <c r="DJ90" i="8"/>
  <c r="AR85" i="1"/>
  <c r="DM90" i="8"/>
  <c r="AT85" i="1"/>
  <c r="DQ90" i="8"/>
  <c r="BE85" i="1"/>
  <c r="BC85"/>
  <c r="ED90" i="8"/>
  <c r="BG85" i="1"/>
  <c r="EN90" i="8"/>
  <c r="BH85" i="1"/>
  <c r="EQ90" i="8"/>
  <c r="BJ85" i="1"/>
  <c r="EW90" i="8"/>
  <c r="BL85" i="1"/>
  <c r="FC90" i="8"/>
  <c r="BM85" i="1"/>
  <c r="FF90" i="8"/>
  <c r="BN85" i="1"/>
  <c r="FI90" i="8"/>
  <c r="FJ90"/>
  <c r="BP85" i="1"/>
  <c r="FM90" i="8"/>
  <c r="BR85" i="1"/>
  <c r="FS90" i="8"/>
  <c r="BT85" i="1"/>
  <c r="FW90" i="8"/>
  <c r="CK90"/>
  <c r="AI86" i="1"/>
  <c r="CN91" i="8"/>
  <c r="AJ86" i="1"/>
  <c r="CQ91" i="8"/>
  <c r="AK86" i="1"/>
  <c r="CT91" i="8"/>
  <c r="AL86" i="1"/>
  <c r="CW91" i="8"/>
  <c r="AM86" i="1"/>
  <c r="CZ91" i="8"/>
  <c r="AN86" i="1"/>
  <c r="DC91" i="8"/>
  <c r="AP86" i="1"/>
  <c r="DG91" i="8"/>
  <c r="AQ86" i="1"/>
  <c r="DJ91" i="8"/>
  <c r="AR86" i="1"/>
  <c r="DM91" i="8"/>
  <c r="AT86" i="1"/>
  <c r="DQ91" i="8"/>
  <c r="BE86" i="1"/>
  <c r="BC86"/>
  <c r="ED91" i="8"/>
  <c r="BG86" i="1"/>
  <c r="EN91" i="8"/>
  <c r="BH86" i="1"/>
  <c r="EQ91" i="8"/>
  <c r="BJ86" i="1"/>
  <c r="EW91" i="8"/>
  <c r="BL86" i="1"/>
  <c r="FC91" i="8"/>
  <c r="BM86" i="1"/>
  <c r="FF91" i="8"/>
  <c r="BN86" i="1"/>
  <c r="FI91" i="8"/>
  <c r="FJ91"/>
  <c r="BP86" i="1"/>
  <c r="FM91" i="8"/>
  <c r="BR86" i="1"/>
  <c r="FS91" i="8"/>
  <c r="BT86" i="1"/>
  <c r="FW91" i="8"/>
  <c r="CK91"/>
  <c r="AI87" i="1"/>
  <c r="CN92" i="8"/>
  <c r="AJ87" i="1"/>
  <c r="CQ92" i="8"/>
  <c r="AK87" i="1"/>
  <c r="CT92" i="8"/>
  <c r="AL87" i="1"/>
  <c r="CW92" i="8"/>
  <c r="AM87" i="1"/>
  <c r="CZ92" i="8"/>
  <c r="AN87" i="1"/>
  <c r="DC92" i="8"/>
  <c r="AP87" i="1"/>
  <c r="DG92" i="8"/>
  <c r="AQ87" i="1"/>
  <c r="DJ92" i="8"/>
  <c r="AR87" i="1"/>
  <c r="DM92" i="8"/>
  <c r="AT87" i="1"/>
  <c r="DQ92" i="8"/>
  <c r="BE87" i="1"/>
  <c r="BC87"/>
  <c r="ED92" i="8"/>
  <c r="BG87" i="1"/>
  <c r="EN92" i="8"/>
  <c r="BH87" i="1"/>
  <c r="EQ92" i="8"/>
  <c r="BJ87" i="1"/>
  <c r="EW92" i="8"/>
  <c r="BL87" i="1"/>
  <c r="FC92" i="8"/>
  <c r="BM87" i="1"/>
  <c r="FF92" i="8"/>
  <c r="BN87" i="1"/>
  <c r="FI92" i="8"/>
  <c r="FJ92"/>
  <c r="BP87" i="1"/>
  <c r="FM92" i="8"/>
  <c r="BR87" i="1"/>
  <c r="FS92" i="8"/>
  <c r="BT87" i="1"/>
  <c r="FW92" i="8"/>
  <c r="CK92"/>
  <c r="AI88" i="1"/>
  <c r="CN93" i="8"/>
  <c r="AJ88" i="1"/>
  <c r="CQ93" i="8"/>
  <c r="AK88" i="1"/>
  <c r="CT93" i="8"/>
  <c r="AL88" i="1"/>
  <c r="CW93" i="8"/>
  <c r="AM88" i="1"/>
  <c r="CZ93" i="8"/>
  <c r="AN88" i="1"/>
  <c r="DC93" i="8"/>
  <c r="AP88" i="1"/>
  <c r="DG93" i="8"/>
  <c r="AQ88" i="1"/>
  <c r="DJ93" i="8"/>
  <c r="AR88" i="1"/>
  <c r="DM93" i="8"/>
  <c r="AT88" i="1"/>
  <c r="DQ93" i="8"/>
  <c r="BE88" i="1"/>
  <c r="BC88"/>
  <c r="ED93" i="8"/>
  <c r="BG88" i="1"/>
  <c r="EN93" i="8"/>
  <c r="BH88" i="1"/>
  <c r="EQ93" i="8"/>
  <c r="BJ88" i="1"/>
  <c r="EW93" i="8"/>
  <c r="BL88" i="1"/>
  <c r="FC93" i="8"/>
  <c r="BM88" i="1"/>
  <c r="FF93" i="8"/>
  <c r="BN88" i="1"/>
  <c r="FI93" i="8"/>
  <c r="FJ93"/>
  <c r="BP88" i="1"/>
  <c r="FM93" i="8"/>
  <c r="BR88" i="1"/>
  <c r="FS93" i="8"/>
  <c r="BT88" i="1"/>
  <c r="FW93" i="8"/>
  <c r="CK93"/>
  <c r="AI89" i="1"/>
  <c r="CN94" i="8"/>
  <c r="AJ89" i="1"/>
  <c r="CQ94" i="8"/>
  <c r="AK89" i="1"/>
  <c r="CT94" i="8"/>
  <c r="AL89" i="1"/>
  <c r="CW94" i="8"/>
  <c r="AM89" i="1"/>
  <c r="CZ94" i="8"/>
  <c r="AN89" i="1"/>
  <c r="DC94" i="8"/>
  <c r="AP89" i="1"/>
  <c r="DG94" i="8"/>
  <c r="AQ89" i="1"/>
  <c r="DJ94" i="8"/>
  <c r="AR89" i="1"/>
  <c r="DM94" i="8"/>
  <c r="AT89" i="1"/>
  <c r="DQ94" i="8"/>
  <c r="BE89" i="1"/>
  <c r="BC89"/>
  <c r="ED94" i="8"/>
  <c r="BG89" i="1"/>
  <c r="EN94" i="8"/>
  <c r="BH89" i="1"/>
  <c r="EQ94" i="8"/>
  <c r="BJ89" i="1"/>
  <c r="EW94" i="8"/>
  <c r="BL89" i="1"/>
  <c r="FC94" i="8"/>
  <c r="BM89" i="1"/>
  <c r="FF94" i="8"/>
  <c r="BN89" i="1"/>
  <c r="FI94" i="8"/>
  <c r="FJ94"/>
  <c r="BP89" i="1"/>
  <c r="FM94" i="8"/>
  <c r="BR89" i="1"/>
  <c r="FS94" i="8"/>
  <c r="BT89" i="1"/>
  <c r="FW94" i="8"/>
  <c r="CK94"/>
  <c r="AI90" i="1"/>
  <c r="CN95" i="8"/>
  <c r="AJ90" i="1"/>
  <c r="CQ95" i="8"/>
  <c r="AK90" i="1"/>
  <c r="CT95" i="8"/>
  <c r="AL90" i="1"/>
  <c r="CW95" i="8"/>
  <c r="AM90" i="1"/>
  <c r="CZ95" i="8"/>
  <c r="AN90" i="1"/>
  <c r="DC95" i="8"/>
  <c r="AP90" i="1"/>
  <c r="DG95" i="8"/>
  <c r="AQ90" i="1"/>
  <c r="DJ95" i="8"/>
  <c r="AR90" i="1"/>
  <c r="DM95" i="8"/>
  <c r="AT90" i="1"/>
  <c r="DQ95" i="8"/>
  <c r="BE90" i="1"/>
  <c r="BC90"/>
  <c r="ED95" i="8"/>
  <c r="BG90" i="1"/>
  <c r="EN95" i="8"/>
  <c r="BH90" i="1"/>
  <c r="EQ95" i="8"/>
  <c r="BJ90" i="1"/>
  <c r="EW95" i="8"/>
  <c r="BL90" i="1"/>
  <c r="FC95" i="8"/>
  <c r="BM90" i="1"/>
  <c r="FF95" i="8"/>
  <c r="BN90" i="1"/>
  <c r="FI95" i="8"/>
  <c r="FJ95"/>
  <c r="BP90" i="1"/>
  <c r="FM95" i="8"/>
  <c r="BR90" i="1"/>
  <c r="FS95" i="8"/>
  <c r="BT90" i="1"/>
  <c r="FW95" i="8"/>
  <c r="CK95"/>
  <c r="CN96"/>
  <c r="AJ91" i="1"/>
  <c r="CQ96" i="8"/>
  <c r="AK91" i="1"/>
  <c r="CT96" i="8"/>
  <c r="AL91" i="1"/>
  <c r="CW96" i="8"/>
  <c r="AM91" i="1"/>
  <c r="CZ96" i="8"/>
  <c r="AN91" i="1"/>
  <c r="DC96" i="8"/>
  <c r="AP91" i="1"/>
  <c r="DG96" i="8"/>
  <c r="AQ91" i="1"/>
  <c r="DJ96" i="8"/>
  <c r="AR91" i="1"/>
  <c r="DM96" i="8"/>
  <c r="AT91" i="1"/>
  <c r="DQ96" i="8"/>
  <c r="BE91" i="1"/>
  <c r="BC91"/>
  <c r="ED96" i="8"/>
  <c r="BG91" i="1"/>
  <c r="EN96" i="8"/>
  <c r="BH91" i="1"/>
  <c r="EQ96" i="8"/>
  <c r="BJ91" i="1"/>
  <c r="EW96" i="8"/>
  <c r="BL91" i="1"/>
  <c r="FC96" i="8"/>
  <c r="BM91" i="1"/>
  <c r="FF96" i="8"/>
  <c r="BN91" i="1"/>
  <c r="FI96" i="8"/>
  <c r="FJ96"/>
  <c r="BP91" i="1"/>
  <c r="FM96" i="8"/>
  <c r="BR91" i="1"/>
  <c r="FS96" i="8"/>
  <c r="BT91" i="1"/>
  <c r="FW96" i="8"/>
  <c r="CK96"/>
  <c r="CK62"/>
  <c r="CK11"/>
  <c r="CK10"/>
  <c r="BU5" i="1"/>
  <c r="FZ10" i="8"/>
  <c r="BV5" i="1"/>
  <c r="GC10" i="8"/>
  <c r="BW5" i="1"/>
  <c r="GF10" i="8"/>
  <c r="GO10"/>
  <c r="GR10"/>
  <c r="GU10"/>
  <c r="GX10"/>
  <c r="HA10"/>
  <c r="GL10"/>
  <c r="D10"/>
  <c r="K6" i="1"/>
  <c r="X11" i="8"/>
  <c r="L6" i="1"/>
  <c r="AA11" i="8"/>
  <c r="M6" i="1"/>
  <c r="AD11" i="8"/>
  <c r="N6" i="1"/>
  <c r="AG11" i="8"/>
  <c r="P6" i="1"/>
  <c r="AM11" i="8"/>
  <c r="Q6" i="1"/>
  <c r="AP11" i="8"/>
  <c r="AJ11"/>
  <c r="R6" i="1"/>
  <c r="AS11" i="8"/>
  <c r="E11"/>
  <c r="U6" i="1"/>
  <c r="BB11" i="8"/>
  <c r="V6" i="1"/>
  <c r="BE11" i="8"/>
  <c r="W6" i="1"/>
  <c r="BH11" i="8"/>
  <c r="X6" i="1"/>
  <c r="BK11" i="8"/>
  <c r="Y6" i="1"/>
  <c r="BN11" i="8"/>
  <c r="Z6" i="1"/>
  <c r="BQ11" i="8"/>
  <c r="BR11"/>
  <c r="AY11"/>
  <c r="BU6" i="1"/>
  <c r="FZ11" i="8"/>
  <c r="BV6" i="1"/>
  <c r="GC11" i="8"/>
  <c r="BW6" i="1"/>
  <c r="GF11" i="8"/>
  <c r="GO11"/>
  <c r="GR11"/>
  <c r="GU11"/>
  <c r="GX11"/>
  <c r="HA11"/>
  <c r="GL11"/>
  <c r="D11"/>
  <c r="K7" i="1"/>
  <c r="X12" i="8"/>
  <c r="L7" i="1"/>
  <c r="AA12" i="8"/>
  <c r="M7" i="1"/>
  <c r="AD12" i="8"/>
  <c r="N7" i="1"/>
  <c r="AG12" i="8"/>
  <c r="P7" i="1"/>
  <c r="AM12" i="8"/>
  <c r="Q7" i="1"/>
  <c r="AP12" i="8"/>
  <c r="AJ12"/>
  <c r="R7" i="1"/>
  <c r="AS12" i="8"/>
  <c r="E12"/>
  <c r="U7" i="1"/>
  <c r="BB12" i="8"/>
  <c r="V7" i="1"/>
  <c r="BE12" i="8"/>
  <c r="W7" i="1"/>
  <c r="BH12" i="8"/>
  <c r="X7" i="1"/>
  <c r="BK12" i="8"/>
  <c r="Y7" i="1"/>
  <c r="BN12" i="8"/>
  <c r="Z7" i="1"/>
  <c r="BQ12" i="8"/>
  <c r="BR12"/>
  <c r="AY12"/>
  <c r="BU7" i="1"/>
  <c r="FZ12" i="8"/>
  <c r="BV7" i="1"/>
  <c r="GC12" i="8"/>
  <c r="BW7" i="1"/>
  <c r="GF12" i="8"/>
  <c r="GO12"/>
  <c r="GR12"/>
  <c r="GU12"/>
  <c r="GX12"/>
  <c r="HA12"/>
  <c r="GL12"/>
  <c r="D12"/>
  <c r="K8" i="1"/>
  <c r="X13" i="8"/>
  <c r="L8" i="1"/>
  <c r="AA13" i="8"/>
  <c r="M8" i="1"/>
  <c r="AD13" i="8"/>
  <c r="N8" i="1"/>
  <c r="AG13" i="8"/>
  <c r="P8" i="1"/>
  <c r="AM13" i="8"/>
  <c r="Q8" i="1"/>
  <c r="AP13" i="8"/>
  <c r="AJ13"/>
  <c r="R8" i="1"/>
  <c r="AS13" i="8"/>
  <c r="E13"/>
  <c r="U8" i="1"/>
  <c r="BB13" i="8"/>
  <c r="V8" i="1"/>
  <c r="BE13" i="8"/>
  <c r="W8" i="1"/>
  <c r="BH13" i="8"/>
  <c r="X8" i="1"/>
  <c r="BK13" i="8"/>
  <c r="Y8" i="1"/>
  <c r="BN13" i="8"/>
  <c r="Z8" i="1"/>
  <c r="BQ13" i="8"/>
  <c r="BR13"/>
  <c r="AY13"/>
  <c r="BU8" i="1"/>
  <c r="FZ13" i="8"/>
  <c r="BV8" i="1"/>
  <c r="GC13" i="8"/>
  <c r="BW8" i="1"/>
  <c r="GF13" i="8"/>
  <c r="GO13"/>
  <c r="GR13"/>
  <c r="GU13"/>
  <c r="GX13"/>
  <c r="HA13"/>
  <c r="GL13"/>
  <c r="D13"/>
  <c r="K9" i="1"/>
  <c r="X14" i="8"/>
  <c r="L9" i="1"/>
  <c r="AA14" i="8"/>
  <c r="M9" i="1"/>
  <c r="AD14" i="8"/>
  <c r="N9" i="1"/>
  <c r="AG14" i="8"/>
  <c r="P9" i="1"/>
  <c r="AM14" i="8"/>
  <c r="Q9" i="1"/>
  <c r="AP14" i="8"/>
  <c r="AJ14"/>
  <c r="R9" i="1"/>
  <c r="AS14" i="8"/>
  <c r="E14"/>
  <c r="U9" i="1"/>
  <c r="BB14" i="8"/>
  <c r="V9" i="1"/>
  <c r="BE14" i="8"/>
  <c r="W9" i="1"/>
  <c r="BH14" i="8"/>
  <c r="X9" i="1"/>
  <c r="BK14" i="8"/>
  <c r="Y9" i="1"/>
  <c r="BN14" i="8"/>
  <c r="Z9" i="1"/>
  <c r="BQ14" i="8"/>
  <c r="BR14"/>
  <c r="AY14"/>
  <c r="BU9" i="1"/>
  <c r="FZ14" i="8"/>
  <c r="BV9" i="1"/>
  <c r="GC14" i="8"/>
  <c r="BW9" i="1"/>
  <c r="GF14" i="8"/>
  <c r="GO14"/>
  <c r="GR14"/>
  <c r="GU14"/>
  <c r="GX14"/>
  <c r="HA14"/>
  <c r="GL14"/>
  <c r="D14"/>
  <c r="K10" i="1"/>
  <c r="X15" i="8"/>
  <c r="L10" i="1"/>
  <c r="AA15" i="8"/>
  <c r="M10" i="1"/>
  <c r="AD15" i="8"/>
  <c r="N10" i="1"/>
  <c r="AG15" i="8"/>
  <c r="P10" i="1"/>
  <c r="AM15" i="8"/>
  <c r="Q10" i="1"/>
  <c r="AP15" i="8"/>
  <c r="AJ15"/>
  <c r="R10" i="1"/>
  <c r="AS15" i="8"/>
  <c r="E15"/>
  <c r="U10" i="1"/>
  <c r="BB15" i="8"/>
  <c r="V10" i="1"/>
  <c r="BE15" i="8"/>
  <c r="W10" i="1"/>
  <c r="BH15" i="8"/>
  <c r="X10" i="1"/>
  <c r="BK15" i="8"/>
  <c r="Y10" i="1"/>
  <c r="BN15" i="8"/>
  <c r="Z10" i="1"/>
  <c r="BQ15" i="8"/>
  <c r="BR15"/>
  <c r="AY15"/>
  <c r="BU10" i="1"/>
  <c r="FZ15" i="8"/>
  <c r="BV10" i="1"/>
  <c r="GC15" i="8"/>
  <c r="BW10" i="1"/>
  <c r="GF15" i="8"/>
  <c r="GO15"/>
  <c r="GR15"/>
  <c r="GU15"/>
  <c r="GX15"/>
  <c r="HA15"/>
  <c r="GL15"/>
  <c r="D15"/>
  <c r="K11" i="1"/>
  <c r="X16" i="8"/>
  <c r="L11" i="1"/>
  <c r="AA16" i="8"/>
  <c r="M11" i="1"/>
  <c r="AD16" i="8"/>
  <c r="N11" i="1"/>
  <c r="AG16" i="8"/>
  <c r="P11" i="1"/>
  <c r="AM16" i="8"/>
  <c r="Q11" i="1"/>
  <c r="AP16" i="8"/>
  <c r="AJ16"/>
  <c r="R11" i="1"/>
  <c r="AS16" i="8"/>
  <c r="E16"/>
  <c r="U11" i="1"/>
  <c r="BB16" i="8"/>
  <c r="V11" i="1"/>
  <c r="BE16" i="8"/>
  <c r="W11" i="1"/>
  <c r="BH16" i="8"/>
  <c r="X11" i="1"/>
  <c r="BK16" i="8"/>
  <c r="Y11" i="1"/>
  <c r="BN16" i="8"/>
  <c r="Z11" i="1"/>
  <c r="BQ16" i="8"/>
  <c r="BR16"/>
  <c r="AY16"/>
  <c r="BU11" i="1"/>
  <c r="FZ16" i="8"/>
  <c r="BV11" i="1"/>
  <c r="GC16" i="8"/>
  <c r="BW11" i="1"/>
  <c r="GF16" i="8"/>
  <c r="GO16"/>
  <c r="GR16"/>
  <c r="GU16"/>
  <c r="GX16"/>
  <c r="HA16"/>
  <c r="GL16"/>
  <c r="D16"/>
  <c r="K12" i="1"/>
  <c r="X17" i="8"/>
  <c r="L12" i="1"/>
  <c r="AA17" i="8"/>
  <c r="M12" i="1"/>
  <c r="AD17" i="8"/>
  <c r="N12" i="1"/>
  <c r="AG17" i="8"/>
  <c r="Q12" i="1"/>
  <c r="AP17" i="8"/>
  <c r="AJ17"/>
  <c r="R12" i="1"/>
  <c r="AS17" i="8"/>
  <c r="E17"/>
  <c r="U12" i="1"/>
  <c r="BB17" i="8"/>
  <c r="V12" i="1"/>
  <c r="BE17" i="8"/>
  <c r="W12" i="1"/>
  <c r="BH17" i="8"/>
  <c r="X12" i="1"/>
  <c r="BK17" i="8"/>
  <c r="Y12" i="1"/>
  <c r="BN17" i="8"/>
  <c r="Z12" i="1"/>
  <c r="BQ17" i="8"/>
  <c r="BR17"/>
  <c r="AY17"/>
  <c r="BU12" i="1"/>
  <c r="FZ17" i="8"/>
  <c r="BV12" i="1"/>
  <c r="GC17" i="8"/>
  <c r="BW12" i="1"/>
  <c r="GF17" i="8"/>
  <c r="GO17"/>
  <c r="GR17"/>
  <c r="GU17"/>
  <c r="GX17"/>
  <c r="HA17"/>
  <c r="GL17"/>
  <c r="D17"/>
  <c r="K13" i="1"/>
  <c r="X18" i="8"/>
  <c r="L13" i="1"/>
  <c r="AA18" i="8"/>
  <c r="M13" i="1"/>
  <c r="AD18" i="8"/>
  <c r="N13" i="1"/>
  <c r="AG18" i="8"/>
  <c r="P13" i="1"/>
  <c r="AM18" i="8"/>
  <c r="Q13" i="1"/>
  <c r="AP18" i="8"/>
  <c r="AJ18"/>
  <c r="R13" i="1"/>
  <c r="AS18" i="8"/>
  <c r="E18"/>
  <c r="U13" i="1"/>
  <c r="BB18" i="8"/>
  <c r="V13" i="1"/>
  <c r="BE18" i="8"/>
  <c r="W13" i="1"/>
  <c r="BH18" i="8"/>
  <c r="X13" i="1"/>
  <c r="BK18" i="8"/>
  <c r="Y13" i="1"/>
  <c r="BN18" i="8"/>
  <c r="Z13" i="1"/>
  <c r="BQ18" i="8"/>
  <c r="BR18"/>
  <c r="AY18"/>
  <c r="BU13" i="1"/>
  <c r="FZ18" i="8"/>
  <c r="BV13" i="1"/>
  <c r="GC18" i="8"/>
  <c r="BW13" i="1"/>
  <c r="GF18" i="8"/>
  <c r="GO18"/>
  <c r="GR18"/>
  <c r="GU18"/>
  <c r="GX18"/>
  <c r="HA18"/>
  <c r="GL18"/>
  <c r="D18"/>
  <c r="K14" i="1"/>
  <c r="X19" i="8"/>
  <c r="L14" i="1"/>
  <c r="AA19" i="8"/>
  <c r="M14" i="1"/>
  <c r="AD19" i="8"/>
  <c r="N14" i="1"/>
  <c r="AG19" i="8"/>
  <c r="P14" i="1"/>
  <c r="AM19" i="8"/>
  <c r="Q14" i="1"/>
  <c r="AP19" i="8"/>
  <c r="AJ19"/>
  <c r="R14" i="1"/>
  <c r="AS19" i="8"/>
  <c r="E19"/>
  <c r="U14" i="1"/>
  <c r="BB19" i="8"/>
  <c r="V14" i="1"/>
  <c r="BE19" i="8"/>
  <c r="W14" i="1"/>
  <c r="BH19" i="8"/>
  <c r="X14" i="1"/>
  <c r="BK19" i="8"/>
  <c r="Y14" i="1"/>
  <c r="BN19" i="8"/>
  <c r="Z14" i="1"/>
  <c r="BQ19" i="8"/>
  <c r="BR19"/>
  <c r="AY19"/>
  <c r="BU14" i="1"/>
  <c r="FZ19" i="8"/>
  <c r="BV14" i="1"/>
  <c r="GC19" i="8"/>
  <c r="BW14" i="1"/>
  <c r="GF19" i="8"/>
  <c r="GO19"/>
  <c r="GR19"/>
  <c r="GU19"/>
  <c r="GX19"/>
  <c r="HA19"/>
  <c r="GL19"/>
  <c r="D19"/>
  <c r="K15" i="1"/>
  <c r="X20" i="8"/>
  <c r="L15" i="1"/>
  <c r="AA20" i="8"/>
  <c r="M15" i="1"/>
  <c r="AD20" i="8"/>
  <c r="N15" i="1"/>
  <c r="AG20" i="8"/>
  <c r="P15" i="1"/>
  <c r="AM20" i="8"/>
  <c r="Q15" i="1"/>
  <c r="AP20" i="8"/>
  <c r="AJ20"/>
  <c r="R15" i="1"/>
  <c r="AS20" i="8"/>
  <c r="E20"/>
  <c r="U15" i="1"/>
  <c r="BB20" i="8"/>
  <c r="V15" i="1"/>
  <c r="BE20" i="8"/>
  <c r="W15" i="1"/>
  <c r="BH20" i="8"/>
  <c r="X15" i="1"/>
  <c r="BK20" i="8"/>
  <c r="Y15" i="1"/>
  <c r="BN20" i="8"/>
  <c r="Z15" i="1"/>
  <c r="BQ20" i="8"/>
  <c r="BR20"/>
  <c r="AY20"/>
  <c r="BU15" i="1"/>
  <c r="FZ20" i="8"/>
  <c r="BV15" i="1"/>
  <c r="GC20" i="8"/>
  <c r="BW15" i="1"/>
  <c r="GF20" i="8"/>
  <c r="GO20"/>
  <c r="GR20"/>
  <c r="GU20"/>
  <c r="GX20"/>
  <c r="HA20"/>
  <c r="GL20"/>
  <c r="D20"/>
  <c r="K16" i="1"/>
  <c r="X21" i="8"/>
  <c r="L16" i="1"/>
  <c r="AA21" i="8"/>
  <c r="M16" i="1"/>
  <c r="AD21" i="8"/>
  <c r="N16" i="1"/>
  <c r="AG21" i="8"/>
  <c r="P16" i="1"/>
  <c r="AM21" i="8"/>
  <c r="Q16" i="1"/>
  <c r="AP21" i="8"/>
  <c r="AJ21"/>
  <c r="R16" i="1"/>
  <c r="AS21" i="8"/>
  <c r="E21"/>
  <c r="U16" i="1"/>
  <c r="BB21" i="8"/>
  <c r="V16" i="1"/>
  <c r="BE21" i="8"/>
  <c r="W16" i="1"/>
  <c r="BH21" i="8"/>
  <c r="X16" i="1"/>
  <c r="BK21" i="8"/>
  <c r="Y16" i="1"/>
  <c r="BN21" i="8"/>
  <c r="Z16" i="1"/>
  <c r="BQ21" i="8"/>
  <c r="BR21"/>
  <c r="AY21"/>
  <c r="BU16" i="1"/>
  <c r="FZ21" i="8"/>
  <c r="BV16" i="1"/>
  <c r="GC21" i="8"/>
  <c r="BW16" i="1"/>
  <c r="GF21" i="8"/>
  <c r="GO21"/>
  <c r="GR21"/>
  <c r="GU21"/>
  <c r="GX21"/>
  <c r="HA21"/>
  <c r="GL21"/>
  <c r="D21"/>
  <c r="K18" i="1"/>
  <c r="X23" i="8"/>
  <c r="K19" i="1"/>
  <c r="X24" i="8"/>
  <c r="K20" i="1"/>
  <c r="X25" i="8"/>
  <c r="K21" i="1"/>
  <c r="X26" i="8"/>
  <c r="X22"/>
  <c r="L18" i="1"/>
  <c r="AA23" i="8"/>
  <c r="L19" i="1"/>
  <c r="AA24" i="8"/>
  <c r="L20" i="1"/>
  <c r="AA25" i="8"/>
  <c r="L21" i="1"/>
  <c r="AA26" i="8"/>
  <c r="AA22"/>
  <c r="M18" i="1"/>
  <c r="AD23" i="8"/>
  <c r="M19" i="1"/>
  <c r="AD24" i="8"/>
  <c r="M20" i="1"/>
  <c r="AD25" i="8"/>
  <c r="M21" i="1"/>
  <c r="AD26" i="8"/>
  <c r="AD22"/>
  <c r="N18" i="1"/>
  <c r="AG23" i="8"/>
  <c r="N19" i="1"/>
  <c r="AG24" i="8"/>
  <c r="N20" i="1"/>
  <c r="AG25" i="8"/>
  <c r="N21" i="1"/>
  <c r="AG26" i="8"/>
  <c r="AG22"/>
  <c r="P18" i="1"/>
  <c r="AM23" i="8"/>
  <c r="P19" i="1"/>
  <c r="AM24" i="8"/>
  <c r="P20" i="1"/>
  <c r="AM25" i="8"/>
  <c r="P21" i="1"/>
  <c r="AM26" i="8"/>
  <c r="AM22"/>
  <c r="Q18" i="1"/>
  <c r="AP23" i="8"/>
  <c r="Q19" i="1"/>
  <c r="AP24" i="8"/>
  <c r="Q20" i="1"/>
  <c r="AP25" i="8"/>
  <c r="Q21" i="1"/>
  <c r="AP26" i="8"/>
  <c r="AP22"/>
  <c r="AJ22"/>
  <c r="R18" i="1"/>
  <c r="AS23" i="8"/>
  <c r="R19" i="1"/>
  <c r="AS24" i="8"/>
  <c r="R20" i="1"/>
  <c r="AS25" i="8"/>
  <c r="R21" i="1"/>
  <c r="AS26" i="8"/>
  <c r="AS22"/>
  <c r="E22"/>
  <c r="U18" i="1"/>
  <c r="BB23" i="8"/>
  <c r="V18" i="1"/>
  <c r="BE23" i="8"/>
  <c r="W18" i="1"/>
  <c r="BH23" i="8"/>
  <c r="X18" i="1"/>
  <c r="BK23" i="8"/>
  <c r="Y18" i="1"/>
  <c r="BN23" i="8"/>
  <c r="Z18" i="1"/>
  <c r="BQ23" i="8"/>
  <c r="BR23"/>
  <c r="AY23"/>
  <c r="U19" i="1"/>
  <c r="BB24" i="8"/>
  <c r="V19" i="1"/>
  <c r="BE24" i="8"/>
  <c r="W19" i="1"/>
  <c r="BH24" i="8"/>
  <c r="X19" i="1"/>
  <c r="BK24" i="8"/>
  <c r="Y19" i="1"/>
  <c r="BN24" i="8"/>
  <c r="Z19" i="1"/>
  <c r="BQ24" i="8"/>
  <c r="BR24"/>
  <c r="AY24"/>
  <c r="U20" i="1"/>
  <c r="BB25" i="8"/>
  <c r="V20" i="1"/>
  <c r="BE25" i="8"/>
  <c r="W20" i="1"/>
  <c r="BH25" i="8"/>
  <c r="X20" i="1"/>
  <c r="BK25" i="8"/>
  <c r="Y20" i="1"/>
  <c r="BN25" i="8"/>
  <c r="Z20" i="1"/>
  <c r="BQ25" i="8"/>
  <c r="BR25"/>
  <c r="AY25"/>
  <c r="U21" i="1"/>
  <c r="BB26" i="8"/>
  <c r="V21" i="1"/>
  <c r="BE26" i="8"/>
  <c r="W21" i="1"/>
  <c r="BH26" i="8"/>
  <c r="X21" i="1"/>
  <c r="BK26" i="8"/>
  <c r="Y21" i="1"/>
  <c r="BN26" i="8"/>
  <c r="Z21" i="1"/>
  <c r="BQ26" i="8"/>
  <c r="BR26"/>
  <c r="AY26"/>
  <c r="AY22"/>
  <c r="BU18" i="1"/>
  <c r="FZ23" i="8"/>
  <c r="BU19" i="1"/>
  <c r="FZ24" i="8"/>
  <c r="BU20" i="1"/>
  <c r="FZ25" i="8"/>
  <c r="BU21" i="1"/>
  <c r="FZ26" i="8"/>
  <c r="FZ22"/>
  <c r="BV18" i="1"/>
  <c r="GC23" i="8"/>
  <c r="BV19" i="1"/>
  <c r="GC24" i="8"/>
  <c r="BV20" i="1"/>
  <c r="GC25" i="8"/>
  <c r="BV21" i="1"/>
  <c r="GC26" i="8"/>
  <c r="GC22"/>
  <c r="BW18" i="1"/>
  <c r="GF23" i="8"/>
  <c r="BW19" i="1"/>
  <c r="GF24" i="8"/>
  <c r="BW20" i="1"/>
  <c r="GF25" i="8"/>
  <c r="BW21" i="1"/>
  <c r="GF26" i="8"/>
  <c r="GF22"/>
  <c r="GO23"/>
  <c r="GR23"/>
  <c r="GU23"/>
  <c r="GX23"/>
  <c r="HA23"/>
  <c r="GL23"/>
  <c r="GO24"/>
  <c r="GR24"/>
  <c r="GU24"/>
  <c r="GX24"/>
  <c r="HA24"/>
  <c r="GL24"/>
  <c r="GO25"/>
  <c r="GR25"/>
  <c r="GU25"/>
  <c r="GX25"/>
  <c r="HA25"/>
  <c r="GL25"/>
  <c r="GO26"/>
  <c r="GR26"/>
  <c r="GU26"/>
  <c r="GX26"/>
  <c r="HA26"/>
  <c r="GL26"/>
  <c r="GL22"/>
  <c r="D22"/>
  <c r="AJ23"/>
  <c r="E23"/>
  <c r="D23"/>
  <c r="AJ24"/>
  <c r="E24"/>
  <c r="D24"/>
  <c r="AJ25"/>
  <c r="E25"/>
  <c r="D25"/>
  <c r="AJ26"/>
  <c r="E26"/>
  <c r="D26"/>
  <c r="K23" i="1"/>
  <c r="X28" i="8"/>
  <c r="K24" i="1"/>
  <c r="X29" i="8"/>
  <c r="K25" i="1"/>
  <c r="X30" i="8"/>
  <c r="X27"/>
  <c r="L23" i="1"/>
  <c r="AA28" i="8"/>
  <c r="L24" i="1"/>
  <c r="AA29" i="8"/>
  <c r="L25" i="1"/>
  <c r="AA30" i="8"/>
  <c r="AA27"/>
  <c r="M23" i="1"/>
  <c r="AD28" i="8"/>
  <c r="M24" i="1"/>
  <c r="AD29" i="8"/>
  <c r="M25" i="1"/>
  <c r="AD30" i="8"/>
  <c r="AD27"/>
  <c r="N23" i="1"/>
  <c r="AG28" i="8"/>
  <c r="N24" i="1"/>
  <c r="AG29" i="8"/>
  <c r="N25" i="1"/>
  <c r="AG30" i="8"/>
  <c r="AG27"/>
  <c r="P23" i="1"/>
  <c r="AM28" i="8"/>
  <c r="P24" i="1"/>
  <c r="AM29" i="8"/>
  <c r="P25" i="1"/>
  <c r="AM30" i="8"/>
  <c r="AM27"/>
  <c r="Q23" i="1"/>
  <c r="AP28" i="8"/>
  <c r="Q24" i="1"/>
  <c r="AP29" i="8"/>
  <c r="Q25" i="1"/>
  <c r="AP30" i="8"/>
  <c r="AP27"/>
  <c r="AJ27"/>
  <c r="R23" i="1"/>
  <c r="AS28" i="8"/>
  <c r="R24" i="1"/>
  <c r="AS29" i="8"/>
  <c r="R25" i="1"/>
  <c r="AS30" i="8"/>
  <c r="AS27"/>
  <c r="E27"/>
  <c r="U23" i="1"/>
  <c r="BB28" i="8"/>
  <c r="V23" i="1"/>
  <c r="BE28" i="8"/>
  <c r="W23" i="1"/>
  <c r="BH28" i="8"/>
  <c r="X23" i="1"/>
  <c r="BK28" i="8"/>
  <c r="Y23" i="1"/>
  <c r="BN28" i="8"/>
  <c r="Z23" i="1"/>
  <c r="BQ28" i="8"/>
  <c r="BR28"/>
  <c r="AY28"/>
  <c r="U24" i="1"/>
  <c r="BB29" i="8"/>
  <c r="V24" i="1"/>
  <c r="BE29" i="8"/>
  <c r="W24" i="1"/>
  <c r="BH29" i="8"/>
  <c r="X24" i="1"/>
  <c r="BK29" i="8"/>
  <c r="Y24" i="1"/>
  <c r="BN29" i="8"/>
  <c r="Z24" i="1"/>
  <c r="BQ29" i="8"/>
  <c r="BR29"/>
  <c r="AY29"/>
  <c r="U25" i="1"/>
  <c r="BB30" i="8"/>
  <c r="V25" i="1"/>
  <c r="BE30" i="8"/>
  <c r="W25" i="1"/>
  <c r="BH30" i="8"/>
  <c r="X25" i="1"/>
  <c r="BK30" i="8"/>
  <c r="Y25" i="1"/>
  <c r="BN30" i="8"/>
  <c r="Z25" i="1"/>
  <c r="BQ30" i="8"/>
  <c r="BR30"/>
  <c r="AY30"/>
  <c r="AY27"/>
  <c r="BU23" i="1"/>
  <c r="FZ28" i="8"/>
  <c r="BU24" i="1"/>
  <c r="FZ29" i="8"/>
  <c r="BU25" i="1"/>
  <c r="FZ30" i="8"/>
  <c r="FZ27"/>
  <c r="BV23" i="1"/>
  <c r="GC28" i="8"/>
  <c r="BV24" i="1"/>
  <c r="GC29" i="8"/>
  <c r="BV25" i="1"/>
  <c r="GC30" i="8"/>
  <c r="GC27"/>
  <c r="BW23" i="1"/>
  <c r="GF28" i="8"/>
  <c r="BW24" i="1"/>
  <c r="GF29" i="8"/>
  <c r="BW25" i="1"/>
  <c r="GF30" i="8"/>
  <c r="GF27"/>
  <c r="GO28"/>
  <c r="GR28"/>
  <c r="GU28"/>
  <c r="GX28"/>
  <c r="HA28"/>
  <c r="GL28"/>
  <c r="GO29"/>
  <c r="GR29"/>
  <c r="GU29"/>
  <c r="GX29"/>
  <c r="HA29"/>
  <c r="GL29"/>
  <c r="GO30"/>
  <c r="GR30"/>
  <c r="GU30"/>
  <c r="GX30"/>
  <c r="HA30"/>
  <c r="GL30"/>
  <c r="GL27"/>
  <c r="D27"/>
  <c r="AJ28"/>
  <c r="E28"/>
  <c r="D28"/>
  <c r="AJ29"/>
  <c r="E29"/>
  <c r="D29"/>
  <c r="AJ30"/>
  <c r="E30"/>
  <c r="D30"/>
  <c r="K26" i="1"/>
  <c r="X31" i="8"/>
  <c r="L26" i="1"/>
  <c r="AA31" i="8"/>
  <c r="M26" i="1"/>
  <c r="AD31" i="8"/>
  <c r="N26" i="1"/>
  <c r="AG31" i="8"/>
  <c r="P26" i="1"/>
  <c r="AM31" i="8"/>
  <c r="Q26" i="1"/>
  <c r="AP31" i="8"/>
  <c r="AJ31"/>
  <c r="R26" i="1"/>
  <c r="AS31" i="8"/>
  <c r="E31"/>
  <c r="U26" i="1"/>
  <c r="BB31" i="8"/>
  <c r="V26" i="1"/>
  <c r="BE31" i="8"/>
  <c r="W26" i="1"/>
  <c r="BH31" i="8"/>
  <c r="X26" i="1"/>
  <c r="BK31" i="8"/>
  <c r="Y26" i="1"/>
  <c r="BN31" i="8"/>
  <c r="Z26" i="1"/>
  <c r="BQ31" i="8"/>
  <c r="BR31"/>
  <c r="AY31"/>
  <c r="BU26" i="1"/>
  <c r="FZ31" i="8"/>
  <c r="BV26" i="1"/>
  <c r="GC31" i="8"/>
  <c r="BW26" i="1"/>
  <c r="GF31" i="8"/>
  <c r="GO31"/>
  <c r="GR31"/>
  <c r="GU31"/>
  <c r="GX31"/>
  <c r="HA31"/>
  <c r="GL31"/>
  <c r="D31"/>
  <c r="K27" i="1"/>
  <c r="X32" i="8"/>
  <c r="L27" i="1"/>
  <c r="AA32" i="8"/>
  <c r="M27" i="1"/>
  <c r="AD32" i="8"/>
  <c r="N27" i="1"/>
  <c r="AG32" i="8"/>
  <c r="P27" i="1"/>
  <c r="AM32" i="8"/>
  <c r="Q27" i="1"/>
  <c r="AP32" i="8"/>
  <c r="AJ32"/>
  <c r="R27" i="1"/>
  <c r="AS32" i="8"/>
  <c r="E32"/>
  <c r="U27" i="1"/>
  <c r="BB32" i="8"/>
  <c r="V27" i="1"/>
  <c r="BE32" i="8"/>
  <c r="W27" i="1"/>
  <c r="BH32" i="8"/>
  <c r="X27" i="1"/>
  <c r="BK32" i="8"/>
  <c r="Y27" i="1"/>
  <c r="BN32" i="8"/>
  <c r="Z27" i="1"/>
  <c r="BQ32" i="8"/>
  <c r="BR32"/>
  <c r="AY32"/>
  <c r="BU27" i="1"/>
  <c r="FZ32" i="8"/>
  <c r="BV27" i="1"/>
  <c r="GC32" i="8"/>
  <c r="BW27" i="1"/>
  <c r="GF32" i="8"/>
  <c r="GO32"/>
  <c r="GR32"/>
  <c r="GU32"/>
  <c r="GX32"/>
  <c r="HA32"/>
  <c r="GL32"/>
  <c r="D32"/>
  <c r="K28" i="1"/>
  <c r="X33" i="8"/>
  <c r="L28" i="1"/>
  <c r="AA33" i="8"/>
  <c r="M28" i="1"/>
  <c r="AD33" i="8"/>
  <c r="N28" i="1"/>
  <c r="AG33" i="8"/>
  <c r="P28" i="1"/>
  <c r="AM33" i="8"/>
  <c r="Q28" i="1"/>
  <c r="AP33" i="8"/>
  <c r="AJ33"/>
  <c r="R28" i="1"/>
  <c r="AS33" i="8"/>
  <c r="E33"/>
  <c r="U28" i="1"/>
  <c r="BB33" i="8"/>
  <c r="V28" i="1"/>
  <c r="BE33" i="8"/>
  <c r="W28" i="1"/>
  <c r="BH33" i="8"/>
  <c r="X28" i="1"/>
  <c r="BK33" i="8"/>
  <c r="Y28" i="1"/>
  <c r="BN33" i="8"/>
  <c r="Z28" i="1"/>
  <c r="BQ33" i="8"/>
  <c r="BR33"/>
  <c r="AY33"/>
  <c r="BU28" i="1"/>
  <c r="FZ33" i="8"/>
  <c r="BV28" i="1"/>
  <c r="GC33" i="8"/>
  <c r="BW28" i="1"/>
  <c r="GF33" i="8"/>
  <c r="GO33"/>
  <c r="GR33"/>
  <c r="GU33"/>
  <c r="GX33"/>
  <c r="HA33"/>
  <c r="GL33"/>
  <c r="D33"/>
  <c r="K29" i="1"/>
  <c r="X34" i="8"/>
  <c r="L29" i="1"/>
  <c r="AA34" i="8"/>
  <c r="M29" i="1"/>
  <c r="AD34" i="8"/>
  <c r="N29" i="1"/>
  <c r="AG34" i="8"/>
  <c r="P29" i="1"/>
  <c r="AM34" i="8"/>
  <c r="Q29" i="1"/>
  <c r="AP34" i="8"/>
  <c r="AJ34"/>
  <c r="R29" i="1"/>
  <c r="AS34" i="8"/>
  <c r="E34"/>
  <c r="U29" i="1"/>
  <c r="BB34" i="8"/>
  <c r="V29" i="1"/>
  <c r="BE34" i="8"/>
  <c r="W29" i="1"/>
  <c r="BH34" i="8"/>
  <c r="X29" i="1"/>
  <c r="BK34" i="8"/>
  <c r="Y29" i="1"/>
  <c r="BN34" i="8"/>
  <c r="Z29" i="1"/>
  <c r="BQ34" i="8"/>
  <c r="BR34"/>
  <c r="AY34"/>
  <c r="BU29" i="1"/>
  <c r="FZ34" i="8"/>
  <c r="BV29" i="1"/>
  <c r="GC34" i="8"/>
  <c r="BW29" i="1"/>
  <c r="GF34" i="8"/>
  <c r="GO34"/>
  <c r="GR34"/>
  <c r="GU34"/>
  <c r="GX34"/>
  <c r="HA34"/>
  <c r="GL34"/>
  <c r="D34"/>
  <c r="K30" i="1"/>
  <c r="X35" i="8"/>
  <c r="L30" i="1"/>
  <c r="AA35" i="8"/>
  <c r="M30" i="1"/>
  <c r="AD35" i="8"/>
  <c r="N30" i="1"/>
  <c r="AG35" i="8"/>
  <c r="P30" i="1"/>
  <c r="AM35" i="8"/>
  <c r="Q30" i="1"/>
  <c r="AP35" i="8"/>
  <c r="AJ35"/>
  <c r="R30" i="1"/>
  <c r="AS35" i="8"/>
  <c r="E35"/>
  <c r="U30" i="1"/>
  <c r="BB35" i="8"/>
  <c r="V30" i="1"/>
  <c r="BE35" i="8"/>
  <c r="W30" i="1"/>
  <c r="BH35" i="8"/>
  <c r="X30" i="1"/>
  <c r="BK35" i="8"/>
  <c r="Y30" i="1"/>
  <c r="BN35" i="8"/>
  <c r="Z30" i="1"/>
  <c r="BQ35" i="8"/>
  <c r="BR35"/>
  <c r="AY35"/>
  <c r="BU30" i="1"/>
  <c r="FZ35" i="8"/>
  <c r="BV30" i="1"/>
  <c r="GC35" i="8"/>
  <c r="BW30" i="1"/>
  <c r="GF35" i="8"/>
  <c r="GO35"/>
  <c r="GR35"/>
  <c r="GU35"/>
  <c r="GX35"/>
  <c r="HA35"/>
  <c r="GL35"/>
  <c r="D35"/>
  <c r="K32" i="1"/>
  <c r="X37" i="8"/>
  <c r="K33" i="1"/>
  <c r="X38" i="8"/>
  <c r="K34" i="1"/>
  <c r="X39" i="8"/>
  <c r="K35" i="1"/>
  <c r="X40" i="8"/>
  <c r="K36" i="1"/>
  <c r="X41" i="8"/>
  <c r="K37" i="1"/>
  <c r="X42" i="8"/>
  <c r="X36"/>
  <c r="L32" i="1"/>
  <c r="AA37" i="8"/>
  <c r="L33" i="1"/>
  <c r="AA38" i="8"/>
  <c r="L34" i="1"/>
  <c r="AA39" i="8"/>
  <c r="L35" i="1"/>
  <c r="AA40" i="8"/>
  <c r="L36" i="1"/>
  <c r="AA41" i="8"/>
  <c r="L37" i="1"/>
  <c r="AA42" i="8"/>
  <c r="AA36"/>
  <c r="M32" i="1"/>
  <c r="AD37" i="8"/>
  <c r="M33" i="1"/>
  <c r="AD38" i="8"/>
  <c r="M34" i="1"/>
  <c r="AD39" i="8"/>
  <c r="M35" i="1"/>
  <c r="AD40" i="8"/>
  <c r="M36" i="1"/>
  <c r="AD41" i="8"/>
  <c r="M37" i="1"/>
  <c r="AD42" i="8"/>
  <c r="AD36"/>
  <c r="N32" i="1"/>
  <c r="AG37" i="8"/>
  <c r="N33" i="1"/>
  <c r="AG38" i="8"/>
  <c r="N34" i="1"/>
  <c r="AG39" i="8"/>
  <c r="N35" i="1"/>
  <c r="AG40" i="8"/>
  <c r="N36" i="1"/>
  <c r="AG41" i="8"/>
  <c r="N37" i="1"/>
  <c r="AG42" i="8"/>
  <c r="AG36"/>
  <c r="P32" i="1"/>
  <c r="AM37" i="8"/>
  <c r="P33" i="1"/>
  <c r="AM38" i="8"/>
  <c r="P34" i="1"/>
  <c r="AM39" i="8"/>
  <c r="P35" i="1"/>
  <c r="AM40" i="8"/>
  <c r="P36" i="1"/>
  <c r="AM41" i="8"/>
  <c r="P37" i="1"/>
  <c r="AM42" i="8"/>
  <c r="AM36"/>
  <c r="Q32" i="1"/>
  <c r="AP37" i="8"/>
  <c r="Q33" i="1"/>
  <c r="AP38" i="8"/>
  <c r="Q34" i="1"/>
  <c r="AP39" i="8"/>
  <c r="Q35" i="1"/>
  <c r="AP40" i="8"/>
  <c r="Q36" i="1"/>
  <c r="AP41" i="8"/>
  <c r="Q37" i="1"/>
  <c r="AP42" i="8"/>
  <c r="AP36"/>
  <c r="AJ36"/>
  <c r="R32" i="1"/>
  <c r="AS37" i="8"/>
  <c r="R33" i="1"/>
  <c r="AS38" i="8"/>
  <c r="R34" i="1"/>
  <c r="AS39" i="8"/>
  <c r="R35" i="1"/>
  <c r="AS40" i="8"/>
  <c r="R36" i="1"/>
  <c r="AS41" i="8"/>
  <c r="R37" i="1"/>
  <c r="AS42" i="8"/>
  <c r="AS36"/>
  <c r="E36"/>
  <c r="U32" i="1"/>
  <c r="BB37" i="8"/>
  <c r="V32" i="1"/>
  <c r="BE37" i="8"/>
  <c r="W32" i="1"/>
  <c r="BH37" i="8"/>
  <c r="X32" i="1"/>
  <c r="BK37" i="8"/>
  <c r="Y32" i="1"/>
  <c r="BN37" i="8"/>
  <c r="Z32" i="1"/>
  <c r="BQ37" i="8"/>
  <c r="BR37"/>
  <c r="AY37"/>
  <c r="U33" i="1"/>
  <c r="BB38" i="8"/>
  <c r="V33" i="1"/>
  <c r="BE38" i="8"/>
  <c r="W33" i="1"/>
  <c r="BH38" i="8"/>
  <c r="X33" i="1"/>
  <c r="BK38" i="8"/>
  <c r="Y33" i="1"/>
  <c r="BN38" i="8"/>
  <c r="Z33" i="1"/>
  <c r="BQ38" i="8"/>
  <c r="BR38"/>
  <c r="AY38"/>
  <c r="U34" i="1"/>
  <c r="BB39" i="8"/>
  <c r="V34" i="1"/>
  <c r="BE39" i="8"/>
  <c r="W34" i="1"/>
  <c r="BH39" i="8"/>
  <c r="X34" i="1"/>
  <c r="BK39" i="8"/>
  <c r="Y34" i="1"/>
  <c r="BN39" i="8"/>
  <c r="Z34" i="1"/>
  <c r="BQ39" i="8"/>
  <c r="BR39"/>
  <c r="AY39"/>
  <c r="U35" i="1"/>
  <c r="BB40" i="8"/>
  <c r="V35" i="1"/>
  <c r="BE40" i="8"/>
  <c r="W35" i="1"/>
  <c r="BH40" i="8"/>
  <c r="X35" i="1"/>
  <c r="BK40" i="8"/>
  <c r="Y35" i="1"/>
  <c r="BN40" i="8"/>
  <c r="Z35" i="1"/>
  <c r="BQ40" i="8"/>
  <c r="BR40"/>
  <c r="AY40"/>
  <c r="U36" i="1"/>
  <c r="BB41" i="8"/>
  <c r="V36" i="1"/>
  <c r="BE41" i="8"/>
  <c r="W36" i="1"/>
  <c r="BH41" i="8"/>
  <c r="X36" i="1"/>
  <c r="BK41" i="8"/>
  <c r="Y36" i="1"/>
  <c r="BN41" i="8"/>
  <c r="Z36" i="1"/>
  <c r="BQ41" i="8"/>
  <c r="BR41"/>
  <c r="AY41"/>
  <c r="U37" i="1"/>
  <c r="BB42" i="8"/>
  <c r="V37" i="1"/>
  <c r="BE42" i="8"/>
  <c r="W37" i="1"/>
  <c r="BH42" i="8"/>
  <c r="X37" i="1"/>
  <c r="BK42" i="8"/>
  <c r="Y37" i="1"/>
  <c r="BN42" i="8"/>
  <c r="Z37" i="1"/>
  <c r="BQ42" i="8"/>
  <c r="BR42"/>
  <c r="AY42"/>
  <c r="AY36"/>
  <c r="BU32" i="1"/>
  <c r="FZ37" i="8"/>
  <c r="BU33" i="1"/>
  <c r="FZ38" i="8"/>
  <c r="BU34" i="1"/>
  <c r="FZ39" i="8"/>
  <c r="BU35" i="1"/>
  <c r="FZ40" i="8"/>
  <c r="BU36" i="1"/>
  <c r="FZ41" i="8"/>
  <c r="BU37" i="1"/>
  <c r="FZ42" i="8"/>
  <c r="FZ36"/>
  <c r="BV32" i="1"/>
  <c r="GC37" i="8"/>
  <c r="BV33" i="1"/>
  <c r="GC38" i="8"/>
  <c r="BV34" i="1"/>
  <c r="GC39" i="8"/>
  <c r="BV35" i="1"/>
  <c r="GC40" i="8"/>
  <c r="BV36" i="1"/>
  <c r="GC41" i="8"/>
  <c r="BV37" i="1"/>
  <c r="GC42" i="8"/>
  <c r="GC36"/>
  <c r="BW32" i="1"/>
  <c r="GF37" i="8"/>
  <c r="BW33" i="1"/>
  <c r="GF38" i="8"/>
  <c r="BW34" i="1"/>
  <c r="GF39" i="8"/>
  <c r="BW35" i="1"/>
  <c r="GF40" i="8"/>
  <c r="BW36" i="1"/>
  <c r="GF41" i="8"/>
  <c r="BW37" i="1"/>
  <c r="GF42" i="8"/>
  <c r="GF36"/>
  <c r="GO37"/>
  <c r="GR37"/>
  <c r="GU37"/>
  <c r="GX37"/>
  <c r="HA37"/>
  <c r="GL37"/>
  <c r="GO38"/>
  <c r="GR38"/>
  <c r="GU38"/>
  <c r="GX38"/>
  <c r="HA38"/>
  <c r="GL38"/>
  <c r="GO39"/>
  <c r="GR39"/>
  <c r="GU39"/>
  <c r="GX39"/>
  <c r="HA39"/>
  <c r="GL39"/>
  <c r="GO40"/>
  <c r="GR40"/>
  <c r="GU40"/>
  <c r="GX40"/>
  <c r="HA40"/>
  <c r="GL40"/>
  <c r="GO41"/>
  <c r="GR41"/>
  <c r="GU41"/>
  <c r="GX41"/>
  <c r="HA41"/>
  <c r="GL41"/>
  <c r="GO42"/>
  <c r="GR42"/>
  <c r="GU42"/>
  <c r="GX42"/>
  <c r="HA42"/>
  <c r="GL42"/>
  <c r="GL36"/>
  <c r="D36"/>
  <c r="AJ37"/>
  <c r="E37"/>
  <c r="D37"/>
  <c r="AJ38"/>
  <c r="E38"/>
  <c r="D38"/>
  <c r="AJ39"/>
  <c r="E39"/>
  <c r="D39"/>
  <c r="AJ40"/>
  <c r="E40"/>
  <c r="D40"/>
  <c r="AJ41"/>
  <c r="E41"/>
  <c r="D41"/>
  <c r="AJ42"/>
  <c r="E42"/>
  <c r="D42"/>
  <c r="K38" i="1"/>
  <c r="X43" i="8"/>
  <c r="L38" i="1"/>
  <c r="AA43" i="8"/>
  <c r="M38" i="1"/>
  <c r="AD43" i="8"/>
  <c r="N38" i="1"/>
  <c r="AG43" i="8"/>
  <c r="Q38" i="1"/>
  <c r="AP43" i="8"/>
  <c r="AJ43"/>
  <c r="R38" i="1"/>
  <c r="AS43" i="8"/>
  <c r="E43"/>
  <c r="U38" i="1"/>
  <c r="BB43" i="8"/>
  <c r="V38" i="1"/>
  <c r="BE43" i="8"/>
  <c r="W38" i="1"/>
  <c r="BH43" i="8"/>
  <c r="X38" i="1"/>
  <c r="BK43" i="8"/>
  <c r="Y38" i="1"/>
  <c r="BN43" i="8"/>
  <c r="Z38" i="1"/>
  <c r="BQ43" i="8"/>
  <c r="BR43"/>
  <c r="AY43"/>
  <c r="BU38" i="1"/>
  <c r="FZ43" i="8"/>
  <c r="BV38" i="1"/>
  <c r="GC43" i="8"/>
  <c r="BW38" i="1"/>
  <c r="GF43" i="8"/>
  <c r="GO43"/>
  <c r="GR43"/>
  <c r="GU43"/>
  <c r="GX43"/>
  <c r="HA43"/>
  <c r="GL43"/>
  <c r="D43"/>
  <c r="K39" i="1"/>
  <c r="X44" i="8"/>
  <c r="L39" i="1"/>
  <c r="AA44" i="8"/>
  <c r="M39" i="1"/>
  <c r="AD44" i="8"/>
  <c r="N39" i="1"/>
  <c r="AG44" i="8"/>
  <c r="P39" i="1"/>
  <c r="AM44" i="8"/>
  <c r="Q39" i="1"/>
  <c r="AP44" i="8"/>
  <c r="AJ44"/>
  <c r="R39" i="1"/>
  <c r="AS44" i="8"/>
  <c r="E44"/>
  <c r="U39" i="1"/>
  <c r="BB44" i="8"/>
  <c r="V39" i="1"/>
  <c r="BE44" i="8"/>
  <c r="W39" i="1"/>
  <c r="BH44" i="8"/>
  <c r="X39" i="1"/>
  <c r="BK44" i="8"/>
  <c r="Y39" i="1"/>
  <c r="BN44" i="8"/>
  <c r="Z39" i="1"/>
  <c r="BQ44" i="8"/>
  <c r="BR44"/>
  <c r="AY44"/>
  <c r="BU39" i="1"/>
  <c r="FZ44" i="8"/>
  <c r="BV39" i="1"/>
  <c r="GC44" i="8"/>
  <c r="BW39" i="1"/>
  <c r="GF44" i="8"/>
  <c r="GO44"/>
  <c r="GR44"/>
  <c r="GU44"/>
  <c r="GX44"/>
  <c r="HA44"/>
  <c r="GL44"/>
  <c r="D44"/>
  <c r="K40" i="1"/>
  <c r="X45" i="8"/>
  <c r="L40" i="1"/>
  <c r="AA45" i="8"/>
  <c r="M40" i="1"/>
  <c r="AD45" i="8"/>
  <c r="N40" i="1"/>
  <c r="AG45" i="8"/>
  <c r="P40" i="1"/>
  <c r="AM45" i="8"/>
  <c r="Q40" i="1"/>
  <c r="AP45" i="8"/>
  <c r="AJ45"/>
  <c r="R40" i="1"/>
  <c r="AS45" i="8"/>
  <c r="E45"/>
  <c r="U40" i="1"/>
  <c r="BB45" i="8"/>
  <c r="V40" i="1"/>
  <c r="BE45" i="8"/>
  <c r="W40" i="1"/>
  <c r="BH45" i="8"/>
  <c r="X40" i="1"/>
  <c r="BK45" i="8"/>
  <c r="Y40" i="1"/>
  <c r="BN45" i="8"/>
  <c r="Z40" i="1"/>
  <c r="BQ45" i="8"/>
  <c r="BR45"/>
  <c r="AY45"/>
  <c r="BU40" i="1"/>
  <c r="FZ45" i="8"/>
  <c r="BV40" i="1"/>
  <c r="GC45" i="8"/>
  <c r="BW40" i="1"/>
  <c r="GF45" i="8"/>
  <c r="GO45"/>
  <c r="GR45"/>
  <c r="GU45"/>
  <c r="GX45"/>
  <c r="HA45"/>
  <c r="GL45"/>
  <c r="D45"/>
  <c r="K41" i="1"/>
  <c r="X46" i="8"/>
  <c r="L41" i="1"/>
  <c r="AA46" i="8"/>
  <c r="M41" i="1"/>
  <c r="AD46" i="8"/>
  <c r="N41" i="1"/>
  <c r="AG46" i="8"/>
  <c r="P41" i="1"/>
  <c r="AM46" i="8"/>
  <c r="Q41" i="1"/>
  <c r="AP46" i="8"/>
  <c r="AJ46"/>
  <c r="R41" i="1"/>
  <c r="AS46" i="8"/>
  <c r="E46"/>
  <c r="U41" i="1"/>
  <c r="BB46" i="8"/>
  <c r="V41" i="1"/>
  <c r="BE46" i="8"/>
  <c r="W41" i="1"/>
  <c r="BH46" i="8"/>
  <c r="X41" i="1"/>
  <c r="BK46" i="8"/>
  <c r="Y41" i="1"/>
  <c r="BN46" i="8"/>
  <c r="Z41" i="1"/>
  <c r="BQ46" i="8"/>
  <c r="BR46"/>
  <c r="AY46"/>
  <c r="BU41" i="1"/>
  <c r="FZ46" i="8"/>
  <c r="BV41" i="1"/>
  <c r="GC46" i="8"/>
  <c r="BW41" i="1"/>
  <c r="GF46" i="8"/>
  <c r="GO46"/>
  <c r="GR46"/>
  <c r="GU46"/>
  <c r="GX46"/>
  <c r="HA46"/>
  <c r="GL46"/>
  <c r="D46"/>
  <c r="K42" i="1"/>
  <c r="X47" i="8"/>
  <c r="L42" i="1"/>
  <c r="AA47" i="8"/>
  <c r="M42" i="1"/>
  <c r="AD47" i="8"/>
  <c r="N42" i="1"/>
  <c r="AG47" i="8"/>
  <c r="P42" i="1"/>
  <c r="AM47" i="8"/>
  <c r="Q42" i="1"/>
  <c r="AP47" i="8"/>
  <c r="AJ47"/>
  <c r="R42" i="1"/>
  <c r="AS47" i="8"/>
  <c r="E47"/>
  <c r="U42" i="1"/>
  <c r="BB47" i="8"/>
  <c r="V42" i="1"/>
  <c r="BE47" i="8"/>
  <c r="W42" i="1"/>
  <c r="BH47" i="8"/>
  <c r="X42" i="1"/>
  <c r="BK47" i="8"/>
  <c r="Y42" i="1"/>
  <c r="BN47" i="8"/>
  <c r="Z42" i="1"/>
  <c r="BQ47" i="8"/>
  <c r="BR47"/>
  <c r="AY47"/>
  <c r="BU42" i="1"/>
  <c r="FZ47" i="8"/>
  <c r="BV42" i="1"/>
  <c r="GC47" i="8"/>
  <c r="BW42" i="1"/>
  <c r="GF47" i="8"/>
  <c r="GO47"/>
  <c r="GR47"/>
  <c r="GU47"/>
  <c r="GX47"/>
  <c r="HA47"/>
  <c r="GL47"/>
  <c r="D47"/>
  <c r="K43" i="1"/>
  <c r="X48" i="8"/>
  <c r="L43" i="1"/>
  <c r="AA48" i="8"/>
  <c r="M43" i="1"/>
  <c r="AD48" i="8"/>
  <c r="N43" i="1"/>
  <c r="AG48" i="8"/>
  <c r="P43" i="1"/>
  <c r="AM48" i="8"/>
  <c r="Q43" i="1"/>
  <c r="AP48" i="8"/>
  <c r="AJ48"/>
  <c r="R43" i="1"/>
  <c r="AS48" i="8"/>
  <c r="E48"/>
  <c r="U43" i="1"/>
  <c r="BB48" i="8"/>
  <c r="V43" i="1"/>
  <c r="BE48" i="8"/>
  <c r="W43" i="1"/>
  <c r="BH48" i="8"/>
  <c r="X43" i="1"/>
  <c r="BK48" i="8"/>
  <c r="Y43" i="1"/>
  <c r="BN48" i="8"/>
  <c r="Z43" i="1"/>
  <c r="BQ48" i="8"/>
  <c r="BR48"/>
  <c r="AY48"/>
  <c r="BU43" i="1"/>
  <c r="FZ48" i="8"/>
  <c r="BV43" i="1"/>
  <c r="GC48" i="8"/>
  <c r="BW43" i="1"/>
  <c r="GF48" i="8"/>
  <c r="GO48"/>
  <c r="GR48"/>
  <c r="GU48"/>
  <c r="GX48"/>
  <c r="HA48"/>
  <c r="GL48"/>
  <c r="D48"/>
  <c r="K44" i="1"/>
  <c r="X49" i="8"/>
  <c r="L44" i="1"/>
  <c r="AA49" i="8"/>
  <c r="M44" i="1"/>
  <c r="AD49" i="8"/>
  <c r="N44" i="1"/>
  <c r="AG49" i="8"/>
  <c r="P44" i="1"/>
  <c r="AM49" i="8"/>
  <c r="Q44" i="1"/>
  <c r="AP49" i="8"/>
  <c r="AJ49"/>
  <c r="R44" i="1"/>
  <c r="AS49" i="8"/>
  <c r="E49"/>
  <c r="U44" i="1"/>
  <c r="BB49" i="8"/>
  <c r="V44" i="1"/>
  <c r="BE49" i="8"/>
  <c r="W44" i="1"/>
  <c r="BH49" i="8"/>
  <c r="X44" i="1"/>
  <c r="BK49" i="8"/>
  <c r="Y44" i="1"/>
  <c r="BN49" i="8"/>
  <c r="Z44" i="1"/>
  <c r="BQ49" i="8"/>
  <c r="BR49"/>
  <c r="AY49"/>
  <c r="BU44" i="1"/>
  <c r="FZ49" i="8"/>
  <c r="BV44" i="1"/>
  <c r="GC49" i="8"/>
  <c r="BW44" i="1"/>
  <c r="GF49" i="8"/>
  <c r="GO49"/>
  <c r="GR49"/>
  <c r="GU49"/>
  <c r="GX49"/>
  <c r="HA49"/>
  <c r="GL49"/>
  <c r="D49"/>
  <c r="K45" i="1"/>
  <c r="X50" i="8"/>
  <c r="L45" i="1"/>
  <c r="AA50" i="8"/>
  <c r="M45" i="1"/>
  <c r="AD50" i="8"/>
  <c r="N45" i="1"/>
  <c r="AG50" i="8"/>
  <c r="P45" i="1"/>
  <c r="AM50" i="8"/>
  <c r="Q45" i="1"/>
  <c r="AP50" i="8"/>
  <c r="AJ50"/>
  <c r="R45" i="1"/>
  <c r="AS50" i="8"/>
  <c r="E50"/>
  <c r="U45" i="1"/>
  <c r="BB50" i="8"/>
  <c r="V45" i="1"/>
  <c r="BE50" i="8"/>
  <c r="W45" i="1"/>
  <c r="BH50" i="8"/>
  <c r="X45" i="1"/>
  <c r="BK50" i="8"/>
  <c r="Y45" i="1"/>
  <c r="BN50" i="8"/>
  <c r="Z45" i="1"/>
  <c r="BQ50" i="8"/>
  <c r="BR50"/>
  <c r="AY50"/>
  <c r="BU45" i="1"/>
  <c r="FZ50" i="8"/>
  <c r="BV45" i="1"/>
  <c r="GC50" i="8"/>
  <c r="BW45" i="1"/>
  <c r="GF50" i="8"/>
  <c r="GO50"/>
  <c r="GR50"/>
  <c r="GU50"/>
  <c r="GX50"/>
  <c r="HA50"/>
  <c r="GL50"/>
  <c r="D50"/>
  <c r="K46" i="1"/>
  <c r="X51" i="8"/>
  <c r="L46" i="1"/>
  <c r="AA51" i="8"/>
  <c r="M46" i="1"/>
  <c r="AD51" i="8"/>
  <c r="N46" i="1"/>
  <c r="AG51" i="8"/>
  <c r="P46" i="1"/>
  <c r="AM51" i="8"/>
  <c r="Q46" i="1"/>
  <c r="AP51" i="8"/>
  <c r="AJ51"/>
  <c r="R46" i="1"/>
  <c r="AS51" i="8"/>
  <c r="E51"/>
  <c r="U46" i="1"/>
  <c r="BB51" i="8"/>
  <c r="V46" i="1"/>
  <c r="BE51" i="8"/>
  <c r="W46" i="1"/>
  <c r="BH51" i="8"/>
  <c r="X46" i="1"/>
  <c r="BK51" i="8"/>
  <c r="Y46" i="1"/>
  <c r="BN51" i="8"/>
  <c r="Z46" i="1"/>
  <c r="BQ51" i="8"/>
  <c r="BR51"/>
  <c r="AY51"/>
  <c r="BU46" i="1"/>
  <c r="FZ51" i="8"/>
  <c r="BV46" i="1"/>
  <c r="GC51" i="8"/>
  <c r="BW46" i="1"/>
  <c r="GF51" i="8"/>
  <c r="GO51"/>
  <c r="GR51"/>
  <c r="GU51"/>
  <c r="GX51"/>
  <c r="HA51"/>
  <c r="GL51"/>
  <c r="D51"/>
  <c r="K47" i="1"/>
  <c r="X52" i="8"/>
  <c r="L47" i="1"/>
  <c r="AA52" i="8"/>
  <c r="M47" i="1"/>
  <c r="AD52" i="8"/>
  <c r="N47" i="1"/>
  <c r="AG52" i="8"/>
  <c r="P47" i="1"/>
  <c r="AM52" i="8"/>
  <c r="Q47" i="1"/>
  <c r="AP52" i="8"/>
  <c r="AJ52"/>
  <c r="R47" i="1"/>
  <c r="AS52" i="8"/>
  <c r="E52"/>
  <c r="U47" i="1"/>
  <c r="BB52" i="8"/>
  <c r="V47" i="1"/>
  <c r="BE52" i="8"/>
  <c r="W47" i="1"/>
  <c r="BH52" i="8"/>
  <c r="X47" i="1"/>
  <c r="BK52" i="8"/>
  <c r="Y47" i="1"/>
  <c r="BN52" i="8"/>
  <c r="Z47" i="1"/>
  <c r="BQ52" i="8"/>
  <c r="BR52"/>
  <c r="AY52"/>
  <c r="BU47" i="1"/>
  <c r="FZ52" i="8"/>
  <c r="BV47" i="1"/>
  <c r="GC52" i="8"/>
  <c r="BW47" i="1"/>
  <c r="GF52" i="8"/>
  <c r="GO52"/>
  <c r="GR52"/>
  <c r="GU52"/>
  <c r="GX52"/>
  <c r="HA52"/>
  <c r="GL52"/>
  <c r="D52"/>
  <c r="K48" i="1"/>
  <c r="X53" i="8"/>
  <c r="L48" i="1"/>
  <c r="AA53" i="8"/>
  <c r="M48" i="1"/>
  <c r="AD53" i="8"/>
  <c r="N48" i="1"/>
  <c r="AG53" i="8"/>
  <c r="P48" i="1"/>
  <c r="AM53" i="8"/>
  <c r="Q48" i="1"/>
  <c r="AP53" i="8"/>
  <c r="AJ53"/>
  <c r="R48" i="1"/>
  <c r="AS53" i="8"/>
  <c r="E53"/>
  <c r="U48" i="1"/>
  <c r="BB53" i="8"/>
  <c r="V48" i="1"/>
  <c r="BE53" i="8"/>
  <c r="W48" i="1"/>
  <c r="BH53" i="8"/>
  <c r="X48" i="1"/>
  <c r="BK53" i="8"/>
  <c r="Y48" i="1"/>
  <c r="BN53" i="8"/>
  <c r="Z48" i="1"/>
  <c r="BQ53" i="8"/>
  <c r="BR53"/>
  <c r="AY53"/>
  <c r="BU48" i="1"/>
  <c r="FZ53" i="8"/>
  <c r="BV48" i="1"/>
  <c r="GC53" i="8"/>
  <c r="BW48" i="1"/>
  <c r="GF53" i="8"/>
  <c r="GO53"/>
  <c r="GR53"/>
  <c r="GU53"/>
  <c r="GX53"/>
  <c r="HA53"/>
  <c r="GL53"/>
  <c r="D53"/>
  <c r="K49" i="1"/>
  <c r="X54" i="8"/>
  <c r="L49" i="1"/>
  <c r="AA54" i="8"/>
  <c r="M49" i="1"/>
  <c r="AD54" i="8"/>
  <c r="N49" i="1"/>
  <c r="AG54" i="8"/>
  <c r="P49" i="1"/>
  <c r="AM54" i="8"/>
  <c r="Q49" i="1"/>
  <c r="AP54" i="8"/>
  <c r="AJ54"/>
  <c r="R49" i="1"/>
  <c r="AS54" i="8"/>
  <c r="E54"/>
  <c r="U49" i="1"/>
  <c r="BB54" i="8"/>
  <c r="V49" i="1"/>
  <c r="BE54" i="8"/>
  <c r="W49" i="1"/>
  <c r="BH54" i="8"/>
  <c r="X49" i="1"/>
  <c r="BK54" i="8"/>
  <c r="Y49" i="1"/>
  <c r="BN54" i="8"/>
  <c r="Z49" i="1"/>
  <c r="BQ54" i="8"/>
  <c r="BR54"/>
  <c r="AY54"/>
  <c r="BU49" i="1"/>
  <c r="FZ54" i="8"/>
  <c r="BV49" i="1"/>
  <c r="GC54" i="8"/>
  <c r="BW49" i="1"/>
  <c r="GF54" i="8"/>
  <c r="GO54"/>
  <c r="GR54"/>
  <c r="GU54"/>
  <c r="GX54"/>
  <c r="HA54"/>
  <c r="GL54"/>
  <c r="D54"/>
  <c r="K50" i="1"/>
  <c r="X55" i="8"/>
  <c r="L50" i="1"/>
  <c r="AA55" i="8"/>
  <c r="M50" i="1"/>
  <c r="AD55" i="8"/>
  <c r="N50" i="1"/>
  <c r="AG55" i="8"/>
  <c r="P50" i="1"/>
  <c r="AM55" i="8"/>
  <c r="Q50" i="1"/>
  <c r="AP55" i="8"/>
  <c r="AJ55"/>
  <c r="R50" i="1"/>
  <c r="AS55" i="8"/>
  <c r="E55"/>
  <c r="U50" i="1"/>
  <c r="BB55" i="8"/>
  <c r="V50" i="1"/>
  <c r="BE55" i="8"/>
  <c r="W50" i="1"/>
  <c r="BH55" i="8"/>
  <c r="X50" i="1"/>
  <c r="BK55" i="8"/>
  <c r="Y50" i="1"/>
  <c r="BN55" i="8"/>
  <c r="Z50" i="1"/>
  <c r="BQ55" i="8"/>
  <c r="BR55"/>
  <c r="AY55"/>
  <c r="BU50" i="1"/>
  <c r="FZ55" i="8"/>
  <c r="BV50" i="1"/>
  <c r="GC55" i="8"/>
  <c r="BW50" i="1"/>
  <c r="GF55" i="8"/>
  <c r="GO55"/>
  <c r="GR55"/>
  <c r="GU55"/>
  <c r="GX55"/>
  <c r="HA55"/>
  <c r="GL55"/>
  <c r="D55"/>
  <c r="K51" i="1"/>
  <c r="X56" i="8"/>
  <c r="L51" i="1"/>
  <c r="AA56" i="8"/>
  <c r="M51" i="1"/>
  <c r="AD56" i="8"/>
  <c r="N51" i="1"/>
  <c r="AG56" i="8"/>
  <c r="Q51" i="1"/>
  <c r="AP56" i="8"/>
  <c r="AJ56"/>
  <c r="R51" i="1"/>
  <c r="AS56" i="8"/>
  <c r="E56"/>
  <c r="U51" i="1"/>
  <c r="BB56" i="8"/>
  <c r="V51" i="1"/>
  <c r="BE56" i="8"/>
  <c r="W51" i="1"/>
  <c r="BH56" i="8"/>
  <c r="X51" i="1"/>
  <c r="BK56" i="8"/>
  <c r="Y51" i="1"/>
  <c r="BN56" i="8"/>
  <c r="Z51" i="1"/>
  <c r="BQ56" i="8"/>
  <c r="BR56"/>
  <c r="AY56"/>
  <c r="BU51" i="1"/>
  <c r="FZ56" i="8"/>
  <c r="BV51" i="1"/>
  <c r="GC56" i="8"/>
  <c r="BW51" i="1"/>
  <c r="GF56" i="8"/>
  <c r="GO56"/>
  <c r="GR56"/>
  <c r="GU56"/>
  <c r="GX56"/>
  <c r="HA56"/>
  <c r="GL56"/>
  <c r="D56"/>
  <c r="K52" i="1"/>
  <c r="X57" i="8"/>
  <c r="L52" i="1"/>
  <c r="AA57" i="8"/>
  <c r="M52" i="1"/>
  <c r="AD57" i="8"/>
  <c r="N52" i="1"/>
  <c r="AG57" i="8"/>
  <c r="P52" i="1"/>
  <c r="AM57" i="8"/>
  <c r="Q52" i="1"/>
  <c r="AP57" i="8"/>
  <c r="AJ57"/>
  <c r="R52" i="1"/>
  <c r="AS57" i="8"/>
  <c r="E57"/>
  <c r="U52" i="1"/>
  <c r="BB57" i="8"/>
  <c r="V52" i="1"/>
  <c r="BE57" i="8"/>
  <c r="W52" i="1"/>
  <c r="BH57" i="8"/>
  <c r="X52" i="1"/>
  <c r="BK57" i="8"/>
  <c r="Y52" i="1"/>
  <c r="BN57" i="8"/>
  <c r="Z52" i="1"/>
  <c r="BQ57" i="8"/>
  <c r="BR57"/>
  <c r="AY57"/>
  <c r="BU52" i="1"/>
  <c r="FZ57" i="8"/>
  <c r="BV52" i="1"/>
  <c r="GC57" i="8"/>
  <c r="BW52" i="1"/>
  <c r="GF57" i="8"/>
  <c r="GO57"/>
  <c r="GR57"/>
  <c r="GU57"/>
  <c r="GX57"/>
  <c r="HA57"/>
  <c r="GL57"/>
  <c r="D57"/>
  <c r="K53" i="1"/>
  <c r="X58" i="8"/>
  <c r="L53" i="1"/>
  <c r="AA58" i="8"/>
  <c r="M53" i="1"/>
  <c r="AD58" i="8"/>
  <c r="N53" i="1"/>
  <c r="AG58" i="8"/>
  <c r="P53" i="1"/>
  <c r="AM58" i="8"/>
  <c r="Q53" i="1"/>
  <c r="AP58" i="8"/>
  <c r="AJ58"/>
  <c r="R53" i="1"/>
  <c r="AS58" i="8"/>
  <c r="E58"/>
  <c r="U53" i="1"/>
  <c r="BB58" i="8"/>
  <c r="V53" i="1"/>
  <c r="BE58" i="8"/>
  <c r="W53" i="1"/>
  <c r="BH58" i="8"/>
  <c r="X53" i="1"/>
  <c r="BK58" i="8"/>
  <c r="Y53" i="1"/>
  <c r="BN58" i="8"/>
  <c r="Z53" i="1"/>
  <c r="BQ58" i="8"/>
  <c r="BR58"/>
  <c r="AY58"/>
  <c r="BU53" i="1"/>
  <c r="FZ58" i="8"/>
  <c r="BV53" i="1"/>
  <c r="GC58" i="8"/>
  <c r="BW53" i="1"/>
  <c r="GF58" i="8"/>
  <c r="GO58"/>
  <c r="GR58"/>
  <c r="GU58"/>
  <c r="GX58"/>
  <c r="HA58"/>
  <c r="GL58"/>
  <c r="D58"/>
  <c r="K54" i="1"/>
  <c r="X59" i="8"/>
  <c r="L54" i="1"/>
  <c r="AA59" i="8"/>
  <c r="M54" i="1"/>
  <c r="AD59" i="8"/>
  <c r="N54" i="1"/>
  <c r="AG59" i="8"/>
  <c r="P54" i="1"/>
  <c r="AM59" i="8"/>
  <c r="Q54" i="1"/>
  <c r="AP59" i="8"/>
  <c r="AJ59"/>
  <c r="R54" i="1"/>
  <c r="AS59" i="8"/>
  <c r="E59"/>
  <c r="U54" i="1"/>
  <c r="BB59" i="8"/>
  <c r="V54" i="1"/>
  <c r="BE59" i="8"/>
  <c r="W54" i="1"/>
  <c r="BH59" i="8"/>
  <c r="X54" i="1"/>
  <c r="BK59" i="8"/>
  <c r="Y54" i="1"/>
  <c r="BN59" i="8"/>
  <c r="Z54" i="1"/>
  <c r="BQ59" i="8"/>
  <c r="BR59"/>
  <c r="AY59"/>
  <c r="BU54" i="1"/>
  <c r="FZ59" i="8"/>
  <c r="BV54" i="1"/>
  <c r="GC59" i="8"/>
  <c r="BW54" i="1"/>
  <c r="GF59" i="8"/>
  <c r="GO59"/>
  <c r="GR59"/>
  <c r="GU59"/>
  <c r="GX59"/>
  <c r="HA59"/>
  <c r="GL59"/>
  <c r="D59"/>
  <c r="K55" i="1"/>
  <c r="X60" i="8"/>
  <c r="L55" i="1"/>
  <c r="AA60" i="8"/>
  <c r="M55" i="1"/>
  <c r="AD60" i="8"/>
  <c r="N55" i="1"/>
  <c r="AG60" i="8"/>
  <c r="P55" i="1"/>
  <c r="AM60" i="8"/>
  <c r="Q55" i="1"/>
  <c r="AP60" i="8"/>
  <c r="AJ60"/>
  <c r="R55" i="1"/>
  <c r="AS60" i="8"/>
  <c r="E60"/>
  <c r="U55" i="1"/>
  <c r="BB60" i="8"/>
  <c r="V55" i="1"/>
  <c r="BE60" i="8"/>
  <c r="W55" i="1"/>
  <c r="BH60" i="8"/>
  <c r="X55" i="1"/>
  <c r="BK60" i="8"/>
  <c r="Y55" i="1"/>
  <c r="BN60" i="8"/>
  <c r="Z55" i="1"/>
  <c r="BQ60" i="8"/>
  <c r="BR60"/>
  <c r="AY60"/>
  <c r="BU55" i="1"/>
  <c r="FZ60" i="8"/>
  <c r="BV55" i="1"/>
  <c r="GC60" i="8"/>
  <c r="BW55" i="1"/>
  <c r="GF60" i="8"/>
  <c r="GO60"/>
  <c r="GR60"/>
  <c r="GU60"/>
  <c r="GX60"/>
  <c r="HA60"/>
  <c r="GL60"/>
  <c r="D60"/>
  <c r="K56" i="1"/>
  <c r="X61" i="8"/>
  <c r="L56" i="1"/>
  <c r="AA61" i="8"/>
  <c r="M56" i="1"/>
  <c r="AD61" i="8"/>
  <c r="N56" i="1"/>
  <c r="AG61" i="8"/>
  <c r="P56" i="1"/>
  <c r="AM61" i="8"/>
  <c r="Q56" i="1"/>
  <c r="AP61" i="8"/>
  <c r="AJ61"/>
  <c r="R56" i="1"/>
  <c r="AS61" i="8"/>
  <c r="E61"/>
  <c r="U56" i="1"/>
  <c r="BB61" i="8"/>
  <c r="V56" i="1"/>
  <c r="BE61" i="8"/>
  <c r="W56" i="1"/>
  <c r="BH61" i="8"/>
  <c r="X56" i="1"/>
  <c r="BK61" i="8"/>
  <c r="Y56" i="1"/>
  <c r="BN61" i="8"/>
  <c r="Z56" i="1"/>
  <c r="BQ61" i="8"/>
  <c r="BR61"/>
  <c r="AY61"/>
  <c r="BU56" i="1"/>
  <c r="FZ61" i="8"/>
  <c r="BV56" i="1"/>
  <c r="GC61" i="8"/>
  <c r="BW56" i="1"/>
  <c r="GF61" i="8"/>
  <c r="GO61"/>
  <c r="GR61"/>
  <c r="GU61"/>
  <c r="GX61"/>
  <c r="HA61"/>
  <c r="GL61"/>
  <c r="D61"/>
  <c r="D9"/>
  <c r="K58" i="1"/>
  <c r="X63" i="8"/>
  <c r="L58" i="1"/>
  <c r="AA63" i="8"/>
  <c r="M58" i="1"/>
  <c r="AD63" i="8"/>
  <c r="N58" i="1"/>
  <c r="AG63" i="8"/>
  <c r="P58" i="1"/>
  <c r="AM63" i="8"/>
  <c r="Q58" i="1"/>
  <c r="AP63" i="8"/>
  <c r="AJ63"/>
  <c r="R58" i="1"/>
  <c r="AS63" i="8"/>
  <c r="E63"/>
  <c r="U58" i="1"/>
  <c r="BB63" i="8"/>
  <c r="V58" i="1"/>
  <c r="BE63" i="8"/>
  <c r="W58" i="1"/>
  <c r="BH63" i="8"/>
  <c r="X58" i="1"/>
  <c r="BK63" i="8"/>
  <c r="Y58" i="1"/>
  <c r="BN63" i="8"/>
  <c r="Z58" i="1"/>
  <c r="BQ63" i="8"/>
  <c r="BR63"/>
  <c r="AY63"/>
  <c r="BU58" i="1"/>
  <c r="FZ63" i="8"/>
  <c r="BV58" i="1"/>
  <c r="GC63" i="8"/>
  <c r="BW58" i="1"/>
  <c r="GF63" i="8"/>
  <c r="GO63"/>
  <c r="GR63"/>
  <c r="GU63"/>
  <c r="GX63"/>
  <c r="HA63"/>
  <c r="GL63"/>
  <c r="D63"/>
  <c r="K59" i="1"/>
  <c r="X64" i="8"/>
  <c r="L59" i="1"/>
  <c r="AA64" i="8"/>
  <c r="M59" i="1"/>
  <c r="AD64" i="8"/>
  <c r="N59" i="1"/>
  <c r="AG64" i="8"/>
  <c r="P59" i="1"/>
  <c r="AM64" i="8"/>
  <c r="Q59" i="1"/>
  <c r="AP64" i="8"/>
  <c r="AJ64"/>
  <c r="R59" i="1"/>
  <c r="AS64" i="8"/>
  <c r="E64"/>
  <c r="U59" i="1"/>
  <c r="BB64" i="8"/>
  <c r="V59" i="1"/>
  <c r="BE64" i="8"/>
  <c r="W59" i="1"/>
  <c r="BH64" i="8"/>
  <c r="X59" i="1"/>
  <c r="BK64" i="8"/>
  <c r="Y59" i="1"/>
  <c r="BN64" i="8"/>
  <c r="Z59" i="1"/>
  <c r="BQ64" i="8"/>
  <c r="BR64"/>
  <c r="AY64"/>
  <c r="BU59" i="1"/>
  <c r="FZ64" i="8"/>
  <c r="BV59" i="1"/>
  <c r="GC64" i="8"/>
  <c r="BW59" i="1"/>
  <c r="GF64" i="8"/>
  <c r="GO64"/>
  <c r="GR64"/>
  <c r="GU64"/>
  <c r="GX64"/>
  <c r="HA64"/>
  <c r="GL64"/>
  <c r="D64"/>
  <c r="K60" i="1"/>
  <c r="X65" i="8"/>
  <c r="L60" i="1"/>
  <c r="AA65" i="8"/>
  <c r="M60" i="1"/>
  <c r="AD65" i="8"/>
  <c r="N60" i="1"/>
  <c r="AG65" i="8"/>
  <c r="P60" i="1"/>
  <c r="AM65" i="8"/>
  <c r="Q60" i="1"/>
  <c r="AP65" i="8"/>
  <c r="AJ65"/>
  <c r="R60" i="1"/>
  <c r="AS65" i="8"/>
  <c r="E65"/>
  <c r="U60" i="1"/>
  <c r="BB65" i="8"/>
  <c r="V60" i="1"/>
  <c r="BE65" i="8"/>
  <c r="W60" i="1"/>
  <c r="BH65" i="8"/>
  <c r="X60" i="1"/>
  <c r="BK65" i="8"/>
  <c r="Y60" i="1"/>
  <c r="BN65" i="8"/>
  <c r="Z60" i="1"/>
  <c r="BQ65" i="8"/>
  <c r="BR65"/>
  <c r="AY65"/>
  <c r="BU60" i="1"/>
  <c r="FZ65" i="8"/>
  <c r="BV60" i="1"/>
  <c r="GC65" i="8"/>
  <c r="BW60" i="1"/>
  <c r="GF65" i="8"/>
  <c r="GO65"/>
  <c r="GR65"/>
  <c r="GU65"/>
  <c r="GX65"/>
  <c r="HA65"/>
  <c r="GL65"/>
  <c r="D65"/>
  <c r="K62" i="1"/>
  <c r="X67" i="8"/>
  <c r="K63" i="1"/>
  <c r="X68" i="8"/>
  <c r="X66"/>
  <c r="L62" i="1"/>
  <c r="AA67" i="8"/>
  <c r="L63" i="1"/>
  <c r="AA68" i="8"/>
  <c r="AA66"/>
  <c r="M62" i="1"/>
  <c r="AD67" i="8"/>
  <c r="M63" i="1"/>
  <c r="AD68" i="8"/>
  <c r="AD66"/>
  <c r="N62" i="1"/>
  <c r="AG67" i="8"/>
  <c r="N63" i="1"/>
  <c r="AG68" i="8"/>
  <c r="AG66"/>
  <c r="P62" i="1"/>
  <c r="AM67" i="8"/>
  <c r="P63" i="1"/>
  <c r="AM68" i="8"/>
  <c r="AM66"/>
  <c r="Q62" i="1"/>
  <c r="AP67" i="8"/>
  <c r="Q63" i="1"/>
  <c r="AP68" i="8"/>
  <c r="AP66"/>
  <c r="AJ66"/>
  <c r="R62" i="1"/>
  <c r="AS67" i="8"/>
  <c r="R63" i="1"/>
  <c r="AS68" i="8"/>
  <c r="AS66"/>
  <c r="E66"/>
  <c r="U62" i="1"/>
  <c r="BB67" i="8"/>
  <c r="V62" i="1"/>
  <c r="BE67" i="8"/>
  <c r="W62" i="1"/>
  <c r="BH67" i="8"/>
  <c r="X62" i="1"/>
  <c r="BK67" i="8"/>
  <c r="Y62" i="1"/>
  <c r="BN67" i="8"/>
  <c r="Z62" i="1"/>
  <c r="BQ67" i="8"/>
  <c r="BR67"/>
  <c r="AY67"/>
  <c r="U63" i="1"/>
  <c r="BB68" i="8"/>
  <c r="V63" i="1"/>
  <c r="BE68" i="8"/>
  <c r="W63" i="1"/>
  <c r="BH68" i="8"/>
  <c r="X63" i="1"/>
  <c r="BK68" i="8"/>
  <c r="Y63" i="1"/>
  <c r="BN68" i="8"/>
  <c r="Z63" i="1"/>
  <c r="BQ68" i="8"/>
  <c r="BR68"/>
  <c r="AY68"/>
  <c r="AY66"/>
  <c r="BU62" i="1"/>
  <c r="FZ67" i="8"/>
  <c r="BU63" i="1"/>
  <c r="FZ68" i="8"/>
  <c r="FZ66"/>
  <c r="BV62" i="1"/>
  <c r="GC67" i="8"/>
  <c r="BV63" i="1"/>
  <c r="GC68" i="8"/>
  <c r="GC66"/>
  <c r="BW62" i="1"/>
  <c r="GF67" i="8"/>
  <c r="BW63" i="1"/>
  <c r="GF68" i="8"/>
  <c r="GF66"/>
  <c r="GO67"/>
  <c r="GR67"/>
  <c r="GU67"/>
  <c r="GX67"/>
  <c r="HA67"/>
  <c r="GL67"/>
  <c r="GO68"/>
  <c r="GR68"/>
  <c r="GU68"/>
  <c r="GX68"/>
  <c r="HA68"/>
  <c r="GL68"/>
  <c r="GL66"/>
  <c r="D66"/>
  <c r="AJ67"/>
  <c r="E67"/>
  <c r="D67"/>
  <c r="AJ68"/>
  <c r="E68"/>
  <c r="D68"/>
  <c r="K65" i="1"/>
  <c r="X70" i="8"/>
  <c r="K66" i="1"/>
  <c r="X71" i="8"/>
  <c r="K67" i="1"/>
  <c r="X72" i="8"/>
  <c r="K68" i="1"/>
  <c r="X73" i="8"/>
  <c r="K69" i="1"/>
  <c r="X74" i="8"/>
  <c r="K70" i="1"/>
  <c r="X75" i="8"/>
  <c r="K71" i="1"/>
  <c r="X76" i="8"/>
  <c r="K72" i="1"/>
  <c r="X77" i="8"/>
  <c r="K73" i="1"/>
  <c r="X78" i="8"/>
  <c r="K74" i="1"/>
  <c r="X79" i="8"/>
  <c r="K75" i="1"/>
  <c r="X80" i="8"/>
  <c r="X69"/>
  <c r="L65" i="1"/>
  <c r="AA70" i="8"/>
  <c r="L66" i="1"/>
  <c r="AA71" i="8"/>
  <c r="L67" i="1"/>
  <c r="AA72" i="8"/>
  <c r="L68" i="1"/>
  <c r="AA73" i="8"/>
  <c r="L69" i="1"/>
  <c r="AA74" i="8"/>
  <c r="L70" i="1"/>
  <c r="AA75" i="8"/>
  <c r="L71" i="1"/>
  <c r="AA76" i="8"/>
  <c r="L72" i="1"/>
  <c r="AA77" i="8"/>
  <c r="L73" i="1"/>
  <c r="AA78" i="8"/>
  <c r="L74" i="1"/>
  <c r="AA79" i="8"/>
  <c r="L75" i="1"/>
  <c r="AA80" i="8"/>
  <c r="AA69"/>
  <c r="M65" i="1"/>
  <c r="AD70" i="8"/>
  <c r="M66" i="1"/>
  <c r="AD71" i="8"/>
  <c r="M67" i="1"/>
  <c r="AD72" i="8"/>
  <c r="M68" i="1"/>
  <c r="AD73" i="8"/>
  <c r="M69" i="1"/>
  <c r="AD74" i="8"/>
  <c r="M70" i="1"/>
  <c r="AD75" i="8"/>
  <c r="M71" i="1"/>
  <c r="AD76" i="8"/>
  <c r="M72" i="1"/>
  <c r="AD77" i="8"/>
  <c r="M73" i="1"/>
  <c r="AD78" i="8"/>
  <c r="M74" i="1"/>
  <c r="AD79" i="8"/>
  <c r="M75" i="1"/>
  <c r="AD80" i="8"/>
  <c r="AD69"/>
  <c r="N65" i="1"/>
  <c r="AG70" i="8"/>
  <c r="N66" i="1"/>
  <c r="AG71" i="8"/>
  <c r="N67" i="1"/>
  <c r="AG72" i="8"/>
  <c r="N68" i="1"/>
  <c r="AG73" i="8"/>
  <c r="N69" i="1"/>
  <c r="AG74" i="8"/>
  <c r="N70" i="1"/>
  <c r="AG75" i="8"/>
  <c r="N71" i="1"/>
  <c r="AG76" i="8"/>
  <c r="N72" i="1"/>
  <c r="AG77" i="8"/>
  <c r="N73" i="1"/>
  <c r="AG78" i="8"/>
  <c r="N74" i="1"/>
  <c r="AG79" i="8"/>
  <c r="N75" i="1"/>
  <c r="AG80" i="8"/>
  <c r="AG69"/>
  <c r="P65" i="1"/>
  <c r="AM70" i="8"/>
  <c r="P66" i="1"/>
  <c r="AM71" i="8"/>
  <c r="P67" i="1"/>
  <c r="AM72" i="8"/>
  <c r="P68" i="1"/>
  <c r="AM73" i="8"/>
  <c r="P69" i="1"/>
  <c r="AM74" i="8"/>
  <c r="P70" i="1"/>
  <c r="AM75" i="8"/>
  <c r="P71" i="1"/>
  <c r="AM76" i="8"/>
  <c r="P72" i="1"/>
  <c r="AM77" i="8"/>
  <c r="P73" i="1"/>
  <c r="AM78" i="8"/>
  <c r="P74" i="1"/>
  <c r="AM79" i="8"/>
  <c r="P75" i="1"/>
  <c r="AM80" i="8"/>
  <c r="AM69"/>
  <c r="Q65" i="1"/>
  <c r="AP70" i="8"/>
  <c r="Q66" i="1"/>
  <c r="AP71" i="8"/>
  <c r="Q67" i="1"/>
  <c r="AP72" i="8"/>
  <c r="Q68" i="1"/>
  <c r="AP73" i="8"/>
  <c r="Q69" i="1"/>
  <c r="AP74" i="8"/>
  <c r="Q70" i="1"/>
  <c r="AP75" i="8"/>
  <c r="Q71" i="1"/>
  <c r="AP76" i="8"/>
  <c r="Q72" i="1"/>
  <c r="AP77" i="8"/>
  <c r="Q73" i="1"/>
  <c r="AP78" i="8"/>
  <c r="Q74" i="1"/>
  <c r="AP79" i="8"/>
  <c r="Q75" i="1"/>
  <c r="AP80" i="8"/>
  <c r="AP69"/>
  <c r="AJ69"/>
  <c r="R65" i="1"/>
  <c r="AS70" i="8"/>
  <c r="R66" i="1"/>
  <c r="AS71" i="8"/>
  <c r="R67" i="1"/>
  <c r="AS72" i="8"/>
  <c r="R68" i="1"/>
  <c r="AS73" i="8"/>
  <c r="R69" i="1"/>
  <c r="AS74" i="8"/>
  <c r="R70" i="1"/>
  <c r="AS75" i="8"/>
  <c r="R71" i="1"/>
  <c r="AS76" i="8"/>
  <c r="R72" i="1"/>
  <c r="AS77" i="8"/>
  <c r="R73" i="1"/>
  <c r="AS78" i="8"/>
  <c r="R74" i="1"/>
  <c r="AS79" i="8"/>
  <c r="R75" i="1"/>
  <c r="AS80" i="8"/>
  <c r="AS69"/>
  <c r="E69"/>
  <c r="U65" i="1"/>
  <c r="BB70" i="8"/>
  <c r="V65" i="1"/>
  <c r="BE70" i="8"/>
  <c r="W65" i="1"/>
  <c r="BH70" i="8"/>
  <c r="X65" i="1"/>
  <c r="BK70" i="8"/>
  <c r="Y65" i="1"/>
  <c r="BN70" i="8"/>
  <c r="Z65" i="1"/>
  <c r="BQ70" i="8"/>
  <c r="BR70"/>
  <c r="AY70"/>
  <c r="U66" i="1"/>
  <c r="BB71" i="8"/>
  <c r="V66" i="1"/>
  <c r="BE71" i="8"/>
  <c r="W66" i="1"/>
  <c r="BH71" i="8"/>
  <c r="X66" i="1"/>
  <c r="BK71" i="8"/>
  <c r="Y66" i="1"/>
  <c r="BN71" i="8"/>
  <c r="Z66" i="1"/>
  <c r="BQ71" i="8"/>
  <c r="BR71"/>
  <c r="AY71"/>
  <c r="U67" i="1"/>
  <c r="BB72" i="8"/>
  <c r="V67" i="1"/>
  <c r="BE72" i="8"/>
  <c r="W67" i="1"/>
  <c r="BH72" i="8"/>
  <c r="X67" i="1"/>
  <c r="BK72" i="8"/>
  <c r="Y67" i="1"/>
  <c r="BN72" i="8"/>
  <c r="Z67" i="1"/>
  <c r="BQ72" i="8"/>
  <c r="BR72"/>
  <c r="AY72"/>
  <c r="U68" i="1"/>
  <c r="BB73" i="8"/>
  <c r="V68" i="1"/>
  <c r="BE73" i="8"/>
  <c r="W68" i="1"/>
  <c r="BH73" i="8"/>
  <c r="X68" i="1"/>
  <c r="BK73" i="8"/>
  <c r="Y68" i="1"/>
  <c r="BN73" i="8"/>
  <c r="Z68" i="1"/>
  <c r="BQ73" i="8"/>
  <c r="BR73"/>
  <c r="AY73"/>
  <c r="U69" i="1"/>
  <c r="BB74" i="8"/>
  <c r="V69" i="1"/>
  <c r="BE74" i="8"/>
  <c r="W69" i="1"/>
  <c r="BH74" i="8"/>
  <c r="X69" i="1"/>
  <c r="BK74" i="8"/>
  <c r="Y69" i="1"/>
  <c r="BN74" i="8"/>
  <c r="Z69" i="1"/>
  <c r="BQ74" i="8"/>
  <c r="BR74"/>
  <c r="AY74"/>
  <c r="U70" i="1"/>
  <c r="BB75" i="8"/>
  <c r="V70" i="1"/>
  <c r="BE75" i="8"/>
  <c r="W70" i="1"/>
  <c r="BH75" i="8"/>
  <c r="X70" i="1"/>
  <c r="BK75" i="8"/>
  <c r="Y70" i="1"/>
  <c r="BN75" i="8"/>
  <c r="Z70" i="1"/>
  <c r="BQ75" i="8"/>
  <c r="BR75"/>
  <c r="AY75"/>
  <c r="U71" i="1"/>
  <c r="BB76" i="8"/>
  <c r="V71" i="1"/>
  <c r="BE76" i="8"/>
  <c r="W71" i="1"/>
  <c r="BH76" i="8"/>
  <c r="X71" i="1"/>
  <c r="BK76" i="8"/>
  <c r="Y71" i="1"/>
  <c r="BN76" i="8"/>
  <c r="Z71" i="1"/>
  <c r="BQ76" i="8"/>
  <c r="BR76"/>
  <c r="AY76"/>
  <c r="U72" i="1"/>
  <c r="BB77" i="8"/>
  <c r="V72" i="1"/>
  <c r="BE77" i="8"/>
  <c r="W72" i="1"/>
  <c r="BH77" i="8"/>
  <c r="X72" i="1"/>
  <c r="BK77" i="8"/>
  <c r="Y72" i="1"/>
  <c r="BN77" i="8"/>
  <c r="Z72" i="1"/>
  <c r="BQ77" i="8"/>
  <c r="BR77"/>
  <c r="AY77"/>
  <c r="U73" i="1"/>
  <c r="BB78" i="8"/>
  <c r="V73" i="1"/>
  <c r="BE78" i="8"/>
  <c r="W73" i="1"/>
  <c r="BH78" i="8"/>
  <c r="X73" i="1"/>
  <c r="BK78" i="8"/>
  <c r="Y73" i="1"/>
  <c r="BN78" i="8"/>
  <c r="Z73" i="1"/>
  <c r="BQ78" i="8"/>
  <c r="BR78"/>
  <c r="AY78"/>
  <c r="U74" i="1"/>
  <c r="BB79" i="8"/>
  <c r="V74" i="1"/>
  <c r="BE79" i="8"/>
  <c r="W74" i="1"/>
  <c r="BH79" i="8"/>
  <c r="X74" i="1"/>
  <c r="BK79" i="8"/>
  <c r="Y74" i="1"/>
  <c r="BN79" i="8"/>
  <c r="Z74" i="1"/>
  <c r="BQ79" i="8"/>
  <c r="BR79"/>
  <c r="AY79"/>
  <c r="U75" i="1"/>
  <c r="BB80" i="8"/>
  <c r="V75" i="1"/>
  <c r="BE80" i="8"/>
  <c r="W75" i="1"/>
  <c r="BH80" i="8"/>
  <c r="X75" i="1"/>
  <c r="BK80" i="8"/>
  <c r="Y75" i="1"/>
  <c r="BN80" i="8"/>
  <c r="Z75" i="1"/>
  <c r="BQ80" i="8"/>
  <c r="BR80"/>
  <c r="AY80"/>
  <c r="AY69"/>
  <c r="BU65" i="1"/>
  <c r="FZ70" i="8"/>
  <c r="BU66" i="1"/>
  <c r="FZ71" i="8"/>
  <c r="BU67" i="1"/>
  <c r="FZ72" i="8"/>
  <c r="BU68" i="1"/>
  <c r="FZ73" i="8"/>
  <c r="BU69" i="1"/>
  <c r="FZ74" i="8"/>
  <c r="BU70" i="1"/>
  <c r="FZ75" i="8"/>
  <c r="BU71" i="1"/>
  <c r="FZ76" i="8"/>
  <c r="BU72" i="1"/>
  <c r="FZ77" i="8"/>
  <c r="BU73" i="1"/>
  <c r="FZ78" i="8"/>
  <c r="BU74" i="1"/>
  <c r="FZ79" i="8"/>
  <c r="BU75" i="1"/>
  <c r="FZ80" i="8"/>
  <c r="FZ69"/>
  <c r="BV65" i="1"/>
  <c r="GC70" i="8"/>
  <c r="BV66" i="1"/>
  <c r="GC71" i="8"/>
  <c r="BV67" i="1"/>
  <c r="GC72" i="8"/>
  <c r="BV68" i="1"/>
  <c r="GC73" i="8"/>
  <c r="BV69" i="1"/>
  <c r="GC74" i="8"/>
  <c r="BV70" i="1"/>
  <c r="GC75" i="8"/>
  <c r="BV71" i="1"/>
  <c r="GC76" i="8"/>
  <c r="BV72" i="1"/>
  <c r="GC77" i="8"/>
  <c r="BV73" i="1"/>
  <c r="GC78" i="8"/>
  <c r="BV74" i="1"/>
  <c r="GC79" i="8"/>
  <c r="BV75" i="1"/>
  <c r="GC80" i="8"/>
  <c r="GC69"/>
  <c r="BW65" i="1"/>
  <c r="GF70" i="8"/>
  <c r="BW66" i="1"/>
  <c r="GF71" i="8"/>
  <c r="BW67" i="1"/>
  <c r="GF72" i="8"/>
  <c r="BW68" i="1"/>
  <c r="GF73" i="8"/>
  <c r="BW69" i="1"/>
  <c r="GF74" i="8"/>
  <c r="BW70" i="1"/>
  <c r="GF75" i="8"/>
  <c r="BW71" i="1"/>
  <c r="GF76" i="8"/>
  <c r="BW72" i="1"/>
  <c r="GF77" i="8"/>
  <c r="BW73" i="1"/>
  <c r="GF78" i="8"/>
  <c r="BW74" i="1"/>
  <c r="GF79" i="8"/>
  <c r="BW75" i="1"/>
  <c r="GF80" i="8"/>
  <c r="GF69"/>
  <c r="GO70"/>
  <c r="GR70"/>
  <c r="GU70"/>
  <c r="GX70"/>
  <c r="HA70"/>
  <c r="GL70"/>
  <c r="GO71"/>
  <c r="GR71"/>
  <c r="GU71"/>
  <c r="GX71"/>
  <c r="HA71"/>
  <c r="GL71"/>
  <c r="GO72"/>
  <c r="GR72"/>
  <c r="GU72"/>
  <c r="GX72"/>
  <c r="HA72"/>
  <c r="GL72"/>
  <c r="GO73"/>
  <c r="GR73"/>
  <c r="GU73"/>
  <c r="GX73"/>
  <c r="HA73"/>
  <c r="GL73"/>
  <c r="GO74"/>
  <c r="GR74"/>
  <c r="GU74"/>
  <c r="GX74"/>
  <c r="HA74"/>
  <c r="GL74"/>
  <c r="GO75"/>
  <c r="GR75"/>
  <c r="GU75"/>
  <c r="GX75"/>
  <c r="HA75"/>
  <c r="GL75"/>
  <c r="GO76"/>
  <c r="GR76"/>
  <c r="GU76"/>
  <c r="GX76"/>
  <c r="HA76"/>
  <c r="GL76"/>
  <c r="GO77"/>
  <c r="GR77"/>
  <c r="GU77"/>
  <c r="GX77"/>
  <c r="HA77"/>
  <c r="GL77"/>
  <c r="GO78"/>
  <c r="GR78"/>
  <c r="GU78"/>
  <c r="GX78"/>
  <c r="HA78"/>
  <c r="GL78"/>
  <c r="GO79"/>
  <c r="GR79"/>
  <c r="GU79"/>
  <c r="GX79"/>
  <c r="HA79"/>
  <c r="GL79"/>
  <c r="GO80"/>
  <c r="GR80"/>
  <c r="GU80"/>
  <c r="GX80"/>
  <c r="HA80"/>
  <c r="GL80"/>
  <c r="GL69"/>
  <c r="D69"/>
  <c r="AJ70"/>
  <c r="E70"/>
  <c r="D70"/>
  <c r="AJ71"/>
  <c r="E71"/>
  <c r="D71"/>
  <c r="AJ72"/>
  <c r="E72"/>
  <c r="D72"/>
  <c r="AJ73"/>
  <c r="E73"/>
  <c r="D73"/>
  <c r="AJ74"/>
  <c r="E74"/>
  <c r="D74"/>
  <c r="AJ75"/>
  <c r="E75"/>
  <c r="D75"/>
  <c r="AJ76"/>
  <c r="E76"/>
  <c r="D76"/>
  <c r="AJ77"/>
  <c r="E77"/>
  <c r="D77"/>
  <c r="AJ78"/>
  <c r="E78"/>
  <c r="D78"/>
  <c r="AJ79"/>
  <c r="E79"/>
  <c r="D79"/>
  <c r="AJ80"/>
  <c r="E80"/>
  <c r="D80"/>
  <c r="K76" i="1"/>
  <c r="X81" i="8"/>
  <c r="L76" i="1"/>
  <c r="AA81" i="8"/>
  <c r="M76" i="1"/>
  <c r="AD81" i="8"/>
  <c r="N76" i="1"/>
  <c r="AG81" i="8"/>
  <c r="P76" i="1"/>
  <c r="AM81" i="8"/>
  <c r="Q76" i="1"/>
  <c r="AP81" i="8"/>
  <c r="AJ81"/>
  <c r="R76" i="1"/>
  <c r="AS81" i="8"/>
  <c r="E81"/>
  <c r="U76" i="1"/>
  <c r="BB81" i="8"/>
  <c r="V76" i="1"/>
  <c r="BE81" i="8"/>
  <c r="W76" i="1"/>
  <c r="BH81" i="8"/>
  <c r="X76" i="1"/>
  <c r="BK81" i="8"/>
  <c r="Y76" i="1"/>
  <c r="BN81" i="8"/>
  <c r="Z76" i="1"/>
  <c r="BQ81" i="8"/>
  <c r="BR81"/>
  <c r="AY81"/>
  <c r="BU76" i="1"/>
  <c r="FZ81" i="8"/>
  <c r="BV76" i="1"/>
  <c r="GC81" i="8"/>
  <c r="BW76" i="1"/>
  <c r="GF81" i="8"/>
  <c r="GO81"/>
  <c r="GR81"/>
  <c r="GU81"/>
  <c r="GX81"/>
  <c r="HA81"/>
  <c r="GL81"/>
  <c r="D81"/>
  <c r="K77" i="1"/>
  <c r="X82" i="8"/>
  <c r="L77" i="1"/>
  <c r="AA82" i="8"/>
  <c r="M77" i="1"/>
  <c r="AD82" i="8"/>
  <c r="N77" i="1"/>
  <c r="AG82" i="8"/>
  <c r="Q77" i="1"/>
  <c r="AP82" i="8"/>
  <c r="AJ82"/>
  <c r="R77" i="1"/>
  <c r="AS82" i="8"/>
  <c r="E82"/>
  <c r="U77" i="1"/>
  <c r="BB82" i="8"/>
  <c r="V77" i="1"/>
  <c r="BE82" i="8"/>
  <c r="W77" i="1"/>
  <c r="BH82" i="8"/>
  <c r="X77" i="1"/>
  <c r="BK82" i="8"/>
  <c r="Y77" i="1"/>
  <c r="BN82" i="8"/>
  <c r="Z77" i="1"/>
  <c r="BQ82" i="8"/>
  <c r="BR82"/>
  <c r="AY82"/>
  <c r="BU77" i="1"/>
  <c r="FZ82" i="8"/>
  <c r="BV77" i="1"/>
  <c r="GC82" i="8"/>
  <c r="GO82"/>
  <c r="GR82"/>
  <c r="GU82"/>
  <c r="GX82"/>
  <c r="HA82"/>
  <c r="GL82"/>
  <c r="D82"/>
  <c r="K78" i="1"/>
  <c r="X83" i="8"/>
  <c r="L78" i="1"/>
  <c r="AA83" i="8"/>
  <c r="M78" i="1"/>
  <c r="AD83" i="8"/>
  <c r="N78" i="1"/>
  <c r="AG83" i="8"/>
  <c r="P78" i="1"/>
  <c r="AM83" i="8"/>
  <c r="Q78" i="1"/>
  <c r="AP83" i="8"/>
  <c r="AJ83"/>
  <c r="R78" i="1"/>
  <c r="AS83" i="8"/>
  <c r="E83"/>
  <c r="U78" i="1"/>
  <c r="BB83" i="8"/>
  <c r="V78" i="1"/>
  <c r="BE83" i="8"/>
  <c r="W78" i="1"/>
  <c r="BH83" i="8"/>
  <c r="X78" i="1"/>
  <c r="BK83" i="8"/>
  <c r="Y78" i="1"/>
  <c r="BN83" i="8"/>
  <c r="Z78" i="1"/>
  <c r="BQ83" i="8"/>
  <c r="BR83"/>
  <c r="AY83"/>
  <c r="BU78" i="1"/>
  <c r="FZ83" i="8"/>
  <c r="BV78" i="1"/>
  <c r="GC83" i="8"/>
  <c r="BW78" i="1"/>
  <c r="GF83" i="8"/>
  <c r="GO83"/>
  <c r="GR83"/>
  <c r="GU83"/>
  <c r="GX83"/>
  <c r="HA83"/>
  <c r="GL83"/>
  <c r="D83"/>
  <c r="K79" i="1"/>
  <c r="X84" i="8"/>
  <c r="L79" i="1"/>
  <c r="AA84" i="8"/>
  <c r="M79" i="1"/>
  <c r="AD84" i="8"/>
  <c r="N79" i="1"/>
  <c r="AG84" i="8"/>
  <c r="P79" i="1"/>
  <c r="AM84" i="8"/>
  <c r="Q79" i="1"/>
  <c r="AP84" i="8"/>
  <c r="AJ84"/>
  <c r="R79" i="1"/>
  <c r="AS84" i="8"/>
  <c r="E84"/>
  <c r="U79" i="1"/>
  <c r="BB84" i="8"/>
  <c r="V79" i="1"/>
  <c r="BE84" i="8"/>
  <c r="W79" i="1"/>
  <c r="BH84" i="8"/>
  <c r="X79" i="1"/>
  <c r="BK84" i="8"/>
  <c r="Y79" i="1"/>
  <c r="BN84" i="8"/>
  <c r="Z79" i="1"/>
  <c r="BQ84" i="8"/>
  <c r="BR84"/>
  <c r="AY84"/>
  <c r="BU79" i="1"/>
  <c r="FZ84" i="8"/>
  <c r="BV79" i="1"/>
  <c r="GC84" i="8"/>
  <c r="BW79" i="1"/>
  <c r="GF84" i="8"/>
  <c r="GO84"/>
  <c r="GR84"/>
  <c r="GU84"/>
  <c r="GX84"/>
  <c r="HA84"/>
  <c r="GL84"/>
  <c r="D84"/>
  <c r="K80" i="1"/>
  <c r="X85" i="8"/>
  <c r="L80" i="1"/>
  <c r="AA85" i="8"/>
  <c r="M80" i="1"/>
  <c r="AD85" i="8"/>
  <c r="N80" i="1"/>
  <c r="AG85" i="8"/>
  <c r="P80" i="1"/>
  <c r="AM85" i="8"/>
  <c r="Q80" i="1"/>
  <c r="AP85" i="8"/>
  <c r="AJ85"/>
  <c r="R80" i="1"/>
  <c r="AS85" i="8"/>
  <c r="E85"/>
  <c r="U80" i="1"/>
  <c r="BB85" i="8"/>
  <c r="V80" i="1"/>
  <c r="BE85" i="8"/>
  <c r="W80" i="1"/>
  <c r="BH85" i="8"/>
  <c r="X80" i="1"/>
  <c r="BK85" i="8"/>
  <c r="Y80" i="1"/>
  <c r="BN85" i="8"/>
  <c r="Z80" i="1"/>
  <c r="BQ85" i="8"/>
  <c r="BR85"/>
  <c r="AY85"/>
  <c r="BU80" i="1"/>
  <c r="FZ85" i="8"/>
  <c r="BV80" i="1"/>
  <c r="GC85" i="8"/>
  <c r="BW80" i="1"/>
  <c r="GF85" i="8"/>
  <c r="GO85"/>
  <c r="GR85"/>
  <c r="GU85"/>
  <c r="GX85"/>
  <c r="HA85"/>
  <c r="GL85"/>
  <c r="D85"/>
  <c r="K81" i="1"/>
  <c r="X86" i="8"/>
  <c r="L81" i="1"/>
  <c r="AA86" i="8"/>
  <c r="M81" i="1"/>
  <c r="AD86" i="8"/>
  <c r="N81" i="1"/>
  <c r="AG86" i="8"/>
  <c r="P81" i="1"/>
  <c r="AM86" i="8"/>
  <c r="Q81" i="1"/>
  <c r="AP86" i="8"/>
  <c r="AJ86"/>
  <c r="R81" i="1"/>
  <c r="AS86" i="8"/>
  <c r="E86"/>
  <c r="U81" i="1"/>
  <c r="BB86" i="8"/>
  <c r="V81" i="1"/>
  <c r="BE86" i="8"/>
  <c r="W81" i="1"/>
  <c r="BH86" i="8"/>
  <c r="X81" i="1"/>
  <c r="BK86" i="8"/>
  <c r="Y81" i="1"/>
  <c r="BN86" i="8"/>
  <c r="Z81" i="1"/>
  <c r="BQ86" i="8"/>
  <c r="BR86"/>
  <c r="AY86"/>
  <c r="BU81" i="1"/>
  <c r="FZ86" i="8"/>
  <c r="BV81" i="1"/>
  <c r="GC86" i="8"/>
  <c r="BW81" i="1"/>
  <c r="GF86" i="8"/>
  <c r="GO86"/>
  <c r="GR86"/>
  <c r="GU86"/>
  <c r="GX86"/>
  <c r="HA86"/>
  <c r="GL86"/>
  <c r="D86"/>
  <c r="K82" i="1"/>
  <c r="X87" i="8"/>
  <c r="L82" i="1"/>
  <c r="AA87" i="8"/>
  <c r="M82" i="1"/>
  <c r="AD87" i="8"/>
  <c r="N82" i="1"/>
  <c r="AG87" i="8"/>
  <c r="P82" i="1"/>
  <c r="AM87" i="8"/>
  <c r="Q82" i="1"/>
  <c r="AP87" i="8"/>
  <c r="AJ87"/>
  <c r="R82" i="1"/>
  <c r="AS87" i="8"/>
  <c r="E87"/>
  <c r="U82" i="1"/>
  <c r="BB87" i="8"/>
  <c r="V82" i="1"/>
  <c r="BE87" i="8"/>
  <c r="W82" i="1"/>
  <c r="BH87" i="8"/>
  <c r="X82" i="1"/>
  <c r="BK87" i="8"/>
  <c r="Y82" i="1"/>
  <c r="BN87" i="8"/>
  <c r="Z82" i="1"/>
  <c r="BQ87" i="8"/>
  <c r="BR87"/>
  <c r="AY87"/>
  <c r="BU82" i="1"/>
  <c r="FZ87" i="8"/>
  <c r="BV82" i="1"/>
  <c r="GC87" i="8"/>
  <c r="BW82" i="1"/>
  <c r="GF87" i="8"/>
  <c r="GO87"/>
  <c r="GR87"/>
  <c r="GU87"/>
  <c r="GX87"/>
  <c r="HA87"/>
  <c r="GL87"/>
  <c r="D87"/>
  <c r="K83" i="1"/>
  <c r="X88" i="8"/>
  <c r="L83" i="1"/>
  <c r="AA88" i="8"/>
  <c r="M83" i="1"/>
  <c r="AD88" i="8"/>
  <c r="N83" i="1"/>
  <c r="AG88" i="8"/>
  <c r="P83" i="1"/>
  <c r="AM88" i="8"/>
  <c r="Q83" i="1"/>
  <c r="AP88" i="8"/>
  <c r="AJ88"/>
  <c r="R83" i="1"/>
  <c r="AS88" i="8"/>
  <c r="E88"/>
  <c r="U83" i="1"/>
  <c r="BB88" i="8"/>
  <c r="V83" i="1"/>
  <c r="BE88" i="8"/>
  <c r="W83" i="1"/>
  <c r="BH88" i="8"/>
  <c r="X83" i="1"/>
  <c r="BK88" i="8"/>
  <c r="Y83" i="1"/>
  <c r="BN88" i="8"/>
  <c r="Z83" i="1"/>
  <c r="BQ88" i="8"/>
  <c r="BR88"/>
  <c r="AY88"/>
  <c r="BU83" i="1"/>
  <c r="FZ88" i="8"/>
  <c r="BV83" i="1"/>
  <c r="GC88" i="8"/>
  <c r="BW83" i="1"/>
  <c r="GF88" i="8"/>
  <c r="GO88"/>
  <c r="GR88"/>
  <c r="GU88"/>
  <c r="GX88"/>
  <c r="HA88"/>
  <c r="GL88"/>
  <c r="D88"/>
  <c r="K84" i="1"/>
  <c r="X89" i="8"/>
  <c r="L84" i="1"/>
  <c r="AA89" i="8"/>
  <c r="M84" i="1"/>
  <c r="AD89" i="8"/>
  <c r="N84" i="1"/>
  <c r="AG89" i="8"/>
  <c r="P84" i="1"/>
  <c r="AM89" i="8"/>
  <c r="Q84" i="1"/>
  <c r="AP89" i="8"/>
  <c r="AJ89"/>
  <c r="R84" i="1"/>
  <c r="AS89" i="8"/>
  <c r="E89"/>
  <c r="U84" i="1"/>
  <c r="BB89" i="8"/>
  <c r="V84" i="1"/>
  <c r="BE89" i="8"/>
  <c r="W84" i="1"/>
  <c r="BH89" i="8"/>
  <c r="X84" i="1"/>
  <c r="BK89" i="8"/>
  <c r="Y84" i="1"/>
  <c r="BN89" i="8"/>
  <c r="Z84" i="1"/>
  <c r="BQ89" i="8"/>
  <c r="BR89"/>
  <c r="AY89"/>
  <c r="BU84" i="1"/>
  <c r="FZ89" i="8"/>
  <c r="BV84" i="1"/>
  <c r="GC89" i="8"/>
  <c r="BW84" i="1"/>
  <c r="GF89" i="8"/>
  <c r="GO89"/>
  <c r="GR89"/>
  <c r="GU89"/>
  <c r="GX89"/>
  <c r="HA89"/>
  <c r="GL89"/>
  <c r="D89"/>
  <c r="K85" i="1"/>
  <c r="X90" i="8"/>
  <c r="L85" i="1"/>
  <c r="AA90" i="8"/>
  <c r="M85" i="1"/>
  <c r="AD90" i="8"/>
  <c r="N85" i="1"/>
  <c r="AG90" i="8"/>
  <c r="P85" i="1"/>
  <c r="AM90" i="8"/>
  <c r="Q85" i="1"/>
  <c r="AP90" i="8"/>
  <c r="AJ90"/>
  <c r="R85" i="1"/>
  <c r="AS90" i="8"/>
  <c r="E90"/>
  <c r="U85" i="1"/>
  <c r="BB90" i="8"/>
  <c r="V85" i="1"/>
  <c r="BE90" i="8"/>
  <c r="W85" i="1"/>
  <c r="BH90" i="8"/>
  <c r="X85" i="1"/>
  <c r="BK90" i="8"/>
  <c r="Y85" i="1"/>
  <c r="BN90" i="8"/>
  <c r="Z85" i="1"/>
  <c r="BQ90" i="8"/>
  <c r="BR90"/>
  <c r="AY90"/>
  <c r="BU85" i="1"/>
  <c r="FZ90" i="8"/>
  <c r="BV85" i="1"/>
  <c r="GC90" i="8"/>
  <c r="BW85" i="1"/>
  <c r="GF90" i="8"/>
  <c r="GO90"/>
  <c r="GR90"/>
  <c r="GU90"/>
  <c r="GX90"/>
  <c r="HA90"/>
  <c r="GL90"/>
  <c r="D90"/>
  <c r="K86" i="1"/>
  <c r="X91" i="8"/>
  <c r="L86" i="1"/>
  <c r="AA91" i="8"/>
  <c r="M86" i="1"/>
  <c r="AD91" i="8"/>
  <c r="N86" i="1"/>
  <c r="AG91" i="8"/>
  <c r="P86" i="1"/>
  <c r="AM91" i="8"/>
  <c r="Q86" i="1"/>
  <c r="AP91" i="8"/>
  <c r="AJ91"/>
  <c r="R86" i="1"/>
  <c r="AS91" i="8"/>
  <c r="E91"/>
  <c r="U86" i="1"/>
  <c r="BB91" i="8"/>
  <c r="V86" i="1"/>
  <c r="BE91" i="8"/>
  <c r="W86" i="1"/>
  <c r="BH91" i="8"/>
  <c r="X86" i="1"/>
  <c r="BK91" i="8"/>
  <c r="Y86" i="1"/>
  <c r="BN91" i="8"/>
  <c r="Z86" i="1"/>
  <c r="BQ91" i="8"/>
  <c r="BR91"/>
  <c r="AY91"/>
  <c r="BU86" i="1"/>
  <c r="FZ91" i="8"/>
  <c r="BV86" i="1"/>
  <c r="GC91" i="8"/>
  <c r="BW86" i="1"/>
  <c r="GF91" i="8"/>
  <c r="GO91"/>
  <c r="GR91"/>
  <c r="GU91"/>
  <c r="GX91"/>
  <c r="HA91"/>
  <c r="GL91"/>
  <c r="D91"/>
  <c r="K87" i="1"/>
  <c r="X92" i="8"/>
  <c r="L87" i="1"/>
  <c r="AA92" i="8"/>
  <c r="M87" i="1"/>
  <c r="AD92" i="8"/>
  <c r="N87" i="1"/>
  <c r="AG92" i="8"/>
  <c r="P87" i="1"/>
  <c r="AM92" i="8"/>
  <c r="Q87" i="1"/>
  <c r="AP92" i="8"/>
  <c r="AJ92"/>
  <c r="R87" i="1"/>
  <c r="AS92" i="8"/>
  <c r="E92"/>
  <c r="U87" i="1"/>
  <c r="BB92" i="8"/>
  <c r="V87" i="1"/>
  <c r="BE92" i="8"/>
  <c r="W87" i="1"/>
  <c r="BH92" i="8"/>
  <c r="X87" i="1"/>
  <c r="BK92" i="8"/>
  <c r="Y87" i="1"/>
  <c r="BN92" i="8"/>
  <c r="Z87" i="1"/>
  <c r="BQ92" i="8"/>
  <c r="BR92"/>
  <c r="AY92"/>
  <c r="BU87" i="1"/>
  <c r="FZ92" i="8"/>
  <c r="BV87" i="1"/>
  <c r="GC92" i="8"/>
  <c r="BW87" i="1"/>
  <c r="GF92" i="8"/>
  <c r="GO92"/>
  <c r="GR92"/>
  <c r="GU92"/>
  <c r="GX92"/>
  <c r="HA92"/>
  <c r="GL92"/>
  <c r="D92"/>
  <c r="K88" i="1"/>
  <c r="X93" i="8"/>
  <c r="L88" i="1"/>
  <c r="AA93" i="8"/>
  <c r="M88" i="1"/>
  <c r="AD93" i="8"/>
  <c r="N88" i="1"/>
  <c r="AG93" i="8"/>
  <c r="P88" i="1"/>
  <c r="AM93" i="8"/>
  <c r="Q88" i="1"/>
  <c r="AP93" i="8"/>
  <c r="AJ93"/>
  <c r="R88" i="1"/>
  <c r="AS93" i="8"/>
  <c r="E93"/>
  <c r="U88" i="1"/>
  <c r="BB93" i="8"/>
  <c r="V88" i="1"/>
  <c r="BE93" i="8"/>
  <c r="W88" i="1"/>
  <c r="BH93" i="8"/>
  <c r="X88" i="1"/>
  <c r="BK93" i="8"/>
  <c r="Y88" i="1"/>
  <c r="BN93" i="8"/>
  <c r="Z88" i="1"/>
  <c r="BQ93" i="8"/>
  <c r="BR93"/>
  <c r="AY93"/>
  <c r="BU88" i="1"/>
  <c r="FZ93" i="8"/>
  <c r="BV88" i="1"/>
  <c r="GC93" i="8"/>
  <c r="BW88" i="1"/>
  <c r="GF93" i="8"/>
  <c r="GO93"/>
  <c r="GR93"/>
  <c r="GU93"/>
  <c r="GX93"/>
  <c r="HA93"/>
  <c r="GL93"/>
  <c r="D93"/>
  <c r="K89" i="1"/>
  <c r="X94" i="8"/>
  <c r="L89" i="1"/>
  <c r="AA94" i="8"/>
  <c r="M89" i="1"/>
  <c r="AD94" i="8"/>
  <c r="N89" i="1"/>
  <c r="AG94" i="8"/>
  <c r="P89" i="1"/>
  <c r="AM94" i="8"/>
  <c r="Q89" i="1"/>
  <c r="AP94" i="8"/>
  <c r="AJ94"/>
  <c r="R89" i="1"/>
  <c r="AS94" i="8"/>
  <c r="E94"/>
  <c r="U89" i="1"/>
  <c r="BB94" i="8"/>
  <c r="V89" i="1"/>
  <c r="BE94" i="8"/>
  <c r="W89" i="1"/>
  <c r="BH94" i="8"/>
  <c r="X89" i="1"/>
  <c r="BK94" i="8"/>
  <c r="Y89" i="1"/>
  <c r="BN94" i="8"/>
  <c r="Z89" i="1"/>
  <c r="BQ94" i="8"/>
  <c r="BR94"/>
  <c r="AY94"/>
  <c r="BU89" i="1"/>
  <c r="FZ94" i="8"/>
  <c r="BV89" i="1"/>
  <c r="GC94" i="8"/>
  <c r="BW89" i="1"/>
  <c r="GF94" i="8"/>
  <c r="GO94"/>
  <c r="GR94"/>
  <c r="GU94"/>
  <c r="GX94"/>
  <c r="HA94"/>
  <c r="GL94"/>
  <c r="D94"/>
  <c r="K90" i="1"/>
  <c r="X95" i="8"/>
  <c r="L90" i="1"/>
  <c r="AA95" i="8"/>
  <c r="M90" i="1"/>
  <c r="AD95" i="8"/>
  <c r="N90" i="1"/>
  <c r="AG95" i="8"/>
  <c r="P90" i="1"/>
  <c r="AM95" i="8"/>
  <c r="Q90" i="1"/>
  <c r="AP95" i="8"/>
  <c r="AJ95"/>
  <c r="R90" i="1"/>
  <c r="AS95" i="8"/>
  <c r="E95"/>
  <c r="U90" i="1"/>
  <c r="BB95" i="8"/>
  <c r="V90" i="1"/>
  <c r="BE95" i="8"/>
  <c r="W90" i="1"/>
  <c r="BH95" i="8"/>
  <c r="X90" i="1"/>
  <c r="BK95" i="8"/>
  <c r="Y90" i="1"/>
  <c r="BN95" i="8"/>
  <c r="Z90" i="1"/>
  <c r="BQ95" i="8"/>
  <c r="BR95"/>
  <c r="AY95"/>
  <c r="BU90" i="1"/>
  <c r="FZ95" i="8"/>
  <c r="BV90" i="1"/>
  <c r="GC95" i="8"/>
  <c r="BW90" i="1"/>
  <c r="GF95" i="8"/>
  <c r="GO95"/>
  <c r="GR95"/>
  <c r="GU95"/>
  <c r="GX95"/>
  <c r="HA95"/>
  <c r="GL95"/>
  <c r="D95"/>
  <c r="K91" i="1"/>
  <c r="X96" i="8"/>
  <c r="L91" i="1"/>
  <c r="AA96" i="8"/>
  <c r="M91" i="1"/>
  <c r="AD96" i="8"/>
  <c r="N91" i="1"/>
  <c r="AG96" i="8"/>
  <c r="P91" i="1"/>
  <c r="AM96" i="8"/>
  <c r="Q91" i="1"/>
  <c r="AP96" i="8"/>
  <c r="AJ96"/>
  <c r="R91" i="1"/>
  <c r="AS96" i="8"/>
  <c r="E96"/>
  <c r="U91" i="1"/>
  <c r="BB96" i="8"/>
  <c r="V91" i="1"/>
  <c r="BE96" i="8"/>
  <c r="W91" i="1"/>
  <c r="BH96" i="8"/>
  <c r="X91" i="1"/>
  <c r="BK96" i="8"/>
  <c r="Y91" i="1"/>
  <c r="BN96" i="8"/>
  <c r="Z91" i="1"/>
  <c r="BQ96" i="8"/>
  <c r="BR96"/>
  <c r="AY96"/>
  <c r="BU91" i="1"/>
  <c r="FZ96" i="8"/>
  <c r="BV91" i="1"/>
  <c r="GC96" i="8"/>
  <c r="BW91" i="1"/>
  <c r="GF96" i="8"/>
  <c r="GO96"/>
  <c r="GR96"/>
  <c r="GU96"/>
  <c r="GX96"/>
  <c r="HA96"/>
  <c r="GL96"/>
  <c r="D96"/>
  <c r="D62"/>
  <c r="K93" i="1"/>
  <c r="X98" i="8"/>
  <c r="L93" i="1"/>
  <c r="AA98" i="8"/>
  <c r="M93" i="1"/>
  <c r="AD98" i="8"/>
  <c r="N93" i="1"/>
  <c r="AG98" i="8"/>
  <c r="P93" i="1"/>
  <c r="AM98" i="8"/>
  <c r="Q93" i="1"/>
  <c r="AP98" i="8"/>
  <c r="AJ98"/>
  <c r="R93" i="1"/>
  <c r="AS98" i="8"/>
  <c r="E98"/>
  <c r="U93" i="1"/>
  <c r="BB98" i="8"/>
  <c r="V93" i="1"/>
  <c r="BE98" i="8"/>
  <c r="W93" i="1"/>
  <c r="BH98" i="8"/>
  <c r="X93" i="1"/>
  <c r="BK98" i="8"/>
  <c r="Y93" i="1"/>
  <c r="BN98" i="8"/>
  <c r="Z93" i="1"/>
  <c r="BQ98" i="8"/>
  <c r="BR98"/>
  <c r="AY98"/>
  <c r="AE93" i="1"/>
  <c r="CD98" i="8"/>
  <c r="AF93" i="1"/>
  <c r="CG98" i="8"/>
  <c r="CH98"/>
  <c r="CA98"/>
  <c r="AI93" i="1"/>
  <c r="CN98" i="8"/>
  <c r="AJ93" i="1"/>
  <c r="CQ98" i="8"/>
  <c r="AK93" i="1"/>
  <c r="CT98" i="8"/>
  <c r="AL93" i="1"/>
  <c r="CW98" i="8"/>
  <c r="AM93" i="1"/>
  <c r="CZ98" i="8"/>
  <c r="AN93" i="1"/>
  <c r="DC98" i="8"/>
  <c r="AP93" i="1"/>
  <c r="DG98" i="8"/>
  <c r="AQ93" i="1"/>
  <c r="DJ98" i="8"/>
  <c r="AR93" i="1"/>
  <c r="DM98" i="8"/>
  <c r="AT93" i="1"/>
  <c r="DQ98" i="8"/>
  <c r="BD93" i="1"/>
  <c r="BE93"/>
  <c r="BF93"/>
  <c r="BC93"/>
  <c r="ED98" i="8"/>
  <c r="BG93" i="1"/>
  <c r="EN98" i="8"/>
  <c r="BH93" i="1"/>
  <c r="EQ98" i="8"/>
  <c r="BJ93" i="1"/>
  <c r="EW98" i="8"/>
  <c r="BK93" i="1"/>
  <c r="EZ98" i="8"/>
  <c r="BL93" i="1"/>
  <c r="FC98" i="8"/>
  <c r="BM93" i="1"/>
  <c r="FF98" i="8"/>
  <c r="BN93" i="1"/>
  <c r="FI98" i="8"/>
  <c r="FJ98"/>
  <c r="BP93" i="1"/>
  <c r="FM98" i="8"/>
  <c r="BR93" i="1"/>
  <c r="FS98" i="8"/>
  <c r="BT93" i="1"/>
  <c r="FW98" i="8"/>
  <c r="CK98"/>
  <c r="BU93" i="1"/>
  <c r="FZ98" i="8"/>
  <c r="BV93" i="1"/>
  <c r="GC98" i="8"/>
  <c r="BW93" i="1"/>
  <c r="GF98" i="8"/>
  <c r="GO98"/>
  <c r="GR98"/>
  <c r="GU98"/>
  <c r="GX98"/>
  <c r="HA98"/>
  <c r="GL98"/>
  <c r="D98"/>
  <c r="K94" i="1"/>
  <c r="X99" i="8"/>
  <c r="L94" i="1"/>
  <c r="AA99" i="8"/>
  <c r="M94" i="1"/>
  <c r="AD99" i="8"/>
  <c r="N94" i="1"/>
  <c r="AG99" i="8"/>
  <c r="P94" i="1"/>
  <c r="AM99" i="8"/>
  <c r="Q94" i="1"/>
  <c r="AP99" i="8"/>
  <c r="AJ99"/>
  <c r="R94" i="1"/>
  <c r="AS99" i="8"/>
  <c r="E99"/>
  <c r="U94" i="1"/>
  <c r="BB99" i="8"/>
  <c r="V94" i="1"/>
  <c r="BE99" i="8"/>
  <c r="W94" i="1"/>
  <c r="BH99" i="8"/>
  <c r="X94" i="1"/>
  <c r="BK99" i="8"/>
  <c r="Y94" i="1"/>
  <c r="BN99" i="8"/>
  <c r="Z94" i="1"/>
  <c r="BQ99" i="8"/>
  <c r="BR99"/>
  <c r="AY99"/>
  <c r="AE94" i="1"/>
  <c r="CD99" i="8"/>
  <c r="AF94" i="1"/>
  <c r="CG99" i="8"/>
  <c r="CH99"/>
  <c r="CA99"/>
  <c r="AI94" i="1"/>
  <c r="CN99" i="8"/>
  <c r="AJ94" i="1"/>
  <c r="CQ99" i="8"/>
  <c r="AK94" i="1"/>
  <c r="CT99" i="8"/>
  <c r="AL94" i="1"/>
  <c r="CW99" i="8"/>
  <c r="AM94" i="1"/>
  <c r="CZ99" i="8"/>
  <c r="AN94" i="1"/>
  <c r="DC99" i="8"/>
  <c r="AP94" i="1"/>
  <c r="DG99" i="8"/>
  <c r="AQ94" i="1"/>
  <c r="DJ99" i="8"/>
  <c r="AR94" i="1"/>
  <c r="DM99" i="8"/>
  <c r="AT94" i="1"/>
  <c r="DQ99" i="8"/>
  <c r="BD94" i="1"/>
  <c r="BE94"/>
  <c r="BF94"/>
  <c r="BC94"/>
  <c r="ED99" i="8"/>
  <c r="BG94" i="1"/>
  <c r="EN99" i="8"/>
  <c r="BH94" i="1"/>
  <c r="EQ99" i="8"/>
  <c r="BJ94" i="1"/>
  <c r="EW99" i="8"/>
  <c r="BK94" i="1"/>
  <c r="EZ99" i="8"/>
  <c r="BL94" i="1"/>
  <c r="FC99" i="8"/>
  <c r="BM94" i="1"/>
  <c r="FF99" i="8"/>
  <c r="BN94" i="1"/>
  <c r="FI99" i="8"/>
  <c r="FJ99"/>
  <c r="BP94" i="1"/>
  <c r="FM99" i="8"/>
  <c r="BR94" i="1"/>
  <c r="FS99" i="8"/>
  <c r="BT94" i="1"/>
  <c r="FW99" i="8"/>
  <c r="CK99"/>
  <c r="BU94" i="1"/>
  <c r="FZ99" i="8"/>
  <c r="BV94" i="1"/>
  <c r="GC99" i="8"/>
  <c r="BW94" i="1"/>
  <c r="GF99" i="8"/>
  <c r="GO99"/>
  <c r="GR99"/>
  <c r="GU99"/>
  <c r="GX99"/>
  <c r="HA99"/>
  <c r="GL99"/>
  <c r="D99"/>
  <c r="K95" i="1"/>
  <c r="X100" i="8"/>
  <c r="L95" i="1"/>
  <c r="AA100" i="8"/>
  <c r="M95" i="1"/>
  <c r="AD100" i="8"/>
  <c r="N95" i="1"/>
  <c r="AG100" i="8"/>
  <c r="P95" i="1"/>
  <c r="AM100" i="8"/>
  <c r="Q95" i="1"/>
  <c r="AP100" i="8"/>
  <c r="AJ100"/>
  <c r="R95" i="1"/>
  <c r="AS100" i="8"/>
  <c r="E100"/>
  <c r="U95" i="1"/>
  <c r="BB100" i="8"/>
  <c r="V95" i="1"/>
  <c r="BE100" i="8"/>
  <c r="W95" i="1"/>
  <c r="BH100" i="8"/>
  <c r="X95" i="1"/>
  <c r="BK100" i="8"/>
  <c r="Y95" i="1"/>
  <c r="BN100" i="8"/>
  <c r="Z95" i="1"/>
  <c r="BQ100" i="8"/>
  <c r="BR100"/>
  <c r="AY100"/>
  <c r="AE95" i="1"/>
  <c r="CD100" i="8"/>
  <c r="AF95" i="1"/>
  <c r="CG100" i="8"/>
  <c r="CH100"/>
  <c r="CA100"/>
  <c r="CN100"/>
  <c r="AJ95" i="1"/>
  <c r="CQ100" i="8"/>
  <c r="AK95" i="1"/>
  <c r="CT100" i="8"/>
  <c r="AL95" i="1"/>
  <c r="CW100" i="8"/>
  <c r="AM95" i="1"/>
  <c r="CZ100" i="8"/>
  <c r="AN95" i="1"/>
  <c r="DC100" i="8"/>
  <c r="AP95" i="1"/>
  <c r="DG100" i="8"/>
  <c r="AQ95" i="1"/>
  <c r="DJ100" i="8"/>
  <c r="AR95" i="1"/>
  <c r="DM100" i="8"/>
  <c r="AT95" i="1"/>
  <c r="DQ100" i="8"/>
  <c r="BD95" i="1"/>
  <c r="BE95"/>
  <c r="BF95"/>
  <c r="BC95"/>
  <c r="ED100" i="8"/>
  <c r="BG95" i="1"/>
  <c r="EN100" i="8"/>
  <c r="BJ95" i="1"/>
  <c r="EW100" i="8"/>
  <c r="BK95" i="1"/>
  <c r="EZ100" i="8"/>
  <c r="BL95" i="1"/>
  <c r="FC100" i="8"/>
  <c r="BM95" i="1"/>
  <c r="FF100" i="8"/>
  <c r="BN95" i="1"/>
  <c r="FI100" i="8"/>
  <c r="FJ100"/>
  <c r="BP95" i="1"/>
  <c r="FM100" i="8"/>
  <c r="BR95" i="1"/>
  <c r="FS100" i="8"/>
  <c r="BT95" i="1"/>
  <c r="FW100" i="8"/>
  <c r="CK100"/>
  <c r="BU95" i="1"/>
  <c r="FZ100" i="8"/>
  <c r="BV95" i="1"/>
  <c r="GC100" i="8"/>
  <c r="BW95" i="1"/>
  <c r="GF100" i="8"/>
  <c r="GO100"/>
  <c r="GR100"/>
  <c r="GU100"/>
  <c r="GX100"/>
  <c r="HA100"/>
  <c r="GL100"/>
  <c r="D100"/>
  <c r="K96" i="1"/>
  <c r="X101" i="8"/>
  <c r="L96" i="1"/>
  <c r="AA101" i="8"/>
  <c r="M96" i="1"/>
  <c r="AD101" i="8"/>
  <c r="N96" i="1"/>
  <c r="AG101" i="8"/>
  <c r="P96" i="1"/>
  <c r="AM101" i="8"/>
  <c r="Q96" i="1"/>
  <c r="AP101" i="8"/>
  <c r="AJ101"/>
  <c r="R96" i="1"/>
  <c r="AS101" i="8"/>
  <c r="E101"/>
  <c r="U96" i="1"/>
  <c r="BB101" i="8"/>
  <c r="V96" i="1"/>
  <c r="BE101" i="8"/>
  <c r="W96" i="1"/>
  <c r="BH101" i="8"/>
  <c r="X96" i="1"/>
  <c r="BK101" i="8"/>
  <c r="Y96" i="1"/>
  <c r="BN101" i="8"/>
  <c r="Z96" i="1"/>
  <c r="BQ101" i="8"/>
  <c r="BR101"/>
  <c r="AY101"/>
  <c r="AE96" i="1"/>
  <c r="CD101" i="8"/>
  <c r="AF96" i="1"/>
  <c r="CG101" i="8"/>
  <c r="CH101"/>
  <c r="CA101"/>
  <c r="AI96" i="1"/>
  <c r="CN101" i="8"/>
  <c r="AJ96" i="1"/>
  <c r="CQ101" i="8"/>
  <c r="AK96" i="1"/>
  <c r="CT101" i="8"/>
  <c r="AL96" i="1"/>
  <c r="CW101" i="8"/>
  <c r="AM96" i="1"/>
  <c r="CZ101" i="8"/>
  <c r="AN96" i="1"/>
  <c r="DC101" i="8"/>
  <c r="AP96" i="1"/>
  <c r="DG101" i="8"/>
  <c r="AQ96" i="1"/>
  <c r="DJ101" i="8"/>
  <c r="AR96" i="1"/>
  <c r="DM101" i="8"/>
  <c r="AT96" i="1"/>
  <c r="DQ101" i="8"/>
  <c r="BD96" i="1"/>
  <c r="BE96"/>
  <c r="BF96"/>
  <c r="BC96"/>
  <c r="ED101" i="8"/>
  <c r="BG96" i="1"/>
  <c r="EN101" i="8"/>
  <c r="BH96" i="1"/>
  <c r="EQ101" i="8"/>
  <c r="BJ96" i="1"/>
  <c r="EW101" i="8"/>
  <c r="BK96" i="1"/>
  <c r="EZ101" i="8"/>
  <c r="BL96" i="1"/>
  <c r="FC101" i="8"/>
  <c r="BM96" i="1"/>
  <c r="FF101" i="8"/>
  <c r="BN96" i="1"/>
  <c r="FI101" i="8"/>
  <c r="FJ101"/>
  <c r="BP96" i="1"/>
  <c r="FM101" i="8"/>
  <c r="BR96" i="1"/>
  <c r="FS101" i="8"/>
  <c r="BT96" i="1"/>
  <c r="FW101" i="8"/>
  <c r="CK101"/>
  <c r="BU96" i="1"/>
  <c r="FZ101" i="8"/>
  <c r="BV96" i="1"/>
  <c r="GC101" i="8"/>
  <c r="BW96" i="1"/>
  <c r="GF101" i="8"/>
  <c r="GO101"/>
  <c r="GR101"/>
  <c r="GU101"/>
  <c r="GX101"/>
  <c r="HA101"/>
  <c r="GL101"/>
  <c r="D101"/>
  <c r="K97" i="1"/>
  <c r="X102" i="8"/>
  <c r="L97" i="1"/>
  <c r="AA102" i="8"/>
  <c r="M97" i="1"/>
  <c r="AD102" i="8"/>
  <c r="N97" i="1"/>
  <c r="AG102" i="8"/>
  <c r="P97" i="1"/>
  <c r="AM102" i="8"/>
  <c r="Q97" i="1"/>
  <c r="AP102" i="8"/>
  <c r="AJ102"/>
  <c r="R97" i="1"/>
  <c r="AS102" i="8"/>
  <c r="E102"/>
  <c r="U97" i="1"/>
  <c r="BB102" i="8"/>
  <c r="V97" i="1"/>
  <c r="BE102" i="8"/>
  <c r="W97" i="1"/>
  <c r="BH102" i="8"/>
  <c r="X97" i="1"/>
  <c r="BK102" i="8"/>
  <c r="Y97" i="1"/>
  <c r="BN102" i="8"/>
  <c r="Z97" i="1"/>
  <c r="BQ102" i="8"/>
  <c r="BR102"/>
  <c r="AY102"/>
  <c r="AE97" i="1"/>
  <c r="CD102" i="8"/>
  <c r="AF97" i="1"/>
  <c r="CG102" i="8"/>
  <c r="CH102"/>
  <c r="CA102"/>
  <c r="AI97" i="1"/>
  <c r="CN102" i="8"/>
  <c r="AJ97" i="1"/>
  <c r="CQ102" i="8"/>
  <c r="AK97" i="1"/>
  <c r="CT102" i="8"/>
  <c r="AL97" i="1"/>
  <c r="CW102" i="8"/>
  <c r="AM97" i="1"/>
  <c r="CZ102" i="8"/>
  <c r="AN97" i="1"/>
  <c r="DC102" i="8"/>
  <c r="AP97" i="1"/>
  <c r="DG102" i="8"/>
  <c r="AQ97" i="1"/>
  <c r="DJ102" i="8"/>
  <c r="AR97" i="1"/>
  <c r="DM102" i="8"/>
  <c r="AT97" i="1"/>
  <c r="DQ102" i="8"/>
  <c r="BD97" i="1"/>
  <c r="BE97"/>
  <c r="BF97"/>
  <c r="BC97"/>
  <c r="ED102" i="8"/>
  <c r="BG97" i="1"/>
  <c r="EN102" i="8"/>
  <c r="BH97" i="1"/>
  <c r="EQ102" i="8"/>
  <c r="BJ97" i="1"/>
  <c r="EW102" i="8"/>
  <c r="BK97" i="1"/>
  <c r="EZ102" i="8"/>
  <c r="BL97" i="1"/>
  <c r="FC102" i="8"/>
  <c r="BM97" i="1"/>
  <c r="FF102" i="8"/>
  <c r="BN97" i="1"/>
  <c r="FI102" i="8"/>
  <c r="FJ102"/>
  <c r="BP97" i="1"/>
  <c r="FM102" i="8"/>
  <c r="BR97" i="1"/>
  <c r="FS102" i="8"/>
  <c r="BT97" i="1"/>
  <c r="FW102" i="8"/>
  <c r="CK102"/>
  <c r="BU97" i="1"/>
  <c r="FZ102" i="8"/>
  <c r="BV97" i="1"/>
  <c r="GC102" i="8"/>
  <c r="BW97" i="1"/>
  <c r="GF102" i="8"/>
  <c r="GO102"/>
  <c r="GR102"/>
  <c r="GU102"/>
  <c r="GX102"/>
  <c r="HA102"/>
  <c r="GL102"/>
  <c r="D102"/>
  <c r="K98" i="1"/>
  <c r="X103" i="8"/>
  <c r="L98" i="1"/>
  <c r="AA103" i="8"/>
  <c r="M98" i="1"/>
  <c r="AD103" i="8"/>
  <c r="N98" i="1"/>
  <c r="AG103" i="8"/>
  <c r="P98" i="1"/>
  <c r="AM103" i="8"/>
  <c r="Q98" i="1"/>
  <c r="AP103" i="8"/>
  <c r="AJ103"/>
  <c r="R98" i="1"/>
  <c r="AS103" i="8"/>
  <c r="E103"/>
  <c r="U98" i="1"/>
  <c r="BB103" i="8"/>
  <c r="V98" i="1"/>
  <c r="BE103" i="8"/>
  <c r="W98" i="1"/>
  <c r="BH103" i="8"/>
  <c r="X98" i="1"/>
  <c r="BK103" i="8"/>
  <c r="Y98" i="1"/>
  <c r="BN103" i="8"/>
  <c r="Z98" i="1"/>
  <c r="BQ103" i="8"/>
  <c r="BR103"/>
  <c r="AY103"/>
  <c r="AE98" i="1"/>
  <c r="CD103" i="8"/>
  <c r="AF98" i="1"/>
  <c r="CG103" i="8"/>
  <c r="CH103"/>
  <c r="CA103"/>
  <c r="AI98" i="1"/>
  <c r="CN103" i="8"/>
  <c r="AJ98" i="1"/>
  <c r="CQ103" i="8"/>
  <c r="AK98" i="1"/>
  <c r="CT103" i="8"/>
  <c r="AL98" i="1"/>
  <c r="CW103" i="8"/>
  <c r="AM98" i="1"/>
  <c r="CZ103" i="8"/>
  <c r="AN98" i="1"/>
  <c r="DC103" i="8"/>
  <c r="AP98" i="1"/>
  <c r="DG103" i="8"/>
  <c r="AQ98" i="1"/>
  <c r="DJ103" i="8"/>
  <c r="AR98" i="1"/>
  <c r="DM103" i="8"/>
  <c r="AT98" i="1"/>
  <c r="DQ103" i="8"/>
  <c r="BD98" i="1"/>
  <c r="BE98"/>
  <c r="BC98"/>
  <c r="ED103" i="8"/>
  <c r="BG98" i="1"/>
  <c r="EN103" i="8"/>
  <c r="BH98" i="1"/>
  <c r="EQ103" i="8"/>
  <c r="BJ98" i="1"/>
  <c r="EW103" i="8"/>
  <c r="BK98" i="1"/>
  <c r="EZ103" i="8"/>
  <c r="BL98" i="1"/>
  <c r="FC103" i="8"/>
  <c r="BM98" i="1"/>
  <c r="FF103" i="8"/>
  <c r="BN98" i="1"/>
  <c r="FI103" i="8"/>
  <c r="FJ103"/>
  <c r="BP98" i="1"/>
  <c r="FM103" i="8"/>
  <c r="BR98" i="1"/>
  <c r="FS103" i="8"/>
  <c r="BT98" i="1"/>
  <c r="FW103" i="8"/>
  <c r="CK103"/>
  <c r="BU98" i="1"/>
  <c r="FZ103" i="8"/>
  <c r="BV98" i="1"/>
  <c r="GC103" i="8"/>
  <c r="BW98" i="1"/>
  <c r="GF103" i="8"/>
  <c r="GO103"/>
  <c r="GR103"/>
  <c r="GU103"/>
  <c r="GX103"/>
  <c r="HA103"/>
  <c r="GL103"/>
  <c r="D103"/>
  <c r="K99" i="1"/>
  <c r="X104" i="8"/>
  <c r="L99" i="1"/>
  <c r="AA104" i="8"/>
  <c r="M99" i="1"/>
  <c r="AD104" i="8"/>
  <c r="N99" i="1"/>
  <c r="AG104" i="8"/>
  <c r="P99" i="1"/>
  <c r="AM104" i="8"/>
  <c r="Q99" i="1"/>
  <c r="AP104" i="8"/>
  <c r="AJ104"/>
  <c r="R99" i="1"/>
  <c r="AS104" i="8"/>
  <c r="E104"/>
  <c r="U99" i="1"/>
  <c r="BB104" i="8"/>
  <c r="V99" i="1"/>
  <c r="BE104" i="8"/>
  <c r="W99" i="1"/>
  <c r="BH104" i="8"/>
  <c r="X99" i="1"/>
  <c r="BK104" i="8"/>
  <c r="Y99" i="1"/>
  <c r="BN104" i="8"/>
  <c r="Z99" i="1"/>
  <c r="BQ104" i="8"/>
  <c r="BR104"/>
  <c r="AY104"/>
  <c r="AE99" i="1"/>
  <c r="CD104" i="8"/>
  <c r="AF99" i="1"/>
  <c r="CG104" i="8"/>
  <c r="CH104"/>
  <c r="CA104"/>
  <c r="AI99" i="1"/>
  <c r="CN104" i="8"/>
  <c r="AJ99" i="1"/>
  <c r="CQ104" i="8"/>
  <c r="AK99" i="1"/>
  <c r="CT104" i="8"/>
  <c r="AL99" i="1"/>
  <c r="CW104" i="8"/>
  <c r="AM99" i="1"/>
  <c r="CZ104" i="8"/>
  <c r="AN99" i="1"/>
  <c r="DC104" i="8"/>
  <c r="AP99" i="1"/>
  <c r="DG104" i="8"/>
  <c r="AQ99" i="1"/>
  <c r="DJ104" i="8"/>
  <c r="AR99" i="1"/>
  <c r="DM104" i="8"/>
  <c r="AT99" i="1"/>
  <c r="DQ104" i="8"/>
  <c r="BD99" i="1"/>
  <c r="BE99"/>
  <c r="BF99"/>
  <c r="BC99"/>
  <c r="ED104" i="8"/>
  <c r="BG99" i="1"/>
  <c r="EN104" i="8"/>
  <c r="BH99" i="1"/>
  <c r="EQ104" i="8"/>
  <c r="BJ99" i="1"/>
  <c r="EW104" i="8"/>
  <c r="BK99" i="1"/>
  <c r="EZ104" i="8"/>
  <c r="BL99" i="1"/>
  <c r="FC104" i="8"/>
  <c r="BM99" i="1"/>
  <c r="FF104" i="8"/>
  <c r="BN99" i="1"/>
  <c r="FI104" i="8"/>
  <c r="FJ104"/>
  <c r="BP99" i="1"/>
  <c r="FM104" i="8"/>
  <c r="BR99" i="1"/>
  <c r="FS104" i="8"/>
  <c r="BT99" i="1"/>
  <c r="FW104" i="8"/>
  <c r="CK104"/>
  <c r="BU99" i="1"/>
  <c r="FZ104" i="8"/>
  <c r="BV99" i="1"/>
  <c r="GC104" i="8"/>
  <c r="BW99" i="1"/>
  <c r="GF104" i="8"/>
  <c r="GO104"/>
  <c r="GR104"/>
  <c r="GU104"/>
  <c r="GX104"/>
  <c r="HA104"/>
  <c r="GL104"/>
  <c r="D104"/>
  <c r="K100" i="1"/>
  <c r="X105" i="8"/>
  <c r="L100" i="1"/>
  <c r="AA105" i="8"/>
  <c r="M100" i="1"/>
  <c r="AD105" i="8"/>
  <c r="N100" i="1"/>
  <c r="AG105" i="8"/>
  <c r="P100" i="1"/>
  <c r="AM105" i="8"/>
  <c r="Q100" i="1"/>
  <c r="AP105" i="8"/>
  <c r="AJ105"/>
  <c r="R100" i="1"/>
  <c r="AS105" i="8"/>
  <c r="E105"/>
  <c r="U100" i="1"/>
  <c r="BB105" i="8"/>
  <c r="V100" i="1"/>
  <c r="BE105" i="8"/>
  <c r="W100" i="1"/>
  <c r="BH105" i="8"/>
  <c r="X100" i="1"/>
  <c r="BK105" i="8"/>
  <c r="Y100" i="1"/>
  <c r="BN105" i="8"/>
  <c r="Z100" i="1"/>
  <c r="BQ105" i="8"/>
  <c r="BR105"/>
  <c r="AY105"/>
  <c r="AE100" i="1"/>
  <c r="CD105" i="8"/>
  <c r="AF100" i="1"/>
  <c r="CG105" i="8"/>
  <c r="CH105"/>
  <c r="CA105"/>
  <c r="AI100" i="1"/>
  <c r="CN105" i="8"/>
  <c r="AJ100" i="1"/>
  <c r="CQ105" i="8"/>
  <c r="AK100" i="1"/>
  <c r="CT105" i="8"/>
  <c r="AL100" i="1"/>
  <c r="CW105" i="8"/>
  <c r="AM100" i="1"/>
  <c r="CZ105" i="8"/>
  <c r="AN100" i="1"/>
  <c r="DC105" i="8"/>
  <c r="AP100" i="1"/>
  <c r="DG105" i="8"/>
  <c r="AQ100" i="1"/>
  <c r="DJ105" i="8"/>
  <c r="AR100" i="1"/>
  <c r="DM105" i="8"/>
  <c r="AT100" i="1"/>
  <c r="DQ105" i="8"/>
  <c r="BD100" i="1"/>
  <c r="BE100"/>
  <c r="BF100"/>
  <c r="BC100"/>
  <c r="ED105" i="8"/>
  <c r="BG100" i="1"/>
  <c r="EN105" i="8"/>
  <c r="BH100" i="1"/>
  <c r="EQ105" i="8"/>
  <c r="BJ100" i="1"/>
  <c r="EW105" i="8"/>
  <c r="BK100" i="1"/>
  <c r="EZ105" i="8"/>
  <c r="BL100" i="1"/>
  <c r="FC105" i="8"/>
  <c r="BM100" i="1"/>
  <c r="FF105" i="8"/>
  <c r="BN100" i="1"/>
  <c r="FI105" i="8"/>
  <c r="FJ105"/>
  <c r="BP100" i="1"/>
  <c r="FM105" i="8"/>
  <c r="BR100" i="1"/>
  <c r="FS105" i="8"/>
  <c r="BT100" i="1"/>
  <c r="FW105" i="8"/>
  <c r="CK105"/>
  <c r="BU100" i="1"/>
  <c r="FZ105" i="8"/>
  <c r="BV100" i="1"/>
  <c r="GC105" i="8"/>
  <c r="BW100" i="1"/>
  <c r="GF105" i="8"/>
  <c r="GO105"/>
  <c r="GR105"/>
  <c r="GU105"/>
  <c r="GX105"/>
  <c r="HA105"/>
  <c r="GL105"/>
  <c r="D105"/>
  <c r="K101" i="1"/>
  <c r="X106" i="8"/>
  <c r="L101" i="1"/>
  <c r="AA106" i="8"/>
  <c r="M101" i="1"/>
  <c r="AD106" i="8"/>
  <c r="N101" i="1"/>
  <c r="AG106" i="8"/>
  <c r="P101" i="1"/>
  <c r="AM106" i="8"/>
  <c r="Q101" i="1"/>
  <c r="AP106" i="8"/>
  <c r="AJ106"/>
  <c r="R101" i="1"/>
  <c r="AS106" i="8"/>
  <c r="E106"/>
  <c r="U101" i="1"/>
  <c r="BB106" i="8"/>
  <c r="V101" i="1"/>
  <c r="BE106" i="8"/>
  <c r="W101" i="1"/>
  <c r="BH106" i="8"/>
  <c r="X101" i="1"/>
  <c r="BK106" i="8"/>
  <c r="Y101" i="1"/>
  <c r="BN106" i="8"/>
  <c r="Z101" i="1"/>
  <c r="BQ106" i="8"/>
  <c r="BR106"/>
  <c r="AY106"/>
  <c r="AE101" i="1"/>
  <c r="CD106" i="8"/>
  <c r="AF101" i="1"/>
  <c r="CG106" i="8"/>
  <c r="CH106"/>
  <c r="CA106"/>
  <c r="AI101" i="1"/>
  <c r="CN106" i="8"/>
  <c r="AJ101" i="1"/>
  <c r="CQ106" i="8"/>
  <c r="AK101" i="1"/>
  <c r="CT106" i="8"/>
  <c r="AL101" i="1"/>
  <c r="CW106" i="8"/>
  <c r="AM101" i="1"/>
  <c r="CZ106" i="8"/>
  <c r="AN101" i="1"/>
  <c r="DC106" i="8"/>
  <c r="AP101" i="1"/>
  <c r="DG106" i="8"/>
  <c r="AQ101" i="1"/>
  <c r="DJ106" i="8"/>
  <c r="AR101" i="1"/>
  <c r="DM106" i="8"/>
  <c r="AT101" i="1"/>
  <c r="DQ106" i="8"/>
  <c r="BD101" i="1"/>
  <c r="BE101"/>
  <c r="BF101"/>
  <c r="BC101"/>
  <c r="ED106" i="8"/>
  <c r="BG101" i="1"/>
  <c r="EN106" i="8"/>
  <c r="BH101" i="1"/>
  <c r="EQ106" i="8"/>
  <c r="BJ101" i="1"/>
  <c r="EW106" i="8"/>
  <c r="BK101" i="1"/>
  <c r="EZ106" i="8"/>
  <c r="BL101" i="1"/>
  <c r="FC106" i="8"/>
  <c r="BM101" i="1"/>
  <c r="FF106" i="8"/>
  <c r="BN101" i="1"/>
  <c r="FI106" i="8"/>
  <c r="FJ106"/>
  <c r="BP101" i="1"/>
  <c r="FM106" i="8"/>
  <c r="BR101" i="1"/>
  <c r="FS106" i="8"/>
  <c r="BT101" i="1"/>
  <c r="FW106" i="8"/>
  <c r="CK106"/>
  <c r="BU101" i="1"/>
  <c r="FZ106" i="8"/>
  <c r="BV101" i="1"/>
  <c r="GC106" i="8"/>
  <c r="BW101" i="1"/>
  <c r="GF106" i="8"/>
  <c r="GO106"/>
  <c r="GR106"/>
  <c r="GU106"/>
  <c r="GX106"/>
  <c r="HA106"/>
  <c r="GL106"/>
  <c r="D106"/>
  <c r="K102" i="1"/>
  <c r="X107" i="8"/>
  <c r="L102" i="1"/>
  <c r="AA107" i="8"/>
  <c r="M102" i="1"/>
  <c r="AD107" i="8"/>
  <c r="N102" i="1"/>
  <c r="AG107" i="8"/>
  <c r="P102" i="1"/>
  <c r="AM107" i="8"/>
  <c r="Q102" i="1"/>
  <c r="AP107" i="8"/>
  <c r="AJ107"/>
  <c r="R102" i="1"/>
  <c r="AS107" i="8"/>
  <c r="E107"/>
  <c r="U102" i="1"/>
  <c r="BB107" i="8"/>
  <c r="V102" i="1"/>
  <c r="BE107" i="8"/>
  <c r="W102" i="1"/>
  <c r="BH107" i="8"/>
  <c r="X102" i="1"/>
  <c r="BK107" i="8"/>
  <c r="Y102" i="1"/>
  <c r="BN107" i="8"/>
  <c r="Z102" i="1"/>
  <c r="BQ107" i="8"/>
  <c r="BR107"/>
  <c r="AY107"/>
  <c r="AE102" i="1"/>
  <c r="CD107" i="8"/>
  <c r="AF102" i="1"/>
  <c r="CG107" i="8"/>
  <c r="CH107"/>
  <c r="CA107"/>
  <c r="AI102" i="1"/>
  <c r="CN107" i="8"/>
  <c r="AJ102" i="1"/>
  <c r="CQ107" i="8"/>
  <c r="AK102" i="1"/>
  <c r="CT107" i="8"/>
  <c r="AL102" i="1"/>
  <c r="CW107" i="8"/>
  <c r="AM102" i="1"/>
  <c r="CZ107" i="8"/>
  <c r="AN102" i="1"/>
  <c r="DC107" i="8"/>
  <c r="AP102" i="1"/>
  <c r="DG107" i="8"/>
  <c r="AQ102" i="1"/>
  <c r="DJ107" i="8"/>
  <c r="AR102" i="1"/>
  <c r="DM107" i="8"/>
  <c r="AT102" i="1"/>
  <c r="DQ107" i="8"/>
  <c r="BD102" i="1"/>
  <c r="BE102"/>
  <c r="BF102"/>
  <c r="BC102"/>
  <c r="ED107" i="8"/>
  <c r="BG102" i="1"/>
  <c r="EN107" i="8"/>
  <c r="BH102" i="1"/>
  <c r="EQ107" i="8"/>
  <c r="BJ102" i="1"/>
  <c r="EW107" i="8"/>
  <c r="BK102" i="1"/>
  <c r="EZ107" i="8"/>
  <c r="BL102" i="1"/>
  <c r="FC107" i="8"/>
  <c r="BM102" i="1"/>
  <c r="FF107" i="8"/>
  <c r="BN102" i="1"/>
  <c r="FI107" i="8"/>
  <c r="FJ107"/>
  <c r="BP102" i="1"/>
  <c r="FM107" i="8"/>
  <c r="BR102" i="1"/>
  <c r="FS107" i="8"/>
  <c r="BT102" i="1"/>
  <c r="FW107" i="8"/>
  <c r="CK107"/>
  <c r="BU102" i="1"/>
  <c r="FZ107" i="8"/>
  <c r="BV102" i="1"/>
  <c r="GC107" i="8"/>
  <c r="BW102" i="1"/>
  <c r="GF107" i="8"/>
  <c r="GO107"/>
  <c r="GR107"/>
  <c r="GU107"/>
  <c r="GX107"/>
  <c r="HA107"/>
  <c r="GL107"/>
  <c r="D107"/>
  <c r="K103" i="1"/>
  <c r="X108" i="8"/>
  <c r="L103" i="1"/>
  <c r="AA108" i="8"/>
  <c r="M103" i="1"/>
  <c r="AD108" i="8"/>
  <c r="N103" i="1"/>
  <c r="AG108" i="8"/>
  <c r="P103" i="1"/>
  <c r="AM108" i="8"/>
  <c r="Q103" i="1"/>
  <c r="AP108" i="8"/>
  <c r="AJ108"/>
  <c r="R103" i="1"/>
  <c r="AS108" i="8"/>
  <c r="E108"/>
  <c r="U103" i="1"/>
  <c r="BB108" i="8"/>
  <c r="V103" i="1"/>
  <c r="BE108" i="8"/>
  <c r="W103" i="1"/>
  <c r="BH108" i="8"/>
  <c r="X103" i="1"/>
  <c r="BK108" i="8"/>
  <c r="Y103" i="1"/>
  <c r="BN108" i="8"/>
  <c r="Z103" i="1"/>
  <c r="BQ108" i="8"/>
  <c r="BR108"/>
  <c r="AY108"/>
  <c r="AE103" i="1"/>
  <c r="CD108" i="8"/>
  <c r="AF103" i="1"/>
  <c r="CG108" i="8"/>
  <c r="CH108"/>
  <c r="CA108"/>
  <c r="AI103" i="1"/>
  <c r="CN108" i="8"/>
  <c r="AJ103" i="1"/>
  <c r="CQ108" i="8"/>
  <c r="AK103" i="1"/>
  <c r="CT108" i="8"/>
  <c r="AL103" i="1"/>
  <c r="CW108" i="8"/>
  <c r="AM103" i="1"/>
  <c r="CZ108" i="8"/>
  <c r="AN103" i="1"/>
  <c r="DC108" i="8"/>
  <c r="AP103" i="1"/>
  <c r="DG108" i="8"/>
  <c r="AQ103" i="1"/>
  <c r="DJ108" i="8"/>
  <c r="AR103" i="1"/>
  <c r="DM108" i="8"/>
  <c r="AT103" i="1"/>
  <c r="DQ108" i="8"/>
  <c r="BD103" i="1"/>
  <c r="BE103"/>
  <c r="BF103"/>
  <c r="BC103"/>
  <c r="ED108" i="8"/>
  <c r="BG103" i="1"/>
  <c r="EN108" i="8"/>
  <c r="BH103" i="1"/>
  <c r="EQ108" i="8"/>
  <c r="BJ103" i="1"/>
  <c r="EW108" i="8"/>
  <c r="BK103" i="1"/>
  <c r="EZ108" i="8"/>
  <c r="BL103" i="1"/>
  <c r="FC108" i="8"/>
  <c r="BM103" i="1"/>
  <c r="FF108" i="8"/>
  <c r="BN103" i="1"/>
  <c r="FI108" i="8"/>
  <c r="FJ108"/>
  <c r="BP103" i="1"/>
  <c r="FM108" i="8"/>
  <c r="BR103" i="1"/>
  <c r="FS108" i="8"/>
  <c r="BT103" i="1"/>
  <c r="FW108" i="8"/>
  <c r="CK108"/>
  <c r="BU103" i="1"/>
  <c r="FZ108" i="8"/>
  <c r="BV103" i="1"/>
  <c r="GC108" i="8"/>
  <c r="BW103" i="1"/>
  <c r="GF108" i="8"/>
  <c r="GO108"/>
  <c r="GR108"/>
  <c r="GU108"/>
  <c r="GX108"/>
  <c r="HA108"/>
  <c r="GL108"/>
  <c r="D108"/>
  <c r="K104" i="1"/>
  <c r="X109" i="8"/>
  <c r="L104" i="1"/>
  <c r="AA109" i="8"/>
  <c r="M104" i="1"/>
  <c r="AD109" i="8"/>
  <c r="N104" i="1"/>
  <c r="AG109" i="8"/>
  <c r="P104" i="1"/>
  <c r="AM109" i="8"/>
  <c r="Q104" i="1"/>
  <c r="AP109" i="8"/>
  <c r="AJ109"/>
  <c r="R104" i="1"/>
  <c r="AS109" i="8"/>
  <c r="E109"/>
  <c r="U104" i="1"/>
  <c r="BB109" i="8"/>
  <c r="V104" i="1"/>
  <c r="BE109" i="8"/>
  <c r="W104" i="1"/>
  <c r="BH109" i="8"/>
  <c r="X104" i="1"/>
  <c r="BK109" i="8"/>
  <c r="Y104" i="1"/>
  <c r="BN109" i="8"/>
  <c r="Z104" i="1"/>
  <c r="BQ109" i="8"/>
  <c r="BR109"/>
  <c r="AY109"/>
  <c r="AE104" i="1"/>
  <c r="CD109" i="8"/>
  <c r="AF104" i="1"/>
  <c r="CG109" i="8"/>
  <c r="CH109"/>
  <c r="CA109"/>
  <c r="AI104" i="1"/>
  <c r="CN109" i="8"/>
  <c r="AJ104" i="1"/>
  <c r="CQ109" i="8"/>
  <c r="AK104" i="1"/>
  <c r="CT109" i="8"/>
  <c r="AL104" i="1"/>
  <c r="CW109" i="8"/>
  <c r="AM104" i="1"/>
  <c r="CZ109" i="8"/>
  <c r="AN104" i="1"/>
  <c r="DC109" i="8"/>
  <c r="AP104" i="1"/>
  <c r="DG109" i="8"/>
  <c r="AQ104" i="1"/>
  <c r="DJ109" i="8"/>
  <c r="AR104" i="1"/>
  <c r="DM109" i="8"/>
  <c r="AT104" i="1"/>
  <c r="DQ109" i="8"/>
  <c r="BD104" i="1"/>
  <c r="BE104"/>
  <c r="BF104"/>
  <c r="BC104"/>
  <c r="ED109" i="8"/>
  <c r="BG104" i="1"/>
  <c r="EN109" i="8"/>
  <c r="BH104" i="1"/>
  <c r="EQ109" i="8"/>
  <c r="BJ104" i="1"/>
  <c r="EW109" i="8"/>
  <c r="BK104" i="1"/>
  <c r="EZ109" i="8"/>
  <c r="BL104" i="1"/>
  <c r="FC109" i="8"/>
  <c r="BM104" i="1"/>
  <c r="FF109" i="8"/>
  <c r="BN104" i="1"/>
  <c r="FI109" i="8"/>
  <c r="FJ109"/>
  <c r="BP104" i="1"/>
  <c r="FM109" i="8"/>
  <c r="BR104" i="1"/>
  <c r="FS109" i="8"/>
  <c r="BT104" i="1"/>
  <c r="FW109" i="8"/>
  <c r="CK109"/>
  <c r="BU104" i="1"/>
  <c r="FZ109" i="8"/>
  <c r="BV104" i="1"/>
  <c r="GC109" i="8"/>
  <c r="BW104" i="1"/>
  <c r="GF109" i="8"/>
  <c r="GO109"/>
  <c r="GR109"/>
  <c r="GU109"/>
  <c r="GX109"/>
  <c r="HA109"/>
  <c r="GL109"/>
  <c r="D109"/>
  <c r="K105" i="1"/>
  <c r="X110" i="8"/>
  <c r="L105" i="1"/>
  <c r="AA110" i="8"/>
  <c r="M105" i="1"/>
  <c r="AD110" i="8"/>
  <c r="N105" i="1"/>
  <c r="AG110" i="8"/>
  <c r="P105" i="1"/>
  <c r="AM110" i="8"/>
  <c r="Q105" i="1"/>
  <c r="AP110" i="8"/>
  <c r="AJ110"/>
  <c r="R105" i="1"/>
  <c r="AS110" i="8"/>
  <c r="E110"/>
  <c r="U105" i="1"/>
  <c r="BB110" i="8"/>
  <c r="V105" i="1"/>
  <c r="BE110" i="8"/>
  <c r="W105" i="1"/>
  <c r="BH110" i="8"/>
  <c r="X105" i="1"/>
  <c r="BK110" i="8"/>
  <c r="Y105" i="1"/>
  <c r="BN110" i="8"/>
  <c r="Z105" i="1"/>
  <c r="BQ110" i="8"/>
  <c r="BR110"/>
  <c r="AY110"/>
  <c r="AE105" i="1"/>
  <c r="CD110" i="8"/>
  <c r="AF105" i="1"/>
  <c r="CG110" i="8"/>
  <c r="CH110"/>
  <c r="CA110"/>
  <c r="AI105" i="1"/>
  <c r="CN110" i="8"/>
  <c r="AJ105" i="1"/>
  <c r="CQ110" i="8"/>
  <c r="AK105" i="1"/>
  <c r="CT110" i="8"/>
  <c r="AL105" i="1"/>
  <c r="CW110" i="8"/>
  <c r="AM105" i="1"/>
  <c r="CZ110" i="8"/>
  <c r="AN105" i="1"/>
  <c r="DC110" i="8"/>
  <c r="AP105" i="1"/>
  <c r="DG110" i="8"/>
  <c r="AQ105" i="1"/>
  <c r="DJ110" i="8"/>
  <c r="AR105" i="1"/>
  <c r="DM110" i="8"/>
  <c r="AT105" i="1"/>
  <c r="DQ110" i="8"/>
  <c r="BD105" i="1"/>
  <c r="BE105"/>
  <c r="BF105"/>
  <c r="BC105"/>
  <c r="ED110" i="8"/>
  <c r="BG105" i="1"/>
  <c r="EN110" i="8"/>
  <c r="BH105" i="1"/>
  <c r="EQ110" i="8"/>
  <c r="BJ105" i="1"/>
  <c r="EW110" i="8"/>
  <c r="BK105" i="1"/>
  <c r="EZ110" i="8"/>
  <c r="BL105" i="1"/>
  <c r="FC110" i="8"/>
  <c r="BM105" i="1"/>
  <c r="FF110" i="8"/>
  <c r="BN105" i="1"/>
  <c r="FI110" i="8"/>
  <c r="FJ110"/>
  <c r="BP105" i="1"/>
  <c r="FM110" i="8"/>
  <c r="BR105" i="1"/>
  <c r="FS110" i="8"/>
  <c r="BT105" i="1"/>
  <c r="FW110" i="8"/>
  <c r="CK110"/>
  <c r="BU105" i="1"/>
  <c r="FZ110" i="8"/>
  <c r="BV105" i="1"/>
  <c r="GC110" i="8"/>
  <c r="BW105" i="1"/>
  <c r="GF110" i="8"/>
  <c r="GO110"/>
  <c r="GR110"/>
  <c r="GU110"/>
  <c r="GX110"/>
  <c r="HA110"/>
  <c r="GL110"/>
  <c r="D110"/>
  <c r="D97"/>
  <c r="D8"/>
  <c r="T7"/>
  <c r="T4"/>
  <c r="W112"/>
  <c r="V112"/>
  <c r="W120"/>
  <c r="V120"/>
  <c r="W137"/>
  <c r="W138"/>
  <c r="W139"/>
  <c r="W140"/>
  <c r="W141"/>
  <c r="W142"/>
  <c r="W143"/>
  <c r="W144"/>
  <c r="W136"/>
  <c r="V136"/>
  <c r="W149"/>
  <c r="W150"/>
  <c r="W151"/>
  <c r="W152"/>
  <c r="W148"/>
  <c r="V148"/>
  <c r="W175"/>
  <c r="V175"/>
  <c r="W178"/>
  <c r="W179"/>
  <c r="W180"/>
  <c r="W181"/>
  <c r="W182"/>
  <c r="W177"/>
  <c r="V177"/>
  <c r="W183"/>
  <c r="V183"/>
  <c r="W185"/>
  <c r="V185"/>
  <c r="W187"/>
  <c r="V187"/>
  <c r="W113"/>
  <c r="V113"/>
  <c r="W114"/>
  <c r="V114"/>
  <c r="W115"/>
  <c r="V115"/>
  <c r="W116"/>
  <c r="V116"/>
  <c r="W117"/>
  <c r="V117"/>
  <c r="W118"/>
  <c r="V118"/>
  <c r="W119"/>
  <c r="V119"/>
  <c r="W121"/>
  <c r="V121"/>
  <c r="W122"/>
  <c r="V122"/>
  <c r="W123"/>
  <c r="V123"/>
  <c r="W124"/>
  <c r="V124"/>
  <c r="W125"/>
  <c r="V125"/>
  <c r="W126"/>
  <c r="V126"/>
  <c r="W127"/>
  <c r="V127"/>
  <c r="W128"/>
  <c r="V128"/>
  <c r="W129"/>
  <c r="V129"/>
  <c r="W130"/>
  <c r="V130"/>
  <c r="W131"/>
  <c r="V131"/>
  <c r="W132"/>
  <c r="V132"/>
  <c r="W133"/>
  <c r="V133"/>
  <c r="W134"/>
  <c r="V134"/>
  <c r="W135"/>
  <c r="V135"/>
  <c r="V137"/>
  <c r="V138"/>
  <c r="V139"/>
  <c r="V140"/>
  <c r="V141"/>
  <c r="V142"/>
  <c r="V143"/>
  <c r="V144"/>
  <c r="W145"/>
  <c r="V145"/>
  <c r="W146"/>
  <c r="V146"/>
  <c r="W147"/>
  <c r="V147"/>
  <c r="V149"/>
  <c r="V150"/>
  <c r="V151"/>
  <c r="V152"/>
  <c r="W153"/>
  <c r="V153"/>
  <c r="W154"/>
  <c r="V154"/>
  <c r="W155"/>
  <c r="V155"/>
  <c r="W156"/>
  <c r="V156"/>
  <c r="W157"/>
  <c r="V157"/>
  <c r="W158"/>
  <c r="V158"/>
  <c r="W159"/>
  <c r="V159"/>
  <c r="W160"/>
  <c r="V160"/>
  <c r="W161"/>
  <c r="V161"/>
  <c r="W162"/>
  <c r="V162"/>
  <c r="W163"/>
  <c r="V163"/>
  <c r="W164"/>
  <c r="V164"/>
  <c r="W165"/>
  <c r="V165"/>
  <c r="W166"/>
  <c r="V166"/>
  <c r="W167"/>
  <c r="V167"/>
  <c r="W168"/>
  <c r="V168"/>
  <c r="W169"/>
  <c r="V169"/>
  <c r="W170"/>
  <c r="V170"/>
  <c r="W171"/>
  <c r="V171"/>
  <c r="W172"/>
  <c r="V172"/>
  <c r="W173"/>
  <c r="V173"/>
  <c r="W174"/>
  <c r="V174"/>
  <c r="W176"/>
  <c r="V176"/>
  <c r="V178"/>
  <c r="V179"/>
  <c r="V180"/>
  <c r="V181"/>
  <c r="V182"/>
  <c r="W184"/>
  <c r="V184"/>
  <c r="W186"/>
  <c r="V186"/>
  <c r="W188"/>
  <c r="V188"/>
  <c r="V111"/>
  <c r="W111"/>
  <c r="O188"/>
  <c r="O187"/>
  <c r="O186"/>
  <c r="O185"/>
  <c r="O184"/>
  <c r="O183"/>
  <c r="O182"/>
  <c r="O181"/>
  <c r="O180"/>
  <c r="O179"/>
  <c r="O178"/>
  <c r="W10"/>
  <c r="V10"/>
  <c r="W11"/>
  <c r="V11"/>
  <c r="W12"/>
  <c r="V12"/>
  <c r="W13"/>
  <c r="V13"/>
  <c r="W14"/>
  <c r="V14"/>
  <c r="W15"/>
  <c r="V15"/>
  <c r="W16"/>
  <c r="V16"/>
  <c r="W17"/>
  <c r="V17"/>
  <c r="W18"/>
  <c r="V18"/>
  <c r="W19"/>
  <c r="V19"/>
  <c r="W20"/>
  <c r="V20"/>
  <c r="W21"/>
  <c r="V21"/>
  <c r="W22"/>
  <c r="V22"/>
  <c r="W23"/>
  <c r="V23"/>
  <c r="W24"/>
  <c r="V24"/>
  <c r="W25"/>
  <c r="V25"/>
  <c r="W26"/>
  <c r="V26"/>
  <c r="W27"/>
  <c r="V27"/>
  <c r="W28"/>
  <c r="V28"/>
  <c r="W29"/>
  <c r="V29"/>
  <c r="W30"/>
  <c r="V30"/>
  <c r="W31"/>
  <c r="V31"/>
  <c r="W32"/>
  <c r="V32"/>
  <c r="W33"/>
  <c r="V33"/>
  <c r="W34"/>
  <c r="V34"/>
  <c r="W35"/>
  <c r="V35"/>
  <c r="W36"/>
  <c r="V36"/>
  <c r="W37"/>
  <c r="V37"/>
  <c r="W38"/>
  <c r="V38"/>
  <c r="W39"/>
  <c r="V39"/>
  <c r="W40"/>
  <c r="V40"/>
  <c r="W41"/>
  <c r="V41"/>
  <c r="W42"/>
  <c r="V42"/>
  <c r="W43"/>
  <c r="V43"/>
  <c r="W44"/>
  <c r="V44"/>
  <c r="W45"/>
  <c r="V45"/>
  <c r="W46"/>
  <c r="V46"/>
  <c r="W47"/>
  <c r="V47"/>
  <c r="W48"/>
  <c r="V48"/>
  <c r="W49"/>
  <c r="V49"/>
  <c r="W50"/>
  <c r="V50"/>
  <c r="W51"/>
  <c r="V51"/>
  <c r="W52"/>
  <c r="V52"/>
  <c r="W53"/>
  <c r="V53"/>
  <c r="W54"/>
  <c r="V54"/>
  <c r="W55"/>
  <c r="V55"/>
  <c r="W56"/>
  <c r="V56"/>
  <c r="W57"/>
  <c r="V57"/>
  <c r="W58"/>
  <c r="V58"/>
  <c r="W59"/>
  <c r="V59"/>
  <c r="W60"/>
  <c r="V60"/>
  <c r="W61"/>
  <c r="V61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62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W98"/>
  <c r="W99"/>
  <c r="W100"/>
  <c r="W101"/>
  <c r="W102"/>
  <c r="W103"/>
  <c r="W104"/>
  <c r="W105"/>
  <c r="W106"/>
  <c r="W107"/>
  <c r="W108"/>
  <c r="W109"/>
  <c r="W110"/>
  <c r="W97"/>
  <c r="V97"/>
  <c r="V98"/>
  <c r="V99"/>
  <c r="V100"/>
  <c r="V101"/>
  <c r="V102"/>
  <c r="V103"/>
  <c r="V104"/>
  <c r="V105"/>
  <c r="V106"/>
  <c r="V107"/>
  <c r="V108"/>
  <c r="V109"/>
  <c r="V110"/>
  <c r="U10"/>
  <c r="U22"/>
  <c r="U27"/>
  <c r="U36"/>
  <c r="U9"/>
  <c r="U66"/>
  <c r="U69"/>
  <c r="U62"/>
  <c r="U8"/>
  <c r="V9"/>
  <c r="V8"/>
  <c r="S9"/>
  <c r="S8"/>
  <c r="I107" i="1"/>
  <c r="I108"/>
  <c r="I109"/>
  <c r="I110"/>
  <c r="I111"/>
  <c r="I112"/>
  <c r="I113"/>
  <c r="I114"/>
  <c r="I116"/>
  <c r="I117"/>
  <c r="I118"/>
  <c r="I119"/>
  <c r="I120"/>
  <c r="I121"/>
  <c r="I122"/>
  <c r="I123"/>
  <c r="I124"/>
  <c r="I125"/>
  <c r="I126"/>
  <c r="I127"/>
  <c r="I128"/>
  <c r="I129"/>
  <c r="I130"/>
  <c r="I132"/>
  <c r="I133"/>
  <c r="I134"/>
  <c r="I135"/>
  <c r="I136"/>
  <c r="I137"/>
  <c r="I138"/>
  <c r="I139"/>
  <c r="I140"/>
  <c r="I141"/>
  <c r="I142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O66" i="8"/>
  <c r="O69"/>
  <c r="O22"/>
  <c r="O27"/>
  <c r="O36"/>
  <c r="O9"/>
  <c r="O62"/>
  <c r="O97"/>
  <c r="O120"/>
  <c r="O136"/>
  <c r="O148"/>
  <c r="O177"/>
  <c r="O111"/>
  <c r="O8"/>
  <c r="P177"/>
  <c r="P148"/>
  <c r="P136"/>
  <c r="P120"/>
  <c r="P111"/>
  <c r="P97"/>
  <c r="P66"/>
  <c r="P69"/>
  <c r="P62"/>
  <c r="P10"/>
  <c r="P22"/>
  <c r="P27"/>
  <c r="P36"/>
  <c r="P9"/>
  <c r="P8"/>
  <c r="I148"/>
  <c r="L148"/>
  <c r="F148"/>
  <c r="F136"/>
  <c r="I136"/>
  <c r="L136"/>
  <c r="AJ170"/>
  <c r="F177"/>
  <c r="I177"/>
  <c r="L177"/>
  <c r="F22"/>
  <c r="I22"/>
  <c r="L22"/>
  <c r="F27"/>
  <c r="I27"/>
  <c r="L27"/>
  <c r="F36"/>
  <c r="I36"/>
  <c r="L36"/>
  <c r="F66"/>
  <c r="I66"/>
  <c r="L66"/>
  <c r="F69"/>
  <c r="I69"/>
  <c r="L69"/>
  <c r="T9"/>
  <c r="BR5" i="1"/>
  <c r="FS10" i="8"/>
  <c r="BR6" i="1"/>
  <c r="FS11" i="8"/>
  <c r="FS22"/>
  <c r="FS27"/>
  <c r="FS36"/>
  <c r="FS9"/>
  <c r="FS66"/>
  <c r="FS69"/>
  <c r="FS62"/>
  <c r="FS97"/>
  <c r="FS120"/>
  <c r="FS136"/>
  <c r="FS148"/>
  <c r="FS177"/>
  <c r="FS111"/>
  <c r="FS8"/>
  <c r="FV8"/>
  <c r="GU22"/>
  <c r="GU27"/>
  <c r="GU36"/>
  <c r="GU9"/>
  <c r="GU66"/>
  <c r="GU69"/>
  <c r="GU62"/>
  <c r="GU97"/>
  <c r="GU120"/>
  <c r="GU136"/>
  <c r="GU148"/>
  <c r="GU177"/>
  <c r="GU111"/>
  <c r="GU8"/>
  <c r="GW10"/>
  <c r="GW11"/>
  <c r="GW12"/>
  <c r="GW13"/>
  <c r="GW14"/>
  <c r="GW15"/>
  <c r="GW16"/>
  <c r="GW17"/>
  <c r="GW18"/>
  <c r="GW19"/>
  <c r="GW20"/>
  <c r="GW21"/>
  <c r="GW22"/>
  <c r="GW23"/>
  <c r="GW24"/>
  <c r="GW25"/>
  <c r="GW26"/>
  <c r="GW27"/>
  <c r="GW28"/>
  <c r="GW29"/>
  <c r="GW30"/>
  <c r="GW31"/>
  <c r="GW32"/>
  <c r="GW33"/>
  <c r="GW34"/>
  <c r="GW35"/>
  <c r="GW36"/>
  <c r="GW37"/>
  <c r="GW38"/>
  <c r="GW39"/>
  <c r="GW40"/>
  <c r="GW41"/>
  <c r="GW42"/>
  <c r="GW43"/>
  <c r="GW44"/>
  <c r="GW45"/>
  <c r="GW46"/>
  <c r="GW47"/>
  <c r="GW48"/>
  <c r="GW49"/>
  <c r="GW50"/>
  <c r="GW51"/>
  <c r="GW52"/>
  <c r="GW53"/>
  <c r="GW54"/>
  <c r="GW55"/>
  <c r="GW56"/>
  <c r="GW57"/>
  <c r="GW58"/>
  <c r="GW59"/>
  <c r="GW60"/>
  <c r="GW61"/>
  <c r="GW62"/>
  <c r="GW63"/>
  <c r="GW64"/>
  <c r="GW65"/>
  <c r="GW66"/>
  <c r="GW67"/>
  <c r="GW68"/>
  <c r="GW69"/>
  <c r="GW70"/>
  <c r="GW71"/>
  <c r="GW72"/>
  <c r="GW73"/>
  <c r="GW74"/>
  <c r="GW75"/>
  <c r="GW76"/>
  <c r="GW77"/>
  <c r="GW78"/>
  <c r="GW79"/>
  <c r="GW80"/>
  <c r="GW81"/>
  <c r="GW82"/>
  <c r="GW83"/>
  <c r="GW84"/>
  <c r="GW85"/>
  <c r="GW86"/>
  <c r="GW87"/>
  <c r="GW88"/>
  <c r="GW89"/>
  <c r="GW90"/>
  <c r="GW91"/>
  <c r="GW92"/>
  <c r="GW93"/>
  <c r="GW94"/>
  <c r="GW95"/>
  <c r="GW96"/>
  <c r="GW97"/>
  <c r="GW98"/>
  <c r="GW99"/>
  <c r="GW100"/>
  <c r="GW101"/>
  <c r="GW102"/>
  <c r="GW103"/>
  <c r="GW104"/>
  <c r="GW105"/>
  <c r="GW106"/>
  <c r="GW107"/>
  <c r="GW108"/>
  <c r="GW109"/>
  <c r="GW110"/>
  <c r="GW111"/>
  <c r="GW112"/>
  <c r="GW113"/>
  <c r="GW114"/>
  <c r="GW115"/>
  <c r="GW116"/>
  <c r="GW117"/>
  <c r="GW118"/>
  <c r="GW119"/>
  <c r="GW120"/>
  <c r="GW121"/>
  <c r="GW122"/>
  <c r="GW123"/>
  <c r="GW124"/>
  <c r="GW125"/>
  <c r="GW126"/>
  <c r="GW127"/>
  <c r="GW128"/>
  <c r="GW129"/>
  <c r="GW130"/>
  <c r="GW131"/>
  <c r="GW132"/>
  <c r="GW133"/>
  <c r="GW134"/>
  <c r="GW135"/>
  <c r="GW136"/>
  <c r="GW137"/>
  <c r="GW138"/>
  <c r="GW139"/>
  <c r="GW140"/>
  <c r="GW141"/>
  <c r="GW142"/>
  <c r="GW143"/>
  <c r="GW144"/>
  <c r="GW145"/>
  <c r="GW146"/>
  <c r="GW147"/>
  <c r="GW148"/>
  <c r="GW149"/>
  <c r="GW150"/>
  <c r="GW151"/>
  <c r="GW152"/>
  <c r="GW153"/>
  <c r="GW154"/>
  <c r="GW155"/>
  <c r="GW156"/>
  <c r="GW157"/>
  <c r="GW158"/>
  <c r="GW159"/>
  <c r="GW160"/>
  <c r="GW161"/>
  <c r="GW162"/>
  <c r="GW163"/>
  <c r="GW164"/>
  <c r="GW165"/>
  <c r="GW166"/>
  <c r="GW167"/>
  <c r="GW168"/>
  <c r="GW169"/>
  <c r="GW170"/>
  <c r="GW171"/>
  <c r="GW172"/>
  <c r="GW173"/>
  <c r="GW174"/>
  <c r="GW175"/>
  <c r="GW176"/>
  <c r="GW177"/>
  <c r="GW178"/>
  <c r="GW179"/>
  <c r="GW180"/>
  <c r="GW181"/>
  <c r="GW182"/>
  <c r="GW183"/>
  <c r="GW184"/>
  <c r="GW185"/>
  <c r="GW186"/>
  <c r="GW187"/>
  <c r="GW188"/>
  <c r="GW9"/>
  <c r="GW8"/>
  <c r="EA111"/>
  <c r="EA8"/>
  <c r="EC97"/>
  <c r="EC62"/>
  <c r="EW36"/>
  <c r="FN9"/>
  <c r="FN8"/>
  <c r="BP5" i="1"/>
  <c r="FM10" i="8"/>
  <c r="BP6" i="1"/>
  <c r="FM11" i="8"/>
  <c r="FM22"/>
  <c r="FM27"/>
  <c r="FM36"/>
  <c r="FM66"/>
  <c r="FM69"/>
  <c r="FM97"/>
  <c r="FM120"/>
  <c r="FM136"/>
  <c r="FM148"/>
  <c r="FM177"/>
  <c r="CE192"/>
  <c r="CE193"/>
  <c r="CD192"/>
  <c r="CD193"/>
  <c r="CD194"/>
  <c r="CE194"/>
  <c r="AV9"/>
  <c r="U177"/>
  <c r="DO177"/>
  <c r="DS177"/>
  <c r="DT177"/>
  <c r="DU177"/>
  <c r="DV177"/>
  <c r="DW177"/>
  <c r="DX177"/>
  <c r="DY177"/>
  <c r="EL177"/>
  <c r="FU177"/>
  <c r="FV177"/>
  <c r="U148"/>
  <c r="DO148"/>
  <c r="DS148"/>
  <c r="DT148"/>
  <c r="DU148"/>
  <c r="DV148"/>
  <c r="DW148"/>
  <c r="DX148"/>
  <c r="DY148"/>
  <c r="EL148"/>
  <c r="FU148"/>
  <c r="FV148"/>
  <c r="U136"/>
  <c r="DO136"/>
  <c r="DS136"/>
  <c r="DT136"/>
  <c r="DU136"/>
  <c r="DV136"/>
  <c r="DW136"/>
  <c r="DX136"/>
  <c r="DY136"/>
  <c r="EL136"/>
  <c r="FU136"/>
  <c r="FV136"/>
  <c r="DO120"/>
  <c r="DS120"/>
  <c r="DT120"/>
  <c r="DU120"/>
  <c r="DV120"/>
  <c r="DW120"/>
  <c r="DX120"/>
  <c r="DY120"/>
  <c r="FU120"/>
  <c r="FV120"/>
  <c r="L111"/>
  <c r="DO111"/>
  <c r="DS111"/>
  <c r="DT111"/>
  <c r="DU111"/>
  <c r="DV111"/>
  <c r="DW111"/>
  <c r="DX111"/>
  <c r="DY111"/>
  <c r="FU111"/>
  <c r="FV111"/>
  <c r="L97"/>
  <c r="U97"/>
  <c r="AV97"/>
  <c r="DO97"/>
  <c r="DS97"/>
  <c r="DT97"/>
  <c r="DU97"/>
  <c r="DV97"/>
  <c r="DW97"/>
  <c r="DX97"/>
  <c r="DY97"/>
  <c r="FU97"/>
  <c r="FV97"/>
  <c r="DO62"/>
  <c r="FU62"/>
  <c r="FV62"/>
  <c r="BW17" i="1"/>
  <c r="L177" i="5"/>
  <c r="O175" i="1"/>
  <c r="O177" i="5"/>
  <c r="AE177"/>
  <c r="Q177"/>
  <c r="S177"/>
  <c r="U177"/>
  <c r="W177"/>
  <c r="AC177"/>
  <c r="E177"/>
  <c r="O177" i="1"/>
  <c r="E177"/>
  <c r="E177" i="2"/>
  <c r="L178" i="6"/>
  <c r="L179"/>
  <c r="L180"/>
  <c r="L181"/>
  <c r="L182"/>
  <c r="L177"/>
  <c r="O178"/>
  <c r="O179"/>
  <c r="O180"/>
  <c r="O181"/>
  <c r="O182"/>
  <c r="O177"/>
  <c r="AE178"/>
  <c r="AE179"/>
  <c r="AE180"/>
  <c r="AE181"/>
  <c r="AE182"/>
  <c r="AE177"/>
  <c r="Q178"/>
  <c r="Q179"/>
  <c r="Q180"/>
  <c r="Q181"/>
  <c r="Q182"/>
  <c r="Q177"/>
  <c r="S178"/>
  <c r="S179"/>
  <c r="S180"/>
  <c r="S181"/>
  <c r="S182"/>
  <c r="S177"/>
  <c r="U178"/>
  <c r="U179"/>
  <c r="U180"/>
  <c r="U181"/>
  <c r="U182"/>
  <c r="U177"/>
  <c r="O173" i="1"/>
  <c r="W178" i="6"/>
  <c r="O174" i="1"/>
  <c r="W179" i="6"/>
  <c r="W180"/>
  <c r="O176" i="1"/>
  <c r="W181" i="6"/>
  <c r="W182"/>
  <c r="W177"/>
  <c r="AC178"/>
  <c r="AC179"/>
  <c r="AC180"/>
  <c r="AC181"/>
  <c r="AC182"/>
  <c r="AC177"/>
  <c r="E177"/>
  <c r="F17" i="1"/>
  <c r="FT188" i="8"/>
  <c r="EL188"/>
  <c r="EJ188"/>
  <c r="EG188"/>
  <c r="DN188"/>
  <c r="BX188"/>
  <c r="BU188"/>
  <c r="FT187"/>
  <c r="EJ187"/>
  <c r="EG187"/>
  <c r="DN187"/>
  <c r="BX187"/>
  <c r="BU187"/>
  <c r="FT186"/>
  <c r="EJ186"/>
  <c r="EG186"/>
  <c r="DN186"/>
  <c r="DE186"/>
  <c r="BX186"/>
  <c r="BU186"/>
  <c r="FT185"/>
  <c r="EJ185"/>
  <c r="EG185"/>
  <c r="DN185"/>
  <c r="DE185"/>
  <c r="BX185"/>
  <c r="BU185"/>
  <c r="FT184"/>
  <c r="EJ184"/>
  <c r="EG184"/>
  <c r="DN184"/>
  <c r="DE184"/>
  <c r="BX184"/>
  <c r="BU184"/>
  <c r="FT183"/>
  <c r="EJ183"/>
  <c r="EG183"/>
  <c r="DN183"/>
  <c r="DE183"/>
  <c r="BX183"/>
  <c r="BU183"/>
  <c r="FT182"/>
  <c r="EJ182"/>
  <c r="EG182"/>
  <c r="DN182"/>
  <c r="DE182"/>
  <c r="BX182"/>
  <c r="BU182"/>
  <c r="FT181"/>
  <c r="EJ181"/>
  <c r="EG181"/>
  <c r="DN181"/>
  <c r="DE181"/>
  <c r="BX181"/>
  <c r="BU181"/>
  <c r="FT180"/>
  <c r="EJ180"/>
  <c r="EG180"/>
  <c r="DN180"/>
  <c r="BX180"/>
  <c r="BU180"/>
  <c r="FT179"/>
  <c r="EJ179"/>
  <c r="EG179"/>
  <c r="DN179"/>
  <c r="DE179"/>
  <c r="BX179"/>
  <c r="BU179"/>
  <c r="HA177"/>
  <c r="GX177"/>
  <c r="GR177"/>
  <c r="GO177"/>
  <c r="FW177"/>
  <c r="FT178"/>
  <c r="FT177"/>
  <c r="FJ177"/>
  <c r="FI177"/>
  <c r="FF177"/>
  <c r="FC177"/>
  <c r="EZ177"/>
  <c r="EQ177"/>
  <c r="EN177"/>
  <c r="EJ178"/>
  <c r="EJ177"/>
  <c r="EG178"/>
  <c r="EG177"/>
  <c r="ED177"/>
  <c r="DQ177"/>
  <c r="DN178"/>
  <c r="DN177"/>
  <c r="DM177"/>
  <c r="DJ177"/>
  <c r="DG177"/>
  <c r="DE178"/>
  <c r="DC177"/>
  <c r="CW177"/>
  <c r="CT177"/>
  <c r="CQ177"/>
  <c r="CN177"/>
  <c r="CH177"/>
  <c r="CG177"/>
  <c r="CD177"/>
  <c r="BX178"/>
  <c r="BX177"/>
  <c r="BU178"/>
  <c r="BU177"/>
  <c r="BR177"/>
  <c r="BQ177"/>
  <c r="BN177"/>
  <c r="BK177"/>
  <c r="BH177"/>
  <c r="BE177"/>
  <c r="BB177"/>
  <c r="FT176"/>
  <c r="EJ176"/>
  <c r="EG176"/>
  <c r="DN176"/>
  <c r="DE176"/>
  <c r="BX176"/>
  <c r="BU176"/>
  <c r="FT175"/>
  <c r="EJ175"/>
  <c r="EG175"/>
  <c r="DN175"/>
  <c r="BX175"/>
  <c r="BU175"/>
  <c r="FT174"/>
  <c r="EJ174"/>
  <c r="EG174"/>
  <c r="DN174"/>
  <c r="DE174"/>
  <c r="BX174"/>
  <c r="BU174"/>
  <c r="FT173"/>
  <c r="EJ173"/>
  <c r="EG173"/>
  <c r="DN173"/>
  <c r="DE173"/>
  <c r="BX173"/>
  <c r="BU173"/>
  <c r="FT172"/>
  <c r="EJ172"/>
  <c r="EG172"/>
  <c r="DN172"/>
  <c r="DE172"/>
  <c r="BX172"/>
  <c r="BU172"/>
  <c r="FT171"/>
  <c r="EJ171"/>
  <c r="EG171"/>
  <c r="DN171"/>
  <c r="DE171"/>
  <c r="BX171"/>
  <c r="BU171"/>
  <c r="FT170"/>
  <c r="EJ170"/>
  <c r="EG170"/>
  <c r="DN170"/>
  <c r="DE170"/>
  <c r="BX170"/>
  <c r="BU170"/>
  <c r="FT169"/>
  <c r="EJ169"/>
  <c r="EG169"/>
  <c r="DN169"/>
  <c r="DE169"/>
  <c r="BX169"/>
  <c r="BU169"/>
  <c r="FT168"/>
  <c r="EJ168"/>
  <c r="EG168"/>
  <c r="DN168"/>
  <c r="DE168"/>
  <c r="BX168"/>
  <c r="BU168"/>
  <c r="FT167"/>
  <c r="EJ167"/>
  <c r="EG167"/>
  <c r="DN167"/>
  <c r="DE167"/>
  <c r="BX167"/>
  <c r="BU167"/>
  <c r="FT166"/>
  <c r="EJ166"/>
  <c r="EG166"/>
  <c r="DN166"/>
  <c r="DE166"/>
  <c r="BX166"/>
  <c r="BU166"/>
  <c r="FT165"/>
  <c r="EJ165"/>
  <c r="EG165"/>
  <c r="DN165"/>
  <c r="DE165"/>
  <c r="BX165"/>
  <c r="BU165"/>
  <c r="FT164"/>
  <c r="EJ164"/>
  <c r="EG164"/>
  <c r="DN164"/>
  <c r="DE164"/>
  <c r="BX164"/>
  <c r="BU164"/>
  <c r="FT163"/>
  <c r="EJ163"/>
  <c r="EG163"/>
  <c r="DN163"/>
  <c r="BX163"/>
  <c r="BU163"/>
  <c r="FT162"/>
  <c r="EJ162"/>
  <c r="EG162"/>
  <c r="DN162"/>
  <c r="DE162"/>
  <c r="BX162"/>
  <c r="BU162"/>
  <c r="FT161"/>
  <c r="EJ161"/>
  <c r="EG161"/>
  <c r="DN161"/>
  <c r="DE161"/>
  <c r="BX161"/>
  <c r="BU161"/>
  <c r="FT160"/>
  <c r="EJ160"/>
  <c r="EG160"/>
  <c r="DN160"/>
  <c r="DE160"/>
  <c r="BX160"/>
  <c r="BU160"/>
  <c r="FT159"/>
  <c r="EJ159"/>
  <c r="EG159"/>
  <c r="DN159"/>
  <c r="DE159"/>
  <c r="BX159"/>
  <c r="BU159"/>
  <c r="FT158"/>
  <c r="EJ158"/>
  <c r="EG158"/>
  <c r="DN158"/>
  <c r="DE158"/>
  <c r="BX158"/>
  <c r="BU158"/>
  <c r="FT157"/>
  <c r="EJ157"/>
  <c r="EG157"/>
  <c r="DN157"/>
  <c r="BX157"/>
  <c r="BU157"/>
  <c r="FT156"/>
  <c r="EJ156"/>
  <c r="EG156"/>
  <c r="DN156"/>
  <c r="DE156"/>
  <c r="BX156"/>
  <c r="BU156"/>
  <c r="FT155"/>
  <c r="EJ155"/>
  <c r="EG155"/>
  <c r="DN155"/>
  <c r="BX155"/>
  <c r="BU155"/>
  <c r="FT154"/>
  <c r="EJ154"/>
  <c r="EG154"/>
  <c r="DN154"/>
  <c r="DE154"/>
  <c r="BX154"/>
  <c r="BU154"/>
  <c r="FT153"/>
  <c r="EJ153"/>
  <c r="EG153"/>
  <c r="DN153"/>
  <c r="DE153"/>
  <c r="BX153"/>
  <c r="BU153"/>
  <c r="FT152"/>
  <c r="EJ152"/>
  <c r="EG152"/>
  <c r="DN152"/>
  <c r="DE152"/>
  <c r="BX152"/>
  <c r="BU152"/>
  <c r="FT151"/>
  <c r="EJ151"/>
  <c r="EG151"/>
  <c r="DN151"/>
  <c r="DE151"/>
  <c r="BX151"/>
  <c r="BU151"/>
  <c r="FT150"/>
  <c r="EJ150"/>
  <c r="EG150"/>
  <c r="DN150"/>
  <c r="DE150"/>
  <c r="BX150"/>
  <c r="BU150"/>
  <c r="HA148"/>
  <c r="GX148"/>
  <c r="GR148"/>
  <c r="GO148"/>
  <c r="FW148"/>
  <c r="FT149"/>
  <c r="FT148"/>
  <c r="FJ148"/>
  <c r="FI148"/>
  <c r="FF148"/>
  <c r="FC148"/>
  <c r="EZ148"/>
  <c r="EQ148"/>
  <c r="EN148"/>
  <c r="EJ149"/>
  <c r="EJ148"/>
  <c r="EG149"/>
  <c r="EG148"/>
  <c r="ED148"/>
  <c r="DQ148"/>
  <c r="DN149"/>
  <c r="DN148"/>
  <c r="DM148"/>
  <c r="DJ148"/>
  <c r="DG148"/>
  <c r="DE149"/>
  <c r="DE148"/>
  <c r="DC148"/>
  <c r="CZ148"/>
  <c r="CW148"/>
  <c r="CT148"/>
  <c r="CQ148"/>
  <c r="CN148"/>
  <c r="CH148"/>
  <c r="CG148"/>
  <c r="CD148"/>
  <c r="BX149"/>
  <c r="BX148"/>
  <c r="BU149"/>
  <c r="BU148"/>
  <c r="BR148"/>
  <c r="BQ148"/>
  <c r="BN148"/>
  <c r="BK148"/>
  <c r="BH148"/>
  <c r="BE148"/>
  <c r="BB148"/>
  <c r="FT147"/>
  <c r="EJ147"/>
  <c r="EG147"/>
  <c r="DN147"/>
  <c r="BX147"/>
  <c r="BU147"/>
  <c r="FT146"/>
  <c r="EJ146"/>
  <c r="EG146"/>
  <c r="DN146"/>
  <c r="DE146"/>
  <c r="BX146"/>
  <c r="BU146"/>
  <c r="FT145"/>
  <c r="EJ145"/>
  <c r="EG145"/>
  <c r="DN145"/>
  <c r="BX145"/>
  <c r="BU145"/>
  <c r="FT144"/>
  <c r="EJ144"/>
  <c r="EG144"/>
  <c r="DN144"/>
  <c r="DE144"/>
  <c r="BX144"/>
  <c r="BU144"/>
  <c r="FT143"/>
  <c r="EJ143"/>
  <c r="EG143"/>
  <c r="DN143"/>
  <c r="BX143"/>
  <c r="BU143"/>
  <c r="FT142"/>
  <c r="EJ142"/>
  <c r="EG142"/>
  <c r="DN142"/>
  <c r="DE142"/>
  <c r="BX142"/>
  <c r="BU142"/>
  <c r="FT141"/>
  <c r="EJ141"/>
  <c r="EG141"/>
  <c r="DN141"/>
  <c r="DE141"/>
  <c r="BX141"/>
  <c r="BU141"/>
  <c r="FT140"/>
  <c r="EJ140"/>
  <c r="EG140"/>
  <c r="DN140"/>
  <c r="BX140"/>
  <c r="BU140"/>
  <c r="FT139"/>
  <c r="EJ139"/>
  <c r="EG139"/>
  <c r="DN139"/>
  <c r="DE139"/>
  <c r="BX139"/>
  <c r="BU139"/>
  <c r="FT138"/>
  <c r="EJ138"/>
  <c r="EG138"/>
  <c r="DN138"/>
  <c r="DE138"/>
  <c r="BX138"/>
  <c r="BU138"/>
  <c r="HA136"/>
  <c r="GX136"/>
  <c r="GR136"/>
  <c r="GO136"/>
  <c r="FW136"/>
  <c r="FT137"/>
  <c r="FT136"/>
  <c r="FJ136"/>
  <c r="FI136"/>
  <c r="FF136"/>
  <c r="FC136"/>
  <c r="EQ136"/>
  <c r="EN136"/>
  <c r="EJ137"/>
  <c r="EJ136"/>
  <c r="EG137"/>
  <c r="EG136"/>
  <c r="ED136"/>
  <c r="DQ136"/>
  <c r="DN137"/>
  <c r="DN136"/>
  <c r="DM136"/>
  <c r="DJ136"/>
  <c r="DG136"/>
  <c r="DC136"/>
  <c r="CZ136"/>
  <c r="CW136"/>
  <c r="CT136"/>
  <c r="CQ136"/>
  <c r="CN136"/>
  <c r="CH136"/>
  <c r="CG136"/>
  <c r="CD136"/>
  <c r="BX137"/>
  <c r="BX136"/>
  <c r="BU137"/>
  <c r="BU136"/>
  <c r="BR136"/>
  <c r="BQ136"/>
  <c r="BN136"/>
  <c r="BK136"/>
  <c r="BH136"/>
  <c r="BE136"/>
  <c r="BB136"/>
  <c r="FT135"/>
  <c r="EL135"/>
  <c r="EJ135"/>
  <c r="EG135"/>
  <c r="DN135"/>
  <c r="DE135"/>
  <c r="BX135"/>
  <c r="BU135"/>
  <c r="FT134"/>
  <c r="EL134"/>
  <c r="EJ134"/>
  <c r="EG134"/>
  <c r="DN134"/>
  <c r="DE134"/>
  <c r="BX134"/>
  <c r="BU134"/>
  <c r="FT133"/>
  <c r="EL133"/>
  <c r="EJ133"/>
  <c r="EG133"/>
  <c r="DN133"/>
  <c r="DE133"/>
  <c r="BX133"/>
  <c r="BU133"/>
  <c r="FT132"/>
  <c r="EJ132"/>
  <c r="EG132"/>
  <c r="DN132"/>
  <c r="DE132"/>
  <c r="BX132"/>
  <c r="BU132"/>
  <c r="FT131"/>
  <c r="EL131"/>
  <c r="EJ131"/>
  <c r="EG131"/>
  <c r="DN131"/>
  <c r="DE131"/>
  <c r="BX131"/>
  <c r="BU131"/>
  <c r="FT130"/>
  <c r="EL130"/>
  <c r="EJ130"/>
  <c r="EG130"/>
  <c r="DN130"/>
  <c r="BX130"/>
  <c r="BU130"/>
  <c r="FT129"/>
  <c r="EL129"/>
  <c r="EJ129"/>
  <c r="EG129"/>
  <c r="DN129"/>
  <c r="BX129"/>
  <c r="BU129"/>
  <c r="FT128"/>
  <c r="EL128"/>
  <c r="EJ128"/>
  <c r="EG128"/>
  <c r="DN128"/>
  <c r="BX128"/>
  <c r="BU128"/>
  <c r="FT127"/>
  <c r="EL127"/>
  <c r="EJ127"/>
  <c r="EG127"/>
  <c r="DN127"/>
  <c r="BX127"/>
  <c r="BU127"/>
  <c r="FT126"/>
  <c r="EL126"/>
  <c r="EJ126"/>
  <c r="EG126"/>
  <c r="DN126"/>
  <c r="BX126"/>
  <c r="BU126"/>
  <c r="FT125"/>
  <c r="EL125"/>
  <c r="EJ125"/>
  <c r="EG125"/>
  <c r="DN125"/>
  <c r="BX125"/>
  <c r="BU125"/>
  <c r="FT124"/>
  <c r="EJ124"/>
  <c r="EG124"/>
  <c r="DN124"/>
  <c r="BX124"/>
  <c r="BU124"/>
  <c r="FT123"/>
  <c r="EL123"/>
  <c r="EJ123"/>
  <c r="EG123"/>
  <c r="DN123"/>
  <c r="BX123"/>
  <c r="BU123"/>
  <c r="FT122"/>
  <c r="EJ122"/>
  <c r="EG122"/>
  <c r="DN122"/>
  <c r="DE122"/>
  <c r="BX122"/>
  <c r="BU122"/>
  <c r="HA120"/>
  <c r="GX120"/>
  <c r="GR120"/>
  <c r="GO120"/>
  <c r="FW120"/>
  <c r="FT121"/>
  <c r="FT120"/>
  <c r="FJ120"/>
  <c r="FI120"/>
  <c r="FF120"/>
  <c r="FC120"/>
  <c r="EQ120"/>
  <c r="EN120"/>
  <c r="EL121"/>
  <c r="EL120"/>
  <c r="EJ121"/>
  <c r="EJ120"/>
  <c r="EG121"/>
  <c r="EG120"/>
  <c r="ED120"/>
  <c r="DQ120"/>
  <c r="DN121"/>
  <c r="DN120"/>
  <c r="DM120"/>
  <c r="DJ120"/>
  <c r="DG120"/>
  <c r="DC120"/>
  <c r="CZ120"/>
  <c r="CW120"/>
  <c r="CT120"/>
  <c r="CQ120"/>
  <c r="CH120"/>
  <c r="CG120"/>
  <c r="BX121"/>
  <c r="BX120"/>
  <c r="BU121"/>
  <c r="BU120"/>
  <c r="BR120"/>
  <c r="BQ120"/>
  <c r="BN120"/>
  <c r="BK120"/>
  <c r="BH120"/>
  <c r="BE120"/>
  <c r="FT119"/>
  <c r="EL119"/>
  <c r="EJ119"/>
  <c r="EG119"/>
  <c r="DN119"/>
  <c r="BX119"/>
  <c r="BU119"/>
  <c r="FT118"/>
  <c r="EL118"/>
  <c r="EJ118"/>
  <c r="EG118"/>
  <c r="DN118"/>
  <c r="BX118"/>
  <c r="BU118"/>
  <c r="FT117"/>
  <c r="EJ117"/>
  <c r="EG117"/>
  <c r="DN117"/>
  <c r="DE117"/>
  <c r="BX117"/>
  <c r="BU117"/>
  <c r="FT116"/>
  <c r="EL116"/>
  <c r="EJ116"/>
  <c r="EG116"/>
  <c r="DN116"/>
  <c r="DE116"/>
  <c r="BX116"/>
  <c r="BU116"/>
  <c r="FT115"/>
  <c r="EL115"/>
  <c r="EJ115"/>
  <c r="EG115"/>
  <c r="DN115"/>
  <c r="BX115"/>
  <c r="BU115"/>
  <c r="FT114"/>
  <c r="EL114"/>
  <c r="EJ114"/>
  <c r="EG114"/>
  <c r="DN114"/>
  <c r="BX114"/>
  <c r="BU114"/>
  <c r="FT113"/>
  <c r="EL113"/>
  <c r="EJ113"/>
  <c r="EG113"/>
  <c r="DN113"/>
  <c r="DE113"/>
  <c r="BX113"/>
  <c r="BU113"/>
  <c r="HA111"/>
  <c r="GX111"/>
  <c r="GR111"/>
  <c r="GO111"/>
  <c r="GI111"/>
  <c r="GF111"/>
  <c r="GC111"/>
  <c r="FZ111"/>
  <c r="FW111"/>
  <c r="FT112"/>
  <c r="FT111"/>
  <c r="FJ111"/>
  <c r="FI111"/>
  <c r="FF111"/>
  <c r="FC111"/>
  <c r="EZ111"/>
  <c r="EW111"/>
  <c r="ET111"/>
  <c r="EQ111"/>
  <c r="EN111"/>
  <c r="EL112"/>
  <c r="EL111"/>
  <c r="EJ112"/>
  <c r="EJ111"/>
  <c r="EG112"/>
  <c r="EG111"/>
  <c r="ED111"/>
  <c r="DQ111"/>
  <c r="DN112"/>
  <c r="DN111"/>
  <c r="DM111"/>
  <c r="DJ111"/>
  <c r="DG111"/>
  <c r="DE112"/>
  <c r="DC111"/>
  <c r="CW111"/>
  <c r="CQ111"/>
  <c r="CH111"/>
  <c r="CG111"/>
  <c r="BX112"/>
  <c r="BX111"/>
  <c r="BU112"/>
  <c r="BU111"/>
  <c r="BR111"/>
  <c r="BQ111"/>
  <c r="BN111"/>
  <c r="BK111"/>
  <c r="BH111"/>
  <c r="AS111"/>
  <c r="AP111"/>
  <c r="AD111"/>
  <c r="AA111"/>
  <c r="X111"/>
  <c r="I111"/>
  <c r="F111"/>
  <c r="FT110"/>
  <c r="EL110"/>
  <c r="EJ110"/>
  <c r="EG110"/>
  <c r="DN110"/>
  <c r="DE110"/>
  <c r="BX110"/>
  <c r="BU110"/>
  <c r="I105" i="1"/>
  <c r="FT109" i="8"/>
  <c r="EL109"/>
  <c r="EJ109"/>
  <c r="EG109"/>
  <c r="DN109"/>
  <c r="BX109"/>
  <c r="BU109"/>
  <c r="I104" i="1"/>
  <c r="FT108" i="8"/>
  <c r="EL108"/>
  <c r="EJ108"/>
  <c r="EG108"/>
  <c r="DN108"/>
  <c r="DE108"/>
  <c r="BX108"/>
  <c r="BU108"/>
  <c r="I103" i="1"/>
  <c r="FT107" i="8"/>
  <c r="EL107"/>
  <c r="EJ107"/>
  <c r="EG107"/>
  <c r="DN107"/>
  <c r="BX107"/>
  <c r="BU107"/>
  <c r="I102" i="1"/>
  <c r="FT106" i="8"/>
  <c r="EL106"/>
  <c r="EJ106"/>
  <c r="EG106"/>
  <c r="DN106"/>
  <c r="DE106"/>
  <c r="BX106"/>
  <c r="BU106"/>
  <c r="I101" i="1"/>
  <c r="FT105" i="8"/>
  <c r="EL105"/>
  <c r="EJ105"/>
  <c r="EG105"/>
  <c r="DN105"/>
  <c r="BX105"/>
  <c r="BU105"/>
  <c r="I100" i="1"/>
  <c r="FT104" i="8"/>
  <c r="EL104"/>
  <c r="EJ104"/>
  <c r="EG104"/>
  <c r="DN104"/>
  <c r="BX104"/>
  <c r="BU104"/>
  <c r="I99" i="1"/>
  <c r="FT103" i="8"/>
  <c r="EJ103"/>
  <c r="EG103"/>
  <c r="DN103"/>
  <c r="BX103"/>
  <c r="BU103"/>
  <c r="I98" i="1"/>
  <c r="FT102" i="8"/>
  <c r="EL102"/>
  <c r="EJ102"/>
  <c r="EG102"/>
  <c r="DN102"/>
  <c r="DE102"/>
  <c r="BX102"/>
  <c r="BU102"/>
  <c r="I97" i="1"/>
  <c r="FT101" i="8"/>
  <c r="EL101"/>
  <c r="EJ101"/>
  <c r="EG101"/>
  <c r="DN101"/>
  <c r="DE101"/>
  <c r="BX101"/>
  <c r="BU101"/>
  <c r="I96" i="1"/>
  <c r="FT100" i="8"/>
  <c r="EL100"/>
  <c r="EJ100"/>
  <c r="EG100"/>
  <c r="DN100"/>
  <c r="DE100"/>
  <c r="BX100"/>
  <c r="BU100"/>
  <c r="I95" i="1"/>
  <c r="FT99" i="8"/>
  <c r="EL99"/>
  <c r="EJ99"/>
  <c r="EG99"/>
  <c r="DN99"/>
  <c r="BX99"/>
  <c r="BU99"/>
  <c r="I94" i="1"/>
  <c r="HA97" i="8"/>
  <c r="GF97"/>
  <c r="FZ97"/>
  <c r="FT98"/>
  <c r="FT97"/>
  <c r="FI97"/>
  <c r="FC97"/>
  <c r="EW97"/>
  <c r="EQ97"/>
  <c r="EL98"/>
  <c r="EL97"/>
  <c r="EJ98"/>
  <c r="EG98"/>
  <c r="EG97"/>
  <c r="DN98"/>
  <c r="DN97"/>
  <c r="DJ97"/>
  <c r="DE98"/>
  <c r="CZ97"/>
  <c r="CT97"/>
  <c r="CG97"/>
  <c r="BX98"/>
  <c r="BX97"/>
  <c r="BU98"/>
  <c r="BR97"/>
  <c r="BN97"/>
  <c r="BH97"/>
  <c r="AP97"/>
  <c r="AG97"/>
  <c r="AA97"/>
  <c r="I93" i="1"/>
  <c r="I97" i="8"/>
  <c r="F97"/>
  <c r="FT96"/>
  <c r="EJ96"/>
  <c r="EG96"/>
  <c r="DN96"/>
  <c r="BX96"/>
  <c r="BU96"/>
  <c r="I91" i="1"/>
  <c r="FT95" i="8"/>
  <c r="EJ95"/>
  <c r="EG95"/>
  <c r="DN95"/>
  <c r="DE95"/>
  <c r="BX95"/>
  <c r="BU95"/>
  <c r="I90" i="1"/>
  <c r="FT94" i="8"/>
  <c r="EJ94"/>
  <c r="EG94"/>
  <c r="DN94"/>
  <c r="DE94"/>
  <c r="BX94"/>
  <c r="BU94"/>
  <c r="I89" i="1"/>
  <c r="EJ93" i="8"/>
  <c r="EG93"/>
  <c r="DN93"/>
  <c r="BX93"/>
  <c r="BU93"/>
  <c r="I88" i="1"/>
  <c r="EJ92" i="8"/>
  <c r="EG92"/>
  <c r="DN92"/>
  <c r="DE92"/>
  <c r="BX92"/>
  <c r="BU92"/>
  <c r="I87" i="1"/>
  <c r="EJ91" i="8"/>
  <c r="EG91"/>
  <c r="DN91"/>
  <c r="DE91"/>
  <c r="BX91"/>
  <c r="BU91"/>
  <c r="I86" i="1"/>
  <c r="EJ90" i="8"/>
  <c r="EG90"/>
  <c r="DN90"/>
  <c r="DE90"/>
  <c r="BX90"/>
  <c r="BU90"/>
  <c r="I85" i="1"/>
  <c r="EJ89" i="8"/>
  <c r="EG89"/>
  <c r="DN89"/>
  <c r="DE89"/>
  <c r="BX89"/>
  <c r="BU89"/>
  <c r="I84" i="1"/>
  <c r="EJ88" i="8"/>
  <c r="EG88"/>
  <c r="DN88"/>
  <c r="DE88"/>
  <c r="BX88"/>
  <c r="BU88"/>
  <c r="I83" i="1"/>
  <c r="EJ87" i="8"/>
  <c r="EG87"/>
  <c r="DN87"/>
  <c r="DE87"/>
  <c r="BX87"/>
  <c r="BU87"/>
  <c r="I82" i="1"/>
  <c r="EJ86" i="8"/>
  <c r="EG86"/>
  <c r="DN86"/>
  <c r="DE86"/>
  <c r="BX86"/>
  <c r="BU86"/>
  <c r="I81" i="1"/>
  <c r="EJ85" i="8"/>
  <c r="EG85"/>
  <c r="DN85"/>
  <c r="DE85"/>
  <c r="BX85"/>
  <c r="BU85"/>
  <c r="I80" i="1"/>
  <c r="EJ84" i="8"/>
  <c r="EG84"/>
  <c r="DN84"/>
  <c r="DE84"/>
  <c r="BX84"/>
  <c r="BU84"/>
  <c r="I79" i="1"/>
  <c r="EJ83" i="8"/>
  <c r="EG83"/>
  <c r="DN83"/>
  <c r="DE83"/>
  <c r="BX83"/>
  <c r="BU83"/>
  <c r="I78" i="1"/>
  <c r="EJ82" i="8"/>
  <c r="EG82"/>
  <c r="DN82"/>
  <c r="DE82"/>
  <c r="BX82"/>
  <c r="BU82"/>
  <c r="I77" i="1"/>
  <c r="EJ81" i="8"/>
  <c r="EG81"/>
  <c r="DN81"/>
  <c r="DE81"/>
  <c r="BX81"/>
  <c r="BU81"/>
  <c r="I76" i="1"/>
  <c r="EJ80" i="8"/>
  <c r="EG80"/>
  <c r="DN80"/>
  <c r="DE80"/>
  <c r="BX80"/>
  <c r="BU80"/>
  <c r="I75" i="1"/>
  <c r="EJ79" i="8"/>
  <c r="EG79"/>
  <c r="DN79"/>
  <c r="DE79"/>
  <c r="BX79"/>
  <c r="BU79"/>
  <c r="I74" i="1"/>
  <c r="EJ78" i="8"/>
  <c r="EG78"/>
  <c r="DN78"/>
  <c r="DE78"/>
  <c r="BX78"/>
  <c r="BU78"/>
  <c r="I73" i="1"/>
  <c r="EJ77" i="8"/>
  <c r="EG77"/>
  <c r="DN77"/>
  <c r="DE77"/>
  <c r="BX77"/>
  <c r="BU77"/>
  <c r="I72" i="1"/>
  <c r="EJ76" i="8"/>
  <c r="EG76"/>
  <c r="DN76"/>
  <c r="DE76"/>
  <c r="BX76"/>
  <c r="BU76"/>
  <c r="I71" i="1"/>
  <c r="EJ75" i="8"/>
  <c r="EG75"/>
  <c r="DN75"/>
  <c r="DE75"/>
  <c r="BX75"/>
  <c r="BU75"/>
  <c r="I70" i="1"/>
  <c r="EJ74" i="8"/>
  <c r="EG74"/>
  <c r="DN74"/>
  <c r="DE74"/>
  <c r="BX74"/>
  <c r="BU74"/>
  <c r="I69" i="1"/>
  <c r="EJ73" i="8"/>
  <c r="EG73"/>
  <c r="DN73"/>
  <c r="DE73"/>
  <c r="BX73"/>
  <c r="BU73"/>
  <c r="I68" i="1"/>
  <c r="EJ72" i="8"/>
  <c r="EG72"/>
  <c r="DN72"/>
  <c r="DE72"/>
  <c r="BX72"/>
  <c r="BU72"/>
  <c r="I67" i="1"/>
  <c r="EJ71" i="8"/>
  <c r="EG71"/>
  <c r="DN71"/>
  <c r="DE71"/>
  <c r="BX71"/>
  <c r="BU71"/>
  <c r="I66" i="1"/>
  <c r="EJ70" i="8"/>
  <c r="EG70"/>
  <c r="DN70"/>
  <c r="DE70"/>
  <c r="BX70"/>
  <c r="BU70"/>
  <c r="I65" i="1"/>
  <c r="HA69" i="8"/>
  <c r="GX69"/>
  <c r="GR69"/>
  <c r="GO69"/>
  <c r="FW69"/>
  <c r="FT69"/>
  <c r="FJ69"/>
  <c r="FI69"/>
  <c r="FF69"/>
  <c r="FC69"/>
  <c r="EW69"/>
  <c r="EQ69"/>
  <c r="EN69"/>
  <c r="EL69"/>
  <c r="EJ69"/>
  <c r="EG69"/>
  <c r="ED69"/>
  <c r="DY69"/>
  <c r="DX69"/>
  <c r="DW69"/>
  <c r="DV69"/>
  <c r="DU69"/>
  <c r="DT69"/>
  <c r="DS69"/>
  <c r="DQ69"/>
  <c r="DN69"/>
  <c r="DM69"/>
  <c r="DJ69"/>
  <c r="DG69"/>
  <c r="DE69"/>
  <c r="DC69"/>
  <c r="CZ69"/>
  <c r="CW69"/>
  <c r="CT69"/>
  <c r="CQ69"/>
  <c r="CN69"/>
  <c r="CH69"/>
  <c r="CG69"/>
  <c r="CD69"/>
  <c r="BX69"/>
  <c r="BU69"/>
  <c r="BR69"/>
  <c r="BQ69"/>
  <c r="BN69"/>
  <c r="BK69"/>
  <c r="BH69"/>
  <c r="BE69"/>
  <c r="BB69"/>
  <c r="EJ68"/>
  <c r="EG68"/>
  <c r="DN68"/>
  <c r="DE68"/>
  <c r="BX68"/>
  <c r="BU68"/>
  <c r="I63" i="1"/>
  <c r="EJ67" i="8"/>
  <c r="EG67"/>
  <c r="DN67"/>
  <c r="DE67"/>
  <c r="BX67"/>
  <c r="BU67"/>
  <c r="I62" i="1"/>
  <c r="HA66" i="8"/>
  <c r="GX66"/>
  <c r="GR66"/>
  <c r="GO66"/>
  <c r="FW66"/>
  <c r="FT66"/>
  <c r="FT62"/>
  <c r="FJ66"/>
  <c r="FI66"/>
  <c r="FF66"/>
  <c r="FC66"/>
  <c r="EW66"/>
  <c r="EQ66"/>
  <c r="EN66"/>
  <c r="EL66"/>
  <c r="EL62"/>
  <c r="EJ66"/>
  <c r="EG66"/>
  <c r="ED66"/>
  <c r="DY66"/>
  <c r="DY62"/>
  <c r="DX66"/>
  <c r="DX62"/>
  <c r="DW66"/>
  <c r="DW62"/>
  <c r="DV66"/>
  <c r="DV62"/>
  <c r="DU66"/>
  <c r="DU62"/>
  <c r="DT66"/>
  <c r="DT62"/>
  <c r="DS66"/>
  <c r="DS62"/>
  <c r="DQ66"/>
  <c r="DN66"/>
  <c r="DM66"/>
  <c r="DJ66"/>
  <c r="DG66"/>
  <c r="DE66"/>
  <c r="DC66"/>
  <c r="CZ66"/>
  <c r="CW66"/>
  <c r="CT66"/>
  <c r="CQ66"/>
  <c r="CN66"/>
  <c r="CH66"/>
  <c r="CG66"/>
  <c r="CD66"/>
  <c r="BX66"/>
  <c r="BU66"/>
  <c r="BR66"/>
  <c r="BQ66"/>
  <c r="BN66"/>
  <c r="BK66"/>
  <c r="BH66"/>
  <c r="BE66"/>
  <c r="BB66"/>
  <c r="L62"/>
  <c r="EJ65"/>
  <c r="EG65"/>
  <c r="DN65"/>
  <c r="DE65"/>
  <c r="BX65"/>
  <c r="BU65"/>
  <c r="I60" i="1"/>
  <c r="EJ64" i="8"/>
  <c r="EG64"/>
  <c r="DN64"/>
  <c r="DE64"/>
  <c r="BX64"/>
  <c r="BU64"/>
  <c r="I59" i="1"/>
  <c r="HA62" i="8"/>
  <c r="GX62"/>
  <c r="GR62"/>
  <c r="GO62"/>
  <c r="GI62"/>
  <c r="GF62"/>
  <c r="GC62"/>
  <c r="FZ62"/>
  <c r="FW62"/>
  <c r="FJ62"/>
  <c r="FI62"/>
  <c r="FF62"/>
  <c r="FC62"/>
  <c r="EZ62"/>
  <c r="EW62"/>
  <c r="EQ62"/>
  <c r="EN62"/>
  <c r="EJ63"/>
  <c r="EJ62"/>
  <c r="EG63"/>
  <c r="EG62"/>
  <c r="ED62"/>
  <c r="DQ62"/>
  <c r="DN63"/>
  <c r="DN62"/>
  <c r="DM62"/>
  <c r="DJ62"/>
  <c r="DG62"/>
  <c r="DE63"/>
  <c r="DC62"/>
  <c r="CZ62"/>
  <c r="CW62"/>
  <c r="CT62"/>
  <c r="CQ62"/>
  <c r="CH62"/>
  <c r="CG62"/>
  <c r="BX63"/>
  <c r="BX62"/>
  <c r="BU63"/>
  <c r="BU62"/>
  <c r="BR62"/>
  <c r="BQ62"/>
  <c r="BN62"/>
  <c r="BK62"/>
  <c r="BH62"/>
  <c r="BE62"/>
  <c r="AS62"/>
  <c r="AP62"/>
  <c r="AG62"/>
  <c r="AD62"/>
  <c r="AA62"/>
  <c r="X62"/>
  <c r="I58" i="1"/>
  <c r="I62" i="8"/>
  <c r="F62"/>
  <c r="EJ61"/>
  <c r="EG61"/>
  <c r="DN61"/>
  <c r="DE61"/>
  <c r="BX61"/>
  <c r="BU61"/>
  <c r="I56" i="1"/>
  <c r="EJ60" i="8"/>
  <c r="EG60"/>
  <c r="DN60"/>
  <c r="DE60"/>
  <c r="BX60"/>
  <c r="BU60"/>
  <c r="I55" i="1"/>
  <c r="EJ59" i="8"/>
  <c r="EG59"/>
  <c r="DN59"/>
  <c r="DE59"/>
  <c r="BX59"/>
  <c r="BU59"/>
  <c r="I54" i="1"/>
  <c r="EJ58" i="8"/>
  <c r="EG58"/>
  <c r="DN58"/>
  <c r="DE58"/>
  <c r="BX58"/>
  <c r="BU58"/>
  <c r="I53" i="1"/>
  <c r="EJ57" i="8"/>
  <c r="EG57"/>
  <c r="DN57"/>
  <c r="DE57"/>
  <c r="BX57"/>
  <c r="BU57"/>
  <c r="I52" i="1"/>
  <c r="EJ56" i="8"/>
  <c r="EG56"/>
  <c r="DN56"/>
  <c r="DE56"/>
  <c r="BX56"/>
  <c r="BU56"/>
  <c r="I51" i="1"/>
  <c r="EJ55" i="8"/>
  <c r="EG55"/>
  <c r="DN55"/>
  <c r="DE55"/>
  <c r="BX55"/>
  <c r="BU55"/>
  <c r="I50" i="1"/>
  <c r="EJ54" i="8"/>
  <c r="EG54"/>
  <c r="DN54"/>
  <c r="DE54"/>
  <c r="BX54"/>
  <c r="BU54"/>
  <c r="I49" i="1"/>
  <c r="EJ53" i="8"/>
  <c r="EG53"/>
  <c r="DN53"/>
  <c r="DE53"/>
  <c r="BX53"/>
  <c r="BU53"/>
  <c r="I48" i="1"/>
  <c r="EJ52" i="8"/>
  <c r="EG52"/>
  <c r="DN52"/>
  <c r="DE52"/>
  <c r="BX52"/>
  <c r="BU52"/>
  <c r="I47" i="1"/>
  <c r="EJ51" i="8"/>
  <c r="EG51"/>
  <c r="DN51"/>
  <c r="DE51"/>
  <c r="BX51"/>
  <c r="BU51"/>
  <c r="I46" i="1"/>
  <c r="EJ50" i="8"/>
  <c r="EG50"/>
  <c r="DN50"/>
  <c r="DE50"/>
  <c r="BX50"/>
  <c r="BU50"/>
  <c r="I45" i="1"/>
  <c r="EJ49" i="8"/>
  <c r="EG49"/>
  <c r="DN49"/>
  <c r="DE49"/>
  <c r="BX49"/>
  <c r="BU49"/>
  <c r="I44" i="1"/>
  <c r="EJ48" i="8"/>
  <c r="EG48"/>
  <c r="DN48"/>
  <c r="DE48"/>
  <c r="BX48"/>
  <c r="BU48"/>
  <c r="I43" i="1"/>
  <c r="EJ47" i="8"/>
  <c r="EG47"/>
  <c r="DN47"/>
  <c r="DE47"/>
  <c r="BX47"/>
  <c r="BU47"/>
  <c r="I42" i="1"/>
  <c r="EJ46" i="8"/>
  <c r="EG46"/>
  <c r="DN46"/>
  <c r="DE46"/>
  <c r="BX46"/>
  <c r="BU46"/>
  <c r="I41" i="1"/>
  <c r="EJ45" i="8"/>
  <c r="EG45"/>
  <c r="DN45"/>
  <c r="DE45"/>
  <c r="BX45"/>
  <c r="BU45"/>
  <c r="I40" i="1"/>
  <c r="EJ44" i="8"/>
  <c r="EG44"/>
  <c r="DN44"/>
  <c r="DE44"/>
  <c r="BX44"/>
  <c r="BU44"/>
  <c r="I39" i="1"/>
  <c r="EJ43" i="8"/>
  <c r="EG43"/>
  <c r="DN43"/>
  <c r="DE43"/>
  <c r="BX43"/>
  <c r="BU43"/>
  <c r="I38" i="1"/>
  <c r="EJ42" i="8"/>
  <c r="EG42"/>
  <c r="DN42"/>
  <c r="DE42"/>
  <c r="BX42"/>
  <c r="BU42"/>
  <c r="I37" i="1"/>
  <c r="EJ41" i="8"/>
  <c r="EG41"/>
  <c r="DN41"/>
  <c r="DE41"/>
  <c r="BX41"/>
  <c r="BU41"/>
  <c r="I36" i="1"/>
  <c r="EJ40" i="8"/>
  <c r="EG40"/>
  <c r="DN40"/>
  <c r="DE40"/>
  <c r="BX40"/>
  <c r="BU40"/>
  <c r="I35" i="1"/>
  <c r="EJ39" i="8"/>
  <c r="EG39"/>
  <c r="DN39"/>
  <c r="DE39"/>
  <c r="BX39"/>
  <c r="BU39"/>
  <c r="I34" i="1"/>
  <c r="EJ38" i="8"/>
  <c r="EG38"/>
  <c r="DN38"/>
  <c r="DE38"/>
  <c r="BX38"/>
  <c r="BU38"/>
  <c r="I33" i="1"/>
  <c r="GX36" i="8"/>
  <c r="GR36"/>
  <c r="FW36"/>
  <c r="EJ37"/>
  <c r="EG37"/>
  <c r="EG36"/>
  <c r="DN37"/>
  <c r="DE37"/>
  <c r="BX37"/>
  <c r="BU37"/>
  <c r="I32" i="1"/>
  <c r="HA36" i="8"/>
  <c r="GO36"/>
  <c r="FT36"/>
  <c r="FJ36"/>
  <c r="FF36"/>
  <c r="EQ36"/>
  <c r="EN36"/>
  <c r="EL36"/>
  <c r="EJ36"/>
  <c r="ED36"/>
  <c r="DY36"/>
  <c r="DX36"/>
  <c r="DW36"/>
  <c r="DV36"/>
  <c r="DU36"/>
  <c r="DT36"/>
  <c r="DS36"/>
  <c r="DQ36"/>
  <c r="DN36"/>
  <c r="DM36"/>
  <c r="DJ36"/>
  <c r="DG36"/>
  <c r="DE36"/>
  <c r="DC36"/>
  <c r="CZ36"/>
  <c r="CW36"/>
  <c r="CT36"/>
  <c r="CQ36"/>
  <c r="CH36"/>
  <c r="CG36"/>
  <c r="CD36"/>
  <c r="BX36"/>
  <c r="BU36"/>
  <c r="BR36"/>
  <c r="BQ36"/>
  <c r="BN36"/>
  <c r="BK36"/>
  <c r="BH36"/>
  <c r="BE36"/>
  <c r="BB36"/>
  <c r="EJ35"/>
  <c r="EG35"/>
  <c r="DN35"/>
  <c r="DE35"/>
  <c r="BX35"/>
  <c r="BU35"/>
  <c r="I30" i="1"/>
  <c r="EJ34" i="8"/>
  <c r="EG34"/>
  <c r="DN34"/>
  <c r="DE34"/>
  <c r="BX34"/>
  <c r="BU34"/>
  <c r="I29" i="1"/>
  <c r="EJ33" i="8"/>
  <c r="EG33"/>
  <c r="DN33"/>
  <c r="DE33"/>
  <c r="BX33"/>
  <c r="BU33"/>
  <c r="I28" i="1"/>
  <c r="EJ32" i="8"/>
  <c r="EG32"/>
  <c r="DN32"/>
  <c r="DE32"/>
  <c r="BX32"/>
  <c r="BU32"/>
  <c r="I27" i="1"/>
  <c r="EJ31" i="8"/>
  <c r="EG31"/>
  <c r="DN31"/>
  <c r="DE31"/>
  <c r="BX31"/>
  <c r="BU31"/>
  <c r="I26" i="1"/>
  <c r="EJ30" i="8"/>
  <c r="EG30"/>
  <c r="DN30"/>
  <c r="DE30"/>
  <c r="BX30"/>
  <c r="BU30"/>
  <c r="I25" i="1"/>
  <c r="EJ29" i="8"/>
  <c r="EG29"/>
  <c r="DN29"/>
  <c r="DE29"/>
  <c r="BX29"/>
  <c r="BU29"/>
  <c r="I24" i="1"/>
  <c r="EJ28" i="8"/>
  <c r="EG28"/>
  <c r="DN28"/>
  <c r="DE28"/>
  <c r="BX28"/>
  <c r="BU28"/>
  <c r="I23" i="1"/>
  <c r="HA27" i="8"/>
  <c r="GX27"/>
  <c r="GR27"/>
  <c r="GO27"/>
  <c r="FW27"/>
  <c r="FT27"/>
  <c r="FJ27"/>
  <c r="FI27"/>
  <c r="FF27"/>
  <c r="FC27"/>
  <c r="EW27"/>
  <c r="EQ27"/>
  <c r="EN27"/>
  <c r="EL27"/>
  <c r="EJ27"/>
  <c r="EG27"/>
  <c r="ED27"/>
  <c r="DY27"/>
  <c r="DX27"/>
  <c r="DW27"/>
  <c r="DV27"/>
  <c r="DU27"/>
  <c r="DT27"/>
  <c r="DS27"/>
  <c r="DQ27"/>
  <c r="DN27"/>
  <c r="DM27"/>
  <c r="DJ27"/>
  <c r="DG27"/>
  <c r="DE27"/>
  <c r="DC27"/>
  <c r="CZ27"/>
  <c r="CW27"/>
  <c r="CT27"/>
  <c r="CQ27"/>
  <c r="CH27"/>
  <c r="CG27"/>
  <c r="CD27"/>
  <c r="BX27"/>
  <c r="BU27"/>
  <c r="BR27"/>
  <c r="BQ27"/>
  <c r="BN27"/>
  <c r="BK27"/>
  <c r="BH27"/>
  <c r="BE27"/>
  <c r="BB27"/>
  <c r="EJ26"/>
  <c r="EG26"/>
  <c r="DN26"/>
  <c r="DE26"/>
  <c r="BX26"/>
  <c r="BU26"/>
  <c r="I21" i="1"/>
  <c r="EJ25" i="8"/>
  <c r="EG25"/>
  <c r="DN25"/>
  <c r="DE25"/>
  <c r="BX25"/>
  <c r="BU25"/>
  <c r="I20" i="1"/>
  <c r="EJ24" i="8"/>
  <c r="EG24"/>
  <c r="DN24"/>
  <c r="DE24"/>
  <c r="BX24"/>
  <c r="BU24"/>
  <c r="I19" i="1"/>
  <c r="EJ23" i="8"/>
  <c r="EG23"/>
  <c r="DN23"/>
  <c r="DE23"/>
  <c r="BX23"/>
  <c r="BU23"/>
  <c r="I18" i="1"/>
  <c r="HA22" i="8"/>
  <c r="GX22"/>
  <c r="GR22"/>
  <c r="GO22"/>
  <c r="FW22"/>
  <c r="FT22"/>
  <c r="FJ22"/>
  <c r="FI22"/>
  <c r="FF22"/>
  <c r="FC22"/>
  <c r="EW22"/>
  <c r="EQ22"/>
  <c r="EN22"/>
  <c r="EL22"/>
  <c r="EJ22"/>
  <c r="EG22"/>
  <c r="ED22"/>
  <c r="DY22"/>
  <c r="DX22"/>
  <c r="DW22"/>
  <c r="DV22"/>
  <c r="DU22"/>
  <c r="DT22"/>
  <c r="DS22"/>
  <c r="DQ22"/>
  <c r="DN22"/>
  <c r="DM22"/>
  <c r="DJ22"/>
  <c r="DG22"/>
  <c r="DE22"/>
  <c r="DC22"/>
  <c r="CZ22"/>
  <c r="CW22"/>
  <c r="CT22"/>
  <c r="CQ22"/>
  <c r="CH22"/>
  <c r="CG22"/>
  <c r="CD22"/>
  <c r="BX22"/>
  <c r="BU22"/>
  <c r="BR22"/>
  <c r="BQ22"/>
  <c r="BN22"/>
  <c r="BK22"/>
  <c r="BH22"/>
  <c r="BE22"/>
  <c r="BB22"/>
  <c r="EJ21"/>
  <c r="EG21"/>
  <c r="DN21"/>
  <c r="DE21"/>
  <c r="BX21"/>
  <c r="BU21"/>
  <c r="I16" i="1"/>
  <c r="EJ20" i="8"/>
  <c r="EG20"/>
  <c r="DN20"/>
  <c r="DE20"/>
  <c r="BX20"/>
  <c r="BU20"/>
  <c r="I15" i="1"/>
  <c r="EJ19" i="8"/>
  <c r="EG19"/>
  <c r="DN19"/>
  <c r="DE19"/>
  <c r="BX19"/>
  <c r="BU19"/>
  <c r="I14" i="1"/>
  <c r="EJ18" i="8"/>
  <c r="EG18"/>
  <c r="DN18"/>
  <c r="DE18"/>
  <c r="BX18"/>
  <c r="BU18"/>
  <c r="I13" i="1"/>
  <c r="EJ17" i="8"/>
  <c r="EG17"/>
  <c r="DN17"/>
  <c r="DE17"/>
  <c r="BX17"/>
  <c r="BU17"/>
  <c r="I12" i="1"/>
  <c r="EJ16" i="8"/>
  <c r="EG16"/>
  <c r="DN16"/>
  <c r="DE16"/>
  <c r="BX16"/>
  <c r="BU16"/>
  <c r="I11" i="1"/>
  <c r="EJ15" i="8"/>
  <c r="EG15"/>
  <c r="DN15"/>
  <c r="DE15"/>
  <c r="BX15"/>
  <c r="BU15"/>
  <c r="I10" i="1"/>
  <c r="EJ14" i="8"/>
  <c r="EG14"/>
  <c r="DN14"/>
  <c r="DE14"/>
  <c r="BX14"/>
  <c r="BU14"/>
  <c r="I9" i="1"/>
  <c r="EJ13" i="8"/>
  <c r="EG13"/>
  <c r="DN13"/>
  <c r="DE13"/>
  <c r="BX13"/>
  <c r="BU13"/>
  <c r="I8" i="1"/>
  <c r="EJ12" i="8"/>
  <c r="EG12"/>
  <c r="DN12"/>
  <c r="DE12"/>
  <c r="CH12"/>
  <c r="AF7" i="1"/>
  <c r="CG12" i="8"/>
  <c r="AE7" i="1"/>
  <c r="CD12" i="8"/>
  <c r="BX12"/>
  <c r="BU12"/>
  <c r="I7" i="1"/>
  <c r="BT6"/>
  <c r="FW11" i="8"/>
  <c r="FJ11"/>
  <c r="BN6" i="1"/>
  <c r="FI11" i="8"/>
  <c r="BM6" i="1"/>
  <c r="FF11" i="8"/>
  <c r="BL6" i="1"/>
  <c r="FC11" i="8"/>
  <c r="BJ6" i="1"/>
  <c r="EW11" i="8"/>
  <c r="BH6" i="1"/>
  <c r="EQ11" i="8"/>
  <c r="BG6" i="1"/>
  <c r="EN11" i="8"/>
  <c r="BE6" i="1"/>
  <c r="EJ11" i="8"/>
  <c r="EG11"/>
  <c r="BC6" i="1"/>
  <c r="ED11" i="8"/>
  <c r="AT6" i="1"/>
  <c r="DQ11" i="8"/>
  <c r="DN11"/>
  <c r="AR6" i="1"/>
  <c r="DM11" i="8"/>
  <c r="AQ6" i="1"/>
  <c r="DJ11" i="8"/>
  <c r="AP6" i="1"/>
  <c r="DG11" i="8"/>
  <c r="DE11"/>
  <c r="AN6" i="1"/>
  <c r="DC11" i="8"/>
  <c r="AM6" i="1"/>
  <c r="CZ11" i="8"/>
  <c r="AK6" i="1"/>
  <c r="CT11" i="8"/>
  <c r="AJ6" i="1"/>
  <c r="CQ11" i="8"/>
  <c r="CH11"/>
  <c r="AF6" i="1"/>
  <c r="CG11" i="8"/>
  <c r="AE6" i="1"/>
  <c r="CD11" i="8"/>
  <c r="BX11"/>
  <c r="BU11"/>
  <c r="I6" i="1"/>
  <c r="BT5"/>
  <c r="FW10" i="8"/>
  <c r="FT10"/>
  <c r="BO5" i="1"/>
  <c r="FJ10" i="8"/>
  <c r="BN5" i="1"/>
  <c r="FI10" i="8"/>
  <c r="BM5" i="1"/>
  <c r="FF10" i="8"/>
  <c r="BL5" i="1"/>
  <c r="FC10" i="8"/>
  <c r="BJ5" i="1"/>
  <c r="EW10" i="8"/>
  <c r="BH5" i="1"/>
  <c r="EQ10" i="8"/>
  <c r="BG5" i="1"/>
  <c r="EN10" i="8"/>
  <c r="EL10"/>
  <c r="BE5" i="1"/>
  <c r="EJ10" i="8"/>
  <c r="EG10"/>
  <c r="BC5" i="1"/>
  <c r="ED10" i="8"/>
  <c r="DY10"/>
  <c r="DX10"/>
  <c r="DW10"/>
  <c r="DV10"/>
  <c r="DU10"/>
  <c r="DT10"/>
  <c r="DS10"/>
  <c r="AT5" i="1"/>
  <c r="DQ10" i="8"/>
  <c r="AS5" i="1"/>
  <c r="DN10" i="8"/>
  <c r="AR5" i="1"/>
  <c r="DM10" i="8"/>
  <c r="AQ5" i="1"/>
  <c r="DJ10" i="8"/>
  <c r="AP5" i="1"/>
  <c r="DG10" i="8"/>
  <c r="AO5" i="1"/>
  <c r="DE10" i="8"/>
  <c r="AN5" i="1"/>
  <c r="DC10" i="8"/>
  <c r="AM5" i="1"/>
  <c r="CZ10" i="8"/>
  <c r="AK5" i="1"/>
  <c r="CT10" i="8"/>
  <c r="AJ5" i="1"/>
  <c r="CQ10" i="8"/>
  <c r="AI5" i="1"/>
  <c r="CN10" i="8"/>
  <c r="AG5" i="1"/>
  <c r="CH10" i="8"/>
  <c r="AF5" i="1"/>
  <c r="CG10" i="8"/>
  <c r="AE5" i="1"/>
  <c r="CD10" i="8"/>
  <c r="BX10"/>
  <c r="BU10"/>
  <c r="I5" i="1"/>
  <c r="HA9" i="8"/>
  <c r="GO9"/>
  <c r="GF9"/>
  <c r="FZ9"/>
  <c r="FU9"/>
  <c r="FT9"/>
  <c r="FJ9"/>
  <c r="FF9"/>
  <c r="EZ9"/>
  <c r="EW9"/>
  <c r="EW8"/>
  <c r="EQ9"/>
  <c r="EN9"/>
  <c r="EL9"/>
  <c r="EJ9"/>
  <c r="ED9"/>
  <c r="DY9"/>
  <c r="DX9"/>
  <c r="DW9"/>
  <c r="DV9"/>
  <c r="DU9"/>
  <c r="DT9"/>
  <c r="DS9"/>
  <c r="DQ9"/>
  <c r="DO9"/>
  <c r="DN9"/>
  <c r="DM9"/>
  <c r="DJ9"/>
  <c r="DJ8"/>
  <c r="DG9"/>
  <c r="DE9"/>
  <c r="DC9"/>
  <c r="CZ9"/>
  <c r="CW9"/>
  <c r="CT9"/>
  <c r="CQ9"/>
  <c r="CN9"/>
  <c r="CH9"/>
  <c r="CG9"/>
  <c r="CD9"/>
  <c r="BX9"/>
  <c r="BU9"/>
  <c r="BR9"/>
  <c r="BQ9"/>
  <c r="BN9"/>
  <c r="BK9"/>
  <c r="BH9"/>
  <c r="BE9"/>
  <c r="BB9"/>
  <c r="AS9"/>
  <c r="AP9"/>
  <c r="AM9"/>
  <c r="AG9"/>
  <c r="AD9"/>
  <c r="AA9"/>
  <c r="X9"/>
  <c r="L9"/>
  <c r="I9"/>
  <c r="F9"/>
  <c r="HA8"/>
  <c r="GF8"/>
  <c r="FZ8"/>
  <c r="FU8"/>
  <c r="EQ8"/>
  <c r="EL8"/>
  <c r="DY8"/>
  <c r="DX8"/>
  <c r="DW8"/>
  <c r="DV8"/>
  <c r="DU8"/>
  <c r="DT8"/>
  <c r="DS8"/>
  <c r="DO8"/>
  <c r="DN8"/>
  <c r="BX8"/>
  <c r="BR8"/>
  <c r="BH8"/>
  <c r="AP8"/>
  <c r="L8"/>
  <c r="N39"/>
  <c r="I8"/>
  <c r="F8"/>
  <c r="H39"/>
  <c r="S10" i="7"/>
  <c r="S11"/>
  <c r="S12"/>
  <c r="S13"/>
  <c r="S14"/>
  <c r="S15"/>
  <c r="S16"/>
  <c r="S17"/>
  <c r="S18"/>
  <c r="S19"/>
  <c r="S20"/>
  <c r="S21"/>
  <c r="S23"/>
  <c r="S24"/>
  <c r="S25"/>
  <c r="S26"/>
  <c r="S22"/>
  <c r="S28"/>
  <c r="S29"/>
  <c r="S30"/>
  <c r="S27"/>
  <c r="S31"/>
  <c r="S32"/>
  <c r="S33"/>
  <c r="S34"/>
  <c r="S35"/>
  <c r="S37"/>
  <c r="S38"/>
  <c r="S39"/>
  <c r="S40"/>
  <c r="S41"/>
  <c r="S42"/>
  <c r="S36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9"/>
  <c r="S63"/>
  <c r="S64"/>
  <c r="S65"/>
  <c r="S67"/>
  <c r="S68"/>
  <c r="S66"/>
  <c r="S70"/>
  <c r="S71"/>
  <c r="S72"/>
  <c r="S73"/>
  <c r="S74"/>
  <c r="S75"/>
  <c r="S76"/>
  <c r="S77"/>
  <c r="S78"/>
  <c r="S79"/>
  <c r="S80"/>
  <c r="S69"/>
  <c r="S81"/>
  <c r="S82"/>
  <c r="S83"/>
  <c r="S84"/>
  <c r="S85"/>
  <c r="S86"/>
  <c r="S87"/>
  <c r="S88"/>
  <c r="S89"/>
  <c r="S90"/>
  <c r="S91"/>
  <c r="S92"/>
  <c r="S93"/>
  <c r="S94"/>
  <c r="S95"/>
  <c r="S96"/>
  <c r="S62"/>
  <c r="S98"/>
  <c r="S99"/>
  <c r="S100"/>
  <c r="S101"/>
  <c r="S102"/>
  <c r="S103"/>
  <c r="S104"/>
  <c r="S105"/>
  <c r="S106"/>
  <c r="S107"/>
  <c r="S108"/>
  <c r="S109"/>
  <c r="S110"/>
  <c r="S97"/>
  <c r="S112"/>
  <c r="S113"/>
  <c r="S114"/>
  <c r="S115"/>
  <c r="S116"/>
  <c r="S117"/>
  <c r="S118"/>
  <c r="S119"/>
  <c r="S121"/>
  <c r="S122"/>
  <c r="S123"/>
  <c r="S124"/>
  <c r="S125"/>
  <c r="S126"/>
  <c r="S127"/>
  <c r="S120"/>
  <c r="S128"/>
  <c r="S129"/>
  <c r="S130"/>
  <c r="S131"/>
  <c r="S132"/>
  <c r="S133"/>
  <c r="S134"/>
  <c r="S135"/>
  <c r="S137"/>
  <c r="S138"/>
  <c r="S139"/>
  <c r="S140"/>
  <c r="S141"/>
  <c r="S142"/>
  <c r="S143"/>
  <c r="S144"/>
  <c r="S136"/>
  <c r="S145"/>
  <c r="S146"/>
  <c r="S147"/>
  <c r="S149"/>
  <c r="S150"/>
  <c r="S151"/>
  <c r="S152"/>
  <c r="S148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8"/>
  <c r="S179"/>
  <c r="S180"/>
  <c r="S181"/>
  <c r="S182"/>
  <c r="S177"/>
  <c r="S183"/>
  <c r="S184"/>
  <c r="S185"/>
  <c r="S186"/>
  <c r="S187"/>
  <c r="S188"/>
  <c r="S111"/>
  <c r="S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8"/>
  <c r="O63"/>
  <c r="S58" i="1"/>
  <c r="AQ63" i="7"/>
  <c r="V63"/>
  <c r="Y63"/>
  <c r="AB63"/>
  <c r="O58" i="1"/>
  <c r="AE63" i="7"/>
  <c r="AN63"/>
  <c r="E63"/>
  <c r="AW63"/>
  <c r="AZ63"/>
  <c r="BC63"/>
  <c r="BF63"/>
  <c r="BI63"/>
  <c r="BL63"/>
  <c r="BM63"/>
  <c r="AT63"/>
  <c r="BY63"/>
  <c r="CB63"/>
  <c r="CC63"/>
  <c r="BV63"/>
  <c r="CI63"/>
  <c r="CL63"/>
  <c r="CO63"/>
  <c r="CR63"/>
  <c r="CU63"/>
  <c r="CX63"/>
  <c r="DB63"/>
  <c r="DE63"/>
  <c r="DH63"/>
  <c r="DL63"/>
  <c r="BB58" i="1"/>
  <c r="DV63" i="7"/>
  <c r="DY63"/>
  <c r="EI63"/>
  <c r="EL63"/>
  <c r="BI58" i="1"/>
  <c r="EO63" i="7"/>
  <c r="ER63"/>
  <c r="BK58" i="1"/>
  <c r="EU63" i="7"/>
  <c r="EX63"/>
  <c r="FA63"/>
  <c r="FD63"/>
  <c r="FE63"/>
  <c r="FH63"/>
  <c r="BQ58" i="1"/>
  <c r="FK63" i="7"/>
  <c r="FN63"/>
  <c r="FR63"/>
  <c r="CF63"/>
  <c r="FU63"/>
  <c r="FX63"/>
  <c r="GA63"/>
  <c r="BX58" i="1"/>
  <c r="GD63" i="7"/>
  <c r="GJ63"/>
  <c r="GM63"/>
  <c r="GP63"/>
  <c r="GS63"/>
  <c r="GV63"/>
  <c r="GG63"/>
  <c r="D63"/>
  <c r="O64"/>
  <c r="S59" i="1"/>
  <c r="AQ64" i="7"/>
  <c r="V64"/>
  <c r="Y64"/>
  <c r="AB64"/>
  <c r="O59" i="1"/>
  <c r="AE64" i="7"/>
  <c r="AN64"/>
  <c r="E64"/>
  <c r="AW64"/>
  <c r="AZ64"/>
  <c r="BC64"/>
  <c r="BF64"/>
  <c r="BI64"/>
  <c r="BL64"/>
  <c r="BM64"/>
  <c r="AT64"/>
  <c r="BY64"/>
  <c r="CB64"/>
  <c r="CC64"/>
  <c r="BV64"/>
  <c r="CI64"/>
  <c r="CL64"/>
  <c r="CO64"/>
  <c r="CR64"/>
  <c r="CU64"/>
  <c r="CX64"/>
  <c r="DB64"/>
  <c r="DE64"/>
  <c r="DH64"/>
  <c r="DL64"/>
  <c r="BB59" i="1"/>
  <c r="DV64" i="7"/>
  <c r="DY64"/>
  <c r="EI64"/>
  <c r="EL64"/>
  <c r="BI59" i="1"/>
  <c r="EO64" i="7"/>
  <c r="ER64"/>
  <c r="BK59" i="1"/>
  <c r="EU64" i="7"/>
  <c r="EX64"/>
  <c r="FA64"/>
  <c r="FD64"/>
  <c r="FE64"/>
  <c r="FH64"/>
  <c r="BQ59" i="1"/>
  <c r="FK64" i="7"/>
  <c r="FN64"/>
  <c r="FR64"/>
  <c r="CF64"/>
  <c r="FU64"/>
  <c r="FX64"/>
  <c r="GA64"/>
  <c r="BX59" i="1"/>
  <c r="GD64" i="7"/>
  <c r="GJ64"/>
  <c r="GM64"/>
  <c r="GP64"/>
  <c r="GS64"/>
  <c r="GV64"/>
  <c r="GG64"/>
  <c r="D64"/>
  <c r="O65"/>
  <c r="S60" i="1"/>
  <c r="AQ65" i="7"/>
  <c r="V65"/>
  <c r="Y65"/>
  <c r="AB65"/>
  <c r="O60" i="1"/>
  <c r="AE65" i="7"/>
  <c r="AN65"/>
  <c r="E65"/>
  <c r="AW65"/>
  <c r="AZ65"/>
  <c r="BC65"/>
  <c r="BF65"/>
  <c r="BI65"/>
  <c r="BL65"/>
  <c r="BM65"/>
  <c r="AT65"/>
  <c r="BY65"/>
  <c r="CB65"/>
  <c r="CC65"/>
  <c r="BV65"/>
  <c r="CI65"/>
  <c r="CL65"/>
  <c r="CO65"/>
  <c r="CR65"/>
  <c r="CU65"/>
  <c r="CX65"/>
  <c r="DB65"/>
  <c r="DE65"/>
  <c r="DH65"/>
  <c r="DL65"/>
  <c r="BB60" i="1"/>
  <c r="DV65" i="7"/>
  <c r="DY65"/>
  <c r="EI65"/>
  <c r="EL65"/>
  <c r="BI60" i="1"/>
  <c r="EO65" i="7"/>
  <c r="ER65"/>
  <c r="BK60" i="1"/>
  <c r="EU65" i="7"/>
  <c r="EX65"/>
  <c r="FA65"/>
  <c r="FD65"/>
  <c r="FE65"/>
  <c r="FH65"/>
  <c r="BQ60" i="1"/>
  <c r="FK65" i="7"/>
  <c r="FN65"/>
  <c r="FR65"/>
  <c r="CF65"/>
  <c r="FU65"/>
  <c r="FX65"/>
  <c r="GA65"/>
  <c r="BX60" i="1"/>
  <c r="GD65" i="7"/>
  <c r="GJ65"/>
  <c r="GM65"/>
  <c r="GP65"/>
  <c r="GS65"/>
  <c r="GV65"/>
  <c r="GG65"/>
  <c r="D65"/>
  <c r="O67"/>
  <c r="O68"/>
  <c r="O66"/>
  <c r="S62" i="1"/>
  <c r="AQ67" i="7"/>
  <c r="S63" i="1"/>
  <c r="AQ68" i="7"/>
  <c r="AQ66"/>
  <c r="V67"/>
  <c r="V68"/>
  <c r="V66"/>
  <c r="Y67"/>
  <c r="Y68"/>
  <c r="Y66"/>
  <c r="AB67"/>
  <c r="AB68"/>
  <c r="AB66"/>
  <c r="O62" i="1"/>
  <c r="AE67" i="7"/>
  <c r="O63" i="1"/>
  <c r="AE68" i="7"/>
  <c r="AE66"/>
  <c r="AN67"/>
  <c r="AN68"/>
  <c r="AN66"/>
  <c r="E66"/>
  <c r="AW67"/>
  <c r="AZ67"/>
  <c r="BC67"/>
  <c r="BF67"/>
  <c r="BI67"/>
  <c r="BL67"/>
  <c r="BM67"/>
  <c r="AT67"/>
  <c r="AW68"/>
  <c r="AZ68"/>
  <c r="BC68"/>
  <c r="BF68"/>
  <c r="BI68"/>
  <c r="BL68"/>
  <c r="BM68"/>
  <c r="AT68"/>
  <c r="AT66"/>
  <c r="BY67"/>
  <c r="CB67"/>
  <c r="CC67"/>
  <c r="BV67"/>
  <c r="BY68"/>
  <c r="CB68"/>
  <c r="CC68"/>
  <c r="BV68"/>
  <c r="BV66"/>
  <c r="CI67"/>
  <c r="CL67"/>
  <c r="CO67"/>
  <c r="CR67"/>
  <c r="CU67"/>
  <c r="CX67"/>
  <c r="DB67"/>
  <c r="DE67"/>
  <c r="DH67"/>
  <c r="DL67"/>
  <c r="BB62" i="1"/>
  <c r="DV67" i="7"/>
  <c r="DY67"/>
  <c r="EI67"/>
  <c r="EL67"/>
  <c r="BI62" i="1"/>
  <c r="EO67" i="7"/>
  <c r="ER67"/>
  <c r="BK62" i="1"/>
  <c r="EU67" i="7"/>
  <c r="EX67"/>
  <c r="FA67"/>
  <c r="FD67"/>
  <c r="FE67"/>
  <c r="FH67"/>
  <c r="BQ62" i="1"/>
  <c r="FK67" i="7"/>
  <c r="FN67"/>
  <c r="FR67"/>
  <c r="CF67"/>
  <c r="CI68"/>
  <c r="CL68"/>
  <c r="CO68"/>
  <c r="CR68"/>
  <c r="CU68"/>
  <c r="CX68"/>
  <c r="DB68"/>
  <c r="DE68"/>
  <c r="DH68"/>
  <c r="DL68"/>
  <c r="BB63" i="1"/>
  <c r="DV68" i="7"/>
  <c r="DY68"/>
  <c r="EI68"/>
  <c r="EL68"/>
  <c r="BI63" i="1"/>
  <c r="EO68" i="7"/>
  <c r="ER68"/>
  <c r="BK63" i="1"/>
  <c r="EU68" i="7"/>
  <c r="EX68"/>
  <c r="FA68"/>
  <c r="FD68"/>
  <c r="FE68"/>
  <c r="FH68"/>
  <c r="BQ63" i="1"/>
  <c r="FK68" i="7"/>
  <c r="FN68"/>
  <c r="FR68"/>
  <c r="CF68"/>
  <c r="CF66"/>
  <c r="FU67"/>
  <c r="FU68"/>
  <c r="FU66"/>
  <c r="FX67"/>
  <c r="FX68"/>
  <c r="FX66"/>
  <c r="GA67"/>
  <c r="GA68"/>
  <c r="GA66"/>
  <c r="BX62" i="1"/>
  <c r="GD67" i="7"/>
  <c r="BX63" i="1"/>
  <c r="GD68" i="7"/>
  <c r="GD66"/>
  <c r="GJ67"/>
  <c r="GM67"/>
  <c r="GP67"/>
  <c r="GS67"/>
  <c r="GV67"/>
  <c r="GG67"/>
  <c r="GJ68"/>
  <c r="GM68"/>
  <c r="GP68"/>
  <c r="GS68"/>
  <c r="GV68"/>
  <c r="GG68"/>
  <c r="GG66"/>
  <c r="D66"/>
  <c r="E67"/>
  <c r="D67"/>
  <c r="E68"/>
  <c r="D68"/>
  <c r="O70"/>
  <c r="O71"/>
  <c r="O72"/>
  <c r="O73"/>
  <c r="O74"/>
  <c r="O75"/>
  <c r="O76"/>
  <c r="O77"/>
  <c r="O78"/>
  <c r="O79"/>
  <c r="O80"/>
  <c r="O69"/>
  <c r="S65" i="1"/>
  <c r="AQ70" i="7"/>
  <c r="S66" i="1"/>
  <c r="AQ71" i="7"/>
  <c r="S67" i="1"/>
  <c r="AQ72" i="7"/>
  <c r="S68" i="1"/>
  <c r="AQ73" i="7"/>
  <c r="S69" i="1"/>
  <c r="AQ74" i="7"/>
  <c r="S70" i="1"/>
  <c r="AQ75" i="7"/>
  <c r="S71" i="1"/>
  <c r="AQ76" i="7"/>
  <c r="S72" i="1"/>
  <c r="AQ77" i="7"/>
  <c r="S73" i="1"/>
  <c r="AQ78" i="7"/>
  <c r="S74" i="1"/>
  <c r="AQ79" i="7"/>
  <c r="S75" i="1"/>
  <c r="AQ80" i="7"/>
  <c r="AQ69"/>
  <c r="V70"/>
  <c r="V71"/>
  <c r="V72"/>
  <c r="V73"/>
  <c r="V74"/>
  <c r="V75"/>
  <c r="V76"/>
  <c r="V77"/>
  <c r="V78"/>
  <c r="V79"/>
  <c r="V80"/>
  <c r="V69"/>
  <c r="Y70"/>
  <c r="Y71"/>
  <c r="Y72"/>
  <c r="Y73"/>
  <c r="Y74"/>
  <c r="Y75"/>
  <c r="Y76"/>
  <c r="Y77"/>
  <c r="Y78"/>
  <c r="Y79"/>
  <c r="Y80"/>
  <c r="Y69"/>
  <c r="AB70"/>
  <c r="AB71"/>
  <c r="AB72"/>
  <c r="AB73"/>
  <c r="AB74"/>
  <c r="AB75"/>
  <c r="AB76"/>
  <c r="AB77"/>
  <c r="AB78"/>
  <c r="AB79"/>
  <c r="AB80"/>
  <c r="AB69"/>
  <c r="O65" i="1"/>
  <c r="AE70" i="7"/>
  <c r="O66" i="1"/>
  <c r="AE71" i="7"/>
  <c r="O67" i="1"/>
  <c r="AE72" i="7"/>
  <c r="O68" i="1"/>
  <c r="AE73" i="7"/>
  <c r="O69" i="1"/>
  <c r="AE74" i="7"/>
  <c r="O70" i="1"/>
  <c r="AE75" i="7"/>
  <c r="O71" i="1"/>
  <c r="AE76" i="7"/>
  <c r="O72" i="1"/>
  <c r="AE77" i="7"/>
  <c r="O73" i="1"/>
  <c r="AE78" i="7"/>
  <c r="O74" i="1"/>
  <c r="AE79" i="7"/>
  <c r="O75" i="1"/>
  <c r="AE80" i="7"/>
  <c r="AE69"/>
  <c r="AN70"/>
  <c r="AN71"/>
  <c r="AN72"/>
  <c r="AN73"/>
  <c r="AN74"/>
  <c r="AN75"/>
  <c r="AN76"/>
  <c r="AN77"/>
  <c r="AN78"/>
  <c r="AN79"/>
  <c r="AN80"/>
  <c r="AN69"/>
  <c r="E69"/>
  <c r="AW70"/>
  <c r="AZ70"/>
  <c r="BC70"/>
  <c r="BF70"/>
  <c r="BI70"/>
  <c r="BL70"/>
  <c r="BM70"/>
  <c r="AT70"/>
  <c r="AW71"/>
  <c r="AZ71"/>
  <c r="BC71"/>
  <c r="BF71"/>
  <c r="BI71"/>
  <c r="BL71"/>
  <c r="BM71"/>
  <c r="AT71"/>
  <c r="AW72"/>
  <c r="AZ72"/>
  <c r="BC72"/>
  <c r="BF72"/>
  <c r="BI72"/>
  <c r="BL72"/>
  <c r="BM72"/>
  <c r="AT72"/>
  <c r="AW73"/>
  <c r="AZ73"/>
  <c r="BC73"/>
  <c r="BF73"/>
  <c r="BI73"/>
  <c r="BL73"/>
  <c r="BM73"/>
  <c r="AT73"/>
  <c r="AW74"/>
  <c r="AZ74"/>
  <c r="BC74"/>
  <c r="BF74"/>
  <c r="BI74"/>
  <c r="BL74"/>
  <c r="BM74"/>
  <c r="AT74"/>
  <c r="AW75"/>
  <c r="AZ75"/>
  <c r="BC75"/>
  <c r="BF75"/>
  <c r="BI75"/>
  <c r="BL75"/>
  <c r="BM75"/>
  <c r="AT75"/>
  <c r="AW76"/>
  <c r="AZ76"/>
  <c r="BC76"/>
  <c r="BF76"/>
  <c r="BI76"/>
  <c r="BL76"/>
  <c r="BM76"/>
  <c r="AT76"/>
  <c r="AW77"/>
  <c r="AZ77"/>
  <c r="BC77"/>
  <c r="BF77"/>
  <c r="BI77"/>
  <c r="BL77"/>
  <c r="BM77"/>
  <c r="AT77"/>
  <c r="AW78"/>
  <c r="AZ78"/>
  <c r="BC78"/>
  <c r="BF78"/>
  <c r="BI78"/>
  <c r="BL78"/>
  <c r="BM78"/>
  <c r="AT78"/>
  <c r="AW79"/>
  <c r="AZ79"/>
  <c r="BC79"/>
  <c r="BF79"/>
  <c r="BI79"/>
  <c r="BL79"/>
  <c r="BM79"/>
  <c r="AT79"/>
  <c r="AW80"/>
  <c r="AZ80"/>
  <c r="BC80"/>
  <c r="BF80"/>
  <c r="BI80"/>
  <c r="BL80"/>
  <c r="BM80"/>
  <c r="AT80"/>
  <c r="AT69"/>
  <c r="BY70"/>
  <c r="CB70"/>
  <c r="CC70"/>
  <c r="BV70"/>
  <c r="BY71"/>
  <c r="CB71"/>
  <c r="CC71"/>
  <c r="BV71"/>
  <c r="BY72"/>
  <c r="CB72"/>
  <c r="CC72"/>
  <c r="BV72"/>
  <c r="BY73"/>
  <c r="CB73"/>
  <c r="CC73"/>
  <c r="BV73"/>
  <c r="BY74"/>
  <c r="CB74"/>
  <c r="CC74"/>
  <c r="BV74"/>
  <c r="BY75"/>
  <c r="CB75"/>
  <c r="CC75"/>
  <c r="BV75"/>
  <c r="BY76"/>
  <c r="CB76"/>
  <c r="CC76"/>
  <c r="BV76"/>
  <c r="BY77"/>
  <c r="CB77"/>
  <c r="CC77"/>
  <c r="BV77"/>
  <c r="BY78"/>
  <c r="CB78"/>
  <c r="CC78"/>
  <c r="BV78"/>
  <c r="BY79"/>
  <c r="CB79"/>
  <c r="CC79"/>
  <c r="BV79"/>
  <c r="BY80"/>
  <c r="CB80"/>
  <c r="CC80"/>
  <c r="BV80"/>
  <c r="BV69"/>
  <c r="CI70"/>
  <c r="CL70"/>
  <c r="CO70"/>
  <c r="CR70"/>
  <c r="CU70"/>
  <c r="CX70"/>
  <c r="DB70"/>
  <c r="DE70"/>
  <c r="DH70"/>
  <c r="DL70"/>
  <c r="BB65" i="1"/>
  <c r="DV70" i="7"/>
  <c r="DY70"/>
  <c r="EI70"/>
  <c r="EL70"/>
  <c r="BI65" i="1"/>
  <c r="EO70" i="7"/>
  <c r="ER70"/>
  <c r="BK65" i="1"/>
  <c r="EU70" i="7"/>
  <c r="EX70"/>
  <c r="FA70"/>
  <c r="FD70"/>
  <c r="FE70"/>
  <c r="FH70"/>
  <c r="BQ65" i="1"/>
  <c r="FK70" i="7"/>
  <c r="FN70"/>
  <c r="FR70"/>
  <c r="CF70"/>
  <c r="CI71"/>
  <c r="CL71"/>
  <c r="CO71"/>
  <c r="CR71"/>
  <c r="CU71"/>
  <c r="CX71"/>
  <c r="DB71"/>
  <c r="DE71"/>
  <c r="DH71"/>
  <c r="DL71"/>
  <c r="BB66" i="1"/>
  <c r="DV71" i="7"/>
  <c r="DY71"/>
  <c r="EI71"/>
  <c r="EL71"/>
  <c r="BI66" i="1"/>
  <c r="EO71" i="7"/>
  <c r="ER71"/>
  <c r="BK66" i="1"/>
  <c r="EU71" i="7"/>
  <c r="EX71"/>
  <c r="FA71"/>
  <c r="FD71"/>
  <c r="FE71"/>
  <c r="FH71"/>
  <c r="BQ66" i="1"/>
  <c r="FK71" i="7"/>
  <c r="FN71"/>
  <c r="FR71"/>
  <c r="CF71"/>
  <c r="CI72"/>
  <c r="CL72"/>
  <c r="CO72"/>
  <c r="CR72"/>
  <c r="CU72"/>
  <c r="CX72"/>
  <c r="DB72"/>
  <c r="DE72"/>
  <c r="DH72"/>
  <c r="DL72"/>
  <c r="BB67" i="1"/>
  <c r="DV72" i="7"/>
  <c r="DY72"/>
  <c r="EI72"/>
  <c r="EL72"/>
  <c r="BI67" i="1"/>
  <c r="EO72" i="7"/>
  <c r="ER72"/>
  <c r="BK67" i="1"/>
  <c r="EU72" i="7"/>
  <c r="EX72"/>
  <c r="FA72"/>
  <c r="FD72"/>
  <c r="FE72"/>
  <c r="FH72"/>
  <c r="BQ67" i="1"/>
  <c r="FK72" i="7"/>
  <c r="FN72"/>
  <c r="FR72"/>
  <c r="CF72"/>
  <c r="CI73"/>
  <c r="CL73"/>
  <c r="CO73"/>
  <c r="CR73"/>
  <c r="CU73"/>
  <c r="CX73"/>
  <c r="DB73"/>
  <c r="DE73"/>
  <c r="DH73"/>
  <c r="DL73"/>
  <c r="BB68" i="1"/>
  <c r="DV73" i="7"/>
  <c r="DY73"/>
  <c r="EI73"/>
  <c r="EL73"/>
  <c r="BI68" i="1"/>
  <c r="EO73" i="7"/>
  <c r="ER73"/>
  <c r="BK68" i="1"/>
  <c r="EU73" i="7"/>
  <c r="EX73"/>
  <c r="FA73"/>
  <c r="FD73"/>
  <c r="FE73"/>
  <c r="FH73"/>
  <c r="BQ68" i="1"/>
  <c r="FK73" i="7"/>
  <c r="FN73"/>
  <c r="FR73"/>
  <c r="CF73"/>
  <c r="CI74"/>
  <c r="CL74"/>
  <c r="CO74"/>
  <c r="CR74"/>
  <c r="CU74"/>
  <c r="CX74"/>
  <c r="DB74"/>
  <c r="DE74"/>
  <c r="DH74"/>
  <c r="DL74"/>
  <c r="BB69" i="1"/>
  <c r="DV74" i="7"/>
  <c r="DY74"/>
  <c r="EI74"/>
  <c r="EL74"/>
  <c r="BI69" i="1"/>
  <c r="EO74" i="7"/>
  <c r="ER74"/>
  <c r="BK69" i="1"/>
  <c r="EU74" i="7"/>
  <c r="EX74"/>
  <c r="FA74"/>
  <c r="FD74"/>
  <c r="FE74"/>
  <c r="FH74"/>
  <c r="BQ69" i="1"/>
  <c r="FK74" i="7"/>
  <c r="FN74"/>
  <c r="FR74"/>
  <c r="CF74"/>
  <c r="CI75"/>
  <c r="CL75"/>
  <c r="CO75"/>
  <c r="CR75"/>
  <c r="CU75"/>
  <c r="CX75"/>
  <c r="DB75"/>
  <c r="DE75"/>
  <c r="DH75"/>
  <c r="DL75"/>
  <c r="BB70" i="1"/>
  <c r="DV75" i="7"/>
  <c r="DY75"/>
  <c r="EI75"/>
  <c r="EL75"/>
  <c r="BI70" i="1"/>
  <c r="EO75" i="7"/>
  <c r="ER75"/>
  <c r="BK70" i="1"/>
  <c r="EU75" i="7"/>
  <c r="EX75"/>
  <c r="FA75"/>
  <c r="FD75"/>
  <c r="FE75"/>
  <c r="FH75"/>
  <c r="BQ70" i="1"/>
  <c r="FK75" i="7"/>
  <c r="FN75"/>
  <c r="FR75"/>
  <c r="CF75"/>
  <c r="CI76"/>
  <c r="CL76"/>
  <c r="CO76"/>
  <c r="CR76"/>
  <c r="CU76"/>
  <c r="CX76"/>
  <c r="DB76"/>
  <c r="DE76"/>
  <c r="DH76"/>
  <c r="DL76"/>
  <c r="BB71" i="1"/>
  <c r="DV76" i="7"/>
  <c r="DY76"/>
  <c r="EI76"/>
  <c r="EL76"/>
  <c r="BI71" i="1"/>
  <c r="EO76" i="7"/>
  <c r="ER76"/>
  <c r="BK71" i="1"/>
  <c r="EU76" i="7"/>
  <c r="EX76"/>
  <c r="FA76"/>
  <c r="FD76"/>
  <c r="FE76"/>
  <c r="FH76"/>
  <c r="BQ71" i="1"/>
  <c r="FK76" i="7"/>
  <c r="FN76"/>
  <c r="FR76"/>
  <c r="CF76"/>
  <c r="CI77"/>
  <c r="CL77"/>
  <c r="CO77"/>
  <c r="CR77"/>
  <c r="CU77"/>
  <c r="CX77"/>
  <c r="DB77"/>
  <c r="DE77"/>
  <c r="DH77"/>
  <c r="DL77"/>
  <c r="BB72" i="1"/>
  <c r="DV77" i="7"/>
  <c r="DY77"/>
  <c r="EI77"/>
  <c r="EL77"/>
  <c r="BI72" i="1"/>
  <c r="EO77" i="7"/>
  <c r="ER77"/>
  <c r="BK72" i="1"/>
  <c r="EU77" i="7"/>
  <c r="EX77"/>
  <c r="FA77"/>
  <c r="FD77"/>
  <c r="FE77"/>
  <c r="FH77"/>
  <c r="BQ72" i="1"/>
  <c r="FK77" i="7"/>
  <c r="FN77"/>
  <c r="FR77"/>
  <c r="CF77"/>
  <c r="CI78"/>
  <c r="CL78"/>
  <c r="CO78"/>
  <c r="CR78"/>
  <c r="CU78"/>
  <c r="CX78"/>
  <c r="DB78"/>
  <c r="DE78"/>
  <c r="DH78"/>
  <c r="DL78"/>
  <c r="BB73" i="1"/>
  <c r="DV78" i="7"/>
  <c r="DY78"/>
  <c r="EI78"/>
  <c r="EL78"/>
  <c r="BI73" i="1"/>
  <c r="EO78" i="7"/>
  <c r="ER78"/>
  <c r="BK73" i="1"/>
  <c r="EU78" i="7"/>
  <c r="EX78"/>
  <c r="FA78"/>
  <c r="FD78"/>
  <c r="FE78"/>
  <c r="FH78"/>
  <c r="BQ73" i="1"/>
  <c r="FK78" i="7"/>
  <c r="FN78"/>
  <c r="FR78"/>
  <c r="CF78"/>
  <c r="CI79"/>
  <c r="CL79"/>
  <c r="CO79"/>
  <c r="CR79"/>
  <c r="CU79"/>
  <c r="CX79"/>
  <c r="DB79"/>
  <c r="DE79"/>
  <c r="DH79"/>
  <c r="DL79"/>
  <c r="BB74" i="1"/>
  <c r="DV79" i="7"/>
  <c r="DY79"/>
  <c r="EI79"/>
  <c r="EL79"/>
  <c r="BI74" i="1"/>
  <c r="EO79" i="7"/>
  <c r="ER79"/>
  <c r="BK74" i="1"/>
  <c r="EU79" i="7"/>
  <c r="EX79"/>
  <c r="FA79"/>
  <c r="FD79"/>
  <c r="FE79"/>
  <c r="FH79"/>
  <c r="BQ74" i="1"/>
  <c r="FK79" i="7"/>
  <c r="FN79"/>
  <c r="FR79"/>
  <c r="CF79"/>
  <c r="CI80"/>
  <c r="CL80"/>
  <c r="CO80"/>
  <c r="CR80"/>
  <c r="CU80"/>
  <c r="CX80"/>
  <c r="DB80"/>
  <c r="DE80"/>
  <c r="DH80"/>
  <c r="DL80"/>
  <c r="BB75" i="1"/>
  <c r="DV80" i="7"/>
  <c r="DY80"/>
  <c r="EI80"/>
  <c r="EL80"/>
  <c r="BI75" i="1"/>
  <c r="EO80" i="7"/>
  <c r="ER80"/>
  <c r="BK75" i="1"/>
  <c r="EU80" i="7"/>
  <c r="EX80"/>
  <c r="FA80"/>
  <c r="FD80"/>
  <c r="FE80"/>
  <c r="FH80"/>
  <c r="BQ75" i="1"/>
  <c r="FK80" i="7"/>
  <c r="FN80"/>
  <c r="FR80"/>
  <c r="CF80"/>
  <c r="CF69"/>
  <c r="FU70"/>
  <c r="FU71"/>
  <c r="FU72"/>
  <c r="FU73"/>
  <c r="FU74"/>
  <c r="FU75"/>
  <c r="FU76"/>
  <c r="FU77"/>
  <c r="FU78"/>
  <c r="FU79"/>
  <c r="FU80"/>
  <c r="FU69"/>
  <c r="FX70"/>
  <c r="FX71"/>
  <c r="FX72"/>
  <c r="FX73"/>
  <c r="FX74"/>
  <c r="FX75"/>
  <c r="FX76"/>
  <c r="FX77"/>
  <c r="FX78"/>
  <c r="FX79"/>
  <c r="FX80"/>
  <c r="FX69"/>
  <c r="GA70"/>
  <c r="GA71"/>
  <c r="GA72"/>
  <c r="GA73"/>
  <c r="GA74"/>
  <c r="GA75"/>
  <c r="GA76"/>
  <c r="GA77"/>
  <c r="GA78"/>
  <c r="GA79"/>
  <c r="GA80"/>
  <c r="GA69"/>
  <c r="BX65" i="1"/>
  <c r="GD70" i="7"/>
  <c r="BX66" i="1"/>
  <c r="GD71" i="7"/>
  <c r="BX67" i="1"/>
  <c r="GD72" i="7"/>
  <c r="BX68" i="1"/>
  <c r="GD73" i="7"/>
  <c r="BX69" i="1"/>
  <c r="GD74" i="7"/>
  <c r="BX70" i="1"/>
  <c r="GD75" i="7"/>
  <c r="BX71" i="1"/>
  <c r="GD76" i="7"/>
  <c r="BX72" i="1"/>
  <c r="GD77" i="7"/>
  <c r="BX73" i="1"/>
  <c r="GD78" i="7"/>
  <c r="BX74" i="1"/>
  <c r="GD79" i="7"/>
  <c r="BX75" i="1"/>
  <c r="GD80" i="7"/>
  <c r="GD69"/>
  <c r="GJ70"/>
  <c r="GM70"/>
  <c r="GP70"/>
  <c r="GS70"/>
  <c r="GV70"/>
  <c r="GG70"/>
  <c r="GJ71"/>
  <c r="GM71"/>
  <c r="GP71"/>
  <c r="GS71"/>
  <c r="GV71"/>
  <c r="GG71"/>
  <c r="GJ72"/>
  <c r="GM72"/>
  <c r="GP72"/>
  <c r="GS72"/>
  <c r="GV72"/>
  <c r="GG72"/>
  <c r="GJ73"/>
  <c r="GM73"/>
  <c r="GP73"/>
  <c r="GS73"/>
  <c r="GV73"/>
  <c r="GG73"/>
  <c r="GJ74"/>
  <c r="GM74"/>
  <c r="GP74"/>
  <c r="GS74"/>
  <c r="GV74"/>
  <c r="GG74"/>
  <c r="GJ75"/>
  <c r="GM75"/>
  <c r="GP75"/>
  <c r="GS75"/>
  <c r="GV75"/>
  <c r="GG75"/>
  <c r="GJ76"/>
  <c r="GM76"/>
  <c r="GP76"/>
  <c r="GS76"/>
  <c r="GV76"/>
  <c r="GG76"/>
  <c r="GJ77"/>
  <c r="GM77"/>
  <c r="GP77"/>
  <c r="GS77"/>
  <c r="GV77"/>
  <c r="GG77"/>
  <c r="GJ78"/>
  <c r="GM78"/>
  <c r="GP78"/>
  <c r="GS78"/>
  <c r="GV78"/>
  <c r="GG78"/>
  <c r="GJ79"/>
  <c r="GM79"/>
  <c r="GP79"/>
  <c r="GS79"/>
  <c r="GV79"/>
  <c r="GG79"/>
  <c r="GJ80"/>
  <c r="GM80"/>
  <c r="GP80"/>
  <c r="GS80"/>
  <c r="GV80"/>
  <c r="GG80"/>
  <c r="GG69"/>
  <c r="D69"/>
  <c r="E70"/>
  <c r="D70"/>
  <c r="E71"/>
  <c r="D71"/>
  <c r="E72"/>
  <c r="D72"/>
  <c r="E73"/>
  <c r="D73"/>
  <c r="E74"/>
  <c r="D74"/>
  <c r="E75"/>
  <c r="D75"/>
  <c r="E76"/>
  <c r="D76"/>
  <c r="E77"/>
  <c r="D77"/>
  <c r="E78"/>
  <c r="D78"/>
  <c r="E79"/>
  <c r="D79"/>
  <c r="E80"/>
  <c r="D80"/>
  <c r="O81"/>
  <c r="S76" i="1"/>
  <c r="AQ81" i="7"/>
  <c r="V81"/>
  <c r="Y81"/>
  <c r="AB81"/>
  <c r="O76" i="1"/>
  <c r="AE81" i="7"/>
  <c r="AN81"/>
  <c r="E81"/>
  <c r="AW81"/>
  <c r="AZ81"/>
  <c r="BC81"/>
  <c r="BF81"/>
  <c r="BI81"/>
  <c r="BL81"/>
  <c r="BM81"/>
  <c r="AT81"/>
  <c r="BY81"/>
  <c r="CB81"/>
  <c r="CC81"/>
  <c r="BV81"/>
  <c r="CI81"/>
  <c r="CL81"/>
  <c r="CO81"/>
  <c r="CR81"/>
  <c r="CU81"/>
  <c r="CX81"/>
  <c r="DB81"/>
  <c r="DE81"/>
  <c r="DH81"/>
  <c r="DL81"/>
  <c r="BB76" i="1"/>
  <c r="DV81" i="7"/>
  <c r="DY81"/>
  <c r="EI81"/>
  <c r="EL81"/>
  <c r="BI76" i="1"/>
  <c r="EO81" i="7"/>
  <c r="ER81"/>
  <c r="BK76" i="1"/>
  <c r="EU81" i="7"/>
  <c r="EX81"/>
  <c r="FA81"/>
  <c r="FD81"/>
  <c r="FE81"/>
  <c r="FH81"/>
  <c r="BQ76" i="1"/>
  <c r="FK81" i="7"/>
  <c r="FN81"/>
  <c r="FR81"/>
  <c r="CF81"/>
  <c r="FU81"/>
  <c r="FX81"/>
  <c r="GA81"/>
  <c r="BX76" i="1"/>
  <c r="GD81" i="7"/>
  <c r="GJ81"/>
  <c r="GM81"/>
  <c r="GP81"/>
  <c r="GS81"/>
  <c r="GV81"/>
  <c r="GG81"/>
  <c r="D81"/>
  <c r="O82"/>
  <c r="S77" i="1"/>
  <c r="AQ82" i="7"/>
  <c r="V82"/>
  <c r="Y82"/>
  <c r="AB82"/>
  <c r="O77" i="1"/>
  <c r="AE82" i="7"/>
  <c r="AN82"/>
  <c r="E82"/>
  <c r="AW82"/>
  <c r="AZ82"/>
  <c r="BC82"/>
  <c r="BF82"/>
  <c r="BI82"/>
  <c r="BL82"/>
  <c r="BM82"/>
  <c r="AT82"/>
  <c r="BY82"/>
  <c r="CB82"/>
  <c r="CC82"/>
  <c r="BV82"/>
  <c r="CI82"/>
  <c r="CL82"/>
  <c r="CO82"/>
  <c r="CR82"/>
  <c r="CU82"/>
  <c r="CX82"/>
  <c r="DB82"/>
  <c r="DE82"/>
  <c r="DH82"/>
  <c r="DL82"/>
  <c r="BB77" i="1"/>
  <c r="DV82" i="7"/>
  <c r="DY82"/>
  <c r="EI82"/>
  <c r="EL82"/>
  <c r="BI77" i="1"/>
  <c r="EO82" i="7"/>
  <c r="ER82"/>
  <c r="BK77" i="1"/>
  <c r="EU82" i="7"/>
  <c r="EX82"/>
  <c r="FA82"/>
  <c r="FD82"/>
  <c r="FE82"/>
  <c r="FH82"/>
  <c r="BQ77" i="1"/>
  <c r="FK82" i="7"/>
  <c r="FN82"/>
  <c r="FR82"/>
  <c r="CF82"/>
  <c r="FU82"/>
  <c r="FX82"/>
  <c r="BW77" i="1"/>
  <c r="GA82" i="7"/>
  <c r="BX77" i="1"/>
  <c r="GD82" i="7"/>
  <c r="GJ82"/>
  <c r="GM82"/>
  <c r="GP82"/>
  <c r="GS82"/>
  <c r="GV82"/>
  <c r="GG82"/>
  <c r="D82"/>
  <c r="O83"/>
  <c r="S78" i="1"/>
  <c r="AQ83" i="7"/>
  <c r="V83"/>
  <c r="Y83"/>
  <c r="AB83"/>
  <c r="O78" i="1"/>
  <c r="AE83" i="7"/>
  <c r="AN83"/>
  <c r="E83"/>
  <c r="AW83"/>
  <c r="AZ83"/>
  <c r="BC83"/>
  <c r="BF83"/>
  <c r="BI83"/>
  <c r="BL83"/>
  <c r="BM83"/>
  <c r="AT83"/>
  <c r="BY83"/>
  <c r="CB83"/>
  <c r="CC83"/>
  <c r="BV83"/>
  <c r="CI83"/>
  <c r="CL83"/>
  <c r="CO83"/>
  <c r="CR83"/>
  <c r="CU83"/>
  <c r="CX83"/>
  <c r="DB83"/>
  <c r="DE83"/>
  <c r="DH83"/>
  <c r="DL83"/>
  <c r="BB78" i="1"/>
  <c r="DV83" i="7"/>
  <c r="DY83"/>
  <c r="EI83"/>
  <c r="EL83"/>
  <c r="BI78" i="1"/>
  <c r="EO83" i="7"/>
  <c r="ER83"/>
  <c r="BK78" i="1"/>
  <c r="EU83" i="7"/>
  <c r="EX83"/>
  <c r="FA83"/>
  <c r="FD83"/>
  <c r="FE83"/>
  <c r="FH83"/>
  <c r="BQ78" i="1"/>
  <c r="FK83" i="7"/>
  <c r="FN83"/>
  <c r="FR83"/>
  <c r="CF83"/>
  <c r="FU83"/>
  <c r="FX83"/>
  <c r="GA83"/>
  <c r="BX78" i="1"/>
  <c r="GD83" i="7"/>
  <c r="GJ83"/>
  <c r="GM83"/>
  <c r="GP83"/>
  <c r="GS83"/>
  <c r="GV83"/>
  <c r="GG83"/>
  <c r="D83"/>
  <c r="O84"/>
  <c r="S79" i="1"/>
  <c r="AQ84" i="7"/>
  <c r="V84"/>
  <c r="Y84"/>
  <c r="AB84"/>
  <c r="O79" i="1"/>
  <c r="AE84" i="7"/>
  <c r="AN84"/>
  <c r="E84"/>
  <c r="AW84"/>
  <c r="AZ84"/>
  <c r="BC84"/>
  <c r="BF84"/>
  <c r="BI84"/>
  <c r="BL84"/>
  <c r="BM84"/>
  <c r="AT84"/>
  <c r="BY84"/>
  <c r="CB84"/>
  <c r="CC84"/>
  <c r="BV84"/>
  <c r="CI84"/>
  <c r="CL84"/>
  <c r="CO84"/>
  <c r="CR84"/>
  <c r="CU84"/>
  <c r="CX84"/>
  <c r="DB84"/>
  <c r="DE84"/>
  <c r="DH84"/>
  <c r="DL84"/>
  <c r="BB79" i="1"/>
  <c r="DV84" i="7"/>
  <c r="DY84"/>
  <c r="EI84"/>
  <c r="EL84"/>
  <c r="BI79" i="1"/>
  <c r="EO84" i="7"/>
  <c r="ER84"/>
  <c r="BK79" i="1"/>
  <c r="EU84" i="7"/>
  <c r="EX84"/>
  <c r="FA84"/>
  <c r="FD84"/>
  <c r="FE84"/>
  <c r="FH84"/>
  <c r="BQ79" i="1"/>
  <c r="FK84" i="7"/>
  <c r="FN84"/>
  <c r="FR84"/>
  <c r="CF84"/>
  <c r="FU84"/>
  <c r="FX84"/>
  <c r="GA84"/>
  <c r="BX79" i="1"/>
  <c r="GD84" i="7"/>
  <c r="GJ84"/>
  <c r="GM84"/>
  <c r="GP84"/>
  <c r="GS84"/>
  <c r="GV84"/>
  <c r="GG84"/>
  <c r="D84"/>
  <c r="O85"/>
  <c r="S80" i="1"/>
  <c r="AQ85" i="7"/>
  <c r="V85"/>
  <c r="Y85"/>
  <c r="AB85"/>
  <c r="O80" i="1"/>
  <c r="AE85" i="7"/>
  <c r="AN85"/>
  <c r="E85"/>
  <c r="AW85"/>
  <c r="AZ85"/>
  <c r="BC85"/>
  <c r="BF85"/>
  <c r="BI85"/>
  <c r="BL85"/>
  <c r="BM85"/>
  <c r="AT85"/>
  <c r="BY85"/>
  <c r="CB85"/>
  <c r="CC85"/>
  <c r="BV85"/>
  <c r="CI85"/>
  <c r="CL85"/>
  <c r="CO85"/>
  <c r="CR85"/>
  <c r="CU85"/>
  <c r="CX85"/>
  <c r="DB85"/>
  <c r="DE85"/>
  <c r="DH85"/>
  <c r="DL85"/>
  <c r="BB80" i="1"/>
  <c r="DV85" i="7"/>
  <c r="DY85"/>
  <c r="EI85"/>
  <c r="EL85"/>
  <c r="BI80" i="1"/>
  <c r="EO85" i="7"/>
  <c r="ER85"/>
  <c r="BK80" i="1"/>
  <c r="EU85" i="7"/>
  <c r="EX85"/>
  <c r="FA85"/>
  <c r="FD85"/>
  <c r="FE85"/>
  <c r="FH85"/>
  <c r="BQ80" i="1"/>
  <c r="FK85" i="7"/>
  <c r="FN85"/>
  <c r="FR85"/>
  <c r="CF85"/>
  <c r="FU85"/>
  <c r="FX85"/>
  <c r="GA85"/>
  <c r="BX80" i="1"/>
  <c r="GD85" i="7"/>
  <c r="GJ85"/>
  <c r="GM85"/>
  <c r="GP85"/>
  <c r="GS85"/>
  <c r="GV85"/>
  <c r="GG85"/>
  <c r="D85"/>
  <c r="O86"/>
  <c r="S81" i="1"/>
  <c r="AQ86" i="7"/>
  <c r="V86"/>
  <c r="Y86"/>
  <c r="AB86"/>
  <c r="O81" i="1"/>
  <c r="AE86" i="7"/>
  <c r="AN86"/>
  <c r="E86"/>
  <c r="AW86"/>
  <c r="AZ86"/>
  <c r="BC86"/>
  <c r="BF86"/>
  <c r="BI86"/>
  <c r="BL86"/>
  <c r="BM86"/>
  <c r="AT86"/>
  <c r="BY86"/>
  <c r="CB86"/>
  <c r="CC86"/>
  <c r="BV86"/>
  <c r="CI86"/>
  <c r="CL86"/>
  <c r="CO86"/>
  <c r="CR86"/>
  <c r="CU86"/>
  <c r="CX86"/>
  <c r="DB86"/>
  <c r="DE86"/>
  <c r="DH86"/>
  <c r="AT81" i="1"/>
  <c r="DL86" i="7"/>
  <c r="BB81" i="1"/>
  <c r="DV86" i="7"/>
  <c r="DY86"/>
  <c r="EI86"/>
  <c r="EL86"/>
  <c r="BI81" i="1"/>
  <c r="EO86" i="7"/>
  <c r="ER86"/>
  <c r="BK81" i="1"/>
  <c r="EU86" i="7"/>
  <c r="EX86"/>
  <c r="FA86"/>
  <c r="FD86"/>
  <c r="FE86"/>
  <c r="FH86"/>
  <c r="BQ81" i="1"/>
  <c r="FK86" i="7"/>
  <c r="FN86"/>
  <c r="FR86"/>
  <c r="CF86"/>
  <c r="FU86"/>
  <c r="FX86"/>
  <c r="GA86"/>
  <c r="BX81" i="1"/>
  <c r="GD86" i="7"/>
  <c r="GJ86"/>
  <c r="GM86"/>
  <c r="GP86"/>
  <c r="GS86"/>
  <c r="GV86"/>
  <c r="GG86"/>
  <c r="D86"/>
  <c r="O87"/>
  <c r="S82" i="1"/>
  <c r="AQ87" i="7"/>
  <c r="V87"/>
  <c r="Y87"/>
  <c r="AB87"/>
  <c r="O82" i="1"/>
  <c r="AE87" i="7"/>
  <c r="AN87"/>
  <c r="E87"/>
  <c r="AW87"/>
  <c r="AZ87"/>
  <c r="BC87"/>
  <c r="BF87"/>
  <c r="BI87"/>
  <c r="BL87"/>
  <c r="BM87"/>
  <c r="AT87"/>
  <c r="BY87"/>
  <c r="CB87"/>
  <c r="CC87"/>
  <c r="BV87"/>
  <c r="CI87"/>
  <c r="CL87"/>
  <c r="CO87"/>
  <c r="CR87"/>
  <c r="CU87"/>
  <c r="CX87"/>
  <c r="DB87"/>
  <c r="DE87"/>
  <c r="DH87"/>
  <c r="DL87"/>
  <c r="BB82" i="1"/>
  <c r="DV87" i="7"/>
  <c r="DY87"/>
  <c r="EI87"/>
  <c r="EL87"/>
  <c r="BI82" i="1"/>
  <c r="EO87" i="7"/>
  <c r="ER87"/>
  <c r="BK82" i="1"/>
  <c r="EU87" i="7"/>
  <c r="EX87"/>
  <c r="FA87"/>
  <c r="FD87"/>
  <c r="FE87"/>
  <c r="FH87"/>
  <c r="BQ82" i="1"/>
  <c r="FK87" i="7"/>
  <c r="FN87"/>
  <c r="FR87"/>
  <c r="CF87"/>
  <c r="FU87"/>
  <c r="FX87"/>
  <c r="GA87"/>
  <c r="BX82" i="1"/>
  <c r="GD87" i="7"/>
  <c r="GJ87"/>
  <c r="GM87"/>
  <c r="GP87"/>
  <c r="GS87"/>
  <c r="GV87"/>
  <c r="GG87"/>
  <c r="D87"/>
  <c r="O88"/>
  <c r="S83" i="1"/>
  <c r="AQ88" i="7"/>
  <c r="V88"/>
  <c r="Y88"/>
  <c r="AB88"/>
  <c r="O83" i="1"/>
  <c r="AE88" i="7"/>
  <c r="AN88"/>
  <c r="E88"/>
  <c r="AW88"/>
  <c r="AZ88"/>
  <c r="BC88"/>
  <c r="BF88"/>
  <c r="BI88"/>
  <c r="BL88"/>
  <c r="BM88"/>
  <c r="AT88"/>
  <c r="BY88"/>
  <c r="CB88"/>
  <c r="CC88"/>
  <c r="BV88"/>
  <c r="CI88"/>
  <c r="CL88"/>
  <c r="CO88"/>
  <c r="CR88"/>
  <c r="CU88"/>
  <c r="CX88"/>
  <c r="DB88"/>
  <c r="DE88"/>
  <c r="DH88"/>
  <c r="AT83" i="1"/>
  <c r="DL88" i="7"/>
  <c r="BB83" i="1"/>
  <c r="DV88" i="7"/>
  <c r="DY88"/>
  <c r="EI88"/>
  <c r="EL88"/>
  <c r="BI83" i="1"/>
  <c r="EO88" i="7"/>
  <c r="ER88"/>
  <c r="BK83" i="1"/>
  <c r="EU88" i="7"/>
  <c r="EX88"/>
  <c r="FA88"/>
  <c r="FD88"/>
  <c r="FE88"/>
  <c r="FH88"/>
  <c r="BQ83" i="1"/>
  <c r="FK88" i="7"/>
  <c r="FN88"/>
  <c r="FR88"/>
  <c r="CF88"/>
  <c r="FU88"/>
  <c r="FX88"/>
  <c r="GA88"/>
  <c r="BX83" i="1"/>
  <c r="GD88" i="7"/>
  <c r="GJ88"/>
  <c r="GM88"/>
  <c r="GP88"/>
  <c r="GS88"/>
  <c r="GV88"/>
  <c r="GG88"/>
  <c r="D88"/>
  <c r="O89"/>
  <c r="S84" i="1"/>
  <c r="AQ89" i="7"/>
  <c r="V89"/>
  <c r="Y89"/>
  <c r="AB89"/>
  <c r="O84" i="1"/>
  <c r="AE89" i="7"/>
  <c r="AN89"/>
  <c r="E89"/>
  <c r="AW89"/>
  <c r="AZ89"/>
  <c r="BC89"/>
  <c r="BF89"/>
  <c r="BI89"/>
  <c r="BL89"/>
  <c r="BM89"/>
  <c r="AT89"/>
  <c r="BY89"/>
  <c r="CB89"/>
  <c r="CC89"/>
  <c r="BV89"/>
  <c r="CI89"/>
  <c r="CL89"/>
  <c r="CO89"/>
  <c r="CR89"/>
  <c r="CU89"/>
  <c r="CX89"/>
  <c r="DB89"/>
  <c r="DE89"/>
  <c r="DH89"/>
  <c r="DL89"/>
  <c r="BB84" i="1"/>
  <c r="DV89" i="7"/>
  <c r="DY89"/>
  <c r="EI89"/>
  <c r="EL89"/>
  <c r="BI84" i="1"/>
  <c r="EO89" i="7"/>
  <c r="ER89"/>
  <c r="BK84" i="1"/>
  <c r="EU89" i="7"/>
  <c r="EX89"/>
  <c r="FA89"/>
  <c r="FD89"/>
  <c r="FE89"/>
  <c r="FH89"/>
  <c r="BQ84" i="1"/>
  <c r="FK89" i="7"/>
  <c r="FN89"/>
  <c r="FR89"/>
  <c r="CF89"/>
  <c r="FU89"/>
  <c r="FX89"/>
  <c r="GA89"/>
  <c r="BX84" i="1"/>
  <c r="GD89" i="7"/>
  <c r="GJ89"/>
  <c r="GM89"/>
  <c r="GP89"/>
  <c r="GS89"/>
  <c r="GV89"/>
  <c r="GG89"/>
  <c r="D89"/>
  <c r="O90"/>
  <c r="S85" i="1"/>
  <c r="AQ90" i="7"/>
  <c r="V90"/>
  <c r="Y90"/>
  <c r="AB90"/>
  <c r="O85" i="1"/>
  <c r="AE90" i="7"/>
  <c r="AN90"/>
  <c r="E90"/>
  <c r="AW90"/>
  <c r="AZ90"/>
  <c r="BC90"/>
  <c r="BF90"/>
  <c r="BI90"/>
  <c r="BL90"/>
  <c r="BM90"/>
  <c r="AT90"/>
  <c r="BY90"/>
  <c r="CB90"/>
  <c r="CC90"/>
  <c r="BV90"/>
  <c r="CI90"/>
  <c r="CL90"/>
  <c r="CO90"/>
  <c r="CR90"/>
  <c r="CU90"/>
  <c r="CX90"/>
  <c r="DB90"/>
  <c r="DE90"/>
  <c r="DH90"/>
  <c r="DL90"/>
  <c r="BB85" i="1"/>
  <c r="DV90" i="7"/>
  <c r="DY90"/>
  <c r="EI90"/>
  <c r="EL90"/>
  <c r="BI85" i="1"/>
  <c r="EO90" i="7"/>
  <c r="ER90"/>
  <c r="BK85" i="1"/>
  <c r="EU90" i="7"/>
  <c r="EX90"/>
  <c r="FA90"/>
  <c r="FD90"/>
  <c r="FE90"/>
  <c r="FH90"/>
  <c r="BQ85" i="1"/>
  <c r="FK90" i="7"/>
  <c r="FN90"/>
  <c r="FR90"/>
  <c r="CF90"/>
  <c r="FU90"/>
  <c r="FX90"/>
  <c r="GA90"/>
  <c r="BX85" i="1"/>
  <c r="GD90" i="7"/>
  <c r="GJ90"/>
  <c r="GM90"/>
  <c r="GP90"/>
  <c r="GS90"/>
  <c r="GV90"/>
  <c r="GG90"/>
  <c r="D90"/>
  <c r="O91"/>
  <c r="S86" i="1"/>
  <c r="AQ91" i="7"/>
  <c r="V91"/>
  <c r="Y91"/>
  <c r="AB91"/>
  <c r="O86" i="1"/>
  <c r="AE91" i="7"/>
  <c r="AN91"/>
  <c r="E91"/>
  <c r="AW91"/>
  <c r="AZ91"/>
  <c r="BC91"/>
  <c r="BF91"/>
  <c r="BI91"/>
  <c r="BL91"/>
  <c r="BM91"/>
  <c r="AT91"/>
  <c r="BY91"/>
  <c r="CB91"/>
  <c r="CC91"/>
  <c r="BV91"/>
  <c r="CI91"/>
  <c r="CL91"/>
  <c r="CO91"/>
  <c r="CR91"/>
  <c r="CU91"/>
  <c r="CX91"/>
  <c r="DB91"/>
  <c r="DE91"/>
  <c r="DH91"/>
  <c r="DL91"/>
  <c r="BB86" i="1"/>
  <c r="DV91" i="7"/>
  <c r="DY91"/>
  <c r="EI91"/>
  <c r="EL91"/>
  <c r="BI86" i="1"/>
  <c r="EO91" i="7"/>
  <c r="ER91"/>
  <c r="BK86" i="1"/>
  <c r="EU91" i="7"/>
  <c r="EX91"/>
  <c r="FA91"/>
  <c r="FD91"/>
  <c r="FE91"/>
  <c r="FH91"/>
  <c r="BQ86" i="1"/>
  <c r="FK91" i="7"/>
  <c r="FN91"/>
  <c r="FR91"/>
  <c r="CF91"/>
  <c r="FU91"/>
  <c r="FX91"/>
  <c r="GA91"/>
  <c r="BX86" i="1"/>
  <c r="GD91" i="7"/>
  <c r="GJ91"/>
  <c r="GM91"/>
  <c r="GP91"/>
  <c r="GS91"/>
  <c r="GV91"/>
  <c r="GG91"/>
  <c r="D91"/>
  <c r="O92"/>
  <c r="S87" i="1"/>
  <c r="AQ92" i="7"/>
  <c r="V92"/>
  <c r="Y92"/>
  <c r="AB92"/>
  <c r="O87" i="1"/>
  <c r="AE92" i="7"/>
  <c r="AN92"/>
  <c r="E92"/>
  <c r="AW92"/>
  <c r="AZ92"/>
  <c r="BC92"/>
  <c r="BF92"/>
  <c r="BI92"/>
  <c r="BL92"/>
  <c r="BM92"/>
  <c r="AT92"/>
  <c r="BY92"/>
  <c r="CB92"/>
  <c r="CC92"/>
  <c r="BV92"/>
  <c r="CI92"/>
  <c r="CL92"/>
  <c r="CO92"/>
  <c r="CR92"/>
  <c r="CU92"/>
  <c r="CX92"/>
  <c r="DB92"/>
  <c r="DE92"/>
  <c r="DH92"/>
  <c r="DL92"/>
  <c r="BB87" i="1"/>
  <c r="DV92" i="7"/>
  <c r="DY92"/>
  <c r="EI92"/>
  <c r="EL92"/>
  <c r="BI87" i="1"/>
  <c r="EO92" i="7"/>
  <c r="ER92"/>
  <c r="BK87" i="1"/>
  <c r="EU92" i="7"/>
  <c r="EX92"/>
  <c r="FA92"/>
  <c r="FD92"/>
  <c r="FE92"/>
  <c r="FH92"/>
  <c r="BQ87" i="1"/>
  <c r="FK92" i="7"/>
  <c r="FN92"/>
  <c r="FR92"/>
  <c r="CF92"/>
  <c r="FU92"/>
  <c r="FX92"/>
  <c r="GA92"/>
  <c r="BX87" i="1"/>
  <c r="GD92" i="7"/>
  <c r="GJ92"/>
  <c r="GM92"/>
  <c r="GP92"/>
  <c r="GS92"/>
  <c r="GV92"/>
  <c r="GG92"/>
  <c r="D92"/>
  <c r="O93"/>
  <c r="S88" i="1"/>
  <c r="AQ93" i="7"/>
  <c r="V93"/>
  <c r="Y93"/>
  <c r="AB93"/>
  <c r="O88" i="1"/>
  <c r="AE93" i="7"/>
  <c r="AN93"/>
  <c r="E93"/>
  <c r="AW93"/>
  <c r="AZ93"/>
  <c r="BC93"/>
  <c r="BF93"/>
  <c r="BI93"/>
  <c r="BL93"/>
  <c r="BM93"/>
  <c r="AT93"/>
  <c r="BY93"/>
  <c r="CB93"/>
  <c r="CC93"/>
  <c r="BV93"/>
  <c r="CI93"/>
  <c r="CL93"/>
  <c r="CO93"/>
  <c r="CR93"/>
  <c r="CU93"/>
  <c r="CX93"/>
  <c r="DB93"/>
  <c r="DE93"/>
  <c r="DH93"/>
  <c r="DL93"/>
  <c r="BB88" i="1"/>
  <c r="DV93" i="7"/>
  <c r="DY93"/>
  <c r="EI93"/>
  <c r="EL93"/>
  <c r="BI88" i="1"/>
  <c r="EO93" i="7"/>
  <c r="ER93"/>
  <c r="BK88" i="1"/>
  <c r="EU93" i="7"/>
  <c r="EX93"/>
  <c r="FA93"/>
  <c r="FD93"/>
  <c r="FE93"/>
  <c r="FH93"/>
  <c r="BQ88" i="1"/>
  <c r="FK93" i="7"/>
  <c r="FN93"/>
  <c r="FR93"/>
  <c r="CF93"/>
  <c r="FU93"/>
  <c r="FX93"/>
  <c r="GA93"/>
  <c r="BX88" i="1"/>
  <c r="GD93" i="7"/>
  <c r="GJ93"/>
  <c r="GM93"/>
  <c r="GP93"/>
  <c r="GS93"/>
  <c r="GV93"/>
  <c r="GG93"/>
  <c r="D93"/>
  <c r="O94"/>
  <c r="S89" i="1"/>
  <c r="AQ94" i="7"/>
  <c r="V94"/>
  <c r="Y94"/>
  <c r="AB94"/>
  <c r="O89" i="1"/>
  <c r="AE94" i="7"/>
  <c r="AN94"/>
  <c r="E94"/>
  <c r="AW94"/>
  <c r="AZ94"/>
  <c r="BC94"/>
  <c r="BF94"/>
  <c r="BI94"/>
  <c r="BL94"/>
  <c r="BM94"/>
  <c r="AT94"/>
  <c r="BY94"/>
  <c r="CB94"/>
  <c r="CC94"/>
  <c r="BV94"/>
  <c r="CI94"/>
  <c r="CL94"/>
  <c r="CO94"/>
  <c r="CR94"/>
  <c r="CU94"/>
  <c r="CX94"/>
  <c r="DB94"/>
  <c r="DE94"/>
  <c r="DH94"/>
  <c r="DL94"/>
  <c r="BB89" i="1"/>
  <c r="DV94" i="7"/>
  <c r="DY94"/>
  <c r="EI94"/>
  <c r="EL94"/>
  <c r="BI89" i="1"/>
  <c r="EO94" i="7"/>
  <c r="ER94"/>
  <c r="BK89" i="1"/>
  <c r="EU94" i="7"/>
  <c r="EX94"/>
  <c r="FA94"/>
  <c r="FD94"/>
  <c r="FE94"/>
  <c r="FH94"/>
  <c r="BQ89" i="1"/>
  <c r="FK94" i="7"/>
  <c r="FN94"/>
  <c r="FR94"/>
  <c r="CF94"/>
  <c r="FU94"/>
  <c r="FX94"/>
  <c r="GA94"/>
  <c r="BX89" i="1"/>
  <c r="GD94" i="7"/>
  <c r="GJ94"/>
  <c r="GM94"/>
  <c r="GP94"/>
  <c r="GS94"/>
  <c r="GV94"/>
  <c r="GG94"/>
  <c r="D94"/>
  <c r="O95"/>
  <c r="S90" i="1"/>
  <c r="AQ95" i="7"/>
  <c r="V95"/>
  <c r="Y95"/>
  <c r="AB95"/>
  <c r="O90" i="1"/>
  <c r="AE95" i="7"/>
  <c r="AN95"/>
  <c r="E95"/>
  <c r="AW95"/>
  <c r="AZ95"/>
  <c r="BC95"/>
  <c r="BF95"/>
  <c r="BI95"/>
  <c r="BL95"/>
  <c r="BM95"/>
  <c r="AT95"/>
  <c r="BY95"/>
  <c r="CB95"/>
  <c r="CC95"/>
  <c r="BV95"/>
  <c r="CI95"/>
  <c r="CL95"/>
  <c r="CO95"/>
  <c r="CR95"/>
  <c r="CU95"/>
  <c r="CX95"/>
  <c r="DB95"/>
  <c r="DE95"/>
  <c r="DH95"/>
  <c r="DL95"/>
  <c r="BB90" i="1"/>
  <c r="DV95" i="7"/>
  <c r="DY95"/>
  <c r="EI95"/>
  <c r="EL95"/>
  <c r="BI90" i="1"/>
  <c r="EO95" i="7"/>
  <c r="ER95"/>
  <c r="BK90" i="1"/>
  <c r="EU95" i="7"/>
  <c r="EX95"/>
  <c r="FA95"/>
  <c r="FD95"/>
  <c r="FE95"/>
  <c r="FH95"/>
  <c r="BQ90" i="1"/>
  <c r="FK95" i="7"/>
  <c r="FN95"/>
  <c r="FR95"/>
  <c r="CF95"/>
  <c r="FU95"/>
  <c r="FX95"/>
  <c r="GA95"/>
  <c r="BX90" i="1"/>
  <c r="GD95" i="7"/>
  <c r="GJ95"/>
  <c r="GM95"/>
  <c r="GP95"/>
  <c r="GS95"/>
  <c r="GV95"/>
  <c r="GG95"/>
  <c r="D95"/>
  <c r="O96"/>
  <c r="S91" i="1"/>
  <c r="AQ96" i="7"/>
  <c r="V96"/>
  <c r="Y96"/>
  <c r="AB96"/>
  <c r="O91" i="1"/>
  <c r="AE96" i="7"/>
  <c r="AN96"/>
  <c r="E96"/>
  <c r="AW96"/>
  <c r="AZ96"/>
  <c r="BC96"/>
  <c r="BF96"/>
  <c r="BI96"/>
  <c r="BL96"/>
  <c r="BM96"/>
  <c r="AT96"/>
  <c r="BY96"/>
  <c r="CB96"/>
  <c r="CC96"/>
  <c r="BV96"/>
  <c r="CI96"/>
  <c r="CL96"/>
  <c r="CO96"/>
  <c r="CR96"/>
  <c r="CU96"/>
  <c r="CX96"/>
  <c r="DB96"/>
  <c r="DE96"/>
  <c r="DH96"/>
  <c r="DL96"/>
  <c r="BB91" i="1"/>
  <c r="DV96" i="7"/>
  <c r="DY96"/>
  <c r="EI96"/>
  <c r="EL96"/>
  <c r="BI91" i="1"/>
  <c r="EO96" i="7"/>
  <c r="ER96"/>
  <c r="BK91" i="1"/>
  <c r="EU96" i="7"/>
  <c r="EX96"/>
  <c r="FA96"/>
  <c r="FD96"/>
  <c r="FE96"/>
  <c r="FH96"/>
  <c r="BQ91" i="1"/>
  <c r="FK96" i="7"/>
  <c r="FN96"/>
  <c r="FR96"/>
  <c r="CF96"/>
  <c r="FU96"/>
  <c r="FX96"/>
  <c r="GA96"/>
  <c r="BX91" i="1"/>
  <c r="GD96" i="7"/>
  <c r="GJ96"/>
  <c r="GM96"/>
  <c r="GP96"/>
  <c r="GS96"/>
  <c r="GV96"/>
  <c r="GG96"/>
  <c r="D96"/>
  <c r="D62"/>
  <c r="GQ9"/>
  <c r="GQ8"/>
  <c r="FP9"/>
  <c r="FP8"/>
  <c r="DJ9"/>
  <c r="DJ8"/>
  <c r="GV188"/>
  <c r="GS188"/>
  <c r="GP188"/>
  <c r="GM188"/>
  <c r="GJ188"/>
  <c r="GG188"/>
  <c r="BX183" i="1"/>
  <c r="GD188" i="7"/>
  <c r="GA188"/>
  <c r="FX188"/>
  <c r="FU188"/>
  <c r="FR188"/>
  <c r="FO188"/>
  <c r="FN188"/>
  <c r="BQ183" i="1"/>
  <c r="FK188" i="7"/>
  <c r="FH188"/>
  <c r="FE188"/>
  <c r="FD188"/>
  <c r="FA188"/>
  <c r="EX188"/>
  <c r="EU188"/>
  <c r="BJ183" i="1"/>
  <c r="ER188" i="7"/>
  <c r="BI183" i="1"/>
  <c r="EO188" i="7"/>
  <c r="EL188"/>
  <c r="EI188"/>
  <c r="EG188"/>
  <c r="EE188"/>
  <c r="EB188"/>
  <c r="DY188"/>
  <c r="BB183" i="1"/>
  <c r="DV188" i="7"/>
  <c r="DL188"/>
  <c r="DI188"/>
  <c r="DH188"/>
  <c r="DE188"/>
  <c r="DB188"/>
  <c r="CZ188"/>
  <c r="CX188"/>
  <c r="CU188"/>
  <c r="CR188"/>
  <c r="CO188"/>
  <c r="CL188"/>
  <c r="CI188"/>
  <c r="CF188"/>
  <c r="CC188"/>
  <c r="CB188"/>
  <c r="BY188"/>
  <c r="BV188"/>
  <c r="BS188"/>
  <c r="BP188"/>
  <c r="BM188"/>
  <c r="BL188"/>
  <c r="BI188"/>
  <c r="BF188"/>
  <c r="BC188"/>
  <c r="AZ188"/>
  <c r="AW188"/>
  <c r="AT188"/>
  <c r="AQ188"/>
  <c r="AN188"/>
  <c r="AK188"/>
  <c r="AH188"/>
  <c r="O183" i="1"/>
  <c r="AE188" i="7"/>
  <c r="AB188"/>
  <c r="Y188"/>
  <c r="V188"/>
  <c r="O188"/>
  <c r="E188"/>
  <c r="GV187"/>
  <c r="GS187"/>
  <c r="GP187"/>
  <c r="GM187"/>
  <c r="GJ187"/>
  <c r="BX182" i="1"/>
  <c r="GD187" i="7"/>
  <c r="GA187"/>
  <c r="FX187"/>
  <c r="FU187"/>
  <c r="FR187"/>
  <c r="FO187"/>
  <c r="FN187"/>
  <c r="BQ182" i="1"/>
  <c r="FK187" i="7"/>
  <c r="FH187"/>
  <c r="FE187"/>
  <c r="FD187"/>
  <c r="FA187"/>
  <c r="EX187"/>
  <c r="EU187"/>
  <c r="BJ182" i="1"/>
  <c r="ER187" i="7"/>
  <c r="BI182" i="1"/>
  <c r="EO187" i="7"/>
  <c r="EL187"/>
  <c r="EI187"/>
  <c r="EE187"/>
  <c r="EB187"/>
  <c r="DY187"/>
  <c r="BB182" i="1"/>
  <c r="DV187" i="7"/>
  <c r="DL187"/>
  <c r="DI187"/>
  <c r="DH187"/>
  <c r="DE187"/>
  <c r="DB187"/>
  <c r="CX187"/>
  <c r="CU187"/>
  <c r="CR187"/>
  <c r="CO187"/>
  <c r="CL187"/>
  <c r="CI187"/>
  <c r="CF187"/>
  <c r="CC187"/>
  <c r="CB187"/>
  <c r="BY187"/>
  <c r="BS187"/>
  <c r="BP187"/>
  <c r="BM187"/>
  <c r="BL187"/>
  <c r="BI187"/>
  <c r="BF187"/>
  <c r="BC187"/>
  <c r="AZ187"/>
  <c r="AW187"/>
  <c r="AT187"/>
  <c r="AQ187"/>
  <c r="AN187"/>
  <c r="AK187"/>
  <c r="AH187"/>
  <c r="O182" i="1"/>
  <c r="AE187" i="7"/>
  <c r="AB187"/>
  <c r="Y187"/>
  <c r="V187"/>
  <c r="O187"/>
  <c r="E187"/>
  <c r="GV186"/>
  <c r="GS186"/>
  <c r="GP186"/>
  <c r="GM186"/>
  <c r="GJ186"/>
  <c r="GG186"/>
  <c r="BX181" i="1"/>
  <c r="GD186" i="7"/>
  <c r="GA186"/>
  <c r="FX186"/>
  <c r="FU186"/>
  <c r="FR186"/>
  <c r="FO186"/>
  <c r="FN186"/>
  <c r="BQ181" i="1"/>
  <c r="FK186" i="7"/>
  <c r="FH186"/>
  <c r="FE186"/>
  <c r="FD186"/>
  <c r="FA186"/>
  <c r="EX186"/>
  <c r="EU186"/>
  <c r="BJ181" i="1"/>
  <c r="ER186" i="7"/>
  <c r="BI181" i="1"/>
  <c r="EO186" i="7"/>
  <c r="EL186"/>
  <c r="EI186"/>
  <c r="EE186"/>
  <c r="EB186"/>
  <c r="DY186"/>
  <c r="BB181" i="1"/>
  <c r="DV186" i="7"/>
  <c r="DL186"/>
  <c r="DI186"/>
  <c r="DH186"/>
  <c r="DE186"/>
  <c r="DB186"/>
  <c r="CZ186"/>
  <c r="CX186"/>
  <c r="CU186"/>
  <c r="CR186"/>
  <c r="CO186"/>
  <c r="CL186"/>
  <c r="CI186"/>
  <c r="CC186"/>
  <c r="CB186"/>
  <c r="BY186"/>
  <c r="BV186"/>
  <c r="BS186"/>
  <c r="BP186"/>
  <c r="BM186"/>
  <c r="BL186"/>
  <c r="BI186"/>
  <c r="BF186"/>
  <c r="BC186"/>
  <c r="AZ186"/>
  <c r="AW186"/>
  <c r="AT186"/>
  <c r="AQ186"/>
  <c r="AN186"/>
  <c r="AK186"/>
  <c r="AH186"/>
  <c r="O181" i="1"/>
  <c r="AE186" i="7"/>
  <c r="AB186"/>
  <c r="Y186"/>
  <c r="V186"/>
  <c r="O186"/>
  <c r="E186"/>
  <c r="GV185"/>
  <c r="GS185"/>
  <c r="GP185"/>
  <c r="GM185"/>
  <c r="GJ185"/>
  <c r="GG185"/>
  <c r="BX180" i="1"/>
  <c r="GD185" i="7"/>
  <c r="GA185"/>
  <c r="FX185"/>
  <c r="FU185"/>
  <c r="FR185"/>
  <c r="FO185"/>
  <c r="FN185"/>
  <c r="BQ180" i="1"/>
  <c r="FK185" i="7"/>
  <c r="FH185"/>
  <c r="FE185"/>
  <c r="FD185"/>
  <c r="FA185"/>
  <c r="EX185"/>
  <c r="EU185"/>
  <c r="BJ180" i="1"/>
  <c r="ER185" i="7"/>
  <c r="BI180" i="1"/>
  <c r="EO185" i="7"/>
  <c r="EL185"/>
  <c r="EI185"/>
  <c r="EE185"/>
  <c r="EB185"/>
  <c r="DY185"/>
  <c r="BB180" i="1"/>
  <c r="DV185" i="7"/>
  <c r="DL185"/>
  <c r="DI185"/>
  <c r="DH185"/>
  <c r="DE185"/>
  <c r="DB185"/>
  <c r="CZ185"/>
  <c r="CX185"/>
  <c r="CU185"/>
  <c r="CR185"/>
  <c r="CO185"/>
  <c r="CL185"/>
  <c r="CI185"/>
  <c r="CF185"/>
  <c r="CC185"/>
  <c r="CB185"/>
  <c r="BY185"/>
  <c r="BS185"/>
  <c r="BP185"/>
  <c r="BM185"/>
  <c r="BL185"/>
  <c r="BI185"/>
  <c r="BF185"/>
  <c r="BC185"/>
  <c r="AZ185"/>
  <c r="AW185"/>
  <c r="AT185"/>
  <c r="AQ185"/>
  <c r="AN185"/>
  <c r="AK185"/>
  <c r="AH185"/>
  <c r="O180" i="1"/>
  <c r="AE185" i="7"/>
  <c r="AB185"/>
  <c r="Y185"/>
  <c r="V185"/>
  <c r="O185"/>
  <c r="E185"/>
  <c r="GV184"/>
  <c r="GS184"/>
  <c r="GP184"/>
  <c r="GM184"/>
  <c r="GJ184"/>
  <c r="BX179" i="1"/>
  <c r="GD184" i="7"/>
  <c r="GA184"/>
  <c r="FX184"/>
  <c r="FU184"/>
  <c r="FR184"/>
  <c r="FO184"/>
  <c r="FN184"/>
  <c r="BQ179" i="1"/>
  <c r="FK184" i="7"/>
  <c r="FH184"/>
  <c r="FE184"/>
  <c r="FD184"/>
  <c r="FA184"/>
  <c r="EX184"/>
  <c r="EU184"/>
  <c r="BJ179" i="1"/>
  <c r="ER184" i="7"/>
  <c r="BI179" i="1"/>
  <c r="EO184" i="7"/>
  <c r="EL184"/>
  <c r="EI184"/>
  <c r="EE184"/>
  <c r="EB184"/>
  <c r="DY184"/>
  <c r="BB179" i="1"/>
  <c r="DV184" i="7"/>
  <c r="DL184"/>
  <c r="DI184"/>
  <c r="DH184"/>
  <c r="DE184"/>
  <c r="DB184"/>
  <c r="CZ184"/>
  <c r="CX184"/>
  <c r="CU184"/>
  <c r="CR184"/>
  <c r="CO184"/>
  <c r="CL184"/>
  <c r="CI184"/>
  <c r="CC184"/>
  <c r="CB184"/>
  <c r="BY184"/>
  <c r="BS184"/>
  <c r="BP184"/>
  <c r="BM184"/>
  <c r="BL184"/>
  <c r="BI184"/>
  <c r="BF184"/>
  <c r="BC184"/>
  <c r="AZ184"/>
  <c r="AW184"/>
  <c r="AQ184"/>
  <c r="AN184"/>
  <c r="AK184"/>
  <c r="AH184"/>
  <c r="O179" i="1"/>
  <c r="AE184" i="7"/>
  <c r="AB184"/>
  <c r="Y184"/>
  <c r="V184"/>
  <c r="O184"/>
  <c r="GV183"/>
  <c r="GS183"/>
  <c r="GP183"/>
  <c r="GM183"/>
  <c r="GJ183"/>
  <c r="BX178" i="1"/>
  <c r="GD183" i="7"/>
  <c r="GA183"/>
  <c r="FX183"/>
  <c r="FU183"/>
  <c r="FR183"/>
  <c r="FO183"/>
  <c r="FN183"/>
  <c r="BQ178" i="1"/>
  <c r="FK183" i="7"/>
  <c r="FH183"/>
  <c r="FE183"/>
  <c r="FD183"/>
  <c r="FA183"/>
  <c r="EX183"/>
  <c r="EU183"/>
  <c r="BJ178" i="1"/>
  <c r="ER183" i="7"/>
  <c r="BI178" i="1"/>
  <c r="EO183" i="7"/>
  <c r="EL183"/>
  <c r="EI183"/>
  <c r="EE183"/>
  <c r="EB183"/>
  <c r="DY183"/>
  <c r="BB178" i="1"/>
  <c r="DV183" i="7"/>
  <c r="DL183"/>
  <c r="DI183"/>
  <c r="DH183"/>
  <c r="DE183"/>
  <c r="DB183"/>
  <c r="CX183"/>
  <c r="CU183"/>
  <c r="CR183"/>
  <c r="CO183"/>
  <c r="CL183"/>
  <c r="CI183"/>
  <c r="CF183"/>
  <c r="CC183"/>
  <c r="CB183"/>
  <c r="BY183"/>
  <c r="BS183"/>
  <c r="BP183"/>
  <c r="BM183"/>
  <c r="BL183"/>
  <c r="BI183"/>
  <c r="BF183"/>
  <c r="BC183"/>
  <c r="AZ183"/>
  <c r="AW183"/>
  <c r="AT183"/>
  <c r="AQ183"/>
  <c r="AN183"/>
  <c r="AK183"/>
  <c r="AH183"/>
  <c r="O178" i="1"/>
  <c r="AE183" i="7"/>
  <c r="AB183"/>
  <c r="Y183"/>
  <c r="V183"/>
  <c r="O183"/>
  <c r="E183"/>
  <c r="GV182"/>
  <c r="GS182"/>
  <c r="GP182"/>
  <c r="GM182"/>
  <c r="GJ182"/>
  <c r="BX177" i="1"/>
  <c r="GD182" i="7"/>
  <c r="GA182"/>
  <c r="FX182"/>
  <c r="FU182"/>
  <c r="FR182"/>
  <c r="FO182"/>
  <c r="FN182"/>
  <c r="BQ177" i="1"/>
  <c r="FK182" i="7"/>
  <c r="FH182"/>
  <c r="FE182"/>
  <c r="FD182"/>
  <c r="FA182"/>
  <c r="EX182"/>
  <c r="EU182"/>
  <c r="BJ177" i="1"/>
  <c r="ER182" i="7"/>
  <c r="BI177" i="1"/>
  <c r="EO182" i="7"/>
  <c r="EL182"/>
  <c r="EI182"/>
  <c r="EE182"/>
  <c r="EB182"/>
  <c r="DY182"/>
  <c r="BB177" i="1"/>
  <c r="DV182" i="7"/>
  <c r="DL182"/>
  <c r="DI182"/>
  <c r="DH182"/>
  <c r="DE182"/>
  <c r="DB182"/>
  <c r="CZ182"/>
  <c r="CX182"/>
  <c r="CU182"/>
  <c r="CR182"/>
  <c r="CO182"/>
  <c r="CL182"/>
  <c r="CI182"/>
  <c r="CC182"/>
  <c r="CB182"/>
  <c r="BY182"/>
  <c r="BS182"/>
  <c r="BP182"/>
  <c r="BM182"/>
  <c r="BL182"/>
  <c r="BI182"/>
  <c r="BF182"/>
  <c r="BC182"/>
  <c r="AZ182"/>
  <c r="AW182"/>
  <c r="AT182"/>
  <c r="AQ182"/>
  <c r="AN182"/>
  <c r="AK182"/>
  <c r="AH182"/>
  <c r="AE182"/>
  <c r="AB182"/>
  <c r="Y182"/>
  <c r="V182"/>
  <c r="O182"/>
  <c r="E182"/>
  <c r="GV181"/>
  <c r="GS181"/>
  <c r="GP181"/>
  <c r="GM181"/>
  <c r="GJ181"/>
  <c r="GG181"/>
  <c r="BX176" i="1"/>
  <c r="GD181" i="7"/>
  <c r="GA181"/>
  <c r="FX181"/>
  <c r="FU181"/>
  <c r="FR181"/>
  <c r="FO181"/>
  <c r="FN181"/>
  <c r="BQ176" i="1"/>
  <c r="FK181" i="7"/>
  <c r="FH181"/>
  <c r="FE181"/>
  <c r="FD181"/>
  <c r="FA181"/>
  <c r="EX181"/>
  <c r="EU181"/>
  <c r="BJ176" i="1"/>
  <c r="ER181" i="7"/>
  <c r="BI176" i="1"/>
  <c r="EO181" i="7"/>
  <c r="EL181"/>
  <c r="EI181"/>
  <c r="EE181"/>
  <c r="EB181"/>
  <c r="DY181"/>
  <c r="BB176" i="1"/>
  <c r="DV181" i="7"/>
  <c r="DL181"/>
  <c r="DI181"/>
  <c r="DH181"/>
  <c r="DE181"/>
  <c r="DB181"/>
  <c r="CZ181"/>
  <c r="CX181"/>
  <c r="CU181"/>
  <c r="CR181"/>
  <c r="CO181"/>
  <c r="CL181"/>
  <c r="CI181"/>
  <c r="CF181"/>
  <c r="CC181"/>
  <c r="CB181"/>
  <c r="BY181"/>
  <c r="BS181"/>
  <c r="BP181"/>
  <c r="BM181"/>
  <c r="BL181"/>
  <c r="BI181"/>
  <c r="BF181"/>
  <c r="BC181"/>
  <c r="AZ181"/>
  <c r="AW181"/>
  <c r="AT181"/>
  <c r="AQ181"/>
  <c r="AN181"/>
  <c r="AK181"/>
  <c r="AH181"/>
  <c r="AE181"/>
  <c r="AB181"/>
  <c r="Y181"/>
  <c r="V181"/>
  <c r="O181"/>
  <c r="E181"/>
  <c r="GV180"/>
  <c r="GS180"/>
  <c r="GP180"/>
  <c r="GM180"/>
  <c r="GJ180"/>
  <c r="BX175" i="1"/>
  <c r="GD180" i="7"/>
  <c r="GA180"/>
  <c r="FX180"/>
  <c r="FU180"/>
  <c r="FR180"/>
  <c r="FO180"/>
  <c r="FN180"/>
  <c r="BQ175" i="1"/>
  <c r="FK180" i="7"/>
  <c r="FH180"/>
  <c r="FE180"/>
  <c r="FD180"/>
  <c r="FA180"/>
  <c r="EX180"/>
  <c r="EU180"/>
  <c r="BJ175" i="1"/>
  <c r="ER180" i="7"/>
  <c r="BI175" i="1"/>
  <c r="EO180" i="7"/>
  <c r="EL180"/>
  <c r="EI180"/>
  <c r="EE180"/>
  <c r="EB180"/>
  <c r="DY180"/>
  <c r="BB175" i="1"/>
  <c r="DV180" i="7"/>
  <c r="DL180"/>
  <c r="DI180"/>
  <c r="DH180"/>
  <c r="DE180"/>
  <c r="DB180"/>
  <c r="CZ180"/>
  <c r="CX180"/>
  <c r="CU180"/>
  <c r="CR180"/>
  <c r="CO180"/>
  <c r="CL180"/>
  <c r="CI180"/>
  <c r="CF180"/>
  <c r="CC180"/>
  <c r="CB180"/>
  <c r="BY180"/>
  <c r="BS180"/>
  <c r="BP180"/>
  <c r="BM180"/>
  <c r="BL180"/>
  <c r="BI180"/>
  <c r="BF180"/>
  <c r="BC180"/>
  <c r="AZ180"/>
  <c r="AW180"/>
  <c r="AT180"/>
  <c r="AQ180"/>
  <c r="AN180"/>
  <c r="AK180"/>
  <c r="AH180"/>
  <c r="AE180"/>
  <c r="AB180"/>
  <c r="Y180"/>
  <c r="V180"/>
  <c r="O180"/>
  <c r="E180"/>
  <c r="GV179"/>
  <c r="GS179"/>
  <c r="GP179"/>
  <c r="GM179"/>
  <c r="GJ179"/>
  <c r="BX174" i="1"/>
  <c r="GD179" i="7"/>
  <c r="GA179"/>
  <c r="FX179"/>
  <c r="FU179"/>
  <c r="FR179"/>
  <c r="FO179"/>
  <c r="FN179"/>
  <c r="BQ174" i="1"/>
  <c r="FK179" i="7"/>
  <c r="FH179"/>
  <c r="FE179"/>
  <c r="FD179"/>
  <c r="FA179"/>
  <c r="EX179"/>
  <c r="EU179"/>
  <c r="BJ174" i="1"/>
  <c r="ER179" i="7"/>
  <c r="BI174" i="1"/>
  <c r="EO179" i="7"/>
  <c r="EL179"/>
  <c r="EI179"/>
  <c r="EE179"/>
  <c r="EB179"/>
  <c r="DY179"/>
  <c r="BB174" i="1"/>
  <c r="DV179" i="7"/>
  <c r="DL179"/>
  <c r="DI179"/>
  <c r="DH179"/>
  <c r="DE179"/>
  <c r="DB179"/>
  <c r="CZ179"/>
  <c r="CX179"/>
  <c r="CU179"/>
  <c r="CR179"/>
  <c r="CO179"/>
  <c r="CL179"/>
  <c r="CI179"/>
  <c r="CC179"/>
  <c r="CB179"/>
  <c r="BY179"/>
  <c r="BS179"/>
  <c r="BP179"/>
  <c r="BM179"/>
  <c r="BL179"/>
  <c r="BI179"/>
  <c r="BF179"/>
  <c r="BC179"/>
  <c r="AZ179"/>
  <c r="AW179"/>
  <c r="AQ179"/>
  <c r="AN179"/>
  <c r="AK179"/>
  <c r="AH179"/>
  <c r="AE179"/>
  <c r="AB179"/>
  <c r="Y179"/>
  <c r="V179"/>
  <c r="O179"/>
  <c r="GV178"/>
  <c r="GS178"/>
  <c r="GP178"/>
  <c r="GM178"/>
  <c r="GJ178"/>
  <c r="BX173" i="1"/>
  <c r="GD178" i="7"/>
  <c r="GA178"/>
  <c r="FX178"/>
  <c r="FU178"/>
  <c r="FR178"/>
  <c r="FO178"/>
  <c r="FN178"/>
  <c r="BQ173" i="1"/>
  <c r="FK178" i="7"/>
  <c r="FH178"/>
  <c r="FE178"/>
  <c r="FD178"/>
  <c r="FA178"/>
  <c r="EX178"/>
  <c r="EU178"/>
  <c r="BJ173" i="1"/>
  <c r="ER178" i="7"/>
  <c r="BI173" i="1"/>
  <c r="EO178" i="7"/>
  <c r="EL178"/>
  <c r="EI178"/>
  <c r="EE178"/>
  <c r="EB178"/>
  <c r="DY178"/>
  <c r="BB173" i="1"/>
  <c r="DV178" i="7"/>
  <c r="DL178"/>
  <c r="DI178"/>
  <c r="DH178"/>
  <c r="DE178"/>
  <c r="DB178"/>
  <c r="CX178"/>
  <c r="CU178"/>
  <c r="CR178"/>
  <c r="CO178"/>
  <c r="CL178"/>
  <c r="CI178"/>
  <c r="CF178"/>
  <c r="CC178"/>
  <c r="CB178"/>
  <c r="BY178"/>
  <c r="BS178"/>
  <c r="BP178"/>
  <c r="BM178"/>
  <c r="BL178"/>
  <c r="BI178"/>
  <c r="BF178"/>
  <c r="BC178"/>
  <c r="AZ178"/>
  <c r="AW178"/>
  <c r="AT178"/>
  <c r="AQ178"/>
  <c r="AN178"/>
  <c r="AK178"/>
  <c r="AH178"/>
  <c r="AE178"/>
  <c r="AB178"/>
  <c r="Y178"/>
  <c r="V178"/>
  <c r="O178"/>
  <c r="E178"/>
  <c r="GV177"/>
  <c r="GS177"/>
  <c r="GP177"/>
  <c r="GM177"/>
  <c r="GJ177"/>
  <c r="GD177"/>
  <c r="GA177"/>
  <c r="FX177"/>
  <c r="FU177"/>
  <c r="FR177"/>
  <c r="FO177"/>
  <c r="FN177"/>
  <c r="FK177"/>
  <c r="FH177"/>
  <c r="FE177"/>
  <c r="FD177"/>
  <c r="FA177"/>
  <c r="EX177"/>
  <c r="EU177"/>
  <c r="ER177"/>
  <c r="EO177"/>
  <c r="EL177"/>
  <c r="EI177"/>
  <c r="EG177"/>
  <c r="EE177"/>
  <c r="EB177"/>
  <c r="DY177"/>
  <c r="DV177"/>
  <c r="DT177"/>
  <c r="DS177"/>
  <c r="DR177"/>
  <c r="DQ177"/>
  <c r="DP177"/>
  <c r="DO177"/>
  <c r="DN177"/>
  <c r="DL177"/>
  <c r="DI177"/>
  <c r="DH177"/>
  <c r="DE177"/>
  <c r="DB177"/>
  <c r="CX177"/>
  <c r="CU177"/>
  <c r="CR177"/>
  <c r="CO177"/>
  <c r="CL177"/>
  <c r="CI177"/>
  <c r="CC177"/>
  <c r="CB177"/>
  <c r="BY177"/>
  <c r="BS177"/>
  <c r="BP177"/>
  <c r="BM177"/>
  <c r="BL177"/>
  <c r="BI177"/>
  <c r="BF177"/>
  <c r="BC177"/>
  <c r="AZ177"/>
  <c r="AW177"/>
  <c r="AQ177"/>
  <c r="AN177"/>
  <c r="AK177"/>
  <c r="AH177"/>
  <c r="AE177"/>
  <c r="AB177"/>
  <c r="Y177"/>
  <c r="V177"/>
  <c r="P177"/>
  <c r="O177"/>
  <c r="L177"/>
  <c r="I177"/>
  <c r="F177"/>
  <c r="E177"/>
  <c r="GV176"/>
  <c r="GS176"/>
  <c r="GP176"/>
  <c r="GM176"/>
  <c r="GJ176"/>
  <c r="GG176"/>
  <c r="BX171" i="1"/>
  <c r="GD176" i="7"/>
  <c r="GA176"/>
  <c r="FX176"/>
  <c r="FU176"/>
  <c r="FR176"/>
  <c r="FO176"/>
  <c r="FN176"/>
  <c r="BQ171" i="1"/>
  <c r="FK176" i="7"/>
  <c r="FH176"/>
  <c r="FE176"/>
  <c r="FD176"/>
  <c r="FA176"/>
  <c r="EX176"/>
  <c r="EU176"/>
  <c r="BJ171" i="1"/>
  <c r="ER176" i="7"/>
  <c r="BI171" i="1"/>
  <c r="EO176" i="7"/>
  <c r="EL176"/>
  <c r="EI176"/>
  <c r="EE176"/>
  <c r="EB176"/>
  <c r="DY176"/>
  <c r="BB171" i="1"/>
  <c r="DV176" i="7"/>
  <c r="DL176"/>
  <c r="DI176"/>
  <c r="DH176"/>
  <c r="DE176"/>
  <c r="DB176"/>
  <c r="CZ176"/>
  <c r="CX176"/>
  <c r="CU176"/>
  <c r="CR176"/>
  <c r="CO176"/>
  <c r="CL176"/>
  <c r="CI176"/>
  <c r="CF176"/>
  <c r="CC176"/>
  <c r="CB176"/>
  <c r="BY176"/>
  <c r="BS176"/>
  <c r="BP176"/>
  <c r="BM176"/>
  <c r="BL176"/>
  <c r="BI176"/>
  <c r="BF176"/>
  <c r="BC176"/>
  <c r="AZ176"/>
  <c r="AW176"/>
  <c r="AT176"/>
  <c r="AQ176"/>
  <c r="AN176"/>
  <c r="AK176"/>
  <c r="AH176"/>
  <c r="O171" i="1"/>
  <c r="AE176" i="7"/>
  <c r="AB176"/>
  <c r="Y176"/>
  <c r="V176"/>
  <c r="O176"/>
  <c r="E176"/>
  <c r="GV175"/>
  <c r="GS175"/>
  <c r="GP175"/>
  <c r="GM175"/>
  <c r="GJ175"/>
  <c r="BX170" i="1"/>
  <c r="GD175" i="7"/>
  <c r="GA175"/>
  <c r="FX175"/>
  <c r="FU175"/>
  <c r="FR175"/>
  <c r="FO175"/>
  <c r="FN175"/>
  <c r="BQ170" i="1"/>
  <c r="FK175" i="7"/>
  <c r="FH175"/>
  <c r="FE175"/>
  <c r="FD175"/>
  <c r="FA175"/>
  <c r="EX175"/>
  <c r="EU175"/>
  <c r="BJ170" i="1"/>
  <c r="ER175" i="7"/>
  <c r="BI170" i="1"/>
  <c r="EO175" i="7"/>
  <c r="EL175"/>
  <c r="EI175"/>
  <c r="EE175"/>
  <c r="EB175"/>
  <c r="DY175"/>
  <c r="BB170" i="1"/>
  <c r="DV175" i="7"/>
  <c r="DL175"/>
  <c r="DI175"/>
  <c r="DH175"/>
  <c r="DE175"/>
  <c r="DB175"/>
  <c r="CZ175"/>
  <c r="CX175"/>
  <c r="CU175"/>
  <c r="CR175"/>
  <c r="CO175"/>
  <c r="CL175"/>
  <c r="CI175"/>
  <c r="CC175"/>
  <c r="CB175"/>
  <c r="BY175"/>
  <c r="BS175"/>
  <c r="BP175"/>
  <c r="BM175"/>
  <c r="BL175"/>
  <c r="BI175"/>
  <c r="BF175"/>
  <c r="BC175"/>
  <c r="AZ175"/>
  <c r="AW175"/>
  <c r="AQ175"/>
  <c r="AN175"/>
  <c r="AK175"/>
  <c r="AH175"/>
  <c r="O170" i="1"/>
  <c r="AE175" i="7"/>
  <c r="AB175"/>
  <c r="Y175"/>
  <c r="V175"/>
  <c r="O175"/>
  <c r="E175"/>
  <c r="GV174"/>
  <c r="GS174"/>
  <c r="GP174"/>
  <c r="GM174"/>
  <c r="GJ174"/>
  <c r="BX169" i="1"/>
  <c r="GD174" i="7"/>
  <c r="GA174"/>
  <c r="FX174"/>
  <c r="FU174"/>
  <c r="FR174"/>
  <c r="FO174"/>
  <c r="FN174"/>
  <c r="BQ169" i="1"/>
  <c r="FK174" i="7"/>
  <c r="FH174"/>
  <c r="FE174"/>
  <c r="FD174"/>
  <c r="FA174"/>
  <c r="EX174"/>
  <c r="BK169" i="1"/>
  <c r="EU174" i="7"/>
  <c r="BJ169" i="1"/>
  <c r="ER174" i="7"/>
  <c r="BI169" i="1"/>
  <c r="EO174" i="7"/>
  <c r="EL174"/>
  <c r="BG169" i="1"/>
  <c r="EI174" i="7"/>
  <c r="EE174"/>
  <c r="EB174"/>
  <c r="DY174"/>
  <c r="BB169" i="1"/>
  <c r="DV174" i="7"/>
  <c r="DL174"/>
  <c r="DI174"/>
  <c r="DH174"/>
  <c r="DE174"/>
  <c r="DB174"/>
  <c r="CX174"/>
  <c r="CU174"/>
  <c r="CR174"/>
  <c r="CO174"/>
  <c r="CL174"/>
  <c r="CI174"/>
  <c r="CC174"/>
  <c r="CB174"/>
  <c r="BY174"/>
  <c r="BS174"/>
  <c r="BP174"/>
  <c r="BM174"/>
  <c r="BL174"/>
  <c r="BI174"/>
  <c r="BF174"/>
  <c r="BC174"/>
  <c r="AZ174"/>
  <c r="AW174"/>
  <c r="AQ174"/>
  <c r="AN174"/>
  <c r="AK174"/>
  <c r="AH174"/>
  <c r="O169" i="1"/>
  <c r="AE174" i="7"/>
  <c r="AB174"/>
  <c r="Y174"/>
  <c r="V174"/>
  <c r="O174"/>
  <c r="GV173"/>
  <c r="GS173"/>
  <c r="GP173"/>
  <c r="GM173"/>
  <c r="GJ173"/>
  <c r="BX168" i="1"/>
  <c r="GD173" i="7"/>
  <c r="BW168" i="1"/>
  <c r="GA173" i="7"/>
  <c r="FX173"/>
  <c r="FU173"/>
  <c r="FR173"/>
  <c r="FO173"/>
  <c r="FN173"/>
  <c r="BQ168" i="1"/>
  <c r="FK173" i="7"/>
  <c r="FH173"/>
  <c r="FE173"/>
  <c r="FD173"/>
  <c r="FA173"/>
  <c r="EX173"/>
  <c r="EU173"/>
  <c r="BJ168" i="1"/>
  <c r="ER173" i="7"/>
  <c r="BI168" i="1"/>
  <c r="EO173" i="7"/>
  <c r="EL173"/>
  <c r="EI173"/>
  <c r="EE173"/>
  <c r="EB173"/>
  <c r="DY173"/>
  <c r="BB168" i="1"/>
  <c r="DV173" i="7"/>
  <c r="DL173"/>
  <c r="DI173"/>
  <c r="DH173"/>
  <c r="DE173"/>
  <c r="DB173"/>
  <c r="CX173"/>
  <c r="CU173"/>
  <c r="CR173"/>
  <c r="CO173"/>
  <c r="CL173"/>
  <c r="CI173"/>
  <c r="CC173"/>
  <c r="CB173"/>
  <c r="BY173"/>
  <c r="BS173"/>
  <c r="BP173"/>
  <c r="BM173"/>
  <c r="BL173"/>
  <c r="BI173"/>
  <c r="BF173"/>
  <c r="BC173"/>
  <c r="AZ173"/>
  <c r="AW173"/>
  <c r="AT173"/>
  <c r="AQ173"/>
  <c r="AN173"/>
  <c r="AK173"/>
  <c r="AH173"/>
  <c r="O168" i="1"/>
  <c r="AE173" i="7"/>
  <c r="AB173"/>
  <c r="Y173"/>
  <c r="V173"/>
  <c r="O173"/>
  <c r="E173"/>
  <c r="GV172"/>
  <c r="GS172"/>
  <c r="GP172"/>
  <c r="GM172"/>
  <c r="GJ172"/>
  <c r="GG172"/>
  <c r="BX167" i="1"/>
  <c r="GD172" i="7"/>
  <c r="GA172"/>
  <c r="FX172"/>
  <c r="FU172"/>
  <c r="FR172"/>
  <c r="FO172"/>
  <c r="FN172"/>
  <c r="BQ167" i="1"/>
  <c r="FK172" i="7"/>
  <c r="FH172"/>
  <c r="FE172"/>
  <c r="FD172"/>
  <c r="FA172"/>
  <c r="EX172"/>
  <c r="BK167" i="1"/>
  <c r="EU172" i="7"/>
  <c r="BJ167" i="1"/>
  <c r="ER172" i="7"/>
  <c r="BI167" i="1"/>
  <c r="EO172" i="7"/>
  <c r="EL172"/>
  <c r="EI172"/>
  <c r="EE172"/>
  <c r="EB172"/>
  <c r="DY172"/>
  <c r="BB167" i="1"/>
  <c r="DV172" i="7"/>
  <c r="DL172"/>
  <c r="DI172"/>
  <c r="DH172"/>
  <c r="DE172"/>
  <c r="DB172"/>
  <c r="CZ172"/>
  <c r="CX172"/>
  <c r="CU172"/>
  <c r="CR172"/>
  <c r="CO172"/>
  <c r="CL172"/>
  <c r="CI172"/>
  <c r="CF172"/>
  <c r="CC172"/>
  <c r="CB172"/>
  <c r="BY172"/>
  <c r="BS172"/>
  <c r="BP172"/>
  <c r="BM172"/>
  <c r="BL172"/>
  <c r="BI172"/>
  <c r="BF172"/>
  <c r="BC172"/>
  <c r="AZ172"/>
  <c r="AW172"/>
  <c r="AT172"/>
  <c r="S167" i="1"/>
  <c r="AQ172" i="7"/>
  <c r="AN172"/>
  <c r="AK172"/>
  <c r="AH172"/>
  <c r="O167" i="1"/>
  <c r="AE172" i="7"/>
  <c r="AB172"/>
  <c r="Y172"/>
  <c r="V172"/>
  <c r="O172"/>
  <c r="E172"/>
  <c r="GV171"/>
  <c r="GS171"/>
  <c r="GP171"/>
  <c r="GM171"/>
  <c r="GJ171"/>
  <c r="BX166" i="1"/>
  <c r="GD171" i="7"/>
  <c r="GA171"/>
  <c r="FX171"/>
  <c r="FU171"/>
  <c r="FR171"/>
  <c r="FO171"/>
  <c r="FN171"/>
  <c r="BQ166" i="1"/>
  <c r="FK171" i="7"/>
  <c r="FH171"/>
  <c r="FE171"/>
  <c r="FD171"/>
  <c r="FA171"/>
  <c r="EX171"/>
  <c r="EU171"/>
  <c r="BJ166" i="1"/>
  <c r="ER171" i="7"/>
  <c r="BI166" i="1"/>
  <c r="EO171" i="7"/>
  <c r="EL171"/>
  <c r="EI171"/>
  <c r="EE171"/>
  <c r="EB171"/>
  <c r="DY171"/>
  <c r="BB166" i="1"/>
  <c r="DV171" i="7"/>
  <c r="DL171"/>
  <c r="DI171"/>
  <c r="DH171"/>
  <c r="DE171"/>
  <c r="DB171"/>
  <c r="CX171"/>
  <c r="CU171"/>
  <c r="CR171"/>
  <c r="CO171"/>
  <c r="CL171"/>
  <c r="CI171"/>
  <c r="CF171"/>
  <c r="CC171"/>
  <c r="CB171"/>
  <c r="BY171"/>
  <c r="BS171"/>
  <c r="BP171"/>
  <c r="BM171"/>
  <c r="BL171"/>
  <c r="BI171"/>
  <c r="BF171"/>
  <c r="BC171"/>
  <c r="AZ171"/>
  <c r="AW171"/>
  <c r="AT171"/>
  <c r="AQ171"/>
  <c r="AN171"/>
  <c r="AK171"/>
  <c r="AH171"/>
  <c r="O166" i="1"/>
  <c r="AE171" i="7"/>
  <c r="AB171"/>
  <c r="Y171"/>
  <c r="V171"/>
  <c r="O171"/>
  <c r="E171"/>
  <c r="GV170"/>
  <c r="GS170"/>
  <c r="GP170"/>
  <c r="GM170"/>
  <c r="GJ170"/>
  <c r="BX165" i="1"/>
  <c r="GD170" i="7"/>
  <c r="BW165" i="1"/>
  <c r="GA170" i="7"/>
  <c r="FX170"/>
  <c r="FU170"/>
  <c r="FR170"/>
  <c r="FO170"/>
  <c r="FN170"/>
  <c r="BQ165" i="1"/>
  <c r="FK170" i="7"/>
  <c r="FH170"/>
  <c r="FE170"/>
  <c r="FD170"/>
  <c r="FA170"/>
  <c r="EX170"/>
  <c r="BK165" i="1"/>
  <c r="EU170" i="7"/>
  <c r="BJ165" i="1"/>
  <c r="ER170" i="7"/>
  <c r="BI165" i="1"/>
  <c r="EO170" i="7"/>
  <c r="EL170"/>
  <c r="EI170"/>
  <c r="EE170"/>
  <c r="EB170"/>
  <c r="DY170"/>
  <c r="BB165" i="1"/>
  <c r="DV170" i="7"/>
  <c r="DL170"/>
  <c r="DI170"/>
  <c r="DH170"/>
  <c r="DE170"/>
  <c r="DB170"/>
  <c r="CZ170"/>
  <c r="CX170"/>
  <c r="CU170"/>
  <c r="CR170"/>
  <c r="CO170"/>
  <c r="CL170"/>
  <c r="CI170"/>
  <c r="CF170"/>
  <c r="CC170"/>
  <c r="CB170"/>
  <c r="BY170"/>
  <c r="BS170"/>
  <c r="BP170"/>
  <c r="BM170"/>
  <c r="BL170"/>
  <c r="BI170"/>
  <c r="BF170"/>
  <c r="BC170"/>
  <c r="AZ170"/>
  <c r="AW170"/>
  <c r="AT170"/>
  <c r="S165" i="1"/>
  <c r="AQ170" i="7"/>
  <c r="AN170"/>
  <c r="Q165" i="1"/>
  <c r="AK170" i="7"/>
  <c r="P165" i="1"/>
  <c r="AH170" i="7"/>
  <c r="O165" i="1"/>
  <c r="AE170" i="7"/>
  <c r="AB170"/>
  <c r="Y170"/>
  <c r="V170"/>
  <c r="O170"/>
  <c r="E170"/>
  <c r="GV169"/>
  <c r="GS169"/>
  <c r="GP169"/>
  <c r="GM169"/>
  <c r="GJ169"/>
  <c r="BX164" i="1"/>
  <c r="GD169" i="7"/>
  <c r="GA169"/>
  <c r="FX169"/>
  <c r="FU169"/>
  <c r="FR169"/>
  <c r="FO169"/>
  <c r="FN169"/>
  <c r="BQ164" i="1"/>
  <c r="FK169" i="7"/>
  <c r="FH169"/>
  <c r="FE169"/>
  <c r="FD169"/>
  <c r="FA169"/>
  <c r="EX169"/>
  <c r="EU169"/>
  <c r="BJ164" i="1"/>
  <c r="ER169" i="7"/>
  <c r="BI164" i="1"/>
  <c r="EO169" i="7"/>
  <c r="EL169"/>
  <c r="EI169"/>
  <c r="EE169"/>
  <c r="EB169"/>
  <c r="DY169"/>
  <c r="BB164" i="1"/>
  <c r="DV169" i="7"/>
  <c r="DL169"/>
  <c r="DI169"/>
  <c r="DH169"/>
  <c r="DE169"/>
  <c r="DB169"/>
  <c r="CZ169"/>
  <c r="CX169"/>
  <c r="CU169"/>
  <c r="CR169"/>
  <c r="CO169"/>
  <c r="CL169"/>
  <c r="CI169"/>
  <c r="CC169"/>
  <c r="CB169"/>
  <c r="BY169"/>
  <c r="BS169"/>
  <c r="BP169"/>
  <c r="BM169"/>
  <c r="BL169"/>
  <c r="BI169"/>
  <c r="BF169"/>
  <c r="BC169"/>
  <c r="AZ169"/>
  <c r="AW169"/>
  <c r="S164" i="1"/>
  <c r="AQ169" i="7"/>
  <c r="AN169"/>
  <c r="AK169"/>
  <c r="AH169"/>
  <c r="O164" i="1"/>
  <c r="AE169" i="7"/>
  <c r="AB169"/>
  <c r="Y169"/>
  <c r="V169"/>
  <c r="O169"/>
  <c r="GV168"/>
  <c r="GS168"/>
  <c r="GP168"/>
  <c r="GM168"/>
  <c r="GJ168"/>
  <c r="BX163" i="1"/>
  <c r="GD168" i="7"/>
  <c r="GA168"/>
  <c r="FX168"/>
  <c r="FU168"/>
  <c r="FR168"/>
  <c r="FO168"/>
  <c r="FN168"/>
  <c r="BQ163" i="1"/>
  <c r="FK168" i="7"/>
  <c r="FH168"/>
  <c r="FE168"/>
  <c r="FD168"/>
  <c r="FA168"/>
  <c r="EX168"/>
  <c r="EU168"/>
  <c r="BJ163" i="1"/>
  <c r="ER168" i="7"/>
  <c r="BI163" i="1"/>
  <c r="EO168" i="7"/>
  <c r="EL168"/>
  <c r="EI168"/>
  <c r="EE168"/>
  <c r="EB168"/>
  <c r="DY168"/>
  <c r="BB163" i="1"/>
  <c r="DV168" i="7"/>
  <c r="DL168"/>
  <c r="DI168"/>
  <c r="DH168"/>
  <c r="DE168"/>
  <c r="DB168"/>
  <c r="CZ168"/>
  <c r="CX168"/>
  <c r="CU168"/>
  <c r="CR168"/>
  <c r="CO168"/>
  <c r="CL168"/>
  <c r="CI168"/>
  <c r="CF168"/>
  <c r="CC168"/>
  <c r="CB168"/>
  <c r="BY168"/>
  <c r="BS168"/>
  <c r="BP168"/>
  <c r="BM168"/>
  <c r="BL168"/>
  <c r="BI168"/>
  <c r="BF168"/>
  <c r="BC168"/>
  <c r="AZ168"/>
  <c r="AW168"/>
  <c r="AT168"/>
  <c r="S163" i="1"/>
  <c r="AQ168" i="7"/>
  <c r="AN168"/>
  <c r="AK168"/>
  <c r="AH168"/>
  <c r="O163" i="1"/>
  <c r="AE168" i="7"/>
  <c r="AB168"/>
  <c r="Y168"/>
  <c r="V168"/>
  <c r="O168"/>
  <c r="E168"/>
  <c r="GV167"/>
  <c r="GS167"/>
  <c r="GP167"/>
  <c r="GM167"/>
  <c r="GJ167"/>
  <c r="BX162" i="1"/>
  <c r="GD167" i="7"/>
  <c r="GA167"/>
  <c r="FX167"/>
  <c r="FU167"/>
  <c r="FR167"/>
  <c r="FO167"/>
  <c r="FN167"/>
  <c r="BQ162" i="1"/>
  <c r="FK167" i="7"/>
  <c r="FH167"/>
  <c r="FE167"/>
  <c r="FD167"/>
  <c r="FA167"/>
  <c r="EX167"/>
  <c r="EU167"/>
  <c r="BJ162" i="1"/>
  <c r="ER167" i="7"/>
  <c r="BI162" i="1"/>
  <c r="EO167" i="7"/>
  <c r="EL167"/>
  <c r="EI167"/>
  <c r="EE167"/>
  <c r="EB167"/>
  <c r="DY167"/>
  <c r="BB162" i="1"/>
  <c r="DV167" i="7"/>
  <c r="DL167"/>
  <c r="DI167"/>
  <c r="DH167"/>
  <c r="DE167"/>
  <c r="DB167"/>
  <c r="CZ167"/>
  <c r="CX167"/>
  <c r="CU167"/>
  <c r="CR167"/>
  <c r="CO167"/>
  <c r="CL167"/>
  <c r="CI167"/>
  <c r="CC167"/>
  <c r="CB167"/>
  <c r="BY167"/>
  <c r="BS167"/>
  <c r="BP167"/>
  <c r="BM167"/>
  <c r="BL167"/>
  <c r="BI167"/>
  <c r="BF167"/>
  <c r="BC167"/>
  <c r="AZ167"/>
  <c r="AW167"/>
  <c r="AT167"/>
  <c r="S162" i="1"/>
  <c r="AQ167" i="7"/>
  <c r="AN167"/>
  <c r="AK167"/>
  <c r="AH167"/>
  <c r="O162" i="1"/>
  <c r="AE167" i="7"/>
  <c r="AB167"/>
  <c r="Y167"/>
  <c r="V167"/>
  <c r="O167"/>
  <c r="GV166"/>
  <c r="GS166"/>
  <c r="GP166"/>
  <c r="GM166"/>
  <c r="GJ166"/>
  <c r="BX161" i="1"/>
  <c r="GD166" i="7"/>
  <c r="GA166"/>
  <c r="FX166"/>
  <c r="FU166"/>
  <c r="FR166"/>
  <c r="FO166"/>
  <c r="FN166"/>
  <c r="BQ161" i="1"/>
  <c r="FK166" i="7"/>
  <c r="FH166"/>
  <c r="FE166"/>
  <c r="FD166"/>
  <c r="FA166"/>
  <c r="EX166"/>
  <c r="BK161" i="1"/>
  <c r="EU166" i="7"/>
  <c r="BJ161" i="1"/>
  <c r="ER166" i="7"/>
  <c r="BI161" i="1"/>
  <c r="EO166" i="7"/>
  <c r="EL166"/>
  <c r="EI166"/>
  <c r="EE166"/>
  <c r="EB166"/>
  <c r="DY166"/>
  <c r="BB161" i="1"/>
  <c r="DV166" i="7"/>
  <c r="DL166"/>
  <c r="DI166"/>
  <c r="AR161" i="1"/>
  <c r="DH166" i="7"/>
  <c r="AQ161" i="1"/>
  <c r="DE166" i="7"/>
  <c r="DB166"/>
  <c r="CX166"/>
  <c r="CU166"/>
  <c r="CR166"/>
  <c r="CO166"/>
  <c r="CL166"/>
  <c r="CI166"/>
  <c r="CF166"/>
  <c r="CC166"/>
  <c r="CB166"/>
  <c r="BY166"/>
  <c r="BV166"/>
  <c r="BS166"/>
  <c r="BP166"/>
  <c r="BM166"/>
  <c r="BL166"/>
  <c r="BI166"/>
  <c r="BF166"/>
  <c r="BC166"/>
  <c r="AZ166"/>
  <c r="AW166"/>
  <c r="AT166"/>
  <c r="S161" i="1"/>
  <c r="AQ166" i="7"/>
  <c r="AN166"/>
  <c r="AK166"/>
  <c r="AH166"/>
  <c r="O161" i="1"/>
  <c r="AE166" i="7"/>
  <c r="AB166"/>
  <c r="Y166"/>
  <c r="V166"/>
  <c r="O166"/>
  <c r="E166"/>
  <c r="GV165"/>
  <c r="GS165"/>
  <c r="GP165"/>
  <c r="GM165"/>
  <c r="GJ165"/>
  <c r="GG165"/>
  <c r="BX160" i="1"/>
  <c r="GD165" i="7"/>
  <c r="GA165"/>
  <c r="FX165"/>
  <c r="FU165"/>
  <c r="FR165"/>
  <c r="FO165"/>
  <c r="FN165"/>
  <c r="BQ160" i="1"/>
  <c r="FK165" i="7"/>
  <c r="FH165"/>
  <c r="FE165"/>
  <c r="FD165"/>
  <c r="FA165"/>
  <c r="EX165"/>
  <c r="EU165"/>
  <c r="BJ160" i="1"/>
  <c r="ER165" i="7"/>
  <c r="BI160" i="1"/>
  <c r="EO165" i="7"/>
  <c r="EL165"/>
  <c r="EI165"/>
  <c r="EE165"/>
  <c r="EB165"/>
  <c r="DY165"/>
  <c r="BB160" i="1"/>
  <c r="DV165" i="7"/>
  <c r="DL165"/>
  <c r="DI165"/>
  <c r="DH165"/>
  <c r="DE165"/>
  <c r="DB165"/>
  <c r="CZ165"/>
  <c r="CX165"/>
  <c r="CU165"/>
  <c r="CR165"/>
  <c r="CO165"/>
  <c r="CL165"/>
  <c r="CI165"/>
  <c r="CF165"/>
  <c r="CC165"/>
  <c r="CB165"/>
  <c r="BY165"/>
  <c r="BS165"/>
  <c r="BP165"/>
  <c r="BM165"/>
  <c r="BL165"/>
  <c r="BI165"/>
  <c r="BF165"/>
  <c r="BC165"/>
  <c r="AZ165"/>
  <c r="AW165"/>
  <c r="AT165"/>
  <c r="S160" i="1"/>
  <c r="AQ165" i="7"/>
  <c r="AN165"/>
  <c r="AK165"/>
  <c r="AH165"/>
  <c r="O160" i="1"/>
  <c r="AE165" i="7"/>
  <c r="AB165"/>
  <c r="Y165"/>
  <c r="V165"/>
  <c r="O165"/>
  <c r="E165"/>
  <c r="GV164"/>
  <c r="GS164"/>
  <c r="GP164"/>
  <c r="GM164"/>
  <c r="GJ164"/>
  <c r="BX159" i="1"/>
  <c r="GD164" i="7"/>
  <c r="GA164"/>
  <c r="FX164"/>
  <c r="FU164"/>
  <c r="FR164"/>
  <c r="FO164"/>
  <c r="FN164"/>
  <c r="BQ159" i="1"/>
  <c r="FK164" i="7"/>
  <c r="FH164"/>
  <c r="FE164"/>
  <c r="FD164"/>
  <c r="FA164"/>
  <c r="EX164"/>
  <c r="EU164"/>
  <c r="BJ159" i="1"/>
  <c r="ER164" i="7"/>
  <c r="BI159" i="1"/>
  <c r="EO164" i="7"/>
  <c r="EL164"/>
  <c r="EI164"/>
  <c r="EE164"/>
  <c r="EB164"/>
  <c r="DY164"/>
  <c r="BB159" i="1"/>
  <c r="DV164" i="7"/>
  <c r="DL164"/>
  <c r="DI164"/>
  <c r="DH164"/>
  <c r="DE164"/>
  <c r="DB164"/>
  <c r="CZ164"/>
  <c r="CX164"/>
  <c r="CU164"/>
  <c r="CR164"/>
  <c r="CO164"/>
  <c r="CL164"/>
  <c r="CI164"/>
  <c r="CF164"/>
  <c r="CC164"/>
  <c r="CB164"/>
  <c r="BY164"/>
  <c r="BS164"/>
  <c r="BP164"/>
  <c r="BM164"/>
  <c r="BL164"/>
  <c r="BI164"/>
  <c r="BF164"/>
  <c r="BC164"/>
  <c r="AZ164"/>
  <c r="AW164"/>
  <c r="AT164"/>
  <c r="S159" i="1"/>
  <c r="AQ164" i="7"/>
  <c r="AN164"/>
  <c r="AK164"/>
  <c r="AH164"/>
  <c r="O159" i="1"/>
  <c r="AE164" i="7"/>
  <c r="AB164"/>
  <c r="Y164"/>
  <c r="V164"/>
  <c r="O164"/>
  <c r="E164"/>
  <c r="GV163"/>
  <c r="GS163"/>
  <c r="GP163"/>
  <c r="GM163"/>
  <c r="GJ163"/>
  <c r="BX158" i="1"/>
  <c r="GD163" i="7"/>
  <c r="GA163"/>
  <c r="FX163"/>
  <c r="FU163"/>
  <c r="FR163"/>
  <c r="FO163"/>
  <c r="FN163"/>
  <c r="BQ158" i="1"/>
  <c r="FK163" i="7"/>
  <c r="FH163"/>
  <c r="FE163"/>
  <c r="FD163"/>
  <c r="FA163"/>
  <c r="EX163"/>
  <c r="EU163"/>
  <c r="BJ158" i="1"/>
  <c r="ER163" i="7"/>
  <c r="BI158" i="1"/>
  <c r="EO163" i="7"/>
  <c r="EL163"/>
  <c r="EI163"/>
  <c r="EE163"/>
  <c r="EB163"/>
  <c r="DY163"/>
  <c r="BB158" i="1"/>
  <c r="DV163" i="7"/>
  <c r="DL163"/>
  <c r="DI163"/>
  <c r="DH163"/>
  <c r="DE163"/>
  <c r="DB163"/>
  <c r="CZ163"/>
  <c r="CX163"/>
  <c r="CU163"/>
  <c r="CR163"/>
  <c r="CO163"/>
  <c r="CL163"/>
  <c r="CI163"/>
  <c r="CC163"/>
  <c r="CB163"/>
  <c r="BY163"/>
  <c r="BS163"/>
  <c r="BP163"/>
  <c r="BM163"/>
  <c r="BL163"/>
  <c r="BI163"/>
  <c r="BF163"/>
  <c r="BC163"/>
  <c r="AZ163"/>
  <c r="AW163"/>
  <c r="S158" i="1"/>
  <c r="AQ163" i="7"/>
  <c r="AN163"/>
  <c r="AK163"/>
  <c r="AH163"/>
  <c r="O158" i="1"/>
  <c r="AE163" i="7"/>
  <c r="AB163"/>
  <c r="Y163"/>
  <c r="V163"/>
  <c r="O163"/>
  <c r="E163"/>
  <c r="GV162"/>
  <c r="GS162"/>
  <c r="GP162"/>
  <c r="GM162"/>
  <c r="GJ162"/>
  <c r="BX157" i="1"/>
  <c r="GD162" i="7"/>
  <c r="GA162"/>
  <c r="FX162"/>
  <c r="FU162"/>
  <c r="FR162"/>
  <c r="FO162"/>
  <c r="FN162"/>
  <c r="BQ157" i="1"/>
  <c r="FK162" i="7"/>
  <c r="FH162"/>
  <c r="FE162"/>
  <c r="FD162"/>
  <c r="FA162"/>
  <c r="EX162"/>
  <c r="EU162"/>
  <c r="BJ157" i="1"/>
  <c r="ER162" i="7"/>
  <c r="BI157" i="1"/>
  <c r="EO162" i="7"/>
  <c r="EL162"/>
  <c r="EI162"/>
  <c r="EE162"/>
  <c r="EB162"/>
  <c r="DY162"/>
  <c r="BB157" i="1"/>
  <c r="DV162" i="7"/>
  <c r="DL162"/>
  <c r="DI162"/>
  <c r="DH162"/>
  <c r="AQ157" i="1"/>
  <c r="DE162" i="7"/>
  <c r="DB162"/>
  <c r="CZ162"/>
  <c r="CX162"/>
  <c r="CU162"/>
  <c r="CR162"/>
  <c r="CO162"/>
  <c r="CL162"/>
  <c r="CI162"/>
  <c r="CC162"/>
  <c r="CB162"/>
  <c r="BY162"/>
  <c r="BV162"/>
  <c r="BS162"/>
  <c r="BP162"/>
  <c r="BM162"/>
  <c r="BL162"/>
  <c r="BI162"/>
  <c r="BF162"/>
  <c r="BC162"/>
  <c r="AZ162"/>
  <c r="AW162"/>
  <c r="S157" i="1"/>
  <c r="AQ162" i="7"/>
  <c r="AN162"/>
  <c r="AK162"/>
  <c r="AH162"/>
  <c r="O157" i="1"/>
  <c r="AE162" i="7"/>
  <c r="AB162"/>
  <c r="Y162"/>
  <c r="V162"/>
  <c r="O162"/>
  <c r="E162"/>
  <c r="GV161"/>
  <c r="GS161"/>
  <c r="GP161"/>
  <c r="GM161"/>
  <c r="GJ161"/>
  <c r="BX156" i="1"/>
  <c r="GD161" i="7"/>
  <c r="GA161"/>
  <c r="FX161"/>
  <c r="FU161"/>
  <c r="FR161"/>
  <c r="FO161"/>
  <c r="FN161"/>
  <c r="BQ156" i="1"/>
  <c r="FK161" i="7"/>
  <c r="FH161"/>
  <c r="FE161"/>
  <c r="FD161"/>
  <c r="FA161"/>
  <c r="EX161"/>
  <c r="EU161"/>
  <c r="BJ156" i="1"/>
  <c r="ER161" i="7"/>
  <c r="BI156" i="1"/>
  <c r="EO161" i="7"/>
  <c r="EL161"/>
  <c r="EI161"/>
  <c r="EE161"/>
  <c r="EB161"/>
  <c r="DY161"/>
  <c r="BB156" i="1"/>
  <c r="DV161" i="7"/>
  <c r="DL161"/>
  <c r="DI161"/>
  <c r="DH161"/>
  <c r="DE161"/>
  <c r="DB161"/>
  <c r="CX161"/>
  <c r="AM156" i="1"/>
  <c r="CU161" i="7"/>
  <c r="CR161"/>
  <c r="CO161"/>
  <c r="CL161"/>
  <c r="CI161"/>
  <c r="CF161"/>
  <c r="CC161"/>
  <c r="CB161"/>
  <c r="BY161"/>
  <c r="BS161"/>
  <c r="BP161"/>
  <c r="BM161"/>
  <c r="BL161"/>
  <c r="BI161"/>
  <c r="BF161"/>
  <c r="BC161"/>
  <c r="AZ161"/>
  <c r="AW161"/>
  <c r="AT161"/>
  <c r="S156" i="1"/>
  <c r="AQ161" i="7"/>
  <c r="AN161"/>
  <c r="AK161"/>
  <c r="AH161"/>
  <c r="O156" i="1"/>
  <c r="AE161" i="7"/>
  <c r="AB161"/>
  <c r="Y161"/>
  <c r="V161"/>
  <c r="O161"/>
  <c r="E161"/>
  <c r="GV160"/>
  <c r="GS160"/>
  <c r="GP160"/>
  <c r="GM160"/>
  <c r="GJ160"/>
  <c r="GG160"/>
  <c r="BX155" i="1"/>
  <c r="GD160" i="7"/>
  <c r="GA160"/>
  <c r="FX160"/>
  <c r="FU160"/>
  <c r="FR160"/>
  <c r="FO160"/>
  <c r="FN160"/>
  <c r="BQ155" i="1"/>
  <c r="FK160" i="7"/>
  <c r="FH160"/>
  <c r="FE160"/>
  <c r="FD160"/>
  <c r="FA160"/>
  <c r="EX160"/>
  <c r="EU160"/>
  <c r="BJ155" i="1"/>
  <c r="ER160" i="7"/>
  <c r="BI155" i="1"/>
  <c r="EO160" i="7"/>
  <c r="EL160"/>
  <c r="EI160"/>
  <c r="EE160"/>
  <c r="EB160"/>
  <c r="DY160"/>
  <c r="BB155" i="1"/>
  <c r="DV160" i="7"/>
  <c r="DL160"/>
  <c r="DI160"/>
  <c r="DH160"/>
  <c r="DE160"/>
  <c r="DB160"/>
  <c r="CZ160"/>
  <c r="CX160"/>
  <c r="CU160"/>
  <c r="CR160"/>
  <c r="CO160"/>
  <c r="CL160"/>
  <c r="CI160"/>
  <c r="CC160"/>
  <c r="CB160"/>
  <c r="BY160"/>
  <c r="BV160"/>
  <c r="BS160"/>
  <c r="BP160"/>
  <c r="BM160"/>
  <c r="BL160"/>
  <c r="BI160"/>
  <c r="BF160"/>
  <c r="BC160"/>
  <c r="AZ160"/>
  <c r="AW160"/>
  <c r="S155" i="1"/>
  <c r="AQ160" i="7"/>
  <c r="AN160"/>
  <c r="AK160"/>
  <c r="AH160"/>
  <c r="O155" i="1"/>
  <c r="AE160" i="7"/>
  <c r="AB160"/>
  <c r="Y160"/>
  <c r="V160"/>
  <c r="O160"/>
  <c r="E160"/>
  <c r="GV159"/>
  <c r="GS159"/>
  <c r="GP159"/>
  <c r="GM159"/>
  <c r="GJ159"/>
  <c r="BX154" i="1"/>
  <c r="GD159" i="7"/>
  <c r="GA159"/>
  <c r="FX159"/>
  <c r="FU159"/>
  <c r="FR159"/>
  <c r="FO159"/>
  <c r="FN159"/>
  <c r="BQ154" i="1"/>
  <c r="FK159" i="7"/>
  <c r="FH159"/>
  <c r="FE159"/>
  <c r="FD159"/>
  <c r="FA159"/>
  <c r="EX159"/>
  <c r="EU159"/>
  <c r="BJ154" i="1"/>
  <c r="ER159" i="7"/>
  <c r="BI154" i="1"/>
  <c r="EO159" i="7"/>
  <c r="EL159"/>
  <c r="EI159"/>
  <c r="EE159"/>
  <c r="EB159"/>
  <c r="DY159"/>
  <c r="BB154" i="1"/>
  <c r="DV159" i="7"/>
  <c r="AT154" i="1"/>
  <c r="DL159" i="7"/>
  <c r="DI159"/>
  <c r="DH159"/>
  <c r="DE159"/>
  <c r="DB159"/>
  <c r="CX159"/>
  <c r="CU159"/>
  <c r="CR159"/>
  <c r="CO159"/>
  <c r="CL159"/>
  <c r="CI159"/>
  <c r="CF159"/>
  <c r="CC159"/>
  <c r="CB159"/>
  <c r="BY159"/>
  <c r="BS159"/>
  <c r="BP159"/>
  <c r="BM159"/>
  <c r="BL159"/>
  <c r="BI159"/>
  <c r="BF159"/>
  <c r="BC159"/>
  <c r="AZ159"/>
  <c r="AW159"/>
  <c r="AT159"/>
  <c r="S154" i="1"/>
  <c r="AQ159" i="7"/>
  <c r="AN159"/>
  <c r="AK159"/>
  <c r="AH159"/>
  <c r="O154" i="1"/>
  <c r="AE159" i="7"/>
  <c r="AB159"/>
  <c r="Y159"/>
  <c r="V159"/>
  <c r="O159"/>
  <c r="E159"/>
  <c r="GV158"/>
  <c r="GS158"/>
  <c r="GP158"/>
  <c r="GM158"/>
  <c r="GJ158"/>
  <c r="GG158"/>
  <c r="BX153" i="1"/>
  <c r="GD158" i="7"/>
  <c r="GA158"/>
  <c r="FX158"/>
  <c r="FU158"/>
  <c r="FR158"/>
  <c r="FO158"/>
  <c r="FN158"/>
  <c r="BQ153" i="1"/>
  <c r="FK158" i="7"/>
  <c r="FH158"/>
  <c r="FE158"/>
  <c r="FD158"/>
  <c r="FA158"/>
  <c r="EX158"/>
  <c r="EU158"/>
  <c r="BJ153" i="1"/>
  <c r="ER158" i="7"/>
  <c r="BI153" i="1"/>
  <c r="EO158" i="7"/>
  <c r="EL158"/>
  <c r="EI158"/>
  <c r="EE158"/>
  <c r="EB158"/>
  <c r="DY158"/>
  <c r="BB153" i="1"/>
  <c r="DV158" i="7"/>
  <c r="DL158"/>
  <c r="DI158"/>
  <c r="DH158"/>
  <c r="DE158"/>
  <c r="DB158"/>
  <c r="CZ158"/>
  <c r="CX158"/>
  <c r="CU158"/>
  <c r="CR158"/>
  <c r="CO158"/>
  <c r="CL158"/>
  <c r="CI158"/>
  <c r="CC158"/>
  <c r="CB158"/>
  <c r="BY158"/>
  <c r="BV158"/>
  <c r="BS158"/>
  <c r="BP158"/>
  <c r="BM158"/>
  <c r="BL158"/>
  <c r="BI158"/>
  <c r="BF158"/>
  <c r="BC158"/>
  <c r="AZ158"/>
  <c r="AW158"/>
  <c r="S153" i="1"/>
  <c r="AQ158" i="7"/>
  <c r="AN158"/>
  <c r="AK158"/>
  <c r="AH158"/>
  <c r="O153" i="1"/>
  <c r="AE158" i="7"/>
  <c r="AB158"/>
  <c r="Y158"/>
  <c r="V158"/>
  <c r="O158"/>
  <c r="E158"/>
  <c r="GV157"/>
  <c r="GS157"/>
  <c r="GP157"/>
  <c r="GM157"/>
  <c r="GJ157"/>
  <c r="BX152" i="1"/>
  <c r="GD157" i="7"/>
  <c r="GA157"/>
  <c r="FX157"/>
  <c r="FU157"/>
  <c r="FR157"/>
  <c r="FO157"/>
  <c r="FN157"/>
  <c r="BQ152" i="1"/>
  <c r="FK157" i="7"/>
  <c r="FH157"/>
  <c r="FE157"/>
  <c r="FD157"/>
  <c r="FA157"/>
  <c r="EX157"/>
  <c r="EU157"/>
  <c r="BJ152" i="1"/>
  <c r="ER157" i="7"/>
  <c r="BI152" i="1"/>
  <c r="EO157" i="7"/>
  <c r="EL157"/>
  <c r="EI157"/>
  <c r="EE157"/>
  <c r="EB157"/>
  <c r="DY157"/>
  <c r="BB152" i="1"/>
  <c r="DV157" i="7"/>
  <c r="DL157"/>
  <c r="DI157"/>
  <c r="DH157"/>
  <c r="DE157"/>
  <c r="DB157"/>
  <c r="CX157"/>
  <c r="CU157"/>
  <c r="CR157"/>
  <c r="CO157"/>
  <c r="CL157"/>
  <c r="CI157"/>
  <c r="CF157"/>
  <c r="CC157"/>
  <c r="CB157"/>
  <c r="BY157"/>
  <c r="BS157"/>
  <c r="BP157"/>
  <c r="BM157"/>
  <c r="BL157"/>
  <c r="BI157"/>
  <c r="BF157"/>
  <c r="BC157"/>
  <c r="AZ157"/>
  <c r="AW157"/>
  <c r="AT157"/>
  <c r="S152" i="1"/>
  <c r="AQ157" i="7"/>
  <c r="AN157"/>
  <c r="AK157"/>
  <c r="AH157"/>
  <c r="O152" i="1"/>
  <c r="AE157" i="7"/>
  <c r="AB157"/>
  <c r="Y157"/>
  <c r="V157"/>
  <c r="O157"/>
  <c r="E157"/>
  <c r="GV156"/>
  <c r="GS156"/>
  <c r="GP156"/>
  <c r="GM156"/>
  <c r="GJ156"/>
  <c r="GG156"/>
  <c r="BX151" i="1"/>
  <c r="GD156" i="7"/>
  <c r="GA156"/>
  <c r="BV151" i="1"/>
  <c r="FX156" i="7"/>
  <c r="FU156"/>
  <c r="FR156"/>
  <c r="FO156"/>
  <c r="FN156"/>
  <c r="BQ151" i="1"/>
  <c r="FK156" i="7"/>
  <c r="FH156"/>
  <c r="FE156"/>
  <c r="FD156"/>
  <c r="FA156"/>
  <c r="EX156"/>
  <c r="BK151" i="1"/>
  <c r="EU156" i="7"/>
  <c r="BJ151" i="1"/>
  <c r="ER156" i="7"/>
  <c r="BI151" i="1"/>
  <c r="EO156" i="7"/>
  <c r="EL156"/>
  <c r="EI156"/>
  <c r="EE156"/>
  <c r="EB156"/>
  <c r="DY156"/>
  <c r="BB151" i="1"/>
  <c r="DV156" i="7"/>
  <c r="DL156"/>
  <c r="DI156"/>
  <c r="DH156"/>
  <c r="DE156"/>
  <c r="DB156"/>
  <c r="CZ156"/>
  <c r="CX156"/>
  <c r="CU156"/>
  <c r="CR156"/>
  <c r="CO156"/>
  <c r="CL156"/>
  <c r="CI156"/>
  <c r="CF156"/>
  <c r="CC156"/>
  <c r="CB156"/>
  <c r="BY156"/>
  <c r="BS156"/>
  <c r="BP156"/>
  <c r="BM156"/>
  <c r="BL156"/>
  <c r="BI156"/>
  <c r="BF156"/>
  <c r="BC156"/>
  <c r="AZ156"/>
  <c r="AW156"/>
  <c r="AT156"/>
  <c r="S151" i="1"/>
  <c r="AQ156" i="7"/>
  <c r="AN156"/>
  <c r="AK156"/>
  <c r="AH156"/>
  <c r="O151" i="1"/>
  <c r="AE156" i="7"/>
  <c r="AB156"/>
  <c r="Y156"/>
  <c r="V156"/>
  <c r="O156"/>
  <c r="E156"/>
  <c r="GV155"/>
  <c r="GS155"/>
  <c r="GP155"/>
  <c r="GM155"/>
  <c r="GJ155"/>
  <c r="BX150" i="1"/>
  <c r="GD155" i="7"/>
  <c r="GA155"/>
  <c r="FX155"/>
  <c r="FU155"/>
  <c r="FR155"/>
  <c r="FO155"/>
  <c r="FN155"/>
  <c r="BQ150" i="1"/>
  <c r="FK155" i="7"/>
  <c r="FH155"/>
  <c r="FE155"/>
  <c r="FD155"/>
  <c r="FA155"/>
  <c r="EX155"/>
  <c r="EU155"/>
  <c r="BJ150" i="1"/>
  <c r="ER155" i="7"/>
  <c r="BI150" i="1"/>
  <c r="EO155" i="7"/>
  <c r="EL155"/>
  <c r="EI155"/>
  <c r="EE155"/>
  <c r="EB155"/>
  <c r="DY155"/>
  <c r="BB150" i="1"/>
  <c r="DV155" i="7"/>
  <c r="DL155"/>
  <c r="DI155"/>
  <c r="DH155"/>
  <c r="DE155"/>
  <c r="DB155"/>
  <c r="CZ155"/>
  <c r="CX155"/>
  <c r="CU155"/>
  <c r="CR155"/>
  <c r="CO155"/>
  <c r="CL155"/>
  <c r="CI155"/>
  <c r="CF155"/>
  <c r="CC155"/>
  <c r="CB155"/>
  <c r="BY155"/>
  <c r="BS155"/>
  <c r="BP155"/>
  <c r="BM155"/>
  <c r="BL155"/>
  <c r="BI155"/>
  <c r="BF155"/>
  <c r="BC155"/>
  <c r="AZ155"/>
  <c r="AW155"/>
  <c r="AT155"/>
  <c r="S150" i="1"/>
  <c r="AQ155" i="7"/>
  <c r="AN155"/>
  <c r="AK155"/>
  <c r="AH155"/>
  <c r="O150" i="1"/>
  <c r="AE155" i="7"/>
  <c r="AB155"/>
  <c r="Y155"/>
  <c r="V155"/>
  <c r="O155"/>
  <c r="E155"/>
  <c r="GV154"/>
  <c r="GS154"/>
  <c r="GP154"/>
  <c r="GM154"/>
  <c r="GJ154"/>
  <c r="BX149" i="1"/>
  <c r="GD154" i="7"/>
  <c r="GA154"/>
  <c r="FX154"/>
  <c r="FU154"/>
  <c r="FR154"/>
  <c r="FO154"/>
  <c r="FN154"/>
  <c r="BQ149" i="1"/>
  <c r="FK154" i="7"/>
  <c r="FH154"/>
  <c r="FE154"/>
  <c r="FD154"/>
  <c r="FA154"/>
  <c r="EX154"/>
  <c r="EU154"/>
  <c r="BJ149" i="1"/>
  <c r="ER154" i="7"/>
  <c r="BI149" i="1"/>
  <c r="EO154" i="7"/>
  <c r="EL154"/>
  <c r="EI154"/>
  <c r="EE154"/>
  <c r="EB154"/>
  <c r="DY154"/>
  <c r="BB149" i="1"/>
  <c r="DV154" i="7"/>
  <c r="DL154"/>
  <c r="DI154"/>
  <c r="DH154"/>
  <c r="DE154"/>
  <c r="DB154"/>
  <c r="CX154"/>
  <c r="CU154"/>
  <c r="CR154"/>
  <c r="CO154"/>
  <c r="CL154"/>
  <c r="CI154"/>
  <c r="CF154"/>
  <c r="CC154"/>
  <c r="CB154"/>
  <c r="BY154"/>
  <c r="BS154"/>
  <c r="BP154"/>
  <c r="BM154"/>
  <c r="BL154"/>
  <c r="BI154"/>
  <c r="BF154"/>
  <c r="BC154"/>
  <c r="AZ154"/>
  <c r="AW154"/>
  <c r="S149" i="1"/>
  <c r="AQ154" i="7"/>
  <c r="AN154"/>
  <c r="AK154"/>
  <c r="AH154"/>
  <c r="O149" i="1"/>
  <c r="AE154" i="7"/>
  <c r="AB154"/>
  <c r="Y154"/>
  <c r="V154"/>
  <c r="O154"/>
  <c r="GV153"/>
  <c r="GS153"/>
  <c r="GP153"/>
  <c r="GM153"/>
  <c r="GJ153"/>
  <c r="BX148" i="1"/>
  <c r="GD153" i="7"/>
  <c r="GA153"/>
  <c r="FX153"/>
  <c r="FU153"/>
  <c r="FR153"/>
  <c r="FO153"/>
  <c r="FN153"/>
  <c r="BQ148" i="1"/>
  <c r="FK153" i="7"/>
  <c r="FH153"/>
  <c r="FE153"/>
  <c r="FD153"/>
  <c r="FA153"/>
  <c r="EX153"/>
  <c r="EU153"/>
  <c r="BJ148" i="1"/>
  <c r="ER153" i="7"/>
  <c r="BI148" i="1"/>
  <c r="EO153" i="7"/>
  <c r="EL153"/>
  <c r="EI153"/>
  <c r="EE153"/>
  <c r="EB153"/>
  <c r="DY153"/>
  <c r="BB148" i="1"/>
  <c r="DV153" i="7"/>
  <c r="DL153"/>
  <c r="DI153"/>
  <c r="AR148" i="1"/>
  <c r="DH153" i="7"/>
  <c r="AQ148" i="1"/>
  <c r="DE153" i="7"/>
  <c r="DB153"/>
  <c r="CX153"/>
  <c r="CU153"/>
  <c r="CR153"/>
  <c r="CO153"/>
  <c r="CL153"/>
  <c r="CI153"/>
  <c r="CC153"/>
  <c r="CB153"/>
  <c r="BY153"/>
  <c r="BS153"/>
  <c r="BP153"/>
  <c r="BM153"/>
  <c r="BL153"/>
  <c r="BI153"/>
  <c r="BF153"/>
  <c r="BC153"/>
  <c r="AZ153"/>
  <c r="AW153"/>
  <c r="S148" i="1"/>
  <c r="AQ153" i="7"/>
  <c r="AN153"/>
  <c r="AK153"/>
  <c r="AH153"/>
  <c r="O148" i="1"/>
  <c r="AE153" i="7"/>
  <c r="AB153"/>
  <c r="Y153"/>
  <c r="V153"/>
  <c r="O153"/>
  <c r="E153"/>
  <c r="GV152"/>
  <c r="GS152"/>
  <c r="GP152"/>
  <c r="GM152"/>
  <c r="GJ152"/>
  <c r="BX147" i="1"/>
  <c r="GD152" i="7"/>
  <c r="BW147" i="1"/>
  <c r="GA152" i="7"/>
  <c r="FX152"/>
  <c r="FU152"/>
  <c r="FR152"/>
  <c r="FO152"/>
  <c r="FN152"/>
  <c r="BQ147" i="1"/>
  <c r="FK152" i="7"/>
  <c r="FH152"/>
  <c r="FE152"/>
  <c r="FD152"/>
  <c r="FA152"/>
  <c r="EX152"/>
  <c r="EU152"/>
  <c r="BJ147" i="1"/>
  <c r="ER152" i="7"/>
  <c r="BI147" i="1"/>
  <c r="EO152" i="7"/>
  <c r="EL152"/>
  <c r="EI152"/>
  <c r="EE152"/>
  <c r="EB152"/>
  <c r="DY152"/>
  <c r="BB147" i="1"/>
  <c r="DV152" i="7"/>
  <c r="DL152"/>
  <c r="DI152"/>
  <c r="DH152"/>
  <c r="DE152"/>
  <c r="DB152"/>
  <c r="CX152"/>
  <c r="CU152"/>
  <c r="CR152"/>
  <c r="CO152"/>
  <c r="CL152"/>
  <c r="CI152"/>
  <c r="CF152"/>
  <c r="CC152"/>
  <c r="CB152"/>
  <c r="BY152"/>
  <c r="BS152"/>
  <c r="BP152"/>
  <c r="BM152"/>
  <c r="BL152"/>
  <c r="BI152"/>
  <c r="BF152"/>
  <c r="BC152"/>
  <c r="AZ152"/>
  <c r="AW152"/>
  <c r="AT152"/>
  <c r="S147" i="1"/>
  <c r="AQ152" i="7"/>
  <c r="AN152"/>
  <c r="AK152"/>
  <c r="AH152"/>
  <c r="O147" i="1"/>
  <c r="AE152" i="7"/>
  <c r="AB152"/>
  <c r="Y152"/>
  <c r="V152"/>
  <c r="O152"/>
  <c r="E152"/>
  <c r="GV151"/>
  <c r="GS151"/>
  <c r="GP151"/>
  <c r="GM151"/>
  <c r="GJ151"/>
  <c r="BX146" i="1"/>
  <c r="GD151" i="7"/>
  <c r="GA151"/>
  <c r="FX151"/>
  <c r="FU151"/>
  <c r="FR151"/>
  <c r="FO151"/>
  <c r="FN151"/>
  <c r="BQ146" i="1"/>
  <c r="FK151" i="7"/>
  <c r="FH151"/>
  <c r="FE151"/>
  <c r="FD151"/>
  <c r="FA151"/>
  <c r="EX151"/>
  <c r="EU151"/>
  <c r="BJ146" i="1"/>
  <c r="ER151" i="7"/>
  <c r="BI146" i="1"/>
  <c r="EO151" i="7"/>
  <c r="EL151"/>
  <c r="EI151"/>
  <c r="EE151"/>
  <c r="EB151"/>
  <c r="DY151"/>
  <c r="BB146" i="1"/>
  <c r="DV151" i="7"/>
  <c r="DL151"/>
  <c r="DI151"/>
  <c r="DH151"/>
  <c r="DE151"/>
  <c r="DB151"/>
  <c r="CZ151"/>
  <c r="CX151"/>
  <c r="CU151"/>
  <c r="CR151"/>
  <c r="CO151"/>
  <c r="CL151"/>
  <c r="CI151"/>
  <c r="CC151"/>
  <c r="CB151"/>
  <c r="BY151"/>
  <c r="BV151"/>
  <c r="BS151"/>
  <c r="BP151"/>
  <c r="BM151"/>
  <c r="BL151"/>
  <c r="BI151"/>
  <c r="BF151"/>
  <c r="BC151"/>
  <c r="AZ151"/>
  <c r="AW151"/>
  <c r="S146" i="1"/>
  <c r="AQ151" i="7"/>
  <c r="AN151"/>
  <c r="AK151"/>
  <c r="AH151"/>
  <c r="O146" i="1"/>
  <c r="AE151" i="7"/>
  <c r="AB151"/>
  <c r="Y151"/>
  <c r="V151"/>
  <c r="O151"/>
  <c r="E151"/>
  <c r="GV150"/>
  <c r="GS150"/>
  <c r="GP150"/>
  <c r="GM150"/>
  <c r="GJ150"/>
  <c r="BX145" i="1"/>
  <c r="GD150" i="7"/>
  <c r="GA150"/>
  <c r="FX150"/>
  <c r="FU150"/>
  <c r="FR150"/>
  <c r="FO150"/>
  <c r="FN150"/>
  <c r="BQ145" i="1"/>
  <c r="FK150" i="7"/>
  <c r="FH150"/>
  <c r="FE150"/>
  <c r="FD150"/>
  <c r="FA150"/>
  <c r="EX150"/>
  <c r="EU150"/>
  <c r="BJ145" i="1"/>
  <c r="ER150" i="7"/>
  <c r="BI145" i="1"/>
  <c r="EO150" i="7"/>
  <c r="EL150"/>
  <c r="EI150"/>
  <c r="EE150"/>
  <c r="EB150"/>
  <c r="DY150"/>
  <c r="BB145" i="1"/>
  <c r="DV150" i="7"/>
  <c r="DL150"/>
  <c r="DI150"/>
  <c r="DH150"/>
  <c r="DE150"/>
  <c r="DB150"/>
  <c r="CX150"/>
  <c r="CU150"/>
  <c r="CR150"/>
  <c r="CO150"/>
  <c r="CL150"/>
  <c r="CI150"/>
  <c r="CF150"/>
  <c r="CC150"/>
  <c r="CB150"/>
  <c r="BY150"/>
  <c r="BS150"/>
  <c r="BP150"/>
  <c r="BM150"/>
  <c r="BL150"/>
  <c r="BI150"/>
  <c r="BF150"/>
  <c r="BC150"/>
  <c r="AZ150"/>
  <c r="AW150"/>
  <c r="AT150"/>
  <c r="S145" i="1"/>
  <c r="AQ150" i="7"/>
  <c r="AN150"/>
  <c r="AK150"/>
  <c r="AH150"/>
  <c r="O145" i="1"/>
  <c r="AE150" i="7"/>
  <c r="AB150"/>
  <c r="Y150"/>
  <c r="V150"/>
  <c r="O150"/>
  <c r="E150"/>
  <c r="GV149"/>
  <c r="GS149"/>
  <c r="GP149"/>
  <c r="GM149"/>
  <c r="GJ149"/>
  <c r="BX144" i="1"/>
  <c r="GD149" i="7"/>
  <c r="GA149"/>
  <c r="FX149"/>
  <c r="FU149"/>
  <c r="FR149"/>
  <c r="FO149"/>
  <c r="FN149"/>
  <c r="BQ144" i="1"/>
  <c r="FK149" i="7"/>
  <c r="FH149"/>
  <c r="FE149"/>
  <c r="FD149"/>
  <c r="FA149"/>
  <c r="EX149"/>
  <c r="EU149"/>
  <c r="BJ144" i="1"/>
  <c r="ER149" i="7"/>
  <c r="BI144" i="1"/>
  <c r="EO149" i="7"/>
  <c r="EL149"/>
  <c r="EI149"/>
  <c r="EE149"/>
  <c r="EB149"/>
  <c r="DY149"/>
  <c r="BB144" i="1"/>
  <c r="DV149" i="7"/>
  <c r="DL149"/>
  <c r="DI149"/>
  <c r="DH149"/>
  <c r="DE149"/>
  <c r="DB149"/>
  <c r="CZ149"/>
  <c r="CX149"/>
  <c r="CU149"/>
  <c r="CR149"/>
  <c r="CO149"/>
  <c r="CL149"/>
  <c r="CI149"/>
  <c r="CF149"/>
  <c r="CC149"/>
  <c r="CB149"/>
  <c r="BY149"/>
  <c r="BS149"/>
  <c r="BP149"/>
  <c r="BM149"/>
  <c r="BL149"/>
  <c r="BI149"/>
  <c r="BF149"/>
  <c r="BC149"/>
  <c r="AZ149"/>
  <c r="AW149"/>
  <c r="AT149"/>
  <c r="S144" i="1"/>
  <c r="AQ149" i="7"/>
  <c r="AN149"/>
  <c r="AK149"/>
  <c r="AH149"/>
  <c r="O144" i="1"/>
  <c r="AE149" i="7"/>
  <c r="AB149"/>
  <c r="Y149"/>
  <c r="V149"/>
  <c r="O149"/>
  <c r="E149"/>
  <c r="GV148"/>
  <c r="GS148"/>
  <c r="GP148"/>
  <c r="GM148"/>
  <c r="GJ148"/>
  <c r="GD148"/>
  <c r="GA148"/>
  <c r="FX148"/>
  <c r="FU148"/>
  <c r="FR148"/>
  <c r="FO148"/>
  <c r="FN148"/>
  <c r="FK148"/>
  <c r="FH148"/>
  <c r="FE148"/>
  <c r="FD148"/>
  <c r="FA148"/>
  <c r="EX148"/>
  <c r="EU148"/>
  <c r="ER148"/>
  <c r="EO148"/>
  <c r="EL148"/>
  <c r="EI148"/>
  <c r="EG148"/>
  <c r="EE148"/>
  <c r="EB148"/>
  <c r="DY148"/>
  <c r="DV148"/>
  <c r="DT148"/>
  <c r="DS148"/>
  <c r="DR148"/>
  <c r="DQ148"/>
  <c r="DP148"/>
  <c r="DO148"/>
  <c r="DN148"/>
  <c r="DL148"/>
  <c r="DI148"/>
  <c r="DH148"/>
  <c r="DE148"/>
  <c r="DB148"/>
  <c r="CX148"/>
  <c r="CU148"/>
  <c r="CR148"/>
  <c r="CO148"/>
  <c r="CL148"/>
  <c r="CI148"/>
  <c r="CC148"/>
  <c r="CB148"/>
  <c r="BY148"/>
  <c r="BS148"/>
  <c r="BP148"/>
  <c r="BM148"/>
  <c r="BL148"/>
  <c r="BI148"/>
  <c r="BF148"/>
  <c r="BC148"/>
  <c r="AZ148"/>
  <c r="AW148"/>
  <c r="AQ148"/>
  <c r="AN148"/>
  <c r="AK148"/>
  <c r="AH148"/>
  <c r="AE148"/>
  <c r="AB148"/>
  <c r="Y148"/>
  <c r="V148"/>
  <c r="P148"/>
  <c r="O148"/>
  <c r="L148"/>
  <c r="I148"/>
  <c r="F148"/>
  <c r="E148"/>
  <c r="GV147"/>
  <c r="GS147"/>
  <c r="GP147"/>
  <c r="GM147"/>
  <c r="GJ147"/>
  <c r="GG147"/>
  <c r="BX142" i="1"/>
  <c r="GD147" i="7"/>
  <c r="GA147"/>
  <c r="FX147"/>
  <c r="FU147"/>
  <c r="FR147"/>
  <c r="FO147"/>
  <c r="FN147"/>
  <c r="BQ142" i="1"/>
  <c r="FK147" i="7"/>
  <c r="FH147"/>
  <c r="FE147"/>
  <c r="FD147"/>
  <c r="FA147"/>
  <c r="EX147"/>
  <c r="BK142" i="1"/>
  <c r="EU147" i="7"/>
  <c r="BJ142" i="1"/>
  <c r="ER147" i="7"/>
  <c r="BI142" i="1"/>
  <c r="EO147" i="7"/>
  <c r="EL147"/>
  <c r="EI147"/>
  <c r="EE147"/>
  <c r="EB147"/>
  <c r="DY147"/>
  <c r="BB142" i="1"/>
  <c r="DV147" i="7"/>
  <c r="DL147"/>
  <c r="DI147"/>
  <c r="DH147"/>
  <c r="DE147"/>
  <c r="DB147"/>
  <c r="CZ147"/>
  <c r="CX147"/>
  <c r="CU147"/>
  <c r="CR147"/>
  <c r="CO147"/>
  <c r="CL147"/>
  <c r="CI147"/>
  <c r="CF147"/>
  <c r="CC147"/>
  <c r="CB147"/>
  <c r="BY147"/>
  <c r="BS147"/>
  <c r="BP147"/>
  <c r="BM147"/>
  <c r="BL147"/>
  <c r="BI147"/>
  <c r="BF147"/>
  <c r="BC147"/>
  <c r="V142" i="1"/>
  <c r="AZ147" i="7"/>
  <c r="AW147"/>
  <c r="AT147"/>
  <c r="S142" i="1"/>
  <c r="AQ147" i="7"/>
  <c r="AN147"/>
  <c r="AK147"/>
  <c r="AH147"/>
  <c r="O142" i="1"/>
  <c r="AE147" i="7"/>
  <c r="AB147"/>
  <c r="Y147"/>
  <c r="V147"/>
  <c r="O147"/>
  <c r="E147"/>
  <c r="GV146"/>
  <c r="GS146"/>
  <c r="GP146"/>
  <c r="GM146"/>
  <c r="GJ146"/>
  <c r="BX141" i="1"/>
  <c r="GD146" i="7"/>
  <c r="GA146"/>
  <c r="FX146"/>
  <c r="FU146"/>
  <c r="FR146"/>
  <c r="FO146"/>
  <c r="FN146"/>
  <c r="BQ141" i="1"/>
  <c r="FK146" i="7"/>
  <c r="FH146"/>
  <c r="FE146"/>
  <c r="FD146"/>
  <c r="FA146"/>
  <c r="EX146"/>
  <c r="BK141" i="1"/>
  <c r="EU146" i="7"/>
  <c r="BJ141" i="1"/>
  <c r="ER146" i="7"/>
  <c r="BI141" i="1"/>
  <c r="EO146" i="7"/>
  <c r="EL146"/>
  <c r="EI146"/>
  <c r="EE146"/>
  <c r="EB146"/>
  <c r="DY146"/>
  <c r="BB141" i="1"/>
  <c r="DV146" i="7"/>
  <c r="DL146"/>
  <c r="DI146"/>
  <c r="DH146"/>
  <c r="DE146"/>
  <c r="DB146"/>
  <c r="CZ146"/>
  <c r="CX146"/>
  <c r="CU146"/>
  <c r="CR146"/>
  <c r="CO146"/>
  <c r="CL146"/>
  <c r="CI146"/>
  <c r="CF146"/>
  <c r="CC146"/>
  <c r="CB146"/>
  <c r="BY146"/>
  <c r="BS146"/>
  <c r="BP146"/>
  <c r="BM146"/>
  <c r="BL146"/>
  <c r="BI146"/>
  <c r="BF146"/>
  <c r="BC146"/>
  <c r="AZ146"/>
  <c r="AW146"/>
  <c r="AT146"/>
  <c r="S141" i="1"/>
  <c r="AQ146" i="7"/>
  <c r="AN146"/>
  <c r="AK146"/>
  <c r="AH146"/>
  <c r="O141" i="1"/>
  <c r="AE146" i="7"/>
  <c r="AB146"/>
  <c r="Y146"/>
  <c r="V146"/>
  <c r="O146"/>
  <c r="E146"/>
  <c r="GV145"/>
  <c r="GS145"/>
  <c r="GP145"/>
  <c r="GM145"/>
  <c r="GJ145"/>
  <c r="BX140" i="1"/>
  <c r="GD145" i="7"/>
  <c r="GA145"/>
  <c r="FX145"/>
  <c r="FU145"/>
  <c r="FR145"/>
  <c r="FO145"/>
  <c r="FN145"/>
  <c r="BQ140" i="1"/>
  <c r="FK145" i="7"/>
  <c r="FH145"/>
  <c r="FE145"/>
  <c r="FD145"/>
  <c r="FA145"/>
  <c r="EX145"/>
  <c r="EU145"/>
  <c r="BJ140" i="1"/>
  <c r="ER145" i="7"/>
  <c r="BI140" i="1"/>
  <c r="EO145" i="7"/>
  <c r="EL145"/>
  <c r="EI145"/>
  <c r="EE145"/>
  <c r="EB145"/>
  <c r="DY145"/>
  <c r="BB140" i="1"/>
  <c r="DV145" i="7"/>
  <c r="AT140" i="1"/>
  <c r="DL145" i="7"/>
  <c r="DI145"/>
  <c r="DH145"/>
  <c r="DE145"/>
  <c r="DB145"/>
  <c r="CZ145"/>
  <c r="CX145"/>
  <c r="CU145"/>
  <c r="CR145"/>
  <c r="CO145"/>
  <c r="CL145"/>
  <c r="CI145"/>
  <c r="CF145"/>
  <c r="CC145"/>
  <c r="CB145"/>
  <c r="BY145"/>
  <c r="BS145"/>
  <c r="BP145"/>
  <c r="BM145"/>
  <c r="BL145"/>
  <c r="BI145"/>
  <c r="BF145"/>
  <c r="BC145"/>
  <c r="AZ145"/>
  <c r="AW145"/>
  <c r="AT145"/>
  <c r="S140" i="1"/>
  <c r="AQ145" i="7"/>
  <c r="AN145"/>
  <c r="AK145"/>
  <c r="AH145"/>
  <c r="O140" i="1"/>
  <c r="AE145" i="7"/>
  <c r="AB145"/>
  <c r="Y145"/>
  <c r="V145"/>
  <c r="O145"/>
  <c r="E145"/>
  <c r="GV144"/>
  <c r="GS144"/>
  <c r="GP144"/>
  <c r="GM144"/>
  <c r="GJ144"/>
  <c r="GG144"/>
  <c r="BX139" i="1"/>
  <c r="GD144" i="7"/>
  <c r="GA144"/>
  <c r="FX144"/>
  <c r="FU144"/>
  <c r="FR144"/>
  <c r="FO144"/>
  <c r="FN144"/>
  <c r="BQ139" i="1"/>
  <c r="FK144" i="7"/>
  <c r="FH144"/>
  <c r="FE144"/>
  <c r="FD144"/>
  <c r="FA144"/>
  <c r="EX144"/>
  <c r="EU144"/>
  <c r="BJ139" i="1"/>
  <c r="ER144" i="7"/>
  <c r="BI139" i="1"/>
  <c r="EO144" i="7"/>
  <c r="EL144"/>
  <c r="EI144"/>
  <c r="EE144"/>
  <c r="EB144"/>
  <c r="DY144"/>
  <c r="BB139" i="1"/>
  <c r="DV144" i="7"/>
  <c r="DL144"/>
  <c r="DI144"/>
  <c r="DH144"/>
  <c r="DE144"/>
  <c r="DB144"/>
  <c r="CZ144"/>
  <c r="CX144"/>
  <c r="CU144"/>
  <c r="CR144"/>
  <c r="CO144"/>
  <c r="CL144"/>
  <c r="CI144"/>
  <c r="CF144"/>
  <c r="CC144"/>
  <c r="CB144"/>
  <c r="BY144"/>
  <c r="BS144"/>
  <c r="BP144"/>
  <c r="BM144"/>
  <c r="BL144"/>
  <c r="BI144"/>
  <c r="BF144"/>
  <c r="BC144"/>
  <c r="AZ144"/>
  <c r="AW144"/>
  <c r="AT144"/>
  <c r="S139" i="1"/>
  <c r="AQ144" i="7"/>
  <c r="AN144"/>
  <c r="AK144"/>
  <c r="AH144"/>
  <c r="O139" i="1"/>
  <c r="AE144" i="7"/>
  <c r="AB144"/>
  <c r="Y144"/>
  <c r="V144"/>
  <c r="O144"/>
  <c r="E144"/>
  <c r="GV143"/>
  <c r="GS143"/>
  <c r="GP143"/>
  <c r="GM143"/>
  <c r="GJ143"/>
  <c r="BX138" i="1"/>
  <c r="GD143" i="7"/>
  <c r="GA143"/>
  <c r="FX143"/>
  <c r="FU143"/>
  <c r="FR143"/>
  <c r="FO143"/>
  <c r="FN143"/>
  <c r="BQ138" i="1"/>
  <c r="FK143" i="7"/>
  <c r="FH143"/>
  <c r="FE143"/>
  <c r="FD143"/>
  <c r="FA143"/>
  <c r="EX143"/>
  <c r="EU143"/>
  <c r="BJ138" i="1"/>
  <c r="ER143" i="7"/>
  <c r="BI138" i="1"/>
  <c r="EO143" i="7"/>
  <c r="EL143"/>
  <c r="EI143"/>
  <c r="EE143"/>
  <c r="EB143"/>
  <c r="DY143"/>
  <c r="BB138" i="1"/>
  <c r="DV143" i="7"/>
  <c r="DL143"/>
  <c r="DI143"/>
  <c r="DH143"/>
  <c r="DE143"/>
  <c r="DB143"/>
  <c r="CZ143"/>
  <c r="CX143"/>
  <c r="CU143"/>
  <c r="CR143"/>
  <c r="CO143"/>
  <c r="CL143"/>
  <c r="CI143"/>
  <c r="CC143"/>
  <c r="CB143"/>
  <c r="BY143"/>
  <c r="BS143"/>
  <c r="BP143"/>
  <c r="BM143"/>
  <c r="BL143"/>
  <c r="BI143"/>
  <c r="BF143"/>
  <c r="BC143"/>
  <c r="AZ143"/>
  <c r="AW143"/>
  <c r="AT143"/>
  <c r="S138" i="1"/>
  <c r="AQ143" i="7"/>
  <c r="AN143"/>
  <c r="AK143"/>
  <c r="AH143"/>
  <c r="O138" i="1"/>
  <c r="AE143" i="7"/>
  <c r="AB143"/>
  <c r="Y143"/>
  <c r="V143"/>
  <c r="O143"/>
  <c r="E143"/>
  <c r="GV142"/>
  <c r="GS142"/>
  <c r="GP142"/>
  <c r="GM142"/>
  <c r="GJ142"/>
  <c r="BX137" i="1"/>
  <c r="GD142" i="7"/>
  <c r="GA142"/>
  <c r="FX142"/>
  <c r="FU142"/>
  <c r="FR142"/>
  <c r="FO142"/>
  <c r="FN142"/>
  <c r="BQ137" i="1"/>
  <c r="FK142" i="7"/>
  <c r="FH142"/>
  <c r="FE142"/>
  <c r="FD142"/>
  <c r="FA142"/>
  <c r="EX142"/>
  <c r="BK137" i="1"/>
  <c r="EU142" i="7"/>
  <c r="BJ137" i="1"/>
  <c r="ER142" i="7"/>
  <c r="BI137" i="1"/>
  <c r="EO142" i="7"/>
  <c r="EL142"/>
  <c r="EI142"/>
  <c r="EE142"/>
  <c r="EB142"/>
  <c r="DY142"/>
  <c r="BB137" i="1"/>
  <c r="DV142" i="7"/>
  <c r="DL142"/>
  <c r="DI142"/>
  <c r="DH142"/>
  <c r="DE142"/>
  <c r="DB142"/>
  <c r="CZ142"/>
  <c r="CX142"/>
  <c r="CU142"/>
  <c r="CR142"/>
  <c r="CO142"/>
  <c r="CL142"/>
  <c r="CI142"/>
  <c r="CC142"/>
  <c r="CB142"/>
  <c r="BY142"/>
  <c r="BS142"/>
  <c r="BP142"/>
  <c r="BM142"/>
  <c r="BL142"/>
  <c r="BI142"/>
  <c r="BF142"/>
  <c r="BC142"/>
  <c r="AZ142"/>
  <c r="AW142"/>
  <c r="AT142"/>
  <c r="S137" i="1"/>
  <c r="AQ142" i="7"/>
  <c r="AN142"/>
  <c r="AK142"/>
  <c r="AH142"/>
  <c r="O137" i="1"/>
  <c r="AE142" i="7"/>
  <c r="AB142"/>
  <c r="Y142"/>
  <c r="V142"/>
  <c r="O142"/>
  <c r="E142"/>
  <c r="GV141"/>
  <c r="GS141"/>
  <c r="GP141"/>
  <c r="GM141"/>
  <c r="GJ141"/>
  <c r="BX136" i="1"/>
  <c r="GD141" i="7"/>
  <c r="GA141"/>
  <c r="FX141"/>
  <c r="FU141"/>
  <c r="FR141"/>
  <c r="FO141"/>
  <c r="FN141"/>
  <c r="BQ136" i="1"/>
  <c r="FK141" i="7"/>
  <c r="FH141"/>
  <c r="FE141"/>
  <c r="FD141"/>
  <c r="FA141"/>
  <c r="EX141"/>
  <c r="BK136" i="1"/>
  <c r="EU141" i="7"/>
  <c r="BJ136" i="1"/>
  <c r="ER141" i="7"/>
  <c r="BI136" i="1"/>
  <c r="EO141" i="7"/>
  <c r="EL141"/>
  <c r="EI141"/>
  <c r="EE141"/>
  <c r="EB141"/>
  <c r="DY141"/>
  <c r="BB136" i="1"/>
  <c r="DV141" i="7"/>
  <c r="DL141"/>
  <c r="DI141"/>
  <c r="DH141"/>
  <c r="DE141"/>
  <c r="DB141"/>
  <c r="CZ141"/>
  <c r="CX141"/>
  <c r="CU141"/>
  <c r="CR141"/>
  <c r="CO141"/>
  <c r="CL141"/>
  <c r="CI141"/>
  <c r="CC141"/>
  <c r="CB141"/>
  <c r="BY141"/>
  <c r="BS141"/>
  <c r="BP141"/>
  <c r="BM141"/>
  <c r="BL141"/>
  <c r="BI141"/>
  <c r="BF141"/>
  <c r="BC141"/>
  <c r="AZ141"/>
  <c r="AW141"/>
  <c r="S136" i="1"/>
  <c r="AQ141" i="7"/>
  <c r="AN141"/>
  <c r="AK141"/>
  <c r="AH141"/>
  <c r="O136" i="1"/>
  <c r="AE141" i="7"/>
  <c r="AB141"/>
  <c r="Y141"/>
  <c r="V141"/>
  <c r="O141"/>
  <c r="E141"/>
  <c r="GV140"/>
  <c r="GS140"/>
  <c r="GP140"/>
  <c r="GM140"/>
  <c r="GJ140"/>
  <c r="BX135" i="1"/>
  <c r="GD140" i="7"/>
  <c r="GA140"/>
  <c r="FX140"/>
  <c r="FU140"/>
  <c r="FR140"/>
  <c r="FO140"/>
  <c r="FN140"/>
  <c r="BQ135" i="1"/>
  <c r="FK140" i="7"/>
  <c r="FH140"/>
  <c r="FE140"/>
  <c r="FD140"/>
  <c r="FA140"/>
  <c r="EX140"/>
  <c r="BK135" i="1"/>
  <c r="EU140" i="7"/>
  <c r="BJ135" i="1"/>
  <c r="ER140" i="7"/>
  <c r="BI135" i="1"/>
  <c r="EO140" i="7"/>
  <c r="EL140"/>
  <c r="EI140"/>
  <c r="EE140"/>
  <c r="EB140"/>
  <c r="DY140"/>
  <c r="BB135" i="1"/>
  <c r="DV140" i="7"/>
  <c r="DL140"/>
  <c r="DI140"/>
  <c r="DH140"/>
  <c r="DE140"/>
  <c r="DB140"/>
  <c r="CZ140"/>
  <c r="CX140"/>
  <c r="CU140"/>
  <c r="CR140"/>
  <c r="CO140"/>
  <c r="CL140"/>
  <c r="CI140"/>
  <c r="CF140"/>
  <c r="CC140"/>
  <c r="CB140"/>
  <c r="BY140"/>
  <c r="BS140"/>
  <c r="BP140"/>
  <c r="BM140"/>
  <c r="BL140"/>
  <c r="BI140"/>
  <c r="BF140"/>
  <c r="BC140"/>
  <c r="AZ140"/>
  <c r="AW140"/>
  <c r="AT140"/>
  <c r="S135" i="1"/>
  <c r="AQ140" i="7"/>
  <c r="AN140"/>
  <c r="AK140"/>
  <c r="AH140"/>
  <c r="O135" i="1"/>
  <c r="AE140" i="7"/>
  <c r="AB140"/>
  <c r="Y140"/>
  <c r="V140"/>
  <c r="O140"/>
  <c r="E140"/>
  <c r="GV139"/>
  <c r="GS139"/>
  <c r="GP139"/>
  <c r="GM139"/>
  <c r="GJ139"/>
  <c r="BX134" i="1"/>
  <c r="GD139" i="7"/>
  <c r="GA139"/>
  <c r="FX139"/>
  <c r="FU139"/>
  <c r="FR139"/>
  <c r="FO139"/>
  <c r="FN139"/>
  <c r="BQ134" i="1"/>
  <c r="FK139" i="7"/>
  <c r="FH139"/>
  <c r="FE139"/>
  <c r="FD139"/>
  <c r="FA139"/>
  <c r="EX139"/>
  <c r="BK134" i="1"/>
  <c r="EU139" i="7"/>
  <c r="BJ134" i="1"/>
  <c r="ER139" i="7"/>
  <c r="BI134" i="1"/>
  <c r="EO139" i="7"/>
  <c r="EL139"/>
  <c r="EI139"/>
  <c r="EE139"/>
  <c r="EB139"/>
  <c r="DY139"/>
  <c r="BB134" i="1"/>
  <c r="DV139" i="7"/>
  <c r="DL139"/>
  <c r="DI139"/>
  <c r="DH139"/>
  <c r="DE139"/>
  <c r="DB139"/>
  <c r="CZ139"/>
  <c r="CX139"/>
  <c r="CU139"/>
  <c r="CR139"/>
  <c r="CO139"/>
  <c r="CL139"/>
  <c r="CI139"/>
  <c r="CF139"/>
  <c r="CC139"/>
  <c r="CB139"/>
  <c r="BY139"/>
  <c r="BS139"/>
  <c r="BP139"/>
  <c r="BM139"/>
  <c r="BL139"/>
  <c r="BI139"/>
  <c r="BF139"/>
  <c r="BC139"/>
  <c r="V134" i="1"/>
  <c r="AZ139" i="7"/>
  <c r="AW139"/>
  <c r="AT139"/>
  <c r="S134" i="1"/>
  <c r="AQ139" i="7"/>
  <c r="AN139"/>
  <c r="AK139"/>
  <c r="AH139"/>
  <c r="O134" i="1"/>
  <c r="AE139" i="7"/>
  <c r="AB139"/>
  <c r="Y139"/>
  <c r="V139"/>
  <c r="O139"/>
  <c r="E139"/>
  <c r="GV138"/>
  <c r="GS138"/>
  <c r="GP138"/>
  <c r="GM138"/>
  <c r="GJ138"/>
  <c r="BX133" i="1"/>
  <c r="GD138" i="7"/>
  <c r="GA138"/>
  <c r="FX138"/>
  <c r="FU138"/>
  <c r="FR138"/>
  <c r="FO138"/>
  <c r="FN138"/>
  <c r="BQ133" i="1"/>
  <c r="FK138" i="7"/>
  <c r="FH138"/>
  <c r="FE138"/>
  <c r="FD138"/>
  <c r="FA138"/>
  <c r="EX138"/>
  <c r="BK133" i="1"/>
  <c r="EU138" i="7"/>
  <c r="BJ133" i="1"/>
  <c r="ER138" i="7"/>
  <c r="BI133" i="1"/>
  <c r="EO138" i="7"/>
  <c r="EL138"/>
  <c r="EI138"/>
  <c r="EE138"/>
  <c r="EB138"/>
  <c r="DY138"/>
  <c r="BB133" i="1"/>
  <c r="DV138" i="7"/>
  <c r="DL138"/>
  <c r="DI138"/>
  <c r="DH138"/>
  <c r="DE138"/>
  <c r="DB138"/>
  <c r="CZ138"/>
  <c r="CX138"/>
  <c r="CU138"/>
  <c r="CR138"/>
  <c r="CO138"/>
  <c r="CL138"/>
  <c r="CI138"/>
  <c r="CF138"/>
  <c r="CC138"/>
  <c r="CB138"/>
  <c r="BY138"/>
  <c r="BS138"/>
  <c r="BP138"/>
  <c r="BM138"/>
  <c r="BL138"/>
  <c r="BI138"/>
  <c r="BF138"/>
  <c r="BC138"/>
  <c r="AZ138"/>
  <c r="AW138"/>
  <c r="AT138"/>
  <c r="S133" i="1"/>
  <c r="AQ138" i="7"/>
  <c r="AN138"/>
  <c r="AK138"/>
  <c r="AH138"/>
  <c r="O133" i="1"/>
  <c r="AE138" i="7"/>
  <c r="AB138"/>
  <c r="Y138"/>
  <c r="V138"/>
  <c r="O138"/>
  <c r="E138"/>
  <c r="GV137"/>
  <c r="GS137"/>
  <c r="GP137"/>
  <c r="GM137"/>
  <c r="GJ137"/>
  <c r="BX132" i="1"/>
  <c r="GD137" i="7"/>
  <c r="GA137"/>
  <c r="FX137"/>
  <c r="FU137"/>
  <c r="FR137"/>
  <c r="FO137"/>
  <c r="FN137"/>
  <c r="BQ132" i="1"/>
  <c r="FK137" i="7"/>
  <c r="FH137"/>
  <c r="FE137"/>
  <c r="FD137"/>
  <c r="FA137"/>
  <c r="EX137"/>
  <c r="BK132" i="1"/>
  <c r="EU137" i="7"/>
  <c r="BJ132" i="1"/>
  <c r="ER137" i="7"/>
  <c r="BI132" i="1"/>
  <c r="EO137" i="7"/>
  <c r="EL137"/>
  <c r="BG132" i="1"/>
  <c r="EI137" i="7"/>
  <c r="EE137"/>
  <c r="EB137"/>
  <c r="DY137"/>
  <c r="BB132" i="1"/>
  <c r="DV137" i="7"/>
  <c r="DL137"/>
  <c r="DI137"/>
  <c r="DH137"/>
  <c r="DE137"/>
  <c r="DB137"/>
  <c r="CZ137"/>
  <c r="CX137"/>
  <c r="CU137"/>
  <c r="AL132" i="1"/>
  <c r="CR137" i="7"/>
  <c r="AK132" i="1"/>
  <c r="CO137" i="7"/>
  <c r="CL137"/>
  <c r="CI137"/>
  <c r="CF137"/>
  <c r="CC137"/>
  <c r="CB137"/>
  <c r="BY137"/>
  <c r="BS137"/>
  <c r="BP137"/>
  <c r="BM137"/>
  <c r="BL137"/>
  <c r="BI137"/>
  <c r="BF137"/>
  <c r="BC137"/>
  <c r="AZ137"/>
  <c r="AW137"/>
  <c r="AT137"/>
  <c r="S132" i="1"/>
  <c r="AQ137" i="7"/>
  <c r="AN137"/>
  <c r="AK137"/>
  <c r="AH137"/>
  <c r="O132" i="1"/>
  <c r="AE137" i="7"/>
  <c r="AB137"/>
  <c r="Y137"/>
  <c r="V137"/>
  <c r="O137"/>
  <c r="E137"/>
  <c r="GV136"/>
  <c r="GS136"/>
  <c r="GP136"/>
  <c r="GM136"/>
  <c r="GJ136"/>
  <c r="GD136"/>
  <c r="GA136"/>
  <c r="FX136"/>
  <c r="FU136"/>
  <c r="FR136"/>
  <c r="FO136"/>
  <c r="FN136"/>
  <c r="FK136"/>
  <c r="FH136"/>
  <c r="FE136"/>
  <c r="FD136"/>
  <c r="FA136"/>
  <c r="EX136"/>
  <c r="EU136"/>
  <c r="ER136"/>
  <c r="EO136"/>
  <c r="EL136"/>
  <c r="EI136"/>
  <c r="EG136"/>
  <c r="EE136"/>
  <c r="EB136"/>
  <c r="DY136"/>
  <c r="DV136"/>
  <c r="DT136"/>
  <c r="DS136"/>
  <c r="DR136"/>
  <c r="DQ136"/>
  <c r="DP136"/>
  <c r="DO136"/>
  <c r="DN136"/>
  <c r="DL136"/>
  <c r="DI136"/>
  <c r="DH136"/>
  <c r="DE136"/>
  <c r="DB136"/>
  <c r="CX136"/>
  <c r="CU136"/>
  <c r="CR136"/>
  <c r="CO136"/>
  <c r="CL136"/>
  <c r="CI136"/>
  <c r="CC136"/>
  <c r="CB136"/>
  <c r="BY136"/>
  <c r="BS136"/>
  <c r="BP136"/>
  <c r="BM136"/>
  <c r="BL136"/>
  <c r="BI136"/>
  <c r="BF136"/>
  <c r="BC136"/>
  <c r="AZ136"/>
  <c r="AW136"/>
  <c r="AQ136"/>
  <c r="AN136"/>
  <c r="AK136"/>
  <c r="AH136"/>
  <c r="AE136"/>
  <c r="AB136"/>
  <c r="Y136"/>
  <c r="V136"/>
  <c r="P136"/>
  <c r="O136"/>
  <c r="L136"/>
  <c r="I136"/>
  <c r="F136"/>
  <c r="E136"/>
  <c r="GV135"/>
  <c r="GS135"/>
  <c r="GP135"/>
  <c r="GM135"/>
  <c r="GJ135"/>
  <c r="GG135"/>
  <c r="BX130" i="1"/>
  <c r="GD135" i="7"/>
  <c r="GA135"/>
  <c r="FX135"/>
  <c r="FU135"/>
  <c r="FR135"/>
  <c r="FO135"/>
  <c r="FN135"/>
  <c r="BQ130" i="1"/>
  <c r="FK135" i="7"/>
  <c r="FH135"/>
  <c r="FE135"/>
  <c r="FD135"/>
  <c r="FA135"/>
  <c r="EX135"/>
  <c r="BK130" i="1"/>
  <c r="EU135" i="7"/>
  <c r="BJ130" i="1"/>
  <c r="ER135" i="7"/>
  <c r="BI130" i="1"/>
  <c r="EO135" i="7"/>
  <c r="EL135"/>
  <c r="EI135"/>
  <c r="EG135"/>
  <c r="EE135"/>
  <c r="EB135"/>
  <c r="DY135"/>
  <c r="BB130" i="1"/>
  <c r="DV135" i="7"/>
  <c r="DL135"/>
  <c r="DI135"/>
  <c r="DH135"/>
  <c r="DE135"/>
  <c r="DB135"/>
  <c r="CZ135"/>
  <c r="CX135"/>
  <c r="CU135"/>
  <c r="CR135"/>
  <c r="CO135"/>
  <c r="CL135"/>
  <c r="CI135"/>
  <c r="CF135"/>
  <c r="CC135"/>
  <c r="CB135"/>
  <c r="BY135"/>
  <c r="BS135"/>
  <c r="BP135"/>
  <c r="BM135"/>
  <c r="BL135"/>
  <c r="BI135"/>
  <c r="BF135"/>
  <c r="BC135"/>
  <c r="AZ135"/>
  <c r="AW135"/>
  <c r="S130" i="1"/>
  <c r="AQ135" i="7"/>
  <c r="AN135"/>
  <c r="AK135"/>
  <c r="AH135"/>
  <c r="O130" i="1"/>
  <c r="AE135" i="7"/>
  <c r="AB135"/>
  <c r="Y135"/>
  <c r="V135"/>
  <c r="O135"/>
  <c r="GV134"/>
  <c r="GS134"/>
  <c r="GP134"/>
  <c r="GM134"/>
  <c r="GJ134"/>
  <c r="BX129" i="1"/>
  <c r="GD134" i="7"/>
  <c r="GA134"/>
  <c r="FX134"/>
  <c r="FU134"/>
  <c r="FR134"/>
  <c r="FO134"/>
  <c r="FN134"/>
  <c r="BQ129" i="1"/>
  <c r="FK134" i="7"/>
  <c r="FH134"/>
  <c r="FE134"/>
  <c r="FD134"/>
  <c r="FA134"/>
  <c r="EX134"/>
  <c r="BK129" i="1"/>
  <c r="EU134" i="7"/>
  <c r="BJ129" i="1"/>
  <c r="ER134" i="7"/>
  <c r="BI129" i="1"/>
  <c r="EO134" i="7"/>
  <c r="EL134"/>
  <c r="EI134"/>
  <c r="EG134"/>
  <c r="EE134"/>
  <c r="EB134"/>
  <c r="DY134"/>
  <c r="BB129" i="1"/>
  <c r="DV134" i="7"/>
  <c r="DL134"/>
  <c r="DI134"/>
  <c r="DH134"/>
  <c r="DE134"/>
  <c r="DB134"/>
  <c r="CX134"/>
  <c r="CU134"/>
  <c r="CR134"/>
  <c r="CO134"/>
  <c r="CL134"/>
  <c r="CI134"/>
  <c r="CC134"/>
  <c r="CB134"/>
  <c r="BY134"/>
  <c r="BS134"/>
  <c r="BP134"/>
  <c r="BM134"/>
  <c r="BL134"/>
  <c r="BI134"/>
  <c r="BF134"/>
  <c r="BC134"/>
  <c r="AZ134"/>
  <c r="AW134"/>
  <c r="AT134"/>
  <c r="S129" i="1"/>
  <c r="AQ134" i="7"/>
  <c r="AN134"/>
  <c r="AK134"/>
  <c r="AH134"/>
  <c r="O129" i="1"/>
  <c r="AE134" i="7"/>
  <c r="AB134"/>
  <c r="Y134"/>
  <c r="V134"/>
  <c r="O134"/>
  <c r="E134"/>
  <c r="GV133"/>
  <c r="GS133"/>
  <c r="GP133"/>
  <c r="GM133"/>
  <c r="GJ133"/>
  <c r="GG133"/>
  <c r="BX128" i="1"/>
  <c r="GD133" i="7"/>
  <c r="GA133"/>
  <c r="FX133"/>
  <c r="FU133"/>
  <c r="FR133"/>
  <c r="FO133"/>
  <c r="FN133"/>
  <c r="BQ128" i="1"/>
  <c r="FK133" i="7"/>
  <c r="FH133"/>
  <c r="FE133"/>
  <c r="FD133"/>
  <c r="FA133"/>
  <c r="EX133"/>
  <c r="BK128" i="1"/>
  <c r="EU133" i="7"/>
  <c r="BJ128" i="1"/>
  <c r="ER133" i="7"/>
  <c r="BI128" i="1"/>
  <c r="EO133" i="7"/>
  <c r="EL133"/>
  <c r="EI133"/>
  <c r="EG133"/>
  <c r="EE133"/>
  <c r="EB133"/>
  <c r="DY133"/>
  <c r="BB128" i="1"/>
  <c r="DV133" i="7"/>
  <c r="DL133"/>
  <c r="DI133"/>
  <c r="DH133"/>
  <c r="DE133"/>
  <c r="DB133"/>
  <c r="CX133"/>
  <c r="CU133"/>
  <c r="CR133"/>
  <c r="CO133"/>
  <c r="CL133"/>
  <c r="CI133"/>
  <c r="CF133"/>
  <c r="CC133"/>
  <c r="CB133"/>
  <c r="BY133"/>
  <c r="BS133"/>
  <c r="BP133"/>
  <c r="BM133"/>
  <c r="BL133"/>
  <c r="BI133"/>
  <c r="BF133"/>
  <c r="BC133"/>
  <c r="AZ133"/>
  <c r="AW133"/>
  <c r="S128" i="1"/>
  <c r="AQ133" i="7"/>
  <c r="AN133"/>
  <c r="AK133"/>
  <c r="AH133"/>
  <c r="O128" i="1"/>
  <c r="AE133" i="7"/>
  <c r="AB133"/>
  <c r="Y133"/>
  <c r="V133"/>
  <c r="O133"/>
  <c r="E133"/>
  <c r="GV132"/>
  <c r="GS132"/>
  <c r="GP132"/>
  <c r="GM132"/>
  <c r="GJ132"/>
  <c r="BX127" i="1"/>
  <c r="GD132" i="7"/>
  <c r="GA132"/>
  <c r="FX132"/>
  <c r="FU132"/>
  <c r="FR132"/>
  <c r="FO132"/>
  <c r="FN132"/>
  <c r="BQ127" i="1"/>
  <c r="FK132" i="7"/>
  <c r="FH132"/>
  <c r="FE132"/>
  <c r="FD132"/>
  <c r="FA132"/>
  <c r="EX132"/>
  <c r="BK127" i="1"/>
  <c r="EU132" i="7"/>
  <c r="BJ127" i="1"/>
  <c r="ER132" i="7"/>
  <c r="BI127" i="1"/>
  <c r="EO132" i="7"/>
  <c r="EL132"/>
  <c r="EI132"/>
  <c r="EE132"/>
  <c r="EB132"/>
  <c r="DY132"/>
  <c r="BB127" i="1"/>
  <c r="DV132" i="7"/>
  <c r="DL132"/>
  <c r="DI132"/>
  <c r="DH132"/>
  <c r="DE132"/>
  <c r="DB132"/>
  <c r="CZ132"/>
  <c r="CX132"/>
  <c r="CU132"/>
  <c r="CR132"/>
  <c r="CO132"/>
  <c r="CL132"/>
  <c r="CI132"/>
  <c r="CF132"/>
  <c r="CC132"/>
  <c r="CB132"/>
  <c r="BY132"/>
  <c r="BS132"/>
  <c r="BP132"/>
  <c r="BM132"/>
  <c r="BL132"/>
  <c r="BI132"/>
  <c r="BF132"/>
  <c r="BC132"/>
  <c r="AZ132"/>
  <c r="AW132"/>
  <c r="AT132"/>
  <c r="S127" i="1"/>
  <c r="AQ132" i="7"/>
  <c r="AN132"/>
  <c r="AK132"/>
  <c r="AH132"/>
  <c r="O127" i="1"/>
  <c r="AE132" i="7"/>
  <c r="AB132"/>
  <c r="Y132"/>
  <c r="V132"/>
  <c r="O132"/>
  <c r="E132"/>
  <c r="GV131"/>
  <c r="GS131"/>
  <c r="GP131"/>
  <c r="GM131"/>
  <c r="GJ131"/>
  <c r="BX126" i="1"/>
  <c r="GD131" i="7"/>
  <c r="GA131"/>
  <c r="FX131"/>
  <c r="FU131"/>
  <c r="FR131"/>
  <c r="FO131"/>
  <c r="FN131"/>
  <c r="BQ126" i="1"/>
  <c r="FK131" i="7"/>
  <c r="FH131"/>
  <c r="FE131"/>
  <c r="FD131"/>
  <c r="FA131"/>
  <c r="EX131"/>
  <c r="BK126" i="1"/>
  <c r="EU131" i="7"/>
  <c r="BJ126" i="1"/>
  <c r="ER131" i="7"/>
  <c r="BI126" i="1"/>
  <c r="EO131" i="7"/>
  <c r="EL131"/>
  <c r="EI131"/>
  <c r="EG131"/>
  <c r="EE131"/>
  <c r="EB131"/>
  <c r="DY131"/>
  <c r="BB126" i="1"/>
  <c r="DV131" i="7"/>
  <c r="DL131"/>
  <c r="DI131"/>
  <c r="DH131"/>
  <c r="DE131"/>
  <c r="DB131"/>
  <c r="CX131"/>
  <c r="CU131"/>
  <c r="CR131"/>
  <c r="CO131"/>
  <c r="CL131"/>
  <c r="CI131"/>
  <c r="CC131"/>
  <c r="CB131"/>
  <c r="BY131"/>
  <c r="BS131"/>
  <c r="BP131"/>
  <c r="BM131"/>
  <c r="BL131"/>
  <c r="BI131"/>
  <c r="BF131"/>
  <c r="BC131"/>
  <c r="AZ131"/>
  <c r="AW131"/>
  <c r="S126" i="1"/>
  <c r="AQ131" i="7"/>
  <c r="AN131"/>
  <c r="AK131"/>
  <c r="AH131"/>
  <c r="O126" i="1"/>
  <c r="AE131" i="7"/>
  <c r="AB131"/>
  <c r="Y131"/>
  <c r="V131"/>
  <c r="O131"/>
  <c r="GV130"/>
  <c r="GS130"/>
  <c r="GP130"/>
  <c r="GM130"/>
  <c r="GJ130"/>
  <c r="BX125" i="1"/>
  <c r="GD130" i="7"/>
  <c r="GA130"/>
  <c r="FX130"/>
  <c r="FU130"/>
  <c r="FR130"/>
  <c r="FO130"/>
  <c r="FN130"/>
  <c r="BQ125" i="1"/>
  <c r="FK130" i="7"/>
  <c r="FH130"/>
  <c r="FE130"/>
  <c r="FD130"/>
  <c r="FA130"/>
  <c r="EX130"/>
  <c r="BK125" i="1"/>
  <c r="EU130" i="7"/>
  <c r="BJ125" i="1"/>
  <c r="ER130" i="7"/>
  <c r="BI125" i="1"/>
  <c r="EO130" i="7"/>
  <c r="EL130"/>
  <c r="BG125" i="1"/>
  <c r="EI130" i="7"/>
  <c r="EG130"/>
  <c r="EE130"/>
  <c r="EB130"/>
  <c r="DY130"/>
  <c r="BB125" i="1"/>
  <c r="DV130" i="7"/>
  <c r="DL130"/>
  <c r="DI130"/>
  <c r="DH130"/>
  <c r="DE130"/>
  <c r="DB130"/>
  <c r="CZ130"/>
  <c r="CX130"/>
  <c r="CU130"/>
  <c r="CR130"/>
  <c r="CO130"/>
  <c r="CL130"/>
  <c r="CI130"/>
  <c r="CF130"/>
  <c r="CC130"/>
  <c r="CB130"/>
  <c r="BY130"/>
  <c r="BS130"/>
  <c r="BP130"/>
  <c r="BM130"/>
  <c r="BL130"/>
  <c r="BI130"/>
  <c r="BF130"/>
  <c r="BC130"/>
  <c r="AZ130"/>
  <c r="AW130"/>
  <c r="AT130"/>
  <c r="S125" i="1"/>
  <c r="AQ130" i="7"/>
  <c r="AN130"/>
  <c r="AK130"/>
  <c r="AH130"/>
  <c r="O125" i="1"/>
  <c r="AE130" i="7"/>
  <c r="AB130"/>
  <c r="Y130"/>
  <c r="V130"/>
  <c r="O130"/>
  <c r="E130"/>
  <c r="GV129"/>
  <c r="GS129"/>
  <c r="GP129"/>
  <c r="GM129"/>
  <c r="GJ129"/>
  <c r="BX124" i="1"/>
  <c r="GD129" i="7"/>
  <c r="BW124" i="1"/>
  <c r="GA129" i="7"/>
  <c r="FX129"/>
  <c r="FU129"/>
  <c r="FR129"/>
  <c r="FO129"/>
  <c r="FN129"/>
  <c r="BQ124" i="1"/>
  <c r="FK129" i="7"/>
  <c r="BP124" i="1"/>
  <c r="FH129" i="7"/>
  <c r="FE129"/>
  <c r="FD129"/>
  <c r="FA129"/>
  <c r="EX129"/>
  <c r="BK124" i="1"/>
  <c r="EU129" i="7"/>
  <c r="BJ124" i="1"/>
  <c r="ER129" i="7"/>
  <c r="BI124" i="1"/>
  <c r="EO129" i="7"/>
  <c r="EL129"/>
  <c r="EI129"/>
  <c r="EG129"/>
  <c r="EE129"/>
  <c r="EB129"/>
  <c r="DY129"/>
  <c r="BB124" i="1"/>
  <c r="DV129" i="7"/>
  <c r="DL129"/>
  <c r="DI129"/>
  <c r="DH129"/>
  <c r="DE129"/>
  <c r="DB129"/>
  <c r="CX129"/>
  <c r="CU129"/>
  <c r="CR129"/>
  <c r="CO129"/>
  <c r="CL129"/>
  <c r="CI129"/>
  <c r="CC129"/>
  <c r="CB129"/>
  <c r="BY129"/>
  <c r="BS129"/>
  <c r="BP129"/>
  <c r="BM129"/>
  <c r="BL129"/>
  <c r="BI129"/>
  <c r="BF129"/>
  <c r="BC129"/>
  <c r="AZ129"/>
  <c r="AW129"/>
  <c r="S124" i="1"/>
  <c r="AQ129" i="7"/>
  <c r="AN129"/>
  <c r="AK129"/>
  <c r="AH129"/>
  <c r="O124" i="1"/>
  <c r="AE129" i="7"/>
  <c r="AB129"/>
  <c r="Y129"/>
  <c r="V129"/>
  <c r="O129"/>
  <c r="GV128"/>
  <c r="GS128"/>
  <c r="GP128"/>
  <c r="GM128"/>
  <c r="GJ128"/>
  <c r="GG128"/>
  <c r="BX123" i="1"/>
  <c r="GD128" i="7"/>
  <c r="GA128"/>
  <c r="FX128"/>
  <c r="FU128"/>
  <c r="FR128"/>
  <c r="FO128"/>
  <c r="FN128"/>
  <c r="BQ123" i="1"/>
  <c r="FK128" i="7"/>
  <c r="FH128"/>
  <c r="FE128"/>
  <c r="FD128"/>
  <c r="FA128"/>
  <c r="EX128"/>
  <c r="BK123" i="1"/>
  <c r="EU128" i="7"/>
  <c r="BJ123" i="1"/>
  <c r="ER128" i="7"/>
  <c r="BI123" i="1"/>
  <c r="EO128" i="7"/>
  <c r="EL128"/>
  <c r="EI128"/>
  <c r="EG128"/>
  <c r="EE128"/>
  <c r="EB128"/>
  <c r="DY128"/>
  <c r="BB123" i="1"/>
  <c r="DV128" i="7"/>
  <c r="DL128"/>
  <c r="DI128"/>
  <c r="DH128"/>
  <c r="DE128"/>
  <c r="DB128"/>
  <c r="CX128"/>
  <c r="CU128"/>
  <c r="CR128"/>
  <c r="CO128"/>
  <c r="CL128"/>
  <c r="CI128"/>
  <c r="CF128"/>
  <c r="CC128"/>
  <c r="CB128"/>
  <c r="BY128"/>
  <c r="BS128"/>
  <c r="BP128"/>
  <c r="BM128"/>
  <c r="BL128"/>
  <c r="BI128"/>
  <c r="BF128"/>
  <c r="BC128"/>
  <c r="AZ128"/>
  <c r="AW128"/>
  <c r="S123" i="1"/>
  <c r="AQ128" i="7"/>
  <c r="AN128"/>
  <c r="AK128"/>
  <c r="AH128"/>
  <c r="O123" i="1"/>
  <c r="AE128" i="7"/>
  <c r="AB128"/>
  <c r="Y128"/>
  <c r="V128"/>
  <c r="O128"/>
  <c r="E128"/>
  <c r="GV127"/>
  <c r="GS127"/>
  <c r="GP127"/>
  <c r="GM127"/>
  <c r="GJ127"/>
  <c r="BX122" i="1"/>
  <c r="GD127" i="7"/>
  <c r="GA127"/>
  <c r="FX127"/>
  <c r="FU127"/>
  <c r="FR127"/>
  <c r="FO127"/>
  <c r="FN127"/>
  <c r="BQ122" i="1"/>
  <c r="FK127" i="7"/>
  <c r="FH127"/>
  <c r="FE127"/>
  <c r="FD127"/>
  <c r="FA127"/>
  <c r="EX127"/>
  <c r="BK122" i="1"/>
  <c r="EU127" i="7"/>
  <c r="BJ122" i="1"/>
  <c r="ER127" i="7"/>
  <c r="BI122" i="1"/>
  <c r="EO127" i="7"/>
  <c r="EL127"/>
  <c r="EI127"/>
  <c r="EG127"/>
  <c r="EE127"/>
  <c r="EB127"/>
  <c r="DY127"/>
  <c r="BB122" i="1"/>
  <c r="DV127" i="7"/>
  <c r="DL127"/>
  <c r="DI127"/>
  <c r="DH127"/>
  <c r="DE127"/>
  <c r="DB127"/>
  <c r="CX127"/>
  <c r="CU127"/>
  <c r="CR127"/>
  <c r="CO127"/>
  <c r="CL127"/>
  <c r="CI127"/>
  <c r="CF127"/>
  <c r="CC127"/>
  <c r="CB127"/>
  <c r="BY127"/>
  <c r="BS127"/>
  <c r="BP127"/>
  <c r="BM127"/>
  <c r="BL127"/>
  <c r="BI127"/>
  <c r="BF127"/>
  <c r="BC127"/>
  <c r="AZ127"/>
  <c r="AW127"/>
  <c r="AT127"/>
  <c r="S122" i="1"/>
  <c r="AQ127" i="7"/>
  <c r="AN127"/>
  <c r="AK127"/>
  <c r="AH127"/>
  <c r="O122" i="1"/>
  <c r="AE127" i="7"/>
  <c r="AB127"/>
  <c r="Y127"/>
  <c r="V127"/>
  <c r="O127"/>
  <c r="E127"/>
  <c r="GV126"/>
  <c r="GS126"/>
  <c r="GP126"/>
  <c r="GM126"/>
  <c r="GJ126"/>
  <c r="BX121" i="1"/>
  <c r="GD126" i="7"/>
  <c r="GA126"/>
  <c r="FX126"/>
  <c r="FU126"/>
  <c r="FR126"/>
  <c r="FO126"/>
  <c r="FN126"/>
  <c r="BQ121" i="1"/>
  <c r="FK126" i="7"/>
  <c r="FH126"/>
  <c r="FE126"/>
  <c r="FD126"/>
  <c r="FA126"/>
  <c r="EX126"/>
  <c r="BK121" i="1"/>
  <c r="EU126" i="7"/>
  <c r="BJ121" i="1"/>
  <c r="ER126" i="7"/>
  <c r="BI121" i="1"/>
  <c r="EO126" i="7"/>
  <c r="EL126"/>
  <c r="EI126"/>
  <c r="EG126"/>
  <c r="EE126"/>
  <c r="EB126"/>
  <c r="DY126"/>
  <c r="BB121" i="1"/>
  <c r="DV126" i="7"/>
  <c r="DL126"/>
  <c r="DI126"/>
  <c r="DH126"/>
  <c r="DE126"/>
  <c r="DB126"/>
  <c r="CX126"/>
  <c r="CU126"/>
  <c r="CR126"/>
  <c r="CO126"/>
  <c r="CL126"/>
  <c r="CI126"/>
  <c r="CF126"/>
  <c r="CC126"/>
  <c r="CB126"/>
  <c r="BY126"/>
  <c r="BS126"/>
  <c r="BP126"/>
  <c r="BM126"/>
  <c r="BL126"/>
  <c r="BI126"/>
  <c r="BF126"/>
  <c r="BC126"/>
  <c r="AZ126"/>
  <c r="AW126"/>
  <c r="AT126"/>
  <c r="S121" i="1"/>
  <c r="AQ126" i="7"/>
  <c r="AN126"/>
  <c r="AK126"/>
  <c r="AH126"/>
  <c r="O121" i="1"/>
  <c r="AE126" i="7"/>
  <c r="AB126"/>
  <c r="Y126"/>
  <c r="V126"/>
  <c r="O126"/>
  <c r="E126"/>
  <c r="GV125"/>
  <c r="GS125"/>
  <c r="GP125"/>
  <c r="GM125"/>
  <c r="GJ125"/>
  <c r="BX120" i="1"/>
  <c r="GD125" i="7"/>
  <c r="GA125"/>
  <c r="FX125"/>
  <c r="FU125"/>
  <c r="FR125"/>
  <c r="FO125"/>
  <c r="FN125"/>
  <c r="BQ120" i="1"/>
  <c r="FK125" i="7"/>
  <c r="FH125"/>
  <c r="FE125"/>
  <c r="FD125"/>
  <c r="FA125"/>
  <c r="EX125"/>
  <c r="BK120" i="1"/>
  <c r="EU125" i="7"/>
  <c r="BJ120" i="1"/>
  <c r="ER125" i="7"/>
  <c r="BI120" i="1"/>
  <c r="EO125" i="7"/>
  <c r="EL125"/>
  <c r="EI125"/>
  <c r="EG125"/>
  <c r="EE125"/>
  <c r="EB125"/>
  <c r="DY125"/>
  <c r="BB120" i="1"/>
  <c r="DV125" i="7"/>
  <c r="DL125"/>
  <c r="DI125"/>
  <c r="DH125"/>
  <c r="DE125"/>
  <c r="DB125"/>
  <c r="CX125"/>
  <c r="CU125"/>
  <c r="CR125"/>
  <c r="CO125"/>
  <c r="CL125"/>
  <c r="CI125"/>
  <c r="CF125"/>
  <c r="CC125"/>
  <c r="CB125"/>
  <c r="BY125"/>
  <c r="BS125"/>
  <c r="BP125"/>
  <c r="BM125"/>
  <c r="BL125"/>
  <c r="BI125"/>
  <c r="BF125"/>
  <c r="BC125"/>
  <c r="AZ125"/>
  <c r="AW125"/>
  <c r="AT125"/>
  <c r="S120" i="1"/>
  <c r="AQ125" i="7"/>
  <c r="AN125"/>
  <c r="AK125"/>
  <c r="AH125"/>
  <c r="O120" i="1"/>
  <c r="AE125" i="7"/>
  <c r="AB125"/>
  <c r="Y125"/>
  <c r="V125"/>
  <c r="O125"/>
  <c r="E125"/>
  <c r="GV124"/>
  <c r="GS124"/>
  <c r="GP124"/>
  <c r="GM124"/>
  <c r="GJ124"/>
  <c r="BX119" i="1"/>
  <c r="GD124" i="7"/>
  <c r="GA124"/>
  <c r="BV119" i="1"/>
  <c r="FX124" i="7"/>
  <c r="FU124"/>
  <c r="FR124"/>
  <c r="FO124"/>
  <c r="FN124"/>
  <c r="BQ119" i="1"/>
  <c r="FK124" i="7"/>
  <c r="FH124"/>
  <c r="FE124"/>
  <c r="FD124"/>
  <c r="FA124"/>
  <c r="EX124"/>
  <c r="BK119" i="1"/>
  <c r="EU124" i="7"/>
  <c r="BJ119" i="1"/>
  <c r="ER124" i="7"/>
  <c r="BI119" i="1"/>
  <c r="EO124" i="7"/>
  <c r="EL124"/>
  <c r="EI124"/>
  <c r="EE124"/>
  <c r="EB124"/>
  <c r="DY124"/>
  <c r="BB119" i="1"/>
  <c r="DV124" i="7"/>
  <c r="DL124"/>
  <c r="DI124"/>
  <c r="DH124"/>
  <c r="DE124"/>
  <c r="DB124"/>
  <c r="CZ124"/>
  <c r="CX124"/>
  <c r="CU124"/>
  <c r="CR124"/>
  <c r="CO124"/>
  <c r="CL124"/>
  <c r="CI124"/>
  <c r="CF124"/>
  <c r="CC124"/>
  <c r="CB124"/>
  <c r="BY124"/>
  <c r="BS124"/>
  <c r="BP124"/>
  <c r="BM124"/>
  <c r="BL124"/>
  <c r="BI124"/>
  <c r="BF124"/>
  <c r="BC124"/>
  <c r="AZ124"/>
  <c r="AW124"/>
  <c r="AT124"/>
  <c r="S119" i="1"/>
  <c r="AQ124" i="7"/>
  <c r="AN124"/>
  <c r="AK124"/>
  <c r="AH124"/>
  <c r="O119" i="1"/>
  <c r="AE124" i="7"/>
  <c r="AB124"/>
  <c r="Y124"/>
  <c r="V124"/>
  <c r="O124"/>
  <c r="E124"/>
  <c r="GV123"/>
  <c r="GS123"/>
  <c r="GP123"/>
  <c r="GM123"/>
  <c r="GJ123"/>
  <c r="BX118" i="1"/>
  <c r="GD123" i="7"/>
  <c r="GA123"/>
  <c r="FX123"/>
  <c r="FU123"/>
  <c r="FR123"/>
  <c r="FO123"/>
  <c r="FN123"/>
  <c r="BQ118" i="1"/>
  <c r="FK123" i="7"/>
  <c r="FH123"/>
  <c r="FE123"/>
  <c r="FD123"/>
  <c r="FA123"/>
  <c r="EX123"/>
  <c r="BK118" i="1"/>
  <c r="EU123" i="7"/>
  <c r="BJ118" i="1"/>
  <c r="ER123" i="7"/>
  <c r="BI118" i="1"/>
  <c r="EO123" i="7"/>
  <c r="EL123"/>
  <c r="EI123"/>
  <c r="EG123"/>
  <c r="EE123"/>
  <c r="EB123"/>
  <c r="DY123"/>
  <c r="BB118" i="1"/>
  <c r="DV123" i="7"/>
  <c r="DL123"/>
  <c r="DI123"/>
  <c r="DH123"/>
  <c r="DE123"/>
  <c r="DB123"/>
  <c r="CX123"/>
  <c r="CU123"/>
  <c r="CR123"/>
  <c r="CO123"/>
  <c r="CL123"/>
  <c r="CI123"/>
  <c r="CC123"/>
  <c r="CB123"/>
  <c r="BY123"/>
  <c r="BS123"/>
  <c r="BP123"/>
  <c r="BM123"/>
  <c r="BL123"/>
  <c r="BI123"/>
  <c r="BF123"/>
  <c r="BC123"/>
  <c r="AZ123"/>
  <c r="AW123"/>
  <c r="S118" i="1"/>
  <c r="AQ123" i="7"/>
  <c r="AN123"/>
  <c r="AK123"/>
  <c r="AH123"/>
  <c r="O118" i="1"/>
  <c r="AE123" i="7"/>
  <c r="AB123"/>
  <c r="Y123"/>
  <c r="V123"/>
  <c r="O123"/>
  <c r="GV122"/>
  <c r="GS122"/>
  <c r="GP122"/>
  <c r="GM122"/>
  <c r="GJ122"/>
  <c r="BX117" i="1"/>
  <c r="GD122" i="7"/>
  <c r="GA122"/>
  <c r="FX122"/>
  <c r="FU122"/>
  <c r="FR122"/>
  <c r="FO122"/>
  <c r="FN122"/>
  <c r="BQ117" i="1"/>
  <c r="FK122" i="7"/>
  <c r="FH122"/>
  <c r="FE122"/>
  <c r="FD122"/>
  <c r="FA122"/>
  <c r="EX122"/>
  <c r="BK117" i="1"/>
  <c r="EU122" i="7"/>
  <c r="BJ117" i="1"/>
  <c r="ER122" i="7"/>
  <c r="BI117" i="1"/>
  <c r="EO122" i="7"/>
  <c r="EL122"/>
  <c r="EI122"/>
  <c r="EE122"/>
  <c r="EB122"/>
  <c r="DY122"/>
  <c r="BB117" i="1"/>
  <c r="DV122" i="7"/>
  <c r="DL122"/>
  <c r="DI122"/>
  <c r="DH122"/>
  <c r="DE122"/>
  <c r="DB122"/>
  <c r="CZ122"/>
  <c r="CX122"/>
  <c r="CU122"/>
  <c r="CR122"/>
  <c r="CO122"/>
  <c r="CL122"/>
  <c r="CI122"/>
  <c r="CF122"/>
  <c r="CC122"/>
  <c r="CB122"/>
  <c r="BY122"/>
  <c r="BV122"/>
  <c r="BS122"/>
  <c r="BP122"/>
  <c r="BM122"/>
  <c r="BL122"/>
  <c r="BI122"/>
  <c r="BF122"/>
  <c r="BC122"/>
  <c r="AZ122"/>
  <c r="AW122"/>
  <c r="AT122"/>
  <c r="S117" i="1"/>
  <c r="AQ122" i="7"/>
  <c r="AN122"/>
  <c r="AK122"/>
  <c r="AH122"/>
  <c r="O117" i="1"/>
  <c r="AE122" i="7"/>
  <c r="AB122"/>
  <c r="Y122"/>
  <c r="V122"/>
  <c r="O122"/>
  <c r="E122"/>
  <c r="GV121"/>
  <c r="GS121"/>
  <c r="GP121"/>
  <c r="GM121"/>
  <c r="GJ121"/>
  <c r="BX116" i="1"/>
  <c r="GD121" i="7"/>
  <c r="GA121"/>
  <c r="FX121"/>
  <c r="FU121"/>
  <c r="FR121"/>
  <c r="FO121"/>
  <c r="FN121"/>
  <c r="BQ116" i="1"/>
  <c r="FK121" i="7"/>
  <c r="FH121"/>
  <c r="FE121"/>
  <c r="FD121"/>
  <c r="FA121"/>
  <c r="EX121"/>
  <c r="BK116" i="1"/>
  <c r="EU121" i="7"/>
  <c r="BJ116" i="1"/>
  <c r="ER121" i="7"/>
  <c r="BI116" i="1"/>
  <c r="EO121" i="7"/>
  <c r="EL121"/>
  <c r="EI121"/>
  <c r="EG121"/>
  <c r="EE121"/>
  <c r="EB121"/>
  <c r="DY121"/>
  <c r="BB116" i="1"/>
  <c r="DV121" i="7"/>
  <c r="DL121"/>
  <c r="DI121"/>
  <c r="DH121"/>
  <c r="DE121"/>
  <c r="DB121"/>
  <c r="CX121"/>
  <c r="CU121"/>
  <c r="CR121"/>
  <c r="CO121"/>
  <c r="CL121"/>
  <c r="CI121"/>
  <c r="CC121"/>
  <c r="CB121"/>
  <c r="BY121"/>
  <c r="BS121"/>
  <c r="BP121"/>
  <c r="BM121"/>
  <c r="BL121"/>
  <c r="BI121"/>
  <c r="BF121"/>
  <c r="BC121"/>
  <c r="AZ121"/>
  <c r="AW121"/>
  <c r="S116" i="1"/>
  <c r="AQ121" i="7"/>
  <c r="AN121"/>
  <c r="AK121"/>
  <c r="AH121"/>
  <c r="O116" i="1"/>
  <c r="AE121" i="7"/>
  <c r="AB121"/>
  <c r="Y121"/>
  <c r="V121"/>
  <c r="O121"/>
  <c r="E121"/>
  <c r="GV120"/>
  <c r="GS120"/>
  <c r="GP120"/>
  <c r="GM120"/>
  <c r="GJ120"/>
  <c r="GD120"/>
  <c r="GA120"/>
  <c r="FX120"/>
  <c r="FU120"/>
  <c r="FR120"/>
  <c r="FO120"/>
  <c r="FN120"/>
  <c r="FK120"/>
  <c r="FH120"/>
  <c r="FE120"/>
  <c r="FD120"/>
  <c r="FA120"/>
  <c r="EX120"/>
  <c r="EU120"/>
  <c r="ER120"/>
  <c r="EO120"/>
  <c r="EL120"/>
  <c r="EI120"/>
  <c r="EG120"/>
  <c r="EE120"/>
  <c r="EB120"/>
  <c r="DY120"/>
  <c r="DV120"/>
  <c r="DT120"/>
  <c r="DS120"/>
  <c r="DR120"/>
  <c r="DQ120"/>
  <c r="DP120"/>
  <c r="DO120"/>
  <c r="DN120"/>
  <c r="DL120"/>
  <c r="DI120"/>
  <c r="DH120"/>
  <c r="DE120"/>
  <c r="DB120"/>
  <c r="CX120"/>
  <c r="CU120"/>
  <c r="CR120"/>
  <c r="CO120"/>
  <c r="CL120"/>
  <c r="CI120"/>
  <c r="CC120"/>
  <c r="CB120"/>
  <c r="BY120"/>
  <c r="BS120"/>
  <c r="BP120"/>
  <c r="BM120"/>
  <c r="BL120"/>
  <c r="BI120"/>
  <c r="BF120"/>
  <c r="BC120"/>
  <c r="AZ120"/>
  <c r="AW120"/>
  <c r="AQ120"/>
  <c r="AN120"/>
  <c r="AK120"/>
  <c r="AH120"/>
  <c r="AE120"/>
  <c r="AB120"/>
  <c r="Y120"/>
  <c r="V120"/>
  <c r="P120"/>
  <c r="O120"/>
  <c r="L120"/>
  <c r="I120"/>
  <c r="F120"/>
  <c r="GV119"/>
  <c r="GS119"/>
  <c r="GP119"/>
  <c r="GM119"/>
  <c r="GJ119"/>
  <c r="GG119"/>
  <c r="BX114" i="1"/>
  <c r="GD119" i="7"/>
  <c r="GA119"/>
  <c r="FX119"/>
  <c r="FU119"/>
  <c r="FR119"/>
  <c r="FO119"/>
  <c r="FN119"/>
  <c r="BQ114" i="1"/>
  <c r="FK119" i="7"/>
  <c r="FH119"/>
  <c r="FE119"/>
  <c r="FD119"/>
  <c r="FA119"/>
  <c r="EX119"/>
  <c r="BK114" i="1"/>
  <c r="EU119" i="7"/>
  <c r="BJ114" i="1"/>
  <c r="ER119" i="7"/>
  <c r="BI114" i="1"/>
  <c r="EO119" i="7"/>
  <c r="EL119"/>
  <c r="EI119"/>
  <c r="EG119"/>
  <c r="EE119"/>
  <c r="EB119"/>
  <c r="DY119"/>
  <c r="BB114" i="1"/>
  <c r="DV119" i="7"/>
  <c r="DL119"/>
  <c r="DI119"/>
  <c r="DH119"/>
  <c r="DE119"/>
  <c r="DB119"/>
  <c r="CZ119"/>
  <c r="CX119"/>
  <c r="CU119"/>
  <c r="CR119"/>
  <c r="CO119"/>
  <c r="CL119"/>
  <c r="CI119"/>
  <c r="CF119"/>
  <c r="CC119"/>
  <c r="CB119"/>
  <c r="BY119"/>
  <c r="BS119"/>
  <c r="BP119"/>
  <c r="BM119"/>
  <c r="BL119"/>
  <c r="BI119"/>
  <c r="BF119"/>
  <c r="BC119"/>
  <c r="AZ119"/>
  <c r="AW119"/>
  <c r="AT119"/>
  <c r="S114" i="1"/>
  <c r="AQ119" i="7"/>
  <c r="AN119"/>
  <c r="Q114" i="1"/>
  <c r="AK119" i="7"/>
  <c r="AH119"/>
  <c r="O114" i="1"/>
  <c r="AE119" i="7"/>
  <c r="AB119"/>
  <c r="Y119"/>
  <c r="V119"/>
  <c r="O119"/>
  <c r="E119"/>
  <c r="GV118"/>
  <c r="GS118"/>
  <c r="GP118"/>
  <c r="GM118"/>
  <c r="GJ118"/>
  <c r="BX113" i="1"/>
  <c r="GD118" i="7"/>
  <c r="GA118"/>
  <c r="FX118"/>
  <c r="FU118"/>
  <c r="FR118"/>
  <c r="FO118"/>
  <c r="FN118"/>
  <c r="BQ113" i="1"/>
  <c r="FK118" i="7"/>
  <c r="FH118"/>
  <c r="FE118"/>
  <c r="FD118"/>
  <c r="FA118"/>
  <c r="EX118"/>
  <c r="BK113" i="1"/>
  <c r="EU118" i="7"/>
  <c r="BJ113" i="1"/>
  <c r="ER118" i="7"/>
  <c r="BI113" i="1"/>
  <c r="EO118" i="7"/>
  <c r="EL118"/>
  <c r="EI118"/>
  <c r="EG118"/>
  <c r="EE118"/>
  <c r="EB118"/>
  <c r="DY118"/>
  <c r="BB113" i="1"/>
  <c r="DV118" i="7"/>
  <c r="DL118"/>
  <c r="DI118"/>
  <c r="DH118"/>
  <c r="DE118"/>
  <c r="DB118"/>
  <c r="CX118"/>
  <c r="CU118"/>
  <c r="CR118"/>
  <c r="CO118"/>
  <c r="CL118"/>
  <c r="CI118"/>
  <c r="CC118"/>
  <c r="CB118"/>
  <c r="BY118"/>
  <c r="BS118"/>
  <c r="BP118"/>
  <c r="BM118"/>
  <c r="BL118"/>
  <c r="BI118"/>
  <c r="BF118"/>
  <c r="BC118"/>
  <c r="AZ118"/>
  <c r="AW118"/>
  <c r="AT118"/>
  <c r="S113" i="1"/>
  <c r="AQ118" i="7"/>
  <c r="AN118"/>
  <c r="AK118"/>
  <c r="AH118"/>
  <c r="O113" i="1"/>
  <c r="AE118" i="7"/>
  <c r="AB118"/>
  <c r="Y118"/>
  <c r="V118"/>
  <c r="O118"/>
  <c r="E118"/>
  <c r="GV117"/>
  <c r="GS117"/>
  <c r="GP117"/>
  <c r="GM117"/>
  <c r="GJ117"/>
  <c r="BX112" i="1"/>
  <c r="GD117" i="7"/>
  <c r="GA117"/>
  <c r="FX117"/>
  <c r="FU117"/>
  <c r="FR117"/>
  <c r="FO117"/>
  <c r="FN117"/>
  <c r="BQ112" i="1"/>
  <c r="FK117" i="7"/>
  <c r="BP112" i="1"/>
  <c r="FH117" i="7"/>
  <c r="FE117"/>
  <c r="FD117"/>
  <c r="FA117"/>
  <c r="EX117"/>
  <c r="BK112" i="1"/>
  <c r="EU117" i="7"/>
  <c r="BJ112" i="1"/>
  <c r="ER117" i="7"/>
  <c r="BI112" i="1"/>
  <c r="EO117" i="7"/>
  <c r="EL117"/>
  <c r="EI117"/>
  <c r="EE117"/>
  <c r="EB117"/>
  <c r="DY117"/>
  <c r="BB112" i="1"/>
  <c r="DV117" i="7"/>
  <c r="DL117"/>
  <c r="DI117"/>
  <c r="DH117"/>
  <c r="DE117"/>
  <c r="DB117"/>
  <c r="CZ117"/>
  <c r="CX117"/>
  <c r="CU117"/>
  <c r="CR117"/>
  <c r="CO117"/>
  <c r="CL117"/>
  <c r="CI117"/>
  <c r="CF117"/>
  <c r="CC117"/>
  <c r="CB117"/>
  <c r="BY117"/>
  <c r="BS117"/>
  <c r="BP117"/>
  <c r="BM117"/>
  <c r="BL117"/>
  <c r="BI117"/>
  <c r="BF117"/>
  <c r="BC117"/>
  <c r="AZ117"/>
  <c r="AW117"/>
  <c r="AT117"/>
  <c r="S112" i="1"/>
  <c r="AQ117" i="7"/>
  <c r="AN117"/>
  <c r="AK117"/>
  <c r="AH117"/>
  <c r="O112" i="1"/>
  <c r="AE117" i="7"/>
  <c r="AB117"/>
  <c r="Y117"/>
  <c r="V117"/>
  <c r="O117"/>
  <c r="GV116"/>
  <c r="GS116"/>
  <c r="GP116"/>
  <c r="GM116"/>
  <c r="GJ116"/>
  <c r="BX111" i="1"/>
  <c r="GD116" i="7"/>
  <c r="GA116"/>
  <c r="FX116"/>
  <c r="FU116"/>
  <c r="FR116"/>
  <c r="FO116"/>
  <c r="FN116"/>
  <c r="BQ111" i="1"/>
  <c r="FK116" i="7"/>
  <c r="FH116"/>
  <c r="FE116"/>
  <c r="FD116"/>
  <c r="FA116"/>
  <c r="EX116"/>
  <c r="BK111" i="1"/>
  <c r="EU116" i="7"/>
  <c r="BJ111" i="1"/>
  <c r="ER116" i="7"/>
  <c r="BI111" i="1"/>
  <c r="EO116" i="7"/>
  <c r="EL116"/>
  <c r="EI116"/>
  <c r="EG116"/>
  <c r="EE116"/>
  <c r="EB116"/>
  <c r="DY116"/>
  <c r="BB111" i="1"/>
  <c r="DV116" i="7"/>
  <c r="DL116"/>
  <c r="DI116"/>
  <c r="DH116"/>
  <c r="DE116"/>
  <c r="DB116"/>
  <c r="CX116"/>
  <c r="CU116"/>
  <c r="CR116"/>
  <c r="CO116"/>
  <c r="CL116"/>
  <c r="CI116"/>
  <c r="CF116"/>
  <c r="CC116"/>
  <c r="CB116"/>
  <c r="BY116"/>
  <c r="BS116"/>
  <c r="BP116"/>
  <c r="BM116"/>
  <c r="BL116"/>
  <c r="BI116"/>
  <c r="BF116"/>
  <c r="BC116"/>
  <c r="AZ116"/>
  <c r="AW116"/>
  <c r="AT116"/>
  <c r="S111" i="1"/>
  <c r="AQ116" i="7"/>
  <c r="AN116"/>
  <c r="AK116"/>
  <c r="AH116"/>
  <c r="O111" i="1"/>
  <c r="AE116" i="7"/>
  <c r="AB116"/>
  <c r="Y116"/>
  <c r="V116"/>
  <c r="O116"/>
  <c r="E116"/>
  <c r="GV115"/>
  <c r="GS115"/>
  <c r="GP115"/>
  <c r="GM115"/>
  <c r="GJ115"/>
  <c r="BX110" i="1"/>
  <c r="GD115" i="7"/>
  <c r="GA115"/>
  <c r="FX115"/>
  <c r="FU115"/>
  <c r="FR115"/>
  <c r="FO115"/>
  <c r="FN115"/>
  <c r="BQ110" i="1"/>
  <c r="FK115" i="7"/>
  <c r="FH115"/>
  <c r="FE115"/>
  <c r="FD115"/>
  <c r="FA115"/>
  <c r="EX115"/>
  <c r="BK110" i="1"/>
  <c r="EU115" i="7"/>
  <c r="BJ110" i="1"/>
  <c r="ER115" i="7"/>
  <c r="BI110" i="1"/>
  <c r="EO115" i="7"/>
  <c r="EL115"/>
  <c r="BG110" i="1"/>
  <c r="EI115" i="7"/>
  <c r="EG115"/>
  <c r="EE115"/>
  <c r="EB115"/>
  <c r="DY115"/>
  <c r="BB110" i="1"/>
  <c r="DV115" i="7"/>
  <c r="DL115"/>
  <c r="DI115"/>
  <c r="DH115"/>
  <c r="DE115"/>
  <c r="DB115"/>
  <c r="CX115"/>
  <c r="CU115"/>
  <c r="CR115"/>
  <c r="CO115"/>
  <c r="CL115"/>
  <c r="CI115"/>
  <c r="CF115"/>
  <c r="CC115"/>
  <c r="CB115"/>
  <c r="BY115"/>
  <c r="BS115"/>
  <c r="BP115"/>
  <c r="BM115"/>
  <c r="BL115"/>
  <c r="BI115"/>
  <c r="BF115"/>
  <c r="BC115"/>
  <c r="AZ115"/>
  <c r="AW115"/>
  <c r="AT115"/>
  <c r="S110" i="1"/>
  <c r="AQ115" i="7"/>
  <c r="AN115"/>
  <c r="AK115"/>
  <c r="AH115"/>
  <c r="O110" i="1"/>
  <c r="AE115" i="7"/>
  <c r="AB115"/>
  <c r="Y115"/>
  <c r="V115"/>
  <c r="O115"/>
  <c r="E115"/>
  <c r="GV114"/>
  <c r="GS114"/>
  <c r="GP114"/>
  <c r="GM114"/>
  <c r="GJ114"/>
  <c r="BX109" i="1"/>
  <c r="GD114" i="7"/>
  <c r="GA114"/>
  <c r="FX114"/>
  <c r="FU114"/>
  <c r="FR114"/>
  <c r="FO114"/>
  <c r="FN114"/>
  <c r="BQ109" i="1"/>
  <c r="FK114" i="7"/>
  <c r="FH114"/>
  <c r="FE114"/>
  <c r="FD114"/>
  <c r="FA114"/>
  <c r="EX114"/>
  <c r="BK109" i="1"/>
  <c r="EU114" i="7"/>
  <c r="BJ109" i="1"/>
  <c r="ER114" i="7"/>
  <c r="BI109" i="1"/>
  <c r="EO114" i="7"/>
  <c r="EL114"/>
  <c r="EI114"/>
  <c r="EG114"/>
  <c r="EE114"/>
  <c r="EB114"/>
  <c r="DY114"/>
  <c r="BB109" i="1"/>
  <c r="DV114" i="7"/>
  <c r="DL114"/>
  <c r="DI114"/>
  <c r="DH114"/>
  <c r="DE114"/>
  <c r="DB114"/>
  <c r="CX114"/>
  <c r="CU114"/>
  <c r="CR114"/>
  <c r="CO114"/>
  <c r="CL114"/>
  <c r="CI114"/>
  <c r="CC114"/>
  <c r="CB114"/>
  <c r="BY114"/>
  <c r="BS114"/>
  <c r="BP114"/>
  <c r="BM114"/>
  <c r="BL114"/>
  <c r="BI114"/>
  <c r="BF114"/>
  <c r="BC114"/>
  <c r="AZ114"/>
  <c r="AW114"/>
  <c r="S109" i="1"/>
  <c r="AQ114" i="7"/>
  <c r="AN114"/>
  <c r="AK114"/>
  <c r="AH114"/>
  <c r="O109" i="1"/>
  <c r="AE114" i="7"/>
  <c r="AB114"/>
  <c r="Y114"/>
  <c r="V114"/>
  <c r="O114"/>
  <c r="GV113"/>
  <c r="GS113"/>
  <c r="GP113"/>
  <c r="GM113"/>
  <c r="GJ113"/>
  <c r="BX108" i="1"/>
  <c r="GD113" i="7"/>
  <c r="BW108" i="1"/>
  <c r="GA113" i="7"/>
  <c r="FX113"/>
  <c r="FU113"/>
  <c r="FR113"/>
  <c r="FO113"/>
  <c r="FN113"/>
  <c r="BQ108" i="1"/>
  <c r="FK113" i="7"/>
  <c r="FH113"/>
  <c r="FE113"/>
  <c r="FD113"/>
  <c r="FA113"/>
  <c r="EX113"/>
  <c r="BK108" i="1"/>
  <c r="EU113" i="7"/>
  <c r="BJ108" i="1"/>
  <c r="ER113" i="7"/>
  <c r="BI108" i="1"/>
  <c r="EO113" i="7"/>
  <c r="EL113"/>
  <c r="EI113"/>
  <c r="EG113"/>
  <c r="EE113"/>
  <c r="EB113"/>
  <c r="DY113"/>
  <c r="BB108" i="1"/>
  <c r="DV113" i="7"/>
  <c r="DL113"/>
  <c r="DI113"/>
  <c r="DH113"/>
  <c r="DE113"/>
  <c r="DB113"/>
  <c r="CX113"/>
  <c r="CU113"/>
  <c r="CR113"/>
  <c r="CO113"/>
  <c r="CL113"/>
  <c r="CI113"/>
  <c r="CF113"/>
  <c r="CC113"/>
  <c r="CB113"/>
  <c r="BY113"/>
  <c r="BS113"/>
  <c r="BP113"/>
  <c r="BM113"/>
  <c r="BL113"/>
  <c r="BI113"/>
  <c r="BF113"/>
  <c r="BC113"/>
  <c r="AZ113"/>
  <c r="AW113"/>
  <c r="AT113"/>
  <c r="S108" i="1"/>
  <c r="AQ113" i="7"/>
  <c r="AN113"/>
  <c r="AK113"/>
  <c r="AH113"/>
  <c r="O108" i="1"/>
  <c r="AE113" i="7"/>
  <c r="AB113"/>
  <c r="Y113"/>
  <c r="V113"/>
  <c r="O113"/>
  <c r="E113"/>
  <c r="GV112"/>
  <c r="GS112"/>
  <c r="GP112"/>
  <c r="GM112"/>
  <c r="GJ112"/>
  <c r="BX107" i="1"/>
  <c r="GD112" i="7"/>
  <c r="GA112"/>
  <c r="FX112"/>
  <c r="FU112"/>
  <c r="FR112"/>
  <c r="FO112"/>
  <c r="FN112"/>
  <c r="BQ107" i="1"/>
  <c r="FK112" i="7"/>
  <c r="BP107" i="1"/>
  <c r="FH112" i="7"/>
  <c r="FE112"/>
  <c r="FD112"/>
  <c r="FA112"/>
  <c r="EX112"/>
  <c r="BK107" i="1"/>
  <c r="EU112" i="7"/>
  <c r="BJ107" i="1"/>
  <c r="ER112" i="7"/>
  <c r="BI107" i="1"/>
  <c r="EO112" i="7"/>
  <c r="BH107" i="1"/>
  <c r="EL112" i="7"/>
  <c r="EI112"/>
  <c r="EG112"/>
  <c r="EE112"/>
  <c r="EB112"/>
  <c r="DY112"/>
  <c r="BB107" i="1"/>
  <c r="DV112" i="7"/>
  <c r="AT107" i="1"/>
  <c r="DL112" i="7"/>
  <c r="DI112"/>
  <c r="DH112"/>
  <c r="DE112"/>
  <c r="DB112"/>
  <c r="CX112"/>
  <c r="CU112"/>
  <c r="CR112"/>
  <c r="CO112"/>
  <c r="CL112"/>
  <c r="CI112"/>
  <c r="CF112"/>
  <c r="CC112"/>
  <c r="CB112"/>
  <c r="BY112"/>
  <c r="BS112"/>
  <c r="BP112"/>
  <c r="BM112"/>
  <c r="BL112"/>
  <c r="BI112"/>
  <c r="BF112"/>
  <c r="BC112"/>
  <c r="AZ112"/>
  <c r="AW112"/>
  <c r="AT112"/>
  <c r="S107" i="1"/>
  <c r="AQ112" i="7"/>
  <c r="AN112"/>
  <c r="AK112"/>
  <c r="AH112"/>
  <c r="O107" i="1"/>
  <c r="AE112" i="7"/>
  <c r="AB112"/>
  <c r="Y112"/>
  <c r="V112"/>
  <c r="O112"/>
  <c r="E112"/>
  <c r="GV111"/>
  <c r="GS111"/>
  <c r="GP111"/>
  <c r="GM111"/>
  <c r="GJ111"/>
  <c r="GD111"/>
  <c r="GA111"/>
  <c r="FX111"/>
  <c r="FU111"/>
  <c r="FR111"/>
  <c r="FO111"/>
  <c r="FN111"/>
  <c r="FK111"/>
  <c r="FH111"/>
  <c r="FE111"/>
  <c r="FD111"/>
  <c r="FA111"/>
  <c r="EX111"/>
  <c r="EU111"/>
  <c r="ER111"/>
  <c r="EO111"/>
  <c r="EL111"/>
  <c r="EI111"/>
  <c r="EG111"/>
  <c r="EE111"/>
  <c r="EB111"/>
  <c r="DY111"/>
  <c r="DV111"/>
  <c r="DT111"/>
  <c r="DS111"/>
  <c r="DR111"/>
  <c r="DQ111"/>
  <c r="DP111"/>
  <c r="DO111"/>
  <c r="DN111"/>
  <c r="DL111"/>
  <c r="DI111"/>
  <c r="DH111"/>
  <c r="DE111"/>
  <c r="DB111"/>
  <c r="CX111"/>
  <c r="CU111"/>
  <c r="CR111"/>
  <c r="CO111"/>
  <c r="CL111"/>
  <c r="CI111"/>
  <c r="CC111"/>
  <c r="CB111"/>
  <c r="BY111"/>
  <c r="BS111"/>
  <c r="BP111"/>
  <c r="BM111"/>
  <c r="BL111"/>
  <c r="BI111"/>
  <c r="BF111"/>
  <c r="BC111"/>
  <c r="AZ111"/>
  <c r="AW111"/>
  <c r="AQ111"/>
  <c r="AN111"/>
  <c r="AK111"/>
  <c r="AH111"/>
  <c r="AE111"/>
  <c r="AB111"/>
  <c r="Y111"/>
  <c r="V111"/>
  <c r="P111"/>
  <c r="O111"/>
  <c r="L111"/>
  <c r="I111"/>
  <c r="F111"/>
  <c r="GV110"/>
  <c r="GS110"/>
  <c r="GP110"/>
  <c r="GM110"/>
  <c r="GJ110"/>
  <c r="BX105" i="1"/>
  <c r="GD110" i="7"/>
  <c r="GA110"/>
  <c r="FX110"/>
  <c r="FU110"/>
  <c r="FR110"/>
  <c r="FO110"/>
  <c r="FN110"/>
  <c r="BQ105" i="1"/>
  <c r="FK110" i="7"/>
  <c r="FH110"/>
  <c r="FE110"/>
  <c r="FD110"/>
  <c r="FA110"/>
  <c r="EX110"/>
  <c r="EU110"/>
  <c r="ER110"/>
  <c r="BI105" i="1"/>
  <c r="EO110" i="7"/>
  <c r="EL110"/>
  <c r="EI110"/>
  <c r="EG110"/>
  <c r="EE110"/>
  <c r="EB110"/>
  <c r="DY110"/>
  <c r="BB105" i="1"/>
  <c r="DV110" i="7"/>
  <c r="DL110"/>
  <c r="DI110"/>
  <c r="DH110"/>
  <c r="DE110"/>
  <c r="DB110"/>
  <c r="CX110"/>
  <c r="CU110"/>
  <c r="CR110"/>
  <c r="CO110"/>
  <c r="CL110"/>
  <c r="CI110"/>
  <c r="CC110"/>
  <c r="CB110"/>
  <c r="BY110"/>
  <c r="BS110"/>
  <c r="BP110"/>
  <c r="BM110"/>
  <c r="BL110"/>
  <c r="BI110"/>
  <c r="BF110"/>
  <c r="BC110"/>
  <c r="AZ110"/>
  <c r="AW110"/>
  <c r="S105" i="1"/>
  <c r="AQ110" i="7"/>
  <c r="AN110"/>
  <c r="AK110"/>
  <c r="AH110"/>
  <c r="O105" i="1"/>
  <c r="AE110" i="7"/>
  <c r="AB110"/>
  <c r="Y110"/>
  <c r="V110"/>
  <c r="O110"/>
  <c r="GV109"/>
  <c r="GS109"/>
  <c r="GP109"/>
  <c r="GM109"/>
  <c r="GJ109"/>
  <c r="BX104" i="1"/>
  <c r="GD109" i="7"/>
  <c r="GA109"/>
  <c r="FX109"/>
  <c r="FU109"/>
  <c r="FR109"/>
  <c r="FO109"/>
  <c r="FN109"/>
  <c r="BQ104" i="1"/>
  <c r="FK109" i="7"/>
  <c r="FH109"/>
  <c r="FE109"/>
  <c r="FD109"/>
  <c r="FA109"/>
  <c r="EX109"/>
  <c r="EU109"/>
  <c r="ER109"/>
  <c r="BI104" i="1"/>
  <c r="EO109" i="7"/>
  <c r="EL109"/>
  <c r="EI109"/>
  <c r="EG109"/>
  <c r="EE109"/>
  <c r="EB109"/>
  <c r="DY109"/>
  <c r="BB104" i="1"/>
  <c r="DV109" i="7"/>
  <c r="DL109"/>
  <c r="DI109"/>
  <c r="DH109"/>
  <c r="DE109"/>
  <c r="DB109"/>
  <c r="CX109"/>
  <c r="CU109"/>
  <c r="CR109"/>
  <c r="CO109"/>
  <c r="CL109"/>
  <c r="CI109"/>
  <c r="CF109"/>
  <c r="CC109"/>
  <c r="CB109"/>
  <c r="BY109"/>
  <c r="BS109"/>
  <c r="BP109"/>
  <c r="BM109"/>
  <c r="BL109"/>
  <c r="BI109"/>
  <c r="BF109"/>
  <c r="BC109"/>
  <c r="AZ109"/>
  <c r="AW109"/>
  <c r="AT109"/>
  <c r="S104" i="1"/>
  <c r="AQ109" i="7"/>
  <c r="AN109"/>
  <c r="AK109"/>
  <c r="AH109"/>
  <c r="O104" i="1"/>
  <c r="AE109" i="7"/>
  <c r="AB109"/>
  <c r="Y109"/>
  <c r="V109"/>
  <c r="O109"/>
  <c r="E109"/>
  <c r="GV108"/>
  <c r="GS108"/>
  <c r="GP108"/>
  <c r="GM108"/>
  <c r="GJ108"/>
  <c r="BX103" i="1"/>
  <c r="GD108" i="7"/>
  <c r="GA108"/>
  <c r="FX108"/>
  <c r="FU108"/>
  <c r="FR108"/>
  <c r="FO108"/>
  <c r="FN108"/>
  <c r="BQ103" i="1"/>
  <c r="FK108" i="7"/>
  <c r="FH108"/>
  <c r="FE108"/>
  <c r="FD108"/>
  <c r="FA108"/>
  <c r="EX108"/>
  <c r="EU108"/>
  <c r="ER108"/>
  <c r="BI103" i="1"/>
  <c r="EO108" i="7"/>
  <c r="EL108"/>
  <c r="EI108"/>
  <c r="EG108"/>
  <c r="EE108"/>
  <c r="EB108"/>
  <c r="DY108"/>
  <c r="BB103" i="1"/>
  <c r="DV108" i="7"/>
  <c r="DL108"/>
  <c r="DI108"/>
  <c r="DH108"/>
  <c r="DE108"/>
  <c r="DB108"/>
  <c r="CX108"/>
  <c r="CU108"/>
  <c r="CR108"/>
  <c r="CO108"/>
  <c r="CL108"/>
  <c r="CI108"/>
  <c r="CF108"/>
  <c r="CC108"/>
  <c r="CB108"/>
  <c r="BY108"/>
  <c r="BS108"/>
  <c r="BP108"/>
  <c r="BM108"/>
  <c r="BL108"/>
  <c r="BI108"/>
  <c r="BF108"/>
  <c r="BC108"/>
  <c r="AZ108"/>
  <c r="AW108"/>
  <c r="AT108"/>
  <c r="S103" i="1"/>
  <c r="AQ108" i="7"/>
  <c r="AN108"/>
  <c r="AK108"/>
  <c r="AH108"/>
  <c r="O103" i="1"/>
  <c r="AE108" i="7"/>
  <c r="AB108"/>
  <c r="Y108"/>
  <c r="V108"/>
  <c r="O108"/>
  <c r="E108"/>
  <c r="GV107"/>
  <c r="GS107"/>
  <c r="GP107"/>
  <c r="GM107"/>
  <c r="GJ107"/>
  <c r="BX102" i="1"/>
  <c r="GD107" i="7"/>
  <c r="GA107"/>
  <c r="FX107"/>
  <c r="FU107"/>
  <c r="FR107"/>
  <c r="FO107"/>
  <c r="FN107"/>
  <c r="BQ102" i="1"/>
  <c r="FK107" i="7"/>
  <c r="FH107"/>
  <c r="FE107"/>
  <c r="FD107"/>
  <c r="FA107"/>
  <c r="EX107"/>
  <c r="EU107"/>
  <c r="ER107"/>
  <c r="BI102" i="1"/>
  <c r="EO107" i="7"/>
  <c r="EL107"/>
  <c r="EI107"/>
  <c r="EG107"/>
  <c r="EE107"/>
  <c r="EB107"/>
  <c r="DY107"/>
  <c r="BB102" i="1"/>
  <c r="DV107" i="7"/>
  <c r="DL107"/>
  <c r="DI107"/>
  <c r="DH107"/>
  <c r="DE107"/>
  <c r="DB107"/>
  <c r="CX107"/>
  <c r="CU107"/>
  <c r="CR107"/>
  <c r="CO107"/>
  <c r="CL107"/>
  <c r="CI107"/>
  <c r="CF107"/>
  <c r="CC107"/>
  <c r="CB107"/>
  <c r="BY107"/>
  <c r="BS107"/>
  <c r="BP107"/>
  <c r="BM107"/>
  <c r="BL107"/>
  <c r="BI107"/>
  <c r="BF107"/>
  <c r="BC107"/>
  <c r="AZ107"/>
  <c r="AW107"/>
  <c r="AT107"/>
  <c r="S102" i="1"/>
  <c r="AQ107" i="7"/>
  <c r="AN107"/>
  <c r="AK107"/>
  <c r="AH107"/>
  <c r="O102" i="1"/>
  <c r="AE107" i="7"/>
  <c r="AB107"/>
  <c r="Y107"/>
  <c r="V107"/>
  <c r="O107"/>
  <c r="E107"/>
  <c r="GV106"/>
  <c r="GS106"/>
  <c r="GP106"/>
  <c r="GM106"/>
  <c r="GJ106"/>
  <c r="BX101" i="1"/>
  <c r="GD106" i="7"/>
  <c r="GA106"/>
  <c r="FX106"/>
  <c r="FU106"/>
  <c r="FR106"/>
  <c r="FO106"/>
  <c r="FN106"/>
  <c r="BQ101" i="1"/>
  <c r="FK106" i="7"/>
  <c r="FH106"/>
  <c r="FE106"/>
  <c r="FD106"/>
  <c r="FA106"/>
  <c r="EX106"/>
  <c r="EU106"/>
  <c r="ER106"/>
  <c r="BI101" i="1"/>
  <c r="EO106" i="7"/>
  <c r="EL106"/>
  <c r="EI106"/>
  <c r="EG106"/>
  <c r="EE106"/>
  <c r="EB106"/>
  <c r="DY106"/>
  <c r="BB101" i="1"/>
  <c r="DV106" i="7"/>
  <c r="DL106"/>
  <c r="DI106"/>
  <c r="DH106"/>
  <c r="DE106"/>
  <c r="DB106"/>
  <c r="CX106"/>
  <c r="CU106"/>
  <c r="CR106"/>
  <c r="CO106"/>
  <c r="CL106"/>
  <c r="CI106"/>
  <c r="CF106"/>
  <c r="CC106"/>
  <c r="CB106"/>
  <c r="BY106"/>
  <c r="BS106"/>
  <c r="BP106"/>
  <c r="BM106"/>
  <c r="BL106"/>
  <c r="BI106"/>
  <c r="BF106"/>
  <c r="BC106"/>
  <c r="AZ106"/>
  <c r="AW106"/>
  <c r="AT106"/>
  <c r="S101" i="1"/>
  <c r="AQ106" i="7"/>
  <c r="AN106"/>
  <c r="AK106"/>
  <c r="AH106"/>
  <c r="O101" i="1"/>
  <c r="AE106" i="7"/>
  <c r="AB106"/>
  <c r="Y106"/>
  <c r="V106"/>
  <c r="O106"/>
  <c r="E106"/>
  <c r="GV105"/>
  <c r="GS105"/>
  <c r="GP105"/>
  <c r="GM105"/>
  <c r="GJ105"/>
  <c r="BX100" i="1"/>
  <c r="GD105" i="7"/>
  <c r="GA105"/>
  <c r="FX105"/>
  <c r="FU105"/>
  <c r="FR105"/>
  <c r="FO105"/>
  <c r="FN105"/>
  <c r="BQ100" i="1"/>
  <c r="FK105" i="7"/>
  <c r="FH105"/>
  <c r="FE105"/>
  <c r="FD105"/>
  <c r="FA105"/>
  <c r="EX105"/>
  <c r="EU105"/>
  <c r="ER105"/>
  <c r="BI100" i="1"/>
  <c r="EO105" i="7"/>
  <c r="EL105"/>
  <c r="EI105"/>
  <c r="EG105"/>
  <c r="EE105"/>
  <c r="EB105"/>
  <c r="DY105"/>
  <c r="BB100" i="1"/>
  <c r="DV105" i="7"/>
  <c r="DL105"/>
  <c r="DI105"/>
  <c r="DH105"/>
  <c r="DE105"/>
  <c r="DB105"/>
  <c r="CX105"/>
  <c r="CU105"/>
  <c r="CR105"/>
  <c r="CO105"/>
  <c r="CL105"/>
  <c r="CI105"/>
  <c r="CF105"/>
  <c r="CC105"/>
  <c r="CB105"/>
  <c r="BY105"/>
  <c r="BS105"/>
  <c r="BP105"/>
  <c r="BM105"/>
  <c r="BL105"/>
  <c r="BI105"/>
  <c r="BF105"/>
  <c r="BC105"/>
  <c r="AZ105"/>
  <c r="AW105"/>
  <c r="AT105"/>
  <c r="S100" i="1"/>
  <c r="AQ105" i="7"/>
  <c r="AN105"/>
  <c r="AK105"/>
  <c r="AH105"/>
  <c r="O100" i="1"/>
  <c r="AE105" i="7"/>
  <c r="AB105"/>
  <c r="Y105"/>
  <c r="V105"/>
  <c r="O105"/>
  <c r="E105"/>
  <c r="GV104"/>
  <c r="GS104"/>
  <c r="GP104"/>
  <c r="GM104"/>
  <c r="GJ104"/>
  <c r="BX99" i="1"/>
  <c r="GD104" i="7"/>
  <c r="GA104"/>
  <c r="FX104"/>
  <c r="FU104"/>
  <c r="FR104"/>
  <c r="FO104"/>
  <c r="FN104"/>
  <c r="BQ99" i="1"/>
  <c r="FK104" i="7"/>
  <c r="FH104"/>
  <c r="FE104"/>
  <c r="FD104"/>
  <c r="FA104"/>
  <c r="EX104"/>
  <c r="EU104"/>
  <c r="ER104"/>
  <c r="BI99" i="1"/>
  <c r="EO104" i="7"/>
  <c r="EL104"/>
  <c r="EI104"/>
  <c r="EG104"/>
  <c r="EE104"/>
  <c r="EB104"/>
  <c r="DY104"/>
  <c r="BB99" i="1"/>
  <c r="DV104" i="7"/>
  <c r="DL104"/>
  <c r="DI104"/>
  <c r="DH104"/>
  <c r="DE104"/>
  <c r="DB104"/>
  <c r="CX104"/>
  <c r="CU104"/>
  <c r="CR104"/>
  <c r="CO104"/>
  <c r="CL104"/>
  <c r="CI104"/>
  <c r="CF104"/>
  <c r="CC104"/>
  <c r="CB104"/>
  <c r="BY104"/>
  <c r="BS104"/>
  <c r="BP104"/>
  <c r="BM104"/>
  <c r="BL104"/>
  <c r="BI104"/>
  <c r="BF104"/>
  <c r="BC104"/>
  <c r="AZ104"/>
  <c r="AW104"/>
  <c r="AT104"/>
  <c r="S99" i="1"/>
  <c r="AQ104" i="7"/>
  <c r="AN104"/>
  <c r="AK104"/>
  <c r="AH104"/>
  <c r="O99" i="1"/>
  <c r="AE104" i="7"/>
  <c r="AB104"/>
  <c r="Y104"/>
  <c r="V104"/>
  <c r="O104"/>
  <c r="E104"/>
  <c r="GV103"/>
  <c r="GS103"/>
  <c r="GP103"/>
  <c r="GM103"/>
  <c r="GJ103"/>
  <c r="BX98" i="1"/>
  <c r="GD103" i="7"/>
  <c r="GA103"/>
  <c r="FX103"/>
  <c r="FU103"/>
  <c r="FR103"/>
  <c r="FO103"/>
  <c r="FN103"/>
  <c r="BQ98" i="1"/>
  <c r="FK103" i="7"/>
  <c r="FH103"/>
  <c r="FE103"/>
  <c r="FD103"/>
  <c r="FA103"/>
  <c r="EX103"/>
  <c r="EU103"/>
  <c r="ER103"/>
  <c r="BI98" i="1"/>
  <c r="EO103" i="7"/>
  <c r="EL103"/>
  <c r="EI103"/>
  <c r="EE103"/>
  <c r="EB103"/>
  <c r="DY103"/>
  <c r="BB98" i="1"/>
  <c r="DV103" i="7"/>
  <c r="DL103"/>
  <c r="DI103"/>
  <c r="DH103"/>
  <c r="DE103"/>
  <c r="DB103"/>
  <c r="CZ103"/>
  <c r="CX103"/>
  <c r="CU103"/>
  <c r="CR103"/>
  <c r="CO103"/>
  <c r="CL103"/>
  <c r="CI103"/>
  <c r="CC103"/>
  <c r="CB103"/>
  <c r="BY103"/>
  <c r="BS103"/>
  <c r="BP103"/>
  <c r="BM103"/>
  <c r="BL103"/>
  <c r="BI103"/>
  <c r="BF103"/>
  <c r="BC103"/>
  <c r="AZ103"/>
  <c r="AW103"/>
  <c r="S98" i="1"/>
  <c r="AQ103" i="7"/>
  <c r="AN103"/>
  <c r="AK103"/>
  <c r="AH103"/>
  <c r="O98" i="1"/>
  <c r="AE103" i="7"/>
  <c r="AB103"/>
  <c r="Y103"/>
  <c r="V103"/>
  <c r="O103"/>
  <c r="GV102"/>
  <c r="GS102"/>
  <c r="GP102"/>
  <c r="GM102"/>
  <c r="GJ102"/>
  <c r="BX97" i="1"/>
  <c r="GD102" i="7"/>
  <c r="GA102"/>
  <c r="FX102"/>
  <c r="FU102"/>
  <c r="FR102"/>
  <c r="FO102"/>
  <c r="FN102"/>
  <c r="BQ97" i="1"/>
  <c r="FK102" i="7"/>
  <c r="FH102"/>
  <c r="FE102"/>
  <c r="FD102"/>
  <c r="FA102"/>
  <c r="EX102"/>
  <c r="EU102"/>
  <c r="ER102"/>
  <c r="BI97" i="1"/>
  <c r="EO102" i="7"/>
  <c r="EL102"/>
  <c r="EI102"/>
  <c r="EG102"/>
  <c r="EE102"/>
  <c r="EB102"/>
  <c r="DY102"/>
  <c r="BB97" i="1"/>
  <c r="DV102" i="7"/>
  <c r="DL102"/>
  <c r="DI102"/>
  <c r="DH102"/>
  <c r="DE102"/>
  <c r="DB102"/>
  <c r="CZ102"/>
  <c r="CX102"/>
  <c r="CU102"/>
  <c r="CR102"/>
  <c r="CO102"/>
  <c r="CL102"/>
  <c r="CI102"/>
  <c r="CF102"/>
  <c r="CC102"/>
  <c r="CB102"/>
  <c r="BY102"/>
  <c r="BS102"/>
  <c r="BP102"/>
  <c r="BM102"/>
  <c r="BL102"/>
  <c r="BI102"/>
  <c r="BF102"/>
  <c r="BC102"/>
  <c r="AZ102"/>
  <c r="AW102"/>
  <c r="AT102"/>
  <c r="S97" i="1"/>
  <c r="AQ102" i="7"/>
  <c r="AN102"/>
  <c r="AK102"/>
  <c r="AH102"/>
  <c r="O97" i="1"/>
  <c r="AE102" i="7"/>
  <c r="AB102"/>
  <c r="Y102"/>
  <c r="V102"/>
  <c r="O102"/>
  <c r="E102"/>
  <c r="GV101"/>
  <c r="GS101"/>
  <c r="GP101"/>
  <c r="GM101"/>
  <c r="GJ101"/>
  <c r="BX96" i="1"/>
  <c r="GD101" i="7"/>
  <c r="GA101"/>
  <c r="FX101"/>
  <c r="FU101"/>
  <c r="FR101"/>
  <c r="FO101"/>
  <c r="FN101"/>
  <c r="BQ96" i="1"/>
  <c r="FK101" i="7"/>
  <c r="FH101"/>
  <c r="FE101"/>
  <c r="FD101"/>
  <c r="FA101"/>
  <c r="EX101"/>
  <c r="EU101"/>
  <c r="ER101"/>
  <c r="BI96" i="1"/>
  <c r="EO101" i="7"/>
  <c r="EL101"/>
  <c r="EI101"/>
  <c r="EG101"/>
  <c r="EE101"/>
  <c r="EB101"/>
  <c r="DY101"/>
  <c r="BB96" i="1"/>
  <c r="DV101" i="7"/>
  <c r="DL101"/>
  <c r="DI101"/>
  <c r="DH101"/>
  <c r="DE101"/>
  <c r="DB101"/>
  <c r="CX101"/>
  <c r="CU101"/>
  <c r="CR101"/>
  <c r="CO101"/>
  <c r="CL101"/>
  <c r="CI101"/>
  <c r="CC101"/>
  <c r="CB101"/>
  <c r="BY101"/>
  <c r="BS101"/>
  <c r="BP101"/>
  <c r="BM101"/>
  <c r="BL101"/>
  <c r="BI101"/>
  <c r="BF101"/>
  <c r="BC101"/>
  <c r="AZ101"/>
  <c r="AW101"/>
  <c r="S96" i="1"/>
  <c r="AQ101" i="7"/>
  <c r="AN101"/>
  <c r="AK101"/>
  <c r="AH101"/>
  <c r="O96" i="1"/>
  <c r="AE101" i="7"/>
  <c r="AB101"/>
  <c r="Y101"/>
  <c r="V101"/>
  <c r="O101"/>
  <c r="GV100"/>
  <c r="GS100"/>
  <c r="GP100"/>
  <c r="GM100"/>
  <c r="GJ100"/>
  <c r="BX95" i="1"/>
  <c r="GD100" i="7"/>
  <c r="GA100"/>
  <c r="FX100"/>
  <c r="FU100"/>
  <c r="FR100"/>
  <c r="FO100"/>
  <c r="FN100"/>
  <c r="BQ95" i="1"/>
  <c r="FK100" i="7"/>
  <c r="FH100"/>
  <c r="FE100"/>
  <c r="FD100"/>
  <c r="FA100"/>
  <c r="EX100"/>
  <c r="EU100"/>
  <c r="ER100"/>
  <c r="BI95" i="1"/>
  <c r="EO100" i="7"/>
  <c r="BH95" i="1"/>
  <c r="EL100" i="7"/>
  <c r="EI100"/>
  <c r="EG100"/>
  <c r="EE100"/>
  <c r="EB100"/>
  <c r="DY100"/>
  <c r="BB95" i="1"/>
  <c r="DV100" i="7"/>
  <c r="DL100"/>
  <c r="DI100"/>
  <c r="DH100"/>
  <c r="DE100"/>
  <c r="DB100"/>
  <c r="CX100"/>
  <c r="CU100"/>
  <c r="CR100"/>
  <c r="CO100"/>
  <c r="CL100"/>
  <c r="CI100"/>
  <c r="CF100"/>
  <c r="CC100"/>
  <c r="CB100"/>
  <c r="BY100"/>
  <c r="BS100"/>
  <c r="BP100"/>
  <c r="BM100"/>
  <c r="BL100"/>
  <c r="BI100"/>
  <c r="BF100"/>
  <c r="BC100"/>
  <c r="AZ100"/>
  <c r="AW100"/>
  <c r="AT100"/>
  <c r="S95" i="1"/>
  <c r="AQ100" i="7"/>
  <c r="AN100"/>
  <c r="AK100"/>
  <c r="AH100"/>
  <c r="O95" i="1"/>
  <c r="AE100" i="7"/>
  <c r="AB100"/>
  <c r="Y100"/>
  <c r="V100"/>
  <c r="O100"/>
  <c r="E100"/>
  <c r="GV99"/>
  <c r="GS99"/>
  <c r="GP99"/>
  <c r="GM99"/>
  <c r="GJ99"/>
  <c r="BX94" i="1"/>
  <c r="GD99" i="7"/>
  <c r="GA99"/>
  <c r="FX99"/>
  <c r="FU99"/>
  <c r="FR99"/>
  <c r="FO99"/>
  <c r="FN99"/>
  <c r="BQ94" i="1"/>
  <c r="FK99" i="7"/>
  <c r="FH99"/>
  <c r="FE99"/>
  <c r="FD99"/>
  <c r="FA99"/>
  <c r="EX99"/>
  <c r="EU99"/>
  <c r="ER99"/>
  <c r="BI94" i="1"/>
  <c r="EO99" i="7"/>
  <c r="EL99"/>
  <c r="EI99"/>
  <c r="EG99"/>
  <c r="EE99"/>
  <c r="EB99"/>
  <c r="DY99"/>
  <c r="BB94" i="1"/>
  <c r="DV99" i="7"/>
  <c r="DL99"/>
  <c r="DI99"/>
  <c r="DH99"/>
  <c r="DE99"/>
  <c r="DB99"/>
  <c r="CX99"/>
  <c r="CU99"/>
  <c r="CR99"/>
  <c r="CO99"/>
  <c r="CL99"/>
  <c r="CI99"/>
  <c r="CF99"/>
  <c r="CC99"/>
  <c r="CB99"/>
  <c r="BY99"/>
  <c r="BS99"/>
  <c r="BP99"/>
  <c r="BM99"/>
  <c r="BL99"/>
  <c r="BI99"/>
  <c r="BF99"/>
  <c r="BC99"/>
  <c r="AZ99"/>
  <c r="AW99"/>
  <c r="AT99"/>
  <c r="S94" i="1"/>
  <c r="AQ99" i="7"/>
  <c r="AN99"/>
  <c r="AK99"/>
  <c r="AH99"/>
  <c r="O94" i="1"/>
  <c r="AE99" i="7"/>
  <c r="AB99"/>
  <c r="Y99"/>
  <c r="V99"/>
  <c r="O99"/>
  <c r="E99"/>
  <c r="GV98"/>
  <c r="GS98"/>
  <c r="GP98"/>
  <c r="GM98"/>
  <c r="GJ98"/>
  <c r="BX93" i="1"/>
  <c r="GD98" i="7"/>
  <c r="GA98"/>
  <c r="FX98"/>
  <c r="FU98"/>
  <c r="FR98"/>
  <c r="FO98"/>
  <c r="FN98"/>
  <c r="BQ93" i="1"/>
  <c r="FK98" i="7"/>
  <c r="FH98"/>
  <c r="FE98"/>
  <c r="FD98"/>
  <c r="FA98"/>
  <c r="EX98"/>
  <c r="EU98"/>
  <c r="ER98"/>
  <c r="BI93" i="1"/>
  <c r="EO98" i="7"/>
  <c r="EL98"/>
  <c r="EI98"/>
  <c r="EG98"/>
  <c r="EE98"/>
  <c r="EB98"/>
  <c r="DY98"/>
  <c r="BB93" i="1"/>
  <c r="DV98" i="7"/>
  <c r="DL98"/>
  <c r="DI98"/>
  <c r="DH98"/>
  <c r="DE98"/>
  <c r="DB98"/>
  <c r="CX98"/>
  <c r="CU98"/>
  <c r="CR98"/>
  <c r="CO98"/>
  <c r="CL98"/>
  <c r="CI98"/>
  <c r="CF98"/>
  <c r="CC98"/>
  <c r="CB98"/>
  <c r="BY98"/>
  <c r="BS98"/>
  <c r="BP98"/>
  <c r="BM98"/>
  <c r="BL98"/>
  <c r="BI98"/>
  <c r="BF98"/>
  <c r="BC98"/>
  <c r="AZ98"/>
  <c r="AW98"/>
  <c r="AT98"/>
  <c r="S93" i="1"/>
  <c r="AQ98" i="7"/>
  <c r="AN98"/>
  <c r="AK98"/>
  <c r="AH98"/>
  <c r="O93" i="1"/>
  <c r="AE98" i="7"/>
  <c r="AB98"/>
  <c r="Y98"/>
  <c r="V98"/>
  <c r="O98"/>
  <c r="E98"/>
  <c r="GV97"/>
  <c r="GS97"/>
  <c r="GP97"/>
  <c r="GM97"/>
  <c r="GJ97"/>
  <c r="GD97"/>
  <c r="GA97"/>
  <c r="FX97"/>
  <c r="FU97"/>
  <c r="FR97"/>
  <c r="FO97"/>
  <c r="FN97"/>
  <c r="FK97"/>
  <c r="FH97"/>
  <c r="FE97"/>
  <c r="FD97"/>
  <c r="FA97"/>
  <c r="EX97"/>
  <c r="EU97"/>
  <c r="ER97"/>
  <c r="EO97"/>
  <c r="EL97"/>
  <c r="EI97"/>
  <c r="EG97"/>
  <c r="EE97"/>
  <c r="EB97"/>
  <c r="DY97"/>
  <c r="DV97"/>
  <c r="DT97"/>
  <c r="DS97"/>
  <c r="DR97"/>
  <c r="DQ97"/>
  <c r="DP97"/>
  <c r="DO97"/>
  <c r="DN97"/>
  <c r="DL97"/>
  <c r="DI97"/>
  <c r="DH97"/>
  <c r="DE97"/>
  <c r="DB97"/>
  <c r="CX97"/>
  <c r="CU97"/>
  <c r="CR97"/>
  <c r="CO97"/>
  <c r="CL97"/>
  <c r="CI97"/>
  <c r="CC97"/>
  <c r="CB97"/>
  <c r="BY97"/>
  <c r="BS97"/>
  <c r="BP97"/>
  <c r="BM97"/>
  <c r="BL97"/>
  <c r="BI97"/>
  <c r="BF97"/>
  <c r="BC97"/>
  <c r="AZ97"/>
  <c r="AW97"/>
  <c r="AQ97"/>
  <c r="AN97"/>
  <c r="AK97"/>
  <c r="AH97"/>
  <c r="AE97"/>
  <c r="AB97"/>
  <c r="Y97"/>
  <c r="V97"/>
  <c r="P97"/>
  <c r="O97"/>
  <c r="L97"/>
  <c r="I97"/>
  <c r="F97"/>
  <c r="FO96"/>
  <c r="EE96"/>
  <c r="EB96"/>
  <c r="DI96"/>
  <c r="CZ96"/>
  <c r="BS96"/>
  <c r="BP96"/>
  <c r="AK96"/>
  <c r="AH96"/>
  <c r="FO95"/>
  <c r="EE95"/>
  <c r="EB95"/>
  <c r="DI95"/>
  <c r="CZ95"/>
  <c r="BS95"/>
  <c r="BP95"/>
  <c r="AK95"/>
  <c r="AH95"/>
  <c r="FO94"/>
  <c r="EE94"/>
  <c r="EB94"/>
  <c r="DI94"/>
  <c r="CZ94"/>
  <c r="BS94"/>
  <c r="BP94"/>
  <c r="AK94"/>
  <c r="AH94"/>
  <c r="EE93"/>
  <c r="EB93"/>
  <c r="DI93"/>
  <c r="CZ93"/>
  <c r="BS93"/>
  <c r="BP93"/>
  <c r="AK93"/>
  <c r="AH93"/>
  <c r="EE92"/>
  <c r="EB92"/>
  <c r="DI92"/>
  <c r="CZ92"/>
  <c r="BS92"/>
  <c r="BP92"/>
  <c r="AK92"/>
  <c r="AH92"/>
  <c r="EE91"/>
  <c r="EB91"/>
  <c r="DI91"/>
  <c r="CZ91"/>
  <c r="BS91"/>
  <c r="BP91"/>
  <c r="AK91"/>
  <c r="AH91"/>
  <c r="EE90"/>
  <c r="EB90"/>
  <c r="DI90"/>
  <c r="CZ90"/>
  <c r="BS90"/>
  <c r="BP90"/>
  <c r="AK90"/>
  <c r="AH90"/>
  <c r="EE89"/>
  <c r="EB89"/>
  <c r="DI89"/>
  <c r="CZ89"/>
  <c r="BS89"/>
  <c r="BP89"/>
  <c r="AK89"/>
  <c r="AH89"/>
  <c r="EE88"/>
  <c r="EB88"/>
  <c r="DI88"/>
  <c r="CZ88"/>
  <c r="BS88"/>
  <c r="BP88"/>
  <c r="AK88"/>
  <c r="AH88"/>
  <c r="EE87"/>
  <c r="EB87"/>
  <c r="DI87"/>
  <c r="CZ87"/>
  <c r="BS87"/>
  <c r="BP87"/>
  <c r="AK87"/>
  <c r="AH87"/>
  <c r="EE86"/>
  <c r="EB86"/>
  <c r="DI86"/>
  <c r="CZ86"/>
  <c r="BS86"/>
  <c r="BP86"/>
  <c r="AK86"/>
  <c r="AH86"/>
  <c r="EE85"/>
  <c r="EB85"/>
  <c r="DI85"/>
  <c r="CZ85"/>
  <c r="BS85"/>
  <c r="BP85"/>
  <c r="AK85"/>
  <c r="AH85"/>
  <c r="EE84"/>
  <c r="EB84"/>
  <c r="DI84"/>
  <c r="CZ84"/>
  <c r="BS84"/>
  <c r="BP84"/>
  <c r="AK84"/>
  <c r="AH84"/>
  <c r="EE83"/>
  <c r="EB83"/>
  <c r="DI83"/>
  <c r="CZ83"/>
  <c r="BS83"/>
  <c r="BP83"/>
  <c r="AK83"/>
  <c r="AH83"/>
  <c r="EE82"/>
  <c r="EB82"/>
  <c r="DI82"/>
  <c r="CZ82"/>
  <c r="BS82"/>
  <c r="BP82"/>
  <c r="AK82"/>
  <c r="P77" i="1"/>
  <c r="AH82" i="7"/>
  <c r="EE81"/>
  <c r="EB81"/>
  <c r="DI81"/>
  <c r="CZ81"/>
  <c r="BS81"/>
  <c r="BP81"/>
  <c r="AK81"/>
  <c r="AH81"/>
  <c r="EE80"/>
  <c r="EB80"/>
  <c r="DI80"/>
  <c r="CZ80"/>
  <c r="BS80"/>
  <c r="BP80"/>
  <c r="AK80"/>
  <c r="AH80"/>
  <c r="EE79"/>
  <c r="EB79"/>
  <c r="DI79"/>
  <c r="CZ79"/>
  <c r="BS79"/>
  <c r="BP79"/>
  <c r="AK79"/>
  <c r="AH79"/>
  <c r="EE78"/>
  <c r="EB78"/>
  <c r="DI78"/>
  <c r="CZ78"/>
  <c r="BS78"/>
  <c r="BP78"/>
  <c r="AK78"/>
  <c r="AH78"/>
  <c r="EE77"/>
  <c r="EB77"/>
  <c r="DI77"/>
  <c r="CZ77"/>
  <c r="BS77"/>
  <c r="BP77"/>
  <c r="AK77"/>
  <c r="AH77"/>
  <c r="EE76"/>
  <c r="EB76"/>
  <c r="DI76"/>
  <c r="CZ76"/>
  <c r="BS76"/>
  <c r="BP76"/>
  <c r="AK76"/>
  <c r="AH76"/>
  <c r="EE75"/>
  <c r="EB75"/>
  <c r="DI75"/>
  <c r="CZ75"/>
  <c r="BS75"/>
  <c r="BP75"/>
  <c r="AK75"/>
  <c r="AH75"/>
  <c r="EE74"/>
  <c r="EB74"/>
  <c r="DI74"/>
  <c r="CZ74"/>
  <c r="BS74"/>
  <c r="BP74"/>
  <c r="AK74"/>
  <c r="AH74"/>
  <c r="EE73"/>
  <c r="EB73"/>
  <c r="DI73"/>
  <c r="CZ73"/>
  <c r="BS73"/>
  <c r="BP73"/>
  <c r="AK73"/>
  <c r="AH73"/>
  <c r="EE72"/>
  <c r="EB72"/>
  <c r="DI72"/>
  <c r="CZ72"/>
  <c r="BS72"/>
  <c r="BP72"/>
  <c r="AK72"/>
  <c r="AH72"/>
  <c r="EE71"/>
  <c r="EB71"/>
  <c r="DI71"/>
  <c r="CZ71"/>
  <c r="BS71"/>
  <c r="BP71"/>
  <c r="AK71"/>
  <c r="AH71"/>
  <c r="EE70"/>
  <c r="EB70"/>
  <c r="DI70"/>
  <c r="CZ70"/>
  <c r="BS70"/>
  <c r="BP70"/>
  <c r="AK70"/>
  <c r="AH70"/>
  <c r="GV69"/>
  <c r="GS69"/>
  <c r="GP69"/>
  <c r="GM69"/>
  <c r="GJ69"/>
  <c r="FR69"/>
  <c r="FO69"/>
  <c r="FN69"/>
  <c r="FK69"/>
  <c r="FH69"/>
  <c r="FE69"/>
  <c r="FD69"/>
  <c r="FA69"/>
  <c r="EX69"/>
  <c r="EU69"/>
  <c r="ER69"/>
  <c r="EO69"/>
  <c r="EL69"/>
  <c r="EI69"/>
  <c r="EG69"/>
  <c r="EE69"/>
  <c r="EB69"/>
  <c r="DY69"/>
  <c r="DV69"/>
  <c r="DT69"/>
  <c r="DS69"/>
  <c r="DR69"/>
  <c r="DQ69"/>
  <c r="DP69"/>
  <c r="DO69"/>
  <c r="DN69"/>
  <c r="DL69"/>
  <c r="DI69"/>
  <c r="DH69"/>
  <c r="DE69"/>
  <c r="DB69"/>
  <c r="CZ69"/>
  <c r="CX69"/>
  <c r="CU69"/>
  <c r="CR69"/>
  <c r="CO69"/>
  <c r="CL69"/>
  <c r="CI69"/>
  <c r="CC69"/>
  <c r="CB69"/>
  <c r="BY69"/>
  <c r="BS69"/>
  <c r="BP69"/>
  <c r="BM69"/>
  <c r="BL69"/>
  <c r="BI69"/>
  <c r="BF69"/>
  <c r="BC69"/>
  <c r="AZ69"/>
  <c r="AW69"/>
  <c r="AK69"/>
  <c r="AH69"/>
  <c r="P69"/>
  <c r="L69"/>
  <c r="I69"/>
  <c r="F69"/>
  <c r="EE68"/>
  <c r="EB68"/>
  <c r="DI68"/>
  <c r="CZ68"/>
  <c r="BS68"/>
  <c r="BP68"/>
  <c r="AK68"/>
  <c r="AH68"/>
  <c r="EE67"/>
  <c r="EB67"/>
  <c r="DI67"/>
  <c r="CZ67"/>
  <c r="BS67"/>
  <c r="BP67"/>
  <c r="AK67"/>
  <c r="AH67"/>
  <c r="GV66"/>
  <c r="GS66"/>
  <c r="GP66"/>
  <c r="GM66"/>
  <c r="GJ66"/>
  <c r="FR66"/>
  <c r="FO66"/>
  <c r="FN66"/>
  <c r="FK66"/>
  <c r="FH66"/>
  <c r="FE66"/>
  <c r="FD66"/>
  <c r="FA66"/>
  <c r="EX66"/>
  <c r="EU66"/>
  <c r="ER66"/>
  <c r="EO66"/>
  <c r="EL66"/>
  <c r="EI66"/>
  <c r="EG66"/>
  <c r="EE66"/>
  <c r="EB66"/>
  <c r="DY66"/>
  <c r="DV66"/>
  <c r="DT66"/>
  <c r="DS66"/>
  <c r="DR66"/>
  <c r="DQ66"/>
  <c r="DP66"/>
  <c r="DO66"/>
  <c r="DN66"/>
  <c r="DL66"/>
  <c r="DI66"/>
  <c r="DH66"/>
  <c r="DE66"/>
  <c r="DB66"/>
  <c r="CZ66"/>
  <c r="CX66"/>
  <c r="CU66"/>
  <c r="CR66"/>
  <c r="CO66"/>
  <c r="CL66"/>
  <c r="CI66"/>
  <c r="CC66"/>
  <c r="CB66"/>
  <c r="BY66"/>
  <c r="BS66"/>
  <c r="BP66"/>
  <c r="BM66"/>
  <c r="BL66"/>
  <c r="BI66"/>
  <c r="BF66"/>
  <c r="BC66"/>
  <c r="AZ66"/>
  <c r="AW66"/>
  <c r="AK66"/>
  <c r="AH66"/>
  <c r="P66"/>
  <c r="L66"/>
  <c r="I66"/>
  <c r="F66"/>
  <c r="EE65"/>
  <c r="EB65"/>
  <c r="DI65"/>
  <c r="CZ65"/>
  <c r="BS65"/>
  <c r="BP65"/>
  <c r="AK65"/>
  <c r="AH65"/>
  <c r="EE64"/>
  <c r="EB64"/>
  <c r="DI64"/>
  <c r="CZ64"/>
  <c r="BS64"/>
  <c r="BP64"/>
  <c r="AK64"/>
  <c r="AH64"/>
  <c r="EE63"/>
  <c r="EB63"/>
  <c r="DI63"/>
  <c r="CZ63"/>
  <c r="BS63"/>
  <c r="BP63"/>
  <c r="AK63"/>
  <c r="AH63"/>
  <c r="GV62"/>
  <c r="GS62"/>
  <c r="GP62"/>
  <c r="GM62"/>
  <c r="GJ62"/>
  <c r="GD62"/>
  <c r="GA62"/>
  <c r="FX62"/>
  <c r="FU62"/>
  <c r="FR62"/>
  <c r="FO62"/>
  <c r="FN62"/>
  <c r="FK62"/>
  <c r="FH62"/>
  <c r="FE62"/>
  <c r="FD62"/>
  <c r="FA62"/>
  <c r="EX62"/>
  <c r="EU62"/>
  <c r="ER62"/>
  <c r="EO62"/>
  <c r="EL62"/>
  <c r="EI62"/>
  <c r="EG62"/>
  <c r="EE62"/>
  <c r="EB62"/>
  <c r="DY62"/>
  <c r="DV62"/>
  <c r="DT62"/>
  <c r="DS62"/>
  <c r="DR62"/>
  <c r="DQ62"/>
  <c r="DP62"/>
  <c r="DO62"/>
  <c r="DN62"/>
  <c r="DL62"/>
  <c r="DI62"/>
  <c r="DH62"/>
  <c r="DE62"/>
  <c r="DB62"/>
  <c r="CX62"/>
  <c r="CU62"/>
  <c r="CR62"/>
  <c r="CO62"/>
  <c r="CL62"/>
  <c r="CI62"/>
  <c r="CC62"/>
  <c r="CB62"/>
  <c r="BY62"/>
  <c r="BS62"/>
  <c r="BP62"/>
  <c r="BM62"/>
  <c r="BL62"/>
  <c r="BI62"/>
  <c r="BF62"/>
  <c r="BC62"/>
  <c r="AZ62"/>
  <c r="AW62"/>
  <c r="AQ62"/>
  <c r="AN62"/>
  <c r="AK62"/>
  <c r="AH62"/>
  <c r="AE62"/>
  <c r="AB62"/>
  <c r="Y62"/>
  <c r="V62"/>
  <c r="P62"/>
  <c r="O62"/>
  <c r="L62"/>
  <c r="I62"/>
  <c r="F62"/>
  <c r="GV61"/>
  <c r="GS61"/>
  <c r="GP61"/>
  <c r="GM61"/>
  <c r="GJ61"/>
  <c r="BX56" i="1"/>
  <c r="GD61" i="7"/>
  <c r="GA61"/>
  <c r="FX61"/>
  <c r="FU61"/>
  <c r="FR61"/>
  <c r="FN61"/>
  <c r="BQ56" i="1"/>
  <c r="FK61" i="7"/>
  <c r="FH61"/>
  <c r="FE61"/>
  <c r="FD61"/>
  <c r="FA61"/>
  <c r="EX61"/>
  <c r="BK56" i="1"/>
  <c r="EU61" i="7"/>
  <c r="ER61"/>
  <c r="BI56" i="1"/>
  <c r="EO61" i="7"/>
  <c r="EL61"/>
  <c r="EI61"/>
  <c r="EE61"/>
  <c r="EB61"/>
  <c r="DY61"/>
  <c r="BB56" i="1"/>
  <c r="DV61" i="7"/>
  <c r="DL61"/>
  <c r="DI61"/>
  <c r="DH61"/>
  <c r="DE61"/>
  <c r="DB61"/>
  <c r="CZ61"/>
  <c r="CX61"/>
  <c r="CU61"/>
  <c r="CR61"/>
  <c r="CO61"/>
  <c r="CL61"/>
  <c r="AI56" i="1"/>
  <c r="CI61" i="7"/>
  <c r="CF61"/>
  <c r="CC61"/>
  <c r="CB61"/>
  <c r="BY61"/>
  <c r="BS61"/>
  <c r="BP61"/>
  <c r="BM61"/>
  <c r="BL61"/>
  <c r="BI61"/>
  <c r="BF61"/>
  <c r="BC61"/>
  <c r="AZ61"/>
  <c r="AW61"/>
  <c r="AT61"/>
  <c r="S56" i="1"/>
  <c r="AQ61" i="7"/>
  <c r="AN61"/>
  <c r="AK61"/>
  <c r="AH61"/>
  <c r="O56" i="1"/>
  <c r="AE61" i="7"/>
  <c r="AB61"/>
  <c r="Y61"/>
  <c r="V61"/>
  <c r="O61"/>
  <c r="E61"/>
  <c r="GV60"/>
  <c r="GS60"/>
  <c r="GP60"/>
  <c r="GM60"/>
  <c r="GJ60"/>
  <c r="BX55" i="1"/>
  <c r="GD60" i="7"/>
  <c r="GA60"/>
  <c r="FX60"/>
  <c r="FU60"/>
  <c r="FR60"/>
  <c r="FN60"/>
  <c r="BQ55" i="1"/>
  <c r="FK60" i="7"/>
  <c r="FH60"/>
  <c r="FE60"/>
  <c r="FD60"/>
  <c r="FA60"/>
  <c r="EX60"/>
  <c r="BK55" i="1"/>
  <c r="EU60" i="7"/>
  <c r="BJ55" i="1"/>
  <c r="ER60" i="7"/>
  <c r="BI55" i="1"/>
  <c r="EO60" i="7"/>
  <c r="EL60"/>
  <c r="EI60"/>
  <c r="EE60"/>
  <c r="EB60"/>
  <c r="DY60"/>
  <c r="BB55" i="1"/>
  <c r="DV60" i="7"/>
  <c r="DL60"/>
  <c r="DI60"/>
  <c r="DH60"/>
  <c r="AQ55" i="1"/>
  <c r="DE60" i="7"/>
  <c r="DB60"/>
  <c r="CZ60"/>
  <c r="CX60"/>
  <c r="CU60"/>
  <c r="CR60"/>
  <c r="CO60"/>
  <c r="CL60"/>
  <c r="AI55" i="1"/>
  <c r="CI60" i="7"/>
  <c r="CC60"/>
  <c r="CB60"/>
  <c r="BY60"/>
  <c r="BS60"/>
  <c r="BP60"/>
  <c r="BM60"/>
  <c r="BL60"/>
  <c r="BI60"/>
  <c r="BF60"/>
  <c r="BC60"/>
  <c r="AZ60"/>
  <c r="AW60"/>
  <c r="S55" i="1"/>
  <c r="AQ60" i="7"/>
  <c r="AN60"/>
  <c r="AK60"/>
  <c r="AH60"/>
  <c r="O55" i="1"/>
  <c r="AE60" i="7"/>
  <c r="AB60"/>
  <c r="Y60"/>
  <c r="V60"/>
  <c r="O60"/>
  <c r="GV59"/>
  <c r="GS59"/>
  <c r="GP59"/>
  <c r="GM59"/>
  <c r="GJ59"/>
  <c r="BX54" i="1"/>
  <c r="GD59" i="7"/>
  <c r="GA59"/>
  <c r="FX59"/>
  <c r="FU59"/>
  <c r="FR59"/>
  <c r="FN59"/>
  <c r="BQ54" i="1"/>
  <c r="FK59" i="7"/>
  <c r="FH59"/>
  <c r="FE59"/>
  <c r="FD59"/>
  <c r="FA59"/>
  <c r="EX59"/>
  <c r="BK54" i="1"/>
  <c r="EU59" i="7"/>
  <c r="ER59"/>
  <c r="BI54" i="1"/>
  <c r="EO59" i="7"/>
  <c r="EL59"/>
  <c r="EI59"/>
  <c r="EE59"/>
  <c r="EB59"/>
  <c r="DY59"/>
  <c r="BB54" i="1"/>
  <c r="DV59" i="7"/>
  <c r="DL59"/>
  <c r="DI59"/>
  <c r="DH59"/>
  <c r="DE59"/>
  <c r="DB59"/>
  <c r="CZ59"/>
  <c r="CX59"/>
  <c r="CU59"/>
  <c r="CR59"/>
  <c r="CO59"/>
  <c r="CL59"/>
  <c r="AI54" i="1"/>
  <c r="CI59" i="7"/>
  <c r="CF59"/>
  <c r="CC59"/>
  <c r="CB59"/>
  <c r="BY59"/>
  <c r="BS59"/>
  <c r="BP59"/>
  <c r="BM59"/>
  <c r="BL59"/>
  <c r="BI59"/>
  <c r="BF59"/>
  <c r="BC59"/>
  <c r="AZ59"/>
  <c r="AW59"/>
  <c r="AT59"/>
  <c r="S54" i="1"/>
  <c r="AQ59" i="7"/>
  <c r="AN59"/>
  <c r="AK59"/>
  <c r="AH59"/>
  <c r="O54" i="1"/>
  <c r="AE59" i="7"/>
  <c r="AB59"/>
  <c r="Y59"/>
  <c r="V59"/>
  <c r="O59"/>
  <c r="E59"/>
  <c r="GV58"/>
  <c r="GS58"/>
  <c r="GP58"/>
  <c r="GM58"/>
  <c r="GJ58"/>
  <c r="BX53" i="1"/>
  <c r="GD58" i="7"/>
  <c r="GA58"/>
  <c r="FX58"/>
  <c r="FU58"/>
  <c r="FR58"/>
  <c r="FN58"/>
  <c r="BQ53" i="1"/>
  <c r="FK58" i="7"/>
  <c r="FH58"/>
  <c r="FE58"/>
  <c r="FD58"/>
  <c r="FA58"/>
  <c r="EX58"/>
  <c r="BK53" i="1"/>
  <c r="EU58" i="7"/>
  <c r="ER58"/>
  <c r="BI53" i="1"/>
  <c r="EO58" i="7"/>
  <c r="EL58"/>
  <c r="EI58"/>
  <c r="EE58"/>
  <c r="EB58"/>
  <c r="DY58"/>
  <c r="BB53" i="1"/>
  <c r="DV58" i="7"/>
  <c r="DL58"/>
  <c r="DI58"/>
  <c r="DH58"/>
  <c r="DE58"/>
  <c r="DB58"/>
  <c r="CZ58"/>
  <c r="CX58"/>
  <c r="CU58"/>
  <c r="CR58"/>
  <c r="CO58"/>
  <c r="CL58"/>
  <c r="AI53" i="1"/>
  <c r="CI58" i="7"/>
  <c r="CF58"/>
  <c r="CC58"/>
  <c r="CB58"/>
  <c r="BY58"/>
  <c r="BS58"/>
  <c r="BP58"/>
  <c r="BM58"/>
  <c r="BL58"/>
  <c r="BI58"/>
  <c r="BF58"/>
  <c r="BC58"/>
  <c r="AZ58"/>
  <c r="AW58"/>
  <c r="AT58"/>
  <c r="S53" i="1"/>
  <c r="AQ58" i="7"/>
  <c r="AN58"/>
  <c r="AK58"/>
  <c r="AH58"/>
  <c r="O53" i="1"/>
  <c r="AE58" i="7"/>
  <c r="AB58"/>
  <c r="Y58"/>
  <c r="V58"/>
  <c r="O58"/>
  <c r="E58"/>
  <c r="GV57"/>
  <c r="GS57"/>
  <c r="GP57"/>
  <c r="GM57"/>
  <c r="GJ57"/>
  <c r="BX52" i="1"/>
  <c r="GD57" i="7"/>
  <c r="GA57"/>
  <c r="FX57"/>
  <c r="FU57"/>
  <c r="FR57"/>
  <c r="FN57"/>
  <c r="BQ52" i="1"/>
  <c r="FK57" i="7"/>
  <c r="FH57"/>
  <c r="FE57"/>
  <c r="FD57"/>
  <c r="FA57"/>
  <c r="EX57"/>
  <c r="BK52" i="1"/>
  <c r="EU57" i="7"/>
  <c r="ER57"/>
  <c r="BI52" i="1"/>
  <c r="EO57" i="7"/>
  <c r="EL57"/>
  <c r="EI57"/>
  <c r="EE57"/>
  <c r="EB57"/>
  <c r="DY57"/>
  <c r="BB52" i="1"/>
  <c r="DV57" i="7"/>
  <c r="DL57"/>
  <c r="DI57"/>
  <c r="DH57"/>
  <c r="DE57"/>
  <c r="DB57"/>
  <c r="CZ57"/>
  <c r="CX57"/>
  <c r="CU57"/>
  <c r="CR57"/>
  <c r="CO57"/>
  <c r="CL57"/>
  <c r="AI52" i="1"/>
  <c r="CI57" i="7"/>
  <c r="CF57"/>
  <c r="CC57"/>
  <c r="CB57"/>
  <c r="BY57"/>
  <c r="BS57"/>
  <c r="BP57"/>
  <c r="BM57"/>
  <c r="BL57"/>
  <c r="BI57"/>
  <c r="BF57"/>
  <c r="BC57"/>
  <c r="AZ57"/>
  <c r="AW57"/>
  <c r="AT57"/>
  <c r="S52" i="1"/>
  <c r="AQ57" i="7"/>
  <c r="AN57"/>
  <c r="AK57"/>
  <c r="AH57"/>
  <c r="O52" i="1"/>
  <c r="AE57" i="7"/>
  <c r="AB57"/>
  <c r="Y57"/>
  <c r="V57"/>
  <c r="O57"/>
  <c r="E57"/>
  <c r="GV56"/>
  <c r="GS56"/>
  <c r="GP56"/>
  <c r="GM56"/>
  <c r="GJ56"/>
  <c r="BX51" i="1"/>
  <c r="GD56" i="7"/>
  <c r="GA56"/>
  <c r="FX56"/>
  <c r="FU56"/>
  <c r="FR56"/>
  <c r="FN56"/>
  <c r="BQ51" i="1"/>
  <c r="FK56" i="7"/>
  <c r="FH56"/>
  <c r="FE56"/>
  <c r="FD56"/>
  <c r="FA56"/>
  <c r="EX56"/>
  <c r="BK51" i="1"/>
  <c r="EU56" i="7"/>
  <c r="ER56"/>
  <c r="BI51" i="1"/>
  <c r="EO56" i="7"/>
  <c r="EL56"/>
  <c r="BG51" i="1"/>
  <c r="EI56" i="7"/>
  <c r="EE56"/>
  <c r="EB56"/>
  <c r="DY56"/>
  <c r="BB51" i="1"/>
  <c r="DV56" i="7"/>
  <c r="DL56"/>
  <c r="DI56"/>
  <c r="DH56"/>
  <c r="DE56"/>
  <c r="DB56"/>
  <c r="CZ56"/>
  <c r="CX56"/>
  <c r="CU56"/>
  <c r="CR56"/>
  <c r="CO56"/>
  <c r="CL56"/>
  <c r="AI51" i="1"/>
  <c r="CI56" i="7"/>
  <c r="CF56"/>
  <c r="CC56"/>
  <c r="CB56"/>
  <c r="BY56"/>
  <c r="BS56"/>
  <c r="BP56"/>
  <c r="BM56"/>
  <c r="BL56"/>
  <c r="BI56"/>
  <c r="BF56"/>
  <c r="BC56"/>
  <c r="AZ56"/>
  <c r="AW56"/>
  <c r="AT56"/>
  <c r="S51" i="1"/>
  <c r="AQ56" i="7"/>
  <c r="AN56"/>
  <c r="AK56"/>
  <c r="P51" i="1"/>
  <c r="AH56" i="7"/>
  <c r="O51" i="1"/>
  <c r="AE56" i="7"/>
  <c r="AB56"/>
  <c r="Y56"/>
  <c r="V56"/>
  <c r="O56"/>
  <c r="E56"/>
  <c r="GV55"/>
  <c r="GS55"/>
  <c r="GP55"/>
  <c r="GM55"/>
  <c r="GJ55"/>
  <c r="BX50" i="1"/>
  <c r="GD55" i="7"/>
  <c r="GA55"/>
  <c r="FX55"/>
  <c r="FU55"/>
  <c r="FR55"/>
  <c r="FN55"/>
  <c r="BQ50" i="1"/>
  <c r="FK55" i="7"/>
  <c r="FH55"/>
  <c r="FE55"/>
  <c r="FD55"/>
  <c r="FA55"/>
  <c r="EX55"/>
  <c r="BK50" i="1"/>
  <c r="EU55" i="7"/>
  <c r="ER55"/>
  <c r="BI50" i="1"/>
  <c r="EO55" i="7"/>
  <c r="EL55"/>
  <c r="EI55"/>
  <c r="EE55"/>
  <c r="EB55"/>
  <c r="DY55"/>
  <c r="BB50" i="1"/>
  <c r="DV55" i="7"/>
  <c r="DL55"/>
  <c r="DI55"/>
  <c r="DH55"/>
  <c r="DE55"/>
  <c r="DB55"/>
  <c r="CZ55"/>
  <c r="CX55"/>
  <c r="CU55"/>
  <c r="CR55"/>
  <c r="CO55"/>
  <c r="CL55"/>
  <c r="AI50" i="1"/>
  <c r="CI55" i="7"/>
  <c r="CF55"/>
  <c r="CC55"/>
  <c r="CB55"/>
  <c r="BY55"/>
  <c r="BS55"/>
  <c r="BP55"/>
  <c r="BM55"/>
  <c r="BL55"/>
  <c r="BI55"/>
  <c r="BF55"/>
  <c r="BC55"/>
  <c r="AZ55"/>
  <c r="AW55"/>
  <c r="AT55"/>
  <c r="S50" i="1"/>
  <c r="AQ55" i="7"/>
  <c r="AN55"/>
  <c r="AK55"/>
  <c r="AH55"/>
  <c r="O50" i="1"/>
  <c r="AE55" i="7"/>
  <c r="AB55"/>
  <c r="Y55"/>
  <c r="V55"/>
  <c r="O55"/>
  <c r="E55"/>
  <c r="GV54"/>
  <c r="GS54"/>
  <c r="GP54"/>
  <c r="GM54"/>
  <c r="GJ54"/>
  <c r="BX49" i="1"/>
  <c r="GD54" i="7"/>
  <c r="GA54"/>
  <c r="FX54"/>
  <c r="FU54"/>
  <c r="FR54"/>
  <c r="FN54"/>
  <c r="BQ49" i="1"/>
  <c r="FK54" i="7"/>
  <c r="FH54"/>
  <c r="FE54"/>
  <c r="FD54"/>
  <c r="FA54"/>
  <c r="EX54"/>
  <c r="BK49" i="1"/>
  <c r="EU54" i="7"/>
  <c r="ER54"/>
  <c r="BI49" i="1"/>
  <c r="EO54" i="7"/>
  <c r="EL54"/>
  <c r="EI54"/>
  <c r="EE54"/>
  <c r="EB54"/>
  <c r="DY54"/>
  <c r="BB49" i="1"/>
  <c r="DV54" i="7"/>
  <c r="DL54"/>
  <c r="DI54"/>
  <c r="DH54"/>
  <c r="DE54"/>
  <c r="DB54"/>
  <c r="CZ54"/>
  <c r="CX54"/>
  <c r="CU54"/>
  <c r="CR54"/>
  <c r="CO54"/>
  <c r="CL54"/>
  <c r="AI49" i="1"/>
  <c r="CI54" i="7"/>
  <c r="CF54"/>
  <c r="CC54"/>
  <c r="CB54"/>
  <c r="BY54"/>
  <c r="BS54"/>
  <c r="BP54"/>
  <c r="BM54"/>
  <c r="BL54"/>
  <c r="BI54"/>
  <c r="BF54"/>
  <c r="BC54"/>
  <c r="AZ54"/>
  <c r="AW54"/>
  <c r="AT54"/>
  <c r="S49" i="1"/>
  <c r="AQ54" i="7"/>
  <c r="AN54"/>
  <c r="AK54"/>
  <c r="AH54"/>
  <c r="O49" i="1"/>
  <c r="AE54" i="7"/>
  <c r="AB54"/>
  <c r="Y54"/>
  <c r="V54"/>
  <c r="O54"/>
  <c r="E54"/>
  <c r="GV53"/>
  <c r="GS53"/>
  <c r="GP53"/>
  <c r="GM53"/>
  <c r="GJ53"/>
  <c r="BX48" i="1"/>
  <c r="GD53" i="7"/>
  <c r="GA53"/>
  <c r="FX53"/>
  <c r="FU53"/>
  <c r="FR53"/>
  <c r="FN53"/>
  <c r="BQ48" i="1"/>
  <c r="FK53" i="7"/>
  <c r="FH53"/>
  <c r="FE53"/>
  <c r="FD53"/>
  <c r="FA53"/>
  <c r="EX53"/>
  <c r="BK48" i="1"/>
  <c r="EU53" i="7"/>
  <c r="ER53"/>
  <c r="BI48" i="1"/>
  <c r="EO53" i="7"/>
  <c r="EL53"/>
  <c r="EI53"/>
  <c r="EE53"/>
  <c r="EB53"/>
  <c r="DY53"/>
  <c r="BB48" i="1"/>
  <c r="DV53" i="7"/>
  <c r="DL53"/>
  <c r="DI53"/>
  <c r="DH53"/>
  <c r="DE53"/>
  <c r="DB53"/>
  <c r="CZ53"/>
  <c r="CX53"/>
  <c r="CU53"/>
  <c r="CR53"/>
  <c r="CO53"/>
  <c r="CL53"/>
  <c r="AI48" i="1"/>
  <c r="CI53" i="7"/>
  <c r="CF53"/>
  <c r="CC53"/>
  <c r="CB53"/>
  <c r="BY53"/>
  <c r="BS53"/>
  <c r="BP53"/>
  <c r="BM53"/>
  <c r="BL53"/>
  <c r="BI53"/>
  <c r="BF53"/>
  <c r="BC53"/>
  <c r="AZ53"/>
  <c r="AW53"/>
  <c r="AT53"/>
  <c r="S48" i="1"/>
  <c r="AQ53" i="7"/>
  <c r="AN53"/>
  <c r="AK53"/>
  <c r="AH53"/>
  <c r="O48" i="1"/>
  <c r="AE53" i="7"/>
  <c r="AB53"/>
  <c r="Y53"/>
  <c r="V53"/>
  <c r="O53"/>
  <c r="E53"/>
  <c r="GV52"/>
  <c r="GS52"/>
  <c r="GP52"/>
  <c r="GM52"/>
  <c r="GJ52"/>
  <c r="BX47" i="1"/>
  <c r="GD52" i="7"/>
  <c r="GA52"/>
  <c r="FX52"/>
  <c r="FU52"/>
  <c r="FR52"/>
  <c r="FN52"/>
  <c r="BQ47" i="1"/>
  <c r="FK52" i="7"/>
  <c r="FH52"/>
  <c r="FE52"/>
  <c r="FD52"/>
  <c r="FA52"/>
  <c r="EX52"/>
  <c r="BK47" i="1"/>
  <c r="EU52" i="7"/>
  <c r="ER52"/>
  <c r="BI47" i="1"/>
  <c r="EO52" i="7"/>
  <c r="EL52"/>
  <c r="EI52"/>
  <c r="EE52"/>
  <c r="EB52"/>
  <c r="DY52"/>
  <c r="BB47" i="1"/>
  <c r="DV52" i="7"/>
  <c r="DL52"/>
  <c r="DI52"/>
  <c r="DH52"/>
  <c r="DE52"/>
  <c r="DB52"/>
  <c r="CZ52"/>
  <c r="CX52"/>
  <c r="CU52"/>
  <c r="CR52"/>
  <c r="CO52"/>
  <c r="CL52"/>
  <c r="AI47" i="1"/>
  <c r="CI52" i="7"/>
  <c r="CF52"/>
  <c r="CC52"/>
  <c r="CB52"/>
  <c r="BY52"/>
  <c r="BS52"/>
  <c r="BP52"/>
  <c r="BM52"/>
  <c r="BL52"/>
  <c r="BI52"/>
  <c r="BF52"/>
  <c r="BC52"/>
  <c r="AZ52"/>
  <c r="AW52"/>
  <c r="AT52"/>
  <c r="S47" i="1"/>
  <c r="AQ52" i="7"/>
  <c r="AN52"/>
  <c r="AK52"/>
  <c r="AH52"/>
  <c r="O47" i="1"/>
  <c r="AE52" i="7"/>
  <c r="AB52"/>
  <c r="Y52"/>
  <c r="V52"/>
  <c r="O52"/>
  <c r="E52"/>
  <c r="GV51"/>
  <c r="GS51"/>
  <c r="GP51"/>
  <c r="GM51"/>
  <c r="GJ51"/>
  <c r="BX46" i="1"/>
  <c r="GD51" i="7"/>
  <c r="GA51"/>
  <c r="FX51"/>
  <c r="FU51"/>
  <c r="FR51"/>
  <c r="FN51"/>
  <c r="BQ46" i="1"/>
  <c r="FK51" i="7"/>
  <c r="FH51"/>
  <c r="FE51"/>
  <c r="FD51"/>
  <c r="FA51"/>
  <c r="EX51"/>
  <c r="BK46" i="1"/>
  <c r="EU51" i="7"/>
  <c r="ER51"/>
  <c r="BI46" i="1"/>
  <c r="EO51" i="7"/>
  <c r="EL51"/>
  <c r="EI51"/>
  <c r="EE51"/>
  <c r="EB51"/>
  <c r="DY51"/>
  <c r="BB46" i="1"/>
  <c r="DV51" i="7"/>
  <c r="DL51"/>
  <c r="DI51"/>
  <c r="DH51"/>
  <c r="DE51"/>
  <c r="DB51"/>
  <c r="CZ51"/>
  <c r="CX51"/>
  <c r="CU51"/>
  <c r="CR51"/>
  <c r="CO51"/>
  <c r="CL51"/>
  <c r="AI46" i="1"/>
  <c r="CI51" i="7"/>
  <c r="CF51"/>
  <c r="CC51"/>
  <c r="CB51"/>
  <c r="BY51"/>
  <c r="BS51"/>
  <c r="BP51"/>
  <c r="BM51"/>
  <c r="BL51"/>
  <c r="BI51"/>
  <c r="BF51"/>
  <c r="BC51"/>
  <c r="AZ51"/>
  <c r="AW51"/>
  <c r="AT51"/>
  <c r="S46" i="1"/>
  <c r="AQ51" i="7"/>
  <c r="AN51"/>
  <c r="AK51"/>
  <c r="AH51"/>
  <c r="O46" i="1"/>
  <c r="AE51" i="7"/>
  <c r="AB51"/>
  <c r="Y51"/>
  <c r="V51"/>
  <c r="O51"/>
  <c r="E51"/>
  <c r="GV50"/>
  <c r="GS50"/>
  <c r="GP50"/>
  <c r="GM50"/>
  <c r="GJ50"/>
  <c r="BX45" i="1"/>
  <c r="GD50" i="7"/>
  <c r="GA50"/>
  <c r="FX50"/>
  <c r="FU50"/>
  <c r="FR50"/>
  <c r="FN50"/>
  <c r="BQ45" i="1"/>
  <c r="FK50" i="7"/>
  <c r="FH50"/>
  <c r="FE50"/>
  <c r="FD50"/>
  <c r="FA50"/>
  <c r="EX50"/>
  <c r="BK45" i="1"/>
  <c r="EU50" i="7"/>
  <c r="ER50"/>
  <c r="BI45" i="1"/>
  <c r="EO50" i="7"/>
  <c r="EL50"/>
  <c r="EI50"/>
  <c r="EE50"/>
  <c r="EB50"/>
  <c r="DY50"/>
  <c r="BB45" i="1"/>
  <c r="DV50" i="7"/>
  <c r="DL50"/>
  <c r="DI50"/>
  <c r="DH50"/>
  <c r="DE50"/>
  <c r="DB50"/>
  <c r="CZ50"/>
  <c r="CX50"/>
  <c r="CU50"/>
  <c r="CR50"/>
  <c r="CO50"/>
  <c r="CL50"/>
  <c r="AI45" i="1"/>
  <c r="CI50" i="7"/>
  <c r="CF50"/>
  <c r="CC50"/>
  <c r="CB50"/>
  <c r="BY50"/>
  <c r="BS50"/>
  <c r="BP50"/>
  <c r="BM50"/>
  <c r="BL50"/>
  <c r="BI50"/>
  <c r="BF50"/>
  <c r="BC50"/>
  <c r="AZ50"/>
  <c r="AW50"/>
  <c r="S45" i="1"/>
  <c r="AQ50" i="7"/>
  <c r="AN50"/>
  <c r="AK50"/>
  <c r="AH50"/>
  <c r="O45" i="1"/>
  <c r="AE50" i="7"/>
  <c r="AB50"/>
  <c r="Y50"/>
  <c r="V50"/>
  <c r="O50"/>
  <c r="GV49"/>
  <c r="GS49"/>
  <c r="GP49"/>
  <c r="GM49"/>
  <c r="GJ49"/>
  <c r="BX44" i="1"/>
  <c r="GD49" i="7"/>
  <c r="GA49"/>
  <c r="FX49"/>
  <c r="FU49"/>
  <c r="FR49"/>
  <c r="FN49"/>
  <c r="BQ44" i="1"/>
  <c r="FK49" i="7"/>
  <c r="FH49"/>
  <c r="FE49"/>
  <c r="FD49"/>
  <c r="FA49"/>
  <c r="EX49"/>
  <c r="BK44" i="1"/>
  <c r="EU49" i="7"/>
  <c r="ER49"/>
  <c r="BI44" i="1"/>
  <c r="EO49" i="7"/>
  <c r="EL49"/>
  <c r="EI49"/>
  <c r="EE49"/>
  <c r="EB49"/>
  <c r="DY49"/>
  <c r="BB44" i="1"/>
  <c r="DV49" i="7"/>
  <c r="DL49"/>
  <c r="DI49"/>
  <c r="DH49"/>
  <c r="DE49"/>
  <c r="DB49"/>
  <c r="CZ49"/>
  <c r="CX49"/>
  <c r="CU49"/>
  <c r="CR49"/>
  <c r="CO49"/>
  <c r="CL49"/>
  <c r="AI44" i="1"/>
  <c r="CI49" i="7"/>
  <c r="CC49"/>
  <c r="CB49"/>
  <c r="BY49"/>
  <c r="BS49"/>
  <c r="BP49"/>
  <c r="BM49"/>
  <c r="BL49"/>
  <c r="BI49"/>
  <c r="BF49"/>
  <c r="BC49"/>
  <c r="AZ49"/>
  <c r="AW49"/>
  <c r="S44" i="1"/>
  <c r="AQ49" i="7"/>
  <c r="AN49"/>
  <c r="AK49"/>
  <c r="AH49"/>
  <c r="O44" i="1"/>
  <c r="AE49" i="7"/>
  <c r="AB49"/>
  <c r="Y49"/>
  <c r="V49"/>
  <c r="O49"/>
  <c r="GV48"/>
  <c r="GS48"/>
  <c r="GP48"/>
  <c r="GM48"/>
  <c r="GJ48"/>
  <c r="BX43" i="1"/>
  <c r="GD48" i="7"/>
  <c r="GA48"/>
  <c r="FX48"/>
  <c r="FU48"/>
  <c r="FR48"/>
  <c r="FN48"/>
  <c r="BQ43" i="1"/>
  <c r="FK48" i="7"/>
  <c r="FH48"/>
  <c r="FE48"/>
  <c r="FD48"/>
  <c r="FA48"/>
  <c r="EX48"/>
  <c r="BK43" i="1"/>
  <c r="EU48" i="7"/>
  <c r="ER48"/>
  <c r="BI43" i="1"/>
  <c r="EO48" i="7"/>
  <c r="EL48"/>
  <c r="EI48"/>
  <c r="EE48"/>
  <c r="EB48"/>
  <c r="DY48"/>
  <c r="BB43" i="1"/>
  <c r="DV48" i="7"/>
  <c r="DL48"/>
  <c r="DI48"/>
  <c r="DH48"/>
  <c r="DE48"/>
  <c r="DB48"/>
  <c r="CZ48"/>
  <c r="CX48"/>
  <c r="CU48"/>
  <c r="CR48"/>
  <c r="CO48"/>
  <c r="CL48"/>
  <c r="AI43" i="1"/>
  <c r="CI48" i="7"/>
  <c r="CF48"/>
  <c r="CC48"/>
  <c r="CB48"/>
  <c r="BY48"/>
  <c r="BS48"/>
  <c r="BP48"/>
  <c r="BM48"/>
  <c r="BL48"/>
  <c r="BI48"/>
  <c r="BF48"/>
  <c r="BC48"/>
  <c r="AZ48"/>
  <c r="AW48"/>
  <c r="S43" i="1"/>
  <c r="AQ48" i="7"/>
  <c r="AN48"/>
  <c r="AK48"/>
  <c r="AH48"/>
  <c r="O43" i="1"/>
  <c r="AE48" i="7"/>
  <c r="AB48"/>
  <c r="Y48"/>
  <c r="V48"/>
  <c r="O48"/>
  <c r="GV47"/>
  <c r="GS47"/>
  <c r="GP47"/>
  <c r="GM47"/>
  <c r="GJ47"/>
  <c r="BX42" i="1"/>
  <c r="GD47" i="7"/>
  <c r="GA47"/>
  <c r="FX47"/>
  <c r="FU47"/>
  <c r="FR47"/>
  <c r="FN47"/>
  <c r="BQ42" i="1"/>
  <c r="FK47" i="7"/>
  <c r="FH47"/>
  <c r="FE47"/>
  <c r="FD47"/>
  <c r="FA47"/>
  <c r="EX47"/>
  <c r="BK42" i="1"/>
  <c r="EU47" i="7"/>
  <c r="ER47"/>
  <c r="BI42" i="1"/>
  <c r="EO47" i="7"/>
  <c r="EL47"/>
  <c r="EI47"/>
  <c r="EE47"/>
  <c r="EB47"/>
  <c r="DY47"/>
  <c r="BB42" i="1"/>
  <c r="DV47" i="7"/>
  <c r="DL47"/>
  <c r="DI47"/>
  <c r="DH47"/>
  <c r="DE47"/>
  <c r="DB47"/>
  <c r="CZ47"/>
  <c r="CX47"/>
  <c r="CU47"/>
  <c r="CR47"/>
  <c r="CO47"/>
  <c r="CL47"/>
  <c r="AI42" i="1"/>
  <c r="CI47" i="7"/>
  <c r="CC47"/>
  <c r="CB47"/>
  <c r="BY47"/>
  <c r="BS47"/>
  <c r="BP47"/>
  <c r="BM47"/>
  <c r="BL47"/>
  <c r="BI47"/>
  <c r="BF47"/>
  <c r="BC47"/>
  <c r="AZ47"/>
  <c r="AW47"/>
  <c r="S42" i="1"/>
  <c r="AQ47" i="7"/>
  <c r="AN47"/>
  <c r="AK47"/>
  <c r="AH47"/>
  <c r="O42" i="1"/>
  <c r="AE47" i="7"/>
  <c r="AB47"/>
  <c r="Y47"/>
  <c r="V47"/>
  <c r="O47"/>
  <c r="E47"/>
  <c r="GV46"/>
  <c r="GS46"/>
  <c r="GP46"/>
  <c r="GM46"/>
  <c r="GJ46"/>
  <c r="BX41" i="1"/>
  <c r="GD46" i="7"/>
  <c r="GA46"/>
  <c r="FX46"/>
  <c r="FU46"/>
  <c r="FR46"/>
  <c r="FN46"/>
  <c r="BQ41" i="1"/>
  <c r="FK46" i="7"/>
  <c r="FH46"/>
  <c r="FE46"/>
  <c r="FD46"/>
  <c r="FA46"/>
  <c r="EX46"/>
  <c r="BK41" i="1"/>
  <c r="EU46" i="7"/>
  <c r="ER46"/>
  <c r="BI41" i="1"/>
  <c r="EO46" i="7"/>
  <c r="EL46"/>
  <c r="EI46"/>
  <c r="EE46"/>
  <c r="EB46"/>
  <c r="DY46"/>
  <c r="BB41" i="1"/>
  <c r="DV46" i="7"/>
  <c r="DL46"/>
  <c r="DI46"/>
  <c r="DH46"/>
  <c r="DE46"/>
  <c r="DB46"/>
  <c r="CZ46"/>
  <c r="CX46"/>
  <c r="CU46"/>
  <c r="CR46"/>
  <c r="CO46"/>
  <c r="CL46"/>
  <c r="AI41" i="1"/>
  <c r="CI46" i="7"/>
  <c r="CF46"/>
  <c r="CC46"/>
  <c r="CB46"/>
  <c r="BY46"/>
  <c r="BS46"/>
  <c r="BP46"/>
  <c r="BM46"/>
  <c r="BL46"/>
  <c r="BI46"/>
  <c r="BF46"/>
  <c r="BC46"/>
  <c r="AZ46"/>
  <c r="AW46"/>
  <c r="AT46"/>
  <c r="S41" i="1"/>
  <c r="AQ46" i="7"/>
  <c r="AN46"/>
  <c r="AK46"/>
  <c r="AH46"/>
  <c r="O41" i="1"/>
  <c r="AE46" i="7"/>
  <c r="AB46"/>
  <c r="Y46"/>
  <c r="V46"/>
  <c r="O46"/>
  <c r="E46"/>
  <c r="GV45"/>
  <c r="GS45"/>
  <c r="GP45"/>
  <c r="GM45"/>
  <c r="GJ45"/>
  <c r="GG45"/>
  <c r="BX40" i="1"/>
  <c r="GD45" i="7"/>
  <c r="GA45"/>
  <c r="FX45"/>
  <c r="FU45"/>
  <c r="FR45"/>
  <c r="FN45"/>
  <c r="BQ40" i="1"/>
  <c r="FK45" i="7"/>
  <c r="FH45"/>
  <c r="FE45"/>
  <c r="FD45"/>
  <c r="FA45"/>
  <c r="EX45"/>
  <c r="BK40" i="1"/>
  <c r="EU45" i="7"/>
  <c r="ER45"/>
  <c r="BI40" i="1"/>
  <c r="EO45" i="7"/>
  <c r="EL45"/>
  <c r="EI45"/>
  <c r="EE45"/>
  <c r="EB45"/>
  <c r="DY45"/>
  <c r="BB40" i="1"/>
  <c r="DV45" i="7"/>
  <c r="DL45"/>
  <c r="DI45"/>
  <c r="DH45"/>
  <c r="DE45"/>
  <c r="DB45"/>
  <c r="CZ45"/>
  <c r="CX45"/>
  <c r="CU45"/>
  <c r="CR45"/>
  <c r="CO45"/>
  <c r="CL45"/>
  <c r="AI40" i="1"/>
  <c r="CI45" i="7"/>
  <c r="CC45"/>
  <c r="CB45"/>
  <c r="BY45"/>
  <c r="BS45"/>
  <c r="BP45"/>
  <c r="BM45"/>
  <c r="BL45"/>
  <c r="BI45"/>
  <c r="BF45"/>
  <c r="BC45"/>
  <c r="AZ45"/>
  <c r="AW45"/>
  <c r="S40" i="1"/>
  <c r="AQ45" i="7"/>
  <c r="AN45"/>
  <c r="AK45"/>
  <c r="AH45"/>
  <c r="O40" i="1"/>
  <c r="AE45" i="7"/>
  <c r="AB45"/>
  <c r="Y45"/>
  <c r="V45"/>
  <c r="O45"/>
  <c r="GV44"/>
  <c r="GS44"/>
  <c r="GP44"/>
  <c r="GM44"/>
  <c r="GJ44"/>
  <c r="GG44"/>
  <c r="BX39" i="1"/>
  <c r="GD44" i="7"/>
  <c r="GA44"/>
  <c r="FX44"/>
  <c r="FU44"/>
  <c r="FR44"/>
  <c r="FN44"/>
  <c r="BQ39" i="1"/>
  <c r="FK44" i="7"/>
  <c r="FH44"/>
  <c r="FE44"/>
  <c r="FD44"/>
  <c r="FA44"/>
  <c r="EX44"/>
  <c r="BK39" i="1"/>
  <c r="EU44" i="7"/>
  <c r="ER44"/>
  <c r="BI39" i="1"/>
  <c r="EO44" i="7"/>
  <c r="EL44"/>
  <c r="EI44"/>
  <c r="EE44"/>
  <c r="EB44"/>
  <c r="DY44"/>
  <c r="BB39" i="1"/>
  <c r="DV44" i="7"/>
  <c r="DL44"/>
  <c r="DI44"/>
  <c r="DH44"/>
  <c r="DE44"/>
  <c r="DB44"/>
  <c r="CZ44"/>
  <c r="CX44"/>
  <c r="CU44"/>
  <c r="CR44"/>
  <c r="CO44"/>
  <c r="CL44"/>
  <c r="AI39" i="1"/>
  <c r="CI44" i="7"/>
  <c r="CC44"/>
  <c r="CB44"/>
  <c r="BY44"/>
  <c r="BS44"/>
  <c r="BP44"/>
  <c r="BM44"/>
  <c r="BL44"/>
  <c r="BI44"/>
  <c r="BF44"/>
  <c r="BC44"/>
  <c r="AZ44"/>
  <c r="AW44"/>
  <c r="S39" i="1"/>
  <c r="AQ44" i="7"/>
  <c r="AN44"/>
  <c r="AK44"/>
  <c r="AH44"/>
  <c r="O39" i="1"/>
  <c r="AE44" i="7"/>
  <c r="AB44"/>
  <c r="Y44"/>
  <c r="V44"/>
  <c r="O44"/>
  <c r="GV43"/>
  <c r="GS43"/>
  <c r="GP43"/>
  <c r="GM43"/>
  <c r="GJ43"/>
  <c r="GG43"/>
  <c r="BX38" i="1"/>
  <c r="GD43" i="7"/>
  <c r="GA43"/>
  <c r="FX43"/>
  <c r="FU43"/>
  <c r="FR43"/>
  <c r="FN43"/>
  <c r="BQ38" i="1"/>
  <c r="FK43" i="7"/>
  <c r="FH43"/>
  <c r="FE43"/>
  <c r="FD43"/>
  <c r="FA43"/>
  <c r="EX43"/>
  <c r="BK38" i="1"/>
  <c r="EU43" i="7"/>
  <c r="ER43"/>
  <c r="BI38" i="1"/>
  <c r="EO43" i="7"/>
  <c r="EL43"/>
  <c r="BG38" i="1"/>
  <c r="EI43" i="7"/>
  <c r="EE43"/>
  <c r="EB43"/>
  <c r="DY43"/>
  <c r="BB38" i="1"/>
  <c r="DV43" i="7"/>
  <c r="DL43"/>
  <c r="DI43"/>
  <c r="DH43"/>
  <c r="DE43"/>
  <c r="DB43"/>
  <c r="CZ43"/>
  <c r="CX43"/>
  <c r="CU43"/>
  <c r="CR43"/>
  <c r="CO43"/>
  <c r="CL43"/>
  <c r="AI38" i="1"/>
  <c r="CI43" i="7"/>
  <c r="CC43"/>
  <c r="CB43"/>
  <c r="BY43"/>
  <c r="BS43"/>
  <c r="BP43"/>
  <c r="BM43"/>
  <c r="BL43"/>
  <c r="BI43"/>
  <c r="BF43"/>
  <c r="BC43"/>
  <c r="AZ43"/>
  <c r="AW43"/>
  <c r="S38" i="1"/>
  <c r="AQ43" i="7"/>
  <c r="AN43"/>
  <c r="AK43"/>
  <c r="P38" i="1"/>
  <c r="AH43" i="7"/>
  <c r="O38" i="1"/>
  <c r="AE43" i="7"/>
  <c r="AB43"/>
  <c r="Y43"/>
  <c r="V43"/>
  <c r="O43"/>
  <c r="GV42"/>
  <c r="GS42"/>
  <c r="GP42"/>
  <c r="GM42"/>
  <c r="GJ42"/>
  <c r="BX37" i="1"/>
  <c r="GD42" i="7"/>
  <c r="GA42"/>
  <c r="FX42"/>
  <c r="FU42"/>
  <c r="FR42"/>
  <c r="FN42"/>
  <c r="BQ37" i="1"/>
  <c r="FK42" i="7"/>
  <c r="FH42"/>
  <c r="FE42"/>
  <c r="FD42"/>
  <c r="FA42"/>
  <c r="EX42"/>
  <c r="BK37" i="1"/>
  <c r="EU42" i="7"/>
  <c r="ER42"/>
  <c r="BI37" i="1"/>
  <c r="EO42" i="7"/>
  <c r="EL42"/>
  <c r="EI42"/>
  <c r="EE42"/>
  <c r="EB42"/>
  <c r="DY42"/>
  <c r="BB37" i="1"/>
  <c r="DV42" i="7"/>
  <c r="DL42"/>
  <c r="DI42"/>
  <c r="DH42"/>
  <c r="DE42"/>
  <c r="DB42"/>
  <c r="CZ42"/>
  <c r="CX42"/>
  <c r="CU42"/>
  <c r="CR42"/>
  <c r="CO42"/>
  <c r="CL42"/>
  <c r="AI37" i="1"/>
  <c r="CI42" i="7"/>
  <c r="CC42"/>
  <c r="CB42"/>
  <c r="BY42"/>
  <c r="BV42"/>
  <c r="BS42"/>
  <c r="BP42"/>
  <c r="BM42"/>
  <c r="BL42"/>
  <c r="BI42"/>
  <c r="BF42"/>
  <c r="BC42"/>
  <c r="AZ42"/>
  <c r="AW42"/>
  <c r="S37" i="1"/>
  <c r="AQ42" i="7"/>
  <c r="AN42"/>
  <c r="AK42"/>
  <c r="AH42"/>
  <c r="O37" i="1"/>
  <c r="AE42" i="7"/>
  <c r="AB42"/>
  <c r="Y42"/>
  <c r="V42"/>
  <c r="O42"/>
  <c r="E42"/>
  <c r="GV41"/>
  <c r="GS41"/>
  <c r="GP41"/>
  <c r="GM41"/>
  <c r="GJ41"/>
  <c r="BX36" i="1"/>
  <c r="GD41" i="7"/>
  <c r="GA41"/>
  <c r="FX41"/>
  <c r="FU41"/>
  <c r="FR41"/>
  <c r="FN41"/>
  <c r="BQ36" i="1"/>
  <c r="FK41" i="7"/>
  <c r="FH41"/>
  <c r="FE41"/>
  <c r="FD41"/>
  <c r="FA41"/>
  <c r="EX41"/>
  <c r="BK36" i="1"/>
  <c r="EU41" i="7"/>
  <c r="ER41"/>
  <c r="BI36" i="1"/>
  <c r="EO41" i="7"/>
  <c r="EL41"/>
  <c r="EI41"/>
  <c r="EE41"/>
  <c r="EB41"/>
  <c r="DY41"/>
  <c r="BB36" i="1"/>
  <c r="DV41" i="7"/>
  <c r="DL41"/>
  <c r="DI41"/>
  <c r="DH41"/>
  <c r="DE41"/>
  <c r="DB41"/>
  <c r="CZ41"/>
  <c r="CX41"/>
  <c r="CU41"/>
  <c r="CR41"/>
  <c r="CO41"/>
  <c r="CL41"/>
  <c r="AI36" i="1"/>
  <c r="CI41" i="7"/>
  <c r="CC41"/>
  <c r="CB41"/>
  <c r="BY41"/>
  <c r="BS41"/>
  <c r="BP41"/>
  <c r="BM41"/>
  <c r="BL41"/>
  <c r="BI41"/>
  <c r="BF41"/>
  <c r="BC41"/>
  <c r="AZ41"/>
  <c r="AW41"/>
  <c r="S36" i="1"/>
  <c r="AQ41" i="7"/>
  <c r="AN41"/>
  <c r="AK41"/>
  <c r="AH41"/>
  <c r="O36" i="1"/>
  <c r="AE41" i="7"/>
  <c r="AB41"/>
  <c r="Y41"/>
  <c r="V41"/>
  <c r="O41"/>
  <c r="E41"/>
  <c r="GV40"/>
  <c r="GS40"/>
  <c r="GP40"/>
  <c r="GM40"/>
  <c r="GJ40"/>
  <c r="BX35" i="1"/>
  <c r="GD40" i="7"/>
  <c r="GA40"/>
  <c r="FX40"/>
  <c r="FU40"/>
  <c r="FR40"/>
  <c r="FN40"/>
  <c r="BQ35" i="1"/>
  <c r="FK40" i="7"/>
  <c r="FH40"/>
  <c r="FE40"/>
  <c r="FD40"/>
  <c r="FA40"/>
  <c r="EX40"/>
  <c r="BK35" i="1"/>
  <c r="EU40" i="7"/>
  <c r="ER40"/>
  <c r="BI35" i="1"/>
  <c r="EO40" i="7"/>
  <c r="EL40"/>
  <c r="EI40"/>
  <c r="EE40"/>
  <c r="EB40"/>
  <c r="DY40"/>
  <c r="BB35" i="1"/>
  <c r="DV40" i="7"/>
  <c r="DL40"/>
  <c r="DI40"/>
  <c r="DH40"/>
  <c r="DE40"/>
  <c r="DB40"/>
  <c r="CZ40"/>
  <c r="CX40"/>
  <c r="CU40"/>
  <c r="CR40"/>
  <c r="CO40"/>
  <c r="CL40"/>
  <c r="AI35" i="1"/>
  <c r="CI40" i="7"/>
  <c r="CC40"/>
  <c r="CB40"/>
  <c r="BY40"/>
  <c r="BS40"/>
  <c r="BP40"/>
  <c r="BM40"/>
  <c r="BL40"/>
  <c r="BI40"/>
  <c r="BF40"/>
  <c r="BC40"/>
  <c r="AZ40"/>
  <c r="AW40"/>
  <c r="S35" i="1"/>
  <c r="AQ40" i="7"/>
  <c r="AN40"/>
  <c r="AK40"/>
  <c r="AH40"/>
  <c r="O35" i="1"/>
  <c r="AE40" i="7"/>
  <c r="AB40"/>
  <c r="Y40"/>
  <c r="V40"/>
  <c r="O40"/>
  <c r="GV39"/>
  <c r="GS39"/>
  <c r="GP39"/>
  <c r="GM39"/>
  <c r="GJ39"/>
  <c r="GG39"/>
  <c r="BX34" i="1"/>
  <c r="GD39" i="7"/>
  <c r="GA39"/>
  <c r="FX39"/>
  <c r="FU39"/>
  <c r="FR39"/>
  <c r="FN39"/>
  <c r="BQ34" i="1"/>
  <c r="FK39" i="7"/>
  <c r="FH39"/>
  <c r="FE39"/>
  <c r="FD39"/>
  <c r="FA39"/>
  <c r="EX39"/>
  <c r="BK34" i="1"/>
  <c r="EU39" i="7"/>
  <c r="ER39"/>
  <c r="BI34" i="1"/>
  <c r="EO39" i="7"/>
  <c r="EL39"/>
  <c r="EI39"/>
  <c r="EE39"/>
  <c r="EB39"/>
  <c r="DY39"/>
  <c r="BB34" i="1"/>
  <c r="DV39" i="7"/>
  <c r="DL39"/>
  <c r="DI39"/>
  <c r="DH39"/>
  <c r="DE39"/>
  <c r="DB39"/>
  <c r="CZ39"/>
  <c r="CX39"/>
  <c r="CU39"/>
  <c r="CR39"/>
  <c r="CO39"/>
  <c r="CL39"/>
  <c r="AI34" i="1"/>
  <c r="CI39" i="7"/>
  <c r="CF39"/>
  <c r="CC39"/>
  <c r="CB39"/>
  <c r="BY39"/>
  <c r="BS39"/>
  <c r="BP39"/>
  <c r="BM39"/>
  <c r="BL39"/>
  <c r="BI39"/>
  <c r="BF39"/>
  <c r="BC39"/>
  <c r="AZ39"/>
  <c r="AW39"/>
  <c r="S34" i="1"/>
  <c r="AQ39" i="7"/>
  <c r="AN39"/>
  <c r="AK39"/>
  <c r="AH39"/>
  <c r="O34" i="1"/>
  <c r="AE39" i="7"/>
  <c r="AB39"/>
  <c r="Y39"/>
  <c r="V39"/>
  <c r="O39"/>
  <c r="E39"/>
  <c r="GV38"/>
  <c r="GS38"/>
  <c r="GP38"/>
  <c r="GM38"/>
  <c r="GJ38"/>
  <c r="GG38"/>
  <c r="BX33" i="1"/>
  <c r="GD38" i="7"/>
  <c r="GA38"/>
  <c r="FX38"/>
  <c r="FU38"/>
  <c r="FR38"/>
  <c r="FN38"/>
  <c r="BQ33" i="1"/>
  <c r="FK38" i="7"/>
  <c r="FH38"/>
  <c r="FE38"/>
  <c r="FD38"/>
  <c r="FA38"/>
  <c r="EX38"/>
  <c r="BK33" i="1"/>
  <c r="EU38" i="7"/>
  <c r="BJ33" i="1"/>
  <c r="ER38" i="7"/>
  <c r="BI33" i="1"/>
  <c r="EO38" i="7"/>
  <c r="EL38"/>
  <c r="EI38"/>
  <c r="EE38"/>
  <c r="EB38"/>
  <c r="DY38"/>
  <c r="BB33" i="1"/>
  <c r="DV38" i="7"/>
  <c r="DL38"/>
  <c r="DI38"/>
  <c r="DH38"/>
  <c r="DE38"/>
  <c r="DB38"/>
  <c r="CZ38"/>
  <c r="CX38"/>
  <c r="CU38"/>
  <c r="CR38"/>
  <c r="CO38"/>
  <c r="CL38"/>
  <c r="AI33" i="1"/>
  <c r="CI38" i="7"/>
  <c r="CC38"/>
  <c r="CB38"/>
  <c r="BY38"/>
  <c r="BS38"/>
  <c r="BP38"/>
  <c r="BM38"/>
  <c r="BL38"/>
  <c r="BI38"/>
  <c r="BF38"/>
  <c r="BC38"/>
  <c r="AZ38"/>
  <c r="AW38"/>
  <c r="S33" i="1"/>
  <c r="AQ38" i="7"/>
  <c r="AN38"/>
  <c r="AK38"/>
  <c r="AH38"/>
  <c r="O33" i="1"/>
  <c r="AE38" i="7"/>
  <c r="AB38"/>
  <c r="Y38"/>
  <c r="V38"/>
  <c r="O38"/>
  <c r="GV37"/>
  <c r="GS37"/>
  <c r="GP37"/>
  <c r="GM37"/>
  <c r="GJ37"/>
  <c r="BX32" i="1"/>
  <c r="GD37" i="7"/>
  <c r="GA37"/>
  <c r="FX37"/>
  <c r="FU37"/>
  <c r="FR37"/>
  <c r="FN37"/>
  <c r="FN36"/>
  <c r="BQ32" i="1"/>
  <c r="FK37" i="7"/>
  <c r="FH37"/>
  <c r="FE37"/>
  <c r="FD37"/>
  <c r="FD36"/>
  <c r="FA37"/>
  <c r="EX37"/>
  <c r="BK32" i="1"/>
  <c r="EU37" i="7"/>
  <c r="ER37"/>
  <c r="ER36"/>
  <c r="BI32" i="1"/>
  <c r="EO37" i="7"/>
  <c r="EL37"/>
  <c r="EI37"/>
  <c r="EE37"/>
  <c r="EB37"/>
  <c r="DY37"/>
  <c r="BB32" i="1"/>
  <c r="DV37" i="7"/>
  <c r="DL37"/>
  <c r="DL36"/>
  <c r="DI37"/>
  <c r="DH37"/>
  <c r="DE37"/>
  <c r="DB37"/>
  <c r="DB36"/>
  <c r="CZ37"/>
  <c r="CX37"/>
  <c r="CU37"/>
  <c r="CR37"/>
  <c r="CR36"/>
  <c r="CO37"/>
  <c r="CL37"/>
  <c r="AI32" i="1"/>
  <c r="CI37" i="7"/>
  <c r="CC37"/>
  <c r="CC36"/>
  <c r="CB37"/>
  <c r="BY37"/>
  <c r="BS37"/>
  <c r="BP37"/>
  <c r="BP36"/>
  <c r="BM37"/>
  <c r="BL37"/>
  <c r="BL36"/>
  <c r="BI37"/>
  <c r="BF37"/>
  <c r="BF36"/>
  <c r="BC37"/>
  <c r="AZ37"/>
  <c r="AW37"/>
  <c r="S32" i="1"/>
  <c r="AQ37" i="7"/>
  <c r="AQ36"/>
  <c r="AN37"/>
  <c r="AK37"/>
  <c r="AK36"/>
  <c r="AH37"/>
  <c r="O32" i="1"/>
  <c r="AE37" i="7"/>
  <c r="AE36"/>
  <c r="AB37"/>
  <c r="Y37"/>
  <c r="V37"/>
  <c r="O37"/>
  <c r="GV36"/>
  <c r="GP36"/>
  <c r="GJ36"/>
  <c r="GA36"/>
  <c r="FU36"/>
  <c r="FO36"/>
  <c r="FH36"/>
  <c r="EX36"/>
  <c r="EL36"/>
  <c r="EG36"/>
  <c r="EE36"/>
  <c r="DY36"/>
  <c r="DT36"/>
  <c r="DS36"/>
  <c r="DR36"/>
  <c r="DQ36"/>
  <c r="DP36"/>
  <c r="DO36"/>
  <c r="DN36"/>
  <c r="DH36"/>
  <c r="CX36"/>
  <c r="CL36"/>
  <c r="BY36"/>
  <c r="AZ36"/>
  <c r="Y36"/>
  <c r="P36"/>
  <c r="L36"/>
  <c r="I36"/>
  <c r="F36"/>
  <c r="GV35"/>
  <c r="GS35"/>
  <c r="GP35"/>
  <c r="GM35"/>
  <c r="GJ35"/>
  <c r="BX30" i="1"/>
  <c r="GD35" i="7"/>
  <c r="GA35"/>
  <c r="FX35"/>
  <c r="FU35"/>
  <c r="FR35"/>
  <c r="FN35"/>
  <c r="BQ30" i="1"/>
  <c r="FK35" i="7"/>
  <c r="FH35"/>
  <c r="FE35"/>
  <c r="FD35"/>
  <c r="FA35"/>
  <c r="EX35"/>
  <c r="BK30" i="1"/>
  <c r="EU35" i="7"/>
  <c r="ER35"/>
  <c r="BI30" i="1"/>
  <c r="EO35" i="7"/>
  <c r="EL35"/>
  <c r="BG30" i="1"/>
  <c r="EI35" i="7"/>
  <c r="EE35"/>
  <c r="EB35"/>
  <c r="DY35"/>
  <c r="BB30" i="1"/>
  <c r="DV35" i="7"/>
  <c r="DL35"/>
  <c r="DI35"/>
  <c r="DH35"/>
  <c r="DE35"/>
  <c r="DB35"/>
  <c r="CZ35"/>
  <c r="CX35"/>
  <c r="CU35"/>
  <c r="CR35"/>
  <c r="CO35"/>
  <c r="CL35"/>
  <c r="AI30" i="1"/>
  <c r="CI35" i="7"/>
  <c r="CC35"/>
  <c r="CB35"/>
  <c r="BY35"/>
  <c r="BS35"/>
  <c r="BP35"/>
  <c r="BM35"/>
  <c r="BL35"/>
  <c r="BI35"/>
  <c r="BF35"/>
  <c r="BC35"/>
  <c r="AZ35"/>
  <c r="AW35"/>
  <c r="S30" i="1"/>
  <c r="AQ35" i="7"/>
  <c r="AN35"/>
  <c r="AK35"/>
  <c r="AH35"/>
  <c r="O30" i="1"/>
  <c r="AE35" i="7"/>
  <c r="AB35"/>
  <c r="Y35"/>
  <c r="V35"/>
  <c r="O35"/>
  <c r="GV34"/>
  <c r="GS34"/>
  <c r="GP34"/>
  <c r="GM34"/>
  <c r="GJ34"/>
  <c r="BX29" i="1"/>
  <c r="GD34" i="7"/>
  <c r="GA34"/>
  <c r="FX34"/>
  <c r="FU34"/>
  <c r="FR34"/>
  <c r="FN34"/>
  <c r="BQ29" i="1"/>
  <c r="FK34" i="7"/>
  <c r="FH34"/>
  <c r="FE34"/>
  <c r="FD34"/>
  <c r="FA34"/>
  <c r="EX34"/>
  <c r="BK29" i="1"/>
  <c r="EU34" i="7"/>
  <c r="ER34"/>
  <c r="BI29" i="1"/>
  <c r="EO34" i="7"/>
  <c r="EL34"/>
  <c r="EI34"/>
  <c r="EE34"/>
  <c r="EB34"/>
  <c r="DY34"/>
  <c r="BB29" i="1"/>
  <c r="DV34" i="7"/>
  <c r="DL34"/>
  <c r="DI34"/>
  <c r="DH34"/>
  <c r="DE34"/>
  <c r="DB34"/>
  <c r="CZ34"/>
  <c r="CX34"/>
  <c r="CU34"/>
  <c r="CR34"/>
  <c r="CO34"/>
  <c r="CL34"/>
  <c r="AI29" i="1"/>
  <c r="CI34" i="7"/>
  <c r="CC34"/>
  <c r="CB34"/>
  <c r="BY34"/>
  <c r="BS34"/>
  <c r="BP34"/>
  <c r="BM34"/>
  <c r="BL34"/>
  <c r="BI34"/>
  <c r="BF34"/>
  <c r="BC34"/>
  <c r="AZ34"/>
  <c r="AW34"/>
  <c r="S29" i="1"/>
  <c r="AQ34" i="7"/>
  <c r="AN34"/>
  <c r="AK34"/>
  <c r="AH34"/>
  <c r="O29" i="1"/>
  <c r="AE34" i="7"/>
  <c r="AB34"/>
  <c r="Y34"/>
  <c r="V34"/>
  <c r="O34"/>
  <c r="GV33"/>
  <c r="GS33"/>
  <c r="GP33"/>
  <c r="GM33"/>
  <c r="GJ33"/>
  <c r="BX28" i="1"/>
  <c r="GD33" i="7"/>
  <c r="GA33"/>
  <c r="FX33"/>
  <c r="FU33"/>
  <c r="FR33"/>
  <c r="FN33"/>
  <c r="BQ28" i="1"/>
  <c r="FK33" i="7"/>
  <c r="FH33"/>
  <c r="FE33"/>
  <c r="FD33"/>
  <c r="FA33"/>
  <c r="EX33"/>
  <c r="BK28" i="1"/>
  <c r="EU33" i="7"/>
  <c r="ER33"/>
  <c r="BI28" i="1"/>
  <c r="EO33" i="7"/>
  <c r="EL33"/>
  <c r="EI33"/>
  <c r="EE33"/>
  <c r="EB33"/>
  <c r="DY33"/>
  <c r="BB28" i="1"/>
  <c r="DV33" i="7"/>
  <c r="DL33"/>
  <c r="DI33"/>
  <c r="DH33"/>
  <c r="DE33"/>
  <c r="DB33"/>
  <c r="CZ33"/>
  <c r="CX33"/>
  <c r="CU33"/>
  <c r="CR33"/>
  <c r="CO33"/>
  <c r="CL33"/>
  <c r="AI28" i="1"/>
  <c r="CI33" i="7"/>
  <c r="CC33"/>
  <c r="CB33"/>
  <c r="BY33"/>
  <c r="BS33"/>
  <c r="BP33"/>
  <c r="BM33"/>
  <c r="BL33"/>
  <c r="BI33"/>
  <c r="BF33"/>
  <c r="BC33"/>
  <c r="AZ33"/>
  <c r="AW33"/>
  <c r="S28" i="1"/>
  <c r="AQ33" i="7"/>
  <c r="AN33"/>
  <c r="AK33"/>
  <c r="AH33"/>
  <c r="O28" i="1"/>
  <c r="AE33" i="7"/>
  <c r="AB33"/>
  <c r="Y33"/>
  <c r="V33"/>
  <c r="O33"/>
  <c r="GV32"/>
  <c r="GS32"/>
  <c r="GP32"/>
  <c r="GM32"/>
  <c r="GJ32"/>
  <c r="BX27" i="1"/>
  <c r="GD32" i="7"/>
  <c r="GA32"/>
  <c r="FX32"/>
  <c r="FU32"/>
  <c r="FR32"/>
  <c r="FN32"/>
  <c r="BQ27" i="1"/>
  <c r="FK32" i="7"/>
  <c r="FH32"/>
  <c r="FE32"/>
  <c r="FD32"/>
  <c r="FA32"/>
  <c r="EX32"/>
  <c r="BK27" i="1"/>
  <c r="EU32" i="7"/>
  <c r="ER32"/>
  <c r="BI27" i="1"/>
  <c r="EO32" i="7"/>
  <c r="EL32"/>
  <c r="EI32"/>
  <c r="EE32"/>
  <c r="EB32"/>
  <c r="DY32"/>
  <c r="BB27" i="1"/>
  <c r="DV32" i="7"/>
  <c r="DL32"/>
  <c r="DI32"/>
  <c r="DH32"/>
  <c r="DE32"/>
  <c r="DB32"/>
  <c r="CZ32"/>
  <c r="CX32"/>
  <c r="CU32"/>
  <c r="CR32"/>
  <c r="CO32"/>
  <c r="CL32"/>
  <c r="AI27" i="1"/>
  <c r="CI32" i="7"/>
  <c r="CF32"/>
  <c r="CC32"/>
  <c r="CB32"/>
  <c r="BY32"/>
  <c r="BS32"/>
  <c r="BP32"/>
  <c r="BM32"/>
  <c r="BL32"/>
  <c r="BI32"/>
  <c r="BF32"/>
  <c r="BC32"/>
  <c r="AZ32"/>
  <c r="AW32"/>
  <c r="AT32"/>
  <c r="S27" i="1"/>
  <c r="AQ32" i="7"/>
  <c r="AN32"/>
  <c r="AK32"/>
  <c r="AH32"/>
  <c r="O27" i="1"/>
  <c r="AE32" i="7"/>
  <c r="AB32"/>
  <c r="Y32"/>
  <c r="V32"/>
  <c r="O32"/>
  <c r="E32"/>
  <c r="GV31"/>
  <c r="GS31"/>
  <c r="GP31"/>
  <c r="GM31"/>
  <c r="GJ31"/>
  <c r="BX26" i="1"/>
  <c r="GD31" i="7"/>
  <c r="GA31"/>
  <c r="FX31"/>
  <c r="FU31"/>
  <c r="FR31"/>
  <c r="FN31"/>
  <c r="BQ26" i="1"/>
  <c r="FK31" i="7"/>
  <c r="FH31"/>
  <c r="FE31"/>
  <c r="FD31"/>
  <c r="FA31"/>
  <c r="EX31"/>
  <c r="BK26" i="1"/>
  <c r="EU31" i="7"/>
  <c r="ER31"/>
  <c r="BI26" i="1"/>
  <c r="EO31" i="7"/>
  <c r="EL31"/>
  <c r="BG26" i="1"/>
  <c r="EI31" i="7"/>
  <c r="EE31"/>
  <c r="EB31"/>
  <c r="DY31"/>
  <c r="BB26" i="1"/>
  <c r="DV31" i="7"/>
  <c r="DL31"/>
  <c r="DI31"/>
  <c r="DH31"/>
  <c r="DE31"/>
  <c r="DB31"/>
  <c r="CZ31"/>
  <c r="CX31"/>
  <c r="CU31"/>
  <c r="CR31"/>
  <c r="CO31"/>
  <c r="CL31"/>
  <c r="AI26" i="1"/>
  <c r="CI31" i="7"/>
  <c r="CF31"/>
  <c r="CC31"/>
  <c r="CB31"/>
  <c r="BY31"/>
  <c r="BS31"/>
  <c r="BP31"/>
  <c r="BM31"/>
  <c r="BL31"/>
  <c r="BI31"/>
  <c r="BF31"/>
  <c r="BC31"/>
  <c r="AZ31"/>
  <c r="AW31"/>
  <c r="AT31"/>
  <c r="S26" i="1"/>
  <c r="AQ31" i="7"/>
  <c r="AN31"/>
  <c r="AK31"/>
  <c r="AH31"/>
  <c r="O26" i="1"/>
  <c r="AE31" i="7"/>
  <c r="AB31"/>
  <c r="Y31"/>
  <c r="V31"/>
  <c r="O31"/>
  <c r="E31"/>
  <c r="GV30"/>
  <c r="GS30"/>
  <c r="GP30"/>
  <c r="GM30"/>
  <c r="GJ30"/>
  <c r="BX25" i="1"/>
  <c r="GD30" i="7"/>
  <c r="GA30"/>
  <c r="FX30"/>
  <c r="FU30"/>
  <c r="FR30"/>
  <c r="FN30"/>
  <c r="BQ25" i="1"/>
  <c r="FK30" i="7"/>
  <c r="FH30"/>
  <c r="FE30"/>
  <c r="FD30"/>
  <c r="FA30"/>
  <c r="EX30"/>
  <c r="BK25" i="1"/>
  <c r="EU30" i="7"/>
  <c r="ER30"/>
  <c r="BI25" i="1"/>
  <c r="EO30" i="7"/>
  <c r="EL30"/>
  <c r="EI30"/>
  <c r="EE30"/>
  <c r="EB30"/>
  <c r="DY30"/>
  <c r="BB25" i="1"/>
  <c r="DV30" i="7"/>
  <c r="DL30"/>
  <c r="DI30"/>
  <c r="DH30"/>
  <c r="DE30"/>
  <c r="DB30"/>
  <c r="CZ30"/>
  <c r="CX30"/>
  <c r="CU30"/>
  <c r="CR30"/>
  <c r="CO30"/>
  <c r="CL30"/>
  <c r="AI25" i="1"/>
  <c r="CI30" i="7"/>
  <c r="CF30"/>
  <c r="CC30"/>
  <c r="CB30"/>
  <c r="BY30"/>
  <c r="BS30"/>
  <c r="BP30"/>
  <c r="BM30"/>
  <c r="BL30"/>
  <c r="BI30"/>
  <c r="BF30"/>
  <c r="BC30"/>
  <c r="AZ30"/>
  <c r="AW30"/>
  <c r="AT30"/>
  <c r="S25" i="1"/>
  <c r="AQ30" i="7"/>
  <c r="AN30"/>
  <c r="AK30"/>
  <c r="AH30"/>
  <c r="O25" i="1"/>
  <c r="AE30" i="7"/>
  <c r="AB30"/>
  <c r="Y30"/>
  <c r="V30"/>
  <c r="O30"/>
  <c r="E30"/>
  <c r="GV29"/>
  <c r="GS29"/>
  <c r="GP29"/>
  <c r="GM29"/>
  <c r="GJ29"/>
  <c r="BX24" i="1"/>
  <c r="GD29" i="7"/>
  <c r="GA29"/>
  <c r="FX29"/>
  <c r="FU29"/>
  <c r="FR29"/>
  <c r="FN29"/>
  <c r="BQ24" i="1"/>
  <c r="FK29" i="7"/>
  <c r="FH29"/>
  <c r="FE29"/>
  <c r="FD29"/>
  <c r="FA29"/>
  <c r="EX29"/>
  <c r="BK24" i="1"/>
  <c r="EU29" i="7"/>
  <c r="ER29"/>
  <c r="BI24" i="1"/>
  <c r="EO29" i="7"/>
  <c r="EL29"/>
  <c r="EI29"/>
  <c r="EE29"/>
  <c r="EB29"/>
  <c r="DY29"/>
  <c r="BB24" i="1"/>
  <c r="DV29" i="7"/>
  <c r="DL29"/>
  <c r="DI29"/>
  <c r="DH29"/>
  <c r="DE29"/>
  <c r="DB29"/>
  <c r="CZ29"/>
  <c r="CX29"/>
  <c r="CU29"/>
  <c r="CR29"/>
  <c r="CO29"/>
  <c r="CL29"/>
  <c r="AI24" i="1"/>
  <c r="CI29" i="7"/>
  <c r="CF29"/>
  <c r="CC29"/>
  <c r="CB29"/>
  <c r="BY29"/>
  <c r="BS29"/>
  <c r="BP29"/>
  <c r="BM29"/>
  <c r="BL29"/>
  <c r="BI29"/>
  <c r="BF29"/>
  <c r="BC29"/>
  <c r="AZ29"/>
  <c r="AW29"/>
  <c r="AT29"/>
  <c r="S24" i="1"/>
  <c r="AQ29" i="7"/>
  <c r="AN29"/>
  <c r="AK29"/>
  <c r="AH29"/>
  <c r="O24" i="1"/>
  <c r="AE29" i="7"/>
  <c r="AB29"/>
  <c r="Y29"/>
  <c r="V29"/>
  <c r="O29"/>
  <c r="E29"/>
  <c r="GV28"/>
  <c r="GS28"/>
  <c r="GP28"/>
  <c r="GM28"/>
  <c r="GJ28"/>
  <c r="BX23" i="1"/>
  <c r="GD28" i="7"/>
  <c r="GA28"/>
  <c r="FX28"/>
  <c r="FU28"/>
  <c r="FR28"/>
  <c r="FN28"/>
  <c r="BQ23" i="1"/>
  <c r="FK28" i="7"/>
  <c r="FK27"/>
  <c r="FH28"/>
  <c r="FE28"/>
  <c r="FE27"/>
  <c r="FD28"/>
  <c r="FA28"/>
  <c r="FA27"/>
  <c r="EX28"/>
  <c r="BK23" i="1"/>
  <c r="EU28" i="7"/>
  <c r="EU27"/>
  <c r="ER28"/>
  <c r="BI23" i="1"/>
  <c r="EO28" i="7"/>
  <c r="EO27"/>
  <c r="EL28"/>
  <c r="EI28"/>
  <c r="EI27"/>
  <c r="EE28"/>
  <c r="EB28"/>
  <c r="DY28"/>
  <c r="BB23" i="1"/>
  <c r="DV28" i="7"/>
  <c r="DL28"/>
  <c r="DI28"/>
  <c r="DI27"/>
  <c r="DH28"/>
  <c r="DE28"/>
  <c r="DE27"/>
  <c r="DB28"/>
  <c r="CZ28"/>
  <c r="CZ27"/>
  <c r="CX28"/>
  <c r="CU28"/>
  <c r="CU27"/>
  <c r="CR28"/>
  <c r="CO28"/>
  <c r="CO27"/>
  <c r="CL28"/>
  <c r="AI23" i="1"/>
  <c r="CI28" i="7"/>
  <c r="CF28"/>
  <c r="CC28"/>
  <c r="CB28"/>
  <c r="CB27"/>
  <c r="BY28"/>
  <c r="BS28"/>
  <c r="BS27"/>
  <c r="BP28"/>
  <c r="BM28"/>
  <c r="BM27"/>
  <c r="BL28"/>
  <c r="BI28"/>
  <c r="BI27"/>
  <c r="BF28"/>
  <c r="BC28"/>
  <c r="BC27"/>
  <c r="AZ28"/>
  <c r="AW28"/>
  <c r="AW27"/>
  <c r="S23" i="1"/>
  <c r="AQ28" i="7"/>
  <c r="AN28"/>
  <c r="AN27"/>
  <c r="AK28"/>
  <c r="AH28"/>
  <c r="AH27"/>
  <c r="O23" i="1"/>
  <c r="AE28" i="7"/>
  <c r="AB28"/>
  <c r="AB27"/>
  <c r="Y28"/>
  <c r="V28"/>
  <c r="V27"/>
  <c r="O28"/>
  <c r="E28"/>
  <c r="GV27"/>
  <c r="GS27"/>
  <c r="GP27"/>
  <c r="GM27"/>
  <c r="GJ27"/>
  <c r="GD27"/>
  <c r="GA27"/>
  <c r="FX27"/>
  <c r="FU27"/>
  <c r="FR27"/>
  <c r="FO27"/>
  <c r="FN27"/>
  <c r="FH27"/>
  <c r="FD27"/>
  <c r="EX27"/>
  <c r="ER27"/>
  <c r="EL27"/>
  <c r="EG27"/>
  <c r="EE27"/>
  <c r="EB27"/>
  <c r="DY27"/>
  <c r="DV27"/>
  <c r="DT27"/>
  <c r="DS27"/>
  <c r="DR27"/>
  <c r="DQ27"/>
  <c r="DP27"/>
  <c r="DO27"/>
  <c r="DN27"/>
  <c r="DL27"/>
  <c r="DH27"/>
  <c r="DB27"/>
  <c r="CX27"/>
  <c r="CR27"/>
  <c r="CL27"/>
  <c r="CC27"/>
  <c r="BY27"/>
  <c r="BP27"/>
  <c r="BL27"/>
  <c r="BF27"/>
  <c r="AZ27"/>
  <c r="AQ27"/>
  <c r="AK27"/>
  <c r="AE27"/>
  <c r="Y27"/>
  <c r="P27"/>
  <c r="O27"/>
  <c r="L27"/>
  <c r="I27"/>
  <c r="F27"/>
  <c r="GV26"/>
  <c r="GS26"/>
  <c r="GP26"/>
  <c r="GM26"/>
  <c r="GJ26"/>
  <c r="GG26"/>
  <c r="BX21" i="1"/>
  <c r="GD26" i="7"/>
  <c r="GA26"/>
  <c r="FX26"/>
  <c r="FU26"/>
  <c r="FR26"/>
  <c r="FN26"/>
  <c r="BQ21" i="1"/>
  <c r="FK26" i="7"/>
  <c r="FH26"/>
  <c r="FE26"/>
  <c r="FD26"/>
  <c r="FA26"/>
  <c r="EX26"/>
  <c r="BK21" i="1"/>
  <c r="EU26" i="7"/>
  <c r="ER26"/>
  <c r="BI21" i="1"/>
  <c r="EO26" i="7"/>
  <c r="EL26"/>
  <c r="EI26"/>
  <c r="EE26"/>
  <c r="EB26"/>
  <c r="DY26"/>
  <c r="BB21" i="1"/>
  <c r="DV26" i="7"/>
  <c r="DL26"/>
  <c r="DI26"/>
  <c r="DH26"/>
  <c r="DE26"/>
  <c r="DB26"/>
  <c r="CZ26"/>
  <c r="CX26"/>
  <c r="CU26"/>
  <c r="CR26"/>
  <c r="CO26"/>
  <c r="CL26"/>
  <c r="AI21" i="1"/>
  <c r="CI26" i="7"/>
  <c r="CC26"/>
  <c r="CB26"/>
  <c r="BY26"/>
  <c r="BS26"/>
  <c r="BP26"/>
  <c r="BM26"/>
  <c r="BL26"/>
  <c r="BI26"/>
  <c r="BF26"/>
  <c r="BC26"/>
  <c r="AZ26"/>
  <c r="AW26"/>
  <c r="S21" i="1"/>
  <c r="AQ26" i="7"/>
  <c r="AN26"/>
  <c r="AK26"/>
  <c r="AH26"/>
  <c r="O21" i="1"/>
  <c r="AE26" i="7"/>
  <c r="AB26"/>
  <c r="Y26"/>
  <c r="V26"/>
  <c r="O26"/>
  <c r="GV25"/>
  <c r="GS25"/>
  <c r="GP25"/>
  <c r="GM25"/>
  <c r="GJ25"/>
  <c r="BX20" i="1"/>
  <c r="GD25" i="7"/>
  <c r="GA25"/>
  <c r="FX25"/>
  <c r="FU25"/>
  <c r="FR25"/>
  <c r="FN25"/>
  <c r="BQ20" i="1"/>
  <c r="FK25" i="7"/>
  <c r="FH25"/>
  <c r="FE25"/>
  <c r="FD25"/>
  <c r="FA25"/>
  <c r="EX25"/>
  <c r="BK20" i="1"/>
  <c r="EU25" i="7"/>
  <c r="ER25"/>
  <c r="BI20" i="1"/>
  <c r="EO25" i="7"/>
  <c r="EL25"/>
  <c r="EI25"/>
  <c r="EE25"/>
  <c r="EB25"/>
  <c r="DY25"/>
  <c r="BB20" i="1"/>
  <c r="DV25" i="7"/>
  <c r="DL25"/>
  <c r="DI25"/>
  <c r="DH25"/>
  <c r="DE25"/>
  <c r="DB25"/>
  <c r="CZ25"/>
  <c r="CX25"/>
  <c r="CU25"/>
  <c r="CR25"/>
  <c r="CO25"/>
  <c r="CL25"/>
  <c r="AI20" i="1"/>
  <c r="CI25" i="7"/>
  <c r="CC25"/>
  <c r="CB25"/>
  <c r="BY25"/>
  <c r="BS25"/>
  <c r="BP25"/>
  <c r="BM25"/>
  <c r="BL25"/>
  <c r="BI25"/>
  <c r="BF25"/>
  <c r="BC25"/>
  <c r="AZ25"/>
  <c r="AW25"/>
  <c r="S20" i="1"/>
  <c r="AQ25" i="7"/>
  <c r="AN25"/>
  <c r="AK25"/>
  <c r="AH25"/>
  <c r="O20" i="1"/>
  <c r="AE25" i="7"/>
  <c r="AB25"/>
  <c r="Y25"/>
  <c r="V25"/>
  <c r="O25"/>
  <c r="GV24"/>
  <c r="GS24"/>
  <c r="GP24"/>
  <c r="GM24"/>
  <c r="GJ24"/>
  <c r="BX19" i="1"/>
  <c r="GD24" i="7"/>
  <c r="GA24"/>
  <c r="FX24"/>
  <c r="FU24"/>
  <c r="FR24"/>
  <c r="FN24"/>
  <c r="BQ19" i="1"/>
  <c r="FK24" i="7"/>
  <c r="FH24"/>
  <c r="FE24"/>
  <c r="FD24"/>
  <c r="FA24"/>
  <c r="EX24"/>
  <c r="BK19" i="1"/>
  <c r="EU24" i="7"/>
  <c r="ER24"/>
  <c r="BI19" i="1"/>
  <c r="EO24" i="7"/>
  <c r="EL24"/>
  <c r="EI24"/>
  <c r="EE24"/>
  <c r="EB24"/>
  <c r="DY24"/>
  <c r="BB19" i="1"/>
  <c r="DV24" i="7"/>
  <c r="DL24"/>
  <c r="DI24"/>
  <c r="DH24"/>
  <c r="DE24"/>
  <c r="DB24"/>
  <c r="CZ24"/>
  <c r="CX24"/>
  <c r="CU24"/>
  <c r="CR24"/>
  <c r="CO24"/>
  <c r="CL24"/>
  <c r="AI19" i="1"/>
  <c r="CI24" i="7"/>
  <c r="CC24"/>
  <c r="CB24"/>
  <c r="BY24"/>
  <c r="BS24"/>
  <c r="BP24"/>
  <c r="BM24"/>
  <c r="BL24"/>
  <c r="BI24"/>
  <c r="BF24"/>
  <c r="BC24"/>
  <c r="AZ24"/>
  <c r="AW24"/>
  <c r="S19" i="1"/>
  <c r="AQ24" i="7"/>
  <c r="AN24"/>
  <c r="AK24"/>
  <c r="AH24"/>
  <c r="O19" i="1"/>
  <c r="AE24" i="7"/>
  <c r="AB24"/>
  <c r="Y24"/>
  <c r="V24"/>
  <c r="O24"/>
  <c r="GV23"/>
  <c r="GS23"/>
  <c r="GP23"/>
  <c r="GM23"/>
  <c r="GJ23"/>
  <c r="BX18" i="1"/>
  <c r="GD23" i="7"/>
  <c r="GA23"/>
  <c r="GA22"/>
  <c r="FX23"/>
  <c r="FX22"/>
  <c r="FU23"/>
  <c r="FU22"/>
  <c r="FR23"/>
  <c r="FN23"/>
  <c r="FN22"/>
  <c r="BQ18" i="1"/>
  <c r="FK23" i="7"/>
  <c r="FH23"/>
  <c r="FE23"/>
  <c r="FD23"/>
  <c r="FD22"/>
  <c r="FA23"/>
  <c r="EX23"/>
  <c r="BK18" i="1"/>
  <c r="EU23" i="7"/>
  <c r="ER23"/>
  <c r="ER22"/>
  <c r="BI18" i="1"/>
  <c r="EO23" i="7"/>
  <c r="EL23"/>
  <c r="EI23"/>
  <c r="EE23"/>
  <c r="EE22"/>
  <c r="EB23"/>
  <c r="EB22"/>
  <c r="DY23"/>
  <c r="DY22"/>
  <c r="BB18" i="1"/>
  <c r="DV23" i="7"/>
  <c r="DL23"/>
  <c r="DI23"/>
  <c r="DH23"/>
  <c r="DH22"/>
  <c r="DE23"/>
  <c r="DB23"/>
  <c r="CZ23"/>
  <c r="CX23"/>
  <c r="CX22"/>
  <c r="CU23"/>
  <c r="CR23"/>
  <c r="CO23"/>
  <c r="CL23"/>
  <c r="CL22"/>
  <c r="AI18" i="1"/>
  <c r="CI23" i="7"/>
  <c r="CC23"/>
  <c r="CB23"/>
  <c r="CB22"/>
  <c r="BY23"/>
  <c r="BY22"/>
  <c r="BS23"/>
  <c r="BP23"/>
  <c r="BM23"/>
  <c r="BL23"/>
  <c r="BL22"/>
  <c r="BI23"/>
  <c r="BF23"/>
  <c r="BC23"/>
  <c r="AZ23"/>
  <c r="AZ22"/>
  <c r="AW23"/>
  <c r="S18" i="1"/>
  <c r="AQ23" i="7"/>
  <c r="AN23"/>
  <c r="AK23"/>
  <c r="AK22"/>
  <c r="AH23"/>
  <c r="O18" i="1"/>
  <c r="AE23" i="7"/>
  <c r="AB23"/>
  <c r="Y23"/>
  <c r="Y22"/>
  <c r="V23"/>
  <c r="O23"/>
  <c r="GS22"/>
  <c r="GM22"/>
  <c r="GD22"/>
  <c r="FR22"/>
  <c r="FO22"/>
  <c r="FH22"/>
  <c r="EX22"/>
  <c r="EL22"/>
  <c r="EG22"/>
  <c r="DV22"/>
  <c r="DT22"/>
  <c r="DS22"/>
  <c r="DR22"/>
  <c r="DQ22"/>
  <c r="DP22"/>
  <c r="DO22"/>
  <c r="DN22"/>
  <c r="DL22"/>
  <c r="DB22"/>
  <c r="CR22"/>
  <c r="CC22"/>
  <c r="BP22"/>
  <c r="BF22"/>
  <c r="AQ22"/>
  <c r="AE22"/>
  <c r="P22"/>
  <c r="L22"/>
  <c r="L9"/>
  <c r="L8"/>
  <c r="N43"/>
  <c r="I22"/>
  <c r="F22"/>
  <c r="GV21"/>
  <c r="GS21"/>
  <c r="GP21"/>
  <c r="GM21"/>
  <c r="GJ21"/>
  <c r="BX16" i="1"/>
  <c r="GD21" i="7"/>
  <c r="GA21"/>
  <c r="FX21"/>
  <c r="FU21"/>
  <c r="FR21"/>
  <c r="FN21"/>
  <c r="BQ16" i="1"/>
  <c r="FK21" i="7"/>
  <c r="FH21"/>
  <c r="FE21"/>
  <c r="FD21"/>
  <c r="FA21"/>
  <c r="EX21"/>
  <c r="BK16" i="1"/>
  <c r="EU21" i="7"/>
  <c r="ER21"/>
  <c r="BI16" i="1"/>
  <c r="EO21" i="7"/>
  <c r="EL21"/>
  <c r="EI21"/>
  <c r="EE21"/>
  <c r="EB21"/>
  <c r="DY21"/>
  <c r="BB16" i="1"/>
  <c r="DV21" i="7"/>
  <c r="DL21"/>
  <c r="DI21"/>
  <c r="DH21"/>
  <c r="DE21"/>
  <c r="DB21"/>
  <c r="CZ21"/>
  <c r="CX21"/>
  <c r="CU21"/>
  <c r="CR21"/>
  <c r="AK16" i="1"/>
  <c r="CO21" i="7"/>
  <c r="CL21"/>
  <c r="AI16" i="1"/>
  <c r="CI21" i="7"/>
  <c r="CC21"/>
  <c r="CB21"/>
  <c r="BY21"/>
  <c r="BS21"/>
  <c r="BP21"/>
  <c r="BM21"/>
  <c r="BL21"/>
  <c r="BI21"/>
  <c r="BF21"/>
  <c r="BC21"/>
  <c r="AZ21"/>
  <c r="AW21"/>
  <c r="S16" i="1"/>
  <c r="AQ21" i="7"/>
  <c r="AN21"/>
  <c r="AK21"/>
  <c r="AH21"/>
  <c r="O16" i="1"/>
  <c r="AE21" i="7"/>
  <c r="AB21"/>
  <c r="Y21"/>
  <c r="V21"/>
  <c r="O21"/>
  <c r="GV20"/>
  <c r="GS20"/>
  <c r="GP20"/>
  <c r="GM20"/>
  <c r="GJ20"/>
  <c r="BX15" i="1"/>
  <c r="GD20" i="7"/>
  <c r="GA20"/>
  <c r="FX20"/>
  <c r="FU20"/>
  <c r="FR20"/>
  <c r="FN20"/>
  <c r="BQ15" i="1"/>
  <c r="FK20" i="7"/>
  <c r="FH20"/>
  <c r="FE20"/>
  <c r="FD20"/>
  <c r="FA20"/>
  <c r="EX20"/>
  <c r="BK15" i="1"/>
  <c r="EU20" i="7"/>
  <c r="ER20"/>
  <c r="BI15" i="1"/>
  <c r="EO20" i="7"/>
  <c r="EL20"/>
  <c r="EI20"/>
  <c r="EE20"/>
  <c r="EB20"/>
  <c r="DY20"/>
  <c r="BB15" i="1"/>
  <c r="DV20" i="7"/>
  <c r="DL20"/>
  <c r="DI20"/>
  <c r="DH20"/>
  <c r="DE20"/>
  <c r="DB20"/>
  <c r="CZ20"/>
  <c r="CX20"/>
  <c r="CU20"/>
  <c r="CR20"/>
  <c r="CO20"/>
  <c r="CL20"/>
  <c r="AI15" i="1"/>
  <c r="CI20" i="7"/>
  <c r="CC20"/>
  <c r="CB20"/>
  <c r="BY20"/>
  <c r="BS20"/>
  <c r="BP20"/>
  <c r="BM20"/>
  <c r="BL20"/>
  <c r="BI20"/>
  <c r="BF20"/>
  <c r="BC20"/>
  <c r="AZ20"/>
  <c r="AW20"/>
  <c r="S15" i="1"/>
  <c r="AQ20" i="7"/>
  <c r="AN20"/>
  <c r="AK20"/>
  <c r="AH20"/>
  <c r="O15" i="1"/>
  <c r="AE20" i="7"/>
  <c r="AB20"/>
  <c r="Y20"/>
  <c r="V20"/>
  <c r="O20"/>
  <c r="GV19"/>
  <c r="GS19"/>
  <c r="GP19"/>
  <c r="GM19"/>
  <c r="GJ19"/>
  <c r="BX14" i="1"/>
  <c r="GD19" i="7"/>
  <c r="GA19"/>
  <c r="FX19"/>
  <c r="FU19"/>
  <c r="FR19"/>
  <c r="FN19"/>
  <c r="BQ14" i="1"/>
  <c r="FK19" i="7"/>
  <c r="FH19"/>
  <c r="FE19"/>
  <c r="FD19"/>
  <c r="FA19"/>
  <c r="EX19"/>
  <c r="BK14" i="1"/>
  <c r="EU19" i="7"/>
  <c r="ER19"/>
  <c r="BI14" i="1"/>
  <c r="EO19" i="7"/>
  <c r="EL19"/>
  <c r="EI19"/>
  <c r="EE19"/>
  <c r="EB19"/>
  <c r="DY19"/>
  <c r="BB14" i="1"/>
  <c r="DV19" i="7"/>
  <c r="DL19"/>
  <c r="DI19"/>
  <c r="DH19"/>
  <c r="DE19"/>
  <c r="DB19"/>
  <c r="CZ19"/>
  <c r="CX19"/>
  <c r="CU19"/>
  <c r="CR19"/>
  <c r="CO19"/>
  <c r="CL19"/>
  <c r="AI14" i="1"/>
  <c r="CI19" i="7"/>
  <c r="CF19"/>
  <c r="CC19"/>
  <c r="CB19"/>
  <c r="BY19"/>
  <c r="BS19"/>
  <c r="BP19"/>
  <c r="BM19"/>
  <c r="BL19"/>
  <c r="BI19"/>
  <c r="BF19"/>
  <c r="BC19"/>
  <c r="AZ19"/>
  <c r="AW19"/>
  <c r="AT19"/>
  <c r="S14" i="1"/>
  <c r="AQ19" i="7"/>
  <c r="AN19"/>
  <c r="AK19"/>
  <c r="AH19"/>
  <c r="O14" i="1"/>
  <c r="AE19" i="7"/>
  <c r="AB19"/>
  <c r="Y19"/>
  <c r="V19"/>
  <c r="O19"/>
  <c r="E19"/>
  <c r="GV18"/>
  <c r="GS18"/>
  <c r="GP18"/>
  <c r="GM18"/>
  <c r="GJ18"/>
  <c r="BX13" i="1"/>
  <c r="GD18" i="7"/>
  <c r="GA18"/>
  <c r="FX18"/>
  <c r="FU18"/>
  <c r="FR18"/>
  <c r="FN18"/>
  <c r="BQ13" i="1"/>
  <c r="FK18" i="7"/>
  <c r="FH18"/>
  <c r="FE18"/>
  <c r="FD18"/>
  <c r="FA18"/>
  <c r="EX18"/>
  <c r="BK13" i="1"/>
  <c r="EU18" i="7"/>
  <c r="ER18"/>
  <c r="BI13" i="1"/>
  <c r="EO18" i="7"/>
  <c r="EL18"/>
  <c r="EI18"/>
  <c r="EE18"/>
  <c r="EB18"/>
  <c r="DY18"/>
  <c r="BB13" i="1"/>
  <c r="DV18" i="7"/>
  <c r="DL18"/>
  <c r="DI18"/>
  <c r="DH18"/>
  <c r="DE18"/>
  <c r="DB18"/>
  <c r="CZ18"/>
  <c r="CX18"/>
  <c r="CU18"/>
  <c r="CR18"/>
  <c r="CO18"/>
  <c r="CL18"/>
  <c r="AI13" i="1"/>
  <c r="CI18" i="7"/>
  <c r="CF18"/>
  <c r="CC18"/>
  <c r="CB18"/>
  <c r="BY18"/>
  <c r="BV18"/>
  <c r="BS18"/>
  <c r="BP18"/>
  <c r="BM18"/>
  <c r="BL18"/>
  <c r="BI18"/>
  <c r="BF18"/>
  <c r="BC18"/>
  <c r="AZ18"/>
  <c r="AW18"/>
  <c r="AT18"/>
  <c r="S13" i="1"/>
  <c r="AQ18" i="7"/>
  <c r="AN18"/>
  <c r="AK18"/>
  <c r="AH18"/>
  <c r="O13" i="1"/>
  <c r="AE18" i="7"/>
  <c r="AB18"/>
  <c r="Y18"/>
  <c r="V18"/>
  <c r="O18"/>
  <c r="E18"/>
  <c r="GV17"/>
  <c r="GS17"/>
  <c r="GP17"/>
  <c r="GM17"/>
  <c r="GJ17"/>
  <c r="BX12" i="1"/>
  <c r="GD17" i="7"/>
  <c r="GA17"/>
  <c r="FX17"/>
  <c r="FU17"/>
  <c r="FR17"/>
  <c r="FN17"/>
  <c r="BQ12" i="1"/>
  <c r="FK17" i="7"/>
  <c r="FH17"/>
  <c r="FE17"/>
  <c r="FD17"/>
  <c r="FA17"/>
  <c r="EX17"/>
  <c r="BK12" i="1"/>
  <c r="EU17" i="7"/>
  <c r="ER17"/>
  <c r="BI12" i="1"/>
  <c r="EO17" i="7"/>
  <c r="EL17"/>
  <c r="EI17"/>
  <c r="EE17"/>
  <c r="EB17"/>
  <c r="DY17"/>
  <c r="BB12" i="1"/>
  <c r="DV17" i="7"/>
  <c r="DL17"/>
  <c r="DI17"/>
  <c r="DH17"/>
  <c r="DE17"/>
  <c r="DB17"/>
  <c r="CZ17"/>
  <c r="CX17"/>
  <c r="CU17"/>
  <c r="CR17"/>
  <c r="CO17"/>
  <c r="CL17"/>
  <c r="AI12" i="1"/>
  <c r="CI17" i="7"/>
  <c r="CF17"/>
  <c r="CC17"/>
  <c r="CB17"/>
  <c r="BY17"/>
  <c r="BS17"/>
  <c r="BP17"/>
  <c r="BM17"/>
  <c r="BL17"/>
  <c r="BI17"/>
  <c r="BF17"/>
  <c r="BC17"/>
  <c r="AZ17"/>
  <c r="AW17"/>
  <c r="AT17"/>
  <c r="S12" i="1"/>
  <c r="AQ17" i="7"/>
  <c r="AN17"/>
  <c r="AK17"/>
  <c r="P12" i="1"/>
  <c r="AH17" i="7"/>
  <c r="O12" i="1"/>
  <c r="AE17" i="7"/>
  <c r="AB17"/>
  <c r="Y17"/>
  <c r="V17"/>
  <c r="O17"/>
  <c r="GV16"/>
  <c r="GS16"/>
  <c r="GP16"/>
  <c r="GM16"/>
  <c r="GJ16"/>
  <c r="BX11" i="1"/>
  <c r="GD16" i="7"/>
  <c r="GA16"/>
  <c r="FX16"/>
  <c r="FU16"/>
  <c r="FR16"/>
  <c r="FN16"/>
  <c r="BQ11" i="1"/>
  <c r="FK16" i="7"/>
  <c r="FH16"/>
  <c r="FE16"/>
  <c r="FD16"/>
  <c r="FA16"/>
  <c r="EX16"/>
  <c r="BK11" i="1"/>
  <c r="EU16" i="7"/>
  <c r="ER16"/>
  <c r="BI11" i="1"/>
  <c r="EO16" i="7"/>
  <c r="EL16"/>
  <c r="BG11" i="1"/>
  <c r="EI16" i="7"/>
  <c r="EE16"/>
  <c r="EB16"/>
  <c r="DY16"/>
  <c r="BB11" i="1"/>
  <c r="DV16" i="7"/>
  <c r="DL16"/>
  <c r="DI16"/>
  <c r="DH16"/>
  <c r="DE16"/>
  <c r="DB16"/>
  <c r="CZ16"/>
  <c r="CX16"/>
  <c r="CU16"/>
  <c r="CR16"/>
  <c r="CO16"/>
  <c r="CL16"/>
  <c r="AI11" i="1"/>
  <c r="CI16" i="7"/>
  <c r="CF16"/>
  <c r="CC16"/>
  <c r="CB16"/>
  <c r="BY16"/>
  <c r="BS16"/>
  <c r="BP16"/>
  <c r="BM16"/>
  <c r="BL16"/>
  <c r="BI16"/>
  <c r="BF16"/>
  <c r="BC16"/>
  <c r="AZ16"/>
  <c r="AW16"/>
  <c r="S11" i="1"/>
  <c r="AQ16" i="7"/>
  <c r="AN16"/>
  <c r="AK16"/>
  <c r="AH16"/>
  <c r="O11" i="1"/>
  <c r="AE16" i="7"/>
  <c r="AB16"/>
  <c r="Y16"/>
  <c r="V16"/>
  <c r="O16"/>
  <c r="GV15"/>
  <c r="GS15"/>
  <c r="GP15"/>
  <c r="GM15"/>
  <c r="GJ15"/>
  <c r="BX10" i="1"/>
  <c r="GD15" i="7"/>
  <c r="GA15"/>
  <c r="FX15"/>
  <c r="FU15"/>
  <c r="FR15"/>
  <c r="FN15"/>
  <c r="BQ10" i="1"/>
  <c r="FK15" i="7"/>
  <c r="FH15"/>
  <c r="FE15"/>
  <c r="FD15"/>
  <c r="FA15"/>
  <c r="EX15"/>
  <c r="BK10" i="1"/>
  <c r="EU15" i="7"/>
  <c r="ER15"/>
  <c r="BI10" i="1"/>
  <c r="EO15" i="7"/>
  <c r="EL15"/>
  <c r="EI15"/>
  <c r="EE15"/>
  <c r="EB15"/>
  <c r="DY15"/>
  <c r="BB10" i="1"/>
  <c r="DV15" i="7"/>
  <c r="DL15"/>
  <c r="DI15"/>
  <c r="DH15"/>
  <c r="DE15"/>
  <c r="DB15"/>
  <c r="CZ15"/>
  <c r="CX15"/>
  <c r="CU15"/>
  <c r="CR15"/>
  <c r="CO15"/>
  <c r="CL15"/>
  <c r="AI10" i="1"/>
  <c r="CI15" i="7"/>
  <c r="CC15"/>
  <c r="CB15"/>
  <c r="BY15"/>
  <c r="BS15"/>
  <c r="BP15"/>
  <c r="BM15"/>
  <c r="BL15"/>
  <c r="BI15"/>
  <c r="BF15"/>
  <c r="BC15"/>
  <c r="AZ15"/>
  <c r="AW15"/>
  <c r="S10" i="1"/>
  <c r="AQ15" i="7"/>
  <c r="AN15"/>
  <c r="AK15"/>
  <c r="AH15"/>
  <c r="O10" i="1"/>
  <c r="AE15" i="7"/>
  <c r="AB15"/>
  <c r="Y15"/>
  <c r="V15"/>
  <c r="O15"/>
  <c r="E15"/>
  <c r="GV14"/>
  <c r="GS14"/>
  <c r="GP14"/>
  <c r="GM14"/>
  <c r="GJ14"/>
  <c r="BX9" i="1"/>
  <c r="GD14" i="7"/>
  <c r="GA14"/>
  <c r="FX14"/>
  <c r="FU14"/>
  <c r="FR14"/>
  <c r="FN14"/>
  <c r="BQ9" i="1"/>
  <c r="FK14" i="7"/>
  <c r="FH14"/>
  <c r="FE14"/>
  <c r="FD14"/>
  <c r="FA14"/>
  <c r="EX14"/>
  <c r="BK9" i="1"/>
  <c r="EU14" i="7"/>
  <c r="ER14"/>
  <c r="BI9" i="1"/>
  <c r="EO14" i="7"/>
  <c r="EL14"/>
  <c r="EI14"/>
  <c r="EE14"/>
  <c r="EB14"/>
  <c r="DY14"/>
  <c r="BB9" i="1"/>
  <c r="DV14" i="7"/>
  <c r="DL14"/>
  <c r="DI14"/>
  <c r="DH14"/>
  <c r="DE14"/>
  <c r="DB14"/>
  <c r="CZ14"/>
  <c r="CX14"/>
  <c r="CU14"/>
  <c r="CR14"/>
  <c r="CO14"/>
  <c r="CL14"/>
  <c r="AI9" i="1"/>
  <c r="CI14" i="7"/>
  <c r="CC14"/>
  <c r="CB14"/>
  <c r="BY14"/>
  <c r="BS14"/>
  <c r="BP14"/>
  <c r="BM14"/>
  <c r="BL14"/>
  <c r="BI14"/>
  <c r="BF14"/>
  <c r="BC14"/>
  <c r="AZ14"/>
  <c r="AW14"/>
  <c r="S9" i="1"/>
  <c r="AQ14" i="7"/>
  <c r="AN14"/>
  <c r="AK14"/>
  <c r="AH14"/>
  <c r="O9" i="1"/>
  <c r="AE14" i="7"/>
  <c r="AB14"/>
  <c r="Y14"/>
  <c r="V14"/>
  <c r="O14"/>
  <c r="GV13"/>
  <c r="GS13"/>
  <c r="GP13"/>
  <c r="GM13"/>
  <c r="GJ13"/>
  <c r="BX8" i="1"/>
  <c r="GD13" i="7"/>
  <c r="GA13"/>
  <c r="FX13"/>
  <c r="FU13"/>
  <c r="FR13"/>
  <c r="FN13"/>
  <c r="BQ8" i="1"/>
  <c r="FK13" i="7"/>
  <c r="FH13"/>
  <c r="FE13"/>
  <c r="FD13"/>
  <c r="FA13"/>
  <c r="EX13"/>
  <c r="BK8" i="1"/>
  <c r="EU13" i="7"/>
  <c r="ER13"/>
  <c r="BI8" i="1"/>
  <c r="EO13" i="7"/>
  <c r="EL13"/>
  <c r="EI13"/>
  <c r="EE13"/>
  <c r="EB13"/>
  <c r="DY13"/>
  <c r="BB8" i="1"/>
  <c r="DV13" i="7"/>
  <c r="DL13"/>
  <c r="DI13"/>
  <c r="DH13"/>
  <c r="DE13"/>
  <c r="DB13"/>
  <c r="CZ13"/>
  <c r="CX13"/>
  <c r="CU13"/>
  <c r="CR13"/>
  <c r="CO13"/>
  <c r="CL13"/>
  <c r="AI8" i="1"/>
  <c r="CI13" i="7"/>
  <c r="CC13"/>
  <c r="CB13"/>
  <c r="BY13"/>
  <c r="BS13"/>
  <c r="BP13"/>
  <c r="BM13"/>
  <c r="BL13"/>
  <c r="BI13"/>
  <c r="BF13"/>
  <c r="BC13"/>
  <c r="AZ13"/>
  <c r="AW13"/>
  <c r="AT13"/>
  <c r="S8" i="1"/>
  <c r="AQ13" i="7"/>
  <c r="AN13"/>
  <c r="AK13"/>
  <c r="AH13"/>
  <c r="O8" i="1"/>
  <c r="AE13" i="7"/>
  <c r="AB13"/>
  <c r="Y13"/>
  <c r="V13"/>
  <c r="O13"/>
  <c r="GV12"/>
  <c r="GS12"/>
  <c r="GP12"/>
  <c r="GM12"/>
  <c r="GJ12"/>
  <c r="BX7" i="1"/>
  <c r="GD12" i="7"/>
  <c r="GA12"/>
  <c r="FX12"/>
  <c r="FU12"/>
  <c r="FR12"/>
  <c r="FN12"/>
  <c r="BQ7" i="1"/>
  <c r="FK12" i="7"/>
  <c r="FH12"/>
  <c r="FE12"/>
  <c r="FD12"/>
  <c r="FA12"/>
  <c r="EX12"/>
  <c r="BK7" i="1"/>
  <c r="EU12" i="7"/>
  <c r="ER12"/>
  <c r="BI7" i="1"/>
  <c r="EO12" i="7"/>
  <c r="EL12"/>
  <c r="EI12"/>
  <c r="EE12"/>
  <c r="EB12"/>
  <c r="DY12"/>
  <c r="BB7" i="1"/>
  <c r="DV12" i="7"/>
  <c r="DL12"/>
  <c r="DI12"/>
  <c r="DH12"/>
  <c r="DE12"/>
  <c r="DB12"/>
  <c r="CZ12"/>
  <c r="CX12"/>
  <c r="CU12"/>
  <c r="CR12"/>
  <c r="CO12"/>
  <c r="CL12"/>
  <c r="AI7" i="1"/>
  <c r="CI12" i="7"/>
  <c r="CF12"/>
  <c r="CC12"/>
  <c r="CB12"/>
  <c r="BY12"/>
  <c r="BS12"/>
  <c r="BP12"/>
  <c r="BM12"/>
  <c r="BL12"/>
  <c r="BI12"/>
  <c r="BF12"/>
  <c r="BC12"/>
  <c r="AZ12"/>
  <c r="AW12"/>
  <c r="S7" i="1"/>
  <c r="AQ12" i="7"/>
  <c r="AN12"/>
  <c r="AK12"/>
  <c r="AH12"/>
  <c r="O7" i="1"/>
  <c r="AE12" i="7"/>
  <c r="AB12"/>
  <c r="Y12"/>
  <c r="V12"/>
  <c r="O12"/>
  <c r="GV11"/>
  <c r="GS11"/>
  <c r="GP11"/>
  <c r="GM11"/>
  <c r="GJ11"/>
  <c r="BX6" i="1"/>
  <c r="GD11" i="7"/>
  <c r="GA11"/>
  <c r="FX11"/>
  <c r="FU11"/>
  <c r="FR11"/>
  <c r="FN11"/>
  <c r="BQ6" i="1"/>
  <c r="FK11" i="7"/>
  <c r="FH11"/>
  <c r="FE11"/>
  <c r="FD11"/>
  <c r="FA11"/>
  <c r="EX11"/>
  <c r="BK6" i="1"/>
  <c r="EU11" i="7"/>
  <c r="ER11"/>
  <c r="BI6" i="1"/>
  <c r="EO11" i="7"/>
  <c r="EL11"/>
  <c r="EI11"/>
  <c r="EE11"/>
  <c r="EB11"/>
  <c r="DY11"/>
  <c r="BB6" i="1"/>
  <c r="DV11" i="7"/>
  <c r="DL11"/>
  <c r="DI11"/>
  <c r="DH11"/>
  <c r="DE11"/>
  <c r="DB11"/>
  <c r="CZ11"/>
  <c r="CX11"/>
  <c r="CU11"/>
  <c r="AL6" i="1"/>
  <c r="CR11" i="7"/>
  <c r="CO11"/>
  <c r="CL11"/>
  <c r="AI6" i="1"/>
  <c r="CI11" i="7"/>
  <c r="CC11"/>
  <c r="CB11"/>
  <c r="BY11"/>
  <c r="BS11"/>
  <c r="BP11"/>
  <c r="BM11"/>
  <c r="BL11"/>
  <c r="BI11"/>
  <c r="BF11"/>
  <c r="BC11"/>
  <c r="AZ11"/>
  <c r="AW11"/>
  <c r="S6" i="1"/>
  <c r="AQ11" i="7"/>
  <c r="AN11"/>
  <c r="AK11"/>
  <c r="AH11"/>
  <c r="O6" i="1"/>
  <c r="AE11" i="7"/>
  <c r="AB11"/>
  <c r="Y11"/>
  <c r="V11"/>
  <c r="O11"/>
  <c r="GV10"/>
  <c r="GS10"/>
  <c r="GP10"/>
  <c r="GM10"/>
  <c r="GJ10"/>
  <c r="BX5" i="1"/>
  <c r="GD10" i="7"/>
  <c r="GA10"/>
  <c r="FX10"/>
  <c r="FU10"/>
  <c r="FR10"/>
  <c r="FO10"/>
  <c r="FN10"/>
  <c r="BQ5" i="1"/>
  <c r="FK10" i="7"/>
  <c r="FH10"/>
  <c r="FE10"/>
  <c r="FD10"/>
  <c r="FA10"/>
  <c r="EX10"/>
  <c r="BK5" i="1"/>
  <c r="EU10" i="7"/>
  <c r="ER10"/>
  <c r="BI5" i="1"/>
  <c r="EO10" i="7"/>
  <c r="EL10"/>
  <c r="EI10"/>
  <c r="EG10"/>
  <c r="EE10"/>
  <c r="EB10"/>
  <c r="DY10"/>
  <c r="BB5" i="1"/>
  <c r="DV10" i="7"/>
  <c r="DT10"/>
  <c r="DT9"/>
  <c r="DT8"/>
  <c r="DS10"/>
  <c r="DR10"/>
  <c r="DR9"/>
  <c r="DR8"/>
  <c r="DQ10"/>
  <c r="DP10"/>
  <c r="DP9"/>
  <c r="DP8"/>
  <c r="DO10"/>
  <c r="DN10"/>
  <c r="DN9"/>
  <c r="DN8"/>
  <c r="DL10"/>
  <c r="DI10"/>
  <c r="DH10"/>
  <c r="DE10"/>
  <c r="DB10"/>
  <c r="CZ10"/>
  <c r="CX10"/>
  <c r="CU10"/>
  <c r="AL5" i="1"/>
  <c r="CR10" i="7"/>
  <c r="CO10"/>
  <c r="CL10"/>
  <c r="CI10"/>
  <c r="CC10"/>
  <c r="CB10"/>
  <c r="BY10"/>
  <c r="BS10"/>
  <c r="BP10"/>
  <c r="BM10"/>
  <c r="BL10"/>
  <c r="BI10"/>
  <c r="BF10"/>
  <c r="BC10"/>
  <c r="AZ10"/>
  <c r="AW10"/>
  <c r="AT10"/>
  <c r="S5" i="1"/>
  <c r="AQ10" i="7"/>
  <c r="AN10"/>
  <c r="AK10"/>
  <c r="AH10"/>
  <c r="O5" i="1"/>
  <c r="AE10" i="7"/>
  <c r="AB10"/>
  <c r="Y10"/>
  <c r="V10"/>
  <c r="P10"/>
  <c r="O10"/>
  <c r="FO9"/>
  <c r="FO8"/>
  <c r="FH9"/>
  <c r="FH8"/>
  <c r="FJ35"/>
  <c r="EX9"/>
  <c r="EX8"/>
  <c r="EZ8"/>
  <c r="EL9"/>
  <c r="EL8"/>
  <c r="EN8"/>
  <c r="DS9"/>
  <c r="DS8"/>
  <c r="DQ9"/>
  <c r="DQ8"/>
  <c r="DO9"/>
  <c r="DO8"/>
  <c r="F9"/>
  <c r="F8"/>
  <c r="H43"/>
  <c r="M177" i="6"/>
  <c r="CD177"/>
  <c r="CE177"/>
  <c r="CF177"/>
  <c r="CG177"/>
  <c r="CH177"/>
  <c r="CI177"/>
  <c r="CJ177"/>
  <c r="CS177"/>
  <c r="M148"/>
  <c r="CD148"/>
  <c r="CE148"/>
  <c r="CF148"/>
  <c r="CG148"/>
  <c r="CH148"/>
  <c r="CI148"/>
  <c r="CJ148"/>
  <c r="CS148"/>
  <c r="M136"/>
  <c r="CD136"/>
  <c r="CE136"/>
  <c r="CF136"/>
  <c r="CG136"/>
  <c r="CH136"/>
  <c r="CI136"/>
  <c r="CJ136"/>
  <c r="CS136"/>
  <c r="M120"/>
  <c r="CD120"/>
  <c r="CE120"/>
  <c r="CF120"/>
  <c r="CG120"/>
  <c r="CH120"/>
  <c r="CI120"/>
  <c r="CJ120"/>
  <c r="M111"/>
  <c r="CD111"/>
  <c r="CE111"/>
  <c r="CF111"/>
  <c r="CG111"/>
  <c r="CH111"/>
  <c r="CI111"/>
  <c r="CJ111"/>
  <c r="M97"/>
  <c r="CD97"/>
  <c r="CE97"/>
  <c r="CF97"/>
  <c r="CG97"/>
  <c r="CH97"/>
  <c r="CI97"/>
  <c r="CJ97"/>
  <c r="F66"/>
  <c r="H66"/>
  <c r="J66"/>
  <c r="M66"/>
  <c r="CD66"/>
  <c r="CE66"/>
  <c r="CF66"/>
  <c r="CG66"/>
  <c r="CH66"/>
  <c r="CI66"/>
  <c r="CJ66"/>
  <c r="CS66"/>
  <c r="DQ66"/>
  <c r="M69"/>
  <c r="CD69"/>
  <c r="CE69"/>
  <c r="CF69"/>
  <c r="CG69"/>
  <c r="CH69"/>
  <c r="CI69"/>
  <c r="CJ69"/>
  <c r="CS69"/>
  <c r="DQ69"/>
  <c r="M36"/>
  <c r="CD36"/>
  <c r="CE36"/>
  <c r="CF36"/>
  <c r="CG36"/>
  <c r="CH36"/>
  <c r="CI36"/>
  <c r="CJ36"/>
  <c r="CS36"/>
  <c r="DQ36"/>
  <c r="M27"/>
  <c r="CD27"/>
  <c r="CE27"/>
  <c r="CF27"/>
  <c r="CG27"/>
  <c r="CH27"/>
  <c r="CI27"/>
  <c r="CJ27"/>
  <c r="CS27"/>
  <c r="DQ27"/>
  <c r="M22"/>
  <c r="CD22"/>
  <c r="CE22"/>
  <c r="CF22"/>
  <c r="CG22"/>
  <c r="CH22"/>
  <c r="CI22"/>
  <c r="CJ22"/>
  <c r="CS22"/>
  <c r="DQ22"/>
  <c r="M62"/>
  <c r="CD62"/>
  <c r="CE62"/>
  <c r="CF62"/>
  <c r="CG62"/>
  <c r="CH62"/>
  <c r="CI62"/>
  <c r="CJ62"/>
  <c r="CS62"/>
  <c r="EM188"/>
  <c r="EK188"/>
  <c r="EI188"/>
  <c r="EG188"/>
  <c r="EE188"/>
  <c r="EC188"/>
  <c r="EA188"/>
  <c r="DY188"/>
  <c r="DW188"/>
  <c r="DU188"/>
  <c r="DS188"/>
  <c r="DQ188"/>
  <c r="DP188"/>
  <c r="DN188"/>
  <c r="DL188"/>
  <c r="DJ188"/>
  <c r="DI188"/>
  <c r="DG188"/>
  <c r="DE188"/>
  <c r="DC188"/>
  <c r="DA188"/>
  <c r="CY188"/>
  <c r="CW188"/>
  <c r="CU188"/>
  <c r="CS188"/>
  <c r="CR188"/>
  <c r="CP188"/>
  <c r="CN188"/>
  <c r="CL188"/>
  <c r="CC188"/>
  <c r="CA188"/>
  <c r="BZ188"/>
  <c r="BX188"/>
  <c r="BV188"/>
  <c r="BS188"/>
  <c r="BQ188"/>
  <c r="BO188"/>
  <c r="BM188"/>
  <c r="BK188"/>
  <c r="BI188"/>
  <c r="BE188"/>
  <c r="BD188"/>
  <c r="BB188"/>
  <c r="AZ188"/>
  <c r="AX188"/>
  <c r="AV188"/>
  <c r="AT188"/>
  <c r="AS188"/>
  <c r="AQ188"/>
  <c r="AO188"/>
  <c r="AM188"/>
  <c r="AK188"/>
  <c r="AI188"/>
  <c r="AG188"/>
  <c r="AE188"/>
  <c r="AC188"/>
  <c r="AA188"/>
  <c r="Y188"/>
  <c r="W188"/>
  <c r="U188"/>
  <c r="S188"/>
  <c r="Q188"/>
  <c r="O188"/>
  <c r="L188"/>
  <c r="E188"/>
  <c r="EM187"/>
  <c r="EK187"/>
  <c r="EI187"/>
  <c r="EG187"/>
  <c r="EE187"/>
  <c r="EA187"/>
  <c r="DY187"/>
  <c r="DW187"/>
  <c r="DU187"/>
  <c r="DS187"/>
  <c r="DQ187"/>
  <c r="DP187"/>
  <c r="DN187"/>
  <c r="DL187"/>
  <c r="DJ187"/>
  <c r="DI187"/>
  <c r="DG187"/>
  <c r="DE187"/>
  <c r="DC187"/>
  <c r="DA187"/>
  <c r="CY187"/>
  <c r="CW187"/>
  <c r="CU187"/>
  <c r="CR187"/>
  <c r="CP187"/>
  <c r="CN187"/>
  <c r="CL187"/>
  <c r="CC187"/>
  <c r="CA187"/>
  <c r="BZ187"/>
  <c r="BX187"/>
  <c r="BV187"/>
  <c r="BS187"/>
  <c r="BQ187"/>
  <c r="BO187"/>
  <c r="BM187"/>
  <c r="BK187"/>
  <c r="BI187"/>
  <c r="BE187"/>
  <c r="BD187"/>
  <c r="BB187"/>
  <c r="AX187"/>
  <c r="AV187"/>
  <c r="AT187"/>
  <c r="AS187"/>
  <c r="AQ187"/>
  <c r="AO187"/>
  <c r="AM187"/>
  <c r="AK187"/>
  <c r="AI187"/>
  <c r="AE187"/>
  <c r="AC187"/>
  <c r="AA187"/>
  <c r="Y187"/>
  <c r="W187"/>
  <c r="U187"/>
  <c r="S187"/>
  <c r="Q187"/>
  <c r="O187"/>
  <c r="L187"/>
  <c r="E187"/>
  <c r="EM186"/>
  <c r="EK186"/>
  <c r="EI186"/>
  <c r="EG186"/>
  <c r="EE186"/>
  <c r="EA186"/>
  <c r="DY186"/>
  <c r="DW186"/>
  <c r="DU186"/>
  <c r="DS186"/>
  <c r="DQ186"/>
  <c r="DP186"/>
  <c r="DN186"/>
  <c r="DL186"/>
  <c r="DJ186"/>
  <c r="DI186"/>
  <c r="DG186"/>
  <c r="DE186"/>
  <c r="DC186"/>
  <c r="DA186"/>
  <c r="CY186"/>
  <c r="CW186"/>
  <c r="CU186"/>
  <c r="CR186"/>
  <c r="CP186"/>
  <c r="CN186"/>
  <c r="CL186"/>
  <c r="CC186"/>
  <c r="CA186"/>
  <c r="BZ186"/>
  <c r="BX186"/>
  <c r="BV186"/>
  <c r="BS186"/>
  <c r="BQ186"/>
  <c r="BO186"/>
  <c r="BM186"/>
  <c r="BK186"/>
  <c r="BI186"/>
  <c r="BE186"/>
  <c r="BD186"/>
  <c r="BB186"/>
  <c r="AX186"/>
  <c r="AV186"/>
  <c r="AT186"/>
  <c r="AS186"/>
  <c r="AQ186"/>
  <c r="AO186"/>
  <c r="AM186"/>
  <c r="AK186"/>
  <c r="AI186"/>
  <c r="AE186"/>
  <c r="AC186"/>
  <c r="AA186"/>
  <c r="Y186"/>
  <c r="W186"/>
  <c r="U186"/>
  <c r="S186"/>
  <c r="Q186"/>
  <c r="O186"/>
  <c r="L186"/>
  <c r="E186"/>
  <c r="EM185"/>
  <c r="EK185"/>
  <c r="EI185"/>
  <c r="EG185"/>
  <c r="EE185"/>
  <c r="EA185"/>
  <c r="DY185"/>
  <c r="DW185"/>
  <c r="DU185"/>
  <c r="DS185"/>
  <c r="DQ185"/>
  <c r="DP185"/>
  <c r="DN185"/>
  <c r="DL185"/>
  <c r="DJ185"/>
  <c r="DI185"/>
  <c r="DG185"/>
  <c r="DE185"/>
  <c r="DC185"/>
  <c r="DA185"/>
  <c r="CY185"/>
  <c r="CW185"/>
  <c r="CU185"/>
  <c r="CR185"/>
  <c r="CP185"/>
  <c r="CN185"/>
  <c r="CL185"/>
  <c r="CC185"/>
  <c r="CA185"/>
  <c r="BZ185"/>
  <c r="BX185"/>
  <c r="BV185"/>
  <c r="BS185"/>
  <c r="BQ185"/>
  <c r="BO185"/>
  <c r="BM185"/>
  <c r="BK185"/>
  <c r="BI185"/>
  <c r="BE185"/>
  <c r="BD185"/>
  <c r="BB185"/>
  <c r="AX185"/>
  <c r="AV185"/>
  <c r="AT185"/>
  <c r="AS185"/>
  <c r="AQ185"/>
  <c r="AO185"/>
  <c r="AM185"/>
  <c r="AK185"/>
  <c r="AI185"/>
  <c r="AE185"/>
  <c r="AC185"/>
  <c r="AA185"/>
  <c r="Y185"/>
  <c r="W185"/>
  <c r="U185"/>
  <c r="S185"/>
  <c r="Q185"/>
  <c r="O185"/>
  <c r="L185"/>
  <c r="E185"/>
  <c r="EM184"/>
  <c r="EK184"/>
  <c r="EI184"/>
  <c r="EG184"/>
  <c r="EE184"/>
  <c r="EA184"/>
  <c r="DY184"/>
  <c r="DW184"/>
  <c r="DU184"/>
  <c r="DS184"/>
  <c r="DQ184"/>
  <c r="DP184"/>
  <c r="DN184"/>
  <c r="DL184"/>
  <c r="DJ184"/>
  <c r="DI184"/>
  <c r="DG184"/>
  <c r="DE184"/>
  <c r="DC184"/>
  <c r="DA184"/>
  <c r="CY184"/>
  <c r="CW184"/>
  <c r="CU184"/>
  <c r="CR184"/>
  <c r="CP184"/>
  <c r="CN184"/>
  <c r="CL184"/>
  <c r="CC184"/>
  <c r="CA184"/>
  <c r="BZ184"/>
  <c r="BX184"/>
  <c r="BV184"/>
  <c r="BS184"/>
  <c r="BQ184"/>
  <c r="BO184"/>
  <c r="BM184"/>
  <c r="BK184"/>
  <c r="BI184"/>
  <c r="BE184"/>
  <c r="BD184"/>
  <c r="BB184"/>
  <c r="AZ184"/>
  <c r="AX184"/>
  <c r="AV184"/>
  <c r="AT184"/>
  <c r="AS184"/>
  <c r="AQ184"/>
  <c r="AO184"/>
  <c r="AM184"/>
  <c r="AK184"/>
  <c r="AI184"/>
  <c r="AG184"/>
  <c r="AE184"/>
  <c r="AC184"/>
  <c r="AA184"/>
  <c r="Y184"/>
  <c r="W184"/>
  <c r="U184"/>
  <c r="S184"/>
  <c r="Q184"/>
  <c r="O184"/>
  <c r="L184"/>
  <c r="E184"/>
  <c r="EM183"/>
  <c r="EK183"/>
  <c r="EI183"/>
  <c r="EG183"/>
  <c r="EE183"/>
  <c r="EA183"/>
  <c r="DY183"/>
  <c r="DW183"/>
  <c r="DU183"/>
  <c r="DS183"/>
  <c r="DQ183"/>
  <c r="DP183"/>
  <c r="DN183"/>
  <c r="DL183"/>
  <c r="DJ183"/>
  <c r="DI183"/>
  <c r="DG183"/>
  <c r="DE183"/>
  <c r="DC183"/>
  <c r="DA183"/>
  <c r="CY183"/>
  <c r="CW183"/>
  <c r="CU183"/>
  <c r="CR183"/>
  <c r="CP183"/>
  <c r="CN183"/>
  <c r="CL183"/>
  <c r="CC183"/>
  <c r="CA183"/>
  <c r="BZ183"/>
  <c r="BX183"/>
  <c r="BV183"/>
  <c r="BS183"/>
  <c r="BQ183"/>
  <c r="BO183"/>
  <c r="BM183"/>
  <c r="BK183"/>
  <c r="BI183"/>
  <c r="BE183"/>
  <c r="BD183"/>
  <c r="BB183"/>
  <c r="AZ183"/>
  <c r="AX183"/>
  <c r="AV183"/>
  <c r="AT183"/>
  <c r="AS183"/>
  <c r="AQ183"/>
  <c r="AO183"/>
  <c r="AM183"/>
  <c r="AK183"/>
  <c r="AI183"/>
  <c r="AG183"/>
  <c r="AE183"/>
  <c r="AC183"/>
  <c r="AA183"/>
  <c r="Y183"/>
  <c r="W183"/>
  <c r="U183"/>
  <c r="S183"/>
  <c r="Q183"/>
  <c r="O183"/>
  <c r="L183"/>
  <c r="E183"/>
  <c r="EM182"/>
  <c r="EK182"/>
  <c r="EI182"/>
  <c r="EG182"/>
  <c r="EE182"/>
  <c r="EA182"/>
  <c r="DY182"/>
  <c r="DW182"/>
  <c r="DU182"/>
  <c r="DS182"/>
  <c r="DQ182"/>
  <c r="DP182"/>
  <c r="DN182"/>
  <c r="DL182"/>
  <c r="DJ182"/>
  <c r="DI182"/>
  <c r="DG182"/>
  <c r="DE182"/>
  <c r="DC182"/>
  <c r="DA182"/>
  <c r="CY182"/>
  <c r="CW182"/>
  <c r="CU182"/>
  <c r="CR182"/>
  <c r="CP182"/>
  <c r="CN182"/>
  <c r="CL182"/>
  <c r="CC182"/>
  <c r="CA182"/>
  <c r="BZ182"/>
  <c r="BX182"/>
  <c r="BV182"/>
  <c r="BT182"/>
  <c r="BS182"/>
  <c r="BQ182"/>
  <c r="BO182"/>
  <c r="BM182"/>
  <c r="BK182"/>
  <c r="BI182"/>
  <c r="BE182"/>
  <c r="BD182"/>
  <c r="BB182"/>
  <c r="AX182"/>
  <c r="AV182"/>
  <c r="AT182"/>
  <c r="AS182"/>
  <c r="AQ182"/>
  <c r="AO182"/>
  <c r="AM182"/>
  <c r="AK182"/>
  <c r="AI182"/>
  <c r="AA182"/>
  <c r="Y182"/>
  <c r="E182"/>
  <c r="EM181"/>
  <c r="EK181"/>
  <c r="EI181"/>
  <c r="EG181"/>
  <c r="EE181"/>
  <c r="EA181"/>
  <c r="DY181"/>
  <c r="DW181"/>
  <c r="DU181"/>
  <c r="DS181"/>
  <c r="DQ181"/>
  <c r="DP181"/>
  <c r="DN181"/>
  <c r="DL181"/>
  <c r="DJ181"/>
  <c r="DI181"/>
  <c r="DG181"/>
  <c r="DE181"/>
  <c r="DC181"/>
  <c r="DA181"/>
  <c r="CY181"/>
  <c r="CW181"/>
  <c r="CU181"/>
  <c r="CR181"/>
  <c r="CP181"/>
  <c r="CN181"/>
  <c r="CL181"/>
  <c r="CC181"/>
  <c r="CA181"/>
  <c r="BZ181"/>
  <c r="BX181"/>
  <c r="BV181"/>
  <c r="BS181"/>
  <c r="BQ181"/>
  <c r="BO181"/>
  <c r="BM181"/>
  <c r="BK181"/>
  <c r="BI181"/>
  <c r="BE181"/>
  <c r="BD181"/>
  <c r="BB181"/>
  <c r="AX181"/>
  <c r="AV181"/>
  <c r="AT181"/>
  <c r="AS181"/>
  <c r="AQ181"/>
  <c r="AO181"/>
  <c r="AM181"/>
  <c r="AK181"/>
  <c r="AI181"/>
  <c r="AA181"/>
  <c r="Y181"/>
  <c r="E181"/>
  <c r="EM180"/>
  <c r="EK180"/>
  <c r="EI180"/>
  <c r="EG180"/>
  <c r="EE180"/>
  <c r="EA180"/>
  <c r="DY180"/>
  <c r="DW180"/>
  <c r="DU180"/>
  <c r="DS180"/>
  <c r="DQ180"/>
  <c r="DP180"/>
  <c r="DN180"/>
  <c r="DL180"/>
  <c r="DJ180"/>
  <c r="DI180"/>
  <c r="DG180"/>
  <c r="DE180"/>
  <c r="DC180"/>
  <c r="DA180"/>
  <c r="CY180"/>
  <c r="CW180"/>
  <c r="CU180"/>
  <c r="CR180"/>
  <c r="CP180"/>
  <c r="CN180"/>
  <c r="CL180"/>
  <c r="CC180"/>
  <c r="CA180"/>
  <c r="BZ180"/>
  <c r="BX180"/>
  <c r="BV180"/>
  <c r="BS180"/>
  <c r="BQ180"/>
  <c r="BO180"/>
  <c r="BM180"/>
  <c r="BK180"/>
  <c r="BI180"/>
  <c r="BE180"/>
  <c r="BD180"/>
  <c r="BB180"/>
  <c r="AX180"/>
  <c r="AV180"/>
  <c r="AT180"/>
  <c r="AS180"/>
  <c r="AQ180"/>
  <c r="AO180"/>
  <c r="AM180"/>
  <c r="AK180"/>
  <c r="AI180"/>
  <c r="AA180"/>
  <c r="Y180"/>
  <c r="E180"/>
  <c r="EM179"/>
  <c r="EK179"/>
  <c r="EI179"/>
  <c r="EG179"/>
  <c r="EE179"/>
  <c r="EA179"/>
  <c r="DY179"/>
  <c r="DW179"/>
  <c r="DU179"/>
  <c r="DS179"/>
  <c r="DQ179"/>
  <c r="DP179"/>
  <c r="DN179"/>
  <c r="DL179"/>
  <c r="DJ179"/>
  <c r="DI179"/>
  <c r="DG179"/>
  <c r="DE179"/>
  <c r="DC179"/>
  <c r="DA179"/>
  <c r="CY179"/>
  <c r="CW179"/>
  <c r="CU179"/>
  <c r="CR179"/>
  <c r="CP179"/>
  <c r="CN179"/>
  <c r="CL179"/>
  <c r="CC179"/>
  <c r="CA179"/>
  <c r="BZ179"/>
  <c r="BX179"/>
  <c r="BV179"/>
  <c r="BS179"/>
  <c r="BQ179"/>
  <c r="BO179"/>
  <c r="BM179"/>
  <c r="BK179"/>
  <c r="BI179"/>
  <c r="BE179"/>
  <c r="BD179"/>
  <c r="BB179"/>
  <c r="AX179"/>
  <c r="AV179"/>
  <c r="AT179"/>
  <c r="AS179"/>
  <c r="AQ179"/>
  <c r="AO179"/>
  <c r="AM179"/>
  <c r="AK179"/>
  <c r="AI179"/>
  <c r="AA179"/>
  <c r="Y179"/>
  <c r="E179"/>
  <c r="EM178"/>
  <c r="EM177"/>
  <c r="EK178"/>
  <c r="EK177"/>
  <c r="EI178"/>
  <c r="EI177"/>
  <c r="EG178"/>
  <c r="EG177"/>
  <c r="EE178"/>
  <c r="EE177"/>
  <c r="EA178"/>
  <c r="EA177"/>
  <c r="DY178"/>
  <c r="DY177"/>
  <c r="DW178"/>
  <c r="DW177"/>
  <c r="DU178"/>
  <c r="DU177"/>
  <c r="DS178"/>
  <c r="DQ178"/>
  <c r="DQ177"/>
  <c r="DP178"/>
  <c r="DP177"/>
  <c r="DN178"/>
  <c r="DL178"/>
  <c r="DJ178"/>
  <c r="DJ177"/>
  <c r="DI178"/>
  <c r="DG178"/>
  <c r="DE178"/>
  <c r="DC178"/>
  <c r="DA178"/>
  <c r="CY178"/>
  <c r="CW178"/>
  <c r="CU178"/>
  <c r="CR178"/>
  <c r="CP178"/>
  <c r="CN178"/>
  <c r="CL178"/>
  <c r="CC178"/>
  <c r="CA178"/>
  <c r="CA177"/>
  <c r="BZ178"/>
  <c r="BX178"/>
  <c r="BV178"/>
  <c r="BS178"/>
  <c r="BQ178"/>
  <c r="BO178"/>
  <c r="BM178"/>
  <c r="BK178"/>
  <c r="BI178"/>
  <c r="BE178"/>
  <c r="BE177"/>
  <c r="BD178"/>
  <c r="BB178"/>
  <c r="AX178"/>
  <c r="AV178"/>
  <c r="AT178"/>
  <c r="AT177"/>
  <c r="AS178"/>
  <c r="AQ178"/>
  <c r="AO178"/>
  <c r="AM178"/>
  <c r="AK178"/>
  <c r="AI178"/>
  <c r="AA178"/>
  <c r="Y178"/>
  <c r="J177"/>
  <c r="H177"/>
  <c r="F177"/>
  <c r="EM176"/>
  <c r="EK176"/>
  <c r="EI176"/>
  <c r="EG176"/>
  <c r="EE176"/>
  <c r="EA176"/>
  <c r="DY176"/>
  <c r="DW176"/>
  <c r="DU176"/>
  <c r="DS176"/>
  <c r="DQ176"/>
  <c r="DP176"/>
  <c r="DN176"/>
  <c r="DL176"/>
  <c r="DJ176"/>
  <c r="DI176"/>
  <c r="DG176"/>
  <c r="DE176"/>
  <c r="DC176"/>
  <c r="DA176"/>
  <c r="CY176"/>
  <c r="CW176"/>
  <c r="CU176"/>
  <c r="CR176"/>
  <c r="CP176"/>
  <c r="CN176"/>
  <c r="CL176"/>
  <c r="CC176"/>
  <c r="CA176"/>
  <c r="BZ176"/>
  <c r="BX176"/>
  <c r="BV176"/>
  <c r="BS176"/>
  <c r="BQ176"/>
  <c r="BO176"/>
  <c r="BM176"/>
  <c r="BK176"/>
  <c r="BI176"/>
  <c r="BE176"/>
  <c r="BD176"/>
  <c r="BB176"/>
  <c r="AX176"/>
  <c r="AV176"/>
  <c r="AT176"/>
  <c r="AS176"/>
  <c r="AQ176"/>
  <c r="AO176"/>
  <c r="AM176"/>
  <c r="AK176"/>
  <c r="AI176"/>
  <c r="AE176"/>
  <c r="AC176"/>
  <c r="AA176"/>
  <c r="Y176"/>
  <c r="W176"/>
  <c r="U176"/>
  <c r="S176"/>
  <c r="Q176"/>
  <c r="O176"/>
  <c r="L176"/>
  <c r="E176"/>
  <c r="EM175"/>
  <c r="EK175"/>
  <c r="EI175"/>
  <c r="EG175"/>
  <c r="EE175"/>
  <c r="EA175"/>
  <c r="DY175"/>
  <c r="DW175"/>
  <c r="DU175"/>
  <c r="DS175"/>
  <c r="DQ175"/>
  <c r="DP175"/>
  <c r="DN175"/>
  <c r="DL175"/>
  <c r="DJ175"/>
  <c r="DI175"/>
  <c r="DG175"/>
  <c r="DE175"/>
  <c r="DC175"/>
  <c r="DA175"/>
  <c r="CY175"/>
  <c r="CW175"/>
  <c r="CU175"/>
  <c r="CR175"/>
  <c r="CP175"/>
  <c r="CN175"/>
  <c r="CL175"/>
  <c r="CC175"/>
  <c r="CA175"/>
  <c r="BZ175"/>
  <c r="BX175"/>
  <c r="BV175"/>
  <c r="BS175"/>
  <c r="BQ175"/>
  <c r="BO175"/>
  <c r="BM175"/>
  <c r="BK175"/>
  <c r="BI175"/>
  <c r="BE175"/>
  <c r="BD175"/>
  <c r="BB175"/>
  <c r="AX175"/>
  <c r="AV175"/>
  <c r="AT175"/>
  <c r="AS175"/>
  <c r="AQ175"/>
  <c r="AO175"/>
  <c r="AM175"/>
  <c r="AK175"/>
  <c r="AI175"/>
  <c r="AE175"/>
  <c r="AC175"/>
  <c r="AA175"/>
  <c r="Y175"/>
  <c r="W175"/>
  <c r="U175"/>
  <c r="S175"/>
  <c r="Q175"/>
  <c r="O175"/>
  <c r="L175"/>
  <c r="E175"/>
  <c r="EM174"/>
  <c r="EK174"/>
  <c r="EI174"/>
  <c r="EG174"/>
  <c r="EE174"/>
  <c r="EA174"/>
  <c r="DY174"/>
  <c r="DW174"/>
  <c r="DU174"/>
  <c r="DS174"/>
  <c r="DQ174"/>
  <c r="DP174"/>
  <c r="DN174"/>
  <c r="DL174"/>
  <c r="DJ174"/>
  <c r="DI174"/>
  <c r="DG174"/>
  <c r="DE174"/>
  <c r="DC174"/>
  <c r="DA174"/>
  <c r="CY174"/>
  <c r="CW174"/>
  <c r="CU174"/>
  <c r="CR174"/>
  <c r="CP174"/>
  <c r="CN174"/>
  <c r="CL174"/>
  <c r="CC174"/>
  <c r="CA174"/>
  <c r="BZ174"/>
  <c r="BX174"/>
  <c r="BV174"/>
  <c r="BS174"/>
  <c r="BQ174"/>
  <c r="BO174"/>
  <c r="BM174"/>
  <c r="BK174"/>
  <c r="BI174"/>
  <c r="BE174"/>
  <c r="BD174"/>
  <c r="BB174"/>
  <c r="AX174"/>
  <c r="AV174"/>
  <c r="AT174"/>
  <c r="AS174"/>
  <c r="AQ174"/>
  <c r="AO174"/>
  <c r="AM174"/>
  <c r="AK174"/>
  <c r="AI174"/>
  <c r="AE174"/>
  <c r="AC174"/>
  <c r="AA174"/>
  <c r="Y174"/>
  <c r="W174"/>
  <c r="U174"/>
  <c r="S174"/>
  <c r="Q174"/>
  <c r="O174"/>
  <c r="L174"/>
  <c r="E174"/>
  <c r="EM173"/>
  <c r="EK173"/>
  <c r="EI173"/>
  <c r="EG173"/>
  <c r="EE173"/>
  <c r="EA173"/>
  <c r="DY173"/>
  <c r="DW173"/>
  <c r="DU173"/>
  <c r="DS173"/>
  <c r="DQ173"/>
  <c r="DP173"/>
  <c r="DN173"/>
  <c r="DL173"/>
  <c r="DJ173"/>
  <c r="DI173"/>
  <c r="DG173"/>
  <c r="DE173"/>
  <c r="DC173"/>
  <c r="DA173"/>
  <c r="CY173"/>
  <c r="CW173"/>
  <c r="CU173"/>
  <c r="CR173"/>
  <c r="CP173"/>
  <c r="CN173"/>
  <c r="CL173"/>
  <c r="CC173"/>
  <c r="CA173"/>
  <c r="BZ173"/>
  <c r="BX173"/>
  <c r="BV173"/>
  <c r="BS173"/>
  <c r="BQ173"/>
  <c r="BO173"/>
  <c r="BM173"/>
  <c r="BK173"/>
  <c r="BI173"/>
  <c r="BE173"/>
  <c r="BD173"/>
  <c r="BB173"/>
  <c r="AX173"/>
  <c r="AV173"/>
  <c r="AT173"/>
  <c r="AS173"/>
  <c r="AQ173"/>
  <c r="AO173"/>
  <c r="AM173"/>
  <c r="AK173"/>
  <c r="AI173"/>
  <c r="AE173"/>
  <c r="AC173"/>
  <c r="AA173"/>
  <c r="Y173"/>
  <c r="W173"/>
  <c r="U173"/>
  <c r="S173"/>
  <c r="Q173"/>
  <c r="O173"/>
  <c r="L173"/>
  <c r="E173"/>
  <c r="EM172"/>
  <c r="EK172"/>
  <c r="EI172"/>
  <c r="EG172"/>
  <c r="EE172"/>
  <c r="EA172"/>
  <c r="DY172"/>
  <c r="DW172"/>
  <c r="DU172"/>
  <c r="DS172"/>
  <c r="DQ172"/>
  <c r="DP172"/>
  <c r="DN172"/>
  <c r="DL172"/>
  <c r="DJ172"/>
  <c r="DI172"/>
  <c r="DG172"/>
  <c r="DE172"/>
  <c r="DC172"/>
  <c r="DA172"/>
  <c r="CY172"/>
  <c r="CW172"/>
  <c r="CU172"/>
  <c r="CR172"/>
  <c r="CP172"/>
  <c r="CN172"/>
  <c r="CL172"/>
  <c r="CC172"/>
  <c r="CA172"/>
  <c r="BZ172"/>
  <c r="BX172"/>
  <c r="BV172"/>
  <c r="BS172"/>
  <c r="BQ172"/>
  <c r="BO172"/>
  <c r="BM172"/>
  <c r="BK172"/>
  <c r="BI172"/>
  <c r="BE172"/>
  <c r="BD172"/>
  <c r="BB172"/>
  <c r="AX172"/>
  <c r="AV172"/>
  <c r="AT172"/>
  <c r="AS172"/>
  <c r="AQ172"/>
  <c r="AO172"/>
  <c r="AM172"/>
  <c r="AK172"/>
  <c r="AI172"/>
  <c r="AE172"/>
  <c r="AC172"/>
  <c r="AA172"/>
  <c r="Y172"/>
  <c r="W172"/>
  <c r="U172"/>
  <c r="S172"/>
  <c r="Q172"/>
  <c r="O172"/>
  <c r="L172"/>
  <c r="EM171"/>
  <c r="EK171"/>
  <c r="EI171"/>
  <c r="EG171"/>
  <c r="EE171"/>
  <c r="EC171"/>
  <c r="EA171"/>
  <c r="DY171"/>
  <c r="DW171"/>
  <c r="DU171"/>
  <c r="DS171"/>
  <c r="DQ171"/>
  <c r="DP171"/>
  <c r="DN171"/>
  <c r="DL171"/>
  <c r="DJ171"/>
  <c r="DI171"/>
  <c r="DG171"/>
  <c r="DE171"/>
  <c r="DC171"/>
  <c r="DA171"/>
  <c r="CY171"/>
  <c r="CW171"/>
  <c r="CU171"/>
  <c r="CR171"/>
  <c r="CP171"/>
  <c r="CN171"/>
  <c r="CL171"/>
  <c r="CC171"/>
  <c r="CA171"/>
  <c r="BZ171"/>
  <c r="BX171"/>
  <c r="BV171"/>
  <c r="BS171"/>
  <c r="BQ171"/>
  <c r="BO171"/>
  <c r="BM171"/>
  <c r="BK171"/>
  <c r="BI171"/>
  <c r="BE171"/>
  <c r="BD171"/>
  <c r="BB171"/>
  <c r="AZ171"/>
  <c r="AX171"/>
  <c r="AV171"/>
  <c r="AT171"/>
  <c r="AS171"/>
  <c r="AQ171"/>
  <c r="AO171"/>
  <c r="AM171"/>
  <c r="AK171"/>
  <c r="AI171"/>
  <c r="AE171"/>
  <c r="AC171"/>
  <c r="AA171"/>
  <c r="Y171"/>
  <c r="W171"/>
  <c r="U171"/>
  <c r="S171"/>
  <c r="Q171"/>
  <c r="O171"/>
  <c r="L171"/>
  <c r="E171"/>
  <c r="EM170"/>
  <c r="EK170"/>
  <c r="EI170"/>
  <c r="EG170"/>
  <c r="EE170"/>
  <c r="EA170"/>
  <c r="DY170"/>
  <c r="DW170"/>
  <c r="DU170"/>
  <c r="DS170"/>
  <c r="DQ170"/>
  <c r="DP170"/>
  <c r="DN170"/>
  <c r="DL170"/>
  <c r="DJ170"/>
  <c r="DI170"/>
  <c r="DG170"/>
  <c r="DE170"/>
  <c r="DC170"/>
  <c r="DA170"/>
  <c r="CY170"/>
  <c r="CW170"/>
  <c r="CU170"/>
  <c r="CR170"/>
  <c r="CP170"/>
  <c r="CN170"/>
  <c r="CL170"/>
  <c r="CC170"/>
  <c r="CA170"/>
  <c r="BZ170"/>
  <c r="BX170"/>
  <c r="BV170"/>
  <c r="BS170"/>
  <c r="BQ170"/>
  <c r="BO170"/>
  <c r="BM170"/>
  <c r="BK170"/>
  <c r="BI170"/>
  <c r="BE170"/>
  <c r="BD170"/>
  <c r="BB170"/>
  <c r="AX170"/>
  <c r="AV170"/>
  <c r="AT170"/>
  <c r="AS170"/>
  <c r="AQ170"/>
  <c r="AO170"/>
  <c r="AM170"/>
  <c r="AK170"/>
  <c r="AI170"/>
  <c r="AE170"/>
  <c r="AC170"/>
  <c r="AA170"/>
  <c r="Y170"/>
  <c r="W170"/>
  <c r="U170"/>
  <c r="S170"/>
  <c r="Q170"/>
  <c r="O170"/>
  <c r="L170"/>
  <c r="E170"/>
  <c r="EM169"/>
  <c r="EK169"/>
  <c r="EI169"/>
  <c r="EG169"/>
  <c r="EE169"/>
  <c r="EA169"/>
  <c r="DY169"/>
  <c r="DW169"/>
  <c r="DU169"/>
  <c r="DS169"/>
  <c r="DQ169"/>
  <c r="DP169"/>
  <c r="DN169"/>
  <c r="DL169"/>
  <c r="DJ169"/>
  <c r="DI169"/>
  <c r="DG169"/>
  <c r="DE169"/>
  <c r="DC169"/>
  <c r="DA169"/>
  <c r="CY169"/>
  <c r="CW169"/>
  <c r="CU169"/>
  <c r="CR169"/>
  <c r="CP169"/>
  <c r="CN169"/>
  <c r="CL169"/>
  <c r="CC169"/>
  <c r="CA169"/>
  <c r="BZ169"/>
  <c r="BX169"/>
  <c r="BV169"/>
  <c r="BS169"/>
  <c r="BQ169"/>
  <c r="BO169"/>
  <c r="BM169"/>
  <c r="BK169"/>
  <c r="BI169"/>
  <c r="BE169"/>
  <c r="BD169"/>
  <c r="BB169"/>
  <c r="AX169"/>
  <c r="AV169"/>
  <c r="AT169"/>
  <c r="AS169"/>
  <c r="AQ169"/>
  <c r="AO169"/>
  <c r="AM169"/>
  <c r="AK169"/>
  <c r="AI169"/>
  <c r="AE169"/>
  <c r="AC169"/>
  <c r="AA169"/>
  <c r="Y169"/>
  <c r="W169"/>
  <c r="U169"/>
  <c r="S169"/>
  <c r="Q169"/>
  <c r="O169"/>
  <c r="L169"/>
  <c r="EM168"/>
  <c r="EK168"/>
  <c r="EI168"/>
  <c r="EG168"/>
  <c r="EE168"/>
  <c r="EA168"/>
  <c r="DY168"/>
  <c r="DW168"/>
  <c r="DU168"/>
  <c r="DS168"/>
  <c r="DQ168"/>
  <c r="DP168"/>
  <c r="DN168"/>
  <c r="DL168"/>
  <c r="DJ168"/>
  <c r="DI168"/>
  <c r="DG168"/>
  <c r="DE168"/>
  <c r="DC168"/>
  <c r="DA168"/>
  <c r="CY168"/>
  <c r="CW168"/>
  <c r="CU168"/>
  <c r="CR168"/>
  <c r="CP168"/>
  <c r="CN168"/>
  <c r="CL168"/>
  <c r="CC168"/>
  <c r="CA168"/>
  <c r="BZ168"/>
  <c r="BX168"/>
  <c r="BV168"/>
  <c r="BS168"/>
  <c r="BQ168"/>
  <c r="BO168"/>
  <c r="BM168"/>
  <c r="BK168"/>
  <c r="BI168"/>
  <c r="BE168"/>
  <c r="BD168"/>
  <c r="BB168"/>
  <c r="AX168"/>
  <c r="AV168"/>
  <c r="AT168"/>
  <c r="AS168"/>
  <c r="AQ168"/>
  <c r="AO168"/>
  <c r="AM168"/>
  <c r="AK168"/>
  <c r="AI168"/>
  <c r="AE168"/>
  <c r="AC168"/>
  <c r="AA168"/>
  <c r="Y168"/>
  <c r="W168"/>
  <c r="U168"/>
  <c r="S168"/>
  <c r="Q168"/>
  <c r="O168"/>
  <c r="L168"/>
  <c r="E168"/>
  <c r="EM167"/>
  <c r="EK167"/>
  <c r="EI167"/>
  <c r="EG167"/>
  <c r="EE167"/>
  <c r="EC167"/>
  <c r="EA167"/>
  <c r="DY167"/>
  <c r="DW167"/>
  <c r="DU167"/>
  <c r="DS167"/>
  <c r="DQ167"/>
  <c r="DP167"/>
  <c r="DN167"/>
  <c r="DL167"/>
  <c r="DJ167"/>
  <c r="DI167"/>
  <c r="DG167"/>
  <c r="DE167"/>
  <c r="DC167"/>
  <c r="DA167"/>
  <c r="CY167"/>
  <c r="CW167"/>
  <c r="CU167"/>
  <c r="CR167"/>
  <c r="CP167"/>
  <c r="CN167"/>
  <c r="CL167"/>
  <c r="CC167"/>
  <c r="CA167"/>
  <c r="BZ167"/>
  <c r="BX167"/>
  <c r="BV167"/>
  <c r="BT167"/>
  <c r="BS167"/>
  <c r="BQ167"/>
  <c r="BO167"/>
  <c r="BM167"/>
  <c r="BK167"/>
  <c r="BI167"/>
  <c r="BE167"/>
  <c r="BD167"/>
  <c r="BB167"/>
  <c r="AX167"/>
  <c r="AV167"/>
  <c r="AT167"/>
  <c r="AS167"/>
  <c r="AQ167"/>
  <c r="AO167"/>
  <c r="AM167"/>
  <c r="AK167"/>
  <c r="AI167"/>
  <c r="AE167"/>
  <c r="AC167"/>
  <c r="AA167"/>
  <c r="Y167"/>
  <c r="W167"/>
  <c r="U167"/>
  <c r="S167"/>
  <c r="Q167"/>
  <c r="O167"/>
  <c r="L167"/>
  <c r="E167"/>
  <c r="EM166"/>
  <c r="EK166"/>
  <c r="EI166"/>
  <c r="EG166"/>
  <c r="EE166"/>
  <c r="EA166"/>
  <c r="DY166"/>
  <c r="DW166"/>
  <c r="DU166"/>
  <c r="DS166"/>
  <c r="DQ166"/>
  <c r="DP166"/>
  <c r="DN166"/>
  <c r="DL166"/>
  <c r="DJ166"/>
  <c r="DI166"/>
  <c r="DG166"/>
  <c r="DE166"/>
  <c r="DC166"/>
  <c r="DA166"/>
  <c r="CY166"/>
  <c r="CW166"/>
  <c r="CU166"/>
  <c r="CR166"/>
  <c r="CP166"/>
  <c r="CN166"/>
  <c r="CL166"/>
  <c r="CC166"/>
  <c r="CA166"/>
  <c r="BZ166"/>
  <c r="BX166"/>
  <c r="BV166"/>
  <c r="BS166"/>
  <c r="BQ166"/>
  <c r="BO166"/>
  <c r="BM166"/>
  <c r="BK166"/>
  <c r="BI166"/>
  <c r="BE166"/>
  <c r="BD166"/>
  <c r="BB166"/>
  <c r="AX166"/>
  <c r="AV166"/>
  <c r="AT166"/>
  <c r="AS166"/>
  <c r="AQ166"/>
  <c r="AO166"/>
  <c r="AM166"/>
  <c r="AK166"/>
  <c r="AI166"/>
  <c r="AE166"/>
  <c r="AC166"/>
  <c r="AA166"/>
  <c r="Y166"/>
  <c r="W166"/>
  <c r="U166"/>
  <c r="S166"/>
  <c r="Q166"/>
  <c r="O166"/>
  <c r="L166"/>
  <c r="E166"/>
  <c r="EM165"/>
  <c r="EK165"/>
  <c r="EI165"/>
  <c r="EG165"/>
  <c r="EE165"/>
  <c r="EC165"/>
  <c r="EA165"/>
  <c r="DY165"/>
  <c r="DW165"/>
  <c r="DU165"/>
  <c r="DS165"/>
  <c r="DQ165"/>
  <c r="DP165"/>
  <c r="DN165"/>
  <c r="DL165"/>
  <c r="DJ165"/>
  <c r="DI165"/>
  <c r="DG165"/>
  <c r="DE165"/>
  <c r="DC165"/>
  <c r="DA165"/>
  <c r="CY165"/>
  <c r="CW165"/>
  <c r="CU165"/>
  <c r="CR165"/>
  <c r="CP165"/>
  <c r="CN165"/>
  <c r="CL165"/>
  <c r="CC165"/>
  <c r="CA165"/>
  <c r="BZ165"/>
  <c r="BX165"/>
  <c r="BV165"/>
  <c r="BT165"/>
  <c r="BS165"/>
  <c r="BQ165"/>
  <c r="BO165"/>
  <c r="BM165"/>
  <c r="BK165"/>
  <c r="BI165"/>
  <c r="BE165"/>
  <c r="BD165"/>
  <c r="BB165"/>
  <c r="AX165"/>
  <c r="AV165"/>
  <c r="AT165"/>
  <c r="AS165"/>
  <c r="AQ165"/>
  <c r="AO165"/>
  <c r="AM165"/>
  <c r="AK165"/>
  <c r="AI165"/>
  <c r="AE165"/>
  <c r="AC165"/>
  <c r="AA165"/>
  <c r="Y165"/>
  <c r="W165"/>
  <c r="U165"/>
  <c r="S165"/>
  <c r="Q165"/>
  <c r="O165"/>
  <c r="L165"/>
  <c r="E165"/>
  <c r="EM164"/>
  <c r="EK164"/>
  <c r="EI164"/>
  <c r="EG164"/>
  <c r="EE164"/>
  <c r="EA164"/>
  <c r="DY164"/>
  <c r="DW164"/>
  <c r="DU164"/>
  <c r="DS164"/>
  <c r="DQ164"/>
  <c r="DP164"/>
  <c r="DN164"/>
  <c r="DL164"/>
  <c r="DJ164"/>
  <c r="DI164"/>
  <c r="DG164"/>
  <c r="DE164"/>
  <c r="DC164"/>
  <c r="DA164"/>
  <c r="CY164"/>
  <c r="CW164"/>
  <c r="CU164"/>
  <c r="CR164"/>
  <c r="CP164"/>
  <c r="CN164"/>
  <c r="CL164"/>
  <c r="CC164"/>
  <c r="CA164"/>
  <c r="BZ164"/>
  <c r="BX164"/>
  <c r="BV164"/>
  <c r="BS164"/>
  <c r="BQ164"/>
  <c r="BO164"/>
  <c r="BM164"/>
  <c r="BK164"/>
  <c r="BI164"/>
  <c r="BE164"/>
  <c r="BD164"/>
  <c r="BB164"/>
  <c r="AX164"/>
  <c r="AV164"/>
  <c r="AT164"/>
  <c r="AS164"/>
  <c r="AQ164"/>
  <c r="AO164"/>
  <c r="AM164"/>
  <c r="AK164"/>
  <c r="AI164"/>
  <c r="AE164"/>
  <c r="AC164"/>
  <c r="AA164"/>
  <c r="Y164"/>
  <c r="W164"/>
  <c r="U164"/>
  <c r="S164"/>
  <c r="Q164"/>
  <c r="O164"/>
  <c r="L164"/>
  <c r="E164"/>
  <c r="EM163"/>
  <c r="EK163"/>
  <c r="EI163"/>
  <c r="EG163"/>
  <c r="EE163"/>
  <c r="EA163"/>
  <c r="DY163"/>
  <c r="DW163"/>
  <c r="DU163"/>
  <c r="DS163"/>
  <c r="DQ163"/>
  <c r="DP163"/>
  <c r="DN163"/>
  <c r="DL163"/>
  <c r="DJ163"/>
  <c r="DI163"/>
  <c r="DG163"/>
  <c r="DE163"/>
  <c r="DC163"/>
  <c r="DA163"/>
  <c r="CY163"/>
  <c r="CW163"/>
  <c r="CU163"/>
  <c r="CR163"/>
  <c r="CP163"/>
  <c r="CN163"/>
  <c r="CL163"/>
  <c r="CC163"/>
  <c r="CA163"/>
  <c r="BZ163"/>
  <c r="BX163"/>
  <c r="BV163"/>
  <c r="BS163"/>
  <c r="BQ163"/>
  <c r="BO163"/>
  <c r="BM163"/>
  <c r="BK163"/>
  <c r="BI163"/>
  <c r="BE163"/>
  <c r="BD163"/>
  <c r="BB163"/>
  <c r="AX163"/>
  <c r="AV163"/>
  <c r="AT163"/>
  <c r="AS163"/>
  <c r="AQ163"/>
  <c r="AO163"/>
  <c r="AM163"/>
  <c r="AK163"/>
  <c r="AI163"/>
  <c r="AE163"/>
  <c r="AC163"/>
  <c r="AA163"/>
  <c r="Y163"/>
  <c r="W163"/>
  <c r="U163"/>
  <c r="S163"/>
  <c r="Q163"/>
  <c r="O163"/>
  <c r="L163"/>
  <c r="E163"/>
  <c r="EM162"/>
  <c r="EK162"/>
  <c r="EI162"/>
  <c r="EG162"/>
  <c r="EE162"/>
  <c r="EA162"/>
  <c r="DY162"/>
  <c r="DW162"/>
  <c r="DU162"/>
  <c r="DS162"/>
  <c r="DQ162"/>
  <c r="DP162"/>
  <c r="DN162"/>
  <c r="DL162"/>
  <c r="DJ162"/>
  <c r="DI162"/>
  <c r="DG162"/>
  <c r="DE162"/>
  <c r="DC162"/>
  <c r="DA162"/>
  <c r="CY162"/>
  <c r="CW162"/>
  <c r="CU162"/>
  <c r="CR162"/>
  <c r="CP162"/>
  <c r="CN162"/>
  <c r="CL162"/>
  <c r="CC162"/>
  <c r="CA162"/>
  <c r="BZ162"/>
  <c r="BX162"/>
  <c r="BV162"/>
  <c r="BS162"/>
  <c r="BQ162"/>
  <c r="BO162"/>
  <c r="BM162"/>
  <c r="BK162"/>
  <c r="BI162"/>
  <c r="BE162"/>
  <c r="BD162"/>
  <c r="BB162"/>
  <c r="AX162"/>
  <c r="AV162"/>
  <c r="AT162"/>
  <c r="AS162"/>
  <c r="AQ162"/>
  <c r="AO162"/>
  <c r="AM162"/>
  <c r="AK162"/>
  <c r="AI162"/>
  <c r="AE162"/>
  <c r="AC162"/>
  <c r="AA162"/>
  <c r="Y162"/>
  <c r="W162"/>
  <c r="U162"/>
  <c r="S162"/>
  <c r="Q162"/>
  <c r="O162"/>
  <c r="L162"/>
  <c r="E162"/>
  <c r="EM161"/>
  <c r="EK161"/>
  <c r="EI161"/>
  <c r="EG161"/>
  <c r="EE161"/>
  <c r="EA161"/>
  <c r="DY161"/>
  <c r="DW161"/>
  <c r="DU161"/>
  <c r="DS161"/>
  <c r="DQ161"/>
  <c r="DP161"/>
  <c r="DN161"/>
  <c r="DL161"/>
  <c r="DJ161"/>
  <c r="DI161"/>
  <c r="DG161"/>
  <c r="DE161"/>
  <c r="DC161"/>
  <c r="DA161"/>
  <c r="CY161"/>
  <c r="CW161"/>
  <c r="CU161"/>
  <c r="CR161"/>
  <c r="CP161"/>
  <c r="CN161"/>
  <c r="CL161"/>
  <c r="CC161"/>
  <c r="CA161"/>
  <c r="BZ161"/>
  <c r="BX161"/>
  <c r="BV161"/>
  <c r="BS161"/>
  <c r="BQ161"/>
  <c r="BO161"/>
  <c r="BM161"/>
  <c r="BK161"/>
  <c r="BI161"/>
  <c r="BE161"/>
  <c r="BD161"/>
  <c r="BB161"/>
  <c r="AX161"/>
  <c r="AV161"/>
  <c r="AT161"/>
  <c r="AS161"/>
  <c r="AQ161"/>
  <c r="AO161"/>
  <c r="AM161"/>
  <c r="AK161"/>
  <c r="AI161"/>
  <c r="AE161"/>
  <c r="AC161"/>
  <c r="AA161"/>
  <c r="Y161"/>
  <c r="W161"/>
  <c r="U161"/>
  <c r="S161"/>
  <c r="Q161"/>
  <c r="O161"/>
  <c r="L161"/>
  <c r="E161"/>
  <c r="EM160"/>
  <c r="EK160"/>
  <c r="EI160"/>
  <c r="EG160"/>
  <c r="EE160"/>
  <c r="EA160"/>
  <c r="DY160"/>
  <c r="DW160"/>
  <c r="DU160"/>
  <c r="DS160"/>
  <c r="DQ160"/>
  <c r="DP160"/>
  <c r="DN160"/>
  <c r="DL160"/>
  <c r="DJ160"/>
  <c r="DI160"/>
  <c r="DG160"/>
  <c r="DE160"/>
  <c r="DC160"/>
  <c r="DA160"/>
  <c r="CY160"/>
  <c r="CW160"/>
  <c r="CU160"/>
  <c r="CR160"/>
  <c r="CP160"/>
  <c r="CN160"/>
  <c r="CL160"/>
  <c r="CC160"/>
  <c r="CA160"/>
  <c r="BZ160"/>
  <c r="BX160"/>
  <c r="BV160"/>
  <c r="BS160"/>
  <c r="BQ160"/>
  <c r="BO160"/>
  <c r="BM160"/>
  <c r="BK160"/>
  <c r="BI160"/>
  <c r="BE160"/>
  <c r="BD160"/>
  <c r="BB160"/>
  <c r="AX160"/>
  <c r="AV160"/>
  <c r="AT160"/>
  <c r="AS160"/>
  <c r="AQ160"/>
  <c r="AO160"/>
  <c r="AM160"/>
  <c r="AK160"/>
  <c r="AI160"/>
  <c r="AE160"/>
  <c r="AC160"/>
  <c r="AA160"/>
  <c r="Y160"/>
  <c r="W160"/>
  <c r="U160"/>
  <c r="S160"/>
  <c r="Q160"/>
  <c r="O160"/>
  <c r="L160"/>
  <c r="E160"/>
  <c r="EM159"/>
  <c r="EK159"/>
  <c r="EI159"/>
  <c r="EG159"/>
  <c r="EE159"/>
  <c r="EA159"/>
  <c r="DY159"/>
  <c r="DW159"/>
  <c r="DU159"/>
  <c r="DS159"/>
  <c r="DQ159"/>
  <c r="DP159"/>
  <c r="DN159"/>
  <c r="DL159"/>
  <c r="DJ159"/>
  <c r="DI159"/>
  <c r="DG159"/>
  <c r="DE159"/>
  <c r="DC159"/>
  <c r="DA159"/>
  <c r="CY159"/>
  <c r="CW159"/>
  <c r="CU159"/>
  <c r="CR159"/>
  <c r="CP159"/>
  <c r="CN159"/>
  <c r="CL159"/>
  <c r="CC159"/>
  <c r="CA159"/>
  <c r="BZ159"/>
  <c r="BX159"/>
  <c r="BV159"/>
  <c r="BS159"/>
  <c r="BQ159"/>
  <c r="BO159"/>
  <c r="BM159"/>
  <c r="BK159"/>
  <c r="BI159"/>
  <c r="BE159"/>
  <c r="BD159"/>
  <c r="BB159"/>
  <c r="AX159"/>
  <c r="AV159"/>
  <c r="AT159"/>
  <c r="AS159"/>
  <c r="AQ159"/>
  <c r="AO159"/>
  <c r="AM159"/>
  <c r="AK159"/>
  <c r="AI159"/>
  <c r="AE159"/>
  <c r="AC159"/>
  <c r="AA159"/>
  <c r="Y159"/>
  <c r="W159"/>
  <c r="U159"/>
  <c r="S159"/>
  <c r="Q159"/>
  <c r="O159"/>
  <c r="L159"/>
  <c r="E159"/>
  <c r="EM158"/>
  <c r="EK158"/>
  <c r="EI158"/>
  <c r="EG158"/>
  <c r="EE158"/>
  <c r="EA158"/>
  <c r="DY158"/>
  <c r="DW158"/>
  <c r="DU158"/>
  <c r="DS158"/>
  <c r="DQ158"/>
  <c r="DP158"/>
  <c r="DN158"/>
  <c r="DL158"/>
  <c r="DJ158"/>
  <c r="DI158"/>
  <c r="DG158"/>
  <c r="DE158"/>
  <c r="DC158"/>
  <c r="DA158"/>
  <c r="CY158"/>
  <c r="CW158"/>
  <c r="CU158"/>
  <c r="CR158"/>
  <c r="CP158"/>
  <c r="CN158"/>
  <c r="CL158"/>
  <c r="CC158"/>
  <c r="CA158"/>
  <c r="BZ158"/>
  <c r="BX158"/>
  <c r="BV158"/>
  <c r="BS158"/>
  <c r="BQ158"/>
  <c r="BO158"/>
  <c r="BM158"/>
  <c r="BK158"/>
  <c r="BI158"/>
  <c r="BE158"/>
  <c r="BD158"/>
  <c r="BB158"/>
  <c r="AX158"/>
  <c r="AV158"/>
  <c r="AT158"/>
  <c r="AS158"/>
  <c r="AQ158"/>
  <c r="AO158"/>
  <c r="AM158"/>
  <c r="AK158"/>
  <c r="AI158"/>
  <c r="AE158"/>
  <c r="AC158"/>
  <c r="AA158"/>
  <c r="Y158"/>
  <c r="W158"/>
  <c r="U158"/>
  <c r="S158"/>
  <c r="Q158"/>
  <c r="O158"/>
  <c r="L158"/>
  <c r="E158"/>
  <c r="EM157"/>
  <c r="EK157"/>
  <c r="EI157"/>
  <c r="EG157"/>
  <c r="EE157"/>
  <c r="EA157"/>
  <c r="DY157"/>
  <c r="DW157"/>
  <c r="DU157"/>
  <c r="DS157"/>
  <c r="DQ157"/>
  <c r="DP157"/>
  <c r="DN157"/>
  <c r="DL157"/>
  <c r="DJ157"/>
  <c r="DI157"/>
  <c r="DG157"/>
  <c r="DE157"/>
  <c r="DC157"/>
  <c r="DA157"/>
  <c r="CY157"/>
  <c r="CW157"/>
  <c r="CU157"/>
  <c r="CR157"/>
  <c r="CP157"/>
  <c r="CN157"/>
  <c r="CL157"/>
  <c r="CC157"/>
  <c r="CA157"/>
  <c r="BZ157"/>
  <c r="BX157"/>
  <c r="BV157"/>
  <c r="BS157"/>
  <c r="BQ157"/>
  <c r="BO157"/>
  <c r="BM157"/>
  <c r="BK157"/>
  <c r="BI157"/>
  <c r="BE157"/>
  <c r="BD157"/>
  <c r="BB157"/>
  <c r="AX157"/>
  <c r="AV157"/>
  <c r="AT157"/>
  <c r="AS157"/>
  <c r="AQ157"/>
  <c r="AO157"/>
  <c r="AM157"/>
  <c r="AK157"/>
  <c r="AI157"/>
  <c r="AE157"/>
  <c r="AC157"/>
  <c r="AA157"/>
  <c r="Y157"/>
  <c r="W157"/>
  <c r="U157"/>
  <c r="S157"/>
  <c r="Q157"/>
  <c r="O157"/>
  <c r="L157"/>
  <c r="E157"/>
  <c r="EM156"/>
  <c r="EK156"/>
  <c r="EI156"/>
  <c r="EG156"/>
  <c r="EE156"/>
  <c r="EA156"/>
  <c r="DY156"/>
  <c r="DW156"/>
  <c r="DU156"/>
  <c r="DS156"/>
  <c r="DQ156"/>
  <c r="DP156"/>
  <c r="DN156"/>
  <c r="DL156"/>
  <c r="DJ156"/>
  <c r="DI156"/>
  <c r="DG156"/>
  <c r="DE156"/>
  <c r="DC156"/>
  <c r="DA156"/>
  <c r="CY156"/>
  <c r="CW156"/>
  <c r="CU156"/>
  <c r="CR156"/>
  <c r="CP156"/>
  <c r="CN156"/>
  <c r="CL156"/>
  <c r="CC156"/>
  <c r="CA156"/>
  <c r="BZ156"/>
  <c r="BX156"/>
  <c r="BV156"/>
  <c r="BS156"/>
  <c r="BQ156"/>
  <c r="BO156"/>
  <c r="BM156"/>
  <c r="BK156"/>
  <c r="BI156"/>
  <c r="BE156"/>
  <c r="BD156"/>
  <c r="BB156"/>
  <c r="AX156"/>
  <c r="AV156"/>
  <c r="AT156"/>
  <c r="AS156"/>
  <c r="AQ156"/>
  <c r="AO156"/>
  <c r="AM156"/>
  <c r="AK156"/>
  <c r="AI156"/>
  <c r="AE156"/>
  <c r="AC156"/>
  <c r="AA156"/>
  <c r="Y156"/>
  <c r="W156"/>
  <c r="U156"/>
  <c r="S156"/>
  <c r="Q156"/>
  <c r="O156"/>
  <c r="L156"/>
  <c r="E156"/>
  <c r="EM155"/>
  <c r="EK155"/>
  <c r="EI155"/>
  <c r="EG155"/>
  <c r="EE155"/>
  <c r="EA155"/>
  <c r="DY155"/>
  <c r="DW155"/>
  <c r="DU155"/>
  <c r="DS155"/>
  <c r="DQ155"/>
  <c r="DP155"/>
  <c r="DN155"/>
  <c r="DL155"/>
  <c r="DJ155"/>
  <c r="DI155"/>
  <c r="DG155"/>
  <c r="DE155"/>
  <c r="DC155"/>
  <c r="DA155"/>
  <c r="CY155"/>
  <c r="CW155"/>
  <c r="CU155"/>
  <c r="CR155"/>
  <c r="CP155"/>
  <c r="CN155"/>
  <c r="CL155"/>
  <c r="CC155"/>
  <c r="CA155"/>
  <c r="BZ155"/>
  <c r="BX155"/>
  <c r="BV155"/>
  <c r="BS155"/>
  <c r="BQ155"/>
  <c r="BO155"/>
  <c r="BM155"/>
  <c r="BK155"/>
  <c r="BI155"/>
  <c r="BE155"/>
  <c r="BD155"/>
  <c r="BB155"/>
  <c r="AX155"/>
  <c r="AV155"/>
  <c r="AT155"/>
  <c r="AS155"/>
  <c r="AQ155"/>
  <c r="AO155"/>
  <c r="AM155"/>
  <c r="AK155"/>
  <c r="AI155"/>
  <c r="AE155"/>
  <c r="AC155"/>
  <c r="AA155"/>
  <c r="Y155"/>
  <c r="W155"/>
  <c r="U155"/>
  <c r="S155"/>
  <c r="Q155"/>
  <c r="O155"/>
  <c r="L155"/>
  <c r="E155"/>
  <c r="EM154"/>
  <c r="EK154"/>
  <c r="EI154"/>
  <c r="EG154"/>
  <c r="EE154"/>
  <c r="EA154"/>
  <c r="DY154"/>
  <c r="DW154"/>
  <c r="DU154"/>
  <c r="DS154"/>
  <c r="DQ154"/>
  <c r="DP154"/>
  <c r="DN154"/>
  <c r="DL154"/>
  <c r="DJ154"/>
  <c r="DI154"/>
  <c r="DG154"/>
  <c r="DE154"/>
  <c r="DC154"/>
  <c r="DA154"/>
  <c r="CY154"/>
  <c r="CW154"/>
  <c r="CU154"/>
  <c r="CR154"/>
  <c r="CP154"/>
  <c r="CN154"/>
  <c r="CL154"/>
  <c r="CC154"/>
  <c r="CA154"/>
  <c r="BZ154"/>
  <c r="BX154"/>
  <c r="BV154"/>
  <c r="BS154"/>
  <c r="BQ154"/>
  <c r="BO154"/>
  <c r="BM154"/>
  <c r="BK154"/>
  <c r="BI154"/>
  <c r="BE154"/>
  <c r="BD154"/>
  <c r="BB154"/>
  <c r="AX154"/>
  <c r="AV154"/>
  <c r="AT154"/>
  <c r="AS154"/>
  <c r="AQ154"/>
  <c r="AO154"/>
  <c r="AM154"/>
  <c r="AK154"/>
  <c r="AI154"/>
  <c r="AE154"/>
  <c r="AC154"/>
  <c r="AA154"/>
  <c r="Y154"/>
  <c r="W154"/>
  <c r="U154"/>
  <c r="S154"/>
  <c r="Q154"/>
  <c r="O154"/>
  <c r="L154"/>
  <c r="E154"/>
  <c r="EM153"/>
  <c r="EK153"/>
  <c r="EI153"/>
  <c r="EG153"/>
  <c r="EE153"/>
  <c r="EA153"/>
  <c r="DY153"/>
  <c r="DW153"/>
  <c r="DU153"/>
  <c r="DS153"/>
  <c r="DQ153"/>
  <c r="DP153"/>
  <c r="DN153"/>
  <c r="DL153"/>
  <c r="DJ153"/>
  <c r="DI153"/>
  <c r="DG153"/>
  <c r="DE153"/>
  <c r="DC153"/>
  <c r="DA153"/>
  <c r="CY153"/>
  <c r="CW153"/>
  <c r="CU153"/>
  <c r="CR153"/>
  <c r="CP153"/>
  <c r="CN153"/>
  <c r="CL153"/>
  <c r="CC153"/>
  <c r="CA153"/>
  <c r="BZ153"/>
  <c r="BX153"/>
  <c r="BV153"/>
  <c r="BS153"/>
  <c r="BQ153"/>
  <c r="BO153"/>
  <c r="BM153"/>
  <c r="BK153"/>
  <c r="BI153"/>
  <c r="BE153"/>
  <c r="BD153"/>
  <c r="BB153"/>
  <c r="AX153"/>
  <c r="AV153"/>
  <c r="AT153"/>
  <c r="AS153"/>
  <c r="AQ153"/>
  <c r="AO153"/>
  <c r="AM153"/>
  <c r="AK153"/>
  <c r="AI153"/>
  <c r="AE153"/>
  <c r="AC153"/>
  <c r="AA153"/>
  <c r="Y153"/>
  <c r="W153"/>
  <c r="U153"/>
  <c r="S153"/>
  <c r="Q153"/>
  <c r="O153"/>
  <c r="L153"/>
  <c r="E153"/>
  <c r="EM152"/>
  <c r="EK152"/>
  <c r="EI152"/>
  <c r="EG152"/>
  <c r="EE152"/>
  <c r="EA152"/>
  <c r="DY152"/>
  <c r="DW152"/>
  <c r="DU152"/>
  <c r="DS152"/>
  <c r="DQ152"/>
  <c r="DP152"/>
  <c r="DN152"/>
  <c r="DL152"/>
  <c r="DJ152"/>
  <c r="DI152"/>
  <c r="DG152"/>
  <c r="DE152"/>
  <c r="DC152"/>
  <c r="DA152"/>
  <c r="CY152"/>
  <c r="CW152"/>
  <c r="CU152"/>
  <c r="CR152"/>
  <c r="CP152"/>
  <c r="CN152"/>
  <c r="CL152"/>
  <c r="CC152"/>
  <c r="CA152"/>
  <c r="BZ152"/>
  <c r="BX152"/>
  <c r="BV152"/>
  <c r="BS152"/>
  <c r="BQ152"/>
  <c r="BO152"/>
  <c r="BM152"/>
  <c r="BK152"/>
  <c r="BI152"/>
  <c r="BE152"/>
  <c r="BD152"/>
  <c r="BB152"/>
  <c r="AX152"/>
  <c r="AV152"/>
  <c r="AT152"/>
  <c r="AS152"/>
  <c r="AQ152"/>
  <c r="AO152"/>
  <c r="AM152"/>
  <c r="AK152"/>
  <c r="AI152"/>
  <c r="AE152"/>
  <c r="AC152"/>
  <c r="AA152"/>
  <c r="Y152"/>
  <c r="W152"/>
  <c r="U152"/>
  <c r="S152"/>
  <c r="Q152"/>
  <c r="O152"/>
  <c r="L152"/>
  <c r="E152"/>
  <c r="EM151"/>
  <c r="EK151"/>
  <c r="EI151"/>
  <c r="EG151"/>
  <c r="EE151"/>
  <c r="EA151"/>
  <c r="DY151"/>
  <c r="DW151"/>
  <c r="DU151"/>
  <c r="DS151"/>
  <c r="DQ151"/>
  <c r="DP151"/>
  <c r="DN151"/>
  <c r="DL151"/>
  <c r="DJ151"/>
  <c r="DI151"/>
  <c r="DG151"/>
  <c r="DE151"/>
  <c r="DC151"/>
  <c r="DA151"/>
  <c r="CY151"/>
  <c r="CW151"/>
  <c r="CU151"/>
  <c r="CR151"/>
  <c r="CP151"/>
  <c r="CN151"/>
  <c r="CL151"/>
  <c r="CC151"/>
  <c r="CA151"/>
  <c r="BZ151"/>
  <c r="BX151"/>
  <c r="BV151"/>
  <c r="BT151"/>
  <c r="BS151"/>
  <c r="BQ151"/>
  <c r="BO151"/>
  <c r="BM151"/>
  <c r="BK151"/>
  <c r="BI151"/>
  <c r="BE151"/>
  <c r="BD151"/>
  <c r="BB151"/>
  <c r="AX151"/>
  <c r="AV151"/>
  <c r="AT151"/>
  <c r="AS151"/>
  <c r="AQ151"/>
  <c r="AO151"/>
  <c r="AM151"/>
  <c r="AK151"/>
  <c r="AI151"/>
  <c r="AE151"/>
  <c r="AC151"/>
  <c r="AA151"/>
  <c r="Y151"/>
  <c r="W151"/>
  <c r="U151"/>
  <c r="S151"/>
  <c r="Q151"/>
  <c r="O151"/>
  <c r="L151"/>
  <c r="E151"/>
  <c r="EM150"/>
  <c r="EK150"/>
  <c r="EI150"/>
  <c r="EG150"/>
  <c r="EE150"/>
  <c r="EA150"/>
  <c r="DY150"/>
  <c r="DW150"/>
  <c r="DU150"/>
  <c r="DS150"/>
  <c r="DQ150"/>
  <c r="DP150"/>
  <c r="DN150"/>
  <c r="DL150"/>
  <c r="DJ150"/>
  <c r="DI150"/>
  <c r="DG150"/>
  <c r="DE150"/>
  <c r="DC150"/>
  <c r="DA150"/>
  <c r="CY150"/>
  <c r="CW150"/>
  <c r="CU150"/>
  <c r="CR150"/>
  <c r="CP150"/>
  <c r="CN150"/>
  <c r="CL150"/>
  <c r="CC150"/>
  <c r="CA150"/>
  <c r="BZ150"/>
  <c r="BX150"/>
  <c r="BV150"/>
  <c r="BS150"/>
  <c r="BQ150"/>
  <c r="BO150"/>
  <c r="BM150"/>
  <c r="BK150"/>
  <c r="BI150"/>
  <c r="BE150"/>
  <c r="BD150"/>
  <c r="BB150"/>
  <c r="AX150"/>
  <c r="AV150"/>
  <c r="AT150"/>
  <c r="AS150"/>
  <c r="AQ150"/>
  <c r="AO150"/>
  <c r="AM150"/>
  <c r="AK150"/>
  <c r="AI150"/>
  <c r="AE150"/>
  <c r="AC150"/>
  <c r="AA150"/>
  <c r="Y150"/>
  <c r="W150"/>
  <c r="U150"/>
  <c r="S150"/>
  <c r="Q150"/>
  <c r="O150"/>
  <c r="L150"/>
  <c r="E150"/>
  <c r="EM149"/>
  <c r="EM148"/>
  <c r="EK149"/>
  <c r="EK148"/>
  <c r="EI149"/>
  <c r="EI148"/>
  <c r="EG149"/>
  <c r="EG148"/>
  <c r="EE149"/>
  <c r="EE148"/>
  <c r="EA149"/>
  <c r="EA148"/>
  <c r="DY149"/>
  <c r="DY148"/>
  <c r="DW149"/>
  <c r="DW148"/>
  <c r="DU149"/>
  <c r="DU148"/>
  <c r="DS149"/>
  <c r="DQ149"/>
  <c r="DQ148"/>
  <c r="DP149"/>
  <c r="DP148"/>
  <c r="DN149"/>
  <c r="DL149"/>
  <c r="DJ149"/>
  <c r="DJ148"/>
  <c r="DI149"/>
  <c r="DG149"/>
  <c r="DE149"/>
  <c r="DC149"/>
  <c r="DA149"/>
  <c r="CY149"/>
  <c r="CW149"/>
  <c r="CU149"/>
  <c r="CR149"/>
  <c r="CP149"/>
  <c r="CN149"/>
  <c r="CL149"/>
  <c r="CC149"/>
  <c r="CA149"/>
  <c r="CA148"/>
  <c r="BZ149"/>
  <c r="BX149"/>
  <c r="BV149"/>
  <c r="BS149"/>
  <c r="BQ149"/>
  <c r="BO149"/>
  <c r="BM149"/>
  <c r="BK149"/>
  <c r="BI149"/>
  <c r="BE149"/>
  <c r="BE148"/>
  <c r="BD149"/>
  <c r="BB149"/>
  <c r="AX149"/>
  <c r="AV149"/>
  <c r="AT149"/>
  <c r="AT148"/>
  <c r="AS149"/>
  <c r="AQ149"/>
  <c r="AO149"/>
  <c r="AM149"/>
  <c r="AK149"/>
  <c r="AI149"/>
  <c r="AE149"/>
  <c r="AC149"/>
  <c r="AA149"/>
  <c r="Y149"/>
  <c r="W149"/>
  <c r="U149"/>
  <c r="S149"/>
  <c r="Q149"/>
  <c r="O149"/>
  <c r="O148"/>
  <c r="L149"/>
  <c r="J148"/>
  <c r="H148"/>
  <c r="F148"/>
  <c r="EM147"/>
  <c r="EK147"/>
  <c r="EI147"/>
  <c r="EG147"/>
  <c r="EE147"/>
  <c r="EA147"/>
  <c r="DY147"/>
  <c r="DW147"/>
  <c r="DU147"/>
  <c r="DS147"/>
  <c r="DQ147"/>
  <c r="DP147"/>
  <c r="DN147"/>
  <c r="DL147"/>
  <c r="DJ147"/>
  <c r="DI147"/>
  <c r="DG147"/>
  <c r="DE147"/>
  <c r="DC147"/>
  <c r="DA147"/>
  <c r="CY147"/>
  <c r="CW147"/>
  <c r="CU147"/>
  <c r="CR147"/>
  <c r="CP147"/>
  <c r="CN147"/>
  <c r="CL147"/>
  <c r="CC147"/>
  <c r="CA147"/>
  <c r="BZ147"/>
  <c r="BX147"/>
  <c r="BV147"/>
  <c r="BS147"/>
  <c r="BQ147"/>
  <c r="BO147"/>
  <c r="BM147"/>
  <c r="BK147"/>
  <c r="BI147"/>
  <c r="BE147"/>
  <c r="BD147"/>
  <c r="BB147"/>
  <c r="AX147"/>
  <c r="AV147"/>
  <c r="AT147"/>
  <c r="AS147"/>
  <c r="AQ147"/>
  <c r="AO147"/>
  <c r="AM147"/>
  <c r="AK147"/>
  <c r="AI147"/>
  <c r="AE147"/>
  <c r="AC147"/>
  <c r="AA147"/>
  <c r="Y147"/>
  <c r="W147"/>
  <c r="U147"/>
  <c r="S147"/>
  <c r="Q147"/>
  <c r="O147"/>
  <c r="L147"/>
  <c r="E147"/>
  <c r="EM146"/>
  <c r="EK146"/>
  <c r="EI146"/>
  <c r="EG146"/>
  <c r="EE146"/>
  <c r="EA146"/>
  <c r="DY146"/>
  <c r="DW146"/>
  <c r="DU146"/>
  <c r="DS146"/>
  <c r="DQ146"/>
  <c r="DP146"/>
  <c r="DN146"/>
  <c r="DL146"/>
  <c r="DJ146"/>
  <c r="DI146"/>
  <c r="DG146"/>
  <c r="DE146"/>
  <c r="DC146"/>
  <c r="DA146"/>
  <c r="CY146"/>
  <c r="CW146"/>
  <c r="CU146"/>
  <c r="CR146"/>
  <c r="CP146"/>
  <c r="CN146"/>
  <c r="CL146"/>
  <c r="CC146"/>
  <c r="CA146"/>
  <c r="BZ146"/>
  <c r="BX146"/>
  <c r="BV146"/>
  <c r="BS146"/>
  <c r="BQ146"/>
  <c r="BO146"/>
  <c r="BM146"/>
  <c r="BK146"/>
  <c r="BI146"/>
  <c r="BE146"/>
  <c r="BD146"/>
  <c r="BB146"/>
  <c r="AX146"/>
  <c r="AV146"/>
  <c r="AT146"/>
  <c r="AS146"/>
  <c r="AQ146"/>
  <c r="AO146"/>
  <c r="AM146"/>
  <c r="AK146"/>
  <c r="AI146"/>
  <c r="AE146"/>
  <c r="AC146"/>
  <c r="AA146"/>
  <c r="Y146"/>
  <c r="W146"/>
  <c r="U146"/>
  <c r="S146"/>
  <c r="Q146"/>
  <c r="O146"/>
  <c r="L146"/>
  <c r="E146"/>
  <c r="EM145"/>
  <c r="EK145"/>
  <c r="EI145"/>
  <c r="EG145"/>
  <c r="EE145"/>
  <c r="EA145"/>
  <c r="DY145"/>
  <c r="DW145"/>
  <c r="DU145"/>
  <c r="DS145"/>
  <c r="DQ145"/>
  <c r="DP145"/>
  <c r="DN145"/>
  <c r="DL145"/>
  <c r="DJ145"/>
  <c r="DI145"/>
  <c r="DG145"/>
  <c r="DE145"/>
  <c r="DC145"/>
  <c r="DA145"/>
  <c r="CY145"/>
  <c r="CW145"/>
  <c r="CU145"/>
  <c r="CR145"/>
  <c r="CP145"/>
  <c r="CN145"/>
  <c r="CL145"/>
  <c r="CC145"/>
  <c r="CA145"/>
  <c r="BZ145"/>
  <c r="BX145"/>
  <c r="BV145"/>
  <c r="BS145"/>
  <c r="BQ145"/>
  <c r="BO145"/>
  <c r="BM145"/>
  <c r="BK145"/>
  <c r="BI145"/>
  <c r="BE145"/>
  <c r="BD145"/>
  <c r="BB145"/>
  <c r="AX145"/>
  <c r="AV145"/>
  <c r="AT145"/>
  <c r="AS145"/>
  <c r="AQ145"/>
  <c r="AO145"/>
  <c r="AM145"/>
  <c r="AK145"/>
  <c r="AI145"/>
  <c r="AE145"/>
  <c r="AC145"/>
  <c r="AA145"/>
  <c r="Y145"/>
  <c r="W145"/>
  <c r="U145"/>
  <c r="S145"/>
  <c r="Q145"/>
  <c r="O145"/>
  <c r="L145"/>
  <c r="E145"/>
  <c r="EM144"/>
  <c r="EK144"/>
  <c r="EI144"/>
  <c r="EG144"/>
  <c r="EE144"/>
  <c r="EA144"/>
  <c r="DY144"/>
  <c r="DW144"/>
  <c r="DU144"/>
  <c r="DS144"/>
  <c r="DQ144"/>
  <c r="DP144"/>
  <c r="DN144"/>
  <c r="DL144"/>
  <c r="DJ144"/>
  <c r="DI144"/>
  <c r="DG144"/>
  <c r="DE144"/>
  <c r="DC144"/>
  <c r="DA144"/>
  <c r="CY144"/>
  <c r="CW144"/>
  <c r="CU144"/>
  <c r="CR144"/>
  <c r="CP144"/>
  <c r="CN144"/>
  <c r="CL144"/>
  <c r="CC144"/>
  <c r="CA144"/>
  <c r="BZ144"/>
  <c r="BX144"/>
  <c r="BV144"/>
  <c r="BS144"/>
  <c r="BQ144"/>
  <c r="BO144"/>
  <c r="BM144"/>
  <c r="BK144"/>
  <c r="BI144"/>
  <c r="BE144"/>
  <c r="BD144"/>
  <c r="BB144"/>
  <c r="AX144"/>
  <c r="AV144"/>
  <c r="AT144"/>
  <c r="AS144"/>
  <c r="AQ144"/>
  <c r="AO144"/>
  <c r="AM144"/>
  <c r="AK144"/>
  <c r="AI144"/>
  <c r="AE144"/>
  <c r="AC144"/>
  <c r="AA144"/>
  <c r="Y144"/>
  <c r="W144"/>
  <c r="U144"/>
  <c r="S144"/>
  <c r="Q144"/>
  <c r="O144"/>
  <c r="L144"/>
  <c r="E144"/>
  <c r="EM143"/>
  <c r="EK143"/>
  <c r="EI143"/>
  <c r="EG143"/>
  <c r="EE143"/>
  <c r="EA143"/>
  <c r="DY143"/>
  <c r="DW143"/>
  <c r="DU143"/>
  <c r="DS143"/>
  <c r="DQ143"/>
  <c r="DP143"/>
  <c r="DN143"/>
  <c r="DL143"/>
  <c r="DJ143"/>
  <c r="DI143"/>
  <c r="DG143"/>
  <c r="DE143"/>
  <c r="DC143"/>
  <c r="DA143"/>
  <c r="CY143"/>
  <c r="CW143"/>
  <c r="CU143"/>
  <c r="CR143"/>
  <c r="CP143"/>
  <c r="CN143"/>
  <c r="CL143"/>
  <c r="CC143"/>
  <c r="CA143"/>
  <c r="BZ143"/>
  <c r="BX143"/>
  <c r="BV143"/>
  <c r="BS143"/>
  <c r="BQ143"/>
  <c r="BO143"/>
  <c r="BM143"/>
  <c r="BK143"/>
  <c r="BI143"/>
  <c r="BE143"/>
  <c r="BD143"/>
  <c r="BB143"/>
  <c r="AX143"/>
  <c r="AV143"/>
  <c r="AT143"/>
  <c r="AS143"/>
  <c r="AQ143"/>
  <c r="AO143"/>
  <c r="AM143"/>
  <c r="AK143"/>
  <c r="AI143"/>
  <c r="AE143"/>
  <c r="AC143"/>
  <c r="AA143"/>
  <c r="Y143"/>
  <c r="W143"/>
  <c r="U143"/>
  <c r="S143"/>
  <c r="Q143"/>
  <c r="O143"/>
  <c r="L143"/>
  <c r="E143"/>
  <c r="EM142"/>
  <c r="EK142"/>
  <c r="EI142"/>
  <c r="EG142"/>
  <c r="EE142"/>
  <c r="EA142"/>
  <c r="DY142"/>
  <c r="DW142"/>
  <c r="DU142"/>
  <c r="DS142"/>
  <c r="DQ142"/>
  <c r="DP142"/>
  <c r="DN142"/>
  <c r="DL142"/>
  <c r="DJ142"/>
  <c r="DI142"/>
  <c r="DG142"/>
  <c r="DE142"/>
  <c r="DC142"/>
  <c r="DA142"/>
  <c r="CY142"/>
  <c r="CW142"/>
  <c r="CU142"/>
  <c r="CR142"/>
  <c r="CP142"/>
  <c r="CN142"/>
  <c r="CL142"/>
  <c r="CC142"/>
  <c r="CA142"/>
  <c r="BZ142"/>
  <c r="BX142"/>
  <c r="BV142"/>
  <c r="BS142"/>
  <c r="BQ142"/>
  <c r="BO142"/>
  <c r="BM142"/>
  <c r="BK142"/>
  <c r="BI142"/>
  <c r="BE142"/>
  <c r="BD142"/>
  <c r="BB142"/>
  <c r="AX142"/>
  <c r="AV142"/>
  <c r="AT142"/>
  <c r="AS142"/>
  <c r="AQ142"/>
  <c r="AO142"/>
  <c r="AM142"/>
  <c r="AK142"/>
  <c r="AI142"/>
  <c r="AE142"/>
  <c r="AC142"/>
  <c r="AA142"/>
  <c r="Y142"/>
  <c r="W142"/>
  <c r="U142"/>
  <c r="S142"/>
  <c r="Q142"/>
  <c r="O142"/>
  <c r="L142"/>
  <c r="E142"/>
  <c r="EM141"/>
  <c r="EK141"/>
  <c r="EI141"/>
  <c r="EG141"/>
  <c r="EE141"/>
  <c r="EA141"/>
  <c r="DY141"/>
  <c r="DW141"/>
  <c r="DU141"/>
  <c r="DS141"/>
  <c r="DQ141"/>
  <c r="DP141"/>
  <c r="DN141"/>
  <c r="DL141"/>
  <c r="DJ141"/>
  <c r="DI141"/>
  <c r="DG141"/>
  <c r="DE141"/>
  <c r="DC141"/>
  <c r="DA141"/>
  <c r="CY141"/>
  <c r="CW141"/>
  <c r="CU141"/>
  <c r="CR141"/>
  <c r="CP141"/>
  <c r="CN141"/>
  <c r="CL141"/>
  <c r="CC141"/>
  <c r="CA141"/>
  <c r="BZ141"/>
  <c r="BX141"/>
  <c r="BV141"/>
  <c r="BS141"/>
  <c r="BQ141"/>
  <c r="BO141"/>
  <c r="BM141"/>
  <c r="BK141"/>
  <c r="BI141"/>
  <c r="BE141"/>
  <c r="BD141"/>
  <c r="BB141"/>
  <c r="AX141"/>
  <c r="AV141"/>
  <c r="AT141"/>
  <c r="AS141"/>
  <c r="AQ141"/>
  <c r="AO141"/>
  <c r="AM141"/>
  <c r="AK141"/>
  <c r="AI141"/>
  <c r="AE141"/>
  <c r="AC141"/>
  <c r="AA141"/>
  <c r="Y141"/>
  <c r="W141"/>
  <c r="U141"/>
  <c r="S141"/>
  <c r="Q141"/>
  <c r="O141"/>
  <c r="L141"/>
  <c r="E141"/>
  <c r="EM140"/>
  <c r="EK140"/>
  <c r="EI140"/>
  <c r="EG140"/>
  <c r="EE140"/>
  <c r="EA140"/>
  <c r="DY140"/>
  <c r="DW140"/>
  <c r="DU140"/>
  <c r="DS140"/>
  <c r="DQ140"/>
  <c r="DP140"/>
  <c r="DN140"/>
  <c r="DL140"/>
  <c r="DJ140"/>
  <c r="DI140"/>
  <c r="DG140"/>
  <c r="DE140"/>
  <c r="DC140"/>
  <c r="DA140"/>
  <c r="CY140"/>
  <c r="CW140"/>
  <c r="CU140"/>
  <c r="CR140"/>
  <c r="CP140"/>
  <c r="CN140"/>
  <c r="CL140"/>
  <c r="CC140"/>
  <c r="CA140"/>
  <c r="BZ140"/>
  <c r="BX140"/>
  <c r="BV140"/>
  <c r="BS140"/>
  <c r="BQ140"/>
  <c r="BO140"/>
  <c r="BM140"/>
  <c r="BK140"/>
  <c r="BI140"/>
  <c r="BE140"/>
  <c r="BD140"/>
  <c r="BB140"/>
  <c r="AX140"/>
  <c r="AV140"/>
  <c r="AT140"/>
  <c r="AS140"/>
  <c r="AQ140"/>
  <c r="AO140"/>
  <c r="AM140"/>
  <c r="AK140"/>
  <c r="AI140"/>
  <c r="AE140"/>
  <c r="AC140"/>
  <c r="AA140"/>
  <c r="Y140"/>
  <c r="W140"/>
  <c r="U140"/>
  <c r="S140"/>
  <c r="Q140"/>
  <c r="O140"/>
  <c r="L140"/>
  <c r="E140"/>
  <c r="EM139"/>
  <c r="EK139"/>
  <c r="EI139"/>
  <c r="EG139"/>
  <c r="EE139"/>
  <c r="EA139"/>
  <c r="DY139"/>
  <c r="DW139"/>
  <c r="DU139"/>
  <c r="DS139"/>
  <c r="DQ139"/>
  <c r="DP139"/>
  <c r="DN139"/>
  <c r="DL139"/>
  <c r="DJ139"/>
  <c r="DI139"/>
  <c r="DG139"/>
  <c r="DE139"/>
  <c r="DC139"/>
  <c r="DA139"/>
  <c r="CY139"/>
  <c r="CW139"/>
  <c r="CU139"/>
  <c r="CR139"/>
  <c r="CP139"/>
  <c r="CN139"/>
  <c r="CL139"/>
  <c r="CC139"/>
  <c r="CA139"/>
  <c r="BZ139"/>
  <c r="BX139"/>
  <c r="BV139"/>
  <c r="BS139"/>
  <c r="BQ139"/>
  <c r="BO139"/>
  <c r="BM139"/>
  <c r="BK139"/>
  <c r="BI139"/>
  <c r="BE139"/>
  <c r="BD139"/>
  <c r="BB139"/>
  <c r="AZ139"/>
  <c r="AX139"/>
  <c r="AV139"/>
  <c r="AT139"/>
  <c r="AS139"/>
  <c r="AQ139"/>
  <c r="AO139"/>
  <c r="AM139"/>
  <c r="AK139"/>
  <c r="AI139"/>
  <c r="AG139"/>
  <c r="AE139"/>
  <c r="AC139"/>
  <c r="AA139"/>
  <c r="Y139"/>
  <c r="W139"/>
  <c r="U139"/>
  <c r="S139"/>
  <c r="Q139"/>
  <c r="O139"/>
  <c r="L139"/>
  <c r="E139"/>
  <c r="EM138"/>
  <c r="EK138"/>
  <c r="EI138"/>
  <c r="EG138"/>
  <c r="EE138"/>
  <c r="EA138"/>
  <c r="DY138"/>
  <c r="DW138"/>
  <c r="DU138"/>
  <c r="DS138"/>
  <c r="DQ138"/>
  <c r="DP138"/>
  <c r="DN138"/>
  <c r="DL138"/>
  <c r="DJ138"/>
  <c r="DI138"/>
  <c r="DG138"/>
  <c r="DE138"/>
  <c r="DC138"/>
  <c r="DA138"/>
  <c r="CY138"/>
  <c r="CW138"/>
  <c r="CU138"/>
  <c r="CR138"/>
  <c r="CP138"/>
  <c r="CN138"/>
  <c r="CL138"/>
  <c r="CC138"/>
  <c r="CA138"/>
  <c r="BZ138"/>
  <c r="BX138"/>
  <c r="BV138"/>
  <c r="BT138"/>
  <c r="BS138"/>
  <c r="BQ138"/>
  <c r="BO138"/>
  <c r="BM138"/>
  <c r="BK138"/>
  <c r="BI138"/>
  <c r="BE138"/>
  <c r="BD138"/>
  <c r="BB138"/>
  <c r="AX138"/>
  <c r="AV138"/>
  <c r="AT138"/>
  <c r="AS138"/>
  <c r="AQ138"/>
  <c r="AO138"/>
  <c r="AM138"/>
  <c r="AK138"/>
  <c r="AI138"/>
  <c r="AE138"/>
  <c r="AC138"/>
  <c r="AA138"/>
  <c r="Y138"/>
  <c r="W138"/>
  <c r="U138"/>
  <c r="S138"/>
  <c r="Q138"/>
  <c r="O138"/>
  <c r="L138"/>
  <c r="E138"/>
  <c r="EM137"/>
  <c r="EM136"/>
  <c r="EK137"/>
  <c r="EK136"/>
  <c r="EI137"/>
  <c r="EI136"/>
  <c r="EG137"/>
  <c r="EG136"/>
  <c r="EE137"/>
  <c r="EE136"/>
  <c r="EA137"/>
  <c r="EA136"/>
  <c r="DY137"/>
  <c r="DY136"/>
  <c r="DW137"/>
  <c r="DW136"/>
  <c r="DU137"/>
  <c r="DU136"/>
  <c r="DS137"/>
  <c r="DQ137"/>
  <c r="DQ136"/>
  <c r="DP137"/>
  <c r="DP136"/>
  <c r="DN137"/>
  <c r="DL137"/>
  <c r="DJ137"/>
  <c r="DJ136"/>
  <c r="DI137"/>
  <c r="DG137"/>
  <c r="DE137"/>
  <c r="DC137"/>
  <c r="DA137"/>
  <c r="CY137"/>
  <c r="CW137"/>
  <c r="CU137"/>
  <c r="CR137"/>
  <c r="CP137"/>
  <c r="CN137"/>
  <c r="CL137"/>
  <c r="CC137"/>
  <c r="CA137"/>
  <c r="CA136"/>
  <c r="BZ137"/>
  <c r="BX137"/>
  <c r="BV137"/>
  <c r="BS137"/>
  <c r="BQ137"/>
  <c r="BO137"/>
  <c r="BM137"/>
  <c r="BK137"/>
  <c r="BI137"/>
  <c r="BE137"/>
  <c r="BE136"/>
  <c r="BD137"/>
  <c r="BB137"/>
  <c r="AX137"/>
  <c r="AV137"/>
  <c r="AT137"/>
  <c r="AT136"/>
  <c r="AS137"/>
  <c r="AQ137"/>
  <c r="AO137"/>
  <c r="AM137"/>
  <c r="AK137"/>
  <c r="AI137"/>
  <c r="AE137"/>
  <c r="AC137"/>
  <c r="AA137"/>
  <c r="Y137"/>
  <c r="W137"/>
  <c r="U137"/>
  <c r="S137"/>
  <c r="Q137"/>
  <c r="O137"/>
  <c r="O136"/>
  <c r="L137"/>
  <c r="J136"/>
  <c r="H136"/>
  <c r="F136"/>
  <c r="EM135"/>
  <c r="EK135"/>
  <c r="EI135"/>
  <c r="EG135"/>
  <c r="EE135"/>
  <c r="EC135"/>
  <c r="EA135"/>
  <c r="DY135"/>
  <c r="DW135"/>
  <c r="DU135"/>
  <c r="DS135"/>
  <c r="DQ135"/>
  <c r="DP135"/>
  <c r="DN135"/>
  <c r="DL135"/>
  <c r="DJ135"/>
  <c r="DI135"/>
  <c r="DG135"/>
  <c r="DE135"/>
  <c r="DC135"/>
  <c r="DA135"/>
  <c r="CY135"/>
  <c r="CW135"/>
  <c r="CU135"/>
  <c r="CS135"/>
  <c r="CR135"/>
  <c r="CP135"/>
  <c r="CN135"/>
  <c r="CL135"/>
  <c r="CC135"/>
  <c r="CA135"/>
  <c r="BZ135"/>
  <c r="BX135"/>
  <c r="BV135"/>
  <c r="BS135"/>
  <c r="BQ135"/>
  <c r="BO135"/>
  <c r="BM135"/>
  <c r="BK135"/>
  <c r="BI135"/>
  <c r="BE135"/>
  <c r="BD135"/>
  <c r="BB135"/>
  <c r="AX135"/>
  <c r="AV135"/>
  <c r="AT135"/>
  <c r="AS135"/>
  <c r="AQ135"/>
  <c r="AO135"/>
  <c r="AM135"/>
  <c r="AK135"/>
  <c r="AI135"/>
  <c r="AE135"/>
  <c r="AC135"/>
  <c r="AA135"/>
  <c r="Y135"/>
  <c r="W135"/>
  <c r="U135"/>
  <c r="S135"/>
  <c r="Q135"/>
  <c r="O135"/>
  <c r="L135"/>
  <c r="E135"/>
  <c r="EM134"/>
  <c r="EK134"/>
  <c r="EI134"/>
  <c r="EG134"/>
  <c r="EE134"/>
  <c r="EC134"/>
  <c r="EA134"/>
  <c r="DY134"/>
  <c r="DW134"/>
  <c r="DU134"/>
  <c r="DS134"/>
  <c r="DQ134"/>
  <c r="DP134"/>
  <c r="DN134"/>
  <c r="DL134"/>
  <c r="DJ134"/>
  <c r="DI134"/>
  <c r="DG134"/>
  <c r="DE134"/>
  <c r="DC134"/>
  <c r="DA134"/>
  <c r="CY134"/>
  <c r="CW134"/>
  <c r="CU134"/>
  <c r="CS134"/>
  <c r="CR134"/>
  <c r="CP134"/>
  <c r="CN134"/>
  <c r="CL134"/>
  <c r="CC134"/>
  <c r="CA134"/>
  <c r="BZ134"/>
  <c r="BX134"/>
  <c r="BV134"/>
  <c r="BS134"/>
  <c r="BQ134"/>
  <c r="BO134"/>
  <c r="BM134"/>
  <c r="BK134"/>
  <c r="BI134"/>
  <c r="BE134"/>
  <c r="BD134"/>
  <c r="BB134"/>
  <c r="AX134"/>
  <c r="AV134"/>
  <c r="AT134"/>
  <c r="AS134"/>
  <c r="AQ134"/>
  <c r="AO134"/>
  <c r="AM134"/>
  <c r="AK134"/>
  <c r="AI134"/>
  <c r="AE134"/>
  <c r="AC134"/>
  <c r="AA134"/>
  <c r="Y134"/>
  <c r="W134"/>
  <c r="U134"/>
  <c r="S134"/>
  <c r="Q134"/>
  <c r="O134"/>
  <c r="L134"/>
  <c r="E134"/>
  <c r="EM133"/>
  <c r="EK133"/>
  <c r="EI133"/>
  <c r="EG133"/>
  <c r="EE133"/>
  <c r="EA133"/>
  <c r="DY133"/>
  <c r="DW133"/>
  <c r="DU133"/>
  <c r="DS133"/>
  <c r="DQ133"/>
  <c r="DP133"/>
  <c r="DN133"/>
  <c r="DL133"/>
  <c r="DJ133"/>
  <c r="DI133"/>
  <c r="DG133"/>
  <c r="DE133"/>
  <c r="DC133"/>
  <c r="DA133"/>
  <c r="CY133"/>
  <c r="CW133"/>
  <c r="CU133"/>
  <c r="CS133"/>
  <c r="CR133"/>
  <c r="CP133"/>
  <c r="CN133"/>
  <c r="CL133"/>
  <c r="CC133"/>
  <c r="CA133"/>
  <c r="BZ133"/>
  <c r="BX133"/>
  <c r="BV133"/>
  <c r="BS133"/>
  <c r="BQ133"/>
  <c r="BO133"/>
  <c r="BM133"/>
  <c r="BK133"/>
  <c r="BI133"/>
  <c r="BE133"/>
  <c r="BD133"/>
  <c r="BB133"/>
  <c r="AX133"/>
  <c r="AV133"/>
  <c r="AT133"/>
  <c r="AS133"/>
  <c r="AQ133"/>
  <c r="AO133"/>
  <c r="AM133"/>
  <c r="AK133"/>
  <c r="AI133"/>
  <c r="AE133"/>
  <c r="AC133"/>
  <c r="AA133"/>
  <c r="Y133"/>
  <c r="W133"/>
  <c r="U133"/>
  <c r="S133"/>
  <c r="Q133"/>
  <c r="O133"/>
  <c r="L133"/>
  <c r="EM132"/>
  <c r="EK132"/>
  <c r="EI132"/>
  <c r="EG132"/>
  <c r="EE132"/>
  <c r="EA132"/>
  <c r="DY132"/>
  <c r="DW132"/>
  <c r="DU132"/>
  <c r="DS132"/>
  <c r="DQ132"/>
  <c r="DP132"/>
  <c r="DN132"/>
  <c r="DL132"/>
  <c r="DJ132"/>
  <c r="DI132"/>
  <c r="DG132"/>
  <c r="DE132"/>
  <c r="DC132"/>
  <c r="DA132"/>
  <c r="CY132"/>
  <c r="CW132"/>
  <c r="CU132"/>
  <c r="CR132"/>
  <c r="CP132"/>
  <c r="CN132"/>
  <c r="CL132"/>
  <c r="CC132"/>
  <c r="CA132"/>
  <c r="BZ132"/>
  <c r="BX132"/>
  <c r="BV132"/>
  <c r="BS132"/>
  <c r="BQ132"/>
  <c r="BO132"/>
  <c r="BM132"/>
  <c r="BK132"/>
  <c r="BI132"/>
  <c r="BE132"/>
  <c r="BD132"/>
  <c r="BB132"/>
  <c r="AX132"/>
  <c r="AV132"/>
  <c r="AT132"/>
  <c r="AS132"/>
  <c r="AQ132"/>
  <c r="AO132"/>
  <c r="AM132"/>
  <c r="AK132"/>
  <c r="AI132"/>
  <c r="AE132"/>
  <c r="AC132"/>
  <c r="AA132"/>
  <c r="Y132"/>
  <c r="W132"/>
  <c r="U132"/>
  <c r="S132"/>
  <c r="Q132"/>
  <c r="O132"/>
  <c r="L132"/>
  <c r="EM131"/>
  <c r="EK131"/>
  <c r="EI131"/>
  <c r="EG131"/>
  <c r="EE131"/>
  <c r="EC131"/>
  <c r="EA131"/>
  <c r="DY131"/>
  <c r="DW131"/>
  <c r="DU131"/>
  <c r="DS131"/>
  <c r="DQ131"/>
  <c r="DP131"/>
  <c r="DN131"/>
  <c r="DL131"/>
  <c r="DJ131"/>
  <c r="DI131"/>
  <c r="DG131"/>
  <c r="DE131"/>
  <c r="DC131"/>
  <c r="DA131"/>
  <c r="CY131"/>
  <c r="CW131"/>
  <c r="CU131"/>
  <c r="CS131"/>
  <c r="CR131"/>
  <c r="CP131"/>
  <c r="CN131"/>
  <c r="CL131"/>
  <c r="CC131"/>
  <c r="CA131"/>
  <c r="BZ131"/>
  <c r="BX131"/>
  <c r="BV131"/>
  <c r="BS131"/>
  <c r="BQ131"/>
  <c r="BO131"/>
  <c r="BM131"/>
  <c r="BK131"/>
  <c r="BI131"/>
  <c r="BE131"/>
  <c r="BD131"/>
  <c r="BB131"/>
  <c r="AX131"/>
  <c r="AV131"/>
  <c r="AT131"/>
  <c r="AS131"/>
  <c r="AQ131"/>
  <c r="AO131"/>
  <c r="AM131"/>
  <c r="AK131"/>
  <c r="AI131"/>
  <c r="AE131"/>
  <c r="AC131"/>
  <c r="AA131"/>
  <c r="Y131"/>
  <c r="W131"/>
  <c r="U131"/>
  <c r="S131"/>
  <c r="Q131"/>
  <c r="O131"/>
  <c r="L131"/>
  <c r="E131"/>
  <c r="EM130"/>
  <c r="EK130"/>
  <c r="EI130"/>
  <c r="EG130"/>
  <c r="EE130"/>
  <c r="EA130"/>
  <c r="DY130"/>
  <c r="DW130"/>
  <c r="DU130"/>
  <c r="DS130"/>
  <c r="DQ130"/>
  <c r="DP130"/>
  <c r="DN130"/>
  <c r="DL130"/>
  <c r="DJ130"/>
  <c r="DI130"/>
  <c r="DG130"/>
  <c r="DE130"/>
  <c r="DC130"/>
  <c r="DA130"/>
  <c r="CY130"/>
  <c r="CW130"/>
  <c r="CU130"/>
  <c r="CS130"/>
  <c r="CR130"/>
  <c r="CP130"/>
  <c r="CN130"/>
  <c r="CL130"/>
  <c r="CC130"/>
  <c r="CA130"/>
  <c r="BZ130"/>
  <c r="BX130"/>
  <c r="BV130"/>
  <c r="BS130"/>
  <c r="BQ130"/>
  <c r="BO130"/>
  <c r="BM130"/>
  <c r="BK130"/>
  <c r="BI130"/>
  <c r="BE130"/>
  <c r="BD130"/>
  <c r="BB130"/>
  <c r="AX130"/>
  <c r="AV130"/>
  <c r="AT130"/>
  <c r="AS130"/>
  <c r="AQ130"/>
  <c r="AO130"/>
  <c r="AM130"/>
  <c r="AK130"/>
  <c r="AI130"/>
  <c r="AE130"/>
  <c r="AC130"/>
  <c r="AA130"/>
  <c r="Y130"/>
  <c r="W130"/>
  <c r="U130"/>
  <c r="S130"/>
  <c r="Q130"/>
  <c r="O130"/>
  <c r="L130"/>
  <c r="EM129"/>
  <c r="EK129"/>
  <c r="EI129"/>
  <c r="EG129"/>
  <c r="EE129"/>
  <c r="EA129"/>
  <c r="DY129"/>
  <c r="DW129"/>
  <c r="DU129"/>
  <c r="DS129"/>
  <c r="DQ129"/>
  <c r="DP129"/>
  <c r="DN129"/>
  <c r="DL129"/>
  <c r="DJ129"/>
  <c r="DI129"/>
  <c r="DG129"/>
  <c r="DE129"/>
  <c r="DC129"/>
  <c r="DA129"/>
  <c r="CY129"/>
  <c r="CW129"/>
  <c r="CU129"/>
  <c r="CS129"/>
  <c r="CR129"/>
  <c r="CP129"/>
  <c r="CN129"/>
  <c r="CL129"/>
  <c r="CC129"/>
  <c r="CA129"/>
  <c r="BZ129"/>
  <c r="BX129"/>
  <c r="BV129"/>
  <c r="BS129"/>
  <c r="BQ129"/>
  <c r="BO129"/>
  <c r="BM129"/>
  <c r="BK129"/>
  <c r="BI129"/>
  <c r="BE129"/>
  <c r="BD129"/>
  <c r="BB129"/>
  <c r="AX129"/>
  <c r="AV129"/>
  <c r="AT129"/>
  <c r="AS129"/>
  <c r="AQ129"/>
  <c r="AO129"/>
  <c r="AM129"/>
  <c r="AK129"/>
  <c r="AI129"/>
  <c r="AE129"/>
  <c r="AC129"/>
  <c r="AA129"/>
  <c r="Y129"/>
  <c r="W129"/>
  <c r="U129"/>
  <c r="S129"/>
  <c r="Q129"/>
  <c r="O129"/>
  <c r="L129"/>
  <c r="EM128"/>
  <c r="EK128"/>
  <c r="EI128"/>
  <c r="EG128"/>
  <c r="EE128"/>
  <c r="EA128"/>
  <c r="DY128"/>
  <c r="DW128"/>
  <c r="DU128"/>
  <c r="DS128"/>
  <c r="DQ128"/>
  <c r="DP128"/>
  <c r="DN128"/>
  <c r="DL128"/>
  <c r="DJ128"/>
  <c r="DI128"/>
  <c r="DG128"/>
  <c r="DE128"/>
  <c r="DC128"/>
  <c r="DA128"/>
  <c r="CY128"/>
  <c r="CW128"/>
  <c r="CU128"/>
  <c r="CS128"/>
  <c r="CR128"/>
  <c r="CP128"/>
  <c r="CN128"/>
  <c r="CL128"/>
  <c r="CC128"/>
  <c r="CA128"/>
  <c r="BZ128"/>
  <c r="BX128"/>
  <c r="BV128"/>
  <c r="BS128"/>
  <c r="BQ128"/>
  <c r="BO128"/>
  <c r="BM128"/>
  <c r="BK128"/>
  <c r="BI128"/>
  <c r="BE128"/>
  <c r="BD128"/>
  <c r="BB128"/>
  <c r="AX128"/>
  <c r="AV128"/>
  <c r="AT128"/>
  <c r="AS128"/>
  <c r="AQ128"/>
  <c r="AO128"/>
  <c r="AM128"/>
  <c r="AK128"/>
  <c r="AI128"/>
  <c r="AE128"/>
  <c r="AC128"/>
  <c r="AA128"/>
  <c r="Y128"/>
  <c r="W128"/>
  <c r="U128"/>
  <c r="S128"/>
  <c r="Q128"/>
  <c r="O128"/>
  <c r="L128"/>
  <c r="E128"/>
  <c r="EM127"/>
  <c r="EK127"/>
  <c r="EI127"/>
  <c r="EG127"/>
  <c r="EE127"/>
  <c r="EA127"/>
  <c r="DY127"/>
  <c r="DW127"/>
  <c r="DU127"/>
  <c r="DS127"/>
  <c r="DQ127"/>
  <c r="DP127"/>
  <c r="DN127"/>
  <c r="DL127"/>
  <c r="DJ127"/>
  <c r="DI127"/>
  <c r="DG127"/>
  <c r="DE127"/>
  <c r="DC127"/>
  <c r="DA127"/>
  <c r="CY127"/>
  <c r="CW127"/>
  <c r="CU127"/>
  <c r="CS127"/>
  <c r="CR127"/>
  <c r="CP127"/>
  <c r="CN127"/>
  <c r="CL127"/>
  <c r="CC127"/>
  <c r="CA127"/>
  <c r="BZ127"/>
  <c r="BX127"/>
  <c r="BV127"/>
  <c r="BS127"/>
  <c r="BQ127"/>
  <c r="BO127"/>
  <c r="BM127"/>
  <c r="BK127"/>
  <c r="BI127"/>
  <c r="BE127"/>
  <c r="BD127"/>
  <c r="BB127"/>
  <c r="AX127"/>
  <c r="AV127"/>
  <c r="AT127"/>
  <c r="AS127"/>
  <c r="AQ127"/>
  <c r="AO127"/>
  <c r="AM127"/>
  <c r="AK127"/>
  <c r="AI127"/>
  <c r="AE127"/>
  <c r="AC127"/>
  <c r="AA127"/>
  <c r="Y127"/>
  <c r="W127"/>
  <c r="U127"/>
  <c r="S127"/>
  <c r="Q127"/>
  <c r="O127"/>
  <c r="L127"/>
  <c r="EM126"/>
  <c r="EK126"/>
  <c r="EI126"/>
  <c r="EG126"/>
  <c r="EE126"/>
  <c r="EA126"/>
  <c r="DY126"/>
  <c r="DW126"/>
  <c r="DU126"/>
  <c r="DS126"/>
  <c r="DQ126"/>
  <c r="DP126"/>
  <c r="DN126"/>
  <c r="DL126"/>
  <c r="DJ126"/>
  <c r="DI126"/>
  <c r="DG126"/>
  <c r="DE126"/>
  <c r="DC126"/>
  <c r="DA126"/>
  <c r="CY126"/>
  <c r="CW126"/>
  <c r="CU126"/>
  <c r="CS126"/>
  <c r="CR126"/>
  <c r="CP126"/>
  <c r="CN126"/>
  <c r="CL126"/>
  <c r="CC126"/>
  <c r="CA126"/>
  <c r="BZ126"/>
  <c r="BX126"/>
  <c r="BV126"/>
  <c r="BS126"/>
  <c r="BQ126"/>
  <c r="BO126"/>
  <c r="BM126"/>
  <c r="BK126"/>
  <c r="BI126"/>
  <c r="BE126"/>
  <c r="BD126"/>
  <c r="BB126"/>
  <c r="AX126"/>
  <c r="AV126"/>
  <c r="AT126"/>
  <c r="AS126"/>
  <c r="AQ126"/>
  <c r="AO126"/>
  <c r="AM126"/>
  <c r="AK126"/>
  <c r="AI126"/>
  <c r="AE126"/>
  <c r="AC126"/>
  <c r="AA126"/>
  <c r="Y126"/>
  <c r="W126"/>
  <c r="U126"/>
  <c r="S126"/>
  <c r="Q126"/>
  <c r="O126"/>
  <c r="L126"/>
  <c r="E126"/>
  <c r="EM125"/>
  <c r="EK125"/>
  <c r="EI125"/>
  <c r="EG125"/>
  <c r="EE125"/>
  <c r="EA125"/>
  <c r="DY125"/>
  <c r="DW125"/>
  <c r="DU125"/>
  <c r="DS125"/>
  <c r="DQ125"/>
  <c r="DP125"/>
  <c r="DN125"/>
  <c r="DL125"/>
  <c r="DJ125"/>
  <c r="DI125"/>
  <c r="DG125"/>
  <c r="DE125"/>
  <c r="DC125"/>
  <c r="DA125"/>
  <c r="CY125"/>
  <c r="CW125"/>
  <c r="CU125"/>
  <c r="CS125"/>
  <c r="CR125"/>
  <c r="CP125"/>
  <c r="CN125"/>
  <c r="CL125"/>
  <c r="CC125"/>
  <c r="CA125"/>
  <c r="BZ125"/>
  <c r="BX125"/>
  <c r="BV125"/>
  <c r="BT125"/>
  <c r="BS125"/>
  <c r="BQ125"/>
  <c r="BO125"/>
  <c r="BM125"/>
  <c r="BK125"/>
  <c r="BI125"/>
  <c r="BE125"/>
  <c r="BD125"/>
  <c r="BB125"/>
  <c r="AX125"/>
  <c r="AV125"/>
  <c r="AT125"/>
  <c r="AS125"/>
  <c r="AQ125"/>
  <c r="AO125"/>
  <c r="AM125"/>
  <c r="AK125"/>
  <c r="AI125"/>
  <c r="AE125"/>
  <c r="AC125"/>
  <c r="AA125"/>
  <c r="Y125"/>
  <c r="W125"/>
  <c r="U125"/>
  <c r="S125"/>
  <c r="Q125"/>
  <c r="O125"/>
  <c r="L125"/>
  <c r="E125"/>
  <c r="EM124"/>
  <c r="EK124"/>
  <c r="EI124"/>
  <c r="EG124"/>
  <c r="EE124"/>
  <c r="EA124"/>
  <c r="DY124"/>
  <c r="DW124"/>
  <c r="DU124"/>
  <c r="DS124"/>
  <c r="DQ124"/>
  <c r="DP124"/>
  <c r="DN124"/>
  <c r="DL124"/>
  <c r="DJ124"/>
  <c r="DI124"/>
  <c r="DG124"/>
  <c r="DE124"/>
  <c r="DC124"/>
  <c r="DA124"/>
  <c r="CY124"/>
  <c r="CW124"/>
  <c r="CU124"/>
  <c r="CR124"/>
  <c r="CP124"/>
  <c r="CN124"/>
  <c r="CL124"/>
  <c r="CC124"/>
  <c r="CA124"/>
  <c r="BZ124"/>
  <c r="BX124"/>
  <c r="BV124"/>
  <c r="BS124"/>
  <c r="BQ124"/>
  <c r="BO124"/>
  <c r="BM124"/>
  <c r="BK124"/>
  <c r="BI124"/>
  <c r="BE124"/>
  <c r="BD124"/>
  <c r="BB124"/>
  <c r="AX124"/>
  <c r="AV124"/>
  <c r="AT124"/>
  <c r="AS124"/>
  <c r="AQ124"/>
  <c r="AO124"/>
  <c r="AM124"/>
  <c r="AK124"/>
  <c r="AI124"/>
  <c r="AE124"/>
  <c r="AC124"/>
  <c r="AA124"/>
  <c r="Y124"/>
  <c r="W124"/>
  <c r="U124"/>
  <c r="S124"/>
  <c r="Q124"/>
  <c r="O124"/>
  <c r="L124"/>
  <c r="EM123"/>
  <c r="EK123"/>
  <c r="EI123"/>
  <c r="EG123"/>
  <c r="EE123"/>
  <c r="EA123"/>
  <c r="DY123"/>
  <c r="DW123"/>
  <c r="DU123"/>
  <c r="DS123"/>
  <c r="DQ123"/>
  <c r="DP123"/>
  <c r="DN123"/>
  <c r="DL123"/>
  <c r="DJ123"/>
  <c r="DI123"/>
  <c r="DG123"/>
  <c r="DE123"/>
  <c r="DC123"/>
  <c r="DA123"/>
  <c r="CY123"/>
  <c r="CW123"/>
  <c r="CU123"/>
  <c r="CS123"/>
  <c r="CR123"/>
  <c r="CP123"/>
  <c r="CN123"/>
  <c r="CL123"/>
  <c r="CC123"/>
  <c r="CA123"/>
  <c r="BZ123"/>
  <c r="BX123"/>
  <c r="BV123"/>
  <c r="BS123"/>
  <c r="BQ123"/>
  <c r="BO123"/>
  <c r="BM123"/>
  <c r="BK123"/>
  <c r="BI123"/>
  <c r="BE123"/>
  <c r="BD123"/>
  <c r="BB123"/>
  <c r="AX123"/>
  <c r="AV123"/>
  <c r="AT123"/>
  <c r="AS123"/>
  <c r="AQ123"/>
  <c r="AO123"/>
  <c r="AM123"/>
  <c r="AK123"/>
  <c r="AI123"/>
  <c r="AE123"/>
  <c r="AC123"/>
  <c r="AA123"/>
  <c r="Y123"/>
  <c r="W123"/>
  <c r="U123"/>
  <c r="S123"/>
  <c r="Q123"/>
  <c r="O123"/>
  <c r="L123"/>
  <c r="EM122"/>
  <c r="EK122"/>
  <c r="EI122"/>
  <c r="EG122"/>
  <c r="EE122"/>
  <c r="EA122"/>
  <c r="DY122"/>
  <c r="DW122"/>
  <c r="DU122"/>
  <c r="DS122"/>
  <c r="DQ122"/>
  <c r="DP122"/>
  <c r="DN122"/>
  <c r="DL122"/>
  <c r="DJ122"/>
  <c r="DI122"/>
  <c r="DG122"/>
  <c r="DE122"/>
  <c r="DC122"/>
  <c r="DA122"/>
  <c r="CY122"/>
  <c r="CW122"/>
  <c r="CU122"/>
  <c r="CR122"/>
  <c r="CP122"/>
  <c r="CN122"/>
  <c r="CL122"/>
  <c r="CC122"/>
  <c r="CA122"/>
  <c r="BZ122"/>
  <c r="BX122"/>
  <c r="BV122"/>
  <c r="BS122"/>
  <c r="BQ122"/>
  <c r="BO122"/>
  <c r="BM122"/>
  <c r="BK122"/>
  <c r="BI122"/>
  <c r="BE122"/>
  <c r="BD122"/>
  <c r="BB122"/>
  <c r="AX122"/>
  <c r="AV122"/>
  <c r="AT122"/>
  <c r="AS122"/>
  <c r="AQ122"/>
  <c r="AO122"/>
  <c r="AM122"/>
  <c r="AK122"/>
  <c r="AI122"/>
  <c r="AE122"/>
  <c r="AC122"/>
  <c r="AA122"/>
  <c r="Y122"/>
  <c r="W122"/>
  <c r="U122"/>
  <c r="S122"/>
  <c r="Q122"/>
  <c r="O122"/>
  <c r="L122"/>
  <c r="EM121"/>
  <c r="EK121"/>
  <c r="EI121"/>
  <c r="EG121"/>
  <c r="EE121"/>
  <c r="EA121"/>
  <c r="DY121"/>
  <c r="DW121"/>
  <c r="DU121"/>
  <c r="DS121"/>
  <c r="DQ121"/>
  <c r="DP121"/>
  <c r="DP120"/>
  <c r="DN121"/>
  <c r="DL121"/>
  <c r="DJ121"/>
  <c r="DI121"/>
  <c r="DG121"/>
  <c r="DE121"/>
  <c r="DC121"/>
  <c r="DA121"/>
  <c r="CY121"/>
  <c r="CW121"/>
  <c r="CU121"/>
  <c r="CS121"/>
  <c r="CS120"/>
  <c r="CR121"/>
  <c r="CP121"/>
  <c r="CN121"/>
  <c r="CL121"/>
  <c r="CC121"/>
  <c r="CA121"/>
  <c r="CA120"/>
  <c r="BZ121"/>
  <c r="BX121"/>
  <c r="BV121"/>
  <c r="BS121"/>
  <c r="BQ121"/>
  <c r="BO121"/>
  <c r="BM121"/>
  <c r="BK121"/>
  <c r="BI121"/>
  <c r="BE121"/>
  <c r="BE120"/>
  <c r="BD121"/>
  <c r="BB121"/>
  <c r="AX121"/>
  <c r="AV121"/>
  <c r="AT121"/>
  <c r="AS121"/>
  <c r="AQ121"/>
  <c r="AO121"/>
  <c r="AM121"/>
  <c r="AK121"/>
  <c r="AI121"/>
  <c r="AE121"/>
  <c r="AC121"/>
  <c r="AA121"/>
  <c r="Y121"/>
  <c r="W121"/>
  <c r="U121"/>
  <c r="S121"/>
  <c r="Q121"/>
  <c r="O121"/>
  <c r="O120"/>
  <c r="L121"/>
  <c r="J120"/>
  <c r="H120"/>
  <c r="F120"/>
  <c r="EM119"/>
  <c r="EK119"/>
  <c r="EI119"/>
  <c r="EG119"/>
  <c r="EE119"/>
  <c r="EA119"/>
  <c r="DY119"/>
  <c r="DW119"/>
  <c r="DU119"/>
  <c r="DS119"/>
  <c r="DQ119"/>
  <c r="DP119"/>
  <c r="DN119"/>
  <c r="DL119"/>
  <c r="DJ119"/>
  <c r="DI119"/>
  <c r="DG119"/>
  <c r="DE119"/>
  <c r="DC119"/>
  <c r="DA119"/>
  <c r="CY119"/>
  <c r="CW119"/>
  <c r="CU119"/>
  <c r="CS119"/>
  <c r="CR119"/>
  <c r="CP119"/>
  <c r="CN119"/>
  <c r="CL119"/>
  <c r="CC119"/>
  <c r="CA119"/>
  <c r="BZ119"/>
  <c r="BX119"/>
  <c r="BV119"/>
  <c r="BS119"/>
  <c r="BQ119"/>
  <c r="BO119"/>
  <c r="BM119"/>
  <c r="BK119"/>
  <c r="BI119"/>
  <c r="BE119"/>
  <c r="BD119"/>
  <c r="BB119"/>
  <c r="AX119"/>
  <c r="AV119"/>
  <c r="AT119"/>
  <c r="AS119"/>
  <c r="AQ119"/>
  <c r="AO119"/>
  <c r="AM119"/>
  <c r="AK119"/>
  <c r="AI119"/>
  <c r="AE119"/>
  <c r="AC119"/>
  <c r="AA119"/>
  <c r="Y119"/>
  <c r="W119"/>
  <c r="U119"/>
  <c r="S119"/>
  <c r="Q119"/>
  <c r="O119"/>
  <c r="L119"/>
  <c r="EM118"/>
  <c r="EK118"/>
  <c r="EI118"/>
  <c r="EG118"/>
  <c r="EE118"/>
  <c r="EA118"/>
  <c r="DY118"/>
  <c r="DW118"/>
  <c r="DU118"/>
  <c r="DS118"/>
  <c r="DQ118"/>
  <c r="DP118"/>
  <c r="DN118"/>
  <c r="DL118"/>
  <c r="DJ118"/>
  <c r="DI118"/>
  <c r="DG118"/>
  <c r="DE118"/>
  <c r="DC118"/>
  <c r="DA118"/>
  <c r="CY118"/>
  <c r="CW118"/>
  <c r="CU118"/>
  <c r="CS118"/>
  <c r="CR118"/>
  <c r="CP118"/>
  <c r="CN118"/>
  <c r="CL118"/>
  <c r="CC118"/>
  <c r="CA118"/>
  <c r="BZ118"/>
  <c r="BX118"/>
  <c r="BV118"/>
  <c r="BS118"/>
  <c r="BQ118"/>
  <c r="BO118"/>
  <c r="BM118"/>
  <c r="BK118"/>
  <c r="BI118"/>
  <c r="BE118"/>
  <c r="BD118"/>
  <c r="BB118"/>
  <c r="AX118"/>
  <c r="AV118"/>
  <c r="AT118"/>
  <c r="AS118"/>
  <c r="AQ118"/>
  <c r="AO118"/>
  <c r="AM118"/>
  <c r="AK118"/>
  <c r="AI118"/>
  <c r="AE118"/>
  <c r="AC118"/>
  <c r="AA118"/>
  <c r="Y118"/>
  <c r="W118"/>
  <c r="U118"/>
  <c r="S118"/>
  <c r="Q118"/>
  <c r="O118"/>
  <c r="L118"/>
  <c r="EM117"/>
  <c r="EK117"/>
  <c r="EI117"/>
  <c r="EG117"/>
  <c r="EE117"/>
  <c r="EA117"/>
  <c r="DY117"/>
  <c r="DW117"/>
  <c r="DU117"/>
  <c r="DS117"/>
  <c r="DQ117"/>
  <c r="DP117"/>
  <c r="DN117"/>
  <c r="DL117"/>
  <c r="DJ117"/>
  <c r="DI117"/>
  <c r="DG117"/>
  <c r="DE117"/>
  <c r="DC117"/>
  <c r="DA117"/>
  <c r="CY117"/>
  <c r="CW117"/>
  <c r="CU117"/>
  <c r="CR117"/>
  <c r="CP117"/>
  <c r="CN117"/>
  <c r="CL117"/>
  <c r="CC117"/>
  <c r="CA117"/>
  <c r="BZ117"/>
  <c r="BX117"/>
  <c r="BV117"/>
  <c r="BS117"/>
  <c r="BQ117"/>
  <c r="BO117"/>
  <c r="BM117"/>
  <c r="BK117"/>
  <c r="BI117"/>
  <c r="BE117"/>
  <c r="BD117"/>
  <c r="BB117"/>
  <c r="AX117"/>
  <c r="AV117"/>
  <c r="AT117"/>
  <c r="AS117"/>
  <c r="AQ117"/>
  <c r="AO117"/>
  <c r="AM117"/>
  <c r="AK117"/>
  <c r="AI117"/>
  <c r="AE117"/>
  <c r="AC117"/>
  <c r="AA117"/>
  <c r="Y117"/>
  <c r="W117"/>
  <c r="U117"/>
  <c r="S117"/>
  <c r="Q117"/>
  <c r="O117"/>
  <c r="L117"/>
  <c r="EM116"/>
  <c r="EK116"/>
  <c r="EI116"/>
  <c r="EG116"/>
  <c r="EE116"/>
  <c r="EA116"/>
  <c r="DY116"/>
  <c r="DW116"/>
  <c r="DU116"/>
  <c r="DS116"/>
  <c r="DQ116"/>
  <c r="DP116"/>
  <c r="DN116"/>
  <c r="DL116"/>
  <c r="DJ116"/>
  <c r="DI116"/>
  <c r="DG116"/>
  <c r="DE116"/>
  <c r="DC116"/>
  <c r="DA116"/>
  <c r="CY116"/>
  <c r="CW116"/>
  <c r="CU116"/>
  <c r="CS116"/>
  <c r="CR116"/>
  <c r="CP116"/>
  <c r="CN116"/>
  <c r="CL116"/>
  <c r="CC116"/>
  <c r="CA116"/>
  <c r="BZ116"/>
  <c r="BX116"/>
  <c r="BV116"/>
  <c r="BS116"/>
  <c r="BQ116"/>
  <c r="BO116"/>
  <c r="BM116"/>
  <c r="BK116"/>
  <c r="BI116"/>
  <c r="BE116"/>
  <c r="BD116"/>
  <c r="BB116"/>
  <c r="AX116"/>
  <c r="AV116"/>
  <c r="AT116"/>
  <c r="AS116"/>
  <c r="AQ116"/>
  <c r="AO116"/>
  <c r="AM116"/>
  <c r="AK116"/>
  <c r="AI116"/>
  <c r="AE116"/>
  <c r="AC116"/>
  <c r="AA116"/>
  <c r="Y116"/>
  <c r="W116"/>
  <c r="U116"/>
  <c r="S116"/>
  <c r="Q116"/>
  <c r="O116"/>
  <c r="L116"/>
  <c r="EM115"/>
  <c r="EK115"/>
  <c r="EI115"/>
  <c r="EG115"/>
  <c r="EE115"/>
  <c r="EA115"/>
  <c r="DY115"/>
  <c r="DW115"/>
  <c r="DU115"/>
  <c r="DS115"/>
  <c r="DQ115"/>
  <c r="DP115"/>
  <c r="DN115"/>
  <c r="DL115"/>
  <c r="DJ115"/>
  <c r="DI115"/>
  <c r="DG115"/>
  <c r="DE115"/>
  <c r="DC115"/>
  <c r="DA115"/>
  <c r="CY115"/>
  <c r="CW115"/>
  <c r="CU115"/>
  <c r="CS115"/>
  <c r="CR115"/>
  <c r="CP115"/>
  <c r="CN115"/>
  <c r="CL115"/>
  <c r="CC115"/>
  <c r="CA115"/>
  <c r="BZ115"/>
  <c r="BX115"/>
  <c r="BV115"/>
  <c r="BS115"/>
  <c r="BQ115"/>
  <c r="BO115"/>
  <c r="BM115"/>
  <c r="BK115"/>
  <c r="BI115"/>
  <c r="BE115"/>
  <c r="BD115"/>
  <c r="BB115"/>
  <c r="AX115"/>
  <c r="AV115"/>
  <c r="AT115"/>
  <c r="AS115"/>
  <c r="AQ115"/>
  <c r="AO115"/>
  <c r="AM115"/>
  <c r="AK115"/>
  <c r="AI115"/>
  <c r="AE115"/>
  <c r="AC115"/>
  <c r="AA115"/>
  <c r="Y115"/>
  <c r="W115"/>
  <c r="U115"/>
  <c r="S115"/>
  <c r="Q115"/>
  <c r="O115"/>
  <c r="L115"/>
  <c r="EM114"/>
  <c r="EK114"/>
  <c r="EI114"/>
  <c r="EG114"/>
  <c r="EE114"/>
  <c r="EA114"/>
  <c r="DY114"/>
  <c r="DW114"/>
  <c r="DU114"/>
  <c r="DS114"/>
  <c r="DQ114"/>
  <c r="DP114"/>
  <c r="DN114"/>
  <c r="DL114"/>
  <c r="DJ114"/>
  <c r="DI114"/>
  <c r="DG114"/>
  <c r="DE114"/>
  <c r="DC114"/>
  <c r="DA114"/>
  <c r="CY114"/>
  <c r="CW114"/>
  <c r="CU114"/>
  <c r="CS114"/>
  <c r="CR114"/>
  <c r="CP114"/>
  <c r="CN114"/>
  <c r="CL114"/>
  <c r="CC114"/>
  <c r="CA114"/>
  <c r="BZ114"/>
  <c r="BX114"/>
  <c r="BV114"/>
  <c r="BS114"/>
  <c r="BQ114"/>
  <c r="BO114"/>
  <c r="BM114"/>
  <c r="BK114"/>
  <c r="BI114"/>
  <c r="BE114"/>
  <c r="BD114"/>
  <c r="BB114"/>
  <c r="AX114"/>
  <c r="AV114"/>
  <c r="AT114"/>
  <c r="AS114"/>
  <c r="AQ114"/>
  <c r="AO114"/>
  <c r="AM114"/>
  <c r="AK114"/>
  <c r="AI114"/>
  <c r="AE114"/>
  <c r="AC114"/>
  <c r="AA114"/>
  <c r="Y114"/>
  <c r="W114"/>
  <c r="U114"/>
  <c r="S114"/>
  <c r="Q114"/>
  <c r="O114"/>
  <c r="L114"/>
  <c r="EM113"/>
  <c r="EK113"/>
  <c r="EI113"/>
  <c r="EG113"/>
  <c r="EE113"/>
  <c r="EA113"/>
  <c r="DY113"/>
  <c r="DW113"/>
  <c r="DU113"/>
  <c r="DS113"/>
  <c r="DQ113"/>
  <c r="DP113"/>
  <c r="DN113"/>
  <c r="DL113"/>
  <c r="DJ113"/>
  <c r="DI113"/>
  <c r="DG113"/>
  <c r="DE113"/>
  <c r="DC113"/>
  <c r="DA113"/>
  <c r="CY113"/>
  <c r="CW113"/>
  <c r="CU113"/>
  <c r="CS113"/>
  <c r="CR113"/>
  <c r="CP113"/>
  <c r="CN113"/>
  <c r="CL113"/>
  <c r="CC113"/>
  <c r="CA113"/>
  <c r="BZ113"/>
  <c r="BX113"/>
  <c r="BV113"/>
  <c r="BS113"/>
  <c r="BQ113"/>
  <c r="BO113"/>
  <c r="BM113"/>
  <c r="BK113"/>
  <c r="BI113"/>
  <c r="BE113"/>
  <c r="BD113"/>
  <c r="BB113"/>
  <c r="AX113"/>
  <c r="AV113"/>
  <c r="AT113"/>
  <c r="AS113"/>
  <c r="AQ113"/>
  <c r="AO113"/>
  <c r="AM113"/>
  <c r="AK113"/>
  <c r="AI113"/>
  <c r="AE113"/>
  <c r="AC113"/>
  <c r="AA113"/>
  <c r="Y113"/>
  <c r="W113"/>
  <c r="U113"/>
  <c r="S113"/>
  <c r="Q113"/>
  <c r="O113"/>
  <c r="L113"/>
  <c r="EM112"/>
  <c r="EK112"/>
  <c r="EI112"/>
  <c r="EG112"/>
  <c r="EE112"/>
  <c r="EA112"/>
  <c r="DY112"/>
  <c r="DW112"/>
  <c r="DU112"/>
  <c r="DS112"/>
  <c r="DQ112"/>
  <c r="DP112"/>
  <c r="DP111"/>
  <c r="DN112"/>
  <c r="DL112"/>
  <c r="DJ112"/>
  <c r="DI112"/>
  <c r="DG112"/>
  <c r="DE112"/>
  <c r="DC112"/>
  <c r="DA112"/>
  <c r="CY112"/>
  <c r="CW112"/>
  <c r="CU112"/>
  <c r="CS112"/>
  <c r="CS111"/>
  <c r="CR112"/>
  <c r="CP112"/>
  <c r="CN112"/>
  <c r="CL112"/>
  <c r="CC112"/>
  <c r="CA112"/>
  <c r="CA111"/>
  <c r="BZ112"/>
  <c r="BX112"/>
  <c r="BV112"/>
  <c r="BS112"/>
  <c r="BQ112"/>
  <c r="BO112"/>
  <c r="BM112"/>
  <c r="BK112"/>
  <c r="BI112"/>
  <c r="BE112"/>
  <c r="BE111"/>
  <c r="BD112"/>
  <c r="BB112"/>
  <c r="AX112"/>
  <c r="AV112"/>
  <c r="AT112"/>
  <c r="AS112"/>
  <c r="AQ112"/>
  <c r="AO112"/>
  <c r="AM112"/>
  <c r="AK112"/>
  <c r="AI112"/>
  <c r="AE112"/>
  <c r="AC112"/>
  <c r="AA112"/>
  <c r="Y112"/>
  <c r="W112"/>
  <c r="U112"/>
  <c r="S112"/>
  <c r="Q112"/>
  <c r="O112"/>
  <c r="O111"/>
  <c r="L112"/>
  <c r="J111"/>
  <c r="H111"/>
  <c r="F111"/>
  <c r="EM110"/>
  <c r="EK110"/>
  <c r="EI110"/>
  <c r="EG110"/>
  <c r="EE110"/>
  <c r="EA110"/>
  <c r="DY110"/>
  <c r="DW110"/>
  <c r="DU110"/>
  <c r="DS110"/>
  <c r="DQ110"/>
  <c r="DP110"/>
  <c r="DN110"/>
  <c r="DL110"/>
  <c r="DJ110"/>
  <c r="DI110"/>
  <c r="DG110"/>
  <c r="DE110"/>
  <c r="DC110"/>
  <c r="DA110"/>
  <c r="CY110"/>
  <c r="CW110"/>
  <c r="CU110"/>
  <c r="CS110"/>
  <c r="CR110"/>
  <c r="CP110"/>
  <c r="CN110"/>
  <c r="CL110"/>
  <c r="CC110"/>
  <c r="CA110"/>
  <c r="BZ110"/>
  <c r="BX110"/>
  <c r="BV110"/>
  <c r="BS110"/>
  <c r="BQ110"/>
  <c r="BO110"/>
  <c r="BM110"/>
  <c r="BK110"/>
  <c r="BI110"/>
  <c r="BE110"/>
  <c r="BD110"/>
  <c r="BB110"/>
  <c r="AX110"/>
  <c r="AV110"/>
  <c r="AT110"/>
  <c r="AS110"/>
  <c r="AQ110"/>
  <c r="AO110"/>
  <c r="AM110"/>
  <c r="AK110"/>
  <c r="AI110"/>
  <c r="AG110"/>
  <c r="AE110"/>
  <c r="AC110"/>
  <c r="AA110"/>
  <c r="Y110"/>
  <c r="W110"/>
  <c r="U110"/>
  <c r="S110"/>
  <c r="Q110"/>
  <c r="O110"/>
  <c r="L110"/>
  <c r="EM109"/>
  <c r="EK109"/>
  <c r="EI109"/>
  <c r="EG109"/>
  <c r="EE109"/>
  <c r="EA109"/>
  <c r="DY109"/>
  <c r="DW109"/>
  <c r="DU109"/>
  <c r="DS109"/>
  <c r="DQ109"/>
  <c r="DP109"/>
  <c r="DN109"/>
  <c r="DL109"/>
  <c r="DJ109"/>
  <c r="DI109"/>
  <c r="DG109"/>
  <c r="DE109"/>
  <c r="DC109"/>
  <c r="DA109"/>
  <c r="CY109"/>
  <c r="CW109"/>
  <c r="CU109"/>
  <c r="CS109"/>
  <c r="CR109"/>
  <c r="CP109"/>
  <c r="CN109"/>
  <c r="CL109"/>
  <c r="CC109"/>
  <c r="CA109"/>
  <c r="BZ109"/>
  <c r="BX109"/>
  <c r="BV109"/>
  <c r="BT109"/>
  <c r="BS109"/>
  <c r="BQ109"/>
  <c r="BO109"/>
  <c r="BM109"/>
  <c r="BK109"/>
  <c r="BI109"/>
  <c r="BE109"/>
  <c r="BD109"/>
  <c r="BB109"/>
  <c r="AX109"/>
  <c r="AV109"/>
  <c r="AT109"/>
  <c r="AS109"/>
  <c r="AQ109"/>
  <c r="AO109"/>
  <c r="AM109"/>
  <c r="AK109"/>
  <c r="AI109"/>
  <c r="AE109"/>
  <c r="AC109"/>
  <c r="AA109"/>
  <c r="Y109"/>
  <c r="W109"/>
  <c r="U109"/>
  <c r="S109"/>
  <c r="Q109"/>
  <c r="O109"/>
  <c r="L109"/>
  <c r="EM108"/>
  <c r="EK108"/>
  <c r="EI108"/>
  <c r="EG108"/>
  <c r="EE108"/>
  <c r="EA108"/>
  <c r="DY108"/>
  <c r="DW108"/>
  <c r="DU108"/>
  <c r="DS108"/>
  <c r="DQ108"/>
  <c r="DP108"/>
  <c r="DN108"/>
  <c r="DL108"/>
  <c r="DJ108"/>
  <c r="DI108"/>
  <c r="DG108"/>
  <c r="DE108"/>
  <c r="DC108"/>
  <c r="DA108"/>
  <c r="CY108"/>
  <c r="CW108"/>
  <c r="CU108"/>
  <c r="CS108"/>
  <c r="CR108"/>
  <c r="CP108"/>
  <c r="CN108"/>
  <c r="CL108"/>
  <c r="CC108"/>
  <c r="CA108"/>
  <c r="BZ108"/>
  <c r="BX108"/>
  <c r="BV108"/>
  <c r="BS108"/>
  <c r="BQ108"/>
  <c r="BO108"/>
  <c r="BM108"/>
  <c r="BK108"/>
  <c r="BI108"/>
  <c r="BG108"/>
  <c r="BE108"/>
  <c r="BD108"/>
  <c r="BB108"/>
  <c r="AZ108"/>
  <c r="AX108"/>
  <c r="AV108"/>
  <c r="AT108"/>
  <c r="AS108"/>
  <c r="AQ108"/>
  <c r="AO108"/>
  <c r="AM108"/>
  <c r="AK108"/>
  <c r="AI108"/>
  <c r="AG108"/>
  <c r="AE108"/>
  <c r="AC108"/>
  <c r="AA108"/>
  <c r="Y108"/>
  <c r="W108"/>
  <c r="U108"/>
  <c r="S108"/>
  <c r="Q108"/>
  <c r="O108"/>
  <c r="L108"/>
  <c r="EM107"/>
  <c r="EK107"/>
  <c r="EI107"/>
  <c r="EG107"/>
  <c r="EE107"/>
  <c r="EA107"/>
  <c r="DY107"/>
  <c r="DW107"/>
  <c r="DU107"/>
  <c r="DS107"/>
  <c r="DQ107"/>
  <c r="DP107"/>
  <c r="DN107"/>
  <c r="DL107"/>
  <c r="DJ107"/>
  <c r="DI107"/>
  <c r="DG107"/>
  <c r="DE107"/>
  <c r="DC107"/>
  <c r="DA107"/>
  <c r="CY107"/>
  <c r="CW107"/>
  <c r="CU107"/>
  <c r="CS107"/>
  <c r="CR107"/>
  <c r="CP107"/>
  <c r="CN107"/>
  <c r="CL107"/>
  <c r="CC107"/>
  <c r="CA107"/>
  <c r="BZ107"/>
  <c r="BX107"/>
  <c r="BV107"/>
  <c r="BS107"/>
  <c r="BQ107"/>
  <c r="BO107"/>
  <c r="BM107"/>
  <c r="BK107"/>
  <c r="BI107"/>
  <c r="BE107"/>
  <c r="BD107"/>
  <c r="BB107"/>
  <c r="AX107"/>
  <c r="AV107"/>
  <c r="AT107"/>
  <c r="AS107"/>
  <c r="AQ107"/>
  <c r="AO107"/>
  <c r="AM107"/>
  <c r="AK107"/>
  <c r="AI107"/>
  <c r="AE107"/>
  <c r="AC107"/>
  <c r="AA107"/>
  <c r="Y107"/>
  <c r="W107"/>
  <c r="U107"/>
  <c r="S107"/>
  <c r="Q107"/>
  <c r="O107"/>
  <c r="L107"/>
  <c r="EM106"/>
  <c r="EK106"/>
  <c r="EI106"/>
  <c r="EG106"/>
  <c r="EE106"/>
  <c r="EA106"/>
  <c r="DY106"/>
  <c r="DW106"/>
  <c r="DU106"/>
  <c r="DS106"/>
  <c r="DQ106"/>
  <c r="DP106"/>
  <c r="DN106"/>
  <c r="DL106"/>
  <c r="DJ106"/>
  <c r="DI106"/>
  <c r="DG106"/>
  <c r="DE106"/>
  <c r="DC106"/>
  <c r="DA106"/>
  <c r="CY106"/>
  <c r="CW106"/>
  <c r="CU106"/>
  <c r="CS106"/>
  <c r="CR106"/>
  <c r="CP106"/>
  <c r="CN106"/>
  <c r="CL106"/>
  <c r="CC106"/>
  <c r="CA106"/>
  <c r="BZ106"/>
  <c r="BX106"/>
  <c r="BV106"/>
  <c r="BS106"/>
  <c r="BQ106"/>
  <c r="BO106"/>
  <c r="BM106"/>
  <c r="BK106"/>
  <c r="BI106"/>
  <c r="BE106"/>
  <c r="BD106"/>
  <c r="BB106"/>
  <c r="AX106"/>
  <c r="AV106"/>
  <c r="AT106"/>
  <c r="AS106"/>
  <c r="AQ106"/>
  <c r="AO106"/>
  <c r="AM106"/>
  <c r="AK106"/>
  <c r="AI106"/>
  <c r="AE106"/>
  <c r="AC106"/>
  <c r="AA106"/>
  <c r="Y106"/>
  <c r="W106"/>
  <c r="U106"/>
  <c r="S106"/>
  <c r="Q106"/>
  <c r="O106"/>
  <c r="L106"/>
  <c r="EM105"/>
  <c r="EK105"/>
  <c r="EI105"/>
  <c r="EG105"/>
  <c r="EE105"/>
  <c r="EA105"/>
  <c r="DY105"/>
  <c r="DW105"/>
  <c r="DU105"/>
  <c r="DS105"/>
  <c r="DQ105"/>
  <c r="DP105"/>
  <c r="DN105"/>
  <c r="DL105"/>
  <c r="DJ105"/>
  <c r="DI105"/>
  <c r="DG105"/>
  <c r="DE105"/>
  <c r="DC105"/>
  <c r="DA105"/>
  <c r="CY105"/>
  <c r="CW105"/>
  <c r="CU105"/>
  <c r="CS105"/>
  <c r="CR105"/>
  <c r="CP105"/>
  <c r="CN105"/>
  <c r="CL105"/>
  <c r="CC105"/>
  <c r="CA105"/>
  <c r="BZ105"/>
  <c r="BX105"/>
  <c r="BV105"/>
  <c r="BT105"/>
  <c r="BS105"/>
  <c r="BQ105"/>
  <c r="BO105"/>
  <c r="BM105"/>
  <c r="BK105"/>
  <c r="BI105"/>
  <c r="BE105"/>
  <c r="BD105"/>
  <c r="BB105"/>
  <c r="AX105"/>
  <c r="AV105"/>
  <c r="AT105"/>
  <c r="AS105"/>
  <c r="AQ105"/>
  <c r="AO105"/>
  <c r="AM105"/>
  <c r="AK105"/>
  <c r="AI105"/>
  <c r="AE105"/>
  <c r="AC105"/>
  <c r="AA105"/>
  <c r="Y105"/>
  <c r="W105"/>
  <c r="U105"/>
  <c r="S105"/>
  <c r="Q105"/>
  <c r="O105"/>
  <c r="L105"/>
  <c r="EM104"/>
  <c r="EK104"/>
  <c r="EI104"/>
  <c r="EG104"/>
  <c r="EE104"/>
  <c r="EA104"/>
  <c r="DY104"/>
  <c r="DW104"/>
  <c r="DU104"/>
  <c r="DS104"/>
  <c r="DQ104"/>
  <c r="DP104"/>
  <c r="DN104"/>
  <c r="DL104"/>
  <c r="DJ104"/>
  <c r="DI104"/>
  <c r="DG104"/>
  <c r="DE104"/>
  <c r="DC104"/>
  <c r="DA104"/>
  <c r="CY104"/>
  <c r="CW104"/>
  <c r="CU104"/>
  <c r="CS104"/>
  <c r="CR104"/>
  <c r="CP104"/>
  <c r="CN104"/>
  <c r="CL104"/>
  <c r="CC104"/>
  <c r="CA104"/>
  <c r="BZ104"/>
  <c r="BX104"/>
  <c r="BV104"/>
  <c r="BS104"/>
  <c r="BQ104"/>
  <c r="BO104"/>
  <c r="BM104"/>
  <c r="BK104"/>
  <c r="BI104"/>
  <c r="BE104"/>
  <c r="BD104"/>
  <c r="BB104"/>
  <c r="AX104"/>
  <c r="AV104"/>
  <c r="AT104"/>
  <c r="AS104"/>
  <c r="AQ104"/>
  <c r="AO104"/>
  <c r="AM104"/>
  <c r="AK104"/>
  <c r="AI104"/>
  <c r="AE104"/>
  <c r="AC104"/>
  <c r="AA104"/>
  <c r="Y104"/>
  <c r="W104"/>
  <c r="U104"/>
  <c r="S104"/>
  <c r="Q104"/>
  <c r="O104"/>
  <c r="L104"/>
  <c r="E104"/>
  <c r="EM103"/>
  <c r="EK103"/>
  <c r="EI103"/>
  <c r="EG103"/>
  <c r="EE103"/>
  <c r="EA103"/>
  <c r="DY103"/>
  <c r="DW103"/>
  <c r="DU103"/>
  <c r="DS103"/>
  <c r="DQ103"/>
  <c r="DP103"/>
  <c r="DN103"/>
  <c r="DL103"/>
  <c r="DJ103"/>
  <c r="DI103"/>
  <c r="DG103"/>
  <c r="DE103"/>
  <c r="DC103"/>
  <c r="DA103"/>
  <c r="CY103"/>
  <c r="CW103"/>
  <c r="CU103"/>
  <c r="CR103"/>
  <c r="CP103"/>
  <c r="CN103"/>
  <c r="CL103"/>
  <c r="CC103"/>
  <c r="CA103"/>
  <c r="BZ103"/>
  <c r="BX103"/>
  <c r="BV103"/>
  <c r="BS103"/>
  <c r="BQ103"/>
  <c r="BO103"/>
  <c r="BM103"/>
  <c r="BK103"/>
  <c r="BI103"/>
  <c r="BE103"/>
  <c r="BD103"/>
  <c r="BB103"/>
  <c r="AX103"/>
  <c r="AV103"/>
  <c r="AT103"/>
  <c r="AS103"/>
  <c r="AQ103"/>
  <c r="AO103"/>
  <c r="AM103"/>
  <c r="AK103"/>
  <c r="AI103"/>
  <c r="AE103"/>
  <c r="AC103"/>
  <c r="AA103"/>
  <c r="Y103"/>
  <c r="W103"/>
  <c r="U103"/>
  <c r="S103"/>
  <c r="Q103"/>
  <c r="O103"/>
  <c r="L103"/>
  <c r="EM102"/>
  <c r="EK102"/>
  <c r="EI102"/>
  <c r="EG102"/>
  <c r="EE102"/>
  <c r="EA102"/>
  <c r="DY102"/>
  <c r="DW102"/>
  <c r="DU102"/>
  <c r="DS102"/>
  <c r="DQ102"/>
  <c r="DP102"/>
  <c r="DN102"/>
  <c r="DL102"/>
  <c r="DJ102"/>
  <c r="DI102"/>
  <c r="DG102"/>
  <c r="DE102"/>
  <c r="DC102"/>
  <c r="DA102"/>
  <c r="CY102"/>
  <c r="CW102"/>
  <c r="CU102"/>
  <c r="CS102"/>
  <c r="CR102"/>
  <c r="CP102"/>
  <c r="CN102"/>
  <c r="CL102"/>
  <c r="CC102"/>
  <c r="CA102"/>
  <c r="BZ102"/>
  <c r="BX102"/>
  <c r="BV102"/>
  <c r="BS102"/>
  <c r="BQ102"/>
  <c r="BO102"/>
  <c r="BM102"/>
  <c r="BK102"/>
  <c r="BI102"/>
  <c r="BE102"/>
  <c r="BD102"/>
  <c r="BB102"/>
  <c r="AX102"/>
  <c r="AV102"/>
  <c r="AT102"/>
  <c r="AS102"/>
  <c r="AQ102"/>
  <c r="AO102"/>
  <c r="AM102"/>
  <c r="AK102"/>
  <c r="AI102"/>
  <c r="AE102"/>
  <c r="AC102"/>
  <c r="AA102"/>
  <c r="Y102"/>
  <c r="W102"/>
  <c r="U102"/>
  <c r="S102"/>
  <c r="Q102"/>
  <c r="O102"/>
  <c r="L102"/>
  <c r="EM101"/>
  <c r="EK101"/>
  <c r="EI101"/>
  <c r="EG101"/>
  <c r="EE101"/>
  <c r="EA101"/>
  <c r="DY101"/>
  <c r="DW101"/>
  <c r="DU101"/>
  <c r="DS101"/>
  <c r="DQ101"/>
  <c r="DP101"/>
  <c r="DN101"/>
  <c r="DL101"/>
  <c r="DJ101"/>
  <c r="DI101"/>
  <c r="DG101"/>
  <c r="DE101"/>
  <c r="DC101"/>
  <c r="DA101"/>
  <c r="CY101"/>
  <c r="CW101"/>
  <c r="CU101"/>
  <c r="CS101"/>
  <c r="CR101"/>
  <c r="CP101"/>
  <c r="CN101"/>
  <c r="CL101"/>
  <c r="CC101"/>
  <c r="CA101"/>
  <c r="BZ101"/>
  <c r="BX101"/>
  <c r="BV101"/>
  <c r="BS101"/>
  <c r="BQ101"/>
  <c r="BO101"/>
  <c r="BM101"/>
  <c r="BK101"/>
  <c r="BI101"/>
  <c r="BE101"/>
  <c r="BD101"/>
  <c r="BB101"/>
  <c r="AX101"/>
  <c r="AV101"/>
  <c r="AT101"/>
  <c r="AS101"/>
  <c r="AQ101"/>
  <c r="AO101"/>
  <c r="AM101"/>
  <c r="AK101"/>
  <c r="AI101"/>
  <c r="AE101"/>
  <c r="AC101"/>
  <c r="AA101"/>
  <c r="Y101"/>
  <c r="W101"/>
  <c r="U101"/>
  <c r="S101"/>
  <c r="Q101"/>
  <c r="O101"/>
  <c r="L101"/>
  <c r="EM100"/>
  <c r="EK100"/>
  <c r="EI100"/>
  <c r="EG100"/>
  <c r="EE100"/>
  <c r="EA100"/>
  <c r="DY100"/>
  <c r="DW100"/>
  <c r="DU100"/>
  <c r="DS100"/>
  <c r="DQ100"/>
  <c r="DP100"/>
  <c r="DN100"/>
  <c r="DL100"/>
  <c r="DJ100"/>
  <c r="DI100"/>
  <c r="DG100"/>
  <c r="DE100"/>
  <c r="DC100"/>
  <c r="DA100"/>
  <c r="CY100"/>
  <c r="CW100"/>
  <c r="CU100"/>
  <c r="CS100"/>
  <c r="CR100"/>
  <c r="CP100"/>
  <c r="CN100"/>
  <c r="CL100"/>
  <c r="CC100"/>
  <c r="CA100"/>
  <c r="BZ100"/>
  <c r="BX100"/>
  <c r="BV100"/>
  <c r="BS100"/>
  <c r="BQ100"/>
  <c r="BO100"/>
  <c r="BM100"/>
  <c r="BK100"/>
  <c r="BI100"/>
  <c r="BE100"/>
  <c r="BD100"/>
  <c r="BB100"/>
  <c r="AZ100"/>
  <c r="AX100"/>
  <c r="AV100"/>
  <c r="AT100"/>
  <c r="AS100"/>
  <c r="AQ100"/>
  <c r="AO100"/>
  <c r="AM100"/>
  <c r="AK100"/>
  <c r="AI100"/>
  <c r="AE100"/>
  <c r="AC100"/>
  <c r="AA100"/>
  <c r="Y100"/>
  <c r="W100"/>
  <c r="U100"/>
  <c r="S100"/>
  <c r="Q100"/>
  <c r="O100"/>
  <c r="L100"/>
  <c r="EM99"/>
  <c r="EK99"/>
  <c r="EI99"/>
  <c r="EG99"/>
  <c r="EE99"/>
  <c r="EA99"/>
  <c r="DY99"/>
  <c r="DW99"/>
  <c r="DU99"/>
  <c r="DS99"/>
  <c r="DQ99"/>
  <c r="DP99"/>
  <c r="DN99"/>
  <c r="DL99"/>
  <c r="DJ99"/>
  <c r="DI99"/>
  <c r="DG99"/>
  <c r="DE99"/>
  <c r="DC99"/>
  <c r="DA99"/>
  <c r="CY99"/>
  <c r="CW99"/>
  <c r="CU99"/>
  <c r="CS99"/>
  <c r="CR99"/>
  <c r="CP99"/>
  <c r="CN99"/>
  <c r="CL99"/>
  <c r="CC99"/>
  <c r="CA99"/>
  <c r="BZ99"/>
  <c r="BX99"/>
  <c r="BV99"/>
  <c r="BS99"/>
  <c r="BQ99"/>
  <c r="BO99"/>
  <c r="BM99"/>
  <c r="BK99"/>
  <c r="BI99"/>
  <c r="BE99"/>
  <c r="BD99"/>
  <c r="BB99"/>
  <c r="AX99"/>
  <c r="AV99"/>
  <c r="AT99"/>
  <c r="AS99"/>
  <c r="AQ99"/>
  <c r="AO99"/>
  <c r="AM99"/>
  <c r="AK99"/>
  <c r="AI99"/>
  <c r="AE99"/>
  <c r="AC99"/>
  <c r="AA99"/>
  <c r="Y99"/>
  <c r="W99"/>
  <c r="U99"/>
  <c r="S99"/>
  <c r="Q99"/>
  <c r="O99"/>
  <c r="L99"/>
  <c r="EM98"/>
  <c r="EK98"/>
  <c r="EI98"/>
  <c r="EG98"/>
  <c r="EE98"/>
  <c r="EA98"/>
  <c r="DY98"/>
  <c r="DW98"/>
  <c r="DU98"/>
  <c r="DS98"/>
  <c r="DQ98"/>
  <c r="DP98"/>
  <c r="DP97"/>
  <c r="DN98"/>
  <c r="DL98"/>
  <c r="DJ98"/>
  <c r="DI98"/>
  <c r="DG98"/>
  <c r="DE98"/>
  <c r="DC98"/>
  <c r="DA98"/>
  <c r="CY98"/>
  <c r="CW98"/>
  <c r="CU98"/>
  <c r="CS98"/>
  <c r="CS97"/>
  <c r="CR98"/>
  <c r="CP98"/>
  <c r="CN98"/>
  <c r="CL98"/>
  <c r="CC98"/>
  <c r="CA98"/>
  <c r="CA97"/>
  <c r="BZ98"/>
  <c r="BX98"/>
  <c r="BV98"/>
  <c r="BS98"/>
  <c r="BQ98"/>
  <c r="BO98"/>
  <c r="BM98"/>
  <c r="BK98"/>
  <c r="BI98"/>
  <c r="BE98"/>
  <c r="BE97"/>
  <c r="BD98"/>
  <c r="BB98"/>
  <c r="AX98"/>
  <c r="AV98"/>
  <c r="AT98"/>
  <c r="AS98"/>
  <c r="AQ98"/>
  <c r="AO98"/>
  <c r="AM98"/>
  <c r="AK98"/>
  <c r="AI98"/>
  <c r="AE98"/>
  <c r="AC98"/>
  <c r="AA98"/>
  <c r="Y98"/>
  <c r="W98"/>
  <c r="U98"/>
  <c r="S98"/>
  <c r="Q98"/>
  <c r="O98"/>
  <c r="O97"/>
  <c r="L98"/>
  <c r="J97"/>
  <c r="H97"/>
  <c r="F97"/>
  <c r="EM96"/>
  <c r="EK96"/>
  <c r="EI96"/>
  <c r="EG96"/>
  <c r="EE96"/>
  <c r="EC96"/>
  <c r="EA96"/>
  <c r="DY96"/>
  <c r="DW96"/>
  <c r="DU96"/>
  <c r="DS96"/>
  <c r="DQ96"/>
  <c r="DP96"/>
  <c r="DN96"/>
  <c r="DL96"/>
  <c r="DJ96"/>
  <c r="DI96"/>
  <c r="DG96"/>
  <c r="DE96"/>
  <c r="DC96"/>
  <c r="DA96"/>
  <c r="CY96"/>
  <c r="CW96"/>
  <c r="CU96"/>
  <c r="CR96"/>
  <c r="CP96"/>
  <c r="CN96"/>
  <c r="CL96"/>
  <c r="CC96"/>
  <c r="CA96"/>
  <c r="BZ96"/>
  <c r="BX96"/>
  <c r="BV96"/>
  <c r="BT96"/>
  <c r="BS96"/>
  <c r="BQ96"/>
  <c r="BO96"/>
  <c r="BM96"/>
  <c r="BK96"/>
  <c r="BI96"/>
  <c r="BE96"/>
  <c r="BD96"/>
  <c r="BB96"/>
  <c r="AX96"/>
  <c r="AV96"/>
  <c r="AT96"/>
  <c r="AS96"/>
  <c r="AQ96"/>
  <c r="AO96"/>
  <c r="AM96"/>
  <c r="AK96"/>
  <c r="AI96"/>
  <c r="AE96"/>
  <c r="AC96"/>
  <c r="AA96"/>
  <c r="Y96"/>
  <c r="W96"/>
  <c r="U96"/>
  <c r="S96"/>
  <c r="Q96"/>
  <c r="O96"/>
  <c r="L96"/>
  <c r="EM95"/>
  <c r="EK95"/>
  <c r="EI95"/>
  <c r="EG95"/>
  <c r="EE95"/>
  <c r="EA95"/>
  <c r="DY95"/>
  <c r="DW95"/>
  <c r="DU95"/>
  <c r="DS95"/>
  <c r="DQ95"/>
  <c r="DP95"/>
  <c r="DN95"/>
  <c r="DL95"/>
  <c r="DJ95"/>
  <c r="DI95"/>
  <c r="DG95"/>
  <c r="DE95"/>
  <c r="DC95"/>
  <c r="DA95"/>
  <c r="CY95"/>
  <c r="CW95"/>
  <c r="CU95"/>
  <c r="CR95"/>
  <c r="CP95"/>
  <c r="CN95"/>
  <c r="CL95"/>
  <c r="CC95"/>
  <c r="CA95"/>
  <c r="BZ95"/>
  <c r="BX95"/>
  <c r="BV95"/>
  <c r="BS95"/>
  <c r="BQ95"/>
  <c r="BO95"/>
  <c r="BM95"/>
  <c r="BK95"/>
  <c r="BI95"/>
  <c r="BE95"/>
  <c r="BD95"/>
  <c r="BB95"/>
  <c r="AX95"/>
  <c r="AV95"/>
  <c r="AT95"/>
  <c r="AS95"/>
  <c r="AQ95"/>
  <c r="AO95"/>
  <c r="AM95"/>
  <c r="AK95"/>
  <c r="AI95"/>
  <c r="AE95"/>
  <c r="AC95"/>
  <c r="AA95"/>
  <c r="Y95"/>
  <c r="W95"/>
  <c r="U95"/>
  <c r="S95"/>
  <c r="Q95"/>
  <c r="O95"/>
  <c r="L95"/>
  <c r="EM94"/>
  <c r="EK94"/>
  <c r="EI94"/>
  <c r="EG94"/>
  <c r="EE94"/>
  <c r="EA94"/>
  <c r="DY94"/>
  <c r="DW94"/>
  <c r="DU94"/>
  <c r="DS94"/>
  <c r="DQ94"/>
  <c r="DP94"/>
  <c r="DN94"/>
  <c r="DL94"/>
  <c r="DJ94"/>
  <c r="DI94"/>
  <c r="DG94"/>
  <c r="DE94"/>
  <c r="DC94"/>
  <c r="DA94"/>
  <c r="CY94"/>
  <c r="CW94"/>
  <c r="CU94"/>
  <c r="CR94"/>
  <c r="CP94"/>
  <c r="CN94"/>
  <c r="CL94"/>
  <c r="CC94"/>
  <c r="CA94"/>
  <c r="BZ94"/>
  <c r="BX94"/>
  <c r="BV94"/>
  <c r="BS94"/>
  <c r="BQ94"/>
  <c r="BO94"/>
  <c r="BM94"/>
  <c r="BK94"/>
  <c r="BI94"/>
  <c r="BE94"/>
  <c r="BD94"/>
  <c r="BB94"/>
  <c r="AX94"/>
  <c r="AV94"/>
  <c r="AT94"/>
  <c r="AS94"/>
  <c r="AQ94"/>
  <c r="AO94"/>
  <c r="AM94"/>
  <c r="AK94"/>
  <c r="AI94"/>
  <c r="AE94"/>
  <c r="AC94"/>
  <c r="AA94"/>
  <c r="Y94"/>
  <c r="W94"/>
  <c r="U94"/>
  <c r="S94"/>
  <c r="Q94"/>
  <c r="O94"/>
  <c r="L94"/>
  <c r="EM93"/>
  <c r="EK93"/>
  <c r="EI93"/>
  <c r="EG93"/>
  <c r="EE93"/>
  <c r="EA93"/>
  <c r="DY93"/>
  <c r="DW93"/>
  <c r="DU93"/>
  <c r="DS93"/>
  <c r="DP93"/>
  <c r="DN93"/>
  <c r="DL93"/>
  <c r="DJ93"/>
  <c r="DI93"/>
  <c r="DG93"/>
  <c r="DE93"/>
  <c r="DC93"/>
  <c r="DA93"/>
  <c r="CY93"/>
  <c r="CW93"/>
  <c r="CU93"/>
  <c r="CR93"/>
  <c r="CP93"/>
  <c r="CN93"/>
  <c r="CL93"/>
  <c r="CC93"/>
  <c r="CA93"/>
  <c r="BZ93"/>
  <c r="BX93"/>
  <c r="BV93"/>
  <c r="BS93"/>
  <c r="BQ93"/>
  <c r="BO93"/>
  <c r="BM93"/>
  <c r="BK93"/>
  <c r="BI93"/>
  <c r="BE93"/>
  <c r="BD93"/>
  <c r="BB93"/>
  <c r="AX93"/>
  <c r="AV93"/>
  <c r="AT93"/>
  <c r="AS93"/>
  <c r="AQ93"/>
  <c r="AO93"/>
  <c r="AM93"/>
  <c r="AK93"/>
  <c r="AI93"/>
  <c r="AE93"/>
  <c r="AC93"/>
  <c r="AA93"/>
  <c r="Y93"/>
  <c r="W93"/>
  <c r="U93"/>
  <c r="S93"/>
  <c r="Q93"/>
  <c r="O93"/>
  <c r="L93"/>
  <c r="EM92"/>
  <c r="EK92"/>
  <c r="EI92"/>
  <c r="EG92"/>
  <c r="EE92"/>
  <c r="EA92"/>
  <c r="DY92"/>
  <c r="DW92"/>
  <c r="DU92"/>
  <c r="DS92"/>
  <c r="DP92"/>
  <c r="DN92"/>
  <c r="DL92"/>
  <c r="DJ92"/>
  <c r="DI92"/>
  <c r="DG92"/>
  <c r="DE92"/>
  <c r="DC92"/>
  <c r="DA92"/>
  <c r="CY92"/>
  <c r="CW92"/>
  <c r="CU92"/>
  <c r="CR92"/>
  <c r="CP92"/>
  <c r="CN92"/>
  <c r="CL92"/>
  <c r="CC92"/>
  <c r="CA92"/>
  <c r="BZ92"/>
  <c r="BX92"/>
  <c r="BV92"/>
  <c r="BT92"/>
  <c r="BS92"/>
  <c r="BQ92"/>
  <c r="BO92"/>
  <c r="BM92"/>
  <c r="BK92"/>
  <c r="BI92"/>
  <c r="BE92"/>
  <c r="BD92"/>
  <c r="BB92"/>
  <c r="AX92"/>
  <c r="AV92"/>
  <c r="AT92"/>
  <c r="AS92"/>
  <c r="AQ92"/>
  <c r="AO92"/>
  <c r="AM92"/>
  <c r="AK92"/>
  <c r="AI92"/>
  <c r="AE92"/>
  <c r="AC92"/>
  <c r="AA92"/>
  <c r="Y92"/>
  <c r="W92"/>
  <c r="U92"/>
  <c r="S92"/>
  <c r="Q92"/>
  <c r="O92"/>
  <c r="L92"/>
  <c r="EM91"/>
  <c r="EK91"/>
  <c r="EI91"/>
  <c r="EG91"/>
  <c r="EE91"/>
  <c r="EA91"/>
  <c r="DY91"/>
  <c r="DW91"/>
  <c r="DU91"/>
  <c r="DS91"/>
  <c r="DP91"/>
  <c r="DN91"/>
  <c r="DL91"/>
  <c r="DJ91"/>
  <c r="DI91"/>
  <c r="DG91"/>
  <c r="DE91"/>
  <c r="DC91"/>
  <c r="DA91"/>
  <c r="CY91"/>
  <c r="CW91"/>
  <c r="CU91"/>
  <c r="CR91"/>
  <c r="CP91"/>
  <c r="CN91"/>
  <c r="CL91"/>
  <c r="CC91"/>
  <c r="CA91"/>
  <c r="BZ91"/>
  <c r="BX91"/>
  <c r="BV91"/>
  <c r="BT91"/>
  <c r="BS91"/>
  <c r="BQ91"/>
  <c r="BO91"/>
  <c r="BM91"/>
  <c r="BK91"/>
  <c r="BI91"/>
  <c r="BE91"/>
  <c r="BD91"/>
  <c r="BB91"/>
  <c r="AX91"/>
  <c r="AV91"/>
  <c r="AT91"/>
  <c r="AS91"/>
  <c r="AQ91"/>
  <c r="AO91"/>
  <c r="AM91"/>
  <c r="AK91"/>
  <c r="AI91"/>
  <c r="AE91"/>
  <c r="AC91"/>
  <c r="AA91"/>
  <c r="Y91"/>
  <c r="W91"/>
  <c r="U91"/>
  <c r="S91"/>
  <c r="Q91"/>
  <c r="O91"/>
  <c r="L91"/>
  <c r="EM90"/>
  <c r="EK90"/>
  <c r="EI90"/>
  <c r="EG90"/>
  <c r="EE90"/>
  <c r="EA90"/>
  <c r="DY90"/>
  <c r="DW90"/>
  <c r="DU90"/>
  <c r="DS90"/>
  <c r="DP90"/>
  <c r="DN90"/>
  <c r="DL90"/>
  <c r="DJ90"/>
  <c r="DI90"/>
  <c r="DG90"/>
  <c r="DE90"/>
  <c r="DC90"/>
  <c r="DA90"/>
  <c r="CY90"/>
  <c r="CW90"/>
  <c r="CU90"/>
  <c r="CR90"/>
  <c r="CP90"/>
  <c r="CN90"/>
  <c r="CL90"/>
  <c r="CC90"/>
  <c r="CA90"/>
  <c r="BZ90"/>
  <c r="BX90"/>
  <c r="BV90"/>
  <c r="BT90"/>
  <c r="BS90"/>
  <c r="BQ90"/>
  <c r="BO90"/>
  <c r="BM90"/>
  <c r="BK90"/>
  <c r="BI90"/>
  <c r="BE90"/>
  <c r="BD90"/>
  <c r="BB90"/>
  <c r="AX90"/>
  <c r="AV90"/>
  <c r="AT90"/>
  <c r="AS90"/>
  <c r="AQ90"/>
  <c r="AO90"/>
  <c r="AM90"/>
  <c r="AK90"/>
  <c r="AI90"/>
  <c r="AE90"/>
  <c r="AC90"/>
  <c r="AA90"/>
  <c r="Y90"/>
  <c r="W90"/>
  <c r="U90"/>
  <c r="S90"/>
  <c r="Q90"/>
  <c r="O90"/>
  <c r="L90"/>
  <c r="EM89"/>
  <c r="EK89"/>
  <c r="EI89"/>
  <c r="EG89"/>
  <c r="EE89"/>
  <c r="EA89"/>
  <c r="DY89"/>
  <c r="DW89"/>
  <c r="DU89"/>
  <c r="DS89"/>
  <c r="DP89"/>
  <c r="DN89"/>
  <c r="DL89"/>
  <c r="DJ89"/>
  <c r="DI89"/>
  <c r="DG89"/>
  <c r="DE89"/>
  <c r="DC89"/>
  <c r="DA89"/>
  <c r="CY89"/>
  <c r="CW89"/>
  <c r="CU89"/>
  <c r="CR89"/>
  <c r="CP89"/>
  <c r="CN89"/>
  <c r="CL89"/>
  <c r="CC89"/>
  <c r="CA89"/>
  <c r="BZ89"/>
  <c r="BX89"/>
  <c r="BV89"/>
  <c r="BT89"/>
  <c r="BS89"/>
  <c r="BQ89"/>
  <c r="BO89"/>
  <c r="BM89"/>
  <c r="BK89"/>
  <c r="BI89"/>
  <c r="BE89"/>
  <c r="BD89"/>
  <c r="BB89"/>
  <c r="AX89"/>
  <c r="AV89"/>
  <c r="AT89"/>
  <c r="AS89"/>
  <c r="AQ89"/>
  <c r="AO89"/>
  <c r="AM89"/>
  <c r="AK89"/>
  <c r="AI89"/>
  <c r="AE89"/>
  <c r="AC89"/>
  <c r="AA89"/>
  <c r="Y89"/>
  <c r="W89"/>
  <c r="U89"/>
  <c r="S89"/>
  <c r="Q89"/>
  <c r="O89"/>
  <c r="L89"/>
  <c r="EM88"/>
  <c r="EK88"/>
  <c r="EI88"/>
  <c r="EG88"/>
  <c r="EE88"/>
  <c r="EA88"/>
  <c r="DY88"/>
  <c r="DW88"/>
  <c r="DU88"/>
  <c r="DS88"/>
  <c r="DP88"/>
  <c r="DN88"/>
  <c r="DL88"/>
  <c r="DJ88"/>
  <c r="DI88"/>
  <c r="DG88"/>
  <c r="DE88"/>
  <c r="DC88"/>
  <c r="DA88"/>
  <c r="CY88"/>
  <c r="CW88"/>
  <c r="CU88"/>
  <c r="CR88"/>
  <c r="CP88"/>
  <c r="CN88"/>
  <c r="CL88"/>
  <c r="CC88"/>
  <c r="CA88"/>
  <c r="BZ88"/>
  <c r="BX88"/>
  <c r="BV88"/>
  <c r="BT88"/>
  <c r="BS88"/>
  <c r="BQ88"/>
  <c r="BO88"/>
  <c r="BM88"/>
  <c r="BK88"/>
  <c r="BI88"/>
  <c r="BE88"/>
  <c r="BD88"/>
  <c r="BB88"/>
  <c r="AX88"/>
  <c r="AV88"/>
  <c r="AT88"/>
  <c r="AS88"/>
  <c r="AQ88"/>
  <c r="AO88"/>
  <c r="AM88"/>
  <c r="AK88"/>
  <c r="AI88"/>
  <c r="AE88"/>
  <c r="AC88"/>
  <c r="AA88"/>
  <c r="Y88"/>
  <c r="W88"/>
  <c r="U88"/>
  <c r="S88"/>
  <c r="Q88"/>
  <c r="O88"/>
  <c r="L88"/>
  <c r="EM87"/>
  <c r="EK87"/>
  <c r="EI87"/>
  <c r="EG87"/>
  <c r="EE87"/>
  <c r="EA87"/>
  <c r="DY87"/>
  <c r="DW87"/>
  <c r="DU87"/>
  <c r="DS87"/>
  <c r="DP87"/>
  <c r="DN87"/>
  <c r="DL87"/>
  <c r="DJ87"/>
  <c r="DI87"/>
  <c r="DG87"/>
  <c r="DE87"/>
  <c r="DC87"/>
  <c r="DA87"/>
  <c r="CY87"/>
  <c r="CW87"/>
  <c r="CU87"/>
  <c r="CR87"/>
  <c r="CP87"/>
  <c r="CN87"/>
  <c r="CL87"/>
  <c r="CC87"/>
  <c r="CA87"/>
  <c r="BZ87"/>
  <c r="BX87"/>
  <c r="BV87"/>
  <c r="BT87"/>
  <c r="BS87"/>
  <c r="BQ87"/>
  <c r="BO87"/>
  <c r="BM87"/>
  <c r="BK87"/>
  <c r="BI87"/>
  <c r="BE87"/>
  <c r="BD87"/>
  <c r="BB87"/>
  <c r="AX87"/>
  <c r="AV87"/>
  <c r="AT87"/>
  <c r="AS87"/>
  <c r="AQ87"/>
  <c r="AO87"/>
  <c r="AM87"/>
  <c r="AK87"/>
  <c r="AI87"/>
  <c r="AE87"/>
  <c r="AC87"/>
  <c r="AA87"/>
  <c r="Y87"/>
  <c r="W87"/>
  <c r="U87"/>
  <c r="S87"/>
  <c r="Q87"/>
  <c r="O87"/>
  <c r="L87"/>
  <c r="EM86"/>
  <c r="EK86"/>
  <c r="EI86"/>
  <c r="EG86"/>
  <c r="EE86"/>
  <c r="EA86"/>
  <c r="DY86"/>
  <c r="DW86"/>
  <c r="DU86"/>
  <c r="DS86"/>
  <c r="DP86"/>
  <c r="DN86"/>
  <c r="DL86"/>
  <c r="DJ86"/>
  <c r="DI86"/>
  <c r="DG86"/>
  <c r="DE86"/>
  <c r="DC86"/>
  <c r="DA86"/>
  <c r="CY86"/>
  <c r="CW86"/>
  <c r="CU86"/>
  <c r="CR86"/>
  <c r="CP86"/>
  <c r="CN86"/>
  <c r="CL86"/>
  <c r="CC86"/>
  <c r="CA86"/>
  <c r="BZ86"/>
  <c r="BX86"/>
  <c r="BV86"/>
  <c r="BT86"/>
  <c r="BS86"/>
  <c r="BQ86"/>
  <c r="BO86"/>
  <c r="BM86"/>
  <c r="BK86"/>
  <c r="BI86"/>
  <c r="BE86"/>
  <c r="BD86"/>
  <c r="BB86"/>
  <c r="AX86"/>
  <c r="AV86"/>
  <c r="AT86"/>
  <c r="AS86"/>
  <c r="AQ86"/>
  <c r="AO86"/>
  <c r="AM86"/>
  <c r="AK86"/>
  <c r="AI86"/>
  <c r="AE86"/>
  <c r="AC86"/>
  <c r="AA86"/>
  <c r="Y86"/>
  <c r="W86"/>
  <c r="U86"/>
  <c r="S86"/>
  <c r="Q86"/>
  <c r="O86"/>
  <c r="L86"/>
  <c r="EM85"/>
  <c r="EK85"/>
  <c r="EI85"/>
  <c r="EG85"/>
  <c r="EE85"/>
  <c r="EA85"/>
  <c r="DY85"/>
  <c r="DW85"/>
  <c r="DU85"/>
  <c r="DS85"/>
  <c r="DP85"/>
  <c r="DN85"/>
  <c r="DL85"/>
  <c r="DJ85"/>
  <c r="DI85"/>
  <c r="DG85"/>
  <c r="DE85"/>
  <c r="DC85"/>
  <c r="DA85"/>
  <c r="CY85"/>
  <c r="CW85"/>
  <c r="CU85"/>
  <c r="CR85"/>
  <c r="CP85"/>
  <c r="CN85"/>
  <c r="CL85"/>
  <c r="CC85"/>
  <c r="CA85"/>
  <c r="BZ85"/>
  <c r="BX85"/>
  <c r="BV85"/>
  <c r="BT85"/>
  <c r="BS85"/>
  <c r="BQ85"/>
  <c r="BO85"/>
  <c r="BM85"/>
  <c r="BK85"/>
  <c r="BI85"/>
  <c r="BE85"/>
  <c r="BD85"/>
  <c r="BB85"/>
  <c r="AX85"/>
  <c r="AV85"/>
  <c r="AT85"/>
  <c r="AS85"/>
  <c r="AQ85"/>
  <c r="AO85"/>
  <c r="AM85"/>
  <c r="AK85"/>
  <c r="AI85"/>
  <c r="AE85"/>
  <c r="AC85"/>
  <c r="AA85"/>
  <c r="Y85"/>
  <c r="W85"/>
  <c r="U85"/>
  <c r="S85"/>
  <c r="Q85"/>
  <c r="O85"/>
  <c r="L85"/>
  <c r="EM84"/>
  <c r="EK84"/>
  <c r="EI84"/>
  <c r="EG84"/>
  <c r="EE84"/>
  <c r="EA84"/>
  <c r="DY84"/>
  <c r="DW84"/>
  <c r="DU84"/>
  <c r="DS84"/>
  <c r="DP84"/>
  <c r="DN84"/>
  <c r="DL84"/>
  <c r="DJ84"/>
  <c r="DI84"/>
  <c r="DG84"/>
  <c r="DE84"/>
  <c r="DC84"/>
  <c r="DA84"/>
  <c r="CY84"/>
  <c r="CW84"/>
  <c r="CU84"/>
  <c r="CR84"/>
  <c r="CP84"/>
  <c r="CN84"/>
  <c r="CL84"/>
  <c r="CC84"/>
  <c r="CA84"/>
  <c r="BZ84"/>
  <c r="BX84"/>
  <c r="BV84"/>
  <c r="BT84"/>
  <c r="BS84"/>
  <c r="BQ84"/>
  <c r="BO84"/>
  <c r="BM84"/>
  <c r="BK84"/>
  <c r="BI84"/>
  <c r="BE84"/>
  <c r="BD84"/>
  <c r="BB84"/>
  <c r="AX84"/>
  <c r="AV84"/>
  <c r="AT84"/>
  <c r="AS84"/>
  <c r="AQ84"/>
  <c r="AO84"/>
  <c r="AM84"/>
  <c r="AK84"/>
  <c r="AI84"/>
  <c r="AE84"/>
  <c r="AC84"/>
  <c r="AA84"/>
  <c r="Y84"/>
  <c r="W84"/>
  <c r="U84"/>
  <c r="S84"/>
  <c r="Q84"/>
  <c r="O84"/>
  <c r="L84"/>
  <c r="EM83"/>
  <c r="EK83"/>
  <c r="EI83"/>
  <c r="EG83"/>
  <c r="EE83"/>
  <c r="EA83"/>
  <c r="DY83"/>
  <c r="DW83"/>
  <c r="DU83"/>
  <c r="DS83"/>
  <c r="DP83"/>
  <c r="DN83"/>
  <c r="DL83"/>
  <c r="DJ83"/>
  <c r="DI83"/>
  <c r="DG83"/>
  <c r="DE83"/>
  <c r="DC83"/>
  <c r="DA83"/>
  <c r="CY83"/>
  <c r="CW83"/>
  <c r="CU83"/>
  <c r="CR83"/>
  <c r="CP83"/>
  <c r="CN83"/>
  <c r="CL83"/>
  <c r="CC83"/>
  <c r="CA83"/>
  <c r="BZ83"/>
  <c r="BX83"/>
  <c r="BV83"/>
  <c r="BT83"/>
  <c r="BS83"/>
  <c r="BQ83"/>
  <c r="BO83"/>
  <c r="BM83"/>
  <c r="BK83"/>
  <c r="BI83"/>
  <c r="BE83"/>
  <c r="BD83"/>
  <c r="BB83"/>
  <c r="AX83"/>
  <c r="AV83"/>
  <c r="AT83"/>
  <c r="AS83"/>
  <c r="AQ83"/>
  <c r="AO83"/>
  <c r="AM83"/>
  <c r="AK83"/>
  <c r="AI83"/>
  <c r="AE83"/>
  <c r="AC83"/>
  <c r="AA83"/>
  <c r="Y83"/>
  <c r="W83"/>
  <c r="U83"/>
  <c r="S83"/>
  <c r="Q83"/>
  <c r="O83"/>
  <c r="L83"/>
  <c r="EM82"/>
  <c r="EK82"/>
  <c r="EI82"/>
  <c r="EG82"/>
  <c r="EE82"/>
  <c r="EA82"/>
  <c r="DY82"/>
  <c r="DW82"/>
  <c r="DU82"/>
  <c r="DS82"/>
  <c r="DP82"/>
  <c r="DN82"/>
  <c r="DL82"/>
  <c r="DJ82"/>
  <c r="DI82"/>
  <c r="DG82"/>
  <c r="DE82"/>
  <c r="DC82"/>
  <c r="DA82"/>
  <c r="CY82"/>
  <c r="CW82"/>
  <c r="CU82"/>
  <c r="CR82"/>
  <c r="CP82"/>
  <c r="CN82"/>
  <c r="CL82"/>
  <c r="CC82"/>
  <c r="CA82"/>
  <c r="BZ82"/>
  <c r="BX82"/>
  <c r="BV82"/>
  <c r="BT82"/>
  <c r="BS82"/>
  <c r="BQ82"/>
  <c r="BO82"/>
  <c r="BM82"/>
  <c r="BK82"/>
  <c r="BI82"/>
  <c r="BE82"/>
  <c r="BD82"/>
  <c r="BB82"/>
  <c r="AX82"/>
  <c r="AV82"/>
  <c r="AT82"/>
  <c r="AS82"/>
  <c r="AQ82"/>
  <c r="AO82"/>
  <c r="AM82"/>
  <c r="AK82"/>
  <c r="AI82"/>
  <c r="AE82"/>
  <c r="AC82"/>
  <c r="AA82"/>
  <c r="Y82"/>
  <c r="W82"/>
  <c r="U82"/>
  <c r="S82"/>
  <c r="Q82"/>
  <c r="O82"/>
  <c r="L82"/>
  <c r="EM81"/>
  <c r="EK81"/>
  <c r="EI81"/>
  <c r="EG81"/>
  <c r="EE81"/>
  <c r="EA81"/>
  <c r="DY81"/>
  <c r="DW81"/>
  <c r="DU81"/>
  <c r="DS81"/>
  <c r="DP81"/>
  <c r="DN81"/>
  <c r="DL81"/>
  <c r="DJ81"/>
  <c r="DI81"/>
  <c r="DG81"/>
  <c r="DE81"/>
  <c r="DC81"/>
  <c r="DA81"/>
  <c r="CY81"/>
  <c r="CW81"/>
  <c r="CU81"/>
  <c r="CR81"/>
  <c r="CP81"/>
  <c r="CN81"/>
  <c r="CL81"/>
  <c r="CC81"/>
  <c r="CA81"/>
  <c r="BZ81"/>
  <c r="BX81"/>
  <c r="BV81"/>
  <c r="BT81"/>
  <c r="BS81"/>
  <c r="BQ81"/>
  <c r="BO81"/>
  <c r="BM81"/>
  <c r="BK81"/>
  <c r="BI81"/>
  <c r="BE81"/>
  <c r="BD81"/>
  <c r="BB81"/>
  <c r="AX81"/>
  <c r="AV81"/>
  <c r="AT81"/>
  <c r="AS81"/>
  <c r="AQ81"/>
  <c r="AO81"/>
  <c r="AM81"/>
  <c r="AK81"/>
  <c r="AI81"/>
  <c r="AE81"/>
  <c r="AC81"/>
  <c r="AA81"/>
  <c r="Y81"/>
  <c r="W81"/>
  <c r="U81"/>
  <c r="S81"/>
  <c r="Q81"/>
  <c r="O81"/>
  <c r="L81"/>
  <c r="EM80"/>
  <c r="EK80"/>
  <c r="EI80"/>
  <c r="EG80"/>
  <c r="EE80"/>
  <c r="EA80"/>
  <c r="DY80"/>
  <c r="DW80"/>
  <c r="DU80"/>
  <c r="DS80"/>
  <c r="DP80"/>
  <c r="DN80"/>
  <c r="DL80"/>
  <c r="DJ80"/>
  <c r="DI80"/>
  <c r="DG80"/>
  <c r="DE80"/>
  <c r="DC80"/>
  <c r="DA80"/>
  <c r="CY80"/>
  <c r="CW80"/>
  <c r="CU80"/>
  <c r="CR80"/>
  <c r="CP80"/>
  <c r="CN80"/>
  <c r="CL80"/>
  <c r="CC80"/>
  <c r="CA80"/>
  <c r="BZ80"/>
  <c r="BX80"/>
  <c r="BV80"/>
  <c r="BT80"/>
  <c r="BS80"/>
  <c r="BQ80"/>
  <c r="BO80"/>
  <c r="BM80"/>
  <c r="BK80"/>
  <c r="BI80"/>
  <c r="BE80"/>
  <c r="BD80"/>
  <c r="BB80"/>
  <c r="AX80"/>
  <c r="AV80"/>
  <c r="AT80"/>
  <c r="AS80"/>
  <c r="AQ80"/>
  <c r="AO80"/>
  <c r="AM80"/>
  <c r="AK80"/>
  <c r="AI80"/>
  <c r="AE80"/>
  <c r="AC80"/>
  <c r="AA80"/>
  <c r="Y80"/>
  <c r="W80"/>
  <c r="U80"/>
  <c r="S80"/>
  <c r="Q80"/>
  <c r="O80"/>
  <c r="L80"/>
  <c r="EM79"/>
  <c r="EK79"/>
  <c r="EI79"/>
  <c r="EG79"/>
  <c r="EE79"/>
  <c r="EA79"/>
  <c r="DY79"/>
  <c r="DW79"/>
  <c r="DU79"/>
  <c r="DS79"/>
  <c r="DP79"/>
  <c r="DN79"/>
  <c r="DL79"/>
  <c r="DJ79"/>
  <c r="DI79"/>
  <c r="DG79"/>
  <c r="DE79"/>
  <c r="DC79"/>
  <c r="DA79"/>
  <c r="CY79"/>
  <c r="CW79"/>
  <c r="CU79"/>
  <c r="CR79"/>
  <c r="CP79"/>
  <c r="CN79"/>
  <c r="CL79"/>
  <c r="CC79"/>
  <c r="CA79"/>
  <c r="BZ79"/>
  <c r="BX79"/>
  <c r="BV79"/>
  <c r="BT79"/>
  <c r="BS79"/>
  <c r="BQ79"/>
  <c r="BO79"/>
  <c r="BM79"/>
  <c r="BK79"/>
  <c r="BI79"/>
  <c r="BE79"/>
  <c r="BD79"/>
  <c r="BB79"/>
  <c r="AX79"/>
  <c r="AV79"/>
  <c r="AT79"/>
  <c r="AS79"/>
  <c r="AQ79"/>
  <c r="AO79"/>
  <c r="AM79"/>
  <c r="AK79"/>
  <c r="AI79"/>
  <c r="AE79"/>
  <c r="AC79"/>
  <c r="AA79"/>
  <c r="Y79"/>
  <c r="W79"/>
  <c r="U79"/>
  <c r="S79"/>
  <c r="Q79"/>
  <c r="O79"/>
  <c r="L79"/>
  <c r="EM78"/>
  <c r="EK78"/>
  <c r="EI78"/>
  <c r="EG78"/>
  <c r="EE78"/>
  <c r="EA78"/>
  <c r="DY78"/>
  <c r="DW78"/>
  <c r="DU78"/>
  <c r="DS78"/>
  <c r="DP78"/>
  <c r="DN78"/>
  <c r="DL78"/>
  <c r="DJ78"/>
  <c r="DI78"/>
  <c r="DG78"/>
  <c r="DE78"/>
  <c r="DC78"/>
  <c r="DA78"/>
  <c r="CY78"/>
  <c r="CW78"/>
  <c r="CU78"/>
  <c r="CR78"/>
  <c r="CP78"/>
  <c r="CN78"/>
  <c r="CL78"/>
  <c r="CC78"/>
  <c r="CA78"/>
  <c r="BZ78"/>
  <c r="BX78"/>
  <c r="BV78"/>
  <c r="BT78"/>
  <c r="BS78"/>
  <c r="BQ78"/>
  <c r="BO78"/>
  <c r="BM78"/>
  <c r="BK78"/>
  <c r="BI78"/>
  <c r="BE78"/>
  <c r="BD78"/>
  <c r="BB78"/>
  <c r="AX78"/>
  <c r="AV78"/>
  <c r="AT78"/>
  <c r="AS78"/>
  <c r="AQ78"/>
  <c r="AO78"/>
  <c r="AM78"/>
  <c r="AK78"/>
  <c r="AI78"/>
  <c r="AE78"/>
  <c r="AC78"/>
  <c r="AA78"/>
  <c r="Y78"/>
  <c r="W78"/>
  <c r="U78"/>
  <c r="S78"/>
  <c r="Q78"/>
  <c r="O78"/>
  <c r="L78"/>
  <c r="EM77"/>
  <c r="EK77"/>
  <c r="EI77"/>
  <c r="EG77"/>
  <c r="EE77"/>
  <c r="EA77"/>
  <c r="DY77"/>
  <c r="DW77"/>
  <c r="DU77"/>
  <c r="DS77"/>
  <c r="DP77"/>
  <c r="DN77"/>
  <c r="DL77"/>
  <c r="DJ77"/>
  <c r="DI77"/>
  <c r="DG77"/>
  <c r="DE77"/>
  <c r="DC77"/>
  <c r="DA77"/>
  <c r="CY77"/>
  <c r="CW77"/>
  <c r="CU77"/>
  <c r="CR77"/>
  <c r="CP77"/>
  <c r="CN77"/>
  <c r="CL77"/>
  <c r="CC77"/>
  <c r="CA77"/>
  <c r="BZ77"/>
  <c r="BX77"/>
  <c r="BV77"/>
  <c r="BT77"/>
  <c r="BS77"/>
  <c r="BQ77"/>
  <c r="BO77"/>
  <c r="BM77"/>
  <c r="BK77"/>
  <c r="BI77"/>
  <c r="BE77"/>
  <c r="BD77"/>
  <c r="BB77"/>
  <c r="AX77"/>
  <c r="AV77"/>
  <c r="AT77"/>
  <c r="AS77"/>
  <c r="AQ77"/>
  <c r="AO77"/>
  <c r="AM77"/>
  <c r="AK77"/>
  <c r="AI77"/>
  <c r="AE77"/>
  <c r="AC77"/>
  <c r="AA77"/>
  <c r="Y77"/>
  <c r="W77"/>
  <c r="U77"/>
  <c r="S77"/>
  <c r="Q77"/>
  <c r="O77"/>
  <c r="L77"/>
  <c r="EM76"/>
  <c r="EK76"/>
  <c r="EI76"/>
  <c r="EG76"/>
  <c r="EE76"/>
  <c r="EA76"/>
  <c r="DY76"/>
  <c r="DW76"/>
  <c r="DU76"/>
  <c r="DS76"/>
  <c r="DP76"/>
  <c r="DN76"/>
  <c r="DL76"/>
  <c r="DJ76"/>
  <c r="DI76"/>
  <c r="DG76"/>
  <c r="DE76"/>
  <c r="DC76"/>
  <c r="DA76"/>
  <c r="CY76"/>
  <c r="CW76"/>
  <c r="CU76"/>
  <c r="CR76"/>
  <c r="CP76"/>
  <c r="CN76"/>
  <c r="CL76"/>
  <c r="CC76"/>
  <c r="CA76"/>
  <c r="BZ76"/>
  <c r="BX76"/>
  <c r="BV76"/>
  <c r="BT76"/>
  <c r="BS76"/>
  <c r="BQ76"/>
  <c r="BO76"/>
  <c r="BM76"/>
  <c r="BK76"/>
  <c r="BI76"/>
  <c r="BE76"/>
  <c r="BD76"/>
  <c r="BB76"/>
  <c r="AX76"/>
  <c r="AV76"/>
  <c r="AT76"/>
  <c r="AS76"/>
  <c r="AQ76"/>
  <c r="AO76"/>
  <c r="AM76"/>
  <c r="AK76"/>
  <c r="AI76"/>
  <c r="AE76"/>
  <c r="AC76"/>
  <c r="AA76"/>
  <c r="Y76"/>
  <c r="W76"/>
  <c r="U76"/>
  <c r="S76"/>
  <c r="Q76"/>
  <c r="O76"/>
  <c r="L76"/>
  <c r="EM75"/>
  <c r="EK75"/>
  <c r="EI75"/>
  <c r="EG75"/>
  <c r="EE75"/>
  <c r="EA75"/>
  <c r="DY75"/>
  <c r="DW75"/>
  <c r="DU75"/>
  <c r="DS75"/>
  <c r="DP75"/>
  <c r="DN75"/>
  <c r="DL75"/>
  <c r="DJ75"/>
  <c r="DI75"/>
  <c r="DG75"/>
  <c r="DE75"/>
  <c r="DC75"/>
  <c r="DA75"/>
  <c r="CY75"/>
  <c r="CW75"/>
  <c r="CU75"/>
  <c r="CR75"/>
  <c r="CP75"/>
  <c r="CN75"/>
  <c r="CL75"/>
  <c r="CC75"/>
  <c r="CA75"/>
  <c r="BZ75"/>
  <c r="BX75"/>
  <c r="BV75"/>
  <c r="BT75"/>
  <c r="BS75"/>
  <c r="BQ75"/>
  <c r="BO75"/>
  <c r="BM75"/>
  <c r="BK75"/>
  <c r="BI75"/>
  <c r="BE75"/>
  <c r="BD75"/>
  <c r="BB75"/>
  <c r="AX75"/>
  <c r="AV75"/>
  <c r="AT75"/>
  <c r="AS75"/>
  <c r="AQ75"/>
  <c r="AO75"/>
  <c r="AM75"/>
  <c r="AK75"/>
  <c r="AI75"/>
  <c r="AE75"/>
  <c r="AC75"/>
  <c r="AA75"/>
  <c r="Y75"/>
  <c r="W75"/>
  <c r="U75"/>
  <c r="S75"/>
  <c r="Q75"/>
  <c r="O75"/>
  <c r="L75"/>
  <c r="EM74"/>
  <c r="EK74"/>
  <c r="EI74"/>
  <c r="EG74"/>
  <c r="EE74"/>
  <c r="EA74"/>
  <c r="DY74"/>
  <c r="DW74"/>
  <c r="DU74"/>
  <c r="DS74"/>
  <c r="DP74"/>
  <c r="DN74"/>
  <c r="DL74"/>
  <c r="DJ74"/>
  <c r="DI74"/>
  <c r="DG74"/>
  <c r="DE74"/>
  <c r="DC74"/>
  <c r="DA74"/>
  <c r="CY74"/>
  <c r="CW74"/>
  <c r="CU74"/>
  <c r="CR74"/>
  <c r="CP74"/>
  <c r="CN74"/>
  <c r="CL74"/>
  <c r="CC74"/>
  <c r="CA74"/>
  <c r="BZ74"/>
  <c r="BX74"/>
  <c r="BV74"/>
  <c r="BT74"/>
  <c r="BS74"/>
  <c r="BQ74"/>
  <c r="BO74"/>
  <c r="BM74"/>
  <c r="BK74"/>
  <c r="BI74"/>
  <c r="BE74"/>
  <c r="BD74"/>
  <c r="BB74"/>
  <c r="AX74"/>
  <c r="AV74"/>
  <c r="AT74"/>
  <c r="AS74"/>
  <c r="AQ74"/>
  <c r="AO74"/>
  <c r="AM74"/>
  <c r="AK74"/>
  <c r="AI74"/>
  <c r="AE74"/>
  <c r="AC74"/>
  <c r="AA74"/>
  <c r="Y74"/>
  <c r="W74"/>
  <c r="U74"/>
  <c r="S74"/>
  <c r="Q74"/>
  <c r="O74"/>
  <c r="L74"/>
  <c r="EM73"/>
  <c r="EK73"/>
  <c r="EI73"/>
  <c r="EG73"/>
  <c r="EE73"/>
  <c r="EA73"/>
  <c r="DY73"/>
  <c r="DW73"/>
  <c r="DU73"/>
  <c r="DS73"/>
  <c r="DP73"/>
  <c r="DN73"/>
  <c r="DL73"/>
  <c r="DJ73"/>
  <c r="DI73"/>
  <c r="DG73"/>
  <c r="DE73"/>
  <c r="DC73"/>
  <c r="DA73"/>
  <c r="CY73"/>
  <c r="CW73"/>
  <c r="CU73"/>
  <c r="CR73"/>
  <c r="CP73"/>
  <c r="CN73"/>
  <c r="CL73"/>
  <c r="CC73"/>
  <c r="CA73"/>
  <c r="BZ73"/>
  <c r="BX73"/>
  <c r="BV73"/>
  <c r="BT73"/>
  <c r="BS73"/>
  <c r="BQ73"/>
  <c r="BO73"/>
  <c r="BM73"/>
  <c r="BK73"/>
  <c r="BI73"/>
  <c r="BE73"/>
  <c r="BD73"/>
  <c r="BB73"/>
  <c r="AX73"/>
  <c r="AV73"/>
  <c r="AT73"/>
  <c r="AS73"/>
  <c r="AQ73"/>
  <c r="AO73"/>
  <c r="AM73"/>
  <c r="AK73"/>
  <c r="AI73"/>
  <c r="AE73"/>
  <c r="AC73"/>
  <c r="AA73"/>
  <c r="Y73"/>
  <c r="W73"/>
  <c r="U73"/>
  <c r="S73"/>
  <c r="Q73"/>
  <c r="O73"/>
  <c r="L73"/>
  <c r="EM72"/>
  <c r="EK72"/>
  <c r="EI72"/>
  <c r="EG72"/>
  <c r="EE72"/>
  <c r="EA72"/>
  <c r="DY72"/>
  <c r="DW72"/>
  <c r="DU72"/>
  <c r="DS72"/>
  <c r="DP72"/>
  <c r="DN72"/>
  <c r="DL72"/>
  <c r="DJ72"/>
  <c r="DI72"/>
  <c r="DG72"/>
  <c r="DE72"/>
  <c r="DC72"/>
  <c r="DA72"/>
  <c r="CY72"/>
  <c r="CW72"/>
  <c r="CU72"/>
  <c r="CR72"/>
  <c r="CP72"/>
  <c r="CN72"/>
  <c r="CL72"/>
  <c r="CC72"/>
  <c r="CA72"/>
  <c r="BZ72"/>
  <c r="BX72"/>
  <c r="BV72"/>
  <c r="BT72"/>
  <c r="BS72"/>
  <c r="BQ72"/>
  <c r="BO72"/>
  <c r="BM72"/>
  <c r="BK72"/>
  <c r="BI72"/>
  <c r="BE72"/>
  <c r="BD72"/>
  <c r="BB72"/>
  <c r="AX72"/>
  <c r="AV72"/>
  <c r="AT72"/>
  <c r="AS72"/>
  <c r="AQ72"/>
  <c r="AO72"/>
  <c r="AM72"/>
  <c r="AK72"/>
  <c r="AI72"/>
  <c r="AE72"/>
  <c r="AC72"/>
  <c r="AA72"/>
  <c r="Y72"/>
  <c r="W72"/>
  <c r="U72"/>
  <c r="S72"/>
  <c r="Q72"/>
  <c r="O72"/>
  <c r="L72"/>
  <c r="EM71"/>
  <c r="EK71"/>
  <c r="EI71"/>
  <c r="EG71"/>
  <c r="EE71"/>
  <c r="EA71"/>
  <c r="DY71"/>
  <c r="DW71"/>
  <c r="DU71"/>
  <c r="DS71"/>
  <c r="DP71"/>
  <c r="DN71"/>
  <c r="DL71"/>
  <c r="DJ71"/>
  <c r="DI71"/>
  <c r="DG71"/>
  <c r="DE71"/>
  <c r="DC71"/>
  <c r="DA71"/>
  <c r="CY71"/>
  <c r="CW71"/>
  <c r="CU71"/>
  <c r="CR71"/>
  <c r="CP71"/>
  <c r="CN71"/>
  <c r="CL71"/>
  <c r="CC71"/>
  <c r="CA71"/>
  <c r="BZ71"/>
  <c r="BX71"/>
  <c r="BV71"/>
  <c r="BT71"/>
  <c r="BS71"/>
  <c r="BQ71"/>
  <c r="BO71"/>
  <c r="BM71"/>
  <c r="BK71"/>
  <c r="BI71"/>
  <c r="BE71"/>
  <c r="BD71"/>
  <c r="BB71"/>
  <c r="AX71"/>
  <c r="AV71"/>
  <c r="AT71"/>
  <c r="AS71"/>
  <c r="AQ71"/>
  <c r="AO71"/>
  <c r="AM71"/>
  <c r="AK71"/>
  <c r="AI71"/>
  <c r="AE71"/>
  <c r="AC71"/>
  <c r="AA71"/>
  <c r="Y71"/>
  <c r="W71"/>
  <c r="U71"/>
  <c r="S71"/>
  <c r="Q71"/>
  <c r="O71"/>
  <c r="L71"/>
  <c r="EM70"/>
  <c r="EK70"/>
  <c r="EI70"/>
  <c r="EG70"/>
  <c r="EE70"/>
  <c r="EA70"/>
  <c r="DY70"/>
  <c r="DW70"/>
  <c r="DU70"/>
  <c r="DS70"/>
  <c r="DP70"/>
  <c r="DN70"/>
  <c r="DL70"/>
  <c r="DJ70"/>
  <c r="DI70"/>
  <c r="DG70"/>
  <c r="DE70"/>
  <c r="DC70"/>
  <c r="DA70"/>
  <c r="CY70"/>
  <c r="CW70"/>
  <c r="CU70"/>
  <c r="CR70"/>
  <c r="CP70"/>
  <c r="CN70"/>
  <c r="CL70"/>
  <c r="CC70"/>
  <c r="CA70"/>
  <c r="BZ70"/>
  <c r="BX70"/>
  <c r="BV70"/>
  <c r="BT70"/>
  <c r="BS70"/>
  <c r="BQ70"/>
  <c r="BO70"/>
  <c r="BM70"/>
  <c r="BK70"/>
  <c r="BI70"/>
  <c r="BE70"/>
  <c r="BD70"/>
  <c r="BB70"/>
  <c r="AX70"/>
  <c r="AV70"/>
  <c r="AT70"/>
  <c r="AS70"/>
  <c r="AQ70"/>
  <c r="AO70"/>
  <c r="AM70"/>
  <c r="AK70"/>
  <c r="AI70"/>
  <c r="AE70"/>
  <c r="AC70"/>
  <c r="AA70"/>
  <c r="Y70"/>
  <c r="W70"/>
  <c r="U70"/>
  <c r="S70"/>
  <c r="Q70"/>
  <c r="O70"/>
  <c r="L70"/>
  <c r="J69"/>
  <c r="J62"/>
  <c r="H69"/>
  <c r="F69"/>
  <c r="EM68"/>
  <c r="EK68"/>
  <c r="EI68"/>
  <c r="EG68"/>
  <c r="EE68"/>
  <c r="EA68"/>
  <c r="DY68"/>
  <c r="DW68"/>
  <c r="DU68"/>
  <c r="DS68"/>
  <c r="DP68"/>
  <c r="DN68"/>
  <c r="DL68"/>
  <c r="DJ68"/>
  <c r="DI68"/>
  <c r="DG68"/>
  <c r="DE68"/>
  <c r="DC68"/>
  <c r="DA68"/>
  <c r="CY68"/>
  <c r="CW68"/>
  <c r="CU68"/>
  <c r="CR68"/>
  <c r="CP68"/>
  <c r="CN68"/>
  <c r="CL68"/>
  <c r="CC68"/>
  <c r="CA68"/>
  <c r="BZ68"/>
  <c r="BX68"/>
  <c r="BV68"/>
  <c r="BT68"/>
  <c r="BS68"/>
  <c r="BQ68"/>
  <c r="BO68"/>
  <c r="BM68"/>
  <c r="BK68"/>
  <c r="BI68"/>
  <c r="BE68"/>
  <c r="BD68"/>
  <c r="BB68"/>
  <c r="AX68"/>
  <c r="AV68"/>
  <c r="AT68"/>
  <c r="AS68"/>
  <c r="AQ68"/>
  <c r="AO68"/>
  <c r="AM68"/>
  <c r="AK68"/>
  <c r="AI68"/>
  <c r="AE68"/>
  <c r="AC68"/>
  <c r="AA68"/>
  <c r="Y68"/>
  <c r="W68"/>
  <c r="U68"/>
  <c r="S68"/>
  <c r="Q68"/>
  <c r="O68"/>
  <c r="L68"/>
  <c r="EM67"/>
  <c r="EK67"/>
  <c r="EI67"/>
  <c r="EI66"/>
  <c r="EG67"/>
  <c r="EE67"/>
  <c r="EA67"/>
  <c r="DY67"/>
  <c r="DW67"/>
  <c r="DU67"/>
  <c r="DS67"/>
  <c r="DP67"/>
  <c r="DP66"/>
  <c r="DN67"/>
  <c r="DL67"/>
  <c r="DJ67"/>
  <c r="DJ66"/>
  <c r="DI67"/>
  <c r="DG67"/>
  <c r="DE67"/>
  <c r="DC67"/>
  <c r="DA67"/>
  <c r="CY67"/>
  <c r="CW67"/>
  <c r="CU67"/>
  <c r="CR67"/>
  <c r="CP67"/>
  <c r="CN67"/>
  <c r="CL67"/>
  <c r="CC67"/>
  <c r="CA67"/>
  <c r="CA66"/>
  <c r="BZ67"/>
  <c r="BX67"/>
  <c r="BV67"/>
  <c r="BT67"/>
  <c r="BT66"/>
  <c r="BS67"/>
  <c r="BQ67"/>
  <c r="BO67"/>
  <c r="BM67"/>
  <c r="BK67"/>
  <c r="BI67"/>
  <c r="BE67"/>
  <c r="BE66"/>
  <c r="BD67"/>
  <c r="BB67"/>
  <c r="AX67"/>
  <c r="AV67"/>
  <c r="AT67"/>
  <c r="AT66"/>
  <c r="AS67"/>
  <c r="AQ67"/>
  <c r="AO67"/>
  <c r="AM67"/>
  <c r="AK67"/>
  <c r="AI67"/>
  <c r="AE67"/>
  <c r="AC67"/>
  <c r="AA67"/>
  <c r="Y67"/>
  <c r="W67"/>
  <c r="U67"/>
  <c r="S67"/>
  <c r="Q67"/>
  <c r="O67"/>
  <c r="O66"/>
  <c r="L67"/>
  <c r="EM65"/>
  <c r="EK65"/>
  <c r="EI65"/>
  <c r="EG65"/>
  <c r="EE65"/>
  <c r="EA65"/>
  <c r="DY65"/>
  <c r="DW65"/>
  <c r="DU65"/>
  <c r="DS65"/>
  <c r="DP65"/>
  <c r="DN65"/>
  <c r="DL65"/>
  <c r="DJ65"/>
  <c r="DI65"/>
  <c r="DG65"/>
  <c r="DE65"/>
  <c r="DC65"/>
  <c r="DA65"/>
  <c r="CY65"/>
  <c r="CW65"/>
  <c r="CU65"/>
  <c r="CR65"/>
  <c r="CP65"/>
  <c r="CN65"/>
  <c r="CL65"/>
  <c r="CC65"/>
  <c r="CA65"/>
  <c r="BZ65"/>
  <c r="BX65"/>
  <c r="BV65"/>
  <c r="BT65"/>
  <c r="BS65"/>
  <c r="BQ65"/>
  <c r="BO65"/>
  <c r="BM65"/>
  <c r="BK65"/>
  <c r="BI65"/>
  <c r="BE65"/>
  <c r="BD65"/>
  <c r="BB65"/>
  <c r="AX65"/>
  <c r="AV65"/>
  <c r="AT65"/>
  <c r="AS65"/>
  <c r="AQ65"/>
  <c r="AO65"/>
  <c r="AM65"/>
  <c r="AK65"/>
  <c r="AI65"/>
  <c r="AE65"/>
  <c r="AC65"/>
  <c r="AA65"/>
  <c r="Y65"/>
  <c r="W65"/>
  <c r="U65"/>
  <c r="S65"/>
  <c r="Q65"/>
  <c r="O65"/>
  <c r="L65"/>
  <c r="EM64"/>
  <c r="EK64"/>
  <c r="EI64"/>
  <c r="EG64"/>
  <c r="EE64"/>
  <c r="EA64"/>
  <c r="DY64"/>
  <c r="DW64"/>
  <c r="DU64"/>
  <c r="DS64"/>
  <c r="DP64"/>
  <c r="DN64"/>
  <c r="DL64"/>
  <c r="DJ64"/>
  <c r="DI64"/>
  <c r="DG64"/>
  <c r="DE64"/>
  <c r="DC64"/>
  <c r="DA64"/>
  <c r="CY64"/>
  <c r="CW64"/>
  <c r="CU64"/>
  <c r="CR64"/>
  <c r="CP64"/>
  <c r="CN64"/>
  <c r="CL64"/>
  <c r="CC64"/>
  <c r="CA64"/>
  <c r="BZ64"/>
  <c r="BX64"/>
  <c r="BV64"/>
  <c r="BT64"/>
  <c r="BS64"/>
  <c r="BQ64"/>
  <c r="BO64"/>
  <c r="BM64"/>
  <c r="BK64"/>
  <c r="BI64"/>
  <c r="BE64"/>
  <c r="BD64"/>
  <c r="BB64"/>
  <c r="AX64"/>
  <c r="AV64"/>
  <c r="AT64"/>
  <c r="AS64"/>
  <c r="AQ64"/>
  <c r="AO64"/>
  <c r="AM64"/>
  <c r="AK64"/>
  <c r="AI64"/>
  <c r="AE64"/>
  <c r="AC64"/>
  <c r="AA64"/>
  <c r="Y64"/>
  <c r="W64"/>
  <c r="U64"/>
  <c r="S64"/>
  <c r="Q64"/>
  <c r="O64"/>
  <c r="L64"/>
  <c r="EM63"/>
  <c r="EK63"/>
  <c r="EI63"/>
  <c r="EG63"/>
  <c r="EE63"/>
  <c r="EA63"/>
  <c r="DY63"/>
  <c r="DW63"/>
  <c r="DU63"/>
  <c r="DS63"/>
  <c r="DP63"/>
  <c r="DN63"/>
  <c r="DL63"/>
  <c r="DJ63"/>
  <c r="DI63"/>
  <c r="DG63"/>
  <c r="DE63"/>
  <c r="DC63"/>
  <c r="DA63"/>
  <c r="CY63"/>
  <c r="CW63"/>
  <c r="CU63"/>
  <c r="CR63"/>
  <c r="CP63"/>
  <c r="CN63"/>
  <c r="CL63"/>
  <c r="CC63"/>
  <c r="CA63"/>
  <c r="BZ63"/>
  <c r="BX63"/>
  <c r="BV63"/>
  <c r="BT63"/>
  <c r="BS63"/>
  <c r="BQ63"/>
  <c r="BO63"/>
  <c r="BM63"/>
  <c r="BK63"/>
  <c r="BI63"/>
  <c r="BE63"/>
  <c r="BD63"/>
  <c r="BB63"/>
  <c r="AX63"/>
  <c r="AV63"/>
  <c r="AT63"/>
  <c r="AS63"/>
  <c r="AQ63"/>
  <c r="AO63"/>
  <c r="AM63"/>
  <c r="AK63"/>
  <c r="AI63"/>
  <c r="AE63"/>
  <c r="AC63"/>
  <c r="AA63"/>
  <c r="Y63"/>
  <c r="W63"/>
  <c r="U63"/>
  <c r="S63"/>
  <c r="Q63"/>
  <c r="O63"/>
  <c r="L63"/>
  <c r="H62"/>
  <c r="F62"/>
  <c r="EM61"/>
  <c r="EK61"/>
  <c r="EI61"/>
  <c r="EG61"/>
  <c r="EE61"/>
  <c r="EA61"/>
  <c r="DY61"/>
  <c r="DW61"/>
  <c r="DU61"/>
  <c r="DS61"/>
  <c r="DP61"/>
  <c r="DN61"/>
  <c r="DL61"/>
  <c r="DJ61"/>
  <c r="DI61"/>
  <c r="DG61"/>
  <c r="DE61"/>
  <c r="DC61"/>
  <c r="DA61"/>
  <c r="CY61"/>
  <c r="CW61"/>
  <c r="CU61"/>
  <c r="CR61"/>
  <c r="CP61"/>
  <c r="CN61"/>
  <c r="CL61"/>
  <c r="CC61"/>
  <c r="CA61"/>
  <c r="BZ61"/>
  <c r="BX61"/>
  <c r="BV61"/>
  <c r="BT61"/>
  <c r="BS61"/>
  <c r="BQ61"/>
  <c r="BO61"/>
  <c r="BM61"/>
  <c r="BK61"/>
  <c r="BI61"/>
  <c r="BE61"/>
  <c r="BD61"/>
  <c r="BB61"/>
  <c r="AX61"/>
  <c r="AV61"/>
  <c r="AT61"/>
  <c r="AS61"/>
  <c r="AQ61"/>
  <c r="AO61"/>
  <c r="AM61"/>
  <c r="AK61"/>
  <c r="AI61"/>
  <c r="AE61"/>
  <c r="AC61"/>
  <c r="AA61"/>
  <c r="Y61"/>
  <c r="W61"/>
  <c r="U61"/>
  <c r="S61"/>
  <c r="Q61"/>
  <c r="O61"/>
  <c r="L61"/>
  <c r="EM60"/>
  <c r="EK60"/>
  <c r="EI60"/>
  <c r="EG60"/>
  <c r="EE60"/>
  <c r="EA60"/>
  <c r="DY60"/>
  <c r="DW60"/>
  <c r="DU60"/>
  <c r="DS60"/>
  <c r="DP60"/>
  <c r="DN60"/>
  <c r="DL60"/>
  <c r="DJ60"/>
  <c r="DI60"/>
  <c r="DG60"/>
  <c r="DE60"/>
  <c r="DC60"/>
  <c r="DA60"/>
  <c r="CY60"/>
  <c r="CW60"/>
  <c r="CU60"/>
  <c r="CR60"/>
  <c r="CP60"/>
  <c r="CN60"/>
  <c r="CL60"/>
  <c r="CC60"/>
  <c r="CA60"/>
  <c r="BZ60"/>
  <c r="BX60"/>
  <c r="BV60"/>
  <c r="BT60"/>
  <c r="BS60"/>
  <c r="BQ60"/>
  <c r="BO60"/>
  <c r="BM60"/>
  <c r="BK60"/>
  <c r="BI60"/>
  <c r="BE60"/>
  <c r="BD60"/>
  <c r="BB60"/>
  <c r="AX60"/>
  <c r="AV60"/>
  <c r="AT60"/>
  <c r="AS60"/>
  <c r="AQ60"/>
  <c r="AO60"/>
  <c r="AM60"/>
  <c r="AK60"/>
  <c r="AI60"/>
  <c r="AE60"/>
  <c r="AC60"/>
  <c r="AA60"/>
  <c r="Y60"/>
  <c r="W60"/>
  <c r="U60"/>
  <c r="S60"/>
  <c r="Q60"/>
  <c r="O60"/>
  <c r="L60"/>
  <c r="EM59"/>
  <c r="EK59"/>
  <c r="EI59"/>
  <c r="EG59"/>
  <c r="EE59"/>
  <c r="EA59"/>
  <c r="DY59"/>
  <c r="DW59"/>
  <c r="DU59"/>
  <c r="DS59"/>
  <c r="DP59"/>
  <c r="DN59"/>
  <c r="DL59"/>
  <c r="DJ59"/>
  <c r="DI59"/>
  <c r="DG59"/>
  <c r="DE59"/>
  <c r="DC59"/>
  <c r="DA59"/>
  <c r="CY59"/>
  <c r="CW59"/>
  <c r="CU59"/>
  <c r="CR59"/>
  <c r="CP59"/>
  <c r="CN59"/>
  <c r="CL59"/>
  <c r="CC59"/>
  <c r="CA59"/>
  <c r="BZ59"/>
  <c r="BX59"/>
  <c r="BV59"/>
  <c r="BT59"/>
  <c r="BS59"/>
  <c r="BQ59"/>
  <c r="BO59"/>
  <c r="BM59"/>
  <c r="BK59"/>
  <c r="BI59"/>
  <c r="BE59"/>
  <c r="BD59"/>
  <c r="BB59"/>
  <c r="AX59"/>
  <c r="AV59"/>
  <c r="AT59"/>
  <c r="AS59"/>
  <c r="AQ59"/>
  <c r="AO59"/>
  <c r="AM59"/>
  <c r="AK59"/>
  <c r="AI59"/>
  <c r="AE59"/>
  <c r="AC59"/>
  <c r="AA59"/>
  <c r="Y59"/>
  <c r="W59"/>
  <c r="U59"/>
  <c r="S59"/>
  <c r="Q59"/>
  <c r="O59"/>
  <c r="L59"/>
  <c r="EM58"/>
  <c r="EK58"/>
  <c r="EI58"/>
  <c r="EG58"/>
  <c r="EE58"/>
  <c r="EA58"/>
  <c r="DY58"/>
  <c r="DW58"/>
  <c r="DU58"/>
  <c r="DS58"/>
  <c r="DP58"/>
  <c r="DN58"/>
  <c r="DL58"/>
  <c r="DJ58"/>
  <c r="DI58"/>
  <c r="DG58"/>
  <c r="DE58"/>
  <c r="DC58"/>
  <c r="DA58"/>
  <c r="CY58"/>
  <c r="CW58"/>
  <c r="CU58"/>
  <c r="CR58"/>
  <c r="CP58"/>
  <c r="CN58"/>
  <c r="CL58"/>
  <c r="CC58"/>
  <c r="CA58"/>
  <c r="BZ58"/>
  <c r="BX58"/>
  <c r="BV58"/>
  <c r="BT58"/>
  <c r="BS58"/>
  <c r="BQ58"/>
  <c r="BO58"/>
  <c r="BM58"/>
  <c r="BK58"/>
  <c r="BI58"/>
  <c r="BE58"/>
  <c r="BD58"/>
  <c r="BB58"/>
  <c r="AX58"/>
  <c r="AV58"/>
  <c r="AT58"/>
  <c r="AS58"/>
  <c r="AQ58"/>
  <c r="AO58"/>
  <c r="AM58"/>
  <c r="AK58"/>
  <c r="AI58"/>
  <c r="AE58"/>
  <c r="AC58"/>
  <c r="AA58"/>
  <c r="Y58"/>
  <c r="W58"/>
  <c r="U58"/>
  <c r="S58"/>
  <c r="Q58"/>
  <c r="O58"/>
  <c r="L58"/>
  <c r="EM57"/>
  <c r="EK57"/>
  <c r="EI57"/>
  <c r="EG57"/>
  <c r="EE57"/>
  <c r="EA57"/>
  <c r="DY57"/>
  <c r="DW57"/>
  <c r="DU57"/>
  <c r="DS57"/>
  <c r="DP57"/>
  <c r="DN57"/>
  <c r="DL57"/>
  <c r="DJ57"/>
  <c r="DI57"/>
  <c r="DG57"/>
  <c r="DE57"/>
  <c r="DC57"/>
  <c r="DA57"/>
  <c r="CY57"/>
  <c r="CW57"/>
  <c r="CU57"/>
  <c r="CR57"/>
  <c r="CP57"/>
  <c r="CN57"/>
  <c r="CL57"/>
  <c r="CC57"/>
  <c r="CA57"/>
  <c r="BZ57"/>
  <c r="BX57"/>
  <c r="BV57"/>
  <c r="BT57"/>
  <c r="BS57"/>
  <c r="BQ57"/>
  <c r="BO57"/>
  <c r="BM57"/>
  <c r="BK57"/>
  <c r="BI57"/>
  <c r="BE57"/>
  <c r="BD57"/>
  <c r="BB57"/>
  <c r="AX57"/>
  <c r="AV57"/>
  <c r="AT57"/>
  <c r="AS57"/>
  <c r="AQ57"/>
  <c r="AO57"/>
  <c r="AM57"/>
  <c r="AK57"/>
  <c r="AI57"/>
  <c r="AE57"/>
  <c r="AC57"/>
  <c r="AA57"/>
  <c r="Y57"/>
  <c r="W57"/>
  <c r="U57"/>
  <c r="S57"/>
  <c r="Q57"/>
  <c r="O57"/>
  <c r="L57"/>
  <c r="EM56"/>
  <c r="EK56"/>
  <c r="EI56"/>
  <c r="EG56"/>
  <c r="EE56"/>
  <c r="EA56"/>
  <c r="DY56"/>
  <c r="DW56"/>
  <c r="DU56"/>
  <c r="DS56"/>
  <c r="DP56"/>
  <c r="DN56"/>
  <c r="DL56"/>
  <c r="DJ56"/>
  <c r="DI56"/>
  <c r="DG56"/>
  <c r="DE56"/>
  <c r="DC56"/>
  <c r="DA56"/>
  <c r="CY56"/>
  <c r="CW56"/>
  <c r="CU56"/>
  <c r="CR56"/>
  <c r="CP56"/>
  <c r="CN56"/>
  <c r="CL56"/>
  <c r="CC56"/>
  <c r="CA56"/>
  <c r="BZ56"/>
  <c r="BX56"/>
  <c r="BV56"/>
  <c r="BT56"/>
  <c r="BS56"/>
  <c r="BQ56"/>
  <c r="BO56"/>
  <c r="BM56"/>
  <c r="BK56"/>
  <c r="BI56"/>
  <c r="BE56"/>
  <c r="BD56"/>
  <c r="BB56"/>
  <c r="AX56"/>
  <c r="AV56"/>
  <c r="AT56"/>
  <c r="AS56"/>
  <c r="AQ56"/>
  <c r="AO56"/>
  <c r="AM56"/>
  <c r="AK56"/>
  <c r="AI56"/>
  <c r="AE56"/>
  <c r="AC56"/>
  <c r="AA56"/>
  <c r="Y56"/>
  <c r="W56"/>
  <c r="U56"/>
  <c r="S56"/>
  <c r="Q56"/>
  <c r="O56"/>
  <c r="L56"/>
  <c r="EM55"/>
  <c r="EK55"/>
  <c r="EI55"/>
  <c r="EG55"/>
  <c r="EE55"/>
  <c r="EA55"/>
  <c r="DY55"/>
  <c r="DW55"/>
  <c r="DU55"/>
  <c r="DS55"/>
  <c r="DP55"/>
  <c r="DN55"/>
  <c r="DL55"/>
  <c r="DJ55"/>
  <c r="DI55"/>
  <c r="DG55"/>
  <c r="DE55"/>
  <c r="DC55"/>
  <c r="DA55"/>
  <c r="CY55"/>
  <c r="CW55"/>
  <c r="CU55"/>
  <c r="CR55"/>
  <c r="CP55"/>
  <c r="CN55"/>
  <c r="CL55"/>
  <c r="CC55"/>
  <c r="CA55"/>
  <c r="BZ55"/>
  <c r="BX55"/>
  <c r="BV55"/>
  <c r="BT55"/>
  <c r="BS55"/>
  <c r="BQ55"/>
  <c r="BO55"/>
  <c r="BM55"/>
  <c r="BK55"/>
  <c r="BI55"/>
  <c r="BE55"/>
  <c r="BD55"/>
  <c r="BB55"/>
  <c r="AX55"/>
  <c r="AV55"/>
  <c r="AT55"/>
  <c r="AS55"/>
  <c r="AQ55"/>
  <c r="AO55"/>
  <c r="AM55"/>
  <c r="AK55"/>
  <c r="AI55"/>
  <c r="AE55"/>
  <c r="AC55"/>
  <c r="AA55"/>
  <c r="Y55"/>
  <c r="W55"/>
  <c r="U55"/>
  <c r="S55"/>
  <c r="Q55"/>
  <c r="O55"/>
  <c r="L55"/>
  <c r="EM54"/>
  <c r="EK54"/>
  <c r="EI54"/>
  <c r="EG54"/>
  <c r="EE54"/>
  <c r="EA54"/>
  <c r="DY54"/>
  <c r="DW54"/>
  <c r="DU54"/>
  <c r="DS54"/>
  <c r="DP54"/>
  <c r="DN54"/>
  <c r="DL54"/>
  <c r="DJ54"/>
  <c r="DI54"/>
  <c r="DG54"/>
  <c r="DE54"/>
  <c r="DC54"/>
  <c r="DA54"/>
  <c r="CY54"/>
  <c r="CW54"/>
  <c r="CU54"/>
  <c r="CR54"/>
  <c r="CP54"/>
  <c r="CN54"/>
  <c r="CL54"/>
  <c r="CC54"/>
  <c r="CA54"/>
  <c r="BZ54"/>
  <c r="BX54"/>
  <c r="BV54"/>
  <c r="BT54"/>
  <c r="BS54"/>
  <c r="BQ54"/>
  <c r="BO54"/>
  <c r="BM54"/>
  <c r="BK54"/>
  <c r="BI54"/>
  <c r="BE54"/>
  <c r="BD54"/>
  <c r="BB54"/>
  <c r="AX54"/>
  <c r="AV54"/>
  <c r="AT54"/>
  <c r="AS54"/>
  <c r="AQ54"/>
  <c r="AO54"/>
  <c r="AM54"/>
  <c r="AK54"/>
  <c r="AI54"/>
  <c r="AE54"/>
  <c r="AC54"/>
  <c r="AA54"/>
  <c r="Y54"/>
  <c r="W54"/>
  <c r="U54"/>
  <c r="S54"/>
  <c r="Q54"/>
  <c r="O54"/>
  <c r="L54"/>
  <c r="EM53"/>
  <c r="EK53"/>
  <c r="EI53"/>
  <c r="EG53"/>
  <c r="EE53"/>
  <c r="EA53"/>
  <c r="DY53"/>
  <c r="DW53"/>
  <c r="DU53"/>
  <c r="DS53"/>
  <c r="DP53"/>
  <c r="DN53"/>
  <c r="DL53"/>
  <c r="DJ53"/>
  <c r="DI53"/>
  <c r="DG53"/>
  <c r="DE53"/>
  <c r="DC53"/>
  <c r="DA53"/>
  <c r="CY53"/>
  <c r="CW53"/>
  <c r="CU53"/>
  <c r="CR53"/>
  <c r="CP53"/>
  <c r="CN53"/>
  <c r="CL53"/>
  <c r="CC53"/>
  <c r="CA53"/>
  <c r="BZ53"/>
  <c r="BX53"/>
  <c r="BV53"/>
  <c r="BT53"/>
  <c r="BS53"/>
  <c r="BQ53"/>
  <c r="BO53"/>
  <c r="BM53"/>
  <c r="BK53"/>
  <c r="BI53"/>
  <c r="BE53"/>
  <c r="BD53"/>
  <c r="BB53"/>
  <c r="AX53"/>
  <c r="AV53"/>
  <c r="AT53"/>
  <c r="AS53"/>
  <c r="AQ53"/>
  <c r="AO53"/>
  <c r="AM53"/>
  <c r="AK53"/>
  <c r="AI53"/>
  <c r="AE53"/>
  <c r="AC53"/>
  <c r="AA53"/>
  <c r="Y53"/>
  <c r="W53"/>
  <c r="U53"/>
  <c r="S53"/>
  <c r="Q53"/>
  <c r="O53"/>
  <c r="L53"/>
  <c r="EM52"/>
  <c r="EK52"/>
  <c r="EI52"/>
  <c r="EG52"/>
  <c r="EE52"/>
  <c r="EA52"/>
  <c r="DY52"/>
  <c r="DW52"/>
  <c r="DU52"/>
  <c r="DS52"/>
  <c r="DP52"/>
  <c r="DN52"/>
  <c r="DL52"/>
  <c r="DJ52"/>
  <c r="DI52"/>
  <c r="DG52"/>
  <c r="DE52"/>
  <c r="DC52"/>
  <c r="DA52"/>
  <c r="CY52"/>
  <c r="CW52"/>
  <c r="CU52"/>
  <c r="CR52"/>
  <c r="CP52"/>
  <c r="CN52"/>
  <c r="CL52"/>
  <c r="CC52"/>
  <c r="CA52"/>
  <c r="BZ52"/>
  <c r="BX52"/>
  <c r="BV52"/>
  <c r="BT52"/>
  <c r="BS52"/>
  <c r="BQ52"/>
  <c r="BO52"/>
  <c r="BM52"/>
  <c r="BK52"/>
  <c r="BI52"/>
  <c r="BE52"/>
  <c r="BD52"/>
  <c r="BB52"/>
  <c r="AX52"/>
  <c r="AV52"/>
  <c r="AT52"/>
  <c r="AS52"/>
  <c r="AQ52"/>
  <c r="AO52"/>
  <c r="AM52"/>
  <c r="AK52"/>
  <c r="AI52"/>
  <c r="AE52"/>
  <c r="AC52"/>
  <c r="AA52"/>
  <c r="Y52"/>
  <c r="W52"/>
  <c r="U52"/>
  <c r="S52"/>
  <c r="Q52"/>
  <c r="O52"/>
  <c r="L52"/>
  <c r="EM51"/>
  <c r="EK51"/>
  <c r="EI51"/>
  <c r="EG51"/>
  <c r="EE51"/>
  <c r="EA51"/>
  <c r="DY51"/>
  <c r="DW51"/>
  <c r="DU51"/>
  <c r="DS51"/>
  <c r="DP51"/>
  <c r="DN51"/>
  <c r="DL51"/>
  <c r="DJ51"/>
  <c r="DI51"/>
  <c r="DG51"/>
  <c r="DE51"/>
  <c r="DC51"/>
  <c r="DA51"/>
  <c r="CY51"/>
  <c r="CW51"/>
  <c r="CU51"/>
  <c r="CR51"/>
  <c r="CP51"/>
  <c r="CN51"/>
  <c r="CL51"/>
  <c r="CC51"/>
  <c r="CA51"/>
  <c r="BZ51"/>
  <c r="BX51"/>
  <c r="BV51"/>
  <c r="BT51"/>
  <c r="BS51"/>
  <c r="BQ51"/>
  <c r="BO51"/>
  <c r="BM51"/>
  <c r="BK51"/>
  <c r="BI51"/>
  <c r="BE51"/>
  <c r="BD51"/>
  <c r="BB51"/>
  <c r="AX51"/>
  <c r="AV51"/>
  <c r="AT51"/>
  <c r="AS51"/>
  <c r="AQ51"/>
  <c r="AO51"/>
  <c r="AM51"/>
  <c r="AK51"/>
  <c r="AI51"/>
  <c r="AE51"/>
  <c r="AC51"/>
  <c r="AA51"/>
  <c r="Y51"/>
  <c r="W51"/>
  <c r="U51"/>
  <c r="S51"/>
  <c r="Q51"/>
  <c r="O51"/>
  <c r="L51"/>
  <c r="EM50"/>
  <c r="EK50"/>
  <c r="EI50"/>
  <c r="EG50"/>
  <c r="EE50"/>
  <c r="EA50"/>
  <c r="DY50"/>
  <c r="DW50"/>
  <c r="DU50"/>
  <c r="DS50"/>
  <c r="DP50"/>
  <c r="DN50"/>
  <c r="DL50"/>
  <c r="DJ50"/>
  <c r="DI50"/>
  <c r="DG50"/>
  <c r="DE50"/>
  <c r="DC50"/>
  <c r="DA50"/>
  <c r="CY50"/>
  <c r="CW50"/>
  <c r="CU50"/>
  <c r="CR50"/>
  <c r="CP50"/>
  <c r="CN50"/>
  <c r="CL50"/>
  <c r="CC50"/>
  <c r="CA50"/>
  <c r="BZ50"/>
  <c r="BX50"/>
  <c r="BV50"/>
  <c r="BT50"/>
  <c r="BS50"/>
  <c r="BQ50"/>
  <c r="BO50"/>
  <c r="BM50"/>
  <c r="BK50"/>
  <c r="BI50"/>
  <c r="BE50"/>
  <c r="BD50"/>
  <c r="BB50"/>
  <c r="AX50"/>
  <c r="AV50"/>
  <c r="AT50"/>
  <c r="AS50"/>
  <c r="AQ50"/>
  <c r="AO50"/>
  <c r="AM50"/>
  <c r="AK50"/>
  <c r="AI50"/>
  <c r="AE50"/>
  <c r="AC50"/>
  <c r="AA50"/>
  <c r="Y50"/>
  <c r="W50"/>
  <c r="U50"/>
  <c r="S50"/>
  <c r="Q50"/>
  <c r="O50"/>
  <c r="L50"/>
  <c r="EM49"/>
  <c r="EK49"/>
  <c r="EI49"/>
  <c r="EG49"/>
  <c r="EE49"/>
  <c r="EA49"/>
  <c r="DY49"/>
  <c r="DW49"/>
  <c r="DU49"/>
  <c r="DS49"/>
  <c r="DP49"/>
  <c r="DN49"/>
  <c r="DL49"/>
  <c r="DJ49"/>
  <c r="DI49"/>
  <c r="DG49"/>
  <c r="DE49"/>
  <c r="DC49"/>
  <c r="DA49"/>
  <c r="CY49"/>
  <c r="CW49"/>
  <c r="CU49"/>
  <c r="CR49"/>
  <c r="CP49"/>
  <c r="CN49"/>
  <c r="CL49"/>
  <c r="CC49"/>
  <c r="CA49"/>
  <c r="BZ49"/>
  <c r="BX49"/>
  <c r="BV49"/>
  <c r="BT49"/>
  <c r="BS49"/>
  <c r="BQ49"/>
  <c r="BO49"/>
  <c r="BM49"/>
  <c r="BK49"/>
  <c r="BI49"/>
  <c r="BE49"/>
  <c r="BD49"/>
  <c r="BB49"/>
  <c r="AX49"/>
  <c r="AV49"/>
  <c r="AT49"/>
  <c r="AS49"/>
  <c r="AQ49"/>
  <c r="AO49"/>
  <c r="AM49"/>
  <c r="AK49"/>
  <c r="AI49"/>
  <c r="AE49"/>
  <c r="AC49"/>
  <c r="AA49"/>
  <c r="Y49"/>
  <c r="W49"/>
  <c r="U49"/>
  <c r="S49"/>
  <c r="Q49"/>
  <c r="O49"/>
  <c r="L49"/>
  <c r="EM48"/>
  <c r="EK48"/>
  <c r="EI48"/>
  <c r="EG48"/>
  <c r="EE48"/>
  <c r="EA48"/>
  <c r="DY48"/>
  <c r="DW48"/>
  <c r="DU48"/>
  <c r="DS48"/>
  <c r="DP48"/>
  <c r="DN48"/>
  <c r="DL48"/>
  <c r="DJ48"/>
  <c r="DI48"/>
  <c r="DG48"/>
  <c r="DE48"/>
  <c r="DC48"/>
  <c r="DA48"/>
  <c r="CY48"/>
  <c r="CW48"/>
  <c r="CU48"/>
  <c r="CR48"/>
  <c r="CP48"/>
  <c r="CN48"/>
  <c r="CL48"/>
  <c r="CC48"/>
  <c r="CA48"/>
  <c r="BZ48"/>
  <c r="BX48"/>
  <c r="BV48"/>
  <c r="BT48"/>
  <c r="BS48"/>
  <c r="BQ48"/>
  <c r="BO48"/>
  <c r="BM48"/>
  <c r="BK48"/>
  <c r="BI48"/>
  <c r="BE48"/>
  <c r="BD48"/>
  <c r="BB48"/>
  <c r="AX48"/>
  <c r="AV48"/>
  <c r="AT48"/>
  <c r="AS48"/>
  <c r="AQ48"/>
  <c r="AO48"/>
  <c r="AM48"/>
  <c r="AK48"/>
  <c r="AI48"/>
  <c r="AE48"/>
  <c r="AC48"/>
  <c r="AA48"/>
  <c r="Y48"/>
  <c r="W48"/>
  <c r="U48"/>
  <c r="S48"/>
  <c r="Q48"/>
  <c r="O48"/>
  <c r="L48"/>
  <c r="EM47"/>
  <c r="EK47"/>
  <c r="EI47"/>
  <c r="EG47"/>
  <c r="EE47"/>
  <c r="EA47"/>
  <c r="DY47"/>
  <c r="DW47"/>
  <c r="DU47"/>
  <c r="DS47"/>
  <c r="DP47"/>
  <c r="DN47"/>
  <c r="DL47"/>
  <c r="DJ47"/>
  <c r="DI47"/>
  <c r="DG47"/>
  <c r="DE47"/>
  <c r="DC47"/>
  <c r="DA47"/>
  <c r="CY47"/>
  <c r="CW47"/>
  <c r="CU47"/>
  <c r="CR47"/>
  <c r="CP47"/>
  <c r="CN47"/>
  <c r="CL47"/>
  <c r="CC47"/>
  <c r="CA47"/>
  <c r="BZ47"/>
  <c r="BX47"/>
  <c r="BV47"/>
  <c r="BT47"/>
  <c r="BS47"/>
  <c r="BQ47"/>
  <c r="BO47"/>
  <c r="BM47"/>
  <c r="BK47"/>
  <c r="BI47"/>
  <c r="BE47"/>
  <c r="BD47"/>
  <c r="BB47"/>
  <c r="AX47"/>
  <c r="AV47"/>
  <c r="AT47"/>
  <c r="AS47"/>
  <c r="AQ47"/>
  <c r="AO47"/>
  <c r="AM47"/>
  <c r="AK47"/>
  <c r="AI47"/>
  <c r="AE47"/>
  <c r="AC47"/>
  <c r="AA47"/>
  <c r="Y47"/>
  <c r="W47"/>
  <c r="U47"/>
  <c r="S47"/>
  <c r="Q47"/>
  <c r="O47"/>
  <c r="L47"/>
  <c r="EM46"/>
  <c r="EK46"/>
  <c r="EI46"/>
  <c r="EG46"/>
  <c r="EE46"/>
  <c r="EA46"/>
  <c r="DY46"/>
  <c r="DW46"/>
  <c r="DU46"/>
  <c r="DS46"/>
  <c r="DP46"/>
  <c r="DN46"/>
  <c r="DL46"/>
  <c r="DJ46"/>
  <c r="DI46"/>
  <c r="DG46"/>
  <c r="DE46"/>
  <c r="DC46"/>
  <c r="DA46"/>
  <c r="CY46"/>
  <c r="CW46"/>
  <c r="CU46"/>
  <c r="CR46"/>
  <c r="CP46"/>
  <c r="CN46"/>
  <c r="CL46"/>
  <c r="CC46"/>
  <c r="CA46"/>
  <c r="BZ46"/>
  <c r="BX46"/>
  <c r="BV46"/>
  <c r="BT46"/>
  <c r="BS46"/>
  <c r="BQ46"/>
  <c r="BO46"/>
  <c r="BM46"/>
  <c r="BK46"/>
  <c r="BI46"/>
  <c r="BE46"/>
  <c r="BD46"/>
  <c r="BB46"/>
  <c r="AX46"/>
  <c r="AV46"/>
  <c r="AT46"/>
  <c r="AS46"/>
  <c r="AQ46"/>
  <c r="AO46"/>
  <c r="AM46"/>
  <c r="AK46"/>
  <c r="AI46"/>
  <c r="AE46"/>
  <c r="AC46"/>
  <c r="AA46"/>
  <c r="Y46"/>
  <c r="W46"/>
  <c r="U46"/>
  <c r="S46"/>
  <c r="Q46"/>
  <c r="O46"/>
  <c r="L46"/>
  <c r="EM45"/>
  <c r="EK45"/>
  <c r="EI45"/>
  <c r="EG45"/>
  <c r="EE45"/>
  <c r="EA45"/>
  <c r="DY45"/>
  <c r="DW45"/>
  <c r="DU45"/>
  <c r="DS45"/>
  <c r="DP45"/>
  <c r="DN45"/>
  <c r="DL45"/>
  <c r="DJ45"/>
  <c r="DI45"/>
  <c r="DG45"/>
  <c r="DE45"/>
  <c r="DC45"/>
  <c r="DA45"/>
  <c r="CY45"/>
  <c r="CW45"/>
  <c r="CU45"/>
  <c r="CR45"/>
  <c r="CP45"/>
  <c r="CN45"/>
  <c r="CL45"/>
  <c r="CC45"/>
  <c r="CA45"/>
  <c r="BZ45"/>
  <c r="BX45"/>
  <c r="BV45"/>
  <c r="BT45"/>
  <c r="BS45"/>
  <c r="BQ45"/>
  <c r="BO45"/>
  <c r="BM45"/>
  <c r="BK45"/>
  <c r="BI45"/>
  <c r="BE45"/>
  <c r="BD45"/>
  <c r="BB45"/>
  <c r="AX45"/>
  <c r="AV45"/>
  <c r="AT45"/>
  <c r="AS45"/>
  <c r="AQ45"/>
  <c r="AO45"/>
  <c r="AM45"/>
  <c r="AK45"/>
  <c r="AI45"/>
  <c r="AE45"/>
  <c r="AC45"/>
  <c r="AA45"/>
  <c r="Y45"/>
  <c r="W45"/>
  <c r="U45"/>
  <c r="S45"/>
  <c r="Q45"/>
  <c r="O45"/>
  <c r="L45"/>
  <c r="EM44"/>
  <c r="EK44"/>
  <c r="EI44"/>
  <c r="EG44"/>
  <c r="EE44"/>
  <c r="EA44"/>
  <c r="DY44"/>
  <c r="DW44"/>
  <c r="DU44"/>
  <c r="DS44"/>
  <c r="DP44"/>
  <c r="DN44"/>
  <c r="DL44"/>
  <c r="DJ44"/>
  <c r="DI44"/>
  <c r="DG44"/>
  <c r="DE44"/>
  <c r="DC44"/>
  <c r="DA44"/>
  <c r="CY44"/>
  <c r="CW44"/>
  <c r="CU44"/>
  <c r="CR44"/>
  <c r="CP44"/>
  <c r="CN44"/>
  <c r="CL44"/>
  <c r="CC44"/>
  <c r="CA44"/>
  <c r="BZ44"/>
  <c r="BX44"/>
  <c r="BV44"/>
  <c r="BT44"/>
  <c r="BS44"/>
  <c r="BQ44"/>
  <c r="BO44"/>
  <c r="BM44"/>
  <c r="BK44"/>
  <c r="BI44"/>
  <c r="BE44"/>
  <c r="BD44"/>
  <c r="BB44"/>
  <c r="AX44"/>
  <c r="AV44"/>
  <c r="AT44"/>
  <c r="AS44"/>
  <c r="AQ44"/>
  <c r="AO44"/>
  <c r="AM44"/>
  <c r="AK44"/>
  <c r="AI44"/>
  <c r="AE44"/>
  <c r="AC44"/>
  <c r="AA44"/>
  <c r="Y44"/>
  <c r="W44"/>
  <c r="U44"/>
  <c r="S44"/>
  <c r="Q44"/>
  <c r="O44"/>
  <c r="L44"/>
  <c r="EM43"/>
  <c r="EK43"/>
  <c r="EI43"/>
  <c r="EG43"/>
  <c r="EE43"/>
  <c r="EA43"/>
  <c r="DY43"/>
  <c r="DW43"/>
  <c r="DU43"/>
  <c r="DS43"/>
  <c r="DP43"/>
  <c r="DN43"/>
  <c r="DL43"/>
  <c r="DJ43"/>
  <c r="DI43"/>
  <c r="DG43"/>
  <c r="DE43"/>
  <c r="DC43"/>
  <c r="DA43"/>
  <c r="CY43"/>
  <c r="CW43"/>
  <c r="CU43"/>
  <c r="CR43"/>
  <c r="CP43"/>
  <c r="CN43"/>
  <c r="CL43"/>
  <c r="CC43"/>
  <c r="CA43"/>
  <c r="BZ43"/>
  <c r="BX43"/>
  <c r="BV43"/>
  <c r="BT43"/>
  <c r="BS43"/>
  <c r="BQ43"/>
  <c r="BO43"/>
  <c r="BM43"/>
  <c r="BK43"/>
  <c r="BI43"/>
  <c r="BE43"/>
  <c r="BD43"/>
  <c r="BB43"/>
  <c r="AX43"/>
  <c r="AV43"/>
  <c r="AT43"/>
  <c r="AS43"/>
  <c r="AQ43"/>
  <c r="AO43"/>
  <c r="AM43"/>
  <c r="AK43"/>
  <c r="AI43"/>
  <c r="AE43"/>
  <c r="AC43"/>
  <c r="AA43"/>
  <c r="Y43"/>
  <c r="W43"/>
  <c r="U43"/>
  <c r="S43"/>
  <c r="Q43"/>
  <c r="O43"/>
  <c r="L43"/>
  <c r="EM42"/>
  <c r="EK42"/>
  <c r="EI42"/>
  <c r="EG42"/>
  <c r="EE42"/>
  <c r="EA42"/>
  <c r="DY42"/>
  <c r="DW42"/>
  <c r="DU42"/>
  <c r="DS42"/>
  <c r="DP42"/>
  <c r="DN42"/>
  <c r="DL42"/>
  <c r="DJ42"/>
  <c r="DI42"/>
  <c r="DG42"/>
  <c r="DE42"/>
  <c r="DC42"/>
  <c r="DA42"/>
  <c r="CY42"/>
  <c r="CW42"/>
  <c r="CU42"/>
  <c r="CR42"/>
  <c r="CP42"/>
  <c r="CN42"/>
  <c r="CL42"/>
  <c r="CC42"/>
  <c r="CA42"/>
  <c r="BZ42"/>
  <c r="BX42"/>
  <c r="BV42"/>
  <c r="BT42"/>
  <c r="BS42"/>
  <c r="BQ42"/>
  <c r="BO42"/>
  <c r="BM42"/>
  <c r="BK42"/>
  <c r="BI42"/>
  <c r="BE42"/>
  <c r="BD42"/>
  <c r="BB42"/>
  <c r="AX42"/>
  <c r="AV42"/>
  <c r="AT42"/>
  <c r="AS42"/>
  <c r="AQ42"/>
  <c r="AO42"/>
  <c r="AM42"/>
  <c r="AK42"/>
  <c r="AI42"/>
  <c r="AE42"/>
  <c r="AC42"/>
  <c r="AA42"/>
  <c r="Y42"/>
  <c r="W42"/>
  <c r="U42"/>
  <c r="S42"/>
  <c r="Q42"/>
  <c r="O42"/>
  <c r="L42"/>
  <c r="EM41"/>
  <c r="EK41"/>
  <c r="EI41"/>
  <c r="EG41"/>
  <c r="EE41"/>
  <c r="EA41"/>
  <c r="DY41"/>
  <c r="DW41"/>
  <c r="DU41"/>
  <c r="DS41"/>
  <c r="DP41"/>
  <c r="DN41"/>
  <c r="DL41"/>
  <c r="DJ41"/>
  <c r="DI41"/>
  <c r="DG41"/>
  <c r="DE41"/>
  <c r="DC41"/>
  <c r="DA41"/>
  <c r="CY41"/>
  <c r="CW41"/>
  <c r="CU41"/>
  <c r="CR41"/>
  <c r="CP41"/>
  <c r="CN41"/>
  <c r="CL41"/>
  <c r="CC41"/>
  <c r="CA41"/>
  <c r="BZ41"/>
  <c r="BX41"/>
  <c r="BV41"/>
  <c r="BT41"/>
  <c r="BS41"/>
  <c r="BQ41"/>
  <c r="BO41"/>
  <c r="BM41"/>
  <c r="BK41"/>
  <c r="BI41"/>
  <c r="BE41"/>
  <c r="BD41"/>
  <c r="BB41"/>
  <c r="AX41"/>
  <c r="AV41"/>
  <c r="AT41"/>
  <c r="AS41"/>
  <c r="AQ41"/>
  <c r="AO41"/>
  <c r="AM41"/>
  <c r="AK41"/>
  <c r="AI41"/>
  <c r="AE41"/>
  <c r="AC41"/>
  <c r="AA41"/>
  <c r="Y41"/>
  <c r="W41"/>
  <c r="U41"/>
  <c r="S41"/>
  <c r="Q41"/>
  <c r="O41"/>
  <c r="L41"/>
  <c r="EM40"/>
  <c r="EK40"/>
  <c r="EI40"/>
  <c r="EG40"/>
  <c r="EE40"/>
  <c r="EA40"/>
  <c r="DY40"/>
  <c r="DW40"/>
  <c r="DU40"/>
  <c r="DS40"/>
  <c r="DP40"/>
  <c r="DN40"/>
  <c r="DL40"/>
  <c r="DJ40"/>
  <c r="DI40"/>
  <c r="DG40"/>
  <c r="DE40"/>
  <c r="DC40"/>
  <c r="DA40"/>
  <c r="CY40"/>
  <c r="CW40"/>
  <c r="CU40"/>
  <c r="CR40"/>
  <c r="CP40"/>
  <c r="CN40"/>
  <c r="CL40"/>
  <c r="CC40"/>
  <c r="CA40"/>
  <c r="BZ40"/>
  <c r="BX40"/>
  <c r="BV40"/>
  <c r="BT40"/>
  <c r="BS40"/>
  <c r="BQ40"/>
  <c r="BO40"/>
  <c r="BM40"/>
  <c r="BK40"/>
  <c r="BI40"/>
  <c r="BE40"/>
  <c r="BD40"/>
  <c r="BB40"/>
  <c r="AX40"/>
  <c r="AV40"/>
  <c r="AT40"/>
  <c r="AS40"/>
  <c r="AQ40"/>
  <c r="AO40"/>
  <c r="AM40"/>
  <c r="AK40"/>
  <c r="AI40"/>
  <c r="AE40"/>
  <c r="AC40"/>
  <c r="AA40"/>
  <c r="Y40"/>
  <c r="W40"/>
  <c r="U40"/>
  <c r="S40"/>
  <c r="Q40"/>
  <c r="O40"/>
  <c r="L40"/>
  <c r="EM39"/>
  <c r="EK39"/>
  <c r="EI39"/>
  <c r="EG39"/>
  <c r="EE39"/>
  <c r="EA39"/>
  <c r="DY39"/>
  <c r="DW39"/>
  <c r="DU39"/>
  <c r="DS39"/>
  <c r="DP39"/>
  <c r="DN39"/>
  <c r="DL39"/>
  <c r="DJ39"/>
  <c r="DI39"/>
  <c r="DG39"/>
  <c r="DE39"/>
  <c r="DC39"/>
  <c r="DA39"/>
  <c r="CY39"/>
  <c r="CW39"/>
  <c r="CU39"/>
  <c r="CR39"/>
  <c r="CP39"/>
  <c r="CN39"/>
  <c r="CL39"/>
  <c r="CC39"/>
  <c r="CA39"/>
  <c r="BZ39"/>
  <c r="BX39"/>
  <c r="BV39"/>
  <c r="BT39"/>
  <c r="BS39"/>
  <c r="BQ39"/>
  <c r="BO39"/>
  <c r="BM39"/>
  <c r="BK39"/>
  <c r="BI39"/>
  <c r="BE39"/>
  <c r="BD39"/>
  <c r="BB39"/>
  <c r="AX39"/>
  <c r="AV39"/>
  <c r="AT39"/>
  <c r="AS39"/>
  <c r="AQ39"/>
  <c r="AO39"/>
  <c r="AM39"/>
  <c r="AK39"/>
  <c r="AI39"/>
  <c r="AE39"/>
  <c r="AC39"/>
  <c r="AA39"/>
  <c r="Y39"/>
  <c r="W39"/>
  <c r="U39"/>
  <c r="S39"/>
  <c r="Q39"/>
  <c r="O39"/>
  <c r="L39"/>
  <c r="EM38"/>
  <c r="EK38"/>
  <c r="EI38"/>
  <c r="EG38"/>
  <c r="EE38"/>
  <c r="EA38"/>
  <c r="DY38"/>
  <c r="DW38"/>
  <c r="DU38"/>
  <c r="DS38"/>
  <c r="DP38"/>
  <c r="DN38"/>
  <c r="DL38"/>
  <c r="DJ38"/>
  <c r="DI38"/>
  <c r="DG38"/>
  <c r="DE38"/>
  <c r="DC38"/>
  <c r="DA38"/>
  <c r="CY38"/>
  <c r="CW38"/>
  <c r="CU38"/>
  <c r="CR38"/>
  <c r="CP38"/>
  <c r="CN38"/>
  <c r="CL38"/>
  <c r="CC38"/>
  <c r="CA38"/>
  <c r="BZ38"/>
  <c r="BX38"/>
  <c r="BV38"/>
  <c r="BT38"/>
  <c r="BS38"/>
  <c r="BQ38"/>
  <c r="BO38"/>
  <c r="BM38"/>
  <c r="BK38"/>
  <c r="BI38"/>
  <c r="BE38"/>
  <c r="BD38"/>
  <c r="BB38"/>
  <c r="AX38"/>
  <c r="AV38"/>
  <c r="AT38"/>
  <c r="AS38"/>
  <c r="AQ38"/>
  <c r="AO38"/>
  <c r="AM38"/>
  <c r="AK38"/>
  <c r="AI38"/>
  <c r="AE38"/>
  <c r="AC38"/>
  <c r="AA38"/>
  <c r="Y38"/>
  <c r="W38"/>
  <c r="U38"/>
  <c r="S38"/>
  <c r="Q38"/>
  <c r="O38"/>
  <c r="L38"/>
  <c r="EM37"/>
  <c r="EK37"/>
  <c r="EI37"/>
  <c r="EI36"/>
  <c r="EG37"/>
  <c r="EE37"/>
  <c r="EA37"/>
  <c r="DY37"/>
  <c r="DW37"/>
  <c r="DU37"/>
  <c r="DS37"/>
  <c r="DP37"/>
  <c r="DP36"/>
  <c r="DN37"/>
  <c r="DL37"/>
  <c r="DJ37"/>
  <c r="DJ36"/>
  <c r="DI37"/>
  <c r="DG37"/>
  <c r="DE37"/>
  <c r="DC37"/>
  <c r="DA37"/>
  <c r="CY37"/>
  <c r="CW37"/>
  <c r="CU37"/>
  <c r="CR37"/>
  <c r="CP37"/>
  <c r="CN37"/>
  <c r="CL37"/>
  <c r="CC37"/>
  <c r="CA37"/>
  <c r="CA36"/>
  <c r="BZ37"/>
  <c r="BX37"/>
  <c r="BV37"/>
  <c r="BT37"/>
  <c r="BT36"/>
  <c r="BS37"/>
  <c r="BQ37"/>
  <c r="BO37"/>
  <c r="BM37"/>
  <c r="BK37"/>
  <c r="BI37"/>
  <c r="BE37"/>
  <c r="BE36"/>
  <c r="BD37"/>
  <c r="BB37"/>
  <c r="AX37"/>
  <c r="AV37"/>
  <c r="AT37"/>
  <c r="AT36"/>
  <c r="AS37"/>
  <c r="AQ37"/>
  <c r="AO37"/>
  <c r="AM37"/>
  <c r="AK37"/>
  <c r="AI37"/>
  <c r="AE37"/>
  <c r="AC37"/>
  <c r="AA37"/>
  <c r="Y37"/>
  <c r="W37"/>
  <c r="U37"/>
  <c r="S37"/>
  <c r="Q37"/>
  <c r="O37"/>
  <c r="O36"/>
  <c r="L37"/>
  <c r="J36"/>
  <c r="H36"/>
  <c r="F36"/>
  <c r="EM35"/>
  <c r="EK35"/>
  <c r="EI35"/>
  <c r="EG35"/>
  <c r="EE35"/>
  <c r="EA35"/>
  <c r="DY35"/>
  <c r="DW35"/>
  <c r="DU35"/>
  <c r="DS35"/>
  <c r="DP35"/>
  <c r="DN35"/>
  <c r="DL35"/>
  <c r="DJ35"/>
  <c r="DI35"/>
  <c r="DG35"/>
  <c r="DE35"/>
  <c r="DC35"/>
  <c r="DA35"/>
  <c r="CY35"/>
  <c r="CW35"/>
  <c r="CU35"/>
  <c r="CR35"/>
  <c r="CP35"/>
  <c r="CN35"/>
  <c r="CL35"/>
  <c r="CC35"/>
  <c r="CA35"/>
  <c r="BZ35"/>
  <c r="BX35"/>
  <c r="BV35"/>
  <c r="BT35"/>
  <c r="BS35"/>
  <c r="BQ35"/>
  <c r="BO35"/>
  <c r="BM35"/>
  <c r="BK35"/>
  <c r="BI35"/>
  <c r="BE35"/>
  <c r="BD35"/>
  <c r="BB35"/>
  <c r="AX35"/>
  <c r="AV35"/>
  <c r="AT35"/>
  <c r="AS35"/>
  <c r="AQ35"/>
  <c r="AO35"/>
  <c r="AM35"/>
  <c r="AK35"/>
  <c r="AI35"/>
  <c r="AE35"/>
  <c r="AC35"/>
  <c r="AA35"/>
  <c r="Y35"/>
  <c r="W35"/>
  <c r="U35"/>
  <c r="S35"/>
  <c r="Q35"/>
  <c r="O35"/>
  <c r="L35"/>
  <c r="EM34"/>
  <c r="EK34"/>
  <c r="EI34"/>
  <c r="EG34"/>
  <c r="EE34"/>
  <c r="EA34"/>
  <c r="DY34"/>
  <c r="DW34"/>
  <c r="DU34"/>
  <c r="DS34"/>
  <c r="DP34"/>
  <c r="DN34"/>
  <c r="DL34"/>
  <c r="DJ34"/>
  <c r="DI34"/>
  <c r="DG34"/>
  <c r="DE34"/>
  <c r="DC34"/>
  <c r="DA34"/>
  <c r="CY34"/>
  <c r="CW34"/>
  <c r="CU34"/>
  <c r="CR34"/>
  <c r="CP34"/>
  <c r="CN34"/>
  <c r="CL34"/>
  <c r="CC34"/>
  <c r="CA34"/>
  <c r="BZ34"/>
  <c r="BX34"/>
  <c r="BV34"/>
  <c r="BT34"/>
  <c r="BS34"/>
  <c r="BQ34"/>
  <c r="BO34"/>
  <c r="BM34"/>
  <c r="BK34"/>
  <c r="BI34"/>
  <c r="BE34"/>
  <c r="BD34"/>
  <c r="BB34"/>
  <c r="AX34"/>
  <c r="AV34"/>
  <c r="AT34"/>
  <c r="AS34"/>
  <c r="AQ34"/>
  <c r="AO34"/>
  <c r="AM34"/>
  <c r="AK34"/>
  <c r="AI34"/>
  <c r="AE34"/>
  <c r="AC34"/>
  <c r="AA34"/>
  <c r="Y34"/>
  <c r="W34"/>
  <c r="U34"/>
  <c r="S34"/>
  <c r="Q34"/>
  <c r="O34"/>
  <c r="L34"/>
  <c r="EM33"/>
  <c r="EK33"/>
  <c r="EI33"/>
  <c r="EG33"/>
  <c r="EE33"/>
  <c r="EA33"/>
  <c r="DY33"/>
  <c r="DW33"/>
  <c r="DU33"/>
  <c r="DS33"/>
  <c r="DP33"/>
  <c r="DN33"/>
  <c r="DL33"/>
  <c r="DJ33"/>
  <c r="DI33"/>
  <c r="DG33"/>
  <c r="DE33"/>
  <c r="DC33"/>
  <c r="DA33"/>
  <c r="CY33"/>
  <c r="CW33"/>
  <c r="CU33"/>
  <c r="CR33"/>
  <c r="CP33"/>
  <c r="CN33"/>
  <c r="CL33"/>
  <c r="CC33"/>
  <c r="CA33"/>
  <c r="BZ33"/>
  <c r="BX33"/>
  <c r="BV33"/>
  <c r="BT33"/>
  <c r="BS33"/>
  <c r="BQ33"/>
  <c r="BO33"/>
  <c r="BM33"/>
  <c r="BK33"/>
  <c r="BI33"/>
  <c r="BE33"/>
  <c r="BD33"/>
  <c r="BB33"/>
  <c r="AX33"/>
  <c r="AV33"/>
  <c r="AT33"/>
  <c r="AS33"/>
  <c r="AQ33"/>
  <c r="AO33"/>
  <c r="AM33"/>
  <c r="AK33"/>
  <c r="AI33"/>
  <c r="AE33"/>
  <c r="AC33"/>
  <c r="AA33"/>
  <c r="Y33"/>
  <c r="W33"/>
  <c r="U33"/>
  <c r="S33"/>
  <c r="Q33"/>
  <c r="O33"/>
  <c r="L33"/>
  <c r="EM32"/>
  <c r="EK32"/>
  <c r="EI32"/>
  <c r="EG32"/>
  <c r="EE32"/>
  <c r="EA32"/>
  <c r="DY32"/>
  <c r="DW32"/>
  <c r="DU32"/>
  <c r="DS32"/>
  <c r="DP32"/>
  <c r="DN32"/>
  <c r="DL32"/>
  <c r="DJ32"/>
  <c r="DI32"/>
  <c r="DG32"/>
  <c r="DE32"/>
  <c r="DC32"/>
  <c r="DA32"/>
  <c r="CY32"/>
  <c r="CW32"/>
  <c r="CU32"/>
  <c r="CR32"/>
  <c r="CP32"/>
  <c r="CN32"/>
  <c r="CL32"/>
  <c r="CC32"/>
  <c r="CA32"/>
  <c r="BZ32"/>
  <c r="BX32"/>
  <c r="BV32"/>
  <c r="BT32"/>
  <c r="BS32"/>
  <c r="BQ32"/>
  <c r="BO32"/>
  <c r="BM32"/>
  <c r="BK32"/>
  <c r="BI32"/>
  <c r="BE32"/>
  <c r="BD32"/>
  <c r="BB32"/>
  <c r="AX32"/>
  <c r="AV32"/>
  <c r="AT32"/>
  <c r="AS32"/>
  <c r="AQ32"/>
  <c r="AO32"/>
  <c r="AM32"/>
  <c r="AK32"/>
  <c r="AI32"/>
  <c r="AE32"/>
  <c r="AC32"/>
  <c r="AA32"/>
  <c r="Y32"/>
  <c r="W32"/>
  <c r="U32"/>
  <c r="S32"/>
  <c r="Q32"/>
  <c r="O32"/>
  <c r="L32"/>
  <c r="EM31"/>
  <c r="EK31"/>
  <c r="EI31"/>
  <c r="EG31"/>
  <c r="EE31"/>
  <c r="EA31"/>
  <c r="DY31"/>
  <c r="DW31"/>
  <c r="DU31"/>
  <c r="DS31"/>
  <c r="DP31"/>
  <c r="DN31"/>
  <c r="DL31"/>
  <c r="DJ31"/>
  <c r="DI31"/>
  <c r="DG31"/>
  <c r="DE31"/>
  <c r="DC31"/>
  <c r="DA31"/>
  <c r="CY31"/>
  <c r="CW31"/>
  <c r="CU31"/>
  <c r="CR31"/>
  <c r="CP31"/>
  <c r="CN31"/>
  <c r="CL31"/>
  <c r="CC31"/>
  <c r="CA31"/>
  <c r="BZ31"/>
  <c r="BX31"/>
  <c r="BV31"/>
  <c r="BT31"/>
  <c r="BS31"/>
  <c r="BQ31"/>
  <c r="BO31"/>
  <c r="BM31"/>
  <c r="BK31"/>
  <c r="BI31"/>
  <c r="BE31"/>
  <c r="BD31"/>
  <c r="BB31"/>
  <c r="AX31"/>
  <c r="AV31"/>
  <c r="AT31"/>
  <c r="AS31"/>
  <c r="AQ31"/>
  <c r="AO31"/>
  <c r="AM31"/>
  <c r="AK31"/>
  <c r="AI31"/>
  <c r="AE31"/>
  <c r="AC31"/>
  <c r="AA31"/>
  <c r="Y31"/>
  <c r="W31"/>
  <c r="U31"/>
  <c r="S31"/>
  <c r="Q31"/>
  <c r="O31"/>
  <c r="L31"/>
  <c r="EM30"/>
  <c r="EK30"/>
  <c r="EI30"/>
  <c r="EG30"/>
  <c r="EE30"/>
  <c r="EA30"/>
  <c r="DY30"/>
  <c r="DW30"/>
  <c r="DU30"/>
  <c r="DS30"/>
  <c r="DP30"/>
  <c r="DN30"/>
  <c r="DL30"/>
  <c r="DJ30"/>
  <c r="DI30"/>
  <c r="DG30"/>
  <c r="DE30"/>
  <c r="DC30"/>
  <c r="DA30"/>
  <c r="CY30"/>
  <c r="CW30"/>
  <c r="CU30"/>
  <c r="CR30"/>
  <c r="CP30"/>
  <c r="CN30"/>
  <c r="CL30"/>
  <c r="CC30"/>
  <c r="CA30"/>
  <c r="BZ30"/>
  <c r="BX30"/>
  <c r="BV30"/>
  <c r="BT30"/>
  <c r="BS30"/>
  <c r="BQ30"/>
  <c r="BO30"/>
  <c r="BM30"/>
  <c r="BK30"/>
  <c r="BI30"/>
  <c r="BE30"/>
  <c r="BD30"/>
  <c r="BB30"/>
  <c r="AX30"/>
  <c r="AV30"/>
  <c r="AT30"/>
  <c r="AS30"/>
  <c r="AQ30"/>
  <c r="AO30"/>
  <c r="AM30"/>
  <c r="AK30"/>
  <c r="AI30"/>
  <c r="AE30"/>
  <c r="AC30"/>
  <c r="AA30"/>
  <c r="Y30"/>
  <c r="W30"/>
  <c r="U30"/>
  <c r="S30"/>
  <c r="Q30"/>
  <c r="O30"/>
  <c r="L30"/>
  <c r="EM29"/>
  <c r="EK29"/>
  <c r="EI29"/>
  <c r="EG29"/>
  <c r="EE29"/>
  <c r="EA29"/>
  <c r="DY29"/>
  <c r="DW29"/>
  <c r="DU29"/>
  <c r="DS29"/>
  <c r="DP29"/>
  <c r="DN29"/>
  <c r="DL29"/>
  <c r="DJ29"/>
  <c r="DI29"/>
  <c r="DG29"/>
  <c r="DE29"/>
  <c r="DC29"/>
  <c r="DA29"/>
  <c r="CY29"/>
  <c r="CW29"/>
  <c r="CU29"/>
  <c r="CR29"/>
  <c r="CP29"/>
  <c r="CN29"/>
  <c r="CL29"/>
  <c r="CC29"/>
  <c r="CA29"/>
  <c r="BZ29"/>
  <c r="BX29"/>
  <c r="BV29"/>
  <c r="BT29"/>
  <c r="BS29"/>
  <c r="BQ29"/>
  <c r="BO29"/>
  <c r="BM29"/>
  <c r="BK29"/>
  <c r="BI29"/>
  <c r="BE29"/>
  <c r="BD29"/>
  <c r="BB29"/>
  <c r="AX29"/>
  <c r="AV29"/>
  <c r="AT29"/>
  <c r="AS29"/>
  <c r="AQ29"/>
  <c r="AO29"/>
  <c r="AM29"/>
  <c r="AK29"/>
  <c r="AI29"/>
  <c r="AE29"/>
  <c r="AC29"/>
  <c r="AA29"/>
  <c r="Y29"/>
  <c r="W29"/>
  <c r="U29"/>
  <c r="S29"/>
  <c r="Q29"/>
  <c r="O29"/>
  <c r="L29"/>
  <c r="EM28"/>
  <c r="EK28"/>
  <c r="EI28"/>
  <c r="EG28"/>
  <c r="EE28"/>
  <c r="EA28"/>
  <c r="DY28"/>
  <c r="DW28"/>
  <c r="DU28"/>
  <c r="DS28"/>
  <c r="DP28"/>
  <c r="DP27"/>
  <c r="DN28"/>
  <c r="DL28"/>
  <c r="DJ28"/>
  <c r="DJ27"/>
  <c r="DI28"/>
  <c r="DG28"/>
  <c r="DE28"/>
  <c r="DC28"/>
  <c r="DA28"/>
  <c r="CY28"/>
  <c r="CW28"/>
  <c r="CU28"/>
  <c r="CR28"/>
  <c r="CP28"/>
  <c r="CN28"/>
  <c r="CL28"/>
  <c r="CC28"/>
  <c r="CA28"/>
  <c r="CA27"/>
  <c r="BZ28"/>
  <c r="BX28"/>
  <c r="BV28"/>
  <c r="BT28"/>
  <c r="BT27"/>
  <c r="BS28"/>
  <c r="BQ28"/>
  <c r="BO28"/>
  <c r="BM28"/>
  <c r="BK28"/>
  <c r="BI28"/>
  <c r="BE28"/>
  <c r="BE27"/>
  <c r="BD28"/>
  <c r="BB28"/>
  <c r="AX28"/>
  <c r="AV28"/>
  <c r="AT28"/>
  <c r="AT27"/>
  <c r="AS28"/>
  <c r="AQ28"/>
  <c r="AO28"/>
  <c r="AM28"/>
  <c r="AK28"/>
  <c r="AI28"/>
  <c r="AE28"/>
  <c r="AC28"/>
  <c r="AA28"/>
  <c r="Y28"/>
  <c r="W28"/>
  <c r="U28"/>
  <c r="S28"/>
  <c r="Q28"/>
  <c r="O28"/>
  <c r="O27"/>
  <c r="L28"/>
  <c r="J27"/>
  <c r="H27"/>
  <c r="F27"/>
  <c r="EM26"/>
  <c r="EK26"/>
  <c r="EI26"/>
  <c r="EG26"/>
  <c r="EE26"/>
  <c r="EA26"/>
  <c r="DY26"/>
  <c r="DW26"/>
  <c r="DU26"/>
  <c r="DS26"/>
  <c r="DP26"/>
  <c r="DN26"/>
  <c r="DL26"/>
  <c r="DJ26"/>
  <c r="DI26"/>
  <c r="DG26"/>
  <c r="DE26"/>
  <c r="DC26"/>
  <c r="DA26"/>
  <c r="CY26"/>
  <c r="CW26"/>
  <c r="CU26"/>
  <c r="CR26"/>
  <c r="CP26"/>
  <c r="CN26"/>
  <c r="CL26"/>
  <c r="CC26"/>
  <c r="CA26"/>
  <c r="BZ26"/>
  <c r="BX26"/>
  <c r="BV26"/>
  <c r="BT26"/>
  <c r="BS26"/>
  <c r="BQ26"/>
  <c r="BO26"/>
  <c r="BM26"/>
  <c r="BK26"/>
  <c r="BI26"/>
  <c r="BE26"/>
  <c r="BD26"/>
  <c r="BB26"/>
  <c r="AX26"/>
  <c r="AV26"/>
  <c r="AT26"/>
  <c r="AS26"/>
  <c r="AQ26"/>
  <c r="AO26"/>
  <c r="AM26"/>
  <c r="AK26"/>
  <c r="AI26"/>
  <c r="AE26"/>
  <c r="AC26"/>
  <c r="AA26"/>
  <c r="Y26"/>
  <c r="W26"/>
  <c r="U26"/>
  <c r="S26"/>
  <c r="Q26"/>
  <c r="O26"/>
  <c r="L26"/>
  <c r="EM25"/>
  <c r="EK25"/>
  <c r="EI25"/>
  <c r="EG25"/>
  <c r="EE25"/>
  <c r="EA25"/>
  <c r="DY25"/>
  <c r="DW25"/>
  <c r="DU25"/>
  <c r="DS25"/>
  <c r="DP25"/>
  <c r="DN25"/>
  <c r="DL25"/>
  <c r="DJ25"/>
  <c r="DI25"/>
  <c r="DG25"/>
  <c r="DE25"/>
  <c r="DC25"/>
  <c r="DA25"/>
  <c r="CY25"/>
  <c r="CW25"/>
  <c r="CU25"/>
  <c r="CR25"/>
  <c r="CP25"/>
  <c r="CN25"/>
  <c r="CL25"/>
  <c r="CC25"/>
  <c r="CA25"/>
  <c r="BZ25"/>
  <c r="BX25"/>
  <c r="BV25"/>
  <c r="BT25"/>
  <c r="BS25"/>
  <c r="BQ25"/>
  <c r="BO25"/>
  <c r="BM25"/>
  <c r="BK25"/>
  <c r="BI25"/>
  <c r="BE25"/>
  <c r="BD25"/>
  <c r="BB25"/>
  <c r="AX25"/>
  <c r="AV25"/>
  <c r="AT25"/>
  <c r="AS25"/>
  <c r="AQ25"/>
  <c r="AO25"/>
  <c r="AM25"/>
  <c r="AK25"/>
  <c r="AI25"/>
  <c r="AE25"/>
  <c r="AC25"/>
  <c r="AA25"/>
  <c r="Y25"/>
  <c r="W25"/>
  <c r="U25"/>
  <c r="S25"/>
  <c r="Q25"/>
  <c r="O25"/>
  <c r="L25"/>
  <c r="EM24"/>
  <c r="EK24"/>
  <c r="EI24"/>
  <c r="EG24"/>
  <c r="EE24"/>
  <c r="EA24"/>
  <c r="DY24"/>
  <c r="DW24"/>
  <c r="DU24"/>
  <c r="DS24"/>
  <c r="DP24"/>
  <c r="DN24"/>
  <c r="DL24"/>
  <c r="DJ24"/>
  <c r="DI24"/>
  <c r="DG24"/>
  <c r="DE24"/>
  <c r="DC24"/>
  <c r="DA24"/>
  <c r="CY24"/>
  <c r="CW24"/>
  <c r="CU24"/>
  <c r="CR24"/>
  <c r="CP24"/>
  <c r="CN24"/>
  <c r="CL24"/>
  <c r="CC24"/>
  <c r="CA24"/>
  <c r="BZ24"/>
  <c r="BX24"/>
  <c r="BV24"/>
  <c r="BT24"/>
  <c r="BS24"/>
  <c r="BQ24"/>
  <c r="BO24"/>
  <c r="BM24"/>
  <c r="BK24"/>
  <c r="BI24"/>
  <c r="BE24"/>
  <c r="BD24"/>
  <c r="BB24"/>
  <c r="AX24"/>
  <c r="AV24"/>
  <c r="AT24"/>
  <c r="AS24"/>
  <c r="AQ24"/>
  <c r="AO24"/>
  <c r="AM24"/>
  <c r="AK24"/>
  <c r="AI24"/>
  <c r="AE24"/>
  <c r="AC24"/>
  <c r="AA24"/>
  <c r="Y24"/>
  <c r="W24"/>
  <c r="U24"/>
  <c r="S24"/>
  <c r="Q24"/>
  <c r="O24"/>
  <c r="L24"/>
  <c r="EM23"/>
  <c r="EK23"/>
  <c r="EI23"/>
  <c r="EI22"/>
  <c r="EG23"/>
  <c r="EE23"/>
  <c r="EA23"/>
  <c r="DY23"/>
  <c r="DW23"/>
  <c r="DU23"/>
  <c r="DS23"/>
  <c r="DP23"/>
  <c r="DP22"/>
  <c r="DN23"/>
  <c r="DL23"/>
  <c r="DJ23"/>
  <c r="DJ22"/>
  <c r="DI23"/>
  <c r="DG23"/>
  <c r="DE23"/>
  <c r="DC23"/>
  <c r="DA23"/>
  <c r="CY23"/>
  <c r="CW23"/>
  <c r="CU23"/>
  <c r="CR23"/>
  <c r="CP23"/>
  <c r="CN23"/>
  <c r="CL23"/>
  <c r="CC23"/>
  <c r="CA23"/>
  <c r="CA22"/>
  <c r="BZ23"/>
  <c r="BX23"/>
  <c r="BV23"/>
  <c r="BT23"/>
  <c r="BT22"/>
  <c r="BS23"/>
  <c r="BQ23"/>
  <c r="BO23"/>
  <c r="BM23"/>
  <c r="BK23"/>
  <c r="BI23"/>
  <c r="BE23"/>
  <c r="BE22"/>
  <c r="BD23"/>
  <c r="BB23"/>
  <c r="AX23"/>
  <c r="AV23"/>
  <c r="AT23"/>
  <c r="AT22"/>
  <c r="AS23"/>
  <c r="AQ23"/>
  <c r="AO23"/>
  <c r="AM23"/>
  <c r="AK23"/>
  <c r="AI23"/>
  <c r="AE23"/>
  <c r="AC23"/>
  <c r="AA23"/>
  <c r="Y23"/>
  <c r="W23"/>
  <c r="U23"/>
  <c r="S23"/>
  <c r="Q23"/>
  <c r="O23"/>
  <c r="L23"/>
  <c r="J22"/>
  <c r="H22"/>
  <c r="H9"/>
  <c r="F22"/>
  <c r="EM21"/>
  <c r="EK21"/>
  <c r="EI21"/>
  <c r="EG21"/>
  <c r="EE21"/>
  <c r="EA21"/>
  <c r="DY21"/>
  <c r="DW21"/>
  <c r="DU21"/>
  <c r="DS21"/>
  <c r="DP21"/>
  <c r="DN21"/>
  <c r="DL21"/>
  <c r="DJ21"/>
  <c r="DI21"/>
  <c r="DG21"/>
  <c r="DE21"/>
  <c r="DC21"/>
  <c r="DA21"/>
  <c r="CY21"/>
  <c r="CW21"/>
  <c r="CU21"/>
  <c r="CR21"/>
  <c r="CP21"/>
  <c r="CN21"/>
  <c r="CL21"/>
  <c r="CC21"/>
  <c r="CA21"/>
  <c r="BZ21"/>
  <c r="BX21"/>
  <c r="BV21"/>
  <c r="BT21"/>
  <c r="BS21"/>
  <c r="BQ21"/>
  <c r="BO21"/>
  <c r="BM21"/>
  <c r="BK21"/>
  <c r="BI21"/>
  <c r="BE21"/>
  <c r="BD21"/>
  <c r="BB21"/>
  <c r="AX21"/>
  <c r="AV21"/>
  <c r="AT21"/>
  <c r="AS21"/>
  <c r="AQ21"/>
  <c r="AO21"/>
  <c r="AM21"/>
  <c r="AK21"/>
  <c r="AI21"/>
  <c r="AE21"/>
  <c r="AC21"/>
  <c r="AA21"/>
  <c r="Y21"/>
  <c r="W21"/>
  <c r="U21"/>
  <c r="S21"/>
  <c r="Q21"/>
  <c r="O21"/>
  <c r="L21"/>
  <c r="EM20"/>
  <c r="EK20"/>
  <c r="EI20"/>
  <c r="EG20"/>
  <c r="EE20"/>
  <c r="EA20"/>
  <c r="DY20"/>
  <c r="DW20"/>
  <c r="DU20"/>
  <c r="DS20"/>
  <c r="DP20"/>
  <c r="DN20"/>
  <c r="DL20"/>
  <c r="DJ20"/>
  <c r="DI20"/>
  <c r="DG20"/>
  <c r="DE20"/>
  <c r="DC20"/>
  <c r="DA20"/>
  <c r="CY20"/>
  <c r="CW20"/>
  <c r="CU20"/>
  <c r="CR20"/>
  <c r="CP20"/>
  <c r="CN20"/>
  <c r="CL20"/>
  <c r="CC20"/>
  <c r="CA20"/>
  <c r="BZ20"/>
  <c r="BX20"/>
  <c r="BV20"/>
  <c r="BT20"/>
  <c r="BS20"/>
  <c r="BQ20"/>
  <c r="BO20"/>
  <c r="BM20"/>
  <c r="BK20"/>
  <c r="BI20"/>
  <c r="BE20"/>
  <c r="BD20"/>
  <c r="BB20"/>
  <c r="AX20"/>
  <c r="AV20"/>
  <c r="AT20"/>
  <c r="AS20"/>
  <c r="AQ20"/>
  <c r="AO20"/>
  <c r="AM20"/>
  <c r="AK20"/>
  <c r="AI20"/>
  <c r="AE20"/>
  <c r="AC20"/>
  <c r="AA20"/>
  <c r="Y20"/>
  <c r="W20"/>
  <c r="U20"/>
  <c r="S20"/>
  <c r="Q20"/>
  <c r="O20"/>
  <c r="L20"/>
  <c r="E20"/>
  <c r="EM19"/>
  <c r="EK19"/>
  <c r="EI19"/>
  <c r="EG19"/>
  <c r="EE19"/>
  <c r="EC19"/>
  <c r="EA19"/>
  <c r="DY19"/>
  <c r="DW19"/>
  <c r="DU19"/>
  <c r="DS19"/>
  <c r="DP19"/>
  <c r="DN19"/>
  <c r="DL19"/>
  <c r="DJ19"/>
  <c r="DI19"/>
  <c r="DG19"/>
  <c r="DE19"/>
  <c r="DC19"/>
  <c r="DA19"/>
  <c r="CY19"/>
  <c r="CW19"/>
  <c r="CU19"/>
  <c r="CR19"/>
  <c r="CP19"/>
  <c r="CN19"/>
  <c r="CL19"/>
  <c r="CC19"/>
  <c r="CA19"/>
  <c r="BZ19"/>
  <c r="BX19"/>
  <c r="BV19"/>
  <c r="BT19"/>
  <c r="BS19"/>
  <c r="BQ19"/>
  <c r="BO19"/>
  <c r="BM19"/>
  <c r="BK19"/>
  <c r="BI19"/>
  <c r="BE19"/>
  <c r="BD19"/>
  <c r="BB19"/>
  <c r="AX19"/>
  <c r="AV19"/>
  <c r="AT19"/>
  <c r="AS19"/>
  <c r="AQ19"/>
  <c r="AO19"/>
  <c r="AM19"/>
  <c r="AK19"/>
  <c r="AI19"/>
  <c r="AE19"/>
  <c r="AC19"/>
  <c r="AA19"/>
  <c r="Y19"/>
  <c r="W19"/>
  <c r="U19"/>
  <c r="S19"/>
  <c r="Q19"/>
  <c r="O19"/>
  <c r="L19"/>
  <c r="E19"/>
  <c r="EM18"/>
  <c r="EK18"/>
  <c r="EI18"/>
  <c r="EG18"/>
  <c r="EE18"/>
  <c r="EA18"/>
  <c r="DY18"/>
  <c r="DW18"/>
  <c r="DU18"/>
  <c r="DS18"/>
  <c r="DP18"/>
  <c r="DN18"/>
  <c r="DL18"/>
  <c r="DJ18"/>
  <c r="DI18"/>
  <c r="DG18"/>
  <c r="DE18"/>
  <c r="DC18"/>
  <c r="DA18"/>
  <c r="CY18"/>
  <c r="CW18"/>
  <c r="CU18"/>
  <c r="CR18"/>
  <c r="CP18"/>
  <c r="CN18"/>
  <c r="CL18"/>
  <c r="CC18"/>
  <c r="CA18"/>
  <c r="BZ18"/>
  <c r="BX18"/>
  <c r="BV18"/>
  <c r="BT18"/>
  <c r="BS18"/>
  <c r="BQ18"/>
  <c r="BO18"/>
  <c r="BM18"/>
  <c r="BK18"/>
  <c r="BI18"/>
  <c r="BE18"/>
  <c r="BD18"/>
  <c r="BB18"/>
  <c r="AX18"/>
  <c r="AV18"/>
  <c r="AT18"/>
  <c r="AS18"/>
  <c r="AQ18"/>
  <c r="AO18"/>
  <c r="AM18"/>
  <c r="AK18"/>
  <c r="AI18"/>
  <c r="AE18"/>
  <c r="AC18"/>
  <c r="AA18"/>
  <c r="Y18"/>
  <c r="W18"/>
  <c r="U18"/>
  <c r="S18"/>
  <c r="Q18"/>
  <c r="O18"/>
  <c r="L18"/>
  <c r="EM17"/>
  <c r="EK17"/>
  <c r="EI17"/>
  <c r="EG17"/>
  <c r="EE17"/>
  <c r="EA17"/>
  <c r="DY17"/>
  <c r="DW17"/>
  <c r="DU17"/>
  <c r="DS17"/>
  <c r="DP17"/>
  <c r="DN17"/>
  <c r="DL17"/>
  <c r="DJ17"/>
  <c r="DI17"/>
  <c r="DG17"/>
  <c r="DE17"/>
  <c r="DC17"/>
  <c r="DA17"/>
  <c r="CY17"/>
  <c r="CW17"/>
  <c r="CU17"/>
  <c r="CR17"/>
  <c r="CP17"/>
  <c r="CN17"/>
  <c r="CL17"/>
  <c r="CC17"/>
  <c r="CA17"/>
  <c r="BZ17"/>
  <c r="BX17"/>
  <c r="BV17"/>
  <c r="BT17"/>
  <c r="BS17"/>
  <c r="BQ17"/>
  <c r="BO17"/>
  <c r="BM17"/>
  <c r="BK17"/>
  <c r="BI17"/>
  <c r="BE17"/>
  <c r="BD17"/>
  <c r="BB17"/>
  <c r="AZ17"/>
  <c r="AX17"/>
  <c r="AV17"/>
  <c r="AT17"/>
  <c r="AS17"/>
  <c r="AQ17"/>
  <c r="AO17"/>
  <c r="AM17"/>
  <c r="AK17"/>
  <c r="AI17"/>
  <c r="AG17"/>
  <c r="AE17"/>
  <c r="AC17"/>
  <c r="AA17"/>
  <c r="Y17"/>
  <c r="W17"/>
  <c r="U17"/>
  <c r="S17"/>
  <c r="Q17"/>
  <c r="O17"/>
  <c r="L17"/>
  <c r="EM16"/>
  <c r="EK16"/>
  <c r="EI16"/>
  <c r="EG16"/>
  <c r="EE16"/>
  <c r="EA16"/>
  <c r="DY16"/>
  <c r="DW16"/>
  <c r="DU16"/>
  <c r="DS16"/>
  <c r="DP16"/>
  <c r="DN16"/>
  <c r="DL16"/>
  <c r="DJ16"/>
  <c r="DI16"/>
  <c r="DG16"/>
  <c r="DE16"/>
  <c r="DC16"/>
  <c r="DA16"/>
  <c r="CY16"/>
  <c r="CW16"/>
  <c r="CU16"/>
  <c r="CR16"/>
  <c r="CP16"/>
  <c r="CN16"/>
  <c r="CL16"/>
  <c r="CC16"/>
  <c r="CA16"/>
  <c r="BZ16"/>
  <c r="BX16"/>
  <c r="BV16"/>
  <c r="BT16"/>
  <c r="BS16"/>
  <c r="BQ16"/>
  <c r="BO16"/>
  <c r="BM16"/>
  <c r="BK16"/>
  <c r="BI16"/>
  <c r="BE16"/>
  <c r="BD16"/>
  <c r="BB16"/>
  <c r="AX16"/>
  <c r="AV16"/>
  <c r="AT16"/>
  <c r="AS16"/>
  <c r="AQ16"/>
  <c r="AO16"/>
  <c r="AM16"/>
  <c r="AK16"/>
  <c r="AI16"/>
  <c r="AE16"/>
  <c r="AC16"/>
  <c r="AA16"/>
  <c r="Y16"/>
  <c r="W16"/>
  <c r="U16"/>
  <c r="S16"/>
  <c r="Q16"/>
  <c r="O16"/>
  <c r="L16"/>
  <c r="EM15"/>
  <c r="EK15"/>
  <c r="EI15"/>
  <c r="EG15"/>
  <c r="EE15"/>
  <c r="EA15"/>
  <c r="DY15"/>
  <c r="DW15"/>
  <c r="DU15"/>
  <c r="DS15"/>
  <c r="DP15"/>
  <c r="DN15"/>
  <c r="DL15"/>
  <c r="DJ15"/>
  <c r="DI15"/>
  <c r="DG15"/>
  <c r="DE15"/>
  <c r="DC15"/>
  <c r="DA15"/>
  <c r="CY15"/>
  <c r="CW15"/>
  <c r="CU15"/>
  <c r="CR15"/>
  <c r="CP15"/>
  <c r="CN15"/>
  <c r="CL15"/>
  <c r="CC15"/>
  <c r="CA15"/>
  <c r="BZ15"/>
  <c r="BX15"/>
  <c r="BV15"/>
  <c r="BT15"/>
  <c r="BS15"/>
  <c r="BQ15"/>
  <c r="BO15"/>
  <c r="BM15"/>
  <c r="BK15"/>
  <c r="BI15"/>
  <c r="BE15"/>
  <c r="BD15"/>
  <c r="BB15"/>
  <c r="AX15"/>
  <c r="AV15"/>
  <c r="AT15"/>
  <c r="AS15"/>
  <c r="AQ15"/>
  <c r="AO15"/>
  <c r="AM15"/>
  <c r="AK15"/>
  <c r="AI15"/>
  <c r="AE15"/>
  <c r="AC15"/>
  <c r="AA15"/>
  <c r="Y15"/>
  <c r="W15"/>
  <c r="U15"/>
  <c r="S15"/>
  <c r="Q15"/>
  <c r="O15"/>
  <c r="L15"/>
  <c r="EM14"/>
  <c r="EK14"/>
  <c r="EI14"/>
  <c r="EG14"/>
  <c r="EE14"/>
  <c r="EA14"/>
  <c r="DY14"/>
  <c r="DW14"/>
  <c r="DU14"/>
  <c r="DS14"/>
  <c r="DP14"/>
  <c r="DN14"/>
  <c r="DL14"/>
  <c r="DJ14"/>
  <c r="DI14"/>
  <c r="DG14"/>
  <c r="DE14"/>
  <c r="DC14"/>
  <c r="DA14"/>
  <c r="CY14"/>
  <c r="CW14"/>
  <c r="CU14"/>
  <c r="CR14"/>
  <c r="CP14"/>
  <c r="CN14"/>
  <c r="CL14"/>
  <c r="CC14"/>
  <c r="CA14"/>
  <c r="BZ14"/>
  <c r="BX14"/>
  <c r="BV14"/>
  <c r="BT14"/>
  <c r="BS14"/>
  <c r="BQ14"/>
  <c r="BO14"/>
  <c r="BM14"/>
  <c r="BK14"/>
  <c r="BI14"/>
  <c r="BE14"/>
  <c r="BD14"/>
  <c r="BB14"/>
  <c r="AX14"/>
  <c r="AV14"/>
  <c r="AT14"/>
  <c r="AS14"/>
  <c r="AQ14"/>
  <c r="AO14"/>
  <c r="AM14"/>
  <c r="AK14"/>
  <c r="AI14"/>
  <c r="AE14"/>
  <c r="AC14"/>
  <c r="AA14"/>
  <c r="Y14"/>
  <c r="W14"/>
  <c r="U14"/>
  <c r="S14"/>
  <c r="Q14"/>
  <c r="O14"/>
  <c r="L14"/>
  <c r="EM13"/>
  <c r="EK13"/>
  <c r="EI13"/>
  <c r="EG13"/>
  <c r="EE13"/>
  <c r="EC13"/>
  <c r="EA13"/>
  <c r="DY13"/>
  <c r="DW13"/>
  <c r="DU13"/>
  <c r="DS13"/>
  <c r="DP13"/>
  <c r="DN13"/>
  <c r="DL13"/>
  <c r="DJ13"/>
  <c r="DI13"/>
  <c r="DG13"/>
  <c r="DE13"/>
  <c r="DC13"/>
  <c r="DA13"/>
  <c r="CY13"/>
  <c r="CW13"/>
  <c r="CU13"/>
  <c r="CR13"/>
  <c r="CP13"/>
  <c r="CN13"/>
  <c r="CL13"/>
  <c r="CC13"/>
  <c r="CA13"/>
  <c r="BZ13"/>
  <c r="BX13"/>
  <c r="BV13"/>
  <c r="BT13"/>
  <c r="BS13"/>
  <c r="BQ13"/>
  <c r="BO13"/>
  <c r="BM13"/>
  <c r="BK13"/>
  <c r="BI13"/>
  <c r="BE13"/>
  <c r="BD13"/>
  <c r="BB13"/>
  <c r="AX13"/>
  <c r="AV13"/>
  <c r="AT13"/>
  <c r="AS13"/>
  <c r="AQ13"/>
  <c r="AO13"/>
  <c r="AM13"/>
  <c r="AK13"/>
  <c r="AI13"/>
  <c r="AE13"/>
  <c r="AC13"/>
  <c r="AA13"/>
  <c r="Y13"/>
  <c r="W13"/>
  <c r="U13"/>
  <c r="S13"/>
  <c r="Q13"/>
  <c r="O13"/>
  <c r="L13"/>
  <c r="EM12"/>
  <c r="EK12"/>
  <c r="EI12"/>
  <c r="EG12"/>
  <c r="EE12"/>
  <c r="EA12"/>
  <c r="DY12"/>
  <c r="DW12"/>
  <c r="DU12"/>
  <c r="DS12"/>
  <c r="DP12"/>
  <c r="DN12"/>
  <c r="DL12"/>
  <c r="DJ12"/>
  <c r="DI12"/>
  <c r="DG12"/>
  <c r="DE12"/>
  <c r="DC12"/>
  <c r="DA12"/>
  <c r="CY12"/>
  <c r="CW12"/>
  <c r="CU12"/>
  <c r="CR12"/>
  <c r="CP12"/>
  <c r="CN12"/>
  <c r="CL12"/>
  <c r="CC12"/>
  <c r="CA12"/>
  <c r="BZ12"/>
  <c r="BX12"/>
  <c r="BV12"/>
  <c r="BT12"/>
  <c r="BS12"/>
  <c r="BQ12"/>
  <c r="BO12"/>
  <c r="BM12"/>
  <c r="BK12"/>
  <c r="BI12"/>
  <c r="BE12"/>
  <c r="BD12"/>
  <c r="BB12"/>
  <c r="AX12"/>
  <c r="AV12"/>
  <c r="AT12"/>
  <c r="AS12"/>
  <c r="AQ12"/>
  <c r="AO12"/>
  <c r="AM12"/>
  <c r="AK12"/>
  <c r="AI12"/>
  <c r="AE12"/>
  <c r="AC12"/>
  <c r="AA12"/>
  <c r="Y12"/>
  <c r="W12"/>
  <c r="U12"/>
  <c r="S12"/>
  <c r="Q12"/>
  <c r="O12"/>
  <c r="L12"/>
  <c r="EM11"/>
  <c r="EK11"/>
  <c r="EI11"/>
  <c r="EG11"/>
  <c r="EE11"/>
  <c r="EA11"/>
  <c r="DY11"/>
  <c r="DW11"/>
  <c r="DU11"/>
  <c r="DS11"/>
  <c r="DP11"/>
  <c r="DN11"/>
  <c r="DL11"/>
  <c r="DJ11"/>
  <c r="DI11"/>
  <c r="DG11"/>
  <c r="DE11"/>
  <c r="DC11"/>
  <c r="DA11"/>
  <c r="CY11"/>
  <c r="CW11"/>
  <c r="CU11"/>
  <c r="CR11"/>
  <c r="CP11"/>
  <c r="CN11"/>
  <c r="CL11"/>
  <c r="CC11"/>
  <c r="CA11"/>
  <c r="BZ11"/>
  <c r="BX11"/>
  <c r="BV11"/>
  <c r="BT11"/>
  <c r="BS11"/>
  <c r="BQ11"/>
  <c r="BO11"/>
  <c r="BM11"/>
  <c r="BK11"/>
  <c r="BI11"/>
  <c r="BE11"/>
  <c r="BD11"/>
  <c r="BB11"/>
  <c r="AX11"/>
  <c r="AV11"/>
  <c r="AT11"/>
  <c r="AS11"/>
  <c r="AQ11"/>
  <c r="AO11"/>
  <c r="AM11"/>
  <c r="AK11"/>
  <c r="AI11"/>
  <c r="AE11"/>
  <c r="AC11"/>
  <c r="AA11"/>
  <c r="Y11"/>
  <c r="W11"/>
  <c r="U11"/>
  <c r="S11"/>
  <c r="Q11"/>
  <c r="O11"/>
  <c r="L11"/>
  <c r="EM10"/>
  <c r="EK10"/>
  <c r="EI10"/>
  <c r="EG10"/>
  <c r="EE10"/>
  <c r="EA10"/>
  <c r="DY10"/>
  <c r="DW10"/>
  <c r="DU10"/>
  <c r="DS10"/>
  <c r="DQ10"/>
  <c r="DP10"/>
  <c r="DN10"/>
  <c r="DL10"/>
  <c r="DJ10"/>
  <c r="DI10"/>
  <c r="DG10"/>
  <c r="DE10"/>
  <c r="DC10"/>
  <c r="DA10"/>
  <c r="CY10"/>
  <c r="CW10"/>
  <c r="CU10"/>
  <c r="CS10"/>
  <c r="CR10"/>
  <c r="CP10"/>
  <c r="CN10"/>
  <c r="CL10"/>
  <c r="CJ10"/>
  <c r="CI10"/>
  <c r="CH10"/>
  <c r="CG10"/>
  <c r="CF10"/>
  <c r="CE10"/>
  <c r="CD10"/>
  <c r="CC10"/>
  <c r="CA10"/>
  <c r="BZ10"/>
  <c r="BX10"/>
  <c r="BV10"/>
  <c r="BT10"/>
  <c r="BS10"/>
  <c r="BQ10"/>
  <c r="BO10"/>
  <c r="BM10"/>
  <c r="BK10"/>
  <c r="BI10"/>
  <c r="BE10"/>
  <c r="BD10"/>
  <c r="BB10"/>
  <c r="AX10"/>
  <c r="AV10"/>
  <c r="AT10"/>
  <c r="AS10"/>
  <c r="AQ10"/>
  <c r="AO10"/>
  <c r="AM10"/>
  <c r="AK10"/>
  <c r="AI10"/>
  <c r="AE10"/>
  <c r="AC10"/>
  <c r="AA10"/>
  <c r="Y10"/>
  <c r="W10"/>
  <c r="U10"/>
  <c r="S10"/>
  <c r="Q10"/>
  <c r="O10"/>
  <c r="M10"/>
  <c r="M9"/>
  <c r="M8"/>
  <c r="L10"/>
  <c r="DQ9"/>
  <c r="CS9"/>
  <c r="CJ9"/>
  <c r="CI9"/>
  <c r="CH9"/>
  <c r="CG9"/>
  <c r="CF9"/>
  <c r="CE9"/>
  <c r="CD9"/>
  <c r="J9"/>
  <c r="F9"/>
  <c r="CJ8"/>
  <c r="CI8"/>
  <c r="CH8"/>
  <c r="CG8"/>
  <c r="CF8"/>
  <c r="CE8"/>
  <c r="CD8"/>
  <c r="F8"/>
  <c r="CD8" i="5"/>
  <c r="CD9"/>
  <c r="CD10"/>
  <c r="CD11"/>
  <c r="CD12"/>
  <c r="CD13"/>
  <c r="CD14"/>
  <c r="CD15"/>
  <c r="CD16"/>
  <c r="CD17"/>
  <c r="CD18"/>
  <c r="CD19"/>
  <c r="CD20"/>
  <c r="CD21"/>
  <c r="CD22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83"/>
  <c r="CD84"/>
  <c r="CD85"/>
  <c r="CD86"/>
  <c r="CD87"/>
  <c r="CD88"/>
  <c r="CD89"/>
  <c r="CD90"/>
  <c r="CD91"/>
  <c r="CD92"/>
  <c r="CD93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2"/>
  <c r="CD113"/>
  <c r="CD114"/>
  <c r="CD115"/>
  <c r="CD116"/>
  <c r="CD117"/>
  <c r="CD118"/>
  <c r="CD119"/>
  <c r="CD120"/>
  <c r="CD121"/>
  <c r="CD122"/>
  <c r="CD123"/>
  <c r="CD124"/>
  <c r="CD125"/>
  <c r="CD126"/>
  <c r="CD127"/>
  <c r="CD128"/>
  <c r="CD129"/>
  <c r="CD130"/>
  <c r="CD131"/>
  <c r="CD132"/>
  <c r="CD133"/>
  <c r="CD134"/>
  <c r="CD135"/>
  <c r="CD136"/>
  <c r="CD137"/>
  <c r="CD138"/>
  <c r="CD139"/>
  <c r="CD140"/>
  <c r="CD141"/>
  <c r="CD142"/>
  <c r="CD143"/>
  <c r="CD144"/>
  <c r="CD145"/>
  <c r="CD146"/>
  <c r="CD147"/>
  <c r="CD148"/>
  <c r="CD149"/>
  <c r="CD150"/>
  <c r="CD151"/>
  <c r="CD152"/>
  <c r="CD153"/>
  <c r="CD154"/>
  <c r="CD155"/>
  <c r="CD156"/>
  <c r="CD157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2"/>
  <c r="CD183"/>
  <c r="CD184"/>
  <c r="CD185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83"/>
  <c r="CC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2"/>
  <c r="CC113"/>
  <c r="CC114"/>
  <c r="CC115"/>
  <c r="CC116"/>
  <c r="CC117"/>
  <c r="CC118"/>
  <c r="CC119"/>
  <c r="CC120"/>
  <c r="CC121"/>
  <c r="CC122"/>
  <c r="CC123"/>
  <c r="CC124"/>
  <c r="CC125"/>
  <c r="CC126"/>
  <c r="CC127"/>
  <c r="CC128"/>
  <c r="CC129"/>
  <c r="CC130"/>
  <c r="CC131"/>
  <c r="CC132"/>
  <c r="CC133"/>
  <c r="CC134"/>
  <c r="CC135"/>
  <c r="CC136"/>
  <c r="CC137"/>
  <c r="CC138"/>
  <c r="CC139"/>
  <c r="CC140"/>
  <c r="CC141"/>
  <c r="CC142"/>
  <c r="CC143"/>
  <c r="CC144"/>
  <c r="CC145"/>
  <c r="CC146"/>
  <c r="CC147"/>
  <c r="CC148"/>
  <c r="CC149"/>
  <c r="CC150"/>
  <c r="CC151"/>
  <c r="CC152"/>
  <c r="CC153"/>
  <c r="CC154"/>
  <c r="CC155"/>
  <c r="CC156"/>
  <c r="CC157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2"/>
  <c r="CC183"/>
  <c r="CC184"/>
  <c r="CC185"/>
  <c r="CB8"/>
  <c r="CB9"/>
  <c r="CB10"/>
  <c r="CB11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4"/>
  <c r="CB125"/>
  <c r="CB126"/>
  <c r="CB127"/>
  <c r="CB128"/>
  <c r="CB129"/>
  <c r="CB130"/>
  <c r="CB131"/>
  <c r="CB132"/>
  <c r="CB133"/>
  <c r="CB134"/>
  <c r="CB135"/>
  <c r="CB136"/>
  <c r="CB137"/>
  <c r="CB138"/>
  <c r="CB139"/>
  <c r="CB140"/>
  <c r="CB141"/>
  <c r="CB142"/>
  <c r="CB143"/>
  <c r="CB144"/>
  <c r="CB145"/>
  <c r="CB146"/>
  <c r="CB147"/>
  <c r="CB148"/>
  <c r="CB149"/>
  <c r="CB150"/>
  <c r="CB151"/>
  <c r="CB152"/>
  <c r="CB153"/>
  <c r="CB154"/>
  <c r="CB155"/>
  <c r="CB156"/>
  <c r="CB157"/>
  <c r="CB158"/>
  <c r="CB159"/>
  <c r="CB160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78"/>
  <c r="CB179"/>
  <c r="CB180"/>
  <c r="CB181"/>
  <c r="CB182"/>
  <c r="CB183"/>
  <c r="CB184"/>
  <c r="CB185"/>
  <c r="CA8"/>
  <c r="CA9"/>
  <c r="CA10"/>
  <c r="CA11"/>
  <c r="CA12"/>
  <c r="CA13"/>
  <c r="CA14"/>
  <c r="CA15"/>
  <c r="CA16"/>
  <c r="CA17"/>
  <c r="CA18"/>
  <c r="CA19"/>
  <c r="CA20"/>
  <c r="CA21"/>
  <c r="CA22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69"/>
  <c r="CA70"/>
  <c r="CA71"/>
  <c r="CA72"/>
  <c r="CA73"/>
  <c r="CA74"/>
  <c r="CA75"/>
  <c r="CA76"/>
  <c r="CA77"/>
  <c r="CA78"/>
  <c r="CA79"/>
  <c r="CA80"/>
  <c r="CA81"/>
  <c r="CA82"/>
  <c r="CA83"/>
  <c r="CA84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105"/>
  <c r="CA106"/>
  <c r="CA107"/>
  <c r="CA108"/>
  <c r="CA109"/>
  <c r="CA110"/>
  <c r="CA111"/>
  <c r="CA112"/>
  <c r="CA113"/>
  <c r="CA114"/>
  <c r="CA115"/>
  <c r="CA116"/>
  <c r="CA117"/>
  <c r="CA118"/>
  <c r="CA119"/>
  <c r="CA120"/>
  <c r="CA121"/>
  <c r="CA122"/>
  <c r="CA123"/>
  <c r="CA124"/>
  <c r="CA125"/>
  <c r="CA126"/>
  <c r="CA127"/>
  <c r="CA128"/>
  <c r="CA129"/>
  <c r="CA130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5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2"/>
  <c r="CA183"/>
  <c r="CA184"/>
  <c r="CA185"/>
  <c r="BZ8"/>
  <c r="BZ9"/>
  <c r="BZ10"/>
  <c r="BZ11"/>
  <c r="BZ12"/>
  <c r="BZ13"/>
  <c r="BZ14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Y8"/>
  <c r="BY9"/>
  <c r="BY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184"/>
  <c r="BY185"/>
  <c r="BX8"/>
  <c r="BX9"/>
  <c r="BX10"/>
  <c r="BX11"/>
  <c r="BX12"/>
  <c r="BX13"/>
  <c r="BX14"/>
  <c r="BX15"/>
  <c r="BX16"/>
  <c r="BX17"/>
  <c r="BX18"/>
  <c r="BX17" i="1"/>
  <c r="BX19" i="5"/>
  <c r="BX20"/>
  <c r="BX21"/>
  <c r="BX22"/>
  <c r="BX23"/>
  <c r="BX22" i="1"/>
  <c r="BX24" i="5"/>
  <c r="BX25"/>
  <c r="BX26"/>
  <c r="BX27"/>
  <c r="BX28"/>
  <c r="BX29"/>
  <c r="BX30"/>
  <c r="BX31"/>
  <c r="BX32"/>
  <c r="BX31" i="1"/>
  <c r="BX33" i="5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64" i="1"/>
  <c r="BX61"/>
  <c r="BX57"/>
  <c r="BX59" i="5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2" i="1"/>
  <c r="BX94" i="5"/>
  <c r="BX95"/>
  <c r="BX96"/>
  <c r="BX97"/>
  <c r="BX98"/>
  <c r="BX99"/>
  <c r="BX100"/>
  <c r="BX101"/>
  <c r="BX102"/>
  <c r="BX103"/>
  <c r="BX104"/>
  <c r="BX105"/>
  <c r="BX106"/>
  <c r="BX107"/>
  <c r="BX115" i="1"/>
  <c r="BX131"/>
  <c r="BX143"/>
  <c r="BX172"/>
  <c r="BX106"/>
  <c r="BX108" i="5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W8"/>
  <c r="BW9"/>
  <c r="BW10"/>
  <c r="BW11"/>
  <c r="BW12"/>
  <c r="BW13"/>
  <c r="BW14"/>
  <c r="BW15"/>
  <c r="BW16"/>
  <c r="BW17"/>
  <c r="BW18"/>
  <c r="BW19"/>
  <c r="BW20"/>
  <c r="BW21"/>
  <c r="BW22"/>
  <c r="BW23"/>
  <c r="BW22" i="1"/>
  <c r="BW24" i="5"/>
  <c r="BW25"/>
  <c r="BW26"/>
  <c r="BW27"/>
  <c r="BW28"/>
  <c r="BW29"/>
  <c r="BW30"/>
  <c r="BW31"/>
  <c r="BW32"/>
  <c r="BW31" i="1"/>
  <c r="BW33" i="5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64" i="1"/>
  <c r="BW61"/>
  <c r="BW57"/>
  <c r="BW59" i="5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2" i="1"/>
  <c r="BW94" i="5"/>
  <c r="BW95"/>
  <c r="BW96"/>
  <c r="BW97"/>
  <c r="BW98"/>
  <c r="BW99"/>
  <c r="BW100"/>
  <c r="BW101"/>
  <c r="BW102"/>
  <c r="BW103"/>
  <c r="BW104"/>
  <c r="BW105"/>
  <c r="BW106"/>
  <c r="BW107"/>
  <c r="BW115" i="1"/>
  <c r="BW131"/>
  <c r="BW143"/>
  <c r="BW172"/>
  <c r="BW106"/>
  <c r="BW108" i="5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V8"/>
  <c r="BV9"/>
  <c r="BV10"/>
  <c r="BV11"/>
  <c r="BV12"/>
  <c r="BV13"/>
  <c r="BV14"/>
  <c r="BV15"/>
  <c r="BV16"/>
  <c r="BV17"/>
  <c r="BV18"/>
  <c r="BV17" i="1"/>
  <c r="BV19" i="5"/>
  <c r="BV20"/>
  <c r="BV21"/>
  <c r="BV22"/>
  <c r="BV23"/>
  <c r="BV22" i="1"/>
  <c r="BV24" i="5"/>
  <c r="BV25"/>
  <c r="BV26"/>
  <c r="BV27"/>
  <c r="BV28"/>
  <c r="BV29"/>
  <c r="BV30"/>
  <c r="BV31"/>
  <c r="BV32"/>
  <c r="BV31" i="1"/>
  <c r="BV33" i="5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64" i="1"/>
  <c r="BV61"/>
  <c r="BV57"/>
  <c r="BV59" i="5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2" i="1"/>
  <c r="BV94" i="5"/>
  <c r="BV95"/>
  <c r="BV96"/>
  <c r="BV97"/>
  <c r="BV98"/>
  <c r="BV99"/>
  <c r="BV100"/>
  <c r="BV101"/>
  <c r="BV102"/>
  <c r="BV103"/>
  <c r="BV104"/>
  <c r="BV105"/>
  <c r="BV106"/>
  <c r="BV107"/>
  <c r="BV115" i="1"/>
  <c r="BV131"/>
  <c r="BV143"/>
  <c r="BV172"/>
  <c r="BV106"/>
  <c r="BV108" i="5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U8"/>
  <c r="BU9"/>
  <c r="BU10"/>
  <c r="BU11"/>
  <c r="BU12"/>
  <c r="BU13"/>
  <c r="BU14"/>
  <c r="BU15"/>
  <c r="BU16"/>
  <c r="BU17"/>
  <c r="BU18"/>
  <c r="BU17" i="1"/>
  <c r="BU19" i="5"/>
  <c r="BU20"/>
  <c r="BU21"/>
  <c r="BU22"/>
  <c r="BU23"/>
  <c r="BU22" i="1"/>
  <c r="BU24" i="5"/>
  <c r="BU25"/>
  <c r="BU26"/>
  <c r="BU27"/>
  <c r="BU28"/>
  <c r="BU29"/>
  <c r="BU30"/>
  <c r="BU31"/>
  <c r="BU32"/>
  <c r="BU31" i="1"/>
  <c r="BU33" i="5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64" i="1"/>
  <c r="BU61"/>
  <c r="BU57"/>
  <c r="BU59" i="5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2" i="1"/>
  <c r="BU94" i="5"/>
  <c r="BU95"/>
  <c r="BU96"/>
  <c r="BU97"/>
  <c r="BU98"/>
  <c r="BU99"/>
  <c r="BU100"/>
  <c r="BU101"/>
  <c r="BU102"/>
  <c r="BU103"/>
  <c r="BU104"/>
  <c r="BU105"/>
  <c r="BU106"/>
  <c r="BU107"/>
  <c r="BU115" i="1"/>
  <c r="BU131"/>
  <c r="BU143"/>
  <c r="BU172"/>
  <c r="BU106"/>
  <c r="BU108" i="5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T8"/>
  <c r="BT9"/>
  <c r="BT10"/>
  <c r="BT11"/>
  <c r="BT12"/>
  <c r="BT13"/>
  <c r="BT14"/>
  <c r="BT15"/>
  <c r="BT16"/>
  <c r="BT17"/>
  <c r="BT18"/>
  <c r="BT17" i="1"/>
  <c r="BT19" i="5"/>
  <c r="BT20"/>
  <c r="BT21"/>
  <c r="BT22"/>
  <c r="BT23"/>
  <c r="BT22" i="1"/>
  <c r="BT24" i="5"/>
  <c r="BT25"/>
  <c r="BT26"/>
  <c r="BT27"/>
  <c r="BT28"/>
  <c r="BT29"/>
  <c r="BT30"/>
  <c r="BT31"/>
  <c r="BT32"/>
  <c r="BT31" i="1"/>
  <c r="BT33" i="5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64" i="1"/>
  <c r="BT61"/>
  <c r="BT57"/>
  <c r="BT59" i="5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2" i="1"/>
  <c r="BT94" i="5"/>
  <c r="BT95"/>
  <c r="BT96"/>
  <c r="BT97"/>
  <c r="BT98"/>
  <c r="BT99"/>
  <c r="BT100"/>
  <c r="BT101"/>
  <c r="BT102"/>
  <c r="BT103"/>
  <c r="BT104"/>
  <c r="BT105"/>
  <c r="BT106"/>
  <c r="BT107"/>
  <c r="BT115" i="1"/>
  <c r="BT131"/>
  <c r="BT143"/>
  <c r="BT172"/>
  <c r="BT106"/>
  <c r="BT108" i="5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R8"/>
  <c r="BR9"/>
  <c r="BR10"/>
  <c r="BR11"/>
  <c r="BR12"/>
  <c r="BR13"/>
  <c r="BR14"/>
  <c r="BR15"/>
  <c r="BR16"/>
  <c r="BR17"/>
  <c r="BR18"/>
  <c r="BR17" i="1"/>
  <c r="BR19" i="5"/>
  <c r="BR20"/>
  <c r="BR21"/>
  <c r="BR22"/>
  <c r="BR23"/>
  <c r="BR22" i="1"/>
  <c r="BR24" i="5"/>
  <c r="BR25"/>
  <c r="BR26"/>
  <c r="BR27"/>
  <c r="BR28"/>
  <c r="BR29"/>
  <c r="BR30"/>
  <c r="BR31"/>
  <c r="BR32"/>
  <c r="BR31" i="1"/>
  <c r="BR33" i="5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64" i="1"/>
  <c r="BR61"/>
  <c r="BR57"/>
  <c r="BR59" i="5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2" i="1"/>
  <c r="BR94" i="5"/>
  <c r="BR95"/>
  <c r="BR96"/>
  <c r="BR97"/>
  <c r="BR98"/>
  <c r="BR99"/>
  <c r="BR100"/>
  <c r="BR101"/>
  <c r="BR102"/>
  <c r="BR103"/>
  <c r="BR104"/>
  <c r="BR105"/>
  <c r="BR106"/>
  <c r="BR107"/>
  <c r="BR115" i="1"/>
  <c r="BR131"/>
  <c r="BR143"/>
  <c r="BR172"/>
  <c r="BR106"/>
  <c r="BR108" i="5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Q8"/>
  <c r="BQ9"/>
  <c r="BQ10"/>
  <c r="BQ11"/>
  <c r="BQ12"/>
  <c r="BQ13"/>
  <c r="BQ14"/>
  <c r="BQ15"/>
  <c r="BQ16"/>
  <c r="BQ17"/>
  <c r="BQ18"/>
  <c r="BQ17" i="1"/>
  <c r="BQ19" i="5"/>
  <c r="BQ20"/>
  <c r="BQ21"/>
  <c r="BQ22"/>
  <c r="BQ23"/>
  <c r="BQ22" i="1"/>
  <c r="BQ24" i="5"/>
  <c r="BQ25"/>
  <c r="BQ26"/>
  <c r="BQ27"/>
  <c r="BQ28"/>
  <c r="BQ29"/>
  <c r="BQ30"/>
  <c r="BQ31"/>
  <c r="BQ32"/>
  <c r="BQ31" i="1"/>
  <c r="BQ33" i="5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64" i="1"/>
  <c r="BQ61"/>
  <c r="BQ57"/>
  <c r="BQ59" i="5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2" i="1"/>
  <c r="BQ94" i="5"/>
  <c r="BQ95"/>
  <c r="BQ96"/>
  <c r="BQ97"/>
  <c r="BQ98"/>
  <c r="BQ99"/>
  <c r="BQ100"/>
  <c r="BQ101"/>
  <c r="BQ102"/>
  <c r="BQ103"/>
  <c r="BQ104"/>
  <c r="BQ105"/>
  <c r="BQ106"/>
  <c r="BQ107"/>
  <c r="BQ115" i="1"/>
  <c r="BQ131"/>
  <c r="BQ143"/>
  <c r="BQ172"/>
  <c r="BQ106"/>
  <c r="BQ108" i="5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P8"/>
  <c r="BP9"/>
  <c r="BP10"/>
  <c r="BP11"/>
  <c r="BP12"/>
  <c r="BP13"/>
  <c r="BP14"/>
  <c r="BP15"/>
  <c r="BP16"/>
  <c r="BP17"/>
  <c r="BP18"/>
  <c r="BP17" i="1"/>
  <c r="BP19" i="5"/>
  <c r="BP20"/>
  <c r="BP21"/>
  <c r="BP22"/>
  <c r="BP23"/>
  <c r="BP22" i="1"/>
  <c r="BP24" i="5"/>
  <c r="BP25"/>
  <c r="BP26"/>
  <c r="BP27"/>
  <c r="BP28"/>
  <c r="BP29"/>
  <c r="BP30"/>
  <c r="BP31"/>
  <c r="BP32"/>
  <c r="BP31" i="1"/>
  <c r="BP33" i="5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64" i="1"/>
  <c r="BP61"/>
  <c r="BP57"/>
  <c r="BP59" i="5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2" i="1"/>
  <c r="BP94" i="5"/>
  <c r="BP95"/>
  <c r="BP96"/>
  <c r="BP97"/>
  <c r="BP98"/>
  <c r="BP99"/>
  <c r="BP100"/>
  <c r="BP101"/>
  <c r="BP102"/>
  <c r="BP103"/>
  <c r="BP104"/>
  <c r="BP105"/>
  <c r="BP106"/>
  <c r="BP107"/>
  <c r="BP115" i="1"/>
  <c r="BP131"/>
  <c r="BP143"/>
  <c r="BP172"/>
  <c r="BP106"/>
  <c r="BP108" i="5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N8"/>
  <c r="BN9"/>
  <c r="BN10"/>
  <c r="BN11"/>
  <c r="BN12"/>
  <c r="BN13"/>
  <c r="BN14"/>
  <c r="BN15"/>
  <c r="BN16"/>
  <c r="BN17"/>
  <c r="BN18"/>
  <c r="BN17" i="1"/>
  <c r="BN19" i="5"/>
  <c r="BN20"/>
  <c r="BN21"/>
  <c r="BN22"/>
  <c r="BN23"/>
  <c r="BN22" i="1"/>
  <c r="BN24" i="5"/>
  <c r="BN25"/>
  <c r="BN26"/>
  <c r="BN27"/>
  <c r="BN28"/>
  <c r="BN29"/>
  <c r="BN30"/>
  <c r="BN31"/>
  <c r="BN32"/>
  <c r="BN31" i="1"/>
  <c r="BN33" i="5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64" i="1"/>
  <c r="BN61"/>
  <c r="BN57"/>
  <c r="BN59" i="5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2" i="1"/>
  <c r="BN94" i="5"/>
  <c r="BN95"/>
  <c r="BN96"/>
  <c r="BN97"/>
  <c r="BN98"/>
  <c r="BN99"/>
  <c r="BN100"/>
  <c r="BN101"/>
  <c r="BN102"/>
  <c r="BN103"/>
  <c r="BN104"/>
  <c r="BN105"/>
  <c r="BN106"/>
  <c r="BN107"/>
  <c r="BN115" i="1"/>
  <c r="BN131"/>
  <c r="BN143"/>
  <c r="BN172"/>
  <c r="BN106"/>
  <c r="BN108" i="5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M8"/>
  <c r="BM9"/>
  <c r="BM10"/>
  <c r="BM11"/>
  <c r="BM12"/>
  <c r="BM13"/>
  <c r="BM14"/>
  <c r="BM15"/>
  <c r="BM16"/>
  <c r="BM17"/>
  <c r="BM18"/>
  <c r="BM17" i="1"/>
  <c r="BM19" i="5"/>
  <c r="BM20"/>
  <c r="BM21"/>
  <c r="BM22"/>
  <c r="BM23"/>
  <c r="BM22" i="1"/>
  <c r="BM24" i="5"/>
  <c r="BM25"/>
  <c r="BM26"/>
  <c r="BM27"/>
  <c r="BM28"/>
  <c r="BM29"/>
  <c r="BM30"/>
  <c r="BM31"/>
  <c r="BM32"/>
  <c r="BM31" i="1"/>
  <c r="BM33" i="5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64" i="1"/>
  <c r="BM61"/>
  <c r="BM57"/>
  <c r="BM59" i="5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2" i="1"/>
  <c r="BM94" i="5"/>
  <c r="BM95"/>
  <c r="BM96"/>
  <c r="BM97"/>
  <c r="BM98"/>
  <c r="BM99"/>
  <c r="BM100"/>
  <c r="BM101"/>
  <c r="BM102"/>
  <c r="BM103"/>
  <c r="BM104"/>
  <c r="BM105"/>
  <c r="BM106"/>
  <c r="BM107"/>
  <c r="BM115" i="1"/>
  <c r="BM131"/>
  <c r="BM143"/>
  <c r="BM172"/>
  <c r="BM106"/>
  <c r="BM108" i="5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L8"/>
  <c r="BL9"/>
  <c r="BL10"/>
  <c r="BL11"/>
  <c r="BL12"/>
  <c r="BL13"/>
  <c r="BL14"/>
  <c r="BL15"/>
  <c r="BL16"/>
  <c r="BL17"/>
  <c r="BL18"/>
  <c r="BL17" i="1"/>
  <c r="BL19" i="5"/>
  <c r="BL20"/>
  <c r="BL21"/>
  <c r="BL22"/>
  <c r="BL23"/>
  <c r="BL22" i="1"/>
  <c r="BL24" i="5"/>
  <c r="BL25"/>
  <c r="BL26"/>
  <c r="BL27"/>
  <c r="BL28"/>
  <c r="BL29"/>
  <c r="BL30"/>
  <c r="BL31"/>
  <c r="BL32"/>
  <c r="BL31" i="1"/>
  <c r="BL33" i="5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64" i="1"/>
  <c r="BL61"/>
  <c r="BL57"/>
  <c r="BL59" i="5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2" i="1"/>
  <c r="BL94" i="5"/>
  <c r="BL95"/>
  <c r="BL96"/>
  <c r="BL97"/>
  <c r="BL98"/>
  <c r="BL99"/>
  <c r="BL100"/>
  <c r="BL101"/>
  <c r="BL102"/>
  <c r="BL103"/>
  <c r="BL104"/>
  <c r="BL105"/>
  <c r="BL106"/>
  <c r="BL107"/>
  <c r="BL115" i="1"/>
  <c r="BL131"/>
  <c r="BL143"/>
  <c r="BL172"/>
  <c r="BL106"/>
  <c r="BL108" i="5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K8"/>
  <c r="BK9"/>
  <c r="BK10"/>
  <c r="BK11"/>
  <c r="BK12"/>
  <c r="BK13"/>
  <c r="BK14"/>
  <c r="BK15"/>
  <c r="BK16"/>
  <c r="BK17"/>
  <c r="BK18"/>
  <c r="BK17" i="1"/>
  <c r="BK19" i="5"/>
  <c r="BK20"/>
  <c r="BK21"/>
  <c r="BK22"/>
  <c r="BK23"/>
  <c r="BK22" i="1"/>
  <c r="BK24" i="5"/>
  <c r="BK25"/>
  <c r="BK26"/>
  <c r="BK27"/>
  <c r="BK28"/>
  <c r="BK29"/>
  <c r="BK30"/>
  <c r="BK31"/>
  <c r="BK32"/>
  <c r="BK31" i="1"/>
  <c r="BK33" i="5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64" i="1"/>
  <c r="BK61"/>
  <c r="BK57"/>
  <c r="BK59" i="5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2" i="1"/>
  <c r="BK94" i="5"/>
  <c r="BK95"/>
  <c r="BK96"/>
  <c r="BK97"/>
  <c r="BK98"/>
  <c r="BK99"/>
  <c r="BK100"/>
  <c r="BK101"/>
  <c r="BK102"/>
  <c r="BK103"/>
  <c r="BK104"/>
  <c r="BK105"/>
  <c r="BK106"/>
  <c r="BK107"/>
  <c r="BK115" i="1"/>
  <c r="BK131"/>
  <c r="BK143"/>
  <c r="BK172"/>
  <c r="BK106"/>
  <c r="BK108" i="5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J8"/>
  <c r="BJ9"/>
  <c r="BJ10"/>
  <c r="BJ11"/>
  <c r="BJ12"/>
  <c r="BJ13"/>
  <c r="BJ14"/>
  <c r="BJ15"/>
  <c r="BJ16"/>
  <c r="BJ17"/>
  <c r="BJ18"/>
  <c r="BJ17" i="1"/>
  <c r="BJ19" i="5"/>
  <c r="BJ20"/>
  <c r="BJ21"/>
  <c r="BJ22"/>
  <c r="BJ23"/>
  <c r="BJ22" i="1"/>
  <c r="BJ24" i="5"/>
  <c r="BJ25"/>
  <c r="BJ26"/>
  <c r="BJ27"/>
  <c r="BJ28"/>
  <c r="BJ29"/>
  <c r="BJ30"/>
  <c r="BJ31"/>
  <c r="BJ32"/>
  <c r="BJ31" i="1"/>
  <c r="BJ33" i="5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64" i="1"/>
  <c r="BJ61"/>
  <c r="BJ57"/>
  <c r="BJ59" i="5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2" i="1"/>
  <c r="BJ94" i="5"/>
  <c r="BJ95"/>
  <c r="BJ96"/>
  <c r="BJ97"/>
  <c r="BJ98"/>
  <c r="BJ99"/>
  <c r="BJ100"/>
  <c r="BJ101"/>
  <c r="BJ102"/>
  <c r="BJ103"/>
  <c r="BJ104"/>
  <c r="BJ105"/>
  <c r="BJ106"/>
  <c r="BJ107"/>
  <c r="BJ115" i="1"/>
  <c r="BJ131"/>
  <c r="BJ143"/>
  <c r="BJ172"/>
  <c r="BJ106"/>
  <c r="BJ108" i="5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I8"/>
  <c r="BI9"/>
  <c r="BI10"/>
  <c r="BI11"/>
  <c r="BI12"/>
  <c r="BI13"/>
  <c r="BI14"/>
  <c r="BI15"/>
  <c r="BI16"/>
  <c r="BI17"/>
  <c r="BI18"/>
  <c r="BI17" i="1"/>
  <c r="BI19" i="5"/>
  <c r="BI20"/>
  <c r="BI21"/>
  <c r="BI22"/>
  <c r="BI23"/>
  <c r="BI22" i="1"/>
  <c r="BI24" i="5"/>
  <c r="BI25"/>
  <c r="BI26"/>
  <c r="BI27"/>
  <c r="BI28"/>
  <c r="BI29"/>
  <c r="BI30"/>
  <c r="BI31"/>
  <c r="BI32"/>
  <c r="BI31" i="1"/>
  <c r="BI33" i="5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64" i="1"/>
  <c r="BI61"/>
  <c r="BI57"/>
  <c r="BI59" i="5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2" i="1"/>
  <c r="BI94" i="5"/>
  <c r="BI95"/>
  <c r="BI96"/>
  <c r="BI97"/>
  <c r="BI98"/>
  <c r="BI99"/>
  <c r="BI100"/>
  <c r="BI101"/>
  <c r="BI102"/>
  <c r="BI103"/>
  <c r="BI104"/>
  <c r="BI105"/>
  <c r="BI106"/>
  <c r="BI107"/>
  <c r="BI115" i="1"/>
  <c r="BI131"/>
  <c r="BI143"/>
  <c r="BI172"/>
  <c r="BI106"/>
  <c r="BI108" i="5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H8"/>
  <c r="BH9"/>
  <c r="BH10"/>
  <c r="BH11"/>
  <c r="BH12"/>
  <c r="BH13"/>
  <c r="BH14"/>
  <c r="BH15"/>
  <c r="BH16"/>
  <c r="BH17"/>
  <c r="BH18"/>
  <c r="BH17" i="1"/>
  <c r="BH19" i="5"/>
  <c r="BH20"/>
  <c r="BH21"/>
  <c r="BH22"/>
  <c r="BH23"/>
  <c r="BH22" i="1"/>
  <c r="BH24" i="5"/>
  <c r="BH25"/>
  <c r="BH26"/>
  <c r="BH27"/>
  <c r="BH28"/>
  <c r="BH29"/>
  <c r="BH30"/>
  <c r="BH31"/>
  <c r="BH32"/>
  <c r="BH31" i="1"/>
  <c r="BH33" i="5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64" i="1"/>
  <c r="BH61"/>
  <c r="BH57"/>
  <c r="BH59" i="5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2" i="1"/>
  <c r="BH94" i="5"/>
  <c r="BH95"/>
  <c r="BH96"/>
  <c r="BH97"/>
  <c r="BH98"/>
  <c r="BH99"/>
  <c r="BH100"/>
  <c r="BH101"/>
  <c r="BH102"/>
  <c r="BH103"/>
  <c r="BH104"/>
  <c r="BH105"/>
  <c r="BH106"/>
  <c r="BH107"/>
  <c r="BH115" i="1"/>
  <c r="BH131"/>
  <c r="BH143"/>
  <c r="BH172"/>
  <c r="BH106"/>
  <c r="BH108" i="5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G8"/>
  <c r="BG9"/>
  <c r="BG10"/>
  <c r="BG11"/>
  <c r="BG12"/>
  <c r="BG13"/>
  <c r="BG14"/>
  <c r="BG15"/>
  <c r="BG16"/>
  <c r="BG17"/>
  <c r="BG18"/>
  <c r="BG17" i="1"/>
  <c r="BG19" i="5"/>
  <c r="BG20"/>
  <c r="BG21"/>
  <c r="BG22"/>
  <c r="BG23"/>
  <c r="BG22" i="1"/>
  <c r="BG24" i="5"/>
  <c r="BG25"/>
  <c r="BG26"/>
  <c r="BG27"/>
  <c r="BG28"/>
  <c r="BG29"/>
  <c r="BG30"/>
  <c r="BG31"/>
  <c r="BG32"/>
  <c r="BG31" i="1"/>
  <c r="BG33" i="5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64" i="1"/>
  <c r="BG61"/>
  <c r="BG57"/>
  <c r="BG59" i="5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2" i="1"/>
  <c r="BG94" i="5"/>
  <c r="BG95"/>
  <c r="BG96"/>
  <c r="BG97"/>
  <c r="BG98"/>
  <c r="BG99"/>
  <c r="BG100"/>
  <c r="BG101"/>
  <c r="BG102"/>
  <c r="BG103"/>
  <c r="BG104"/>
  <c r="BG105"/>
  <c r="BG106"/>
  <c r="BG107"/>
  <c r="BG115" i="1"/>
  <c r="BG131"/>
  <c r="BG143"/>
  <c r="BG172"/>
  <c r="BG106"/>
  <c r="BG108" i="5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E8"/>
  <c r="BE9"/>
  <c r="BE10"/>
  <c r="BE11"/>
  <c r="BE12"/>
  <c r="BE13"/>
  <c r="BE14"/>
  <c r="BE15"/>
  <c r="BE16"/>
  <c r="BE17"/>
  <c r="BE18"/>
  <c r="BE17" i="1"/>
  <c r="BE19" i="5"/>
  <c r="BE20"/>
  <c r="BE21"/>
  <c r="BE22"/>
  <c r="BE23"/>
  <c r="BE22" i="1"/>
  <c r="BE24" i="5"/>
  <c r="BE25"/>
  <c r="BE26"/>
  <c r="BE27"/>
  <c r="BE28"/>
  <c r="BE29"/>
  <c r="BE30"/>
  <c r="BE31"/>
  <c r="BE32"/>
  <c r="BE31" i="1"/>
  <c r="BE33" i="5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64" i="1"/>
  <c r="BE61"/>
  <c r="BE57"/>
  <c r="BE59" i="5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2" i="1"/>
  <c r="BE94" i="5"/>
  <c r="BE95"/>
  <c r="BE96"/>
  <c r="BE97"/>
  <c r="BE98"/>
  <c r="BE99"/>
  <c r="BE100"/>
  <c r="BE101"/>
  <c r="BE102"/>
  <c r="BE103"/>
  <c r="BE104"/>
  <c r="BE105"/>
  <c r="BE106"/>
  <c r="BE107"/>
  <c r="BE115" i="1"/>
  <c r="BE106"/>
  <c r="BE108" i="5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2" i="1"/>
  <c r="BD94" i="5"/>
  <c r="BD95"/>
  <c r="BD96"/>
  <c r="BD97"/>
  <c r="BD98"/>
  <c r="BD99"/>
  <c r="BD100"/>
  <c r="BD101"/>
  <c r="BD102"/>
  <c r="BD103"/>
  <c r="BD104"/>
  <c r="BD105"/>
  <c r="BD106"/>
  <c r="BD107"/>
  <c r="BD106" i="1"/>
  <c r="BD108" i="5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C8"/>
  <c r="BC9"/>
  <c r="BC10"/>
  <c r="BC11"/>
  <c r="BC12"/>
  <c r="BC13"/>
  <c r="BC14"/>
  <c r="BC15"/>
  <c r="BC16"/>
  <c r="BC17"/>
  <c r="BC18"/>
  <c r="BC17" i="1"/>
  <c r="BC19" i="5"/>
  <c r="BC20"/>
  <c r="BC21"/>
  <c r="BC22"/>
  <c r="BC23"/>
  <c r="BC22" i="1"/>
  <c r="BC24" i="5"/>
  <c r="BC25"/>
  <c r="BC26"/>
  <c r="BC27"/>
  <c r="BC28"/>
  <c r="BC29"/>
  <c r="BC30"/>
  <c r="BC31"/>
  <c r="BC32"/>
  <c r="BC31" i="1"/>
  <c r="BC33" i="5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64" i="1"/>
  <c r="BC61"/>
  <c r="BC57"/>
  <c r="BC59" i="5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2" i="1"/>
  <c r="BC94" i="5"/>
  <c r="BC95"/>
  <c r="BC96"/>
  <c r="BC97"/>
  <c r="BC98"/>
  <c r="BC99"/>
  <c r="BC100"/>
  <c r="BC101"/>
  <c r="BC102"/>
  <c r="BC103"/>
  <c r="BC104"/>
  <c r="BC105"/>
  <c r="BC106"/>
  <c r="BC107"/>
  <c r="BC115" i="1"/>
  <c r="BC106"/>
  <c r="BC108" i="5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B8"/>
  <c r="BB9"/>
  <c r="BB10"/>
  <c r="BB11"/>
  <c r="BB12"/>
  <c r="BB13"/>
  <c r="BB14"/>
  <c r="BB15"/>
  <c r="BB16"/>
  <c r="BB17"/>
  <c r="BB18"/>
  <c r="BB17" i="1"/>
  <c r="BB19" i="5"/>
  <c r="BB20"/>
  <c r="BB21"/>
  <c r="BB22"/>
  <c r="BB23"/>
  <c r="BB22" i="1"/>
  <c r="BB24" i="5"/>
  <c r="BB25"/>
  <c r="BB26"/>
  <c r="BB27"/>
  <c r="BB28"/>
  <c r="BB29"/>
  <c r="BB30"/>
  <c r="BB31"/>
  <c r="BB32"/>
  <c r="BB31" i="1"/>
  <c r="BB33" i="5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64" i="1"/>
  <c r="BB61"/>
  <c r="BB57"/>
  <c r="BB59" i="5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2" i="1"/>
  <c r="BB94" i="5"/>
  <c r="BB95"/>
  <c r="BB96"/>
  <c r="BB97"/>
  <c r="BB98"/>
  <c r="BB99"/>
  <c r="BB100"/>
  <c r="BB101"/>
  <c r="BB102"/>
  <c r="BB103"/>
  <c r="BB104"/>
  <c r="BB105"/>
  <c r="BB106"/>
  <c r="BB107"/>
  <c r="BB115" i="1"/>
  <c r="BB131"/>
  <c r="BB143"/>
  <c r="BB172"/>
  <c r="BB106"/>
  <c r="BB108" i="5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AT8"/>
  <c r="AT9"/>
  <c r="AT10"/>
  <c r="AT11"/>
  <c r="AT12"/>
  <c r="AT13"/>
  <c r="AT14"/>
  <c r="AT15"/>
  <c r="AT16"/>
  <c r="AT17"/>
  <c r="AT18"/>
  <c r="AT17" i="1"/>
  <c r="AT19" i="5"/>
  <c r="AT20"/>
  <c r="AT21"/>
  <c r="AT22"/>
  <c r="AT23"/>
  <c r="AT22" i="1"/>
  <c r="AT24" i="5"/>
  <c r="AT25"/>
  <c r="AT26"/>
  <c r="AT27"/>
  <c r="AT28"/>
  <c r="AT29"/>
  <c r="AT30"/>
  <c r="AT31"/>
  <c r="AT32"/>
  <c r="AT31" i="1"/>
  <c r="AT33" i="5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64" i="1"/>
  <c r="AT61"/>
  <c r="AT57"/>
  <c r="AT59" i="5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2" i="1"/>
  <c r="AT94" i="5"/>
  <c r="AT95"/>
  <c r="AT96"/>
  <c r="AT97"/>
  <c r="AT98"/>
  <c r="AT99"/>
  <c r="AT100"/>
  <c r="AT101"/>
  <c r="AT102"/>
  <c r="AT103"/>
  <c r="AT104"/>
  <c r="AT105"/>
  <c r="AT106"/>
  <c r="AT107"/>
  <c r="AT115" i="1"/>
  <c r="AT131"/>
  <c r="AT143"/>
  <c r="AT172"/>
  <c r="AT106"/>
  <c r="AT108" i="5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R8"/>
  <c r="AR9"/>
  <c r="AR10"/>
  <c r="AR11"/>
  <c r="AR12"/>
  <c r="AR13"/>
  <c r="AR14"/>
  <c r="AR15"/>
  <c r="AR16"/>
  <c r="AR17"/>
  <c r="AR18"/>
  <c r="AR17" i="1"/>
  <c r="AR19" i="5"/>
  <c r="AR20"/>
  <c r="AR21"/>
  <c r="AR22"/>
  <c r="AR23"/>
  <c r="AR22" i="1"/>
  <c r="AR24" i="5"/>
  <c r="AR25"/>
  <c r="AR26"/>
  <c r="AR27"/>
  <c r="AR28"/>
  <c r="AR29"/>
  <c r="AR30"/>
  <c r="AR31"/>
  <c r="AR32"/>
  <c r="AR31" i="1"/>
  <c r="AR33" i="5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64" i="1"/>
  <c r="AR61"/>
  <c r="AR57"/>
  <c r="AR59" i="5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2" i="1"/>
  <c r="AR94" i="5"/>
  <c r="AR95"/>
  <c r="AR96"/>
  <c r="AR97"/>
  <c r="AR98"/>
  <c r="AR99"/>
  <c r="AR100"/>
  <c r="AR101"/>
  <c r="AR102"/>
  <c r="AR103"/>
  <c r="AR104"/>
  <c r="AR105"/>
  <c r="AR106"/>
  <c r="AR107"/>
  <c r="AR115" i="1"/>
  <c r="AR131"/>
  <c r="AR143"/>
  <c r="AR172"/>
  <c r="AR106"/>
  <c r="AR108" i="5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Q8"/>
  <c r="AQ9"/>
  <c r="AQ10"/>
  <c r="AQ11"/>
  <c r="AQ12"/>
  <c r="AQ13"/>
  <c r="AQ14"/>
  <c r="AQ15"/>
  <c r="AQ16"/>
  <c r="AQ17"/>
  <c r="AQ18"/>
  <c r="AQ17" i="1"/>
  <c r="AQ19" i="5"/>
  <c r="AQ20"/>
  <c r="AQ21"/>
  <c r="AQ22"/>
  <c r="AQ23"/>
  <c r="AQ22" i="1"/>
  <c r="AQ24" i="5"/>
  <c r="AQ25"/>
  <c r="AQ26"/>
  <c r="AQ27"/>
  <c r="AQ28"/>
  <c r="AQ29"/>
  <c r="AQ30"/>
  <c r="AQ31"/>
  <c r="AQ32"/>
  <c r="AQ31" i="1"/>
  <c r="AQ33" i="5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64" i="1"/>
  <c r="AQ61"/>
  <c r="AQ57"/>
  <c r="AQ59" i="5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2" i="1"/>
  <c r="AQ94" i="5"/>
  <c r="AQ95"/>
  <c r="AQ96"/>
  <c r="AQ97"/>
  <c r="AQ98"/>
  <c r="AQ99"/>
  <c r="AQ100"/>
  <c r="AQ101"/>
  <c r="AQ102"/>
  <c r="AQ103"/>
  <c r="AQ104"/>
  <c r="AQ105"/>
  <c r="AQ106"/>
  <c r="AQ107"/>
  <c r="AQ115" i="1"/>
  <c r="AQ131"/>
  <c r="AQ143"/>
  <c r="AQ172"/>
  <c r="AQ106"/>
  <c r="AQ108" i="5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P8"/>
  <c r="AP9"/>
  <c r="AP10"/>
  <c r="AP11"/>
  <c r="AP12"/>
  <c r="AP13"/>
  <c r="AP14"/>
  <c r="AP15"/>
  <c r="AP16"/>
  <c r="AP17"/>
  <c r="AP18"/>
  <c r="AP17" i="1"/>
  <c r="AP19" i="5"/>
  <c r="AP20"/>
  <c r="AP21"/>
  <c r="AP22"/>
  <c r="AP23"/>
  <c r="AP22" i="1"/>
  <c r="AP24" i="5"/>
  <c r="AP25"/>
  <c r="AP26"/>
  <c r="AP27"/>
  <c r="AP28"/>
  <c r="AP29"/>
  <c r="AP30"/>
  <c r="AP31"/>
  <c r="AP32"/>
  <c r="AP31" i="1"/>
  <c r="AP33" i="5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64" i="1"/>
  <c r="AP61"/>
  <c r="AP57"/>
  <c r="AP59" i="5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2" i="1"/>
  <c r="AP94" i="5"/>
  <c r="AP95"/>
  <c r="AP96"/>
  <c r="AP97"/>
  <c r="AP98"/>
  <c r="AP99"/>
  <c r="AP100"/>
  <c r="AP101"/>
  <c r="AP102"/>
  <c r="AP103"/>
  <c r="AP104"/>
  <c r="AP105"/>
  <c r="AP106"/>
  <c r="AP107"/>
  <c r="AP115" i="1"/>
  <c r="AP131"/>
  <c r="AP143"/>
  <c r="AP172"/>
  <c r="AP106"/>
  <c r="AP108" i="5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N8"/>
  <c r="AN9"/>
  <c r="AN10"/>
  <c r="AN11"/>
  <c r="AN12"/>
  <c r="AN13"/>
  <c r="AN14"/>
  <c r="AN15"/>
  <c r="AN16"/>
  <c r="AN17"/>
  <c r="AN18"/>
  <c r="AN17" i="1"/>
  <c r="AN19" i="5"/>
  <c r="AN20"/>
  <c r="AN21"/>
  <c r="AN22"/>
  <c r="AN23"/>
  <c r="AN22" i="1"/>
  <c r="AN24" i="5"/>
  <c r="AN25"/>
  <c r="AN26"/>
  <c r="AN27"/>
  <c r="AN28"/>
  <c r="AN29"/>
  <c r="AN30"/>
  <c r="AN31"/>
  <c r="AN32"/>
  <c r="AN31" i="1"/>
  <c r="AN33" i="5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64" i="1"/>
  <c r="AN61"/>
  <c r="AN57"/>
  <c r="AN59" i="5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2" i="1"/>
  <c r="AN94" i="5"/>
  <c r="AN95"/>
  <c r="AN96"/>
  <c r="AN97"/>
  <c r="AN98"/>
  <c r="AN99"/>
  <c r="AN100"/>
  <c r="AN101"/>
  <c r="AN102"/>
  <c r="AN103"/>
  <c r="AN104"/>
  <c r="AN105"/>
  <c r="AN106"/>
  <c r="AN107"/>
  <c r="AN115" i="1"/>
  <c r="AN131"/>
  <c r="AN143"/>
  <c r="AN172"/>
  <c r="AN106"/>
  <c r="AN108" i="5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M8"/>
  <c r="AM9"/>
  <c r="AM10"/>
  <c r="AM11"/>
  <c r="AM12"/>
  <c r="AM13"/>
  <c r="AM14"/>
  <c r="AM15"/>
  <c r="AM16"/>
  <c r="AM17"/>
  <c r="AM18"/>
  <c r="AM17" i="1"/>
  <c r="AM19" i="5"/>
  <c r="AM20"/>
  <c r="AM21"/>
  <c r="AM22"/>
  <c r="AM23"/>
  <c r="AM22" i="1"/>
  <c r="AM24" i="5"/>
  <c r="AM25"/>
  <c r="AM26"/>
  <c r="AM27"/>
  <c r="AM28"/>
  <c r="AM29"/>
  <c r="AM30"/>
  <c r="AM31"/>
  <c r="AM32"/>
  <c r="AM31" i="1"/>
  <c r="AM33" i="5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64" i="1"/>
  <c r="AM61"/>
  <c r="AM57"/>
  <c r="AM59" i="5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2" i="1"/>
  <c r="AM94" i="5"/>
  <c r="AM95"/>
  <c r="AM96"/>
  <c r="AM97"/>
  <c r="AM98"/>
  <c r="AM99"/>
  <c r="AM100"/>
  <c r="AM101"/>
  <c r="AM102"/>
  <c r="AM103"/>
  <c r="AM104"/>
  <c r="AM105"/>
  <c r="AM106"/>
  <c r="AM107"/>
  <c r="AM115" i="1"/>
  <c r="AM131"/>
  <c r="AM143"/>
  <c r="AM172"/>
  <c r="AM106"/>
  <c r="AM108" i="5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L8"/>
  <c r="AL9"/>
  <c r="AL10"/>
  <c r="AL11"/>
  <c r="AL12"/>
  <c r="AL13"/>
  <c r="AL14"/>
  <c r="AL15"/>
  <c r="AL16"/>
  <c r="AL17"/>
  <c r="AL18"/>
  <c r="AL17" i="1"/>
  <c r="AL19" i="5"/>
  <c r="AL20"/>
  <c r="AL21"/>
  <c r="AL22"/>
  <c r="AL23"/>
  <c r="AL22" i="1"/>
  <c r="AL24" i="5"/>
  <c r="AL25"/>
  <c r="AL26"/>
  <c r="AL27"/>
  <c r="AL28"/>
  <c r="AL29"/>
  <c r="AL30"/>
  <c r="AL31"/>
  <c r="AL32"/>
  <c r="AL31" i="1"/>
  <c r="AL33" i="5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64" i="1"/>
  <c r="AL61"/>
  <c r="AL57"/>
  <c r="AL59" i="5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2" i="1"/>
  <c r="AL94" i="5"/>
  <c r="AL95"/>
  <c r="AL96"/>
  <c r="AL97"/>
  <c r="AL98"/>
  <c r="AL99"/>
  <c r="AL100"/>
  <c r="AL101"/>
  <c r="AL102"/>
  <c r="AL103"/>
  <c r="AL104"/>
  <c r="AL105"/>
  <c r="AL106"/>
  <c r="AL107"/>
  <c r="AL115" i="1"/>
  <c r="AL131"/>
  <c r="AL143"/>
  <c r="AL172"/>
  <c r="AL106"/>
  <c r="AL108" i="5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K8"/>
  <c r="AK9"/>
  <c r="AK10"/>
  <c r="AK11"/>
  <c r="AK12"/>
  <c r="AK13"/>
  <c r="AK14"/>
  <c r="AK15"/>
  <c r="AK16"/>
  <c r="AK17"/>
  <c r="AK18"/>
  <c r="AK17" i="1"/>
  <c r="AK19" i="5"/>
  <c r="AK20"/>
  <c r="AK21"/>
  <c r="AK22"/>
  <c r="AK23"/>
  <c r="AK22" i="1"/>
  <c r="AK24" i="5"/>
  <c r="AK25"/>
  <c r="AK26"/>
  <c r="AK27"/>
  <c r="AK28"/>
  <c r="AK29"/>
  <c r="AK30"/>
  <c r="AK31"/>
  <c r="AK32"/>
  <c r="AK31" i="1"/>
  <c r="AK33" i="5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64" i="1"/>
  <c r="AK61"/>
  <c r="AK57"/>
  <c r="AK59" i="5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2" i="1"/>
  <c r="AK94" i="5"/>
  <c r="AK95"/>
  <c r="AK96"/>
  <c r="AK97"/>
  <c r="AK98"/>
  <c r="AK99"/>
  <c r="AK100"/>
  <c r="AK101"/>
  <c r="AK102"/>
  <c r="AK103"/>
  <c r="AK104"/>
  <c r="AK105"/>
  <c r="AK106"/>
  <c r="AK107"/>
  <c r="AK115" i="1"/>
  <c r="AK131"/>
  <c r="AK143"/>
  <c r="AK172"/>
  <c r="AK106"/>
  <c r="AK108" i="5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J8"/>
  <c r="AJ9"/>
  <c r="AJ10"/>
  <c r="AJ11"/>
  <c r="AJ12"/>
  <c r="AJ13"/>
  <c r="AJ14"/>
  <c r="AJ15"/>
  <c r="AJ16"/>
  <c r="AJ17"/>
  <c r="AJ18"/>
  <c r="AJ17" i="1"/>
  <c r="AJ19" i="5"/>
  <c r="AJ20"/>
  <c r="AJ21"/>
  <c r="AJ22"/>
  <c r="AJ23"/>
  <c r="AJ22" i="1"/>
  <c r="AJ24" i="5"/>
  <c r="AJ25"/>
  <c r="AJ26"/>
  <c r="AJ27"/>
  <c r="AJ28"/>
  <c r="AJ29"/>
  <c r="AJ30"/>
  <c r="AJ31"/>
  <c r="AJ32"/>
  <c r="AJ31" i="1"/>
  <c r="AJ33" i="5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64" i="1"/>
  <c r="AJ61"/>
  <c r="AJ57"/>
  <c r="AJ59" i="5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2" i="1"/>
  <c r="AJ94" i="5"/>
  <c r="AJ95"/>
  <c r="AJ96"/>
  <c r="AJ97"/>
  <c r="AJ98"/>
  <c r="AJ99"/>
  <c r="AJ100"/>
  <c r="AJ101"/>
  <c r="AJ102"/>
  <c r="AJ103"/>
  <c r="AJ104"/>
  <c r="AJ105"/>
  <c r="AJ106"/>
  <c r="AJ107"/>
  <c r="AJ115" i="1"/>
  <c r="AJ131"/>
  <c r="AJ143"/>
  <c r="AJ172"/>
  <c r="AJ106"/>
  <c r="AJ108" i="5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I8"/>
  <c r="AI9"/>
  <c r="AI10"/>
  <c r="AI11"/>
  <c r="AI12"/>
  <c r="AI13"/>
  <c r="AI14"/>
  <c r="AI15"/>
  <c r="AI16"/>
  <c r="AI17"/>
  <c r="AI18"/>
  <c r="AI17" i="1"/>
  <c r="AI19" i="5"/>
  <c r="AI20"/>
  <c r="AI21"/>
  <c r="AI22"/>
  <c r="AI23"/>
  <c r="AI22" i="1"/>
  <c r="AI24" i="5"/>
  <c r="AI25"/>
  <c r="AI26"/>
  <c r="AI27"/>
  <c r="AI28"/>
  <c r="AI29"/>
  <c r="AI30"/>
  <c r="AI31"/>
  <c r="AI32"/>
  <c r="AI31" i="1"/>
  <c r="AI33" i="5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64" i="1"/>
  <c r="AI61"/>
  <c r="AI57"/>
  <c r="AI59" i="5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2" i="1"/>
  <c r="AI94" i="5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F8"/>
  <c r="AF9"/>
  <c r="AF10"/>
  <c r="AF11"/>
  <c r="AF12"/>
  <c r="AF13"/>
  <c r="AF14"/>
  <c r="AF15"/>
  <c r="AF16"/>
  <c r="AF17"/>
  <c r="AF18"/>
  <c r="AF17" i="1"/>
  <c r="AF19" i="5"/>
  <c r="AF20"/>
  <c r="AF21"/>
  <c r="AF22"/>
  <c r="AF23"/>
  <c r="AF22" i="1"/>
  <c r="AF24" i="5"/>
  <c r="AF25"/>
  <c r="AF26"/>
  <c r="AF27"/>
  <c r="AF28"/>
  <c r="AF29"/>
  <c r="AF30"/>
  <c r="AF31"/>
  <c r="AF32"/>
  <c r="AF31" i="1"/>
  <c r="AF33" i="5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64" i="1"/>
  <c r="AF61"/>
  <c r="AF57"/>
  <c r="AF59" i="5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2" i="1"/>
  <c r="AF94" i="5"/>
  <c r="AF95"/>
  <c r="AF96"/>
  <c r="AF97"/>
  <c r="AF98"/>
  <c r="AF99"/>
  <c r="AF100"/>
  <c r="AF101"/>
  <c r="AF102"/>
  <c r="AF103"/>
  <c r="AF104"/>
  <c r="AF105"/>
  <c r="AF106"/>
  <c r="AF107"/>
  <c r="AF115" i="1"/>
  <c r="AF131"/>
  <c r="AF143"/>
  <c r="AF172"/>
  <c r="AF106"/>
  <c r="AF108" i="5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E8"/>
  <c r="AE9"/>
  <c r="AE10"/>
  <c r="AE11"/>
  <c r="AE12"/>
  <c r="AE13"/>
  <c r="AE14"/>
  <c r="AE15"/>
  <c r="AE16"/>
  <c r="AE17"/>
  <c r="AE18"/>
  <c r="AE17" i="1"/>
  <c r="AE19" i="5"/>
  <c r="AE20"/>
  <c r="AE21"/>
  <c r="AE22"/>
  <c r="AE23"/>
  <c r="AE22" i="1"/>
  <c r="AE24" i="5"/>
  <c r="AE25"/>
  <c r="AE26"/>
  <c r="AE27"/>
  <c r="AE28"/>
  <c r="AE29"/>
  <c r="AE30"/>
  <c r="AE31"/>
  <c r="AE32"/>
  <c r="AE31" i="1"/>
  <c r="AE33" i="5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64" i="1"/>
  <c r="AE61"/>
  <c r="AE57"/>
  <c r="AE59" i="5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2" i="1"/>
  <c r="AE94" i="5"/>
  <c r="AE95"/>
  <c r="AE96"/>
  <c r="AE97"/>
  <c r="AE98"/>
  <c r="AE99"/>
  <c r="AE100"/>
  <c r="AE101"/>
  <c r="AE102"/>
  <c r="AE103"/>
  <c r="AE104"/>
  <c r="AE105"/>
  <c r="AE106"/>
  <c r="AE107"/>
  <c r="AE115" i="1"/>
  <c r="AE131"/>
  <c r="AE143"/>
  <c r="AE172"/>
  <c r="AE106"/>
  <c r="AE108" i="5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8"/>
  <c r="AE179"/>
  <c r="AE180"/>
  <c r="AE181"/>
  <c r="AE182"/>
  <c r="AE183"/>
  <c r="AE184"/>
  <c r="AE185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8"/>
  <c r="AC179"/>
  <c r="AC180"/>
  <c r="AC181"/>
  <c r="AC182"/>
  <c r="AC183"/>
  <c r="AC184"/>
  <c r="AC185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Z8"/>
  <c r="Z9"/>
  <c r="Z10"/>
  <c r="Z11"/>
  <c r="Z12"/>
  <c r="Z13"/>
  <c r="Z14"/>
  <c r="Z15"/>
  <c r="Z16"/>
  <c r="Z17"/>
  <c r="Z18"/>
  <c r="Z17" i="1"/>
  <c r="Z19" i="5"/>
  <c r="Z20"/>
  <c r="Z21"/>
  <c r="Z22"/>
  <c r="Z23"/>
  <c r="Z22" i="1"/>
  <c r="Z24" i="5"/>
  <c r="Z25"/>
  <c r="Z26"/>
  <c r="Z27"/>
  <c r="Z28"/>
  <c r="Z29"/>
  <c r="Z30"/>
  <c r="Z31"/>
  <c r="Z32"/>
  <c r="Z31" i="1"/>
  <c r="Z33" i="5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64" i="1"/>
  <c r="Z61"/>
  <c r="Z57"/>
  <c r="Z59" i="5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2" i="1"/>
  <c r="Z94" i="5"/>
  <c r="Z95"/>
  <c r="Z96"/>
  <c r="Z97"/>
  <c r="Z98"/>
  <c r="Z99"/>
  <c r="Z100"/>
  <c r="Z101"/>
  <c r="Z102"/>
  <c r="Z103"/>
  <c r="Z104"/>
  <c r="Z105"/>
  <c r="Z106"/>
  <c r="Z107"/>
  <c r="Z115" i="1"/>
  <c r="Z131"/>
  <c r="Z143"/>
  <c r="Z172"/>
  <c r="Z106"/>
  <c r="Z108" i="5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Y8"/>
  <c r="Y9"/>
  <c r="Y10"/>
  <c r="Y11"/>
  <c r="Y12"/>
  <c r="Y13"/>
  <c r="Y14"/>
  <c r="Y15"/>
  <c r="Y16"/>
  <c r="Y17"/>
  <c r="Y18"/>
  <c r="Y17" i="1"/>
  <c r="Y19" i="5"/>
  <c r="Y20"/>
  <c r="Y21"/>
  <c r="Y22"/>
  <c r="Y23"/>
  <c r="Y22" i="1"/>
  <c r="Y24" i="5"/>
  <c r="Y25"/>
  <c r="Y26"/>
  <c r="Y27"/>
  <c r="Y28"/>
  <c r="Y29"/>
  <c r="Y30"/>
  <c r="Y31"/>
  <c r="Y32"/>
  <c r="Y31" i="1"/>
  <c r="Y33" i="5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64" i="1"/>
  <c r="Y61"/>
  <c r="Y57"/>
  <c r="Y59" i="5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2" i="1"/>
  <c r="Y94" i="5"/>
  <c r="Y95"/>
  <c r="Y96"/>
  <c r="Y97"/>
  <c r="Y98"/>
  <c r="Y99"/>
  <c r="Y100"/>
  <c r="Y101"/>
  <c r="Y102"/>
  <c r="Y103"/>
  <c r="Y104"/>
  <c r="Y105"/>
  <c r="Y106"/>
  <c r="Y107"/>
  <c r="Y115" i="1"/>
  <c r="Y131"/>
  <c r="Y143"/>
  <c r="Y172"/>
  <c r="Y106"/>
  <c r="Y108" i="5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X8"/>
  <c r="X9"/>
  <c r="X10"/>
  <c r="X11"/>
  <c r="X12"/>
  <c r="X13"/>
  <c r="X14"/>
  <c r="X15"/>
  <c r="X16"/>
  <c r="X17"/>
  <c r="X18"/>
  <c r="X17" i="1"/>
  <c r="X19" i="5"/>
  <c r="X20"/>
  <c r="X21"/>
  <c r="X22"/>
  <c r="X23"/>
  <c r="X22" i="1"/>
  <c r="X24" i="5"/>
  <c r="X25"/>
  <c r="X26"/>
  <c r="X27"/>
  <c r="X28"/>
  <c r="X29"/>
  <c r="X30"/>
  <c r="X31"/>
  <c r="X32"/>
  <c r="X31" i="1"/>
  <c r="X33" i="5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64" i="1"/>
  <c r="X61"/>
  <c r="X57"/>
  <c r="X59" i="5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2" i="1"/>
  <c r="X94" i="5"/>
  <c r="X95"/>
  <c r="X96"/>
  <c r="X97"/>
  <c r="X98"/>
  <c r="X99"/>
  <c r="X100"/>
  <c r="X101"/>
  <c r="X102"/>
  <c r="X103"/>
  <c r="X104"/>
  <c r="X105"/>
  <c r="X106"/>
  <c r="X107"/>
  <c r="X115" i="1"/>
  <c r="X131"/>
  <c r="X143"/>
  <c r="X172"/>
  <c r="X106"/>
  <c r="X108" i="5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W8"/>
  <c r="W9"/>
  <c r="W10"/>
  <c r="W11"/>
  <c r="W12"/>
  <c r="W13"/>
  <c r="W14"/>
  <c r="W15"/>
  <c r="W16"/>
  <c r="W17"/>
  <c r="W18"/>
  <c r="W17" i="1"/>
  <c r="W19" i="5"/>
  <c r="W20"/>
  <c r="W21"/>
  <c r="W22"/>
  <c r="W23"/>
  <c r="W22" i="1"/>
  <c r="W24" i="5"/>
  <c r="W25"/>
  <c r="W26"/>
  <c r="W27"/>
  <c r="W28"/>
  <c r="W29"/>
  <c r="W30"/>
  <c r="W31"/>
  <c r="W32"/>
  <c r="W31" i="1"/>
  <c r="W33" i="5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64" i="1"/>
  <c r="W61"/>
  <c r="W57"/>
  <c r="W59" i="5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2" i="1"/>
  <c r="W94" i="5"/>
  <c r="W95"/>
  <c r="W96"/>
  <c r="W97"/>
  <c r="W98"/>
  <c r="W99"/>
  <c r="W100"/>
  <c r="W101"/>
  <c r="W102"/>
  <c r="W103"/>
  <c r="W104"/>
  <c r="W105"/>
  <c r="W106"/>
  <c r="W107"/>
  <c r="W115" i="1"/>
  <c r="W131"/>
  <c r="W143"/>
  <c r="W172"/>
  <c r="W106"/>
  <c r="W108" i="5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8"/>
  <c r="W179"/>
  <c r="W180"/>
  <c r="W181"/>
  <c r="W182"/>
  <c r="W183"/>
  <c r="W184"/>
  <c r="W185"/>
  <c r="V8"/>
  <c r="V9"/>
  <c r="V10"/>
  <c r="V11"/>
  <c r="V12"/>
  <c r="V13"/>
  <c r="V14"/>
  <c r="V15"/>
  <c r="V16"/>
  <c r="V17"/>
  <c r="V18"/>
  <c r="V17" i="1"/>
  <c r="V19" i="5"/>
  <c r="V20"/>
  <c r="V21"/>
  <c r="V22"/>
  <c r="V23"/>
  <c r="V22" i="1"/>
  <c r="V24" i="5"/>
  <c r="V25"/>
  <c r="V26"/>
  <c r="V27"/>
  <c r="V28"/>
  <c r="V29"/>
  <c r="V30"/>
  <c r="V31"/>
  <c r="V32"/>
  <c r="V31" i="1"/>
  <c r="V33" i="5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64" i="1"/>
  <c r="V61"/>
  <c r="V57"/>
  <c r="V59" i="5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2" i="1"/>
  <c r="V94" i="5"/>
  <c r="V95"/>
  <c r="V96"/>
  <c r="V97"/>
  <c r="V98"/>
  <c r="V99"/>
  <c r="V100"/>
  <c r="V101"/>
  <c r="V102"/>
  <c r="V103"/>
  <c r="V104"/>
  <c r="V105"/>
  <c r="V106"/>
  <c r="V107"/>
  <c r="V115" i="1"/>
  <c r="V131"/>
  <c r="V143"/>
  <c r="V172"/>
  <c r="V106"/>
  <c r="V108" i="5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U8"/>
  <c r="U9"/>
  <c r="U10"/>
  <c r="U11"/>
  <c r="U12"/>
  <c r="U13"/>
  <c r="U14"/>
  <c r="U15"/>
  <c r="U16"/>
  <c r="U17"/>
  <c r="U18"/>
  <c r="U17" i="1"/>
  <c r="U19" i="5"/>
  <c r="U20"/>
  <c r="U21"/>
  <c r="U22"/>
  <c r="U23"/>
  <c r="U22" i="1"/>
  <c r="U24" i="5"/>
  <c r="U25"/>
  <c r="U26"/>
  <c r="U27"/>
  <c r="U28"/>
  <c r="U29"/>
  <c r="U30"/>
  <c r="U31"/>
  <c r="U32"/>
  <c r="U31" i="1"/>
  <c r="U33" i="5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64" i="1"/>
  <c r="U61"/>
  <c r="U57"/>
  <c r="U59" i="5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2" i="1"/>
  <c r="U94" i="5"/>
  <c r="U95"/>
  <c r="U96"/>
  <c r="U97"/>
  <c r="U98"/>
  <c r="U99"/>
  <c r="U100"/>
  <c r="U101"/>
  <c r="U102"/>
  <c r="U103"/>
  <c r="U104"/>
  <c r="U105"/>
  <c r="U106"/>
  <c r="U107"/>
  <c r="U115" i="1"/>
  <c r="U131"/>
  <c r="U143"/>
  <c r="U172"/>
  <c r="U106"/>
  <c r="U108" i="5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8"/>
  <c r="U179"/>
  <c r="U180"/>
  <c r="U181"/>
  <c r="U182"/>
  <c r="U183"/>
  <c r="U184"/>
  <c r="U185"/>
  <c r="S8"/>
  <c r="S9"/>
  <c r="S10"/>
  <c r="S11"/>
  <c r="S12"/>
  <c r="S13"/>
  <c r="S14"/>
  <c r="S15"/>
  <c r="S16"/>
  <c r="S17"/>
  <c r="S18"/>
  <c r="S17" i="1"/>
  <c r="S19" i="5"/>
  <c r="S20"/>
  <c r="S21"/>
  <c r="S22"/>
  <c r="S23"/>
  <c r="S22" i="1"/>
  <c r="S24" i="5"/>
  <c r="S25"/>
  <c r="S26"/>
  <c r="S27"/>
  <c r="S28"/>
  <c r="S29"/>
  <c r="S30"/>
  <c r="S31"/>
  <c r="S32"/>
  <c r="S31" i="1"/>
  <c r="S33" i="5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64" i="1"/>
  <c r="S61"/>
  <c r="S57"/>
  <c r="S59" i="5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2" i="1"/>
  <c r="S94" i="5"/>
  <c r="S95"/>
  <c r="S96"/>
  <c r="S97"/>
  <c r="S98"/>
  <c r="S99"/>
  <c r="S100"/>
  <c r="S101"/>
  <c r="S102"/>
  <c r="S103"/>
  <c r="S104"/>
  <c r="S105"/>
  <c r="S106"/>
  <c r="S107"/>
  <c r="S115" i="1"/>
  <c r="S131"/>
  <c r="S143"/>
  <c r="S172"/>
  <c r="S106"/>
  <c r="S108" i="5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8"/>
  <c r="S179"/>
  <c r="S180"/>
  <c r="S181"/>
  <c r="S182"/>
  <c r="S183"/>
  <c r="S184"/>
  <c r="S185"/>
  <c r="R8"/>
  <c r="R9"/>
  <c r="R10"/>
  <c r="R11"/>
  <c r="R12"/>
  <c r="R13"/>
  <c r="R14"/>
  <c r="R15"/>
  <c r="R16"/>
  <c r="R17"/>
  <c r="R18"/>
  <c r="R17" i="1"/>
  <c r="R19" i="5"/>
  <c r="R20"/>
  <c r="R21"/>
  <c r="R22"/>
  <c r="R23"/>
  <c r="R22" i="1"/>
  <c r="R24" i="5"/>
  <c r="R25"/>
  <c r="R26"/>
  <c r="R27"/>
  <c r="R28"/>
  <c r="R29"/>
  <c r="R30"/>
  <c r="R31"/>
  <c r="R32"/>
  <c r="R31" i="1"/>
  <c r="R33" i="5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64" i="1"/>
  <c r="R61"/>
  <c r="R57"/>
  <c r="R59" i="5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2" i="1"/>
  <c r="R94" i="5"/>
  <c r="R95"/>
  <c r="R96"/>
  <c r="R97"/>
  <c r="R98"/>
  <c r="R99"/>
  <c r="R100"/>
  <c r="R101"/>
  <c r="R102"/>
  <c r="R103"/>
  <c r="R104"/>
  <c r="R105"/>
  <c r="R106"/>
  <c r="R107"/>
  <c r="R115" i="1"/>
  <c r="R131"/>
  <c r="R143"/>
  <c r="R172"/>
  <c r="R106"/>
  <c r="R108" i="5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Q8"/>
  <c r="Q9"/>
  <c r="Q10"/>
  <c r="Q11"/>
  <c r="Q12"/>
  <c r="Q13"/>
  <c r="Q14"/>
  <c r="Q15"/>
  <c r="Q16"/>
  <c r="Q17"/>
  <c r="Q18"/>
  <c r="Q17" i="1"/>
  <c r="Q19" i="5"/>
  <c r="Q20"/>
  <c r="Q21"/>
  <c r="Q22"/>
  <c r="Q23"/>
  <c r="Q22" i="1"/>
  <c r="Q24" i="5"/>
  <c r="Q25"/>
  <c r="Q26"/>
  <c r="Q27"/>
  <c r="Q28"/>
  <c r="Q29"/>
  <c r="Q30"/>
  <c r="Q31"/>
  <c r="Q32"/>
  <c r="Q31" i="1"/>
  <c r="Q33" i="5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64" i="1"/>
  <c r="Q61"/>
  <c r="Q57"/>
  <c r="Q59" i="5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2" i="1"/>
  <c r="Q94" i="5"/>
  <c r="Q95"/>
  <c r="Q96"/>
  <c r="Q97"/>
  <c r="Q98"/>
  <c r="Q99"/>
  <c r="Q100"/>
  <c r="Q101"/>
  <c r="Q102"/>
  <c r="Q103"/>
  <c r="Q104"/>
  <c r="Q105"/>
  <c r="Q106"/>
  <c r="Q107"/>
  <c r="Q115" i="1"/>
  <c r="Q131"/>
  <c r="Q143"/>
  <c r="Q172"/>
  <c r="Q106"/>
  <c r="Q108" i="5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8"/>
  <c r="Q179"/>
  <c r="Q180"/>
  <c r="Q181"/>
  <c r="Q182"/>
  <c r="Q183"/>
  <c r="Q184"/>
  <c r="Q185"/>
  <c r="P8"/>
  <c r="P9"/>
  <c r="P10"/>
  <c r="P11"/>
  <c r="P12"/>
  <c r="P13"/>
  <c r="P14"/>
  <c r="P15"/>
  <c r="P16"/>
  <c r="P17"/>
  <c r="P18"/>
  <c r="P17" i="1"/>
  <c r="P19" i="5"/>
  <c r="P20"/>
  <c r="P21"/>
  <c r="P22"/>
  <c r="P23"/>
  <c r="P22" i="1"/>
  <c r="P24" i="5"/>
  <c r="P25"/>
  <c r="P26"/>
  <c r="P27"/>
  <c r="P28"/>
  <c r="P29"/>
  <c r="P30"/>
  <c r="P31"/>
  <c r="P32"/>
  <c r="P31" i="1"/>
  <c r="P33" i="5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64" i="1"/>
  <c r="P61"/>
  <c r="P57"/>
  <c r="P59" i="5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2" i="1"/>
  <c r="P94" i="5"/>
  <c r="P95"/>
  <c r="P96"/>
  <c r="P97"/>
  <c r="P98"/>
  <c r="P99"/>
  <c r="P100"/>
  <c r="P101"/>
  <c r="P102"/>
  <c r="P103"/>
  <c r="P104"/>
  <c r="P105"/>
  <c r="P106"/>
  <c r="P107"/>
  <c r="P115" i="1"/>
  <c r="P131"/>
  <c r="P143"/>
  <c r="P172"/>
  <c r="P106"/>
  <c r="P108" i="5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O8"/>
  <c r="O9"/>
  <c r="O10"/>
  <c r="O11"/>
  <c r="O12"/>
  <c r="O13"/>
  <c r="O14"/>
  <c r="O15"/>
  <c r="O16"/>
  <c r="O17"/>
  <c r="O18"/>
  <c r="O17" i="1"/>
  <c r="O19" i="5"/>
  <c r="O20"/>
  <c r="O21"/>
  <c r="O22"/>
  <c r="O23"/>
  <c r="O22" i="1"/>
  <c r="O24" i="5"/>
  <c r="O25"/>
  <c r="O26"/>
  <c r="O27"/>
  <c r="O28"/>
  <c r="O29"/>
  <c r="O30"/>
  <c r="O31"/>
  <c r="O32"/>
  <c r="O31" i="1"/>
  <c r="O33" i="5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64" i="1"/>
  <c r="O61"/>
  <c r="O57"/>
  <c r="O59" i="5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2" i="1"/>
  <c r="O94" i="5"/>
  <c r="O95"/>
  <c r="O96"/>
  <c r="O97"/>
  <c r="O98"/>
  <c r="O99"/>
  <c r="O100"/>
  <c r="O101"/>
  <c r="O102"/>
  <c r="O103"/>
  <c r="O104"/>
  <c r="O105"/>
  <c r="O106"/>
  <c r="O107"/>
  <c r="O115" i="1"/>
  <c r="O131"/>
  <c r="O143"/>
  <c r="O172"/>
  <c r="O106"/>
  <c r="O108" i="5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8"/>
  <c r="O179"/>
  <c r="O180"/>
  <c r="O181"/>
  <c r="O182"/>
  <c r="O183"/>
  <c r="O184"/>
  <c r="O185"/>
  <c r="N8"/>
  <c r="N9"/>
  <c r="N10"/>
  <c r="N11"/>
  <c r="N12"/>
  <c r="N13"/>
  <c r="N14"/>
  <c r="N15"/>
  <c r="N16"/>
  <c r="N17"/>
  <c r="N18"/>
  <c r="N17" i="1"/>
  <c r="N19" i="5"/>
  <c r="N20"/>
  <c r="N21"/>
  <c r="N22"/>
  <c r="N23"/>
  <c r="N22" i="1"/>
  <c r="N24" i="5"/>
  <c r="N25"/>
  <c r="N26"/>
  <c r="N27"/>
  <c r="N28"/>
  <c r="N29"/>
  <c r="N30"/>
  <c r="N31"/>
  <c r="N32"/>
  <c r="N31" i="1"/>
  <c r="N33" i="5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64" i="1"/>
  <c r="N61"/>
  <c r="N57"/>
  <c r="N59" i="5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2" i="1"/>
  <c r="N94" i="5"/>
  <c r="N95"/>
  <c r="N96"/>
  <c r="N97"/>
  <c r="N98"/>
  <c r="N99"/>
  <c r="N100"/>
  <c r="N101"/>
  <c r="N102"/>
  <c r="N103"/>
  <c r="N104"/>
  <c r="N105"/>
  <c r="N106"/>
  <c r="N107"/>
  <c r="N115" i="1"/>
  <c r="N131"/>
  <c r="N143"/>
  <c r="N172"/>
  <c r="N106"/>
  <c r="N108" i="5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M8"/>
  <c r="M9"/>
  <c r="M10"/>
  <c r="M11"/>
  <c r="M12"/>
  <c r="M13"/>
  <c r="M14"/>
  <c r="M15"/>
  <c r="M16"/>
  <c r="M17"/>
  <c r="M18"/>
  <c r="M17" i="1"/>
  <c r="M19" i="5"/>
  <c r="M20"/>
  <c r="M21"/>
  <c r="M22"/>
  <c r="M23"/>
  <c r="M22" i="1"/>
  <c r="M24" i="5"/>
  <c r="M25"/>
  <c r="M26"/>
  <c r="M27"/>
  <c r="M28"/>
  <c r="M29"/>
  <c r="M30"/>
  <c r="M31"/>
  <c r="M32"/>
  <c r="M31" i="1"/>
  <c r="M33" i="5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64" i="1"/>
  <c r="M61"/>
  <c r="M57"/>
  <c r="M59" i="5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2" i="1"/>
  <c r="M94" i="5"/>
  <c r="M95"/>
  <c r="M96"/>
  <c r="M97"/>
  <c r="M98"/>
  <c r="M99"/>
  <c r="M100"/>
  <c r="M101"/>
  <c r="M102"/>
  <c r="M103"/>
  <c r="M104"/>
  <c r="M105"/>
  <c r="M106"/>
  <c r="M107"/>
  <c r="M115" i="1"/>
  <c r="M131"/>
  <c r="M143"/>
  <c r="M172"/>
  <c r="M106"/>
  <c r="M108" i="5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L8"/>
  <c r="L9"/>
  <c r="L10"/>
  <c r="L11"/>
  <c r="L12"/>
  <c r="L13"/>
  <c r="L14"/>
  <c r="L15"/>
  <c r="L16"/>
  <c r="L17"/>
  <c r="L18"/>
  <c r="L17" i="1"/>
  <c r="L19" i="5"/>
  <c r="L20"/>
  <c r="L21"/>
  <c r="L22"/>
  <c r="L23"/>
  <c r="L22" i="1"/>
  <c r="L24" i="5"/>
  <c r="L25"/>
  <c r="L26"/>
  <c r="L27"/>
  <c r="L28"/>
  <c r="L29"/>
  <c r="L30"/>
  <c r="L31"/>
  <c r="L32"/>
  <c r="L31" i="1"/>
  <c r="L33" i="5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64" i="1"/>
  <c r="L61"/>
  <c r="L57"/>
  <c r="L59" i="5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2" i="1"/>
  <c r="L94" i="5"/>
  <c r="L95"/>
  <c r="L96"/>
  <c r="L97"/>
  <c r="L98"/>
  <c r="L99"/>
  <c r="L100"/>
  <c r="L101"/>
  <c r="L102"/>
  <c r="L103"/>
  <c r="L104"/>
  <c r="L105"/>
  <c r="L106"/>
  <c r="L107"/>
  <c r="L115" i="1"/>
  <c r="L131"/>
  <c r="L143"/>
  <c r="L172"/>
  <c r="L106"/>
  <c r="L108" i="5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8"/>
  <c r="L179"/>
  <c r="L180"/>
  <c r="L181"/>
  <c r="L182"/>
  <c r="L183"/>
  <c r="L184"/>
  <c r="L185"/>
  <c r="K8"/>
  <c r="K9"/>
  <c r="K10"/>
  <c r="K11"/>
  <c r="K12"/>
  <c r="K13"/>
  <c r="K14"/>
  <c r="K15"/>
  <c r="K16"/>
  <c r="K17"/>
  <c r="K18"/>
  <c r="K17" i="1"/>
  <c r="K19" i="5"/>
  <c r="K20"/>
  <c r="K21"/>
  <c r="K22"/>
  <c r="K23"/>
  <c r="K22" i="1"/>
  <c r="K24" i="5"/>
  <c r="K25"/>
  <c r="K26"/>
  <c r="K27"/>
  <c r="K28"/>
  <c r="K29"/>
  <c r="K30"/>
  <c r="K31"/>
  <c r="K32"/>
  <c r="K31" i="1"/>
  <c r="K33" i="5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64" i="1"/>
  <c r="K61"/>
  <c r="K57"/>
  <c r="K59" i="5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2" i="1"/>
  <c r="K94" i="5"/>
  <c r="K95"/>
  <c r="K96"/>
  <c r="K97"/>
  <c r="K98"/>
  <c r="K99"/>
  <c r="K100"/>
  <c r="K101"/>
  <c r="K102"/>
  <c r="K103"/>
  <c r="K104"/>
  <c r="K105"/>
  <c r="K106"/>
  <c r="K107"/>
  <c r="K115" i="1"/>
  <c r="K131"/>
  <c r="K143"/>
  <c r="K172"/>
  <c r="K106"/>
  <c r="K108" i="5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I8"/>
  <c r="I9"/>
  <c r="I10"/>
  <c r="I11"/>
  <c r="I12"/>
  <c r="I13"/>
  <c r="I14"/>
  <c r="I15"/>
  <c r="I16"/>
  <c r="I17"/>
  <c r="I18"/>
  <c r="I17" i="1"/>
  <c r="I19" i="5"/>
  <c r="I20"/>
  <c r="I21"/>
  <c r="I22"/>
  <c r="I23"/>
  <c r="I22" i="1"/>
  <c r="I24" i="5"/>
  <c r="I25"/>
  <c r="I26"/>
  <c r="I27"/>
  <c r="I28"/>
  <c r="I29"/>
  <c r="I30"/>
  <c r="I31"/>
  <c r="I32"/>
  <c r="I31" i="1"/>
  <c r="I33" i="5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64" i="1"/>
  <c r="I61"/>
  <c r="I57"/>
  <c r="I59" i="5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2" i="1"/>
  <c r="I94" i="5"/>
  <c r="I95"/>
  <c r="I96"/>
  <c r="I97"/>
  <c r="I98"/>
  <c r="I99"/>
  <c r="I100"/>
  <c r="I101"/>
  <c r="I102"/>
  <c r="I103"/>
  <c r="I104"/>
  <c r="I105"/>
  <c r="I106"/>
  <c r="I107"/>
  <c r="I115" i="1"/>
  <c r="I131"/>
  <c r="I143"/>
  <c r="I172"/>
  <c r="I106"/>
  <c r="I108" i="5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BY6" i="1"/>
  <c r="BY7"/>
  <c r="BY8"/>
  <c r="BY9"/>
  <c r="BY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5"/>
  <c r="J7" i="5"/>
  <c r="K7"/>
  <c r="L7"/>
  <c r="M7"/>
  <c r="N7"/>
  <c r="O7"/>
  <c r="P7"/>
  <c r="Q7"/>
  <c r="R7"/>
  <c r="S7"/>
  <c r="U7"/>
  <c r="V7"/>
  <c r="W7"/>
  <c r="X7"/>
  <c r="Y7"/>
  <c r="Z7"/>
  <c r="AA7"/>
  <c r="AB7"/>
  <c r="AC7"/>
  <c r="AE7"/>
  <c r="AF7"/>
  <c r="AG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W6"/>
  <c r="BX7"/>
  <c r="BZ7"/>
  <c r="CA7"/>
  <c r="CB7"/>
  <c r="CC7"/>
  <c r="CD7"/>
  <c r="I7"/>
  <c r="BS185"/>
  <c r="BO185"/>
  <c r="BF185"/>
  <c r="AS185"/>
  <c r="AO185"/>
  <c r="AH185"/>
  <c r="AG185"/>
  <c r="AD185"/>
  <c r="AA185"/>
  <c r="T185"/>
  <c r="E185"/>
  <c r="BS184"/>
  <c r="BO184"/>
  <c r="AH184"/>
  <c r="AS184"/>
  <c r="AO184"/>
  <c r="AG184"/>
  <c r="AD184"/>
  <c r="AA184"/>
  <c r="T184"/>
  <c r="E184"/>
  <c r="BS183"/>
  <c r="BO183"/>
  <c r="AH183"/>
  <c r="AS183"/>
  <c r="AO183"/>
  <c r="AG183"/>
  <c r="AD183"/>
  <c r="AA183"/>
  <c r="T183"/>
  <c r="E183"/>
  <c r="BS182"/>
  <c r="BO182"/>
  <c r="AS182"/>
  <c r="AO182"/>
  <c r="AH182"/>
  <c r="AG182"/>
  <c r="AD182"/>
  <c r="AA182"/>
  <c r="T182"/>
  <c r="E182"/>
  <c r="BS181"/>
  <c r="BO181"/>
  <c r="AS181"/>
  <c r="AO181"/>
  <c r="AH181"/>
  <c r="AG181"/>
  <c r="AD181"/>
  <c r="AA181"/>
  <c r="T181"/>
  <c r="E181"/>
  <c r="BS180"/>
  <c r="BO180"/>
  <c r="AS180"/>
  <c r="AO180"/>
  <c r="AH180"/>
  <c r="AG180"/>
  <c r="AD180"/>
  <c r="AA180"/>
  <c r="T180"/>
  <c r="E180"/>
  <c r="BS179"/>
  <c r="BO179"/>
  <c r="AS179"/>
  <c r="AO179"/>
  <c r="AH179"/>
  <c r="AG179"/>
  <c r="AD179"/>
  <c r="AA179"/>
  <c r="T179"/>
  <c r="E179"/>
  <c r="BS178"/>
  <c r="BO178"/>
  <c r="AS178"/>
  <c r="AO178"/>
  <c r="AH178"/>
  <c r="AG178"/>
  <c r="AD178"/>
  <c r="AA178"/>
  <c r="T178"/>
  <c r="E178"/>
  <c r="BS177"/>
  <c r="BO177"/>
  <c r="AS177"/>
  <c r="AO177"/>
  <c r="AH177"/>
  <c r="AG177"/>
  <c r="AD177"/>
  <c r="AA177"/>
  <c r="T177"/>
  <c r="BS176"/>
  <c r="BO176"/>
  <c r="AS176"/>
  <c r="AO176"/>
  <c r="AH176"/>
  <c r="AG176"/>
  <c r="AD176"/>
  <c r="AA176"/>
  <c r="T176"/>
  <c r="E176"/>
  <c r="BS175"/>
  <c r="BO175"/>
  <c r="AS175"/>
  <c r="AO175"/>
  <c r="AO174"/>
  <c r="AH175"/>
  <c r="AH174"/>
  <c r="AG175"/>
  <c r="AD175"/>
  <c r="AA175"/>
  <c r="T175"/>
  <c r="T174"/>
  <c r="E175"/>
  <c r="BS174"/>
  <c r="BO174"/>
  <c r="BA174"/>
  <c r="AZ174"/>
  <c r="AY174"/>
  <c r="AX174"/>
  <c r="AW174"/>
  <c r="AV174"/>
  <c r="AU174"/>
  <c r="AS174"/>
  <c r="AG174"/>
  <c r="AD174"/>
  <c r="AA174"/>
  <c r="J174"/>
  <c r="H174"/>
  <c r="G174"/>
  <c r="F174"/>
  <c r="E174"/>
  <c r="BS173"/>
  <c r="BO173"/>
  <c r="AH173"/>
  <c r="AS173"/>
  <c r="AO173"/>
  <c r="AG173"/>
  <c r="AD173"/>
  <c r="AA173"/>
  <c r="T173"/>
  <c r="E173"/>
  <c r="BS172"/>
  <c r="BO172"/>
  <c r="AH172"/>
  <c r="AS172"/>
  <c r="AO172"/>
  <c r="AG172"/>
  <c r="AD172"/>
  <c r="AA172"/>
  <c r="T172"/>
  <c r="E172"/>
  <c r="BS171"/>
  <c r="BO171"/>
  <c r="AH171"/>
  <c r="AS171"/>
  <c r="AO171"/>
  <c r="AG171"/>
  <c r="AD171"/>
  <c r="AA171"/>
  <c r="T171"/>
  <c r="E171"/>
  <c r="BS170"/>
  <c r="BO170"/>
  <c r="AS170"/>
  <c r="AO170"/>
  <c r="AH170"/>
  <c r="AG170"/>
  <c r="AD170"/>
  <c r="AA170"/>
  <c r="T170"/>
  <c r="E170"/>
  <c r="BS169"/>
  <c r="BO169"/>
  <c r="AS169"/>
  <c r="AO169"/>
  <c r="AH169"/>
  <c r="AG169"/>
  <c r="AD169"/>
  <c r="AA169"/>
  <c r="T169"/>
  <c r="E169"/>
  <c r="BS168"/>
  <c r="BO168"/>
  <c r="AS168"/>
  <c r="AO168"/>
  <c r="AH168"/>
  <c r="AG168"/>
  <c r="AD168"/>
  <c r="AA168"/>
  <c r="T168"/>
  <c r="E168"/>
  <c r="BS167"/>
  <c r="BO167"/>
  <c r="AS167"/>
  <c r="AO167"/>
  <c r="AH167"/>
  <c r="AG167"/>
  <c r="AD167"/>
  <c r="AA167"/>
  <c r="T167"/>
  <c r="E167"/>
  <c r="BS166"/>
  <c r="BO166"/>
  <c r="AS166"/>
  <c r="AO166"/>
  <c r="AH166"/>
  <c r="AG166"/>
  <c r="AD166"/>
  <c r="AA166"/>
  <c r="T166"/>
  <c r="E166"/>
  <c r="BS165"/>
  <c r="BO165"/>
  <c r="AS165"/>
  <c r="AO165"/>
  <c r="AH165"/>
  <c r="AG165"/>
  <c r="AD165"/>
  <c r="AA165"/>
  <c r="T165"/>
  <c r="E165"/>
  <c r="BS164"/>
  <c r="BO164"/>
  <c r="AS164"/>
  <c r="AO164"/>
  <c r="AH164"/>
  <c r="AG164"/>
  <c r="AD164"/>
  <c r="AA164"/>
  <c r="T164"/>
  <c r="E164"/>
  <c r="BS163"/>
  <c r="BO163"/>
  <c r="AS163"/>
  <c r="AO163"/>
  <c r="AH163"/>
  <c r="AG163"/>
  <c r="AD163"/>
  <c r="AA163"/>
  <c r="T163"/>
  <c r="E163"/>
  <c r="BS162"/>
  <c r="BO162"/>
  <c r="AS162"/>
  <c r="AO162"/>
  <c r="AH162"/>
  <c r="AG162"/>
  <c r="AD162"/>
  <c r="AA162"/>
  <c r="T162"/>
  <c r="E162"/>
  <c r="BS161"/>
  <c r="BO161"/>
  <c r="AS161"/>
  <c r="AO161"/>
  <c r="AH161"/>
  <c r="AG161"/>
  <c r="AD161"/>
  <c r="AA161"/>
  <c r="T161"/>
  <c r="E161"/>
  <c r="BS160"/>
  <c r="BO160"/>
  <c r="AS160"/>
  <c r="AO160"/>
  <c r="AH160"/>
  <c r="AG160"/>
  <c r="AD160"/>
  <c r="AA160"/>
  <c r="T160"/>
  <c r="E160"/>
  <c r="BS159"/>
  <c r="BO159"/>
  <c r="AS159"/>
  <c r="AO159"/>
  <c r="AH159"/>
  <c r="AG159"/>
  <c r="AD159"/>
  <c r="AA159"/>
  <c r="T159"/>
  <c r="E159"/>
  <c r="BS158"/>
  <c r="BO158"/>
  <c r="AS158"/>
  <c r="AO158"/>
  <c r="AH158"/>
  <c r="AG158"/>
  <c r="AD158"/>
  <c r="AA158"/>
  <c r="T158"/>
  <c r="E158"/>
  <c r="BS157"/>
  <c r="BO157"/>
  <c r="AS157"/>
  <c r="AO157"/>
  <c r="AH157"/>
  <c r="AG157"/>
  <c r="AD157"/>
  <c r="AA157"/>
  <c r="T157"/>
  <c r="E157"/>
  <c r="BS156"/>
  <c r="BO156"/>
  <c r="AS156"/>
  <c r="AO156"/>
  <c r="AH156"/>
  <c r="AG156"/>
  <c r="AD156"/>
  <c r="AA156"/>
  <c r="T156"/>
  <c r="E156"/>
  <c r="BS155"/>
  <c r="BO155"/>
  <c r="AH155"/>
  <c r="AS155"/>
  <c r="AO155"/>
  <c r="AG155"/>
  <c r="AD155"/>
  <c r="AA155"/>
  <c r="T155"/>
  <c r="E155"/>
  <c r="BS154"/>
  <c r="BO154"/>
  <c r="AH154"/>
  <c r="AS154"/>
  <c r="AO154"/>
  <c r="AG154"/>
  <c r="AD154"/>
  <c r="AA154"/>
  <c r="T154"/>
  <c r="E154"/>
  <c r="BS153"/>
  <c r="BO153"/>
  <c r="AS153"/>
  <c r="AO153"/>
  <c r="AH153"/>
  <c r="AG153"/>
  <c r="AD153"/>
  <c r="AA153"/>
  <c r="T153"/>
  <c r="E153"/>
  <c r="BS152"/>
  <c r="BO152"/>
  <c r="AS152"/>
  <c r="AO152"/>
  <c r="AH152"/>
  <c r="AG152"/>
  <c r="AD152"/>
  <c r="AA152"/>
  <c r="T152"/>
  <c r="E152"/>
  <c r="BS151"/>
  <c r="BO151"/>
  <c r="AS151"/>
  <c r="AO151"/>
  <c r="AH151"/>
  <c r="AG151"/>
  <c r="AD151"/>
  <c r="AA151"/>
  <c r="T151"/>
  <c r="E151"/>
  <c r="BS150"/>
  <c r="BO150"/>
  <c r="AS150"/>
  <c r="AO150"/>
  <c r="AH150"/>
  <c r="AG150"/>
  <c r="AD150"/>
  <c r="AA150"/>
  <c r="T150"/>
  <c r="E150"/>
  <c r="BS149"/>
  <c r="BO149"/>
  <c r="AS149"/>
  <c r="AO149"/>
  <c r="AH149"/>
  <c r="AG149"/>
  <c r="AD149"/>
  <c r="AA149"/>
  <c r="T149"/>
  <c r="E149"/>
  <c r="BS148"/>
  <c r="BO148"/>
  <c r="AS148"/>
  <c r="AO148"/>
  <c r="AH148"/>
  <c r="AG148"/>
  <c r="AD148"/>
  <c r="AA148"/>
  <c r="T148"/>
  <c r="E148"/>
  <c r="BS147"/>
  <c r="BO147"/>
  <c r="AS147"/>
  <c r="AO147"/>
  <c r="AH147"/>
  <c r="AG147"/>
  <c r="AD147"/>
  <c r="AA147"/>
  <c r="T147"/>
  <c r="E147"/>
  <c r="BS146"/>
  <c r="BO146"/>
  <c r="AS146"/>
  <c r="AO146"/>
  <c r="AO145"/>
  <c r="AH146"/>
  <c r="AH145"/>
  <c r="AG146"/>
  <c r="AD146"/>
  <c r="AD145"/>
  <c r="AA146"/>
  <c r="T146"/>
  <c r="T145"/>
  <c r="E146"/>
  <c r="BS145"/>
  <c r="BO145"/>
  <c r="BA145"/>
  <c r="AZ145"/>
  <c r="AY145"/>
  <c r="AX145"/>
  <c r="AW145"/>
  <c r="AV145"/>
  <c r="AU145"/>
  <c r="AS145"/>
  <c r="AG145"/>
  <c r="AA145"/>
  <c r="J145"/>
  <c r="H145"/>
  <c r="E145"/>
  <c r="G145"/>
  <c r="F145"/>
  <c r="BS144"/>
  <c r="BO144"/>
  <c r="AS144"/>
  <c r="AO144"/>
  <c r="AH144"/>
  <c r="AG144"/>
  <c r="AD144"/>
  <c r="AA144"/>
  <c r="T144"/>
  <c r="E144"/>
  <c r="BS143"/>
  <c r="BO143"/>
  <c r="AS143"/>
  <c r="AO143"/>
  <c r="AH143"/>
  <c r="AG143"/>
  <c r="AD143"/>
  <c r="AA143"/>
  <c r="T143"/>
  <c r="E143"/>
  <c r="BS142"/>
  <c r="BO142"/>
  <c r="AS142"/>
  <c r="AO142"/>
  <c r="AH142"/>
  <c r="AG142"/>
  <c r="AD142"/>
  <c r="AA142"/>
  <c r="T142"/>
  <c r="E142"/>
  <c r="BS141"/>
  <c r="BO141"/>
  <c r="AS141"/>
  <c r="AO141"/>
  <c r="AH141"/>
  <c r="AG141"/>
  <c r="AD141"/>
  <c r="AA141"/>
  <c r="T141"/>
  <c r="E141"/>
  <c r="BS140"/>
  <c r="BO140"/>
  <c r="AS140"/>
  <c r="AO140"/>
  <c r="AH140"/>
  <c r="AG140"/>
  <c r="AD140"/>
  <c r="AA140"/>
  <c r="T140"/>
  <c r="E140"/>
  <c r="BS139"/>
  <c r="BO139"/>
  <c r="AS139"/>
  <c r="AO139"/>
  <c r="AH139"/>
  <c r="AG139"/>
  <c r="AD139"/>
  <c r="AA139"/>
  <c r="T139"/>
  <c r="E139"/>
  <c r="BS138"/>
  <c r="BO138"/>
  <c r="AS138"/>
  <c r="AO138"/>
  <c r="AH138"/>
  <c r="AG138"/>
  <c r="AD138"/>
  <c r="AA138"/>
  <c r="T138"/>
  <c r="E138"/>
  <c r="BS137"/>
  <c r="BO137"/>
  <c r="AS137"/>
  <c r="AO137"/>
  <c r="AH137"/>
  <c r="AG137"/>
  <c r="AD137"/>
  <c r="AA137"/>
  <c r="T137"/>
  <c r="E137"/>
  <c r="BS136"/>
  <c r="BO136"/>
  <c r="AS136"/>
  <c r="AO136"/>
  <c r="AH136"/>
  <c r="AG136"/>
  <c r="AD136"/>
  <c r="AA136"/>
  <c r="T136"/>
  <c r="E136"/>
  <c r="BS135"/>
  <c r="BO135"/>
  <c r="AS135"/>
  <c r="AO135"/>
  <c r="AH135"/>
  <c r="AG135"/>
  <c r="AD135"/>
  <c r="AA135"/>
  <c r="T135"/>
  <c r="E135"/>
  <c r="BS134"/>
  <c r="BO134"/>
  <c r="AS134"/>
  <c r="AO134"/>
  <c r="AO133"/>
  <c r="AH134"/>
  <c r="AH133"/>
  <c r="AG134"/>
  <c r="AD134"/>
  <c r="AA134"/>
  <c r="T134"/>
  <c r="E134"/>
  <c r="BS133"/>
  <c r="BO133"/>
  <c r="BA133"/>
  <c r="AZ133"/>
  <c r="AY133"/>
  <c r="AX133"/>
  <c r="AW133"/>
  <c r="AV133"/>
  <c r="AU133"/>
  <c r="AS133"/>
  <c r="AG133"/>
  <c r="AD133"/>
  <c r="AA133"/>
  <c r="T133"/>
  <c r="J133"/>
  <c r="H133"/>
  <c r="G133"/>
  <c r="F133"/>
  <c r="E133"/>
  <c r="BS132"/>
  <c r="BO132"/>
  <c r="BF132"/>
  <c r="AS132"/>
  <c r="AO132"/>
  <c r="AG132"/>
  <c r="AD132"/>
  <c r="AA132"/>
  <c r="T132"/>
  <c r="E132"/>
  <c r="BS131"/>
  <c r="BO131"/>
  <c r="BF131"/>
  <c r="AS131"/>
  <c r="AO131"/>
  <c r="AH131"/>
  <c r="AG131"/>
  <c r="AD131"/>
  <c r="AA131"/>
  <c r="T131"/>
  <c r="E131"/>
  <c r="BS130"/>
  <c r="BO130"/>
  <c r="BF130"/>
  <c r="AS130"/>
  <c r="AO130"/>
  <c r="AG130"/>
  <c r="AD130"/>
  <c r="AA130"/>
  <c r="T130"/>
  <c r="E130"/>
  <c r="BS129"/>
  <c r="BO129"/>
  <c r="AH129"/>
  <c r="AS129"/>
  <c r="AO129"/>
  <c r="AG129"/>
  <c r="AD129"/>
  <c r="AA129"/>
  <c r="T129"/>
  <c r="E129"/>
  <c r="BS128"/>
  <c r="BO128"/>
  <c r="BF128"/>
  <c r="AS128"/>
  <c r="AO128"/>
  <c r="AH128"/>
  <c r="AG128"/>
  <c r="AD128"/>
  <c r="AA128"/>
  <c r="T128"/>
  <c r="E128"/>
  <c r="BS127"/>
  <c r="BO127"/>
  <c r="BF127"/>
  <c r="AS127"/>
  <c r="AO127"/>
  <c r="AH127"/>
  <c r="AG127"/>
  <c r="AD127"/>
  <c r="AA127"/>
  <c r="T127"/>
  <c r="E127"/>
  <c r="BS126"/>
  <c r="BO126"/>
  <c r="BF126"/>
  <c r="AS126"/>
  <c r="AO126"/>
  <c r="AH126"/>
  <c r="AG126"/>
  <c r="AD126"/>
  <c r="AA126"/>
  <c r="T126"/>
  <c r="E126"/>
  <c r="BS125"/>
  <c r="BO125"/>
  <c r="BF125"/>
  <c r="AS125"/>
  <c r="AO125"/>
  <c r="AG125"/>
  <c r="AD125"/>
  <c r="AA125"/>
  <c r="T125"/>
  <c r="E125"/>
  <c r="BS124"/>
  <c r="BO124"/>
  <c r="BF124"/>
  <c r="AS124"/>
  <c r="AO124"/>
  <c r="AH124"/>
  <c r="AG124"/>
  <c r="AD124"/>
  <c r="AA124"/>
  <c r="T124"/>
  <c r="E124"/>
  <c r="BS123"/>
  <c r="BO123"/>
  <c r="BF123"/>
  <c r="AS123"/>
  <c r="AO123"/>
  <c r="AG123"/>
  <c r="AD123"/>
  <c r="AA123"/>
  <c r="T123"/>
  <c r="E123"/>
  <c r="BS122"/>
  <c r="BO122"/>
  <c r="BF122"/>
  <c r="AS122"/>
  <c r="AO122"/>
  <c r="AG122"/>
  <c r="AD122"/>
  <c r="AA122"/>
  <c r="T122"/>
  <c r="E122"/>
  <c r="BS121"/>
  <c r="BO121"/>
  <c r="AS121"/>
  <c r="AO121"/>
  <c r="AH121"/>
  <c r="AG121"/>
  <c r="AD121"/>
  <c r="AA121"/>
  <c r="T121"/>
  <c r="E121"/>
  <c r="BS120"/>
  <c r="BO120"/>
  <c r="BF120"/>
  <c r="AS120"/>
  <c r="AO120"/>
  <c r="AG120"/>
  <c r="AD120"/>
  <c r="AA120"/>
  <c r="T120"/>
  <c r="E120"/>
  <c r="BS119"/>
  <c r="BO119"/>
  <c r="AS119"/>
  <c r="AO119"/>
  <c r="AH119"/>
  <c r="AG119"/>
  <c r="AD119"/>
  <c r="AA119"/>
  <c r="T119"/>
  <c r="E119"/>
  <c r="BS118"/>
  <c r="BO118"/>
  <c r="BF118"/>
  <c r="AS118"/>
  <c r="AO118"/>
  <c r="AG118"/>
  <c r="AD118"/>
  <c r="AD117"/>
  <c r="AA118"/>
  <c r="T118"/>
  <c r="T117"/>
  <c r="E118"/>
  <c r="BS117"/>
  <c r="BO117"/>
  <c r="BF117"/>
  <c r="BA117"/>
  <c r="AZ117"/>
  <c r="AY117"/>
  <c r="AX117"/>
  <c r="AW117"/>
  <c r="AV117"/>
  <c r="AU117"/>
  <c r="AS117"/>
  <c r="AG117"/>
  <c r="AA117"/>
  <c r="J117"/>
  <c r="H117"/>
  <c r="E117"/>
  <c r="G117"/>
  <c r="F117"/>
  <c r="BS116"/>
  <c r="BO116"/>
  <c r="BF116"/>
  <c r="AS116"/>
  <c r="AO116"/>
  <c r="AH116"/>
  <c r="AG116"/>
  <c r="AD116"/>
  <c r="AA116"/>
  <c r="T116"/>
  <c r="E116"/>
  <c r="BS115"/>
  <c r="BO115"/>
  <c r="BF115"/>
  <c r="AS115"/>
  <c r="AO115"/>
  <c r="AH115"/>
  <c r="AG115"/>
  <c r="AD115"/>
  <c r="AA115"/>
  <c r="T115"/>
  <c r="E115"/>
  <c r="BS114"/>
  <c r="BO114"/>
  <c r="AS114"/>
  <c r="AO114"/>
  <c r="AG114"/>
  <c r="AD114"/>
  <c r="AA114"/>
  <c r="T114"/>
  <c r="E114"/>
  <c r="BS113"/>
  <c r="BO113"/>
  <c r="BF113"/>
  <c r="AS113"/>
  <c r="AO113"/>
  <c r="AG113"/>
  <c r="AD113"/>
  <c r="AA113"/>
  <c r="T113"/>
  <c r="E113"/>
  <c r="BS112"/>
  <c r="BO112"/>
  <c r="BF112"/>
  <c r="AS112"/>
  <c r="AO112"/>
  <c r="AH112"/>
  <c r="AG112"/>
  <c r="AD112"/>
  <c r="AA112"/>
  <c r="T112"/>
  <c r="E112"/>
  <c r="BS111"/>
  <c r="BO111"/>
  <c r="BF111"/>
  <c r="AS111"/>
  <c r="AO111"/>
  <c r="AH111"/>
  <c r="AG111"/>
  <c r="AD111"/>
  <c r="AA111"/>
  <c r="T111"/>
  <c r="E111"/>
  <c r="BS110"/>
  <c r="BO110"/>
  <c r="BF110"/>
  <c r="AS110"/>
  <c r="AO110"/>
  <c r="AH110"/>
  <c r="AG110"/>
  <c r="AD110"/>
  <c r="AA110"/>
  <c r="T110"/>
  <c r="E110"/>
  <c r="BS109"/>
  <c r="BO109"/>
  <c r="BF109"/>
  <c r="AS109"/>
  <c r="AO109"/>
  <c r="AH109"/>
  <c r="AG109"/>
  <c r="AD109"/>
  <c r="AA109"/>
  <c r="T109"/>
  <c r="E109"/>
  <c r="BS108"/>
  <c r="BO108"/>
  <c r="BF108"/>
  <c r="BA108"/>
  <c r="AZ108"/>
  <c r="AY108"/>
  <c r="AX108"/>
  <c r="AW108"/>
  <c r="AV108"/>
  <c r="AU108"/>
  <c r="AS108"/>
  <c r="AG108"/>
  <c r="AA108"/>
  <c r="J108"/>
  <c r="H108"/>
  <c r="G108"/>
  <c r="F108"/>
  <c r="BS107"/>
  <c r="BO107"/>
  <c r="BF107"/>
  <c r="AS107"/>
  <c r="AO107"/>
  <c r="AH107"/>
  <c r="AG107"/>
  <c r="AD107"/>
  <c r="AA107"/>
  <c r="T107"/>
  <c r="E107"/>
  <c r="BS106"/>
  <c r="BO106"/>
  <c r="BF106"/>
  <c r="AH106"/>
  <c r="AS106"/>
  <c r="AO106"/>
  <c r="AG106"/>
  <c r="AD106"/>
  <c r="AA106"/>
  <c r="T106"/>
  <c r="E106"/>
  <c r="BS105"/>
  <c r="BO105"/>
  <c r="BF105"/>
  <c r="AS105"/>
  <c r="AO105"/>
  <c r="AH105"/>
  <c r="AG105"/>
  <c r="AD105"/>
  <c r="AA105"/>
  <c r="T105"/>
  <c r="E105"/>
  <c r="BS104"/>
  <c r="BO104"/>
  <c r="BF104"/>
  <c r="AH104"/>
  <c r="AS104"/>
  <c r="AO104"/>
  <c r="AG104"/>
  <c r="AD104"/>
  <c r="AA104"/>
  <c r="T104"/>
  <c r="E104"/>
  <c r="BS103"/>
  <c r="BO103"/>
  <c r="BF103"/>
  <c r="AS103"/>
  <c r="AO103"/>
  <c r="AH103"/>
  <c r="AG103"/>
  <c r="AD103"/>
  <c r="AA103"/>
  <c r="T103"/>
  <c r="E103"/>
  <c r="BS102"/>
  <c r="BO102"/>
  <c r="BF102"/>
  <c r="AS102"/>
  <c r="AO102"/>
  <c r="AH102"/>
  <c r="AG102"/>
  <c r="AD102"/>
  <c r="AA102"/>
  <c r="T102"/>
  <c r="E102"/>
  <c r="BS101"/>
  <c r="BO101"/>
  <c r="BF101"/>
  <c r="AH101"/>
  <c r="AS101"/>
  <c r="AO101"/>
  <c r="AG101"/>
  <c r="AD101"/>
  <c r="AA101"/>
  <c r="T101"/>
  <c r="E101"/>
  <c r="BS100"/>
  <c r="BO100"/>
  <c r="AS100"/>
  <c r="AO100"/>
  <c r="AG100"/>
  <c r="AD100"/>
  <c r="AA100"/>
  <c r="T100"/>
  <c r="E100"/>
  <c r="BS99"/>
  <c r="BO99"/>
  <c r="BF99"/>
  <c r="AS99"/>
  <c r="AO99"/>
  <c r="AH99"/>
  <c r="AG99"/>
  <c r="AD99"/>
  <c r="AA99"/>
  <c r="T99"/>
  <c r="E99"/>
  <c r="BS98"/>
  <c r="BO98"/>
  <c r="BF98"/>
  <c r="AH98"/>
  <c r="AS98"/>
  <c r="AO98"/>
  <c r="AG98"/>
  <c r="AD98"/>
  <c r="AA98"/>
  <c r="T98"/>
  <c r="E98"/>
  <c r="BS97"/>
  <c r="BO97"/>
  <c r="BF97"/>
  <c r="AS97"/>
  <c r="AO97"/>
  <c r="AH97"/>
  <c r="AG97"/>
  <c r="AD97"/>
  <c r="AA97"/>
  <c r="T97"/>
  <c r="E97"/>
  <c r="BS96"/>
  <c r="BO96"/>
  <c r="BF96"/>
  <c r="AH96"/>
  <c r="AS96"/>
  <c r="AO96"/>
  <c r="AG96"/>
  <c r="AD96"/>
  <c r="AA96"/>
  <c r="T96"/>
  <c r="E96"/>
  <c r="BS95"/>
  <c r="BO95"/>
  <c r="BF95"/>
  <c r="AS95"/>
  <c r="AO95"/>
  <c r="AH95"/>
  <c r="AG95"/>
  <c r="AD95"/>
  <c r="AA95"/>
  <c r="T95"/>
  <c r="E95"/>
  <c r="BS94"/>
  <c r="BO94"/>
  <c r="BF94"/>
  <c r="BA94"/>
  <c r="AZ94"/>
  <c r="AY94"/>
  <c r="AX94"/>
  <c r="AW94"/>
  <c r="AV94"/>
  <c r="AU94"/>
  <c r="AS94"/>
  <c r="AG94"/>
  <c r="AA94"/>
  <c r="J94"/>
  <c r="H94"/>
  <c r="G94"/>
  <c r="F94"/>
  <c r="BS93"/>
  <c r="BO93"/>
  <c r="AS93"/>
  <c r="AO93"/>
  <c r="AH93"/>
  <c r="AG93"/>
  <c r="AD93"/>
  <c r="AA93"/>
  <c r="T93"/>
  <c r="E93"/>
  <c r="BS92"/>
  <c r="BO92"/>
  <c r="AS92"/>
  <c r="AO92"/>
  <c r="AH92"/>
  <c r="AG92"/>
  <c r="AD92"/>
  <c r="AA92"/>
  <c r="T92"/>
  <c r="E92"/>
  <c r="BS91"/>
  <c r="BO91"/>
  <c r="AS91"/>
  <c r="AO91"/>
  <c r="AH91"/>
  <c r="AG91"/>
  <c r="AD91"/>
  <c r="AA91"/>
  <c r="T91"/>
  <c r="E91"/>
  <c r="BO90"/>
  <c r="AS90"/>
  <c r="AO90"/>
  <c r="AG90"/>
  <c r="AD90"/>
  <c r="AA90"/>
  <c r="T90"/>
  <c r="E90"/>
  <c r="BO89"/>
  <c r="AS89"/>
  <c r="AO89"/>
  <c r="AH89"/>
  <c r="AG89"/>
  <c r="AD89"/>
  <c r="AA89"/>
  <c r="T89"/>
  <c r="E89"/>
  <c r="BO88"/>
  <c r="AH88"/>
  <c r="AS88"/>
  <c r="AO88"/>
  <c r="AG88"/>
  <c r="AD88"/>
  <c r="AA88"/>
  <c r="T88"/>
  <c r="E88"/>
  <c r="BO87"/>
  <c r="AH87"/>
  <c r="AS87"/>
  <c r="AO87"/>
  <c r="AG87"/>
  <c r="AD87"/>
  <c r="AA87"/>
  <c r="T87"/>
  <c r="E87"/>
  <c r="BO86"/>
  <c r="AS86"/>
  <c r="AO86"/>
  <c r="AH86"/>
  <c r="AG86"/>
  <c r="AD86"/>
  <c r="AA86"/>
  <c r="T86"/>
  <c r="E86"/>
  <c r="BO85"/>
  <c r="AH85"/>
  <c r="AS85"/>
  <c r="AO85"/>
  <c r="AG85"/>
  <c r="AD85"/>
  <c r="AA85"/>
  <c r="T85"/>
  <c r="E85"/>
  <c r="BO84"/>
  <c r="AS84"/>
  <c r="AO84"/>
  <c r="AH84"/>
  <c r="AG84"/>
  <c r="AD84"/>
  <c r="AA84"/>
  <c r="T84"/>
  <c r="E84"/>
  <c r="BO83"/>
  <c r="AS83"/>
  <c r="AO83"/>
  <c r="AG83"/>
  <c r="AD83"/>
  <c r="AA83"/>
  <c r="T83"/>
  <c r="E83"/>
  <c r="BO82"/>
  <c r="AS82"/>
  <c r="AO82"/>
  <c r="AH82"/>
  <c r="AG82"/>
  <c r="AD82"/>
  <c r="AA82"/>
  <c r="T82"/>
  <c r="E82"/>
  <c r="BO81"/>
  <c r="AS81"/>
  <c r="AO81"/>
  <c r="AG81"/>
  <c r="AD81"/>
  <c r="AA81"/>
  <c r="T81"/>
  <c r="E81"/>
  <c r="BO80"/>
  <c r="AS80"/>
  <c r="AO80"/>
  <c r="AH80"/>
  <c r="AG80"/>
  <c r="AD80"/>
  <c r="AA80"/>
  <c r="T80"/>
  <c r="E80"/>
  <c r="BO79"/>
  <c r="AS79"/>
  <c r="AO79"/>
  <c r="AG79"/>
  <c r="AD79"/>
  <c r="AA79"/>
  <c r="T79"/>
  <c r="E79"/>
  <c r="BO78"/>
  <c r="AS78"/>
  <c r="AO78"/>
  <c r="AH78"/>
  <c r="AG78"/>
  <c r="AD78"/>
  <c r="AA78"/>
  <c r="T78"/>
  <c r="E78"/>
  <c r="BO77"/>
  <c r="AS77"/>
  <c r="AO77"/>
  <c r="AH77"/>
  <c r="AG77"/>
  <c r="AD77"/>
  <c r="AA77"/>
  <c r="T77"/>
  <c r="E77"/>
  <c r="BO76"/>
  <c r="AS76"/>
  <c r="AO76"/>
  <c r="AH76"/>
  <c r="AG76"/>
  <c r="AD76"/>
  <c r="AA76"/>
  <c r="T76"/>
  <c r="E76"/>
  <c r="BO75"/>
  <c r="AS75"/>
  <c r="AO75"/>
  <c r="AH75"/>
  <c r="AG75"/>
  <c r="AD75"/>
  <c r="AA75"/>
  <c r="T75"/>
  <c r="E75"/>
  <c r="BO74"/>
  <c r="AH74"/>
  <c r="AS74"/>
  <c r="AO74"/>
  <c r="AG74"/>
  <c r="AD74"/>
  <c r="AG67"/>
  <c r="AD67"/>
  <c r="AG68"/>
  <c r="AD68"/>
  <c r="AG69"/>
  <c r="AD69"/>
  <c r="AG70"/>
  <c r="AD70"/>
  <c r="AG71"/>
  <c r="AD71"/>
  <c r="AG72"/>
  <c r="AD72"/>
  <c r="AG73"/>
  <c r="AD73"/>
  <c r="AD66"/>
  <c r="AG64"/>
  <c r="AD64"/>
  <c r="AG65"/>
  <c r="AD65"/>
  <c r="AD63"/>
  <c r="AA74"/>
  <c r="T74"/>
  <c r="E74"/>
  <c r="BO73"/>
  <c r="AS73"/>
  <c r="AO73"/>
  <c r="AH73"/>
  <c r="AA73"/>
  <c r="T73"/>
  <c r="E73"/>
  <c r="BO72"/>
  <c r="AS72"/>
  <c r="AO72"/>
  <c r="AH72"/>
  <c r="AA72"/>
  <c r="T72"/>
  <c r="E72"/>
  <c r="BO71"/>
  <c r="AH71"/>
  <c r="AS71"/>
  <c r="AO71"/>
  <c r="AA71"/>
  <c r="T71"/>
  <c r="E71"/>
  <c r="BO70"/>
  <c r="AS70"/>
  <c r="AO70"/>
  <c r="AH70"/>
  <c r="AA70"/>
  <c r="T70"/>
  <c r="E70"/>
  <c r="BO69"/>
  <c r="AH69"/>
  <c r="AS69"/>
  <c r="AO69"/>
  <c r="AA69"/>
  <c r="T69"/>
  <c r="E69"/>
  <c r="BO68"/>
  <c r="AH68"/>
  <c r="AS68"/>
  <c r="AO68"/>
  <c r="AA68"/>
  <c r="T68"/>
  <c r="E68"/>
  <c r="BO67"/>
  <c r="AS67"/>
  <c r="AO67"/>
  <c r="AA67"/>
  <c r="T67"/>
  <c r="E67"/>
  <c r="BS66"/>
  <c r="BO66"/>
  <c r="BA66"/>
  <c r="AZ66"/>
  <c r="AY66"/>
  <c r="AX66"/>
  <c r="AW66"/>
  <c r="AV66"/>
  <c r="AU66"/>
  <c r="AS66"/>
  <c r="AO66"/>
  <c r="AG66"/>
  <c r="AA66"/>
  <c r="T66"/>
  <c r="J66"/>
  <c r="H66"/>
  <c r="E66"/>
  <c r="G66"/>
  <c r="F66"/>
  <c r="BO65"/>
  <c r="AS65"/>
  <c r="AO65"/>
  <c r="AH65"/>
  <c r="AA65"/>
  <c r="T65"/>
  <c r="E65"/>
  <c r="BO64"/>
  <c r="AS64"/>
  <c r="AO64"/>
  <c r="AA64"/>
  <c r="T64"/>
  <c r="E64"/>
  <c r="BS63"/>
  <c r="BO63"/>
  <c r="BA63"/>
  <c r="AZ63"/>
  <c r="AY63"/>
  <c r="AX63"/>
  <c r="AW63"/>
  <c r="AV63"/>
  <c r="AU63"/>
  <c r="AS63"/>
  <c r="AO63"/>
  <c r="AG63"/>
  <c r="AA63"/>
  <c r="J63"/>
  <c r="H63"/>
  <c r="G63"/>
  <c r="F63"/>
  <c r="E63"/>
  <c r="BO62"/>
  <c r="AH62"/>
  <c r="AS62"/>
  <c r="AO62"/>
  <c r="AG62"/>
  <c r="AD62"/>
  <c r="AA62"/>
  <c r="T62"/>
  <c r="E62"/>
  <c r="BO61"/>
  <c r="AS61"/>
  <c r="AO61"/>
  <c r="AH61"/>
  <c r="AG61"/>
  <c r="AD61"/>
  <c r="AA61"/>
  <c r="T61"/>
  <c r="E61"/>
  <c r="BO60"/>
  <c r="AS60"/>
  <c r="AO60"/>
  <c r="AG60"/>
  <c r="AD60"/>
  <c r="AA60"/>
  <c r="T60"/>
  <c r="E60"/>
  <c r="BS59"/>
  <c r="BO59"/>
  <c r="BF59"/>
  <c r="BA59"/>
  <c r="AZ59"/>
  <c r="AY59"/>
  <c r="AX59"/>
  <c r="AW59"/>
  <c r="AV59"/>
  <c r="AU59"/>
  <c r="AS59"/>
  <c r="AG59"/>
  <c r="AA59"/>
  <c r="J59"/>
  <c r="H59"/>
  <c r="G59"/>
  <c r="F59"/>
  <c r="BO58"/>
  <c r="AH58"/>
  <c r="AS58"/>
  <c r="AO58"/>
  <c r="AG58"/>
  <c r="AD58"/>
  <c r="AA58"/>
  <c r="T58"/>
  <c r="E58"/>
  <c r="BO57"/>
  <c r="AS57"/>
  <c r="AO57"/>
  <c r="AH57"/>
  <c r="AG57"/>
  <c r="AD57"/>
  <c r="AA57"/>
  <c r="T57"/>
  <c r="E57"/>
  <c r="BO56"/>
  <c r="AS56"/>
  <c r="AO56"/>
  <c r="AG56"/>
  <c r="AD56"/>
  <c r="AA56"/>
  <c r="T56"/>
  <c r="E56"/>
  <c r="BO55"/>
  <c r="AH55"/>
  <c r="AS55"/>
  <c r="AO55"/>
  <c r="AG55"/>
  <c r="AD55"/>
  <c r="AA55"/>
  <c r="T55"/>
  <c r="E55"/>
  <c r="BO54"/>
  <c r="AS54"/>
  <c r="AO54"/>
  <c r="AH54"/>
  <c r="AG54"/>
  <c r="AD54"/>
  <c r="AA54"/>
  <c r="T54"/>
  <c r="E54"/>
  <c r="BO53"/>
  <c r="AS53"/>
  <c r="AO53"/>
  <c r="AG53"/>
  <c r="AD53"/>
  <c r="AA53"/>
  <c r="T53"/>
  <c r="E53"/>
  <c r="BO52"/>
  <c r="AH52"/>
  <c r="AS52"/>
  <c r="AO52"/>
  <c r="AG52"/>
  <c r="AD52"/>
  <c r="AA52"/>
  <c r="T52"/>
  <c r="E52"/>
  <c r="BO51"/>
  <c r="AH51"/>
  <c r="AS51"/>
  <c r="AO51"/>
  <c r="AG51"/>
  <c r="AD51"/>
  <c r="AA51"/>
  <c r="T51"/>
  <c r="E51"/>
  <c r="BO50"/>
  <c r="AS50"/>
  <c r="AO50"/>
  <c r="AH50"/>
  <c r="AG50"/>
  <c r="AD50"/>
  <c r="AA50"/>
  <c r="T50"/>
  <c r="E50"/>
  <c r="BO49"/>
  <c r="AH49"/>
  <c r="AS49"/>
  <c r="AO49"/>
  <c r="AG49"/>
  <c r="AD49"/>
  <c r="AA49"/>
  <c r="T49"/>
  <c r="E49"/>
  <c r="BO48"/>
  <c r="AS48"/>
  <c r="AO48"/>
  <c r="AH48"/>
  <c r="AG48"/>
  <c r="AD48"/>
  <c r="AA48"/>
  <c r="T48"/>
  <c r="E48"/>
  <c r="BO47"/>
  <c r="AH47"/>
  <c r="AS47"/>
  <c r="AO47"/>
  <c r="AG47"/>
  <c r="AD47"/>
  <c r="AA47"/>
  <c r="T47"/>
  <c r="E47"/>
  <c r="BO46"/>
  <c r="AS46"/>
  <c r="AO46"/>
  <c r="AH46"/>
  <c r="AG46"/>
  <c r="AD46"/>
  <c r="AA46"/>
  <c r="T46"/>
  <c r="E46"/>
  <c r="BO45"/>
  <c r="AH45"/>
  <c r="AS45"/>
  <c r="AO45"/>
  <c r="AG45"/>
  <c r="AD45"/>
  <c r="AA45"/>
  <c r="T45"/>
  <c r="E45"/>
  <c r="BO44"/>
  <c r="AH44"/>
  <c r="AS44"/>
  <c r="AO44"/>
  <c r="AG44"/>
  <c r="AD44"/>
  <c r="AA44"/>
  <c r="T44"/>
  <c r="E44"/>
  <c r="BO43"/>
  <c r="AH43"/>
  <c r="AS43"/>
  <c r="AO43"/>
  <c r="AG43"/>
  <c r="AD43"/>
  <c r="AA43"/>
  <c r="T43"/>
  <c r="E43"/>
  <c r="BO42"/>
  <c r="AS42"/>
  <c r="AO42"/>
  <c r="AH42"/>
  <c r="AG42"/>
  <c r="AD42"/>
  <c r="AA42"/>
  <c r="T42"/>
  <c r="E42"/>
  <c r="BO41"/>
  <c r="AH41"/>
  <c r="AS41"/>
  <c r="AO41"/>
  <c r="AG41"/>
  <c r="AD41"/>
  <c r="AA41"/>
  <c r="T41"/>
  <c r="E41"/>
  <c r="BO40"/>
  <c r="AH40"/>
  <c r="AS40"/>
  <c r="AO40"/>
  <c r="AG40"/>
  <c r="AD40"/>
  <c r="AA40"/>
  <c r="T40"/>
  <c r="E40"/>
  <c r="BO39"/>
  <c r="AS39"/>
  <c r="AO39"/>
  <c r="AH39"/>
  <c r="AG39"/>
  <c r="AD39"/>
  <c r="AA39"/>
  <c r="T39"/>
  <c r="E39"/>
  <c r="BO38"/>
  <c r="AH38"/>
  <c r="AS38"/>
  <c r="AO38"/>
  <c r="AG38"/>
  <c r="AD38"/>
  <c r="AA38"/>
  <c r="T38"/>
  <c r="E38"/>
  <c r="BO37"/>
  <c r="AS37"/>
  <c r="AO37"/>
  <c r="AH37"/>
  <c r="AG37"/>
  <c r="AD37"/>
  <c r="AA37"/>
  <c r="T37"/>
  <c r="E37"/>
  <c r="BO36"/>
  <c r="AS36"/>
  <c r="AO36"/>
  <c r="AG36"/>
  <c r="AD36"/>
  <c r="AA36"/>
  <c r="T36"/>
  <c r="E36"/>
  <c r="BO35"/>
  <c r="AS35"/>
  <c r="AO35"/>
  <c r="AH35"/>
  <c r="AG35"/>
  <c r="AD35"/>
  <c r="AA35"/>
  <c r="T35"/>
  <c r="E35"/>
  <c r="BO34"/>
  <c r="AS34"/>
  <c r="AO34"/>
  <c r="AH34"/>
  <c r="AG34"/>
  <c r="AD34"/>
  <c r="AA34"/>
  <c r="T34"/>
  <c r="E34"/>
  <c r="BS33"/>
  <c r="BO33"/>
  <c r="BA33"/>
  <c r="AZ33"/>
  <c r="AY33"/>
  <c r="AX33"/>
  <c r="AW33"/>
  <c r="AV33"/>
  <c r="AU33"/>
  <c r="AS33"/>
  <c r="AO33"/>
  <c r="AG33"/>
  <c r="AA33"/>
  <c r="J33"/>
  <c r="H33"/>
  <c r="G33"/>
  <c r="F33"/>
  <c r="BO32"/>
  <c r="AS32"/>
  <c r="AO32"/>
  <c r="AH32"/>
  <c r="AG32"/>
  <c r="AD32"/>
  <c r="AA32"/>
  <c r="T32"/>
  <c r="E32"/>
  <c r="BO31"/>
  <c r="AS31"/>
  <c r="AO31"/>
  <c r="AH31"/>
  <c r="AG31"/>
  <c r="AD31"/>
  <c r="AA31"/>
  <c r="T31"/>
  <c r="E31"/>
  <c r="BO30"/>
  <c r="AS30"/>
  <c r="AO30"/>
  <c r="AH30"/>
  <c r="AG30"/>
  <c r="AD30"/>
  <c r="AA30"/>
  <c r="T30"/>
  <c r="E30"/>
  <c r="BO29"/>
  <c r="AH29"/>
  <c r="AS29"/>
  <c r="AO29"/>
  <c r="AG29"/>
  <c r="AD29"/>
  <c r="AA29"/>
  <c r="T29"/>
  <c r="E29"/>
  <c r="BO28"/>
  <c r="AS28"/>
  <c r="AO28"/>
  <c r="AH28"/>
  <c r="AG28"/>
  <c r="AD28"/>
  <c r="AA28"/>
  <c r="T28"/>
  <c r="E28"/>
  <c r="BO27"/>
  <c r="AS27"/>
  <c r="AO27"/>
  <c r="AG27"/>
  <c r="AD27"/>
  <c r="AA27"/>
  <c r="T27"/>
  <c r="E27"/>
  <c r="BO26"/>
  <c r="AS26"/>
  <c r="AO26"/>
  <c r="AH26"/>
  <c r="AG26"/>
  <c r="AD26"/>
  <c r="AA26"/>
  <c r="T26"/>
  <c r="E26"/>
  <c r="BO25"/>
  <c r="AH25"/>
  <c r="AS25"/>
  <c r="AO25"/>
  <c r="AG25"/>
  <c r="AD25"/>
  <c r="AD24"/>
  <c r="AA25"/>
  <c r="T25"/>
  <c r="T24"/>
  <c r="E25"/>
  <c r="BS24"/>
  <c r="BO24"/>
  <c r="BA24"/>
  <c r="AZ24"/>
  <c r="AY24"/>
  <c r="AX24"/>
  <c r="AW24"/>
  <c r="AV24"/>
  <c r="AU24"/>
  <c r="AS24"/>
  <c r="AO24"/>
  <c r="AG24"/>
  <c r="AA24"/>
  <c r="J24"/>
  <c r="H24"/>
  <c r="E24"/>
  <c r="G24"/>
  <c r="F24"/>
  <c r="BO23"/>
  <c r="AS23"/>
  <c r="AO23"/>
  <c r="AH23"/>
  <c r="AG23"/>
  <c r="AD23"/>
  <c r="AA23"/>
  <c r="T23"/>
  <c r="E23"/>
  <c r="BO22"/>
  <c r="AS22"/>
  <c r="AO22"/>
  <c r="AH22"/>
  <c r="AG22"/>
  <c r="AD22"/>
  <c r="AA22"/>
  <c r="T22"/>
  <c r="E22"/>
  <c r="BO21"/>
  <c r="AS21"/>
  <c r="AO21"/>
  <c r="AH21"/>
  <c r="AG21"/>
  <c r="AD21"/>
  <c r="AA21"/>
  <c r="T21"/>
  <c r="E21"/>
  <c r="BO20"/>
  <c r="AS20"/>
  <c r="AO20"/>
  <c r="AH20"/>
  <c r="AG20"/>
  <c r="AD20"/>
  <c r="AA20"/>
  <c r="T20"/>
  <c r="E20"/>
  <c r="BS19"/>
  <c r="BO19"/>
  <c r="BA19"/>
  <c r="AZ19"/>
  <c r="AY19"/>
  <c r="AX19"/>
  <c r="AW19"/>
  <c r="AV19"/>
  <c r="AU19"/>
  <c r="AS19"/>
  <c r="AO19"/>
  <c r="AH19"/>
  <c r="AG19"/>
  <c r="AD19"/>
  <c r="AA19"/>
  <c r="T19"/>
  <c r="J19"/>
  <c r="H19"/>
  <c r="G19"/>
  <c r="F19"/>
  <c r="E19"/>
  <c r="BO18"/>
  <c r="AS18"/>
  <c r="AO18"/>
  <c r="AH18"/>
  <c r="AG18"/>
  <c r="AD18"/>
  <c r="AA18"/>
  <c r="T18"/>
  <c r="E18"/>
  <c r="BO17"/>
  <c r="AS17"/>
  <c r="AO17"/>
  <c r="AH17"/>
  <c r="AG17"/>
  <c r="AD17"/>
  <c r="AA17"/>
  <c r="T17"/>
  <c r="E17"/>
  <c r="BO16"/>
  <c r="AS16"/>
  <c r="AO16"/>
  <c r="AH16"/>
  <c r="AG16"/>
  <c r="AD16"/>
  <c r="AA16"/>
  <c r="T16"/>
  <c r="E16"/>
  <c r="BO15"/>
  <c r="AH15"/>
  <c r="AS15"/>
  <c r="AO15"/>
  <c r="AG15"/>
  <c r="AD15"/>
  <c r="AA15"/>
  <c r="T15"/>
  <c r="E15"/>
  <c r="BO14"/>
  <c r="AS14"/>
  <c r="AO14"/>
  <c r="AH14"/>
  <c r="AG14"/>
  <c r="AD14"/>
  <c r="AA14"/>
  <c r="T14"/>
  <c r="E14"/>
  <c r="BO13"/>
  <c r="AS13"/>
  <c r="AO13"/>
  <c r="AH13"/>
  <c r="AG13"/>
  <c r="AD13"/>
  <c r="AA13"/>
  <c r="T13"/>
  <c r="E13"/>
  <c r="BO12"/>
  <c r="AS12"/>
  <c r="AO12"/>
  <c r="AG12"/>
  <c r="AD12"/>
  <c r="AA12"/>
  <c r="T12"/>
  <c r="E12"/>
  <c r="BO11"/>
  <c r="AH11"/>
  <c r="AS11"/>
  <c r="AO11"/>
  <c r="AG11"/>
  <c r="AD11"/>
  <c r="AA11"/>
  <c r="T11"/>
  <c r="E11"/>
  <c r="BO10"/>
  <c r="AH10"/>
  <c r="AS10"/>
  <c r="AO10"/>
  <c r="AG10"/>
  <c r="AD10"/>
  <c r="AA10"/>
  <c r="T10"/>
  <c r="E10"/>
  <c r="BO9"/>
  <c r="AH9"/>
  <c r="AS9"/>
  <c r="AO9"/>
  <c r="AG9"/>
  <c r="AA9"/>
  <c r="T9"/>
  <c r="E9"/>
  <c r="BO8"/>
  <c r="AS8"/>
  <c r="AO8"/>
  <c r="AG8"/>
  <c r="AA8"/>
  <c r="T8"/>
  <c r="E8"/>
  <c r="E7"/>
  <c r="CD6"/>
  <c r="CC6"/>
  <c r="CB6"/>
  <c r="CA6"/>
  <c r="BZ6"/>
  <c r="BX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G6"/>
  <c r="AF6"/>
  <c r="AE6"/>
  <c r="AC6"/>
  <c r="AC5"/>
  <c r="AB6"/>
  <c r="AA6"/>
  <c r="Z6"/>
  <c r="Z5"/>
  <c r="Y6"/>
  <c r="X6"/>
  <c r="W6"/>
  <c r="V6"/>
  <c r="U6"/>
  <c r="S6"/>
  <c r="R6"/>
  <c r="Q6"/>
  <c r="P6"/>
  <c r="O6"/>
  <c r="N6"/>
  <c r="M6"/>
  <c r="L6"/>
  <c r="K6"/>
  <c r="J6"/>
  <c r="I6"/>
  <c r="H6"/>
  <c r="G6"/>
  <c r="F6"/>
  <c r="CD5"/>
  <c r="CC5"/>
  <c r="CB5"/>
  <c r="CA5"/>
  <c r="BZ5"/>
  <c r="BX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B5"/>
  <c r="BA5"/>
  <c r="AZ5"/>
  <c r="AY5"/>
  <c r="AX5"/>
  <c r="AW5"/>
  <c r="AV5"/>
  <c r="AU5"/>
  <c r="AT5"/>
  <c r="AS5"/>
  <c r="AR5"/>
  <c r="AQ5"/>
  <c r="AP5"/>
  <c r="AN5"/>
  <c r="AM5"/>
  <c r="AL5"/>
  <c r="AK5"/>
  <c r="AJ5"/>
  <c r="AI5"/>
  <c r="AG5"/>
  <c r="AF5"/>
  <c r="AE5"/>
  <c r="AB5"/>
  <c r="AA5"/>
  <c r="Y5"/>
  <c r="X5"/>
  <c r="W5"/>
  <c r="V5"/>
  <c r="U5"/>
  <c r="S5"/>
  <c r="R5"/>
  <c r="Q5"/>
  <c r="P5"/>
  <c r="O5"/>
  <c r="N5"/>
  <c r="M5"/>
  <c r="L5"/>
  <c r="K5"/>
  <c r="J5"/>
  <c r="I5"/>
  <c r="H5"/>
  <c r="G5"/>
  <c r="F5"/>
  <c r="F106" i="1"/>
  <c r="G4"/>
  <c r="H4"/>
  <c r="I4"/>
  <c r="J4"/>
  <c r="K4"/>
  <c r="L4"/>
  <c r="M4"/>
  <c r="N4"/>
  <c r="O4"/>
  <c r="P4"/>
  <c r="Q4"/>
  <c r="R4"/>
  <c r="S4"/>
  <c r="T5"/>
  <c r="AA6"/>
  <c r="T6"/>
  <c r="AA7"/>
  <c r="T7"/>
  <c r="AA8"/>
  <c r="T8"/>
  <c r="AA9"/>
  <c r="T9"/>
  <c r="AA10"/>
  <c r="T10"/>
  <c r="AA11"/>
  <c r="T11"/>
  <c r="AA12"/>
  <c r="T12"/>
  <c r="AA13"/>
  <c r="T13"/>
  <c r="AA14"/>
  <c r="T14"/>
  <c r="AA15"/>
  <c r="T15"/>
  <c r="AA16"/>
  <c r="T16"/>
  <c r="AA18"/>
  <c r="T18"/>
  <c r="AA19"/>
  <c r="T19"/>
  <c r="AA20"/>
  <c r="T20"/>
  <c r="AA21"/>
  <c r="T21"/>
  <c r="T17"/>
  <c r="AA23"/>
  <c r="T23"/>
  <c r="AA24"/>
  <c r="T24"/>
  <c r="AA25"/>
  <c r="T25"/>
  <c r="T22"/>
  <c r="AA26"/>
  <c r="T26"/>
  <c r="AA27"/>
  <c r="T27"/>
  <c r="AA28"/>
  <c r="T28"/>
  <c r="AA29"/>
  <c r="T29"/>
  <c r="AA30"/>
  <c r="T30"/>
  <c r="AA32"/>
  <c r="T32"/>
  <c r="AA33"/>
  <c r="T33"/>
  <c r="AA34"/>
  <c r="T34"/>
  <c r="AA35"/>
  <c r="T35"/>
  <c r="AA36"/>
  <c r="T36"/>
  <c r="AA37"/>
  <c r="T37"/>
  <c r="T31"/>
  <c r="AA38"/>
  <c r="T38"/>
  <c r="AA39"/>
  <c r="T39"/>
  <c r="AA40"/>
  <c r="T40"/>
  <c r="AA41"/>
  <c r="T41"/>
  <c r="AA42"/>
  <c r="T42"/>
  <c r="AA43"/>
  <c r="T43"/>
  <c r="AA44"/>
  <c r="T44"/>
  <c r="AA45"/>
  <c r="T45"/>
  <c r="AA46"/>
  <c r="T46"/>
  <c r="AA47"/>
  <c r="T47"/>
  <c r="AA48"/>
  <c r="T48"/>
  <c r="AA49"/>
  <c r="T49"/>
  <c r="AA50"/>
  <c r="T50"/>
  <c r="AA51"/>
  <c r="T51"/>
  <c r="AA52"/>
  <c r="T52"/>
  <c r="AA53"/>
  <c r="T53"/>
  <c r="AA54"/>
  <c r="T54"/>
  <c r="AA55"/>
  <c r="T55"/>
  <c r="AA56"/>
  <c r="T56"/>
  <c r="T4"/>
  <c r="U4"/>
  <c r="V4"/>
  <c r="W4"/>
  <c r="X4"/>
  <c r="Y4"/>
  <c r="Z4"/>
  <c r="AA17"/>
  <c r="AA22"/>
  <c r="AA31"/>
  <c r="AA4"/>
  <c r="AB4"/>
  <c r="AC4"/>
  <c r="AD5"/>
  <c r="AG6"/>
  <c r="AD6"/>
  <c r="AG7"/>
  <c r="AD7"/>
  <c r="AG8"/>
  <c r="AD8"/>
  <c r="AG9"/>
  <c r="AD9"/>
  <c r="AG10"/>
  <c r="AD10"/>
  <c r="AG11"/>
  <c r="AD11"/>
  <c r="AG12"/>
  <c r="AD12"/>
  <c r="AG13"/>
  <c r="AD13"/>
  <c r="AG14"/>
  <c r="AD14"/>
  <c r="AG15"/>
  <c r="AD15"/>
  <c r="AG16"/>
  <c r="AD16"/>
  <c r="AG18"/>
  <c r="AD18"/>
  <c r="AG19"/>
  <c r="AD19"/>
  <c r="AG20"/>
  <c r="AD20"/>
  <c r="AG21"/>
  <c r="AD21"/>
  <c r="AD17"/>
  <c r="AG23"/>
  <c r="AD23"/>
  <c r="AG24"/>
  <c r="AD24"/>
  <c r="AG25"/>
  <c r="AD25"/>
  <c r="AD22"/>
  <c r="AG26"/>
  <c r="AD26"/>
  <c r="AG27"/>
  <c r="AD27"/>
  <c r="AG28"/>
  <c r="AD28"/>
  <c r="AG29"/>
  <c r="AD29"/>
  <c r="AG30"/>
  <c r="AD30"/>
  <c r="AG32"/>
  <c r="AD32"/>
  <c r="AG33"/>
  <c r="AD33"/>
  <c r="AG34"/>
  <c r="AD34"/>
  <c r="AG35"/>
  <c r="AD35"/>
  <c r="AG36"/>
  <c r="AD36"/>
  <c r="AG37"/>
  <c r="AD37"/>
  <c r="AD31"/>
  <c r="AG38"/>
  <c r="AD38"/>
  <c r="AG39"/>
  <c r="AD39"/>
  <c r="AG40"/>
  <c r="AD40"/>
  <c r="AG41"/>
  <c r="AD41"/>
  <c r="AG42"/>
  <c r="AD42"/>
  <c r="AG43"/>
  <c r="AD43"/>
  <c r="AG44"/>
  <c r="AD44"/>
  <c r="AG45"/>
  <c r="AD45"/>
  <c r="AG46"/>
  <c r="AD46"/>
  <c r="AG47"/>
  <c r="AD47"/>
  <c r="AG48"/>
  <c r="AD48"/>
  <c r="AG49"/>
  <c r="AD49"/>
  <c r="AG50"/>
  <c r="AD50"/>
  <c r="AG51"/>
  <c r="AD51"/>
  <c r="AG52"/>
  <c r="AD52"/>
  <c r="AG53"/>
  <c r="AD53"/>
  <c r="AG54"/>
  <c r="AD54"/>
  <c r="AG55"/>
  <c r="AD55"/>
  <c r="AG56"/>
  <c r="AD56"/>
  <c r="AD4"/>
  <c r="AE4"/>
  <c r="AF4"/>
  <c r="AG17"/>
  <c r="AG22"/>
  <c r="AG31"/>
  <c r="AG4"/>
  <c r="AH5"/>
  <c r="BO6"/>
  <c r="AH6"/>
  <c r="BO7"/>
  <c r="AH7"/>
  <c r="BO8"/>
  <c r="AH8"/>
  <c r="BO9"/>
  <c r="AH9"/>
  <c r="BO10"/>
  <c r="AH10"/>
  <c r="BO11"/>
  <c r="AH11"/>
  <c r="BO12"/>
  <c r="AH12"/>
  <c r="BO13"/>
  <c r="AH13"/>
  <c r="BO14"/>
  <c r="AH14"/>
  <c r="BO15"/>
  <c r="AH15"/>
  <c r="BO16"/>
  <c r="AH16"/>
  <c r="BO18"/>
  <c r="AH18"/>
  <c r="BO19"/>
  <c r="AH19"/>
  <c r="BO20"/>
  <c r="AH20"/>
  <c r="BO21"/>
  <c r="AH21"/>
  <c r="AH17"/>
  <c r="BO23"/>
  <c r="AH23"/>
  <c r="BO24"/>
  <c r="AH24"/>
  <c r="BO25"/>
  <c r="AH25"/>
  <c r="AH22"/>
  <c r="BO26"/>
  <c r="AH26"/>
  <c r="BO27"/>
  <c r="AH27"/>
  <c r="BO28"/>
  <c r="AH28"/>
  <c r="BO29"/>
  <c r="AH29"/>
  <c r="BO30"/>
  <c r="AH30"/>
  <c r="BO32"/>
  <c r="AH32"/>
  <c r="BO33"/>
  <c r="AH33"/>
  <c r="BO34"/>
  <c r="AH34"/>
  <c r="BO35"/>
  <c r="AH35"/>
  <c r="BO36"/>
  <c r="AH36"/>
  <c r="BO37"/>
  <c r="AH37"/>
  <c r="AH31"/>
  <c r="BO38"/>
  <c r="AH38"/>
  <c r="BO39"/>
  <c r="AH39"/>
  <c r="BO40"/>
  <c r="AH40"/>
  <c r="BO41"/>
  <c r="AH41"/>
  <c r="BO42"/>
  <c r="AH42"/>
  <c r="BO43"/>
  <c r="AH43"/>
  <c r="BO44"/>
  <c r="AH44"/>
  <c r="BO45"/>
  <c r="AH45"/>
  <c r="BO46"/>
  <c r="AH46"/>
  <c r="BO47"/>
  <c r="AH47"/>
  <c r="BO48"/>
  <c r="AH48"/>
  <c r="BO49"/>
  <c r="AH49"/>
  <c r="BO50"/>
  <c r="AH50"/>
  <c r="BO51"/>
  <c r="AH51"/>
  <c r="BO52"/>
  <c r="AH52"/>
  <c r="BO53"/>
  <c r="AH53"/>
  <c r="BO54"/>
  <c r="AH54"/>
  <c r="BO55"/>
  <c r="AH55"/>
  <c r="BO56"/>
  <c r="AH56"/>
  <c r="AH4"/>
  <c r="AI4"/>
  <c r="AJ4"/>
  <c r="AK4"/>
  <c r="AL4"/>
  <c r="AM4"/>
  <c r="AN4"/>
  <c r="AO6"/>
  <c r="AO7"/>
  <c r="AO8"/>
  <c r="AO9"/>
  <c r="AO10"/>
  <c r="AO11"/>
  <c r="AO12"/>
  <c r="AO13"/>
  <c r="AO14"/>
  <c r="AO15"/>
  <c r="AO16"/>
  <c r="AO18"/>
  <c r="AO19"/>
  <c r="AO20"/>
  <c r="AO21"/>
  <c r="AO17"/>
  <c r="AO23"/>
  <c r="AO24"/>
  <c r="AO25"/>
  <c r="AO22"/>
  <c r="AO26"/>
  <c r="AO27"/>
  <c r="AO28"/>
  <c r="AO29"/>
  <c r="AO30"/>
  <c r="AO32"/>
  <c r="AO33"/>
  <c r="AO34"/>
  <c r="AO35"/>
  <c r="AO36"/>
  <c r="AO37"/>
  <c r="AO31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4"/>
  <c r="AP4"/>
  <c r="AQ4"/>
  <c r="AR4"/>
  <c r="AS6"/>
  <c r="AS7"/>
  <c r="AS8"/>
  <c r="AS9"/>
  <c r="AS10"/>
  <c r="AS11"/>
  <c r="AS12"/>
  <c r="AS13"/>
  <c r="AS14"/>
  <c r="AS15"/>
  <c r="AS16"/>
  <c r="AS18"/>
  <c r="AS19"/>
  <c r="AS20"/>
  <c r="AS21"/>
  <c r="AS17"/>
  <c r="AS23"/>
  <c r="AS24"/>
  <c r="AS25"/>
  <c r="AS22"/>
  <c r="AS26"/>
  <c r="AS27"/>
  <c r="AS28"/>
  <c r="AS29"/>
  <c r="AS30"/>
  <c r="AS32"/>
  <c r="AS33"/>
  <c r="AS34"/>
  <c r="AS35"/>
  <c r="AS36"/>
  <c r="AS37"/>
  <c r="AS31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17"/>
  <c r="BO22"/>
  <c r="BO31"/>
  <c r="BO4"/>
  <c r="BP4"/>
  <c r="BQ4"/>
  <c r="BR4"/>
  <c r="BS4"/>
  <c r="BT4"/>
  <c r="BU4"/>
  <c r="BV4"/>
  <c r="BW4"/>
  <c r="BX4"/>
  <c r="BY4"/>
  <c r="BZ4"/>
  <c r="CA4"/>
  <c r="CB4"/>
  <c r="CC4"/>
  <c r="CD4"/>
  <c r="F4"/>
  <c r="AA173"/>
  <c r="AA174"/>
  <c r="AA175"/>
  <c r="AA176"/>
  <c r="AA177"/>
  <c r="AA172"/>
  <c r="AB172"/>
  <c r="AC172"/>
  <c r="BF92"/>
  <c r="BF115"/>
  <c r="AG165"/>
  <c r="AD165"/>
  <c r="G172"/>
  <c r="H172"/>
  <c r="J172"/>
  <c r="AU172"/>
  <c r="AV172"/>
  <c r="AW172"/>
  <c r="AX172"/>
  <c r="AY172"/>
  <c r="AZ172"/>
  <c r="BA172"/>
  <c r="BZ172"/>
  <c r="CA172"/>
  <c r="CB172"/>
  <c r="CC172"/>
  <c r="CD172"/>
  <c r="F172"/>
  <c r="G143"/>
  <c r="H143"/>
  <c r="J143"/>
  <c r="AB143"/>
  <c r="AC143"/>
  <c r="AU143"/>
  <c r="AV143"/>
  <c r="AW143"/>
  <c r="AX143"/>
  <c r="AY143"/>
  <c r="AZ143"/>
  <c r="BA143"/>
  <c r="BZ143"/>
  <c r="CA143"/>
  <c r="CB143"/>
  <c r="CC143"/>
  <c r="CD143"/>
  <c r="F143"/>
  <c r="G131"/>
  <c r="H131"/>
  <c r="J131"/>
  <c r="AB131"/>
  <c r="AC131"/>
  <c r="AU131"/>
  <c r="AV131"/>
  <c r="AW131"/>
  <c r="AX131"/>
  <c r="AY131"/>
  <c r="AZ131"/>
  <c r="BA131"/>
  <c r="BZ131"/>
  <c r="CA131"/>
  <c r="CB131"/>
  <c r="CC131"/>
  <c r="CD131"/>
  <c r="F131"/>
  <c r="G115"/>
  <c r="H115"/>
  <c r="J115"/>
  <c r="AB115"/>
  <c r="AC115"/>
  <c r="AU115"/>
  <c r="AV115"/>
  <c r="AW115"/>
  <c r="AX115"/>
  <c r="AY115"/>
  <c r="AZ115"/>
  <c r="BA115"/>
  <c r="BZ115"/>
  <c r="CA115"/>
  <c r="CB115"/>
  <c r="CC115"/>
  <c r="CD115"/>
  <c r="F115"/>
  <c r="G106"/>
  <c r="H106"/>
  <c r="J106"/>
  <c r="AB106"/>
  <c r="AC106"/>
  <c r="AU106"/>
  <c r="AV106"/>
  <c r="AW106"/>
  <c r="AX106"/>
  <c r="AY106"/>
  <c r="AZ106"/>
  <c r="BA106"/>
  <c r="BZ106"/>
  <c r="CA106"/>
  <c r="CB106"/>
  <c r="CC106"/>
  <c r="CD106"/>
  <c r="F92"/>
  <c r="G92"/>
  <c r="H92"/>
  <c r="J92"/>
  <c r="AB92"/>
  <c r="AC92"/>
  <c r="AU92"/>
  <c r="AV92"/>
  <c r="AW92"/>
  <c r="AX92"/>
  <c r="AY92"/>
  <c r="AZ92"/>
  <c r="BA92"/>
  <c r="BZ92"/>
  <c r="CA92"/>
  <c r="CB92"/>
  <c r="CC92"/>
  <c r="CD92"/>
  <c r="G64"/>
  <c r="H64"/>
  <c r="J64"/>
  <c r="AB64"/>
  <c r="AC64"/>
  <c r="AU64"/>
  <c r="AV64"/>
  <c r="AW64"/>
  <c r="AX64"/>
  <c r="AY64"/>
  <c r="AZ64"/>
  <c r="BA64"/>
  <c r="BS64"/>
  <c r="BZ64"/>
  <c r="CA64"/>
  <c r="CB64"/>
  <c r="CC64"/>
  <c r="CD64"/>
  <c r="F64"/>
  <c r="F61"/>
  <c r="F57"/>
  <c r="G61"/>
  <c r="H61"/>
  <c r="J61"/>
  <c r="AB61"/>
  <c r="AC61"/>
  <c r="AU61"/>
  <c r="AV61"/>
  <c r="AW61"/>
  <c r="AX61"/>
  <c r="AY61"/>
  <c r="AZ61"/>
  <c r="BA61"/>
  <c r="BS61"/>
  <c r="BZ61"/>
  <c r="CA61"/>
  <c r="CB61"/>
  <c r="CC61"/>
  <c r="CD61"/>
  <c r="G57"/>
  <c r="H57"/>
  <c r="J57"/>
  <c r="AB57"/>
  <c r="AB3"/>
  <c r="AC57"/>
  <c r="AU57"/>
  <c r="AV57"/>
  <c r="AW57"/>
  <c r="AX57"/>
  <c r="AY57"/>
  <c r="AZ57"/>
  <c r="BA57"/>
  <c r="BZ57"/>
  <c r="CA57"/>
  <c r="CB57"/>
  <c r="CC57"/>
  <c r="CD57"/>
  <c r="G31"/>
  <c r="H31"/>
  <c r="J31"/>
  <c r="AB31"/>
  <c r="AC31"/>
  <c r="AU31"/>
  <c r="AV31"/>
  <c r="AW31"/>
  <c r="AX31"/>
  <c r="AY31"/>
  <c r="AZ31"/>
  <c r="BA31"/>
  <c r="BS31"/>
  <c r="BZ31"/>
  <c r="CA31"/>
  <c r="CB31"/>
  <c r="CC31"/>
  <c r="CD31"/>
  <c r="F31"/>
  <c r="G22"/>
  <c r="H22"/>
  <c r="J22"/>
  <c r="AB22"/>
  <c r="AC22"/>
  <c r="AU22"/>
  <c r="AV22"/>
  <c r="AW22"/>
  <c r="AX22"/>
  <c r="AY22"/>
  <c r="AZ22"/>
  <c r="BA22"/>
  <c r="BS22"/>
  <c r="BZ22"/>
  <c r="CA22"/>
  <c r="CB22"/>
  <c r="CC22"/>
  <c r="CD22"/>
  <c r="F22"/>
  <c r="G17"/>
  <c r="H17"/>
  <c r="J17"/>
  <c r="AB17"/>
  <c r="AC17"/>
  <c r="AU17"/>
  <c r="AV17"/>
  <c r="AW17"/>
  <c r="AX17"/>
  <c r="AY17"/>
  <c r="AZ17"/>
  <c r="BA17"/>
  <c r="BS17"/>
  <c r="BZ17"/>
  <c r="CA17"/>
  <c r="CB17"/>
  <c r="CC17"/>
  <c r="CD17"/>
  <c r="G3"/>
  <c r="H3"/>
  <c r="J3"/>
  <c r="AC3"/>
  <c r="AU3"/>
  <c r="AV3"/>
  <c r="AW3"/>
  <c r="AX3"/>
  <c r="AY3"/>
  <c r="AZ3"/>
  <c r="BA3"/>
  <c r="BY3"/>
  <c r="BZ3"/>
  <c r="CA3"/>
  <c r="CB3"/>
  <c r="CC3"/>
  <c r="CD3"/>
  <c r="BO58"/>
  <c r="BO59"/>
  <c r="BO60"/>
  <c r="BO62"/>
  <c r="BO63"/>
  <c r="BO65"/>
  <c r="BO66"/>
  <c r="BO67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3"/>
  <c r="BO94"/>
  <c r="BO95"/>
  <c r="BO96"/>
  <c r="BO97"/>
  <c r="BO98"/>
  <c r="BO99"/>
  <c r="BO100"/>
  <c r="BO101"/>
  <c r="BO102"/>
  <c r="BO103"/>
  <c r="BO104"/>
  <c r="BO105"/>
  <c r="BO107"/>
  <c r="BO108"/>
  <c r="BO109"/>
  <c r="BO110"/>
  <c r="BO111"/>
  <c r="BO112"/>
  <c r="BO113"/>
  <c r="BO114"/>
  <c r="BO116"/>
  <c r="BO117"/>
  <c r="BO118"/>
  <c r="BO119"/>
  <c r="BO120"/>
  <c r="BO121"/>
  <c r="BO122"/>
  <c r="BO123"/>
  <c r="BO124"/>
  <c r="BO125"/>
  <c r="BO126"/>
  <c r="BO127"/>
  <c r="BO128"/>
  <c r="BO129"/>
  <c r="BO130"/>
  <c r="BO132"/>
  <c r="BO133"/>
  <c r="BO134"/>
  <c r="BO135"/>
  <c r="BO136"/>
  <c r="BO137"/>
  <c r="BO138"/>
  <c r="BO139"/>
  <c r="BO140"/>
  <c r="BO141"/>
  <c r="BO142"/>
  <c r="BO144"/>
  <c r="BO145"/>
  <c r="BO146"/>
  <c r="BO147"/>
  <c r="BO148"/>
  <c r="BO149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69"/>
  <c r="BO170"/>
  <c r="BO171"/>
  <c r="BO173"/>
  <c r="BO174"/>
  <c r="BO175"/>
  <c r="BO176"/>
  <c r="BO177"/>
  <c r="BO178"/>
  <c r="BO179"/>
  <c r="BO180"/>
  <c r="BO181"/>
  <c r="BO182"/>
  <c r="BO183"/>
  <c r="BS89"/>
  <c r="BS90"/>
  <c r="BS91"/>
  <c r="BS93"/>
  <c r="BS94"/>
  <c r="BS95"/>
  <c r="BS96"/>
  <c r="BS97"/>
  <c r="BS98"/>
  <c r="BS99"/>
  <c r="BS100"/>
  <c r="BS101"/>
  <c r="BS102"/>
  <c r="BS103"/>
  <c r="BS104"/>
  <c r="BS105"/>
  <c r="BS107"/>
  <c r="BS108"/>
  <c r="BS109"/>
  <c r="BS110"/>
  <c r="BS111"/>
  <c r="BS112"/>
  <c r="BS113"/>
  <c r="BS114"/>
  <c r="BS116"/>
  <c r="BS117"/>
  <c r="BS118"/>
  <c r="BS119"/>
  <c r="BS120"/>
  <c r="BS121"/>
  <c r="BS122"/>
  <c r="BS123"/>
  <c r="BS124"/>
  <c r="BS125"/>
  <c r="BS126"/>
  <c r="BS127"/>
  <c r="BS128"/>
  <c r="BS129"/>
  <c r="BS130"/>
  <c r="BS132"/>
  <c r="BS133"/>
  <c r="BS134"/>
  <c r="BS135"/>
  <c r="BS136"/>
  <c r="BS137"/>
  <c r="BS138"/>
  <c r="BS139"/>
  <c r="BS140"/>
  <c r="BS141"/>
  <c r="BS142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3"/>
  <c r="BS174"/>
  <c r="BS175"/>
  <c r="BS176"/>
  <c r="BS177"/>
  <c r="BS178"/>
  <c r="BS179"/>
  <c r="BS180"/>
  <c r="BS181"/>
  <c r="BS182"/>
  <c r="BS183"/>
  <c r="AG58"/>
  <c r="AG59"/>
  <c r="AG60"/>
  <c r="AG62"/>
  <c r="AG63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3"/>
  <c r="AG94"/>
  <c r="AG95"/>
  <c r="AG96"/>
  <c r="AG97"/>
  <c r="AG98"/>
  <c r="AG99"/>
  <c r="AG100"/>
  <c r="AG101"/>
  <c r="AG102"/>
  <c r="AG103"/>
  <c r="AG104"/>
  <c r="AG105"/>
  <c r="AG107"/>
  <c r="AG108"/>
  <c r="AG109"/>
  <c r="AG110"/>
  <c r="AG111"/>
  <c r="AG112"/>
  <c r="AG113"/>
  <c r="AG114"/>
  <c r="AG116"/>
  <c r="AG117"/>
  <c r="AG118"/>
  <c r="AG119"/>
  <c r="AG120"/>
  <c r="AG121"/>
  <c r="AG122"/>
  <c r="AG123"/>
  <c r="AG124"/>
  <c r="AG125"/>
  <c r="AG126"/>
  <c r="AG127"/>
  <c r="AG128"/>
  <c r="AG129"/>
  <c r="AG130"/>
  <c r="AG132"/>
  <c r="AG133"/>
  <c r="AG134"/>
  <c r="AG135"/>
  <c r="AG136"/>
  <c r="AG137"/>
  <c r="AG138"/>
  <c r="AG139"/>
  <c r="AG140"/>
  <c r="AG141"/>
  <c r="AG142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6"/>
  <c r="AG167"/>
  <c r="AG168"/>
  <c r="AG169"/>
  <c r="AG170"/>
  <c r="AG171"/>
  <c r="AG173"/>
  <c r="AG174"/>
  <c r="AG175"/>
  <c r="AG176"/>
  <c r="AG177"/>
  <c r="AG178"/>
  <c r="AG179"/>
  <c r="AG180"/>
  <c r="AG181"/>
  <c r="AG182"/>
  <c r="AG183"/>
  <c r="AS58"/>
  <c r="AS59"/>
  <c r="AS60"/>
  <c r="AS62"/>
  <c r="AS63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3"/>
  <c r="AS94"/>
  <c r="AS95"/>
  <c r="AS96"/>
  <c r="AS97"/>
  <c r="AS98"/>
  <c r="AS99"/>
  <c r="AS100"/>
  <c r="AS101"/>
  <c r="AS102"/>
  <c r="AS103"/>
  <c r="AS104"/>
  <c r="AS105"/>
  <c r="AS107"/>
  <c r="AS108"/>
  <c r="AS109"/>
  <c r="AS110"/>
  <c r="AS111"/>
  <c r="AS112"/>
  <c r="AS113"/>
  <c r="AS114"/>
  <c r="AS116"/>
  <c r="AS117"/>
  <c r="AS118"/>
  <c r="AS119"/>
  <c r="AS120"/>
  <c r="AS121"/>
  <c r="AS122"/>
  <c r="AS123"/>
  <c r="AS124"/>
  <c r="AS125"/>
  <c r="AS126"/>
  <c r="AS127"/>
  <c r="AS128"/>
  <c r="AS129"/>
  <c r="AS130"/>
  <c r="AS132"/>
  <c r="AS133"/>
  <c r="AS134"/>
  <c r="AS135"/>
  <c r="AS136"/>
  <c r="AS137"/>
  <c r="AS138"/>
  <c r="AS139"/>
  <c r="AS140"/>
  <c r="AS141"/>
  <c r="AS142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3"/>
  <c r="AS174"/>
  <c r="AS175"/>
  <c r="AS176"/>
  <c r="AS177"/>
  <c r="AS178"/>
  <c r="AS179"/>
  <c r="AS180"/>
  <c r="AS181"/>
  <c r="AS182"/>
  <c r="AS183"/>
  <c r="AO58"/>
  <c r="AO59"/>
  <c r="AO60"/>
  <c r="AO62"/>
  <c r="AO63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A58"/>
  <c r="AA59"/>
  <c r="AA60"/>
  <c r="AA62"/>
  <c r="AA63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3"/>
  <c r="AA94"/>
  <c r="AA95"/>
  <c r="AA96"/>
  <c r="AA97"/>
  <c r="AA98"/>
  <c r="AA99"/>
  <c r="AA100"/>
  <c r="AA101"/>
  <c r="AA102"/>
  <c r="AA103"/>
  <c r="AA104"/>
  <c r="AA105"/>
  <c r="AA107"/>
  <c r="AA108"/>
  <c r="AA109"/>
  <c r="AA110"/>
  <c r="AA111"/>
  <c r="AA112"/>
  <c r="AA113"/>
  <c r="AA114"/>
  <c r="AA116"/>
  <c r="AA117"/>
  <c r="AA118"/>
  <c r="AA119"/>
  <c r="AA120"/>
  <c r="AA121"/>
  <c r="AA122"/>
  <c r="AA123"/>
  <c r="AA124"/>
  <c r="AA125"/>
  <c r="AA126"/>
  <c r="AA127"/>
  <c r="AA128"/>
  <c r="AA129"/>
  <c r="AA130"/>
  <c r="AA132"/>
  <c r="AA133"/>
  <c r="AA134"/>
  <c r="AA135"/>
  <c r="AA136"/>
  <c r="AA137"/>
  <c r="AA138"/>
  <c r="AA139"/>
  <c r="AA140"/>
  <c r="AA141"/>
  <c r="AA142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8"/>
  <c r="AA179"/>
  <c r="AA180"/>
  <c r="AA181"/>
  <c r="AA182"/>
  <c r="AA183"/>
  <c r="E182"/>
  <c r="E180"/>
  <c r="E179"/>
  <c r="E178"/>
  <c r="E176"/>
  <c r="E175"/>
  <c r="E174"/>
  <c r="E173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2"/>
  <c r="E141"/>
  <c r="E140"/>
  <c r="E139"/>
  <c r="E138"/>
  <c r="E137"/>
  <c r="E136"/>
  <c r="E135"/>
  <c r="E134"/>
  <c r="E133"/>
  <c r="E130"/>
  <c r="E129"/>
  <c r="E128"/>
  <c r="E127"/>
  <c r="E126"/>
  <c r="E125"/>
  <c r="E124"/>
  <c r="E123"/>
  <c r="E122"/>
  <c r="E121"/>
  <c r="E120"/>
  <c r="E119"/>
  <c r="E118"/>
  <c r="E117"/>
  <c r="E114"/>
  <c r="E113"/>
  <c r="E112"/>
  <c r="E111"/>
  <c r="E110"/>
  <c r="E109"/>
  <c r="E108"/>
  <c r="E107"/>
  <c r="E105"/>
  <c r="E104"/>
  <c r="E103"/>
  <c r="E102"/>
  <c r="E101"/>
  <c r="E100"/>
  <c r="E99"/>
  <c r="E98"/>
  <c r="E97"/>
  <c r="E96"/>
  <c r="E95"/>
  <c r="E94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3"/>
  <c r="E60"/>
  <c r="E59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0"/>
  <c r="E29"/>
  <c r="E28"/>
  <c r="E27"/>
  <c r="E26"/>
  <c r="E25"/>
  <c r="E24"/>
  <c r="E21"/>
  <c r="E20"/>
  <c r="E19"/>
  <c r="E18"/>
  <c r="E16"/>
  <c r="E15"/>
  <c r="E14"/>
  <c r="E13"/>
  <c r="E12"/>
  <c r="E11"/>
  <c r="E10"/>
  <c r="E9"/>
  <c r="E8"/>
  <c r="E7"/>
  <c r="E6"/>
  <c r="E5"/>
  <c r="FM111" i="8"/>
  <c r="FM62"/>
  <c r="FM9"/>
  <c r="DE103"/>
  <c r="DE137"/>
  <c r="DE104"/>
  <c r="FC36"/>
  <c r="FC9"/>
  <c r="FC8"/>
  <c r="FI36"/>
  <c r="FI9"/>
  <c r="FI8"/>
  <c r="FL8"/>
  <c r="DE96"/>
  <c r="X97"/>
  <c r="X8"/>
  <c r="AD97"/>
  <c r="AD8"/>
  <c r="AS97"/>
  <c r="BE97"/>
  <c r="BK97"/>
  <c r="BQ97"/>
  <c r="BU97"/>
  <c r="BU8"/>
  <c r="CH97"/>
  <c r="CH8"/>
  <c r="CQ97"/>
  <c r="CW97"/>
  <c r="DC97"/>
  <c r="DG97"/>
  <c r="DM97"/>
  <c r="DQ97"/>
  <c r="DQ8"/>
  <c r="DZ8"/>
  <c r="ED97"/>
  <c r="ED8"/>
  <c r="EJ97"/>
  <c r="EN97"/>
  <c r="EZ97"/>
  <c r="FF97"/>
  <c r="FJ97"/>
  <c r="FJ8"/>
  <c r="FW97"/>
  <c r="GC97"/>
  <c r="GI97"/>
  <c r="GR97"/>
  <c r="GX97"/>
  <c r="DE126"/>
  <c r="DE128"/>
  <c r="DE130"/>
  <c r="DE180"/>
  <c r="DE187"/>
  <c r="EG9"/>
  <c r="FW9"/>
  <c r="FW8"/>
  <c r="GC9"/>
  <c r="GC8"/>
  <c r="GI9"/>
  <c r="GI8"/>
  <c r="GR9"/>
  <c r="GR8"/>
  <c r="GX9"/>
  <c r="DE105"/>
  <c r="CZ111"/>
  <c r="CZ8"/>
  <c r="DE114"/>
  <c r="DE143"/>
  <c r="CT111"/>
  <c r="DE93"/>
  <c r="DE107"/>
  <c r="DE157"/>
  <c r="DE163"/>
  <c r="DE175"/>
  <c r="DE62"/>
  <c r="DE140"/>
  <c r="DE145"/>
  <c r="DE147"/>
  <c r="DE188"/>
  <c r="H9"/>
  <c r="H22"/>
  <c r="H36"/>
  <c r="AJ9"/>
  <c r="H27"/>
  <c r="BB120"/>
  <c r="CN120"/>
  <c r="DE115"/>
  <c r="DE136"/>
  <c r="CN62"/>
  <c r="CD62"/>
  <c r="BB62"/>
  <c r="AM62"/>
  <c r="AJ62"/>
  <c r="GO97"/>
  <c r="GO8"/>
  <c r="CN97"/>
  <c r="CD97"/>
  <c r="BB97"/>
  <c r="AM97"/>
  <c r="AJ97"/>
  <c r="CD120"/>
  <c r="BB111"/>
  <c r="CD111"/>
  <c r="CN111"/>
  <c r="DE118"/>
  <c r="DE124"/>
  <c r="DE129"/>
  <c r="BE111"/>
  <c r="DE177"/>
  <c r="AV111"/>
  <c r="AV62"/>
  <c r="K9"/>
  <c r="K27"/>
  <c r="K22"/>
  <c r="K36"/>
  <c r="N9"/>
  <c r="Z12"/>
  <c r="Z13"/>
  <c r="Z17"/>
  <c r="Z19"/>
  <c r="Z21"/>
  <c r="Z22"/>
  <c r="Z23"/>
  <c r="Z25"/>
  <c r="N27"/>
  <c r="Z29"/>
  <c r="Z31"/>
  <c r="Z33"/>
  <c r="Z34"/>
  <c r="Z36"/>
  <c r="Z37"/>
  <c r="Z39"/>
  <c r="Z40"/>
  <c r="Z9"/>
  <c r="Z10"/>
  <c r="Z11"/>
  <c r="Z14"/>
  <c r="Z15"/>
  <c r="Z16"/>
  <c r="Z18"/>
  <c r="Z20"/>
  <c r="N22"/>
  <c r="Z24"/>
  <c r="Z26"/>
  <c r="Z27"/>
  <c r="Z28"/>
  <c r="Z30"/>
  <c r="Z32"/>
  <c r="Z35"/>
  <c r="N36"/>
  <c r="Z38"/>
  <c r="AF9"/>
  <c r="AR9"/>
  <c r="BW9"/>
  <c r="EF9"/>
  <c r="FR9"/>
  <c r="FY9"/>
  <c r="GE9"/>
  <c r="GK9"/>
  <c r="GT9"/>
  <c r="HC9"/>
  <c r="AF10"/>
  <c r="AR10"/>
  <c r="BJ10"/>
  <c r="BZ10"/>
  <c r="DB10"/>
  <c r="DL10"/>
  <c r="EF10"/>
  <c r="FR10"/>
  <c r="GB10"/>
  <c r="GH10"/>
  <c r="GT10"/>
  <c r="AF11"/>
  <c r="AR11"/>
  <c r="BW11"/>
  <c r="DZ11"/>
  <c r="EF11"/>
  <c r="ES11"/>
  <c r="EY11"/>
  <c r="FE11"/>
  <c r="FL11"/>
  <c r="GB11"/>
  <c r="GH11"/>
  <c r="HC11"/>
  <c r="BW12"/>
  <c r="DB12"/>
  <c r="DL12"/>
  <c r="FR12"/>
  <c r="FY12"/>
  <c r="GE12"/>
  <c r="GK12"/>
  <c r="GQ12"/>
  <c r="HC12"/>
  <c r="BW13"/>
  <c r="DZ13"/>
  <c r="EF13"/>
  <c r="ES13"/>
  <c r="EY13"/>
  <c r="FE13"/>
  <c r="FL13"/>
  <c r="GB13"/>
  <c r="GH13"/>
  <c r="GT13"/>
  <c r="AF14"/>
  <c r="AR14"/>
  <c r="BJ14"/>
  <c r="BZ14"/>
  <c r="DB14"/>
  <c r="DL14"/>
  <c r="FR14"/>
  <c r="FY14"/>
  <c r="GE14"/>
  <c r="GK14"/>
  <c r="GT14"/>
  <c r="AF15"/>
  <c r="AR15"/>
  <c r="BJ15"/>
  <c r="BZ15"/>
  <c r="DB15"/>
  <c r="DL15"/>
  <c r="FR15"/>
  <c r="FY15"/>
  <c r="GE15"/>
  <c r="GK15"/>
  <c r="GT15"/>
  <c r="AF16"/>
  <c r="AR16"/>
  <c r="BJ16"/>
  <c r="BZ16"/>
  <c r="DB16"/>
  <c r="DL16"/>
  <c r="FR16"/>
  <c r="FY16"/>
  <c r="GE16"/>
  <c r="GK16"/>
  <c r="GQ16"/>
  <c r="HC16"/>
  <c r="BW17"/>
  <c r="DZ17"/>
  <c r="EF17"/>
  <c r="ES17"/>
  <c r="EY17"/>
  <c r="FE17"/>
  <c r="FL17"/>
  <c r="GB17"/>
  <c r="GH17"/>
  <c r="GT17"/>
  <c r="AF18"/>
  <c r="AR18"/>
  <c r="BJ18"/>
  <c r="BZ18"/>
  <c r="DB18"/>
  <c r="DL18"/>
  <c r="FR18"/>
  <c r="FY18"/>
  <c r="GE18"/>
  <c r="GK18"/>
  <c r="GQ18"/>
  <c r="HC18"/>
  <c r="BW19"/>
  <c r="DZ19"/>
  <c r="EF19"/>
  <c r="ES19"/>
  <c r="EY19"/>
  <c r="FE19"/>
  <c r="FL19"/>
  <c r="GB19"/>
  <c r="GH19"/>
  <c r="GT19"/>
  <c r="AF20"/>
  <c r="AR20"/>
  <c r="BJ20"/>
  <c r="BZ20"/>
  <c r="DB20"/>
  <c r="DL20"/>
  <c r="FR20"/>
  <c r="FY20"/>
  <c r="GE20"/>
  <c r="GK20"/>
  <c r="GQ20"/>
  <c r="HC20"/>
  <c r="BW21"/>
  <c r="DZ21"/>
  <c r="EF21"/>
  <c r="ES21"/>
  <c r="EY21"/>
  <c r="FE21"/>
  <c r="FL21"/>
  <c r="GB21"/>
  <c r="GH21"/>
  <c r="GT21"/>
  <c r="BW22"/>
  <c r="DZ22"/>
  <c r="ES22"/>
  <c r="EY22"/>
  <c r="FE22"/>
  <c r="FL22"/>
  <c r="FY22"/>
  <c r="GE22"/>
  <c r="GK22"/>
  <c r="GQ22"/>
  <c r="HC22"/>
  <c r="BW23"/>
  <c r="DZ23"/>
  <c r="EF23"/>
  <c r="ES23"/>
  <c r="EY23"/>
  <c r="FE23"/>
  <c r="FL23"/>
  <c r="GB23"/>
  <c r="GH23"/>
  <c r="GT23"/>
  <c r="AF24"/>
  <c r="AR24"/>
  <c r="BJ24"/>
  <c r="BZ24"/>
  <c r="DB24"/>
  <c r="DL24"/>
  <c r="FR24"/>
  <c r="FY24"/>
  <c r="GE24"/>
  <c r="GK24"/>
  <c r="GQ24"/>
  <c r="HC24"/>
  <c r="BW25"/>
  <c r="DZ25"/>
  <c r="EF25"/>
  <c r="ES25"/>
  <c r="EY25"/>
  <c r="FE25"/>
  <c r="FL25"/>
  <c r="GB25"/>
  <c r="GH25"/>
  <c r="GT25"/>
  <c r="AF26"/>
  <c r="AR26"/>
  <c r="BJ26"/>
  <c r="BZ26"/>
  <c r="BJ9"/>
  <c r="BZ9"/>
  <c r="DB9"/>
  <c r="DL9"/>
  <c r="DZ9"/>
  <c r="ES9"/>
  <c r="EY9"/>
  <c r="FE9"/>
  <c r="FL9"/>
  <c r="GB9"/>
  <c r="GH9"/>
  <c r="GQ9"/>
  <c r="BW10"/>
  <c r="DZ10"/>
  <c r="ES10"/>
  <c r="EY10"/>
  <c r="FE10"/>
  <c r="FL10"/>
  <c r="FY10"/>
  <c r="GE10"/>
  <c r="GK10"/>
  <c r="GQ10"/>
  <c r="HC10"/>
  <c r="BJ11"/>
  <c r="BZ11"/>
  <c r="DB11"/>
  <c r="DL11"/>
  <c r="FR11"/>
  <c r="FY11"/>
  <c r="GE11"/>
  <c r="GK11"/>
  <c r="GT11"/>
  <c r="AF12"/>
  <c r="AR12"/>
  <c r="BJ12"/>
  <c r="BZ12"/>
  <c r="DZ12"/>
  <c r="EF12"/>
  <c r="ES12"/>
  <c r="EY12"/>
  <c r="FE12"/>
  <c r="FL12"/>
  <c r="GB12"/>
  <c r="GH12"/>
  <c r="GT12"/>
  <c r="AF13"/>
  <c r="AR13"/>
  <c r="BJ13"/>
  <c r="BZ13"/>
  <c r="DB13"/>
  <c r="DL13"/>
  <c r="FR13"/>
  <c r="FY13"/>
  <c r="GE13"/>
  <c r="GK13"/>
  <c r="GQ13"/>
  <c r="HC13"/>
  <c r="BW14"/>
  <c r="DZ14"/>
  <c r="EF14"/>
  <c r="ES14"/>
  <c r="EY14"/>
  <c r="FE14"/>
  <c r="FL14"/>
  <c r="GB14"/>
  <c r="GH14"/>
  <c r="GQ14"/>
  <c r="HC14"/>
  <c r="BW15"/>
  <c r="DZ15"/>
  <c r="EF15"/>
  <c r="ES15"/>
  <c r="EY15"/>
  <c r="FE15"/>
  <c r="FL15"/>
  <c r="GB15"/>
  <c r="GH15"/>
  <c r="HC15"/>
  <c r="BW16"/>
  <c r="DZ16"/>
  <c r="EF16"/>
  <c r="ES16"/>
  <c r="EY16"/>
  <c r="FE16"/>
  <c r="FL16"/>
  <c r="GB16"/>
  <c r="GH16"/>
  <c r="GT16"/>
  <c r="AF17"/>
  <c r="AR17"/>
  <c r="BJ17"/>
  <c r="BZ17"/>
  <c r="DB17"/>
  <c r="DL17"/>
  <c r="FR17"/>
  <c r="FY17"/>
  <c r="GE17"/>
  <c r="GK17"/>
  <c r="GQ17"/>
  <c r="HC17"/>
  <c r="BW18"/>
  <c r="DZ18"/>
  <c r="EF18"/>
  <c r="ES18"/>
  <c r="EY18"/>
  <c r="FE18"/>
  <c r="FL18"/>
  <c r="GB18"/>
  <c r="GH18"/>
  <c r="GT18"/>
  <c r="AF19"/>
  <c r="AR19"/>
  <c r="BJ19"/>
  <c r="BZ19"/>
  <c r="DB19"/>
  <c r="DL19"/>
  <c r="FR19"/>
  <c r="FY19"/>
  <c r="GE19"/>
  <c r="GK19"/>
  <c r="GQ19"/>
  <c r="HC19"/>
  <c r="BW20"/>
  <c r="DZ20"/>
  <c r="EF20"/>
  <c r="ES20"/>
  <c r="EY20"/>
  <c r="FE20"/>
  <c r="FL20"/>
  <c r="GB20"/>
  <c r="GH20"/>
  <c r="GT20"/>
  <c r="AF21"/>
  <c r="AR21"/>
  <c r="BJ21"/>
  <c r="BZ21"/>
  <c r="DB21"/>
  <c r="DL21"/>
  <c r="FR21"/>
  <c r="FY21"/>
  <c r="GE21"/>
  <c r="GK21"/>
  <c r="GQ21"/>
  <c r="HC21"/>
  <c r="AF22"/>
  <c r="AR22"/>
  <c r="BJ22"/>
  <c r="BZ22"/>
  <c r="DB22"/>
  <c r="DL22"/>
  <c r="EF22"/>
  <c r="FR22"/>
  <c r="GB22"/>
  <c r="GH22"/>
  <c r="GT22"/>
  <c r="AF23"/>
  <c r="AR23"/>
  <c r="BJ23"/>
  <c r="BZ23"/>
  <c r="DB23"/>
  <c r="DL23"/>
  <c r="FR23"/>
  <c r="FY23"/>
  <c r="GE23"/>
  <c r="GK23"/>
  <c r="GQ23"/>
  <c r="HC23"/>
  <c r="BW24"/>
  <c r="DZ24"/>
  <c r="EF24"/>
  <c r="ES24"/>
  <c r="EY24"/>
  <c r="FE24"/>
  <c r="FL24"/>
  <c r="GB24"/>
  <c r="GH24"/>
  <c r="GT24"/>
  <c r="AF25"/>
  <c r="AR25"/>
  <c r="BJ25"/>
  <c r="BZ25"/>
  <c r="DB25"/>
  <c r="DL25"/>
  <c r="FR25"/>
  <c r="FY25"/>
  <c r="GE25"/>
  <c r="GK25"/>
  <c r="GQ25"/>
  <c r="HC25"/>
  <c r="BW26"/>
  <c r="DZ26"/>
  <c r="EF26"/>
  <c r="ES26"/>
  <c r="EY26"/>
  <c r="FE26"/>
  <c r="FL26"/>
  <c r="GB26"/>
  <c r="GH26"/>
  <c r="GT26"/>
  <c r="BW27"/>
  <c r="DZ27"/>
  <c r="ES27"/>
  <c r="EY27"/>
  <c r="FE27"/>
  <c r="FL27"/>
  <c r="FY27"/>
  <c r="GE27"/>
  <c r="GK27"/>
  <c r="GQ27"/>
  <c r="HC27"/>
  <c r="BW28"/>
  <c r="DZ28"/>
  <c r="EF28"/>
  <c r="ES28"/>
  <c r="EY28"/>
  <c r="FE28"/>
  <c r="FL28"/>
  <c r="GB28"/>
  <c r="GH28"/>
  <c r="GT28"/>
  <c r="AF29"/>
  <c r="AR29"/>
  <c r="BJ29"/>
  <c r="BZ29"/>
  <c r="DB29"/>
  <c r="DL29"/>
  <c r="FR29"/>
  <c r="FY29"/>
  <c r="GE29"/>
  <c r="GK29"/>
  <c r="GQ29"/>
  <c r="HC29"/>
  <c r="BW30"/>
  <c r="DZ30"/>
  <c r="EF30"/>
  <c r="ES30"/>
  <c r="EY30"/>
  <c r="FE30"/>
  <c r="FL30"/>
  <c r="GB30"/>
  <c r="GH30"/>
  <c r="GT30"/>
  <c r="AF31"/>
  <c r="AR31"/>
  <c r="BJ31"/>
  <c r="BZ31"/>
  <c r="DB31"/>
  <c r="DL31"/>
  <c r="FR31"/>
  <c r="FY31"/>
  <c r="GE31"/>
  <c r="GK31"/>
  <c r="GQ31"/>
  <c r="HC31"/>
  <c r="BW32"/>
  <c r="DZ32"/>
  <c r="EF32"/>
  <c r="ES32"/>
  <c r="EY32"/>
  <c r="FE32"/>
  <c r="FL32"/>
  <c r="GB32"/>
  <c r="GH32"/>
  <c r="GT32"/>
  <c r="AF33"/>
  <c r="AR33"/>
  <c r="BW33"/>
  <c r="DZ33"/>
  <c r="EF33"/>
  <c r="ES33"/>
  <c r="EY33"/>
  <c r="FE33"/>
  <c r="FL33"/>
  <c r="GB33"/>
  <c r="GH33"/>
  <c r="GT33"/>
  <c r="AF34"/>
  <c r="AR34"/>
  <c r="BJ34"/>
  <c r="BZ34"/>
  <c r="DB34"/>
  <c r="DL34"/>
  <c r="FR34"/>
  <c r="FY34"/>
  <c r="GE34"/>
  <c r="GK34"/>
  <c r="GQ34"/>
  <c r="HC34"/>
  <c r="BJ35"/>
  <c r="BZ35"/>
  <c r="DB35"/>
  <c r="DL35"/>
  <c r="FR35"/>
  <c r="FY35"/>
  <c r="GE35"/>
  <c r="GK35"/>
  <c r="GQ35"/>
  <c r="HC35"/>
  <c r="AF36"/>
  <c r="AR36"/>
  <c r="BW36"/>
  <c r="DZ36"/>
  <c r="ES36"/>
  <c r="EY36"/>
  <c r="FE36"/>
  <c r="FL36"/>
  <c r="FY36"/>
  <c r="GE36"/>
  <c r="GK36"/>
  <c r="GT36"/>
  <c r="AF37"/>
  <c r="AR37"/>
  <c r="BJ37"/>
  <c r="BZ37"/>
  <c r="DB37"/>
  <c r="DL37"/>
  <c r="FR37"/>
  <c r="FY37"/>
  <c r="GE37"/>
  <c r="GK37"/>
  <c r="GQ37"/>
  <c r="HC37"/>
  <c r="BW38"/>
  <c r="DZ38"/>
  <c r="EF38"/>
  <c r="ES38"/>
  <c r="EY38"/>
  <c r="FE38"/>
  <c r="FL38"/>
  <c r="GB38"/>
  <c r="GH38"/>
  <c r="GT38"/>
  <c r="AF39"/>
  <c r="AR39"/>
  <c r="BJ39"/>
  <c r="BZ39"/>
  <c r="DB39"/>
  <c r="DL39"/>
  <c r="FR39"/>
  <c r="FY39"/>
  <c r="GE39"/>
  <c r="GK39"/>
  <c r="GT39"/>
  <c r="AF40"/>
  <c r="AR40"/>
  <c r="BW40"/>
  <c r="DZ40"/>
  <c r="EF40"/>
  <c r="ES40"/>
  <c r="EY40"/>
  <c r="FE40"/>
  <c r="FL40"/>
  <c r="GB40"/>
  <c r="GH40"/>
  <c r="GT40"/>
  <c r="DB26"/>
  <c r="DL26"/>
  <c r="FR26"/>
  <c r="FY26"/>
  <c r="GE26"/>
  <c r="GK26"/>
  <c r="GQ26"/>
  <c r="HC26"/>
  <c r="AF27"/>
  <c r="AR27"/>
  <c r="BJ27"/>
  <c r="BZ27"/>
  <c r="DB27"/>
  <c r="DL27"/>
  <c r="EF27"/>
  <c r="FR27"/>
  <c r="GB27"/>
  <c r="GH27"/>
  <c r="GT27"/>
  <c r="AF28"/>
  <c r="AR28"/>
  <c r="BJ28"/>
  <c r="BZ28"/>
  <c r="DB28"/>
  <c r="DL28"/>
  <c r="FR28"/>
  <c r="FY28"/>
  <c r="GE28"/>
  <c r="GK28"/>
  <c r="GQ28"/>
  <c r="HC28"/>
  <c r="BW29"/>
  <c r="DZ29"/>
  <c r="EF29"/>
  <c r="ES29"/>
  <c r="EY29"/>
  <c r="FE29"/>
  <c r="FL29"/>
  <c r="GB29"/>
  <c r="GH29"/>
  <c r="GT29"/>
  <c r="AF30"/>
  <c r="AR30"/>
  <c r="BJ30"/>
  <c r="BZ30"/>
  <c r="DB30"/>
  <c r="DL30"/>
  <c r="FR30"/>
  <c r="FY30"/>
  <c r="GE30"/>
  <c r="GK30"/>
  <c r="GQ30"/>
  <c r="HC30"/>
  <c r="BW31"/>
  <c r="DZ31"/>
  <c r="EF31"/>
  <c r="ES31"/>
  <c r="EY31"/>
  <c r="FE31"/>
  <c r="FL31"/>
  <c r="GB31"/>
  <c r="GH31"/>
  <c r="GT31"/>
  <c r="AF32"/>
  <c r="AR32"/>
  <c r="BJ32"/>
  <c r="BZ32"/>
  <c r="DB32"/>
  <c r="DL32"/>
  <c r="FR32"/>
  <c r="FY32"/>
  <c r="GE32"/>
  <c r="GK32"/>
  <c r="GQ32"/>
  <c r="HC32"/>
  <c r="BJ33"/>
  <c r="BZ33"/>
  <c r="DB33"/>
  <c r="DL33"/>
  <c r="FR33"/>
  <c r="FY33"/>
  <c r="GE33"/>
  <c r="GK33"/>
  <c r="GQ33"/>
  <c r="HC33"/>
  <c r="BW34"/>
  <c r="DZ34"/>
  <c r="EF34"/>
  <c r="ES34"/>
  <c r="EY34"/>
  <c r="FE34"/>
  <c r="FL34"/>
  <c r="GB34"/>
  <c r="GH34"/>
  <c r="GT34"/>
  <c r="AF35"/>
  <c r="AR35"/>
  <c r="BW35"/>
  <c r="DZ35"/>
  <c r="EF35"/>
  <c r="ES35"/>
  <c r="EY35"/>
  <c r="FE35"/>
  <c r="FL35"/>
  <c r="GB35"/>
  <c r="GH35"/>
  <c r="GT35"/>
  <c r="BJ36"/>
  <c r="BZ36"/>
  <c r="DB36"/>
  <c r="DL36"/>
  <c r="EF36"/>
  <c r="FR36"/>
  <c r="GB36"/>
  <c r="GH36"/>
  <c r="GQ36"/>
  <c r="HC36"/>
  <c r="BW37"/>
  <c r="DZ37"/>
  <c r="EF37"/>
  <c r="ES37"/>
  <c r="EY37"/>
  <c r="FE37"/>
  <c r="FL37"/>
  <c r="GB37"/>
  <c r="GH37"/>
  <c r="GT37"/>
  <c r="AF38"/>
  <c r="AR38"/>
  <c r="BJ38"/>
  <c r="BZ38"/>
  <c r="DB38"/>
  <c r="DL38"/>
  <c r="FR38"/>
  <c r="FY38"/>
  <c r="GE38"/>
  <c r="GK38"/>
  <c r="GQ38"/>
  <c r="HC38"/>
  <c r="BW39"/>
  <c r="DZ39"/>
  <c r="EF39"/>
  <c r="ES39"/>
  <c r="EY39"/>
  <c r="FE39"/>
  <c r="GB39"/>
  <c r="GH39"/>
  <c r="GQ39"/>
  <c r="HC39"/>
  <c r="BJ40"/>
  <c r="BZ40"/>
  <c r="DB40"/>
  <c r="DL40"/>
  <c r="FR40"/>
  <c r="FY40"/>
  <c r="GE40"/>
  <c r="GK40"/>
  <c r="GQ40"/>
  <c r="HC40"/>
  <c r="F3" i="1"/>
  <c r="K187" i="8"/>
  <c r="K186"/>
  <c r="K185"/>
  <c r="K188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1"/>
  <c r="K140"/>
  <c r="K139"/>
  <c r="K135"/>
  <c r="K133"/>
  <c r="K132"/>
  <c r="K130"/>
  <c r="K128"/>
  <c r="K126"/>
  <c r="K123"/>
  <c r="K122"/>
  <c r="K119"/>
  <c r="K145"/>
  <c r="K144"/>
  <c r="K143"/>
  <c r="K142"/>
  <c r="K138"/>
  <c r="K137"/>
  <c r="K136"/>
  <c r="K134"/>
  <c r="K131"/>
  <c r="K129"/>
  <c r="K127"/>
  <c r="K125"/>
  <c r="K121"/>
  <c r="K116"/>
  <c r="K114"/>
  <c r="K112"/>
  <c r="K109"/>
  <c r="K107"/>
  <c r="K105"/>
  <c r="K102"/>
  <c r="K101"/>
  <c r="K124"/>
  <c r="K118"/>
  <c r="K117"/>
  <c r="K115"/>
  <c r="K113"/>
  <c r="K110"/>
  <c r="K108"/>
  <c r="K106"/>
  <c r="K104"/>
  <c r="K103"/>
  <c r="K100"/>
  <c r="K99"/>
  <c r="K93"/>
  <c r="K91"/>
  <c r="K89"/>
  <c r="K87"/>
  <c r="K85"/>
  <c r="K83"/>
  <c r="K81"/>
  <c r="K79"/>
  <c r="K77"/>
  <c r="K75"/>
  <c r="K72"/>
  <c r="K70"/>
  <c r="K67"/>
  <c r="K64"/>
  <c r="K61"/>
  <c r="K59"/>
  <c r="K57"/>
  <c r="K55"/>
  <c r="K53"/>
  <c r="K51"/>
  <c r="K49"/>
  <c r="K47"/>
  <c r="K45"/>
  <c r="K43"/>
  <c r="K41"/>
  <c r="K98"/>
  <c r="K97"/>
  <c r="K96"/>
  <c r="K95"/>
  <c r="K94"/>
  <c r="K92"/>
  <c r="K90"/>
  <c r="K88"/>
  <c r="K86"/>
  <c r="K84"/>
  <c r="K82"/>
  <c r="K80"/>
  <c r="K78"/>
  <c r="K76"/>
  <c r="K74"/>
  <c r="K73"/>
  <c r="K71"/>
  <c r="K68"/>
  <c r="K65"/>
  <c r="K63"/>
  <c r="K60"/>
  <c r="K58"/>
  <c r="K56"/>
  <c r="K54"/>
  <c r="K52"/>
  <c r="K50"/>
  <c r="K48"/>
  <c r="K46"/>
  <c r="K44"/>
  <c r="K42"/>
  <c r="Z138"/>
  <c r="Z127"/>
  <c r="Z125"/>
  <c r="Z121"/>
  <c r="Z101"/>
  <c r="Z73"/>
  <c r="AF127"/>
  <c r="AF125"/>
  <c r="AF121"/>
  <c r="AR127"/>
  <c r="AR125"/>
  <c r="AR121"/>
  <c r="BJ124"/>
  <c r="BJ118"/>
  <c r="BZ127"/>
  <c r="BZ125"/>
  <c r="BZ121"/>
  <c r="DB124"/>
  <c r="DB118"/>
  <c r="DL127"/>
  <c r="DL125"/>
  <c r="DL121"/>
  <c r="EF127"/>
  <c r="EF125"/>
  <c r="EF121"/>
  <c r="FR122"/>
  <c r="FR118"/>
  <c r="FY126"/>
  <c r="FY124"/>
  <c r="GE126"/>
  <c r="GE124"/>
  <c r="GK126"/>
  <c r="GK124"/>
  <c r="GQ123"/>
  <c r="GQ119"/>
  <c r="GQ117"/>
  <c r="K8"/>
  <c r="Z8"/>
  <c r="AF8"/>
  <c r="AR8"/>
  <c r="BJ8"/>
  <c r="BZ8"/>
  <c r="DB8"/>
  <c r="DL8"/>
  <c r="EF8"/>
  <c r="FR8"/>
  <c r="FY8"/>
  <c r="GE8"/>
  <c r="GK8"/>
  <c r="GQ8"/>
  <c r="H10"/>
  <c r="K10"/>
  <c r="N10"/>
  <c r="GQ11"/>
  <c r="H12"/>
  <c r="K12"/>
  <c r="N12"/>
  <c r="H14"/>
  <c r="K14"/>
  <c r="N14"/>
  <c r="GQ15"/>
  <c r="H16"/>
  <c r="K16"/>
  <c r="N16"/>
  <c r="H18"/>
  <c r="K18"/>
  <c r="N18"/>
  <c r="H20"/>
  <c r="K20"/>
  <c r="N20"/>
  <c r="H23"/>
  <c r="K23"/>
  <c r="N23"/>
  <c r="H25"/>
  <c r="K25"/>
  <c r="N25"/>
  <c r="H28"/>
  <c r="K28"/>
  <c r="N28"/>
  <c r="H30"/>
  <c r="K30"/>
  <c r="N30"/>
  <c r="H32"/>
  <c r="K32"/>
  <c r="N32"/>
  <c r="H34"/>
  <c r="K34"/>
  <c r="N34"/>
  <c r="H37"/>
  <c r="K37"/>
  <c r="N37"/>
  <c r="K39"/>
  <c r="Z41"/>
  <c r="AF41"/>
  <c r="AR41"/>
  <c r="BW41"/>
  <c r="DB41"/>
  <c r="DL41"/>
  <c r="FR41"/>
  <c r="FY41"/>
  <c r="GE41"/>
  <c r="GK41"/>
  <c r="GQ41"/>
  <c r="HC41"/>
  <c r="BW42"/>
  <c r="DZ42"/>
  <c r="EF42"/>
  <c r="ES42"/>
  <c r="EY42"/>
  <c r="FE42"/>
  <c r="FL42"/>
  <c r="GB42"/>
  <c r="GH42"/>
  <c r="GQ42"/>
  <c r="HC42"/>
  <c r="BJ43"/>
  <c r="BZ43"/>
  <c r="DB43"/>
  <c r="DL43"/>
  <c r="FR43"/>
  <c r="FY43"/>
  <c r="GE43"/>
  <c r="GK43"/>
  <c r="GT43"/>
  <c r="Z44"/>
  <c r="AF44"/>
  <c r="AR44"/>
  <c r="BJ44"/>
  <c r="BZ44"/>
  <c r="DB44"/>
  <c r="DL44"/>
  <c r="FR44"/>
  <c r="FY44"/>
  <c r="GE44"/>
  <c r="GK44"/>
  <c r="GQ44"/>
  <c r="HC44"/>
  <c r="BJ45"/>
  <c r="BZ45"/>
  <c r="DB45"/>
  <c r="DL45"/>
  <c r="FR45"/>
  <c r="FY45"/>
  <c r="GE45"/>
  <c r="GK45"/>
  <c r="GQ45"/>
  <c r="HC45"/>
  <c r="BW46"/>
  <c r="DZ46"/>
  <c r="EF46"/>
  <c r="ES46"/>
  <c r="EY46"/>
  <c r="FE46"/>
  <c r="FL46"/>
  <c r="GB46"/>
  <c r="GH46"/>
  <c r="GT46"/>
  <c r="Z47"/>
  <c r="AF47"/>
  <c r="AR47"/>
  <c r="BW47"/>
  <c r="DB47"/>
  <c r="DL47"/>
  <c r="FR47"/>
  <c r="FY47"/>
  <c r="GE47"/>
  <c r="GK47"/>
  <c r="GQ47"/>
  <c r="HC47"/>
  <c r="BW48"/>
  <c r="DZ48"/>
  <c r="EF48"/>
  <c r="ES48"/>
  <c r="EY48"/>
  <c r="FE48"/>
  <c r="FL48"/>
  <c r="GB48"/>
  <c r="GH48"/>
  <c r="GT48"/>
  <c r="Z49"/>
  <c r="AF49"/>
  <c r="AR49"/>
  <c r="BJ49"/>
  <c r="BZ49"/>
  <c r="DB49"/>
  <c r="DL49"/>
  <c r="FR49"/>
  <c r="FY49"/>
  <c r="GE49"/>
  <c r="GK49"/>
  <c r="GQ49"/>
  <c r="HC49"/>
  <c r="BW50"/>
  <c r="DZ50"/>
  <c r="EF50"/>
  <c r="ES50"/>
  <c r="EY50"/>
  <c r="FE50"/>
  <c r="FL50"/>
  <c r="GB50"/>
  <c r="GH50"/>
  <c r="GT50"/>
  <c r="Z51"/>
  <c r="AF51"/>
  <c r="AR51"/>
  <c r="BJ51"/>
  <c r="BZ51"/>
  <c r="DB51"/>
  <c r="DL51"/>
  <c r="FR51"/>
  <c r="FY51"/>
  <c r="GE51"/>
  <c r="GK51"/>
  <c r="GQ51"/>
  <c r="HC51"/>
  <c r="BW52"/>
  <c r="DZ52"/>
  <c r="EF52"/>
  <c r="ES52"/>
  <c r="EY52"/>
  <c r="FE52"/>
  <c r="FL52"/>
  <c r="GB52"/>
  <c r="GH52"/>
  <c r="GQ52"/>
  <c r="HC52"/>
  <c r="BW53"/>
  <c r="DZ53"/>
  <c r="EF53"/>
  <c r="ES53"/>
  <c r="EY53"/>
  <c r="FE53"/>
  <c r="FL53"/>
  <c r="GB53"/>
  <c r="GH53"/>
  <c r="HC53"/>
  <c r="BW54"/>
  <c r="DZ54"/>
  <c r="EF54"/>
  <c r="ES54"/>
  <c r="EY54"/>
  <c r="FE54"/>
  <c r="FL54"/>
  <c r="GB54"/>
  <c r="GH54"/>
  <c r="GT54"/>
  <c r="Z55"/>
  <c r="AF55"/>
  <c r="AR55"/>
  <c r="BJ55"/>
  <c r="BZ55"/>
  <c r="DB55"/>
  <c r="DL55"/>
  <c r="FR55"/>
  <c r="FY55"/>
  <c r="GE55"/>
  <c r="GK55"/>
  <c r="GQ55"/>
  <c r="HC55"/>
  <c r="BJ56"/>
  <c r="BZ56"/>
  <c r="DB56"/>
  <c r="DL56"/>
  <c r="FR56"/>
  <c r="FY56"/>
  <c r="GE56"/>
  <c r="GK56"/>
  <c r="GQ56"/>
  <c r="HC56"/>
  <c r="BJ57"/>
  <c r="BZ57"/>
  <c r="DB57"/>
  <c r="DL57"/>
  <c r="FR57"/>
  <c r="FY57"/>
  <c r="GE57"/>
  <c r="GK57"/>
  <c r="GQ57"/>
  <c r="HC57"/>
  <c r="BW58"/>
  <c r="DB58"/>
  <c r="DL58"/>
  <c r="FR58"/>
  <c r="FY58"/>
  <c r="GE58"/>
  <c r="GK58"/>
  <c r="GQ58"/>
  <c r="HC58"/>
  <c r="BW59"/>
  <c r="DZ59"/>
  <c r="EF59"/>
  <c r="ES59"/>
  <c r="EY59"/>
  <c r="FE59"/>
  <c r="FL59"/>
  <c r="GB59"/>
  <c r="GH59"/>
  <c r="GT59"/>
  <c r="Z60"/>
  <c r="AF60"/>
  <c r="AR60"/>
  <c r="BJ60"/>
  <c r="BZ60"/>
  <c r="DB60"/>
  <c r="DL60"/>
  <c r="FR60"/>
  <c r="FY60"/>
  <c r="GE60"/>
  <c r="GK60"/>
  <c r="GQ60"/>
  <c r="HC60"/>
  <c r="BW61"/>
  <c r="DZ61"/>
  <c r="EF61"/>
  <c r="ES61"/>
  <c r="EY61"/>
  <c r="FE61"/>
  <c r="FL61"/>
  <c r="GB61"/>
  <c r="GH61"/>
  <c r="GT61"/>
  <c r="H62"/>
  <c r="Z63"/>
  <c r="AF63"/>
  <c r="AR63"/>
  <c r="BJ63"/>
  <c r="BZ63"/>
  <c r="DB63"/>
  <c r="DL63"/>
  <c r="FR63"/>
  <c r="FY63"/>
  <c r="GE63"/>
  <c r="GK63"/>
  <c r="GQ63"/>
  <c r="HC63"/>
  <c r="BW64"/>
  <c r="DZ64"/>
  <c r="EF64"/>
  <c r="ES64"/>
  <c r="EY64"/>
  <c r="FE64"/>
  <c r="FL64"/>
  <c r="GB64"/>
  <c r="GH64"/>
  <c r="GT64"/>
  <c r="Z65"/>
  <c r="AF65"/>
  <c r="AR65"/>
  <c r="BJ65"/>
  <c r="BZ65"/>
  <c r="DB65"/>
  <c r="DL65"/>
  <c r="FR65"/>
  <c r="FY65"/>
  <c r="GE65"/>
  <c r="GK65"/>
  <c r="GQ65"/>
  <c r="HC65"/>
  <c r="H66"/>
  <c r="N66"/>
  <c r="BJ66"/>
  <c r="BZ66"/>
  <c r="DB66"/>
  <c r="DL66"/>
  <c r="EF66"/>
  <c r="FR66"/>
  <c r="GB66"/>
  <c r="GH66"/>
  <c r="GT66"/>
  <c r="Z67"/>
  <c r="AF67"/>
  <c r="AR67"/>
  <c r="BW67"/>
  <c r="DZ67"/>
  <c r="EF67"/>
  <c r="ES67"/>
  <c r="EY67"/>
  <c r="FE67"/>
  <c r="FL67"/>
  <c r="GB67"/>
  <c r="GH67"/>
  <c r="GT67"/>
  <c r="Z68"/>
  <c r="AF68"/>
  <c r="AR68"/>
  <c r="BJ68"/>
  <c r="BZ68"/>
  <c r="DB68"/>
  <c r="DL68"/>
  <c r="FR68"/>
  <c r="FY68"/>
  <c r="GE68"/>
  <c r="GK68"/>
  <c r="GQ68"/>
  <c r="HC68"/>
  <c r="K69"/>
  <c r="Z69"/>
  <c r="AF69"/>
  <c r="AR69"/>
  <c r="BW69"/>
  <c r="DZ69"/>
  <c r="ES69"/>
  <c r="EY69"/>
  <c r="FE69"/>
  <c r="FL69"/>
  <c r="FY69"/>
  <c r="GE69"/>
  <c r="GK69"/>
  <c r="GQ69"/>
  <c r="HC69"/>
  <c r="BW70"/>
  <c r="DZ70"/>
  <c r="EF70"/>
  <c r="ES70"/>
  <c r="EY70"/>
  <c r="FE70"/>
  <c r="FL70"/>
  <c r="GB70"/>
  <c r="GH70"/>
  <c r="GT70"/>
  <c r="Z71"/>
  <c r="AF71"/>
  <c r="AR71"/>
  <c r="BJ71"/>
  <c r="BZ71"/>
  <c r="DB71"/>
  <c r="DL71"/>
  <c r="FR71"/>
  <c r="FY71"/>
  <c r="GE71"/>
  <c r="GK71"/>
  <c r="GQ71"/>
  <c r="HC71"/>
  <c r="BW72"/>
  <c r="DZ72"/>
  <c r="EF72"/>
  <c r="ES72"/>
  <c r="EY72"/>
  <c r="FE72"/>
  <c r="FL72"/>
  <c r="GB72"/>
  <c r="GH72"/>
  <c r="GT72"/>
  <c r="AF73"/>
  <c r="AR73"/>
  <c r="BJ73"/>
  <c r="BZ73"/>
  <c r="DB73"/>
  <c r="DL73"/>
  <c r="FR73"/>
  <c r="FY73"/>
  <c r="GE73"/>
  <c r="GK73"/>
  <c r="GQ73"/>
  <c r="HC73"/>
  <c r="BW74"/>
  <c r="DB74"/>
  <c r="DL74"/>
  <c r="FR74"/>
  <c r="FY74"/>
  <c r="GE74"/>
  <c r="GK74"/>
  <c r="GQ74"/>
  <c r="HC74"/>
  <c r="BW75"/>
  <c r="DZ75"/>
  <c r="EF75"/>
  <c r="ES75"/>
  <c r="EY75"/>
  <c r="FE75"/>
  <c r="FL75"/>
  <c r="GB75"/>
  <c r="GH75"/>
  <c r="GT75"/>
  <c r="Z76"/>
  <c r="AF76"/>
  <c r="AR76"/>
  <c r="BJ76"/>
  <c r="BZ76"/>
  <c r="DB76"/>
  <c r="DL76"/>
  <c r="FR76"/>
  <c r="FY76"/>
  <c r="GE76"/>
  <c r="GK76"/>
  <c r="GQ76"/>
  <c r="HC76"/>
  <c r="BJ77"/>
  <c r="BZ77"/>
  <c r="DB77"/>
  <c r="DL77"/>
  <c r="FR77"/>
  <c r="FY77"/>
  <c r="GE77"/>
  <c r="GK77"/>
  <c r="GQ77"/>
  <c r="HC77"/>
  <c r="BJ78"/>
  <c r="BZ78"/>
  <c r="DB78"/>
  <c r="DL78"/>
  <c r="FR78"/>
  <c r="FY78"/>
  <c r="GE78"/>
  <c r="GK78"/>
  <c r="GQ78"/>
  <c r="HC78"/>
  <c r="BW79"/>
  <c r="DZ79"/>
  <c r="EF79"/>
  <c r="ES79"/>
  <c r="EY79"/>
  <c r="FE79"/>
  <c r="FL79"/>
  <c r="GB79"/>
  <c r="GH79"/>
  <c r="GT79"/>
  <c r="Z80"/>
  <c r="AF80"/>
  <c r="AR80"/>
  <c r="BJ80"/>
  <c r="BZ80"/>
  <c r="DB80"/>
  <c r="DL80"/>
  <c r="FR80"/>
  <c r="FY80"/>
  <c r="GE80"/>
  <c r="GK80"/>
  <c r="GQ80"/>
  <c r="HC80"/>
  <c r="BW81"/>
  <c r="DZ81"/>
  <c r="EF81"/>
  <c r="ES81"/>
  <c r="EY81"/>
  <c r="FE81"/>
  <c r="FL81"/>
  <c r="GB81"/>
  <c r="GH81"/>
  <c r="GT81"/>
  <c r="Z82"/>
  <c r="AF82"/>
  <c r="AR82"/>
  <c r="BW82"/>
  <c r="DZ82"/>
  <c r="EF82"/>
  <c r="ES82"/>
  <c r="EY82"/>
  <c r="FE82"/>
  <c r="FL82"/>
  <c r="GB82"/>
  <c r="GH82"/>
  <c r="GT82"/>
  <c r="Z83"/>
  <c r="AF83"/>
  <c r="AR83"/>
  <c r="BJ83"/>
  <c r="BZ83"/>
  <c r="DB83"/>
  <c r="DL83"/>
  <c r="FR83"/>
  <c r="FY83"/>
  <c r="GE83"/>
  <c r="GK83"/>
  <c r="GQ83"/>
  <c r="HC83"/>
  <c r="BW84"/>
  <c r="DZ84"/>
  <c r="EF84"/>
  <c r="ES84"/>
  <c r="EY84"/>
  <c r="FE84"/>
  <c r="FL84"/>
  <c r="GB84"/>
  <c r="GH84"/>
  <c r="GT84"/>
  <c r="Z85"/>
  <c r="AF85"/>
  <c r="AR85"/>
  <c r="BJ85"/>
  <c r="BZ85"/>
  <c r="DB85"/>
  <c r="DL85"/>
  <c r="FR85"/>
  <c r="FY85"/>
  <c r="GE85"/>
  <c r="GK85"/>
  <c r="GQ85"/>
  <c r="HC85"/>
  <c r="BW86"/>
  <c r="DZ86"/>
  <c r="EF86"/>
  <c r="ES86"/>
  <c r="EY86"/>
  <c r="FE86"/>
  <c r="FL86"/>
  <c r="GB86"/>
  <c r="GH86"/>
  <c r="GT86"/>
  <c r="Z87"/>
  <c r="AF87"/>
  <c r="AR87"/>
  <c r="BW87"/>
  <c r="DZ87"/>
  <c r="EF87"/>
  <c r="ES87"/>
  <c r="EY87"/>
  <c r="FE87"/>
  <c r="FL87"/>
  <c r="GB87"/>
  <c r="GH87"/>
  <c r="GT87"/>
  <c r="Z88"/>
  <c r="AF88"/>
  <c r="AR88"/>
  <c r="BJ88"/>
  <c r="BZ88"/>
  <c r="DB88"/>
  <c r="DL88"/>
  <c r="FR88"/>
  <c r="FY88"/>
  <c r="GE88"/>
  <c r="GK88"/>
  <c r="GQ88"/>
  <c r="HC88"/>
  <c r="BW89"/>
  <c r="DZ89"/>
  <c r="EF89"/>
  <c r="ES89"/>
  <c r="EY89"/>
  <c r="FE89"/>
  <c r="FL89"/>
  <c r="GB89"/>
  <c r="GH89"/>
  <c r="GT89"/>
  <c r="Z90"/>
  <c r="AF90"/>
  <c r="AR90"/>
  <c r="BW90"/>
  <c r="DZ90"/>
  <c r="EF90"/>
  <c r="ES90"/>
  <c r="EY90"/>
  <c r="FE90"/>
  <c r="FL90"/>
  <c r="GB90"/>
  <c r="GH90"/>
  <c r="GT90"/>
  <c r="Z91"/>
  <c r="AF91"/>
  <c r="AR91"/>
  <c r="BJ91"/>
  <c r="BZ91"/>
  <c r="DB91"/>
  <c r="DL91"/>
  <c r="FR91"/>
  <c r="FY91"/>
  <c r="GE91"/>
  <c r="GK91"/>
  <c r="GQ91"/>
  <c r="HC91"/>
  <c r="BJ92"/>
  <c r="BZ92"/>
  <c r="DB92"/>
  <c r="DL92"/>
  <c r="FR92"/>
  <c r="FY92"/>
  <c r="GE92"/>
  <c r="GK92"/>
  <c r="GQ92"/>
  <c r="HC92"/>
  <c r="BJ93"/>
  <c r="BZ93"/>
  <c r="DB93"/>
  <c r="DL93"/>
  <c r="FR93"/>
  <c r="FY93"/>
  <c r="GE93"/>
  <c r="GK93"/>
  <c r="GQ93"/>
  <c r="HC93"/>
  <c r="BW94"/>
  <c r="DZ94"/>
  <c r="EF94"/>
  <c r="ES94"/>
  <c r="EY94"/>
  <c r="FE94"/>
  <c r="FL94"/>
  <c r="FY94"/>
  <c r="GE94"/>
  <c r="GK94"/>
  <c r="GQ94"/>
  <c r="HC94"/>
  <c r="BW95"/>
  <c r="DZ95"/>
  <c r="EF95"/>
  <c r="ES95"/>
  <c r="EY95"/>
  <c r="FE95"/>
  <c r="FL95"/>
  <c r="FY95"/>
  <c r="GE95"/>
  <c r="GK95"/>
  <c r="GQ95"/>
  <c r="HC95"/>
  <c r="BW96"/>
  <c r="DZ96"/>
  <c r="EF96"/>
  <c r="ES96"/>
  <c r="EY96"/>
  <c r="FE96"/>
  <c r="FL96"/>
  <c r="FY96"/>
  <c r="GE96"/>
  <c r="GK96"/>
  <c r="GQ96"/>
  <c r="HC96"/>
  <c r="BJ98"/>
  <c r="BZ98"/>
  <c r="DB98"/>
  <c r="DL98"/>
  <c r="ES98"/>
  <c r="EY98"/>
  <c r="FE98"/>
  <c r="FL98"/>
  <c r="FY98"/>
  <c r="GE98"/>
  <c r="GK98"/>
  <c r="GQ98"/>
  <c r="HC98"/>
  <c r="BJ99"/>
  <c r="BZ99"/>
  <c r="DB99"/>
  <c r="DZ99"/>
  <c r="EF99"/>
  <c r="FR99"/>
  <c r="GB99"/>
  <c r="GH99"/>
  <c r="H187"/>
  <c r="H186"/>
  <c r="H185"/>
  <c r="H188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1"/>
  <c r="H140"/>
  <c r="H139"/>
  <c r="H135"/>
  <c r="H133"/>
  <c r="H132"/>
  <c r="H130"/>
  <c r="H128"/>
  <c r="H126"/>
  <c r="H123"/>
  <c r="H122"/>
  <c r="H119"/>
  <c r="H145"/>
  <c r="H144"/>
  <c r="H143"/>
  <c r="H142"/>
  <c r="H138"/>
  <c r="H137"/>
  <c r="H136"/>
  <c r="H134"/>
  <c r="H131"/>
  <c r="H129"/>
  <c r="H124"/>
  <c r="H118"/>
  <c r="H116"/>
  <c r="H114"/>
  <c r="H112"/>
  <c r="H109"/>
  <c r="H107"/>
  <c r="H105"/>
  <c r="H102"/>
  <c r="H101"/>
  <c r="H127"/>
  <c r="H125"/>
  <c r="H121"/>
  <c r="H120"/>
  <c r="H117"/>
  <c r="H115"/>
  <c r="H113"/>
  <c r="H110"/>
  <c r="H108"/>
  <c r="H106"/>
  <c r="H104"/>
  <c r="H103"/>
  <c r="H100"/>
  <c r="H99"/>
  <c r="H93"/>
  <c r="H91"/>
  <c r="H89"/>
  <c r="H87"/>
  <c r="H85"/>
  <c r="H83"/>
  <c r="H81"/>
  <c r="H79"/>
  <c r="H77"/>
  <c r="H75"/>
  <c r="H72"/>
  <c r="H70"/>
  <c r="H67"/>
  <c r="H64"/>
  <c r="H61"/>
  <c r="H59"/>
  <c r="H57"/>
  <c r="H55"/>
  <c r="H53"/>
  <c r="H51"/>
  <c r="H49"/>
  <c r="H47"/>
  <c r="H45"/>
  <c r="H43"/>
  <c r="H41"/>
  <c r="H98"/>
  <c r="H96"/>
  <c r="H95"/>
  <c r="H94"/>
  <c r="H92"/>
  <c r="H90"/>
  <c r="H88"/>
  <c r="H86"/>
  <c r="H84"/>
  <c r="H82"/>
  <c r="H80"/>
  <c r="H78"/>
  <c r="H76"/>
  <c r="H74"/>
  <c r="H73"/>
  <c r="H71"/>
  <c r="H68"/>
  <c r="H65"/>
  <c r="H63"/>
  <c r="H60"/>
  <c r="H58"/>
  <c r="H56"/>
  <c r="H54"/>
  <c r="H52"/>
  <c r="H50"/>
  <c r="H48"/>
  <c r="H46"/>
  <c r="H44"/>
  <c r="H42"/>
  <c r="N187"/>
  <c r="N186"/>
  <c r="N185"/>
  <c r="N188"/>
  <c r="N184"/>
  <c r="N183"/>
  <c r="N182"/>
  <c r="N181"/>
  <c r="N180"/>
  <c r="N179"/>
  <c r="N178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7"/>
  <c r="N146"/>
  <c r="N141"/>
  <c r="N140"/>
  <c r="N139"/>
  <c r="N135"/>
  <c r="N133"/>
  <c r="N132"/>
  <c r="N130"/>
  <c r="N128"/>
  <c r="N126"/>
  <c r="N123"/>
  <c r="N122"/>
  <c r="N119"/>
  <c r="N145"/>
  <c r="N144"/>
  <c r="N143"/>
  <c r="N142"/>
  <c r="N138"/>
  <c r="N137"/>
  <c r="N134"/>
  <c r="N131"/>
  <c r="N129"/>
  <c r="N124"/>
  <c r="N118"/>
  <c r="N116"/>
  <c r="N114"/>
  <c r="N112"/>
  <c r="N109"/>
  <c r="N107"/>
  <c r="N105"/>
  <c r="N102"/>
  <c r="N101"/>
  <c r="N127"/>
  <c r="N125"/>
  <c r="N121"/>
  <c r="N117"/>
  <c r="N115"/>
  <c r="N113"/>
  <c r="N110"/>
  <c r="N108"/>
  <c r="N106"/>
  <c r="N104"/>
  <c r="N103"/>
  <c r="N100"/>
  <c r="N99"/>
  <c r="N93"/>
  <c r="N91"/>
  <c r="N89"/>
  <c r="N87"/>
  <c r="N85"/>
  <c r="N83"/>
  <c r="N81"/>
  <c r="N79"/>
  <c r="N77"/>
  <c r="N75"/>
  <c r="N72"/>
  <c r="N70"/>
  <c r="N67"/>
  <c r="N64"/>
  <c r="N61"/>
  <c r="N59"/>
  <c r="N57"/>
  <c r="N55"/>
  <c r="N53"/>
  <c r="N51"/>
  <c r="N49"/>
  <c r="N47"/>
  <c r="N45"/>
  <c r="N43"/>
  <c r="N41"/>
  <c r="N98"/>
  <c r="N97"/>
  <c r="N96"/>
  <c r="N95"/>
  <c r="N94"/>
  <c r="N92"/>
  <c r="N90"/>
  <c r="N88"/>
  <c r="N86"/>
  <c r="N84"/>
  <c r="N82"/>
  <c r="N80"/>
  <c r="N78"/>
  <c r="N76"/>
  <c r="N74"/>
  <c r="N73"/>
  <c r="N71"/>
  <c r="N68"/>
  <c r="N65"/>
  <c r="N63"/>
  <c r="N60"/>
  <c r="N58"/>
  <c r="N56"/>
  <c r="N54"/>
  <c r="N52"/>
  <c r="N50"/>
  <c r="N48"/>
  <c r="N46"/>
  <c r="N44"/>
  <c r="N42"/>
  <c r="BW123"/>
  <c r="BW119"/>
  <c r="DZ127"/>
  <c r="DZ125"/>
  <c r="DZ121"/>
  <c r="ES123"/>
  <c r="ES119"/>
  <c r="ES117"/>
  <c r="EY123"/>
  <c r="EY119"/>
  <c r="EY117"/>
  <c r="FE123"/>
  <c r="FE119"/>
  <c r="FE117"/>
  <c r="FL188"/>
  <c r="FL185"/>
  <c r="FL176"/>
  <c r="FL174"/>
  <c r="FL164"/>
  <c r="FL160"/>
  <c r="FL158"/>
  <c r="FL150"/>
  <c r="FL144"/>
  <c r="FL143"/>
  <c r="FL135"/>
  <c r="FL129"/>
  <c r="FL127"/>
  <c r="FL125"/>
  <c r="FL121"/>
  <c r="FL112"/>
  <c r="FL109"/>
  <c r="FL105"/>
  <c r="FL122"/>
  <c r="FL118"/>
  <c r="FL115"/>
  <c r="FL113"/>
  <c r="FL99"/>
  <c r="GB122"/>
  <c r="GB118"/>
  <c r="GH122"/>
  <c r="GH118"/>
  <c r="GT122"/>
  <c r="GT118"/>
  <c r="HC126"/>
  <c r="HC124"/>
  <c r="H8"/>
  <c r="N8"/>
  <c r="BW8"/>
  <c r="ES8"/>
  <c r="EY8"/>
  <c r="FE8"/>
  <c r="GB8"/>
  <c r="GH8"/>
  <c r="GT8"/>
  <c r="HC8"/>
  <c r="H11"/>
  <c r="K11"/>
  <c r="N11"/>
  <c r="H13"/>
  <c r="K13"/>
  <c r="N13"/>
  <c r="H15"/>
  <c r="K15"/>
  <c r="N15"/>
  <c r="H17"/>
  <c r="K17"/>
  <c r="N17"/>
  <c r="H19"/>
  <c r="K19"/>
  <c r="N19"/>
  <c r="H21"/>
  <c r="K21"/>
  <c r="N21"/>
  <c r="H24"/>
  <c r="K24"/>
  <c r="N24"/>
  <c r="H26"/>
  <c r="K26"/>
  <c r="N26"/>
  <c r="H29"/>
  <c r="K29"/>
  <c r="N29"/>
  <c r="H31"/>
  <c r="K31"/>
  <c r="N31"/>
  <c r="H33"/>
  <c r="K33"/>
  <c r="N33"/>
  <c r="H35"/>
  <c r="K35"/>
  <c r="N35"/>
  <c r="H38"/>
  <c r="K38"/>
  <c r="N38"/>
  <c r="FL39"/>
  <c r="H40"/>
  <c r="K40"/>
  <c r="N40"/>
  <c r="BJ41"/>
  <c r="BZ41"/>
  <c r="DZ41"/>
  <c r="EF41"/>
  <c r="ES41"/>
  <c r="EY41"/>
  <c r="FE41"/>
  <c r="FL41"/>
  <c r="GB41"/>
  <c r="GH41"/>
  <c r="GT41"/>
  <c r="Z42"/>
  <c r="AF42"/>
  <c r="AR42"/>
  <c r="BJ42"/>
  <c r="BZ42"/>
  <c r="DB42"/>
  <c r="DL42"/>
  <c r="FR42"/>
  <c r="FY42"/>
  <c r="GE42"/>
  <c r="GK42"/>
  <c r="GT42"/>
  <c r="Z43"/>
  <c r="AF43"/>
  <c r="AR43"/>
  <c r="BW43"/>
  <c r="DZ43"/>
  <c r="EF43"/>
  <c r="ES43"/>
  <c r="EY43"/>
  <c r="FE43"/>
  <c r="FL43"/>
  <c r="GB43"/>
  <c r="GH43"/>
  <c r="HC43"/>
  <c r="BW44"/>
  <c r="DZ44"/>
  <c r="EF44"/>
  <c r="ES44"/>
  <c r="EY44"/>
  <c r="FE44"/>
  <c r="FL44"/>
  <c r="GB44"/>
  <c r="GH44"/>
  <c r="GT44"/>
  <c r="Z45"/>
  <c r="AF45"/>
  <c r="AR45"/>
  <c r="BW45"/>
  <c r="DZ45"/>
  <c r="EF45"/>
  <c r="ES45"/>
  <c r="EY45"/>
  <c r="FE45"/>
  <c r="FL45"/>
  <c r="GB45"/>
  <c r="GH45"/>
  <c r="GT45"/>
  <c r="Z46"/>
  <c r="AF46"/>
  <c r="AR46"/>
  <c r="BJ46"/>
  <c r="BZ46"/>
  <c r="DB46"/>
  <c r="DL46"/>
  <c r="FR46"/>
  <c r="FY46"/>
  <c r="GE46"/>
  <c r="GK46"/>
  <c r="GQ46"/>
  <c r="HC46"/>
  <c r="BJ47"/>
  <c r="BZ47"/>
  <c r="DZ47"/>
  <c r="EF47"/>
  <c r="ES47"/>
  <c r="EY47"/>
  <c r="FE47"/>
  <c r="FL47"/>
  <c r="GB47"/>
  <c r="GH47"/>
  <c r="GT47"/>
  <c r="Z48"/>
  <c r="AF48"/>
  <c r="AR48"/>
  <c r="BJ48"/>
  <c r="BZ48"/>
  <c r="DB48"/>
  <c r="DL48"/>
  <c r="FR48"/>
  <c r="FY48"/>
  <c r="GE48"/>
  <c r="GK48"/>
  <c r="GQ48"/>
  <c r="HC48"/>
  <c r="BW49"/>
  <c r="DZ49"/>
  <c r="EF49"/>
  <c r="ES49"/>
  <c r="EY49"/>
  <c r="FE49"/>
  <c r="FL49"/>
  <c r="GB49"/>
  <c r="GH49"/>
  <c r="GT49"/>
  <c r="Z50"/>
  <c r="AF50"/>
  <c r="AR50"/>
  <c r="BJ50"/>
  <c r="BZ50"/>
  <c r="DB50"/>
  <c r="DL50"/>
  <c r="FR50"/>
  <c r="FY50"/>
  <c r="GE50"/>
  <c r="GK50"/>
  <c r="GQ50"/>
  <c r="HC50"/>
  <c r="BW51"/>
  <c r="DZ51"/>
  <c r="EF51"/>
  <c r="ES51"/>
  <c r="EY51"/>
  <c r="FE51"/>
  <c r="FL51"/>
  <c r="GB51"/>
  <c r="GH51"/>
  <c r="GT51"/>
  <c r="Z52"/>
  <c r="AF52"/>
  <c r="AR52"/>
  <c r="BJ52"/>
  <c r="BZ52"/>
  <c r="DB52"/>
  <c r="DL52"/>
  <c r="FR52"/>
  <c r="FY52"/>
  <c r="GE52"/>
  <c r="GK52"/>
  <c r="GT52"/>
  <c r="Z53"/>
  <c r="AF53"/>
  <c r="AR53"/>
  <c r="BJ53"/>
  <c r="BZ53"/>
  <c r="DB53"/>
  <c r="DL53"/>
  <c r="FR53"/>
  <c r="FY53"/>
  <c r="GE53"/>
  <c r="GK53"/>
  <c r="GT53"/>
  <c r="Z54"/>
  <c r="AF54"/>
  <c r="AR54"/>
  <c r="BJ54"/>
  <c r="BZ54"/>
  <c r="DB54"/>
  <c r="DL54"/>
  <c r="FR54"/>
  <c r="FY54"/>
  <c r="GE54"/>
  <c r="GK54"/>
  <c r="GQ54"/>
  <c r="HC54"/>
  <c r="BW55"/>
  <c r="DZ55"/>
  <c r="EF55"/>
  <c r="ES55"/>
  <c r="EY55"/>
  <c r="FE55"/>
  <c r="FL55"/>
  <c r="GB55"/>
  <c r="GH55"/>
  <c r="GT55"/>
  <c r="Z56"/>
  <c r="AF56"/>
  <c r="AR56"/>
  <c r="BW56"/>
  <c r="DZ56"/>
  <c r="EF56"/>
  <c r="ES56"/>
  <c r="EY56"/>
  <c r="FE56"/>
  <c r="FL56"/>
  <c r="GB56"/>
  <c r="GH56"/>
  <c r="GT56"/>
  <c r="Z57"/>
  <c r="AF57"/>
  <c r="AR57"/>
  <c r="BW57"/>
  <c r="DZ57"/>
  <c r="EF57"/>
  <c r="ES57"/>
  <c r="EY57"/>
  <c r="FE57"/>
  <c r="FL57"/>
  <c r="GB57"/>
  <c r="GH57"/>
  <c r="GT57"/>
  <c r="Z58"/>
  <c r="AF58"/>
  <c r="AR58"/>
  <c r="BJ58"/>
  <c r="BZ58"/>
  <c r="DZ58"/>
  <c r="EF58"/>
  <c r="ES58"/>
  <c r="EY58"/>
  <c r="FE58"/>
  <c r="FL58"/>
  <c r="GB58"/>
  <c r="GH58"/>
  <c r="GT58"/>
  <c r="Z59"/>
  <c r="AF59"/>
  <c r="AR59"/>
  <c r="BJ59"/>
  <c r="BZ59"/>
  <c r="DB59"/>
  <c r="DL59"/>
  <c r="FR59"/>
  <c r="FY59"/>
  <c r="GE59"/>
  <c r="GK59"/>
  <c r="GQ59"/>
  <c r="HC59"/>
  <c r="BW60"/>
  <c r="DZ60"/>
  <c r="EF60"/>
  <c r="ES60"/>
  <c r="EY60"/>
  <c r="FE60"/>
  <c r="FL60"/>
  <c r="GB60"/>
  <c r="GH60"/>
  <c r="GT60"/>
  <c r="Z61"/>
  <c r="AF61"/>
  <c r="AR61"/>
  <c r="BJ61"/>
  <c r="BZ61"/>
  <c r="DB61"/>
  <c r="DL61"/>
  <c r="FR61"/>
  <c r="FY61"/>
  <c r="GE61"/>
  <c r="GK61"/>
  <c r="GQ61"/>
  <c r="HC61"/>
  <c r="BW63"/>
  <c r="DZ63"/>
  <c r="EF63"/>
  <c r="ES63"/>
  <c r="EY63"/>
  <c r="FE63"/>
  <c r="FL63"/>
  <c r="GB63"/>
  <c r="GH63"/>
  <c r="GT63"/>
  <c r="Z64"/>
  <c r="AF64"/>
  <c r="AR64"/>
  <c r="BJ64"/>
  <c r="BZ64"/>
  <c r="DB64"/>
  <c r="DL64"/>
  <c r="FR64"/>
  <c r="FY64"/>
  <c r="GE64"/>
  <c r="GK64"/>
  <c r="GQ64"/>
  <c r="HC64"/>
  <c r="BW65"/>
  <c r="DZ65"/>
  <c r="EF65"/>
  <c r="ES65"/>
  <c r="EY65"/>
  <c r="FE65"/>
  <c r="FL65"/>
  <c r="GB65"/>
  <c r="GH65"/>
  <c r="GT65"/>
  <c r="K66"/>
  <c r="Z66"/>
  <c r="AF66"/>
  <c r="AR66"/>
  <c r="BW66"/>
  <c r="DZ66"/>
  <c r="ES66"/>
  <c r="EY66"/>
  <c r="FE66"/>
  <c r="FL66"/>
  <c r="FY66"/>
  <c r="GE66"/>
  <c r="GK66"/>
  <c r="GQ66"/>
  <c r="HC66"/>
  <c r="BJ67"/>
  <c r="BZ67"/>
  <c r="DB67"/>
  <c r="DL67"/>
  <c r="FR67"/>
  <c r="FY67"/>
  <c r="GE67"/>
  <c r="GK67"/>
  <c r="GQ67"/>
  <c r="HC67"/>
  <c r="BW68"/>
  <c r="DZ68"/>
  <c r="EF68"/>
  <c r="ES68"/>
  <c r="EY68"/>
  <c r="FE68"/>
  <c r="FL68"/>
  <c r="GB68"/>
  <c r="GH68"/>
  <c r="GT68"/>
  <c r="N69"/>
  <c r="BJ69"/>
  <c r="BZ69"/>
  <c r="DB69"/>
  <c r="DL69"/>
  <c r="EF69"/>
  <c r="FR69"/>
  <c r="GB69"/>
  <c r="GH69"/>
  <c r="GT69"/>
  <c r="Z70"/>
  <c r="AF70"/>
  <c r="AR70"/>
  <c r="BJ70"/>
  <c r="BZ70"/>
  <c r="DB70"/>
  <c r="DL70"/>
  <c r="FR70"/>
  <c r="FY70"/>
  <c r="GE70"/>
  <c r="GK70"/>
  <c r="GQ70"/>
  <c r="HC70"/>
  <c r="BW71"/>
  <c r="DZ71"/>
  <c r="EF71"/>
  <c r="ES71"/>
  <c r="EY71"/>
  <c r="FE71"/>
  <c r="FL71"/>
  <c r="GB71"/>
  <c r="GH71"/>
  <c r="GT71"/>
  <c r="Z72"/>
  <c r="AF72"/>
  <c r="AR72"/>
  <c r="BJ72"/>
  <c r="BZ72"/>
  <c r="DB72"/>
  <c r="DL72"/>
  <c r="FR72"/>
  <c r="FY72"/>
  <c r="GE72"/>
  <c r="GK72"/>
  <c r="GQ72"/>
  <c r="HC72"/>
  <c r="BW73"/>
  <c r="DZ73"/>
  <c r="EF73"/>
  <c r="ES73"/>
  <c r="EY73"/>
  <c r="FE73"/>
  <c r="FL73"/>
  <c r="GB73"/>
  <c r="GH73"/>
  <c r="GT73"/>
  <c r="Z74"/>
  <c r="AF74"/>
  <c r="AR74"/>
  <c r="BJ74"/>
  <c r="BZ74"/>
  <c r="DZ74"/>
  <c r="EF74"/>
  <c r="ES74"/>
  <c r="EY74"/>
  <c r="FE74"/>
  <c r="FL74"/>
  <c r="GB74"/>
  <c r="GH74"/>
  <c r="GT74"/>
  <c r="Z75"/>
  <c r="AF75"/>
  <c r="AR75"/>
  <c r="BJ75"/>
  <c r="BZ75"/>
  <c r="DB75"/>
  <c r="DL75"/>
  <c r="FR75"/>
  <c r="FY75"/>
  <c r="GE75"/>
  <c r="GK75"/>
  <c r="GQ75"/>
  <c r="HC75"/>
  <c r="BW76"/>
  <c r="DZ76"/>
  <c r="EF76"/>
  <c r="ES76"/>
  <c r="EY76"/>
  <c r="FE76"/>
  <c r="FL76"/>
  <c r="GB76"/>
  <c r="GH76"/>
  <c r="GT76"/>
  <c r="Z77"/>
  <c r="AF77"/>
  <c r="AR77"/>
  <c r="BW77"/>
  <c r="DZ77"/>
  <c r="EF77"/>
  <c r="ES77"/>
  <c r="EY77"/>
  <c r="FE77"/>
  <c r="FL77"/>
  <c r="GB77"/>
  <c r="GH77"/>
  <c r="GT77"/>
  <c r="Z78"/>
  <c r="AF78"/>
  <c r="AR78"/>
  <c r="BW78"/>
  <c r="DZ78"/>
  <c r="EF78"/>
  <c r="ES78"/>
  <c r="EY78"/>
  <c r="FE78"/>
  <c r="FL78"/>
  <c r="GB78"/>
  <c r="GH78"/>
  <c r="GT78"/>
  <c r="Z79"/>
  <c r="AF79"/>
  <c r="AR79"/>
  <c r="BJ79"/>
  <c r="BZ79"/>
  <c r="DB79"/>
  <c r="DL79"/>
  <c r="FR79"/>
  <c r="FY79"/>
  <c r="GE79"/>
  <c r="GK79"/>
  <c r="GQ79"/>
  <c r="HC79"/>
  <c r="BW80"/>
  <c r="DZ80"/>
  <c r="EF80"/>
  <c r="ES80"/>
  <c r="EY80"/>
  <c r="FE80"/>
  <c r="FL80"/>
  <c r="GB80"/>
  <c r="GH80"/>
  <c r="GT80"/>
  <c r="Z81"/>
  <c r="AF81"/>
  <c r="AR81"/>
  <c r="BJ81"/>
  <c r="BZ81"/>
  <c r="DB81"/>
  <c r="DL81"/>
  <c r="FR81"/>
  <c r="FY81"/>
  <c r="GE81"/>
  <c r="GK81"/>
  <c r="GQ81"/>
  <c r="HC81"/>
  <c r="BJ82"/>
  <c r="BZ82"/>
  <c r="DB82"/>
  <c r="DL82"/>
  <c r="FR82"/>
  <c r="FY82"/>
  <c r="GE82"/>
  <c r="GK82"/>
  <c r="GQ82"/>
  <c r="HC82"/>
  <c r="BW83"/>
  <c r="DZ83"/>
  <c r="EF83"/>
  <c r="ES83"/>
  <c r="EY83"/>
  <c r="FE83"/>
  <c r="FL83"/>
  <c r="GB83"/>
  <c r="GH83"/>
  <c r="GT83"/>
  <c r="Z84"/>
  <c r="AF84"/>
  <c r="AR84"/>
  <c r="BJ84"/>
  <c r="BZ84"/>
  <c r="DB84"/>
  <c r="DL84"/>
  <c r="FR84"/>
  <c r="FY84"/>
  <c r="GE84"/>
  <c r="GK84"/>
  <c r="GQ84"/>
  <c r="HC84"/>
  <c r="BW85"/>
  <c r="DZ85"/>
  <c r="EF85"/>
  <c r="ES85"/>
  <c r="EY85"/>
  <c r="FE85"/>
  <c r="FL85"/>
  <c r="GB85"/>
  <c r="GH85"/>
  <c r="GT85"/>
  <c r="Z86"/>
  <c r="AF86"/>
  <c r="AR86"/>
  <c r="BJ86"/>
  <c r="BZ86"/>
  <c r="DB86"/>
  <c r="DL86"/>
  <c r="FR86"/>
  <c r="FY86"/>
  <c r="GE86"/>
  <c r="GK86"/>
  <c r="GQ86"/>
  <c r="HC86"/>
  <c r="BJ87"/>
  <c r="BZ87"/>
  <c r="DB87"/>
  <c r="DL87"/>
  <c r="FR87"/>
  <c r="FY87"/>
  <c r="GE87"/>
  <c r="GK87"/>
  <c r="GQ87"/>
  <c r="HC87"/>
  <c r="BW88"/>
  <c r="DZ88"/>
  <c r="EF88"/>
  <c r="ES88"/>
  <c r="EY88"/>
  <c r="FE88"/>
  <c r="FL88"/>
  <c r="GB88"/>
  <c r="GH88"/>
  <c r="GT88"/>
  <c r="Z89"/>
  <c r="AF89"/>
  <c r="AR89"/>
  <c r="BJ89"/>
  <c r="BZ89"/>
  <c r="DB89"/>
  <c r="DL89"/>
  <c r="FR89"/>
  <c r="FY89"/>
  <c r="GE89"/>
  <c r="GK89"/>
  <c r="GQ89"/>
  <c r="HC89"/>
  <c r="BJ90"/>
  <c r="BZ90"/>
  <c r="DB90"/>
  <c r="DL90"/>
  <c r="FR90"/>
  <c r="FY90"/>
  <c r="GE90"/>
  <c r="GK90"/>
  <c r="GQ90"/>
  <c r="HC90"/>
  <c r="BW91"/>
  <c r="DZ91"/>
  <c r="EF91"/>
  <c r="ES91"/>
  <c r="EY91"/>
  <c r="FE91"/>
  <c r="FL91"/>
  <c r="GB91"/>
  <c r="GH91"/>
  <c r="GT91"/>
  <c r="Z92"/>
  <c r="AF92"/>
  <c r="AR92"/>
  <c r="BW92"/>
  <c r="DZ92"/>
  <c r="EF92"/>
  <c r="ES92"/>
  <c r="EY92"/>
  <c r="FE92"/>
  <c r="FL92"/>
  <c r="GB92"/>
  <c r="GH92"/>
  <c r="GT92"/>
  <c r="Z93"/>
  <c r="AF93"/>
  <c r="AR93"/>
  <c r="BW93"/>
  <c r="DZ93"/>
  <c r="EF93"/>
  <c r="ES93"/>
  <c r="EY93"/>
  <c r="FE93"/>
  <c r="FL93"/>
  <c r="GB93"/>
  <c r="GH93"/>
  <c r="GT93"/>
  <c r="Z94"/>
  <c r="AF94"/>
  <c r="AR94"/>
  <c r="BJ94"/>
  <c r="BZ94"/>
  <c r="DB94"/>
  <c r="DL94"/>
  <c r="FR94"/>
  <c r="GB94"/>
  <c r="GH94"/>
  <c r="GT94"/>
  <c r="Z95"/>
  <c r="AF95"/>
  <c r="AR95"/>
  <c r="BJ95"/>
  <c r="BZ95"/>
  <c r="DB95"/>
  <c r="DL95"/>
  <c r="FR95"/>
  <c r="GB95"/>
  <c r="GH95"/>
  <c r="GT95"/>
  <c r="Z96"/>
  <c r="AF96"/>
  <c r="AR96"/>
  <c r="BJ96"/>
  <c r="BZ96"/>
  <c r="DB96"/>
  <c r="DL96"/>
  <c r="FR96"/>
  <c r="GB96"/>
  <c r="GH96"/>
  <c r="GT96"/>
  <c r="H97"/>
  <c r="Z98"/>
  <c r="AF98"/>
  <c r="AR98"/>
  <c r="BW98"/>
  <c r="DZ98"/>
  <c r="EF98"/>
  <c r="FR98"/>
  <c r="GB98"/>
  <c r="GH98"/>
  <c r="GT98"/>
  <c r="Z99"/>
  <c r="AF99"/>
  <c r="AR99"/>
  <c r="BW99"/>
  <c r="DL99"/>
  <c r="ES99"/>
  <c r="EY99"/>
  <c r="FE99"/>
  <c r="FY99"/>
  <c r="GE99"/>
  <c r="GK99"/>
  <c r="GQ99"/>
  <c r="GQ43"/>
  <c r="GQ53"/>
  <c r="H69"/>
  <c r="DE99"/>
  <c r="Z100"/>
  <c r="AF100"/>
  <c r="AR100"/>
  <c r="BJ100"/>
  <c r="BZ100"/>
  <c r="DB100"/>
  <c r="DL100"/>
  <c r="ES100"/>
  <c r="EY100"/>
  <c r="FE100"/>
  <c r="FL100"/>
  <c r="FY100"/>
  <c r="GE100"/>
  <c r="GK100"/>
  <c r="GQ100"/>
  <c r="HC100"/>
  <c r="BW101"/>
  <c r="DZ101"/>
  <c r="EF101"/>
  <c r="FR101"/>
  <c r="GB101"/>
  <c r="GH101"/>
  <c r="GT101"/>
  <c r="Z102"/>
  <c r="AF102"/>
  <c r="AR102"/>
  <c r="BW102"/>
  <c r="DZ102"/>
  <c r="EF102"/>
  <c r="FR102"/>
  <c r="GB102"/>
  <c r="GH102"/>
  <c r="GT102"/>
  <c r="Z103"/>
  <c r="AF103"/>
  <c r="AR103"/>
  <c r="BW103"/>
  <c r="DZ103"/>
  <c r="EF103"/>
  <c r="ES103"/>
  <c r="EY103"/>
  <c r="FE103"/>
  <c r="FL103"/>
  <c r="FY103"/>
  <c r="GE103"/>
  <c r="GK103"/>
  <c r="GT103"/>
  <c r="Z104"/>
  <c r="AF104"/>
  <c r="AR104"/>
  <c r="BJ104"/>
  <c r="BZ104"/>
  <c r="DB104"/>
  <c r="DL104"/>
  <c r="ES104"/>
  <c r="EY104"/>
  <c r="FE104"/>
  <c r="FL104"/>
  <c r="FY104"/>
  <c r="GE104"/>
  <c r="GK104"/>
  <c r="GT104"/>
  <c r="Z105"/>
  <c r="AF105"/>
  <c r="AR105"/>
  <c r="BJ105"/>
  <c r="BZ105"/>
  <c r="DB105"/>
  <c r="DL105"/>
  <c r="ES105"/>
  <c r="EY105"/>
  <c r="FE105"/>
  <c r="FY105"/>
  <c r="GE105"/>
  <c r="GK105"/>
  <c r="GQ105"/>
  <c r="HC105"/>
  <c r="BW106"/>
  <c r="DZ106"/>
  <c r="EF106"/>
  <c r="FR106"/>
  <c r="GB106"/>
  <c r="GH106"/>
  <c r="GT106"/>
  <c r="Z107"/>
  <c r="AF107"/>
  <c r="AR107"/>
  <c r="BJ107"/>
  <c r="BZ107"/>
  <c r="DB107"/>
  <c r="DL107"/>
  <c r="ES107"/>
  <c r="EY107"/>
  <c r="FE107"/>
  <c r="FL107"/>
  <c r="FY107"/>
  <c r="GE107"/>
  <c r="GK107"/>
  <c r="GQ107"/>
  <c r="HC107"/>
  <c r="BW108"/>
  <c r="DZ108"/>
  <c r="EF108"/>
  <c r="FR108"/>
  <c r="GB108"/>
  <c r="GH108"/>
  <c r="GQ108"/>
  <c r="HC108"/>
  <c r="BJ109"/>
  <c r="BZ109"/>
  <c r="DB109"/>
  <c r="DZ109"/>
  <c r="EF109"/>
  <c r="FR109"/>
  <c r="GB109"/>
  <c r="GH109"/>
  <c r="GT109"/>
  <c r="BW110"/>
  <c r="DZ110"/>
  <c r="EF110"/>
  <c r="FR110"/>
  <c r="GB110"/>
  <c r="GH110"/>
  <c r="GQ110"/>
  <c r="HC110"/>
  <c r="BW112"/>
  <c r="DZ112"/>
  <c r="EF112"/>
  <c r="FR112"/>
  <c r="GB112"/>
  <c r="GH112"/>
  <c r="GT112"/>
  <c r="Z113"/>
  <c r="AF113"/>
  <c r="AR113"/>
  <c r="BJ113"/>
  <c r="BZ113"/>
  <c r="DB113"/>
  <c r="DL113"/>
  <c r="ES113"/>
  <c r="EY113"/>
  <c r="FE113"/>
  <c r="FY113"/>
  <c r="GE113"/>
  <c r="GK113"/>
  <c r="GQ113"/>
  <c r="HC113"/>
  <c r="Z114"/>
  <c r="AF114"/>
  <c r="AR114"/>
  <c r="BJ114"/>
  <c r="BZ114"/>
  <c r="DB114"/>
  <c r="DL114"/>
  <c r="ES114"/>
  <c r="EY114"/>
  <c r="FE114"/>
  <c r="FL114"/>
  <c r="FY114"/>
  <c r="GE114"/>
  <c r="GK114"/>
  <c r="GT114"/>
  <c r="Z115"/>
  <c r="AF115"/>
  <c r="AR115"/>
  <c r="BW115"/>
  <c r="ES115"/>
  <c r="EY115"/>
  <c r="FE115"/>
  <c r="FY115"/>
  <c r="GE115"/>
  <c r="GK115"/>
  <c r="GQ115"/>
  <c r="HC115"/>
  <c r="Z116"/>
  <c r="AF116"/>
  <c r="AR116"/>
  <c r="BJ116"/>
  <c r="BZ116"/>
  <c r="DB116"/>
  <c r="DL116"/>
  <c r="ES116"/>
  <c r="EY116"/>
  <c r="FE116"/>
  <c r="FL116"/>
  <c r="FY116"/>
  <c r="GE116"/>
  <c r="GK116"/>
  <c r="GT116"/>
  <c r="Z117"/>
  <c r="AF117"/>
  <c r="AR117"/>
  <c r="BW117"/>
  <c r="HC117"/>
  <c r="BZ118"/>
  <c r="DZ118"/>
  <c r="EF118"/>
  <c r="HC119"/>
  <c r="BJ121"/>
  <c r="DB121"/>
  <c r="HC123"/>
  <c r="BZ124"/>
  <c r="DZ124"/>
  <c r="EF124"/>
  <c r="ES124"/>
  <c r="EY124"/>
  <c r="FE124"/>
  <c r="BJ127"/>
  <c r="DB127"/>
  <c r="GT99"/>
  <c r="HC99"/>
  <c r="BW100"/>
  <c r="DZ100"/>
  <c r="EF100"/>
  <c r="FR100"/>
  <c r="GB100"/>
  <c r="GH100"/>
  <c r="GT100"/>
  <c r="AF101"/>
  <c r="AR101"/>
  <c r="BJ101"/>
  <c r="BZ101"/>
  <c r="DB101"/>
  <c r="DL101"/>
  <c r="ES101"/>
  <c r="EY101"/>
  <c r="FE101"/>
  <c r="FL101"/>
  <c r="FY101"/>
  <c r="GE101"/>
  <c r="GK101"/>
  <c r="GQ101"/>
  <c r="HC101"/>
  <c r="BJ102"/>
  <c r="BZ102"/>
  <c r="DB102"/>
  <c r="DL102"/>
  <c r="ES102"/>
  <c r="EY102"/>
  <c r="FE102"/>
  <c r="FL102"/>
  <c r="FY102"/>
  <c r="GE102"/>
  <c r="GK102"/>
  <c r="GQ102"/>
  <c r="HC102"/>
  <c r="BJ103"/>
  <c r="BZ103"/>
  <c r="DB103"/>
  <c r="DL103"/>
  <c r="FR103"/>
  <c r="GB103"/>
  <c r="GH103"/>
  <c r="HC103"/>
  <c r="BW104"/>
  <c r="DZ104"/>
  <c r="EF104"/>
  <c r="FR104"/>
  <c r="GB104"/>
  <c r="GH104"/>
  <c r="GQ104"/>
  <c r="HC104"/>
  <c r="BW105"/>
  <c r="DZ105"/>
  <c r="EF105"/>
  <c r="FR105"/>
  <c r="GB105"/>
  <c r="GH105"/>
  <c r="GT105"/>
  <c r="Z106"/>
  <c r="AF106"/>
  <c r="AR106"/>
  <c r="BJ106"/>
  <c r="BZ106"/>
  <c r="DB106"/>
  <c r="DL106"/>
  <c r="ES106"/>
  <c r="EY106"/>
  <c r="FE106"/>
  <c r="FL106"/>
  <c r="FY106"/>
  <c r="GE106"/>
  <c r="GK106"/>
  <c r="GQ106"/>
  <c r="HC106"/>
  <c r="BW107"/>
  <c r="DZ107"/>
  <c r="EF107"/>
  <c r="FR107"/>
  <c r="GB107"/>
  <c r="GH107"/>
  <c r="GT107"/>
  <c r="Z108"/>
  <c r="AF108"/>
  <c r="AR108"/>
  <c r="BJ108"/>
  <c r="BZ108"/>
  <c r="DB108"/>
  <c r="DL108"/>
  <c r="ES108"/>
  <c r="EY108"/>
  <c r="FE108"/>
  <c r="FL108"/>
  <c r="FY108"/>
  <c r="GE108"/>
  <c r="GK108"/>
  <c r="GT108"/>
  <c r="Z109"/>
  <c r="AF109"/>
  <c r="AR109"/>
  <c r="BW109"/>
  <c r="DL109"/>
  <c r="ES109"/>
  <c r="EY109"/>
  <c r="FE109"/>
  <c r="FY109"/>
  <c r="GE109"/>
  <c r="GK109"/>
  <c r="GQ109"/>
  <c r="HC109"/>
  <c r="Z110"/>
  <c r="AF110"/>
  <c r="AR110"/>
  <c r="BJ110"/>
  <c r="BZ110"/>
  <c r="DB110"/>
  <c r="DL110"/>
  <c r="ES110"/>
  <c r="EY110"/>
  <c r="FE110"/>
  <c r="FL110"/>
  <c r="FY110"/>
  <c r="GE110"/>
  <c r="GK110"/>
  <c r="GT110"/>
  <c r="H111"/>
  <c r="Z112"/>
  <c r="AF112"/>
  <c r="AR112"/>
  <c r="BJ112"/>
  <c r="BZ112"/>
  <c r="DB112"/>
  <c r="DL112"/>
  <c r="ES112"/>
  <c r="EY112"/>
  <c r="FE112"/>
  <c r="FY112"/>
  <c r="GE112"/>
  <c r="GK112"/>
  <c r="GQ112"/>
  <c r="HC112"/>
  <c r="BW113"/>
  <c r="DZ113"/>
  <c r="EF113"/>
  <c r="FR113"/>
  <c r="GB113"/>
  <c r="GH113"/>
  <c r="GT113"/>
  <c r="BW114"/>
  <c r="DZ114"/>
  <c r="EF114"/>
  <c r="FR114"/>
  <c r="GB114"/>
  <c r="GH114"/>
  <c r="HC114"/>
  <c r="BJ115"/>
  <c r="BZ115"/>
  <c r="DB115"/>
  <c r="DZ115"/>
  <c r="EF115"/>
  <c r="FR115"/>
  <c r="GB115"/>
  <c r="GH115"/>
  <c r="GT115"/>
  <c r="BW116"/>
  <c r="DZ116"/>
  <c r="EF116"/>
  <c r="FR116"/>
  <c r="GB116"/>
  <c r="GH116"/>
  <c r="HC116"/>
  <c r="BJ117"/>
  <c r="BZ117"/>
  <c r="DB117"/>
  <c r="DZ117"/>
  <c r="EF117"/>
  <c r="FY117"/>
  <c r="GE117"/>
  <c r="GK117"/>
  <c r="Z118"/>
  <c r="AF118"/>
  <c r="AR118"/>
  <c r="FY119"/>
  <c r="GE119"/>
  <c r="GK119"/>
  <c r="FY123"/>
  <c r="GE123"/>
  <c r="GK123"/>
  <c r="Z124"/>
  <c r="AF124"/>
  <c r="AR124"/>
  <c r="BJ125"/>
  <c r="DB125"/>
  <c r="FR125"/>
  <c r="GB125"/>
  <c r="GH125"/>
  <c r="GT125"/>
  <c r="BW126"/>
  <c r="ES126"/>
  <c r="EY126"/>
  <c r="FE126"/>
  <c r="GQ103"/>
  <c r="DE109"/>
  <c r="GQ114"/>
  <c r="DL115"/>
  <c r="GQ116"/>
  <c r="DL117"/>
  <c r="FR117"/>
  <c r="GB117"/>
  <c r="GH117"/>
  <c r="BW118"/>
  <c r="ES118"/>
  <c r="EY118"/>
  <c r="FE118"/>
  <c r="HC118"/>
  <c r="Z119"/>
  <c r="AF119"/>
  <c r="AR119"/>
  <c r="BJ119"/>
  <c r="DB119"/>
  <c r="DL119"/>
  <c r="FR119"/>
  <c r="GB119"/>
  <c r="GH119"/>
  <c r="FY121"/>
  <c r="GE121"/>
  <c r="GK121"/>
  <c r="GQ121"/>
  <c r="BZ122"/>
  <c r="DZ122"/>
  <c r="EF122"/>
  <c r="ES122"/>
  <c r="EY122"/>
  <c r="FE122"/>
  <c r="HC122"/>
  <c r="Z123"/>
  <c r="AF123"/>
  <c r="AR123"/>
  <c r="BJ123"/>
  <c r="DB123"/>
  <c r="DL123"/>
  <c r="FR123"/>
  <c r="GB123"/>
  <c r="GH123"/>
  <c r="BW124"/>
  <c r="FL124"/>
  <c r="GT124"/>
  <c r="FY125"/>
  <c r="GE125"/>
  <c r="GK125"/>
  <c r="GQ125"/>
  <c r="BZ126"/>
  <c r="DZ126"/>
  <c r="EF126"/>
  <c r="FL126"/>
  <c r="GT126"/>
  <c r="FR127"/>
  <c r="GB127"/>
  <c r="GH127"/>
  <c r="GT127"/>
  <c r="BW128"/>
  <c r="DZ128"/>
  <c r="EF128"/>
  <c r="FR128"/>
  <c r="GB128"/>
  <c r="GH128"/>
  <c r="HC128"/>
  <c r="BJ129"/>
  <c r="BZ129"/>
  <c r="DB129"/>
  <c r="DZ129"/>
  <c r="EF129"/>
  <c r="FR129"/>
  <c r="GB129"/>
  <c r="GH129"/>
  <c r="GT129"/>
  <c r="BW130"/>
  <c r="DZ130"/>
  <c r="EF130"/>
  <c r="FR130"/>
  <c r="GB130"/>
  <c r="GH130"/>
  <c r="GT130"/>
  <c r="Z131"/>
  <c r="AF131"/>
  <c r="AR131"/>
  <c r="BW131"/>
  <c r="DZ131"/>
  <c r="EF131"/>
  <c r="FR131"/>
  <c r="GB131"/>
  <c r="GH131"/>
  <c r="GT131"/>
  <c r="Z132"/>
  <c r="AF132"/>
  <c r="AR132"/>
  <c r="BJ132"/>
  <c r="BZ132"/>
  <c r="DB132"/>
  <c r="DL132"/>
  <c r="FR132"/>
  <c r="GB132"/>
  <c r="GH132"/>
  <c r="GQ132"/>
  <c r="HC132"/>
  <c r="BW133"/>
  <c r="DZ133"/>
  <c r="EF133"/>
  <c r="FR133"/>
  <c r="GB133"/>
  <c r="GH133"/>
  <c r="GT133"/>
  <c r="Z134"/>
  <c r="AF134"/>
  <c r="AR134"/>
  <c r="BJ134"/>
  <c r="BZ134"/>
  <c r="DB134"/>
  <c r="DL134"/>
  <c r="ES134"/>
  <c r="EY134"/>
  <c r="FE134"/>
  <c r="FL134"/>
  <c r="FY134"/>
  <c r="GE134"/>
  <c r="GK134"/>
  <c r="GQ134"/>
  <c r="HC134"/>
  <c r="BJ135"/>
  <c r="BZ135"/>
  <c r="DB135"/>
  <c r="DL135"/>
  <c r="ES135"/>
  <c r="EY135"/>
  <c r="FE135"/>
  <c r="FY135"/>
  <c r="GE135"/>
  <c r="GK135"/>
  <c r="GQ135"/>
  <c r="HC135"/>
  <c r="Z137"/>
  <c r="AF137"/>
  <c r="AR137"/>
  <c r="BJ137"/>
  <c r="BZ137"/>
  <c r="DB137"/>
  <c r="DL137"/>
  <c r="FR137"/>
  <c r="GB137"/>
  <c r="GH137"/>
  <c r="GT137"/>
  <c r="BW138"/>
  <c r="DZ138"/>
  <c r="EF138"/>
  <c r="ES138"/>
  <c r="EY138"/>
  <c r="FE138"/>
  <c r="FL138"/>
  <c r="FY138"/>
  <c r="GE138"/>
  <c r="GK138"/>
  <c r="GQ138"/>
  <c r="HC138"/>
  <c r="BW139"/>
  <c r="DZ139"/>
  <c r="EF139"/>
  <c r="ES139"/>
  <c r="EY139"/>
  <c r="FE139"/>
  <c r="FL139"/>
  <c r="FY139"/>
  <c r="GE139"/>
  <c r="GK139"/>
  <c r="GT139"/>
  <c r="Z140"/>
  <c r="AF140"/>
  <c r="AR140"/>
  <c r="BJ140"/>
  <c r="BZ140"/>
  <c r="DB140"/>
  <c r="DL140"/>
  <c r="FR140"/>
  <c r="GB140"/>
  <c r="GH140"/>
  <c r="GQ140"/>
  <c r="HC140"/>
  <c r="BW141"/>
  <c r="DZ141"/>
  <c r="EF141"/>
  <c r="ES141"/>
  <c r="EY141"/>
  <c r="FE141"/>
  <c r="FL141"/>
  <c r="FY141"/>
  <c r="GE141"/>
  <c r="GK141"/>
  <c r="GQ141"/>
  <c r="HC141"/>
  <c r="BW142"/>
  <c r="DZ142"/>
  <c r="EF142"/>
  <c r="ES142"/>
  <c r="EY142"/>
  <c r="FE142"/>
  <c r="FL142"/>
  <c r="FY142"/>
  <c r="GE142"/>
  <c r="GK142"/>
  <c r="GQ142"/>
  <c r="HC142"/>
  <c r="BJ143"/>
  <c r="BZ143"/>
  <c r="DB143"/>
  <c r="DL143"/>
  <c r="FR143"/>
  <c r="GB143"/>
  <c r="GH143"/>
  <c r="GT143"/>
  <c r="BW144"/>
  <c r="DZ144"/>
  <c r="EF144"/>
  <c r="ES144"/>
  <c r="EY144"/>
  <c r="FE144"/>
  <c r="FY144"/>
  <c r="GE144"/>
  <c r="GK144"/>
  <c r="GQ144"/>
  <c r="HC144"/>
  <c r="Z145"/>
  <c r="AF145"/>
  <c r="AR145"/>
  <c r="BJ145"/>
  <c r="BZ145"/>
  <c r="DB145"/>
  <c r="DL145"/>
  <c r="FL117"/>
  <c r="GT117"/>
  <c r="DL118"/>
  <c r="FY118"/>
  <c r="GE118"/>
  <c r="GK118"/>
  <c r="GQ118"/>
  <c r="BZ119"/>
  <c r="DE119"/>
  <c r="DZ119"/>
  <c r="EF119"/>
  <c r="FL119"/>
  <c r="GT119"/>
  <c r="BW121"/>
  <c r="DE121"/>
  <c r="ES121"/>
  <c r="EY121"/>
  <c r="FE121"/>
  <c r="FR121"/>
  <c r="FT8"/>
  <c r="GB121"/>
  <c r="GH121"/>
  <c r="GT121"/>
  <c r="HC121"/>
  <c r="Z122"/>
  <c r="AF122"/>
  <c r="AR122"/>
  <c r="BJ122"/>
  <c r="BW122"/>
  <c r="DB122"/>
  <c r="DL122"/>
  <c r="FY122"/>
  <c r="GE122"/>
  <c r="GK122"/>
  <c r="GQ122"/>
  <c r="BZ123"/>
  <c r="DE123"/>
  <c r="DZ123"/>
  <c r="EF123"/>
  <c r="FL123"/>
  <c r="GT123"/>
  <c r="DL124"/>
  <c r="FR124"/>
  <c r="GB124"/>
  <c r="GH124"/>
  <c r="GQ124"/>
  <c r="BW125"/>
  <c r="DE125"/>
  <c r="ES125"/>
  <c r="EY125"/>
  <c r="FE125"/>
  <c r="HC125"/>
  <c r="Z126"/>
  <c r="AF126"/>
  <c r="AR126"/>
  <c r="BJ126"/>
  <c r="DB126"/>
  <c r="DL126"/>
  <c r="FR126"/>
  <c r="GB126"/>
  <c r="GH126"/>
  <c r="GQ126"/>
  <c r="BW127"/>
  <c r="DE127"/>
  <c r="ES127"/>
  <c r="EY127"/>
  <c r="FE127"/>
  <c r="FY127"/>
  <c r="GE127"/>
  <c r="GK127"/>
  <c r="GQ127"/>
  <c r="HC127"/>
  <c r="Z128"/>
  <c r="AF128"/>
  <c r="AR128"/>
  <c r="BJ128"/>
  <c r="BZ128"/>
  <c r="DB128"/>
  <c r="DL128"/>
  <c r="ES128"/>
  <c r="EY128"/>
  <c r="FE128"/>
  <c r="FL128"/>
  <c r="FY128"/>
  <c r="GE128"/>
  <c r="GK128"/>
  <c r="GT128"/>
  <c r="Z129"/>
  <c r="AF129"/>
  <c r="AR129"/>
  <c r="BW129"/>
  <c r="ES129"/>
  <c r="EY129"/>
  <c r="FE129"/>
  <c r="FY129"/>
  <c r="GE129"/>
  <c r="GK129"/>
  <c r="GQ129"/>
  <c r="HC129"/>
  <c r="Z130"/>
  <c r="AF130"/>
  <c r="AR130"/>
  <c r="BJ130"/>
  <c r="BZ130"/>
  <c r="DB130"/>
  <c r="DL130"/>
  <c r="ES130"/>
  <c r="EY130"/>
  <c r="FE130"/>
  <c r="FL130"/>
  <c r="FY130"/>
  <c r="GE130"/>
  <c r="GK130"/>
  <c r="GQ130"/>
  <c r="HC130"/>
  <c r="BJ131"/>
  <c r="BZ131"/>
  <c r="DB131"/>
  <c r="DL131"/>
  <c r="ES131"/>
  <c r="EY131"/>
  <c r="FE131"/>
  <c r="FL131"/>
  <c r="FY131"/>
  <c r="GE131"/>
  <c r="GK131"/>
  <c r="GQ131"/>
  <c r="HC131"/>
  <c r="BW132"/>
  <c r="DZ132"/>
  <c r="EF132"/>
  <c r="ES132"/>
  <c r="EY132"/>
  <c r="FE132"/>
  <c r="FL132"/>
  <c r="FY132"/>
  <c r="GE132"/>
  <c r="GK132"/>
  <c r="GT132"/>
  <c r="Z133"/>
  <c r="AF133"/>
  <c r="AR133"/>
  <c r="BJ133"/>
  <c r="BZ133"/>
  <c r="DB133"/>
  <c r="DL133"/>
  <c r="ES133"/>
  <c r="EY133"/>
  <c r="FE133"/>
  <c r="FL133"/>
  <c r="FY133"/>
  <c r="GE133"/>
  <c r="GK133"/>
  <c r="GQ133"/>
  <c r="HC133"/>
  <c r="BW134"/>
  <c r="DZ134"/>
  <c r="EF134"/>
  <c r="FR134"/>
  <c r="GB134"/>
  <c r="GH134"/>
  <c r="GT134"/>
  <c r="Z135"/>
  <c r="AF135"/>
  <c r="AR135"/>
  <c r="BW135"/>
  <c r="DZ135"/>
  <c r="EF135"/>
  <c r="FR135"/>
  <c r="GB135"/>
  <c r="GH135"/>
  <c r="GT135"/>
  <c r="BW137"/>
  <c r="DZ137"/>
  <c r="EF137"/>
  <c r="ES137"/>
  <c r="EY137"/>
  <c r="FE137"/>
  <c r="FL137"/>
  <c r="FY137"/>
  <c r="GE137"/>
  <c r="GK137"/>
  <c r="GQ137"/>
  <c r="HC137"/>
  <c r="AF138"/>
  <c r="AR138"/>
  <c r="BJ138"/>
  <c r="BZ138"/>
  <c r="DB138"/>
  <c r="DL138"/>
  <c r="FR138"/>
  <c r="GB138"/>
  <c r="GH138"/>
  <c r="GT138"/>
  <c r="Z139"/>
  <c r="AF139"/>
  <c r="AR139"/>
  <c r="BJ139"/>
  <c r="BZ139"/>
  <c r="DB139"/>
  <c r="DL139"/>
  <c r="FR139"/>
  <c r="GB139"/>
  <c r="GH139"/>
  <c r="GQ139"/>
  <c r="HC139"/>
  <c r="BW140"/>
  <c r="DZ140"/>
  <c r="EF140"/>
  <c r="ES140"/>
  <c r="EY140"/>
  <c r="FE140"/>
  <c r="FL140"/>
  <c r="FY140"/>
  <c r="GE140"/>
  <c r="GK140"/>
  <c r="GT140"/>
  <c r="Z141"/>
  <c r="AF141"/>
  <c r="AR141"/>
  <c r="BJ141"/>
  <c r="BZ141"/>
  <c r="DB141"/>
  <c r="DL141"/>
  <c r="FR141"/>
  <c r="GB141"/>
  <c r="GH141"/>
  <c r="GT141"/>
  <c r="Z142"/>
  <c r="AF142"/>
  <c r="AR142"/>
  <c r="BJ142"/>
  <c r="BZ142"/>
  <c r="DB142"/>
  <c r="DL142"/>
  <c r="FR142"/>
  <c r="GB142"/>
  <c r="GH142"/>
  <c r="GT142"/>
  <c r="Z143"/>
  <c r="AF143"/>
  <c r="AR143"/>
  <c r="BW143"/>
  <c r="DZ143"/>
  <c r="EF143"/>
  <c r="ES143"/>
  <c r="EY143"/>
  <c r="FE143"/>
  <c r="FY143"/>
  <c r="GE143"/>
  <c r="GK143"/>
  <c r="GQ143"/>
  <c r="HC143"/>
  <c r="Z144"/>
  <c r="AF144"/>
  <c r="AR144"/>
  <c r="BJ144"/>
  <c r="BZ144"/>
  <c r="DB144"/>
  <c r="DL144"/>
  <c r="FR144"/>
  <c r="GB144"/>
  <c r="GH144"/>
  <c r="GT144"/>
  <c r="BW145"/>
  <c r="GQ128"/>
  <c r="DL129"/>
  <c r="FR145"/>
  <c r="GB145"/>
  <c r="GH145"/>
  <c r="GT145"/>
  <c r="Z146"/>
  <c r="AF146"/>
  <c r="AR146"/>
  <c r="BW146"/>
  <c r="DZ146"/>
  <c r="EF146"/>
  <c r="ES146"/>
  <c r="EY146"/>
  <c r="FE146"/>
  <c r="FL146"/>
  <c r="FY146"/>
  <c r="GE146"/>
  <c r="GK146"/>
  <c r="GQ146"/>
  <c r="HC146"/>
  <c r="BW147"/>
  <c r="DZ147"/>
  <c r="EF147"/>
  <c r="ES147"/>
  <c r="EY147"/>
  <c r="FE147"/>
  <c r="FL147"/>
  <c r="FY147"/>
  <c r="GE147"/>
  <c r="GK147"/>
  <c r="GQ147"/>
  <c r="HC147"/>
  <c r="Z149"/>
  <c r="AF149"/>
  <c r="AR149"/>
  <c r="BJ149"/>
  <c r="BZ149"/>
  <c r="DB149"/>
  <c r="DL149"/>
  <c r="FR149"/>
  <c r="GB149"/>
  <c r="GH149"/>
  <c r="GT149"/>
  <c r="Z150"/>
  <c r="AF150"/>
  <c r="AR150"/>
  <c r="BJ150"/>
  <c r="BZ150"/>
  <c r="DB150"/>
  <c r="DL150"/>
  <c r="FR150"/>
  <c r="GB150"/>
  <c r="GH150"/>
  <c r="GT150"/>
  <c r="Z151"/>
  <c r="AF151"/>
  <c r="AR151"/>
  <c r="BJ151"/>
  <c r="BZ151"/>
  <c r="DB151"/>
  <c r="DL151"/>
  <c r="FR151"/>
  <c r="GB151"/>
  <c r="GH151"/>
  <c r="GT151"/>
  <c r="Z152"/>
  <c r="AF152"/>
  <c r="AR152"/>
  <c r="BJ152"/>
  <c r="BZ152"/>
  <c r="DB152"/>
  <c r="DL152"/>
  <c r="FR152"/>
  <c r="GB152"/>
  <c r="GH152"/>
  <c r="GT152"/>
  <c r="Z153"/>
  <c r="AF153"/>
  <c r="AR153"/>
  <c r="BJ153"/>
  <c r="BZ153"/>
  <c r="DB153"/>
  <c r="DL153"/>
  <c r="FR153"/>
  <c r="GB153"/>
  <c r="GH153"/>
  <c r="GT153"/>
  <c r="Z154"/>
  <c r="AF154"/>
  <c r="AR154"/>
  <c r="BJ154"/>
  <c r="BZ154"/>
  <c r="DB154"/>
  <c r="DL154"/>
  <c r="FR154"/>
  <c r="GB154"/>
  <c r="GH154"/>
  <c r="GQ154"/>
  <c r="HC154"/>
  <c r="BJ155"/>
  <c r="BZ155"/>
  <c r="DB155"/>
  <c r="DZ155"/>
  <c r="EF155"/>
  <c r="ES155"/>
  <c r="EY155"/>
  <c r="FE155"/>
  <c r="FL155"/>
  <c r="DZ145"/>
  <c r="EF145"/>
  <c r="ES145"/>
  <c r="EY145"/>
  <c r="FE145"/>
  <c r="FL145"/>
  <c r="FY145"/>
  <c r="GE145"/>
  <c r="GK145"/>
  <c r="GQ145"/>
  <c r="HC145"/>
  <c r="BJ146"/>
  <c r="BZ146"/>
  <c r="DB146"/>
  <c r="DL146"/>
  <c r="FR146"/>
  <c r="GB146"/>
  <c r="GH146"/>
  <c r="GT146"/>
  <c r="Z147"/>
  <c r="AF147"/>
  <c r="AR147"/>
  <c r="BJ147"/>
  <c r="BZ147"/>
  <c r="DB147"/>
  <c r="DL147"/>
  <c r="FR147"/>
  <c r="GB147"/>
  <c r="GH147"/>
  <c r="GT147"/>
  <c r="BW149"/>
  <c r="DZ149"/>
  <c r="EF149"/>
  <c r="ES149"/>
  <c r="EY149"/>
  <c r="FE149"/>
  <c r="FL149"/>
  <c r="FY149"/>
  <c r="GE149"/>
  <c r="GK149"/>
  <c r="GQ149"/>
  <c r="HC149"/>
  <c r="BW150"/>
  <c r="DZ150"/>
  <c r="EF150"/>
  <c r="ES150"/>
  <c r="EY150"/>
  <c r="FE150"/>
  <c r="FY150"/>
  <c r="GE150"/>
  <c r="GK150"/>
  <c r="GQ150"/>
  <c r="HC150"/>
  <c r="BW151"/>
  <c r="DZ151"/>
  <c r="EF151"/>
  <c r="ES151"/>
  <c r="EY151"/>
  <c r="FE151"/>
  <c r="FL151"/>
  <c r="FY151"/>
  <c r="GE151"/>
  <c r="GK151"/>
  <c r="GQ151"/>
  <c r="HC151"/>
  <c r="BW152"/>
  <c r="DZ152"/>
  <c r="EF152"/>
  <c r="ES152"/>
  <c r="EY152"/>
  <c r="FE152"/>
  <c r="FL152"/>
  <c r="FY152"/>
  <c r="GE152"/>
  <c r="GK152"/>
  <c r="GQ152"/>
  <c r="HC152"/>
  <c r="BW153"/>
  <c r="DZ153"/>
  <c r="EF153"/>
  <c r="ES153"/>
  <c r="EY153"/>
  <c r="FE153"/>
  <c r="FL153"/>
  <c r="FY153"/>
  <c r="GE153"/>
  <c r="GK153"/>
  <c r="GQ153"/>
  <c r="HC153"/>
  <c r="BW154"/>
  <c r="DZ154"/>
  <c r="EF154"/>
  <c r="ES154"/>
  <c r="EY154"/>
  <c r="FE154"/>
  <c r="FL154"/>
  <c r="FY154"/>
  <c r="GE154"/>
  <c r="GK154"/>
  <c r="GT154"/>
  <c r="Z155"/>
  <c r="AF155"/>
  <c r="AR155"/>
  <c r="BW155"/>
  <c r="DL155"/>
  <c r="DE155"/>
  <c r="FY155"/>
  <c r="GE155"/>
  <c r="GK155"/>
  <c r="GT155"/>
  <c r="Z156"/>
  <c r="AF156"/>
  <c r="AR156"/>
  <c r="BJ156"/>
  <c r="BZ156"/>
  <c r="DB156"/>
  <c r="DL156"/>
  <c r="FR156"/>
  <c r="GB156"/>
  <c r="GH156"/>
  <c r="GQ156"/>
  <c r="HC156"/>
  <c r="BW157"/>
  <c r="DZ157"/>
  <c r="EF157"/>
  <c r="ES157"/>
  <c r="EY157"/>
  <c r="FE157"/>
  <c r="FL157"/>
  <c r="FY157"/>
  <c r="GE157"/>
  <c r="GK157"/>
  <c r="GT157"/>
  <c r="Z158"/>
  <c r="AF158"/>
  <c r="AR158"/>
  <c r="BJ158"/>
  <c r="BZ158"/>
  <c r="DB158"/>
  <c r="DL158"/>
  <c r="FR158"/>
  <c r="GB158"/>
  <c r="GH158"/>
  <c r="GT158"/>
  <c r="Z159"/>
  <c r="AF159"/>
  <c r="AR159"/>
  <c r="BJ159"/>
  <c r="BZ159"/>
  <c r="DB159"/>
  <c r="DL159"/>
  <c r="FR159"/>
  <c r="GB159"/>
  <c r="GH159"/>
  <c r="GQ159"/>
  <c r="HC159"/>
  <c r="BW160"/>
  <c r="DZ160"/>
  <c r="EF160"/>
  <c r="ES160"/>
  <c r="EY160"/>
  <c r="FE160"/>
  <c r="FY160"/>
  <c r="GE160"/>
  <c r="GK160"/>
  <c r="GQ160"/>
  <c r="HC160"/>
  <c r="BW161"/>
  <c r="DZ161"/>
  <c r="EF161"/>
  <c r="ES161"/>
  <c r="EY161"/>
  <c r="FE161"/>
  <c r="FL161"/>
  <c r="FY161"/>
  <c r="GE161"/>
  <c r="GK161"/>
  <c r="GQ161"/>
  <c r="HC161"/>
  <c r="BW162"/>
  <c r="DZ162"/>
  <c r="EF162"/>
  <c r="ES162"/>
  <c r="EY162"/>
  <c r="FE162"/>
  <c r="FL162"/>
  <c r="FY162"/>
  <c r="GE162"/>
  <c r="GK162"/>
  <c r="GQ162"/>
  <c r="HC162"/>
  <c r="BW163"/>
  <c r="DZ163"/>
  <c r="EF163"/>
  <c r="ES163"/>
  <c r="EY163"/>
  <c r="FE163"/>
  <c r="FL163"/>
  <c r="FY163"/>
  <c r="GE163"/>
  <c r="GK163"/>
  <c r="GT163"/>
  <c r="Z164"/>
  <c r="AF164"/>
  <c r="AR164"/>
  <c r="BJ164"/>
  <c r="BZ164"/>
  <c r="DB164"/>
  <c r="DL164"/>
  <c r="FR164"/>
  <c r="GB164"/>
  <c r="GH164"/>
  <c r="GT164"/>
  <c r="Z165"/>
  <c r="AF165"/>
  <c r="AR165"/>
  <c r="BJ165"/>
  <c r="BZ165"/>
  <c r="DB165"/>
  <c r="DL165"/>
  <c r="FR165"/>
  <c r="GB165"/>
  <c r="GH165"/>
  <c r="GT165"/>
  <c r="Z166"/>
  <c r="AF166"/>
  <c r="AR166"/>
  <c r="BJ166"/>
  <c r="BZ166"/>
  <c r="DB166"/>
  <c r="DL166"/>
  <c r="FR166"/>
  <c r="GB166"/>
  <c r="GH166"/>
  <c r="GQ166"/>
  <c r="HC166"/>
  <c r="BJ167"/>
  <c r="BZ167"/>
  <c r="DB167"/>
  <c r="DL167"/>
  <c r="FR167"/>
  <c r="GB167"/>
  <c r="GH167"/>
  <c r="GQ167"/>
  <c r="HC167"/>
  <c r="BW168"/>
  <c r="DZ168"/>
  <c r="EF168"/>
  <c r="ES168"/>
  <c r="EY168"/>
  <c r="FE168"/>
  <c r="FL168"/>
  <c r="FY168"/>
  <c r="GE168"/>
  <c r="GK168"/>
  <c r="GT168"/>
  <c r="Z169"/>
  <c r="AF169"/>
  <c r="AR169"/>
  <c r="BJ169"/>
  <c r="BZ169"/>
  <c r="DB169"/>
  <c r="DL169"/>
  <c r="FR169"/>
  <c r="GB169"/>
  <c r="GH169"/>
  <c r="GQ169"/>
  <c r="HC169"/>
  <c r="FR155"/>
  <c r="GB155"/>
  <c r="GH155"/>
  <c r="GQ155"/>
  <c r="HC155"/>
  <c r="BW156"/>
  <c r="DZ156"/>
  <c r="EF156"/>
  <c r="ES156"/>
  <c r="EY156"/>
  <c r="FE156"/>
  <c r="FL156"/>
  <c r="FY156"/>
  <c r="GE156"/>
  <c r="GK156"/>
  <c r="GT156"/>
  <c r="Z157"/>
  <c r="AF157"/>
  <c r="AR157"/>
  <c r="BJ157"/>
  <c r="BZ157"/>
  <c r="DB157"/>
  <c r="DL157"/>
  <c r="FR157"/>
  <c r="GB157"/>
  <c r="GH157"/>
  <c r="GQ157"/>
  <c r="HC157"/>
  <c r="BW158"/>
  <c r="DZ158"/>
  <c r="EF158"/>
  <c r="ES158"/>
  <c r="EY158"/>
  <c r="FE158"/>
  <c r="FY158"/>
  <c r="GE158"/>
  <c r="GK158"/>
  <c r="GQ158"/>
  <c r="HC158"/>
  <c r="BW159"/>
  <c r="DZ159"/>
  <c r="EF159"/>
  <c r="ES159"/>
  <c r="EY159"/>
  <c r="FE159"/>
  <c r="FL159"/>
  <c r="FY159"/>
  <c r="GE159"/>
  <c r="GK159"/>
  <c r="GT159"/>
  <c r="Z160"/>
  <c r="AF160"/>
  <c r="AR160"/>
  <c r="BJ160"/>
  <c r="BZ160"/>
  <c r="DB160"/>
  <c r="DL160"/>
  <c r="FR160"/>
  <c r="GB160"/>
  <c r="GH160"/>
  <c r="GT160"/>
  <c r="Z161"/>
  <c r="AF161"/>
  <c r="AR161"/>
  <c r="BJ161"/>
  <c r="BZ161"/>
  <c r="DB161"/>
  <c r="DL161"/>
  <c r="FR161"/>
  <c r="GB161"/>
  <c r="GH161"/>
  <c r="GT161"/>
  <c r="Z162"/>
  <c r="AF162"/>
  <c r="AR162"/>
  <c r="BJ162"/>
  <c r="BZ162"/>
  <c r="DB162"/>
  <c r="DL162"/>
  <c r="FR162"/>
  <c r="GB162"/>
  <c r="GH162"/>
  <c r="GT162"/>
  <c r="Z163"/>
  <c r="AF163"/>
  <c r="AR163"/>
  <c r="BJ163"/>
  <c r="BZ163"/>
  <c r="DB163"/>
  <c r="DL163"/>
  <c r="FR163"/>
  <c r="GB163"/>
  <c r="GH163"/>
  <c r="GQ163"/>
  <c r="HC163"/>
  <c r="BW164"/>
  <c r="DZ164"/>
  <c r="EF164"/>
  <c r="ES164"/>
  <c r="EY164"/>
  <c r="FE164"/>
  <c r="FY164"/>
  <c r="GE164"/>
  <c r="GK164"/>
  <c r="GQ164"/>
  <c r="HC164"/>
  <c r="BW165"/>
  <c r="DZ165"/>
  <c r="EF165"/>
  <c r="ES165"/>
  <c r="EY165"/>
  <c r="FE165"/>
  <c r="FL165"/>
  <c r="FY165"/>
  <c r="GE165"/>
  <c r="GK165"/>
  <c r="GQ165"/>
  <c r="HC165"/>
  <c r="BW166"/>
  <c r="DZ166"/>
  <c r="EF166"/>
  <c r="ES166"/>
  <c r="EY166"/>
  <c r="FE166"/>
  <c r="FL166"/>
  <c r="FY166"/>
  <c r="GE166"/>
  <c r="GK166"/>
  <c r="GT166"/>
  <c r="Z167"/>
  <c r="AF167"/>
  <c r="AR167"/>
  <c r="BW167"/>
  <c r="DZ167"/>
  <c r="EF167"/>
  <c r="ES167"/>
  <c r="EY167"/>
  <c r="FE167"/>
  <c r="FL167"/>
  <c r="FY167"/>
  <c r="GE167"/>
  <c r="GK167"/>
  <c r="GT167"/>
  <c r="Z168"/>
  <c r="AF168"/>
  <c r="AR168"/>
  <c r="BJ168"/>
  <c r="BZ168"/>
  <c r="DB168"/>
  <c r="DL168"/>
  <c r="FR168"/>
  <c r="GB168"/>
  <c r="GH168"/>
  <c r="GQ168"/>
  <c r="HC168"/>
  <c r="BW169"/>
  <c r="DZ169"/>
  <c r="EF169"/>
  <c r="ES169"/>
  <c r="EY169"/>
  <c r="FE169"/>
  <c r="FL169"/>
  <c r="FY169"/>
  <c r="GE169"/>
  <c r="GK169"/>
  <c r="GT169"/>
  <c r="Z170"/>
  <c r="AF170"/>
  <c r="AR170"/>
  <c r="BW170"/>
  <c r="DZ170"/>
  <c r="EF170"/>
  <c r="ES170"/>
  <c r="EY170"/>
  <c r="FE170"/>
  <c r="FL170"/>
  <c r="FY170"/>
  <c r="GE170"/>
  <c r="GK170"/>
  <c r="GQ170"/>
  <c r="HC170"/>
  <c r="BW171"/>
  <c r="DZ171"/>
  <c r="EF171"/>
  <c r="ES171"/>
  <c r="EY171"/>
  <c r="FE171"/>
  <c r="FL171"/>
  <c r="FY171"/>
  <c r="GE171"/>
  <c r="GK171"/>
  <c r="GQ171"/>
  <c r="HC171"/>
  <c r="BW172"/>
  <c r="DZ172"/>
  <c r="EF172"/>
  <c r="ES172"/>
  <c r="EY172"/>
  <c r="FE172"/>
  <c r="FL172"/>
  <c r="FY172"/>
  <c r="GE172"/>
  <c r="GK172"/>
  <c r="GT172"/>
  <c r="Z173"/>
  <c r="AF173"/>
  <c r="AR173"/>
  <c r="BJ173"/>
  <c r="BZ173"/>
  <c r="DB173"/>
  <c r="DL173"/>
  <c r="FR173"/>
  <c r="GB173"/>
  <c r="GH173"/>
  <c r="HC173"/>
  <c r="BW174"/>
  <c r="DZ174"/>
  <c r="EF174"/>
  <c r="ES174"/>
  <c r="EY174"/>
  <c r="FE174"/>
  <c r="FY174"/>
  <c r="GE174"/>
  <c r="GK174"/>
  <c r="GQ174"/>
  <c r="HC174"/>
  <c r="Z175"/>
  <c r="AF175"/>
  <c r="AR175"/>
  <c r="BJ170"/>
  <c r="BZ170"/>
  <c r="DB170"/>
  <c r="DL170"/>
  <c r="FR170"/>
  <c r="GB170"/>
  <c r="GH170"/>
  <c r="GT170"/>
  <c r="Z171"/>
  <c r="AF171"/>
  <c r="AR171"/>
  <c r="BJ171"/>
  <c r="BZ171"/>
  <c r="DB171"/>
  <c r="DL171"/>
  <c r="FR171"/>
  <c r="GB171"/>
  <c r="GH171"/>
  <c r="GT171"/>
  <c r="Z172"/>
  <c r="AF172"/>
  <c r="AR172"/>
  <c r="BJ172"/>
  <c r="BZ172"/>
  <c r="DB172"/>
  <c r="DL172"/>
  <c r="FR172"/>
  <c r="GB172"/>
  <c r="GH172"/>
  <c r="HC172"/>
  <c r="BW173"/>
  <c r="DZ173"/>
  <c r="EF173"/>
  <c r="ES173"/>
  <c r="EY173"/>
  <c r="FE173"/>
  <c r="FL173"/>
  <c r="FY173"/>
  <c r="GE173"/>
  <c r="GK173"/>
  <c r="GT173"/>
  <c r="Z174"/>
  <c r="AF174"/>
  <c r="AR174"/>
  <c r="BJ174"/>
  <c r="BZ174"/>
  <c r="DB174"/>
  <c r="DL174"/>
  <c r="FR174"/>
  <c r="GB174"/>
  <c r="GH174"/>
  <c r="GT174"/>
  <c r="GQ172"/>
  <c r="GQ173"/>
  <c r="BJ175"/>
  <c r="BZ175"/>
  <c r="DB175"/>
  <c r="DL175"/>
  <c r="FR175"/>
  <c r="GB175"/>
  <c r="GH175"/>
  <c r="GT175"/>
  <c r="Z176"/>
  <c r="AF176"/>
  <c r="AR176"/>
  <c r="BJ176"/>
  <c r="BZ176"/>
  <c r="DB176"/>
  <c r="DL176"/>
  <c r="FR176"/>
  <c r="GB176"/>
  <c r="GH176"/>
  <c r="GT176"/>
  <c r="BW178"/>
  <c r="DZ178"/>
  <c r="EF178"/>
  <c r="ES178"/>
  <c r="EY178"/>
  <c r="FE178"/>
  <c r="FL178"/>
  <c r="FY178"/>
  <c r="GE178"/>
  <c r="GK178"/>
  <c r="GT178"/>
  <c r="Z179"/>
  <c r="AF179"/>
  <c r="AR179"/>
  <c r="BW179"/>
  <c r="DZ179"/>
  <c r="EF179"/>
  <c r="ES179"/>
  <c r="EY179"/>
  <c r="FE179"/>
  <c r="FL179"/>
  <c r="FY179"/>
  <c r="GE179"/>
  <c r="GK179"/>
  <c r="GQ179"/>
  <c r="HC179"/>
  <c r="BJ180"/>
  <c r="BZ180"/>
  <c r="DB180"/>
  <c r="DL180"/>
  <c r="FR180"/>
  <c r="GB180"/>
  <c r="GH180"/>
  <c r="GQ180"/>
  <c r="HC180"/>
  <c r="BJ181"/>
  <c r="BZ181"/>
  <c r="DB181"/>
  <c r="DL181"/>
  <c r="FR181"/>
  <c r="GB181"/>
  <c r="GH181"/>
  <c r="GT181"/>
  <c r="Z182"/>
  <c r="AF182"/>
  <c r="AR182"/>
  <c r="BW182"/>
  <c r="BW175"/>
  <c r="DZ175"/>
  <c r="EF175"/>
  <c r="ES175"/>
  <c r="EY175"/>
  <c r="FE175"/>
  <c r="FL175"/>
  <c r="FY175"/>
  <c r="GE175"/>
  <c r="GK175"/>
  <c r="GQ175"/>
  <c r="HC175"/>
  <c r="BW176"/>
  <c r="DZ176"/>
  <c r="EF176"/>
  <c r="ES176"/>
  <c r="EY176"/>
  <c r="FE176"/>
  <c r="FY176"/>
  <c r="GE176"/>
  <c r="GK176"/>
  <c r="GQ176"/>
  <c r="HC176"/>
  <c r="Z178"/>
  <c r="AF178"/>
  <c r="AR178"/>
  <c r="BJ178"/>
  <c r="BZ178"/>
  <c r="DB178"/>
  <c r="DL178"/>
  <c r="FR178"/>
  <c r="GB178"/>
  <c r="GH178"/>
  <c r="GQ178"/>
  <c r="HC178"/>
  <c r="BJ179"/>
  <c r="BZ179"/>
  <c r="DB179"/>
  <c r="DL179"/>
  <c r="FR179"/>
  <c r="GB179"/>
  <c r="GH179"/>
  <c r="GT179"/>
  <c r="Z180"/>
  <c r="AF180"/>
  <c r="AR180"/>
  <c r="BW180"/>
  <c r="DZ180"/>
  <c r="EF180"/>
  <c r="ES180"/>
  <c r="EY180"/>
  <c r="FE180"/>
  <c r="FL180"/>
  <c r="FY180"/>
  <c r="GE180"/>
  <c r="GK180"/>
  <c r="GT180"/>
  <c r="Z181"/>
  <c r="AF181"/>
  <c r="AR181"/>
  <c r="BW181"/>
  <c r="DZ181"/>
  <c r="EF181"/>
  <c r="ES181"/>
  <c r="EY181"/>
  <c r="FE181"/>
  <c r="FL181"/>
  <c r="FY181"/>
  <c r="GE181"/>
  <c r="GK181"/>
  <c r="GQ181"/>
  <c r="HC181"/>
  <c r="BJ182"/>
  <c r="BZ182"/>
  <c r="DZ182"/>
  <c r="EF182"/>
  <c r="ES182"/>
  <c r="EY182"/>
  <c r="FE182"/>
  <c r="FL182"/>
  <c r="FY182"/>
  <c r="GE182"/>
  <c r="GK182"/>
  <c r="GQ182"/>
  <c r="HC182"/>
  <c r="BW183"/>
  <c r="DZ183"/>
  <c r="EF183"/>
  <c r="ES183"/>
  <c r="EY183"/>
  <c r="FE183"/>
  <c r="FL183"/>
  <c r="FY183"/>
  <c r="GE183"/>
  <c r="GK183"/>
  <c r="GT183"/>
  <c r="Z184"/>
  <c r="AF184"/>
  <c r="AR184"/>
  <c r="BJ184"/>
  <c r="BZ184"/>
  <c r="DB184"/>
  <c r="DL184"/>
  <c r="DB182"/>
  <c r="DL182"/>
  <c r="FR182"/>
  <c r="GB182"/>
  <c r="GH182"/>
  <c r="GT182"/>
  <c r="Z183"/>
  <c r="AF183"/>
  <c r="AR183"/>
  <c r="BJ183"/>
  <c r="BZ183"/>
  <c r="DB183"/>
  <c r="DL183"/>
  <c r="FR183"/>
  <c r="GB183"/>
  <c r="GH183"/>
  <c r="GQ183"/>
  <c r="HC183"/>
  <c r="BW184"/>
  <c r="DZ184"/>
  <c r="EF184"/>
  <c r="ES184"/>
  <c r="EY184"/>
  <c r="FE184"/>
  <c r="FR184"/>
  <c r="GB184"/>
  <c r="GH184"/>
  <c r="GT184"/>
  <c r="Z185"/>
  <c r="AF185"/>
  <c r="AR185"/>
  <c r="BW185"/>
  <c r="DZ185"/>
  <c r="EF185"/>
  <c r="ES185"/>
  <c r="EY185"/>
  <c r="FE185"/>
  <c r="FY185"/>
  <c r="GE185"/>
  <c r="GK185"/>
  <c r="GQ185"/>
  <c r="HC185"/>
  <c r="BJ186"/>
  <c r="BZ186"/>
  <c r="DZ186"/>
  <c r="EF186"/>
  <c r="ES186"/>
  <c r="EY186"/>
  <c r="FE186"/>
  <c r="FL186"/>
  <c r="FY186"/>
  <c r="GE186"/>
  <c r="GK186"/>
  <c r="GQ186"/>
  <c r="HC186"/>
  <c r="BW187"/>
  <c r="DZ187"/>
  <c r="EF187"/>
  <c r="ES187"/>
  <c r="EY187"/>
  <c r="FE187"/>
  <c r="FL187"/>
  <c r="FY187"/>
  <c r="GE187"/>
  <c r="GK187"/>
  <c r="GT187"/>
  <c r="Z188"/>
  <c r="AF188"/>
  <c r="AR188"/>
  <c r="BJ188"/>
  <c r="BZ188"/>
  <c r="DB188"/>
  <c r="DL188"/>
  <c r="ES188"/>
  <c r="EY188"/>
  <c r="FE188"/>
  <c r="FY188"/>
  <c r="GE188"/>
  <c r="GK188"/>
  <c r="GQ188"/>
  <c r="HC188"/>
  <c r="FL184"/>
  <c r="FY184"/>
  <c r="GE184"/>
  <c r="GK184"/>
  <c r="GQ184"/>
  <c r="HC184"/>
  <c r="BJ185"/>
  <c r="BZ185"/>
  <c r="DB185"/>
  <c r="DL185"/>
  <c r="FR185"/>
  <c r="GB185"/>
  <c r="GH185"/>
  <c r="GT185"/>
  <c r="Z186"/>
  <c r="AF186"/>
  <c r="AR186"/>
  <c r="BW186"/>
  <c r="DB186"/>
  <c r="DL186"/>
  <c r="FR186"/>
  <c r="GB186"/>
  <c r="GH186"/>
  <c r="GT186"/>
  <c r="Z187"/>
  <c r="AF187"/>
  <c r="AR187"/>
  <c r="BJ187"/>
  <c r="BZ187"/>
  <c r="DB187"/>
  <c r="DL187"/>
  <c r="FR187"/>
  <c r="GB187"/>
  <c r="GH187"/>
  <c r="HC187"/>
  <c r="BW188"/>
  <c r="DZ188"/>
  <c r="EF188"/>
  <c r="FR188"/>
  <c r="GB188"/>
  <c r="GH188"/>
  <c r="GT188"/>
  <c r="GQ187"/>
  <c r="CZ166" i="7"/>
  <c r="CZ174"/>
  <c r="CZ178"/>
  <c r="CZ183"/>
  <c r="AZ9"/>
  <c r="AZ8"/>
  <c r="BB8"/>
  <c r="BL9"/>
  <c r="BL8"/>
  <c r="BO8"/>
  <c r="BY9"/>
  <c r="BY8"/>
  <c r="CA43"/>
  <c r="CL9"/>
  <c r="CL8"/>
  <c r="CN8"/>
  <c r="CX9"/>
  <c r="CX8"/>
  <c r="DA8"/>
  <c r="DH9"/>
  <c r="DH8"/>
  <c r="DK8"/>
  <c r="ER9"/>
  <c r="ER8"/>
  <c r="ET8"/>
  <c r="FD9"/>
  <c r="FD8"/>
  <c r="FG8"/>
  <c r="FN9"/>
  <c r="FN8"/>
  <c r="GG14"/>
  <c r="EG9"/>
  <c r="EG8"/>
  <c r="AE9"/>
  <c r="AE8"/>
  <c r="AG8"/>
  <c r="AQ9"/>
  <c r="AQ8"/>
  <c r="AS8"/>
  <c r="BF9"/>
  <c r="BF8"/>
  <c r="BH8"/>
  <c r="BP9"/>
  <c r="BP8"/>
  <c r="BR35"/>
  <c r="CC9"/>
  <c r="CC8"/>
  <c r="CR9"/>
  <c r="CR8"/>
  <c r="CT8"/>
  <c r="DB9"/>
  <c r="DB8"/>
  <c r="DD35"/>
  <c r="DL9"/>
  <c r="DL8"/>
  <c r="GM36"/>
  <c r="GS36"/>
  <c r="GS9"/>
  <c r="GS8"/>
  <c r="GU8"/>
  <c r="DV36"/>
  <c r="DV9"/>
  <c r="DV8"/>
  <c r="DX42"/>
  <c r="EB36"/>
  <c r="FR36"/>
  <c r="FX36"/>
  <c r="GD36"/>
  <c r="GD9"/>
  <c r="GD8"/>
  <c r="GF42"/>
  <c r="E10"/>
  <c r="FR9"/>
  <c r="FR8"/>
  <c r="FT42"/>
  <c r="GM9"/>
  <c r="GM8"/>
  <c r="GO42"/>
  <c r="BV41"/>
  <c r="Y9"/>
  <c r="Y8"/>
  <c r="AA8"/>
  <c r="AK9"/>
  <c r="AK8"/>
  <c r="AM8"/>
  <c r="P9"/>
  <c r="P8"/>
  <c r="E11"/>
  <c r="AT11"/>
  <c r="E12"/>
  <c r="AT12"/>
  <c r="BV13"/>
  <c r="GG19"/>
  <c r="GG21"/>
  <c r="I9"/>
  <c r="I8"/>
  <c r="K36"/>
  <c r="E23"/>
  <c r="E24"/>
  <c r="AT24"/>
  <c r="GG35"/>
  <c r="O36"/>
  <c r="E37"/>
  <c r="V36"/>
  <c r="AB36"/>
  <c r="AH36"/>
  <c r="AN36"/>
  <c r="AT37"/>
  <c r="BC36"/>
  <c r="BI36"/>
  <c r="BM36"/>
  <c r="BS36"/>
  <c r="CB36"/>
  <c r="CF37"/>
  <c r="CO36"/>
  <c r="CU36"/>
  <c r="CZ36"/>
  <c r="DE36"/>
  <c r="DI36"/>
  <c r="EI36"/>
  <c r="EO36"/>
  <c r="EU36"/>
  <c r="FA36"/>
  <c r="FE36"/>
  <c r="FK36"/>
  <c r="E38"/>
  <c r="AT38"/>
  <c r="CF38"/>
  <c r="E40"/>
  <c r="AT40"/>
  <c r="CF40"/>
  <c r="E60"/>
  <c r="AT60"/>
  <c r="CF60"/>
  <c r="BV15"/>
  <c r="CF118"/>
  <c r="E110"/>
  <c r="CF134"/>
  <c r="AT21"/>
  <c r="E33"/>
  <c r="E43"/>
  <c r="CF43"/>
  <c r="E135"/>
  <c r="AT135"/>
  <c r="CZ173"/>
  <c r="E174"/>
  <c r="AT174"/>
  <c r="CF174"/>
  <c r="BV40"/>
  <c r="CZ62"/>
  <c r="GG11"/>
  <c r="EB9"/>
  <c r="EB8"/>
  <c r="ED42"/>
  <c r="FX9"/>
  <c r="FX8"/>
  <c r="FZ42"/>
  <c r="CF24"/>
  <c r="AT25"/>
  <c r="E26"/>
  <c r="E44"/>
  <c r="E114"/>
  <c r="AT114"/>
  <c r="AT128"/>
  <c r="E129"/>
  <c r="BV21"/>
  <c r="GG23"/>
  <c r="AT33"/>
  <c r="GG10"/>
  <c r="O22"/>
  <c r="BV24"/>
  <c r="GG24"/>
  <c r="GP22"/>
  <c r="GP9"/>
  <c r="GP8"/>
  <c r="GV22"/>
  <c r="GV9"/>
  <c r="BV25"/>
  <c r="BV26"/>
  <c r="GG33"/>
  <c r="AT110"/>
  <c r="E131"/>
  <c r="CB9"/>
  <c r="CB8"/>
  <c r="CE8"/>
  <c r="DY9"/>
  <c r="DY8"/>
  <c r="EA42"/>
  <c r="EE9"/>
  <c r="EE8"/>
  <c r="EH42"/>
  <c r="FU9"/>
  <c r="FU8"/>
  <c r="FW42"/>
  <c r="GA9"/>
  <c r="GA8"/>
  <c r="GC42"/>
  <c r="GG16"/>
  <c r="BV17"/>
  <c r="GG17"/>
  <c r="BC22"/>
  <c r="BC9"/>
  <c r="BC8"/>
  <c r="BI22"/>
  <c r="BI9"/>
  <c r="BI8"/>
  <c r="BM22"/>
  <c r="BM9"/>
  <c r="BM8"/>
  <c r="BS22"/>
  <c r="BS9"/>
  <c r="CO22"/>
  <c r="CO9"/>
  <c r="CO8"/>
  <c r="CU22"/>
  <c r="CU9"/>
  <c r="CU8"/>
  <c r="CZ22"/>
  <c r="CZ9"/>
  <c r="DE22"/>
  <c r="DE9"/>
  <c r="DI22"/>
  <c r="DI9"/>
  <c r="DI8"/>
  <c r="EI22"/>
  <c r="EI9"/>
  <c r="EO22"/>
  <c r="EO9"/>
  <c r="EO8"/>
  <c r="EU22"/>
  <c r="EU9"/>
  <c r="EU8"/>
  <c r="FA22"/>
  <c r="FA9"/>
  <c r="FA8"/>
  <c r="FE22"/>
  <c r="FE9"/>
  <c r="FE8"/>
  <c r="FK22"/>
  <c r="FK9"/>
  <c r="V22"/>
  <c r="AB22"/>
  <c r="AB9"/>
  <c r="AH22"/>
  <c r="AH9"/>
  <c r="AN22"/>
  <c r="AN9"/>
  <c r="E27"/>
  <c r="E36"/>
  <c r="AT44"/>
  <c r="CF44"/>
  <c r="AT121"/>
  <c r="D24"/>
  <c r="GG46"/>
  <c r="BV153"/>
  <c r="O9"/>
  <c r="O8"/>
  <c r="R43"/>
  <c r="E13"/>
  <c r="CF13"/>
  <c r="E14"/>
  <c r="AT14"/>
  <c r="CF14"/>
  <c r="AT15"/>
  <c r="CF15"/>
  <c r="E16"/>
  <c r="AT16"/>
  <c r="E17"/>
  <c r="E20"/>
  <c r="CF20"/>
  <c r="E21"/>
  <c r="CF21"/>
  <c r="AW22"/>
  <c r="CI22"/>
  <c r="GJ22"/>
  <c r="GJ9"/>
  <c r="CF23"/>
  <c r="E25"/>
  <c r="CF25"/>
  <c r="CI27"/>
  <c r="GG32"/>
  <c r="E34"/>
  <c r="CF34"/>
  <c r="E35"/>
  <c r="AT35"/>
  <c r="CF35"/>
  <c r="AW36"/>
  <c r="CI36"/>
  <c r="CF110"/>
  <c r="GG110"/>
  <c r="AT129"/>
  <c r="GG12"/>
  <c r="GG18"/>
  <c r="D18"/>
  <c r="E101"/>
  <c r="AT131"/>
  <c r="CF131"/>
  <c r="AT141"/>
  <c r="CF141"/>
  <c r="CZ153"/>
  <c r="E154"/>
  <c r="AT154"/>
  <c r="E45"/>
  <c r="AT45"/>
  <c r="CF45"/>
  <c r="BV47"/>
  <c r="GG47"/>
  <c r="CZ118"/>
  <c r="CF121"/>
  <c r="E123"/>
  <c r="CF33"/>
  <c r="CZ121"/>
  <c r="AT123"/>
  <c r="CF123"/>
  <c r="GG130"/>
  <c r="GG132"/>
  <c r="GG139"/>
  <c r="AT163"/>
  <c r="CF163"/>
  <c r="CF167"/>
  <c r="AT169"/>
  <c r="CF169"/>
  <c r="GG183"/>
  <c r="GG37"/>
  <c r="AT47"/>
  <c r="CF47"/>
  <c r="E48"/>
  <c r="AT48"/>
  <c r="GG48"/>
  <c r="GG51"/>
  <c r="AT101"/>
  <c r="CF101"/>
  <c r="GG174"/>
  <c r="GG15"/>
  <c r="GG28"/>
  <c r="GG29"/>
  <c r="GG30"/>
  <c r="GG31"/>
  <c r="E49"/>
  <c r="AT49"/>
  <c r="CF49"/>
  <c r="E50"/>
  <c r="AT50"/>
  <c r="GG52"/>
  <c r="GG53"/>
  <c r="GG55"/>
  <c r="GG56"/>
  <c r="GG57"/>
  <c r="GG58"/>
  <c r="GG60"/>
  <c r="GG100"/>
  <c r="E103"/>
  <c r="AT103"/>
  <c r="CF103"/>
  <c r="GG113"/>
  <c r="GG118"/>
  <c r="CZ123"/>
  <c r="CF129"/>
  <c r="GG129"/>
  <c r="BV137"/>
  <c r="CF142"/>
  <c r="GG146"/>
  <c r="GG154"/>
  <c r="GG162"/>
  <c r="GG164"/>
  <c r="GG167"/>
  <c r="GG175"/>
  <c r="CZ177"/>
  <c r="CF182"/>
  <c r="E184"/>
  <c r="E117"/>
  <c r="E120"/>
  <c r="E167"/>
  <c r="E169"/>
  <c r="E179"/>
  <c r="E111"/>
  <c r="AT184"/>
  <c r="CF184"/>
  <c r="GG13"/>
  <c r="GG34"/>
  <c r="GG101"/>
  <c r="CF114"/>
  <c r="GG114"/>
  <c r="GG141"/>
  <c r="GG155"/>
  <c r="AT179"/>
  <c r="CF179"/>
  <c r="CF177"/>
  <c r="GG179"/>
  <c r="BV37"/>
  <c r="D37"/>
  <c r="GG50"/>
  <c r="GG54"/>
  <c r="GG59"/>
  <c r="GG115"/>
  <c r="GG116"/>
  <c r="GG124"/>
  <c r="GG125"/>
  <c r="GG126"/>
  <c r="GG127"/>
  <c r="CZ131"/>
  <c r="GG131"/>
  <c r="AT133"/>
  <c r="GG134"/>
  <c r="CZ136"/>
  <c r="GG138"/>
  <c r="GG142"/>
  <c r="GG145"/>
  <c r="GG149"/>
  <c r="GG151"/>
  <c r="GG153"/>
  <c r="CF173"/>
  <c r="GG173"/>
  <c r="AT175"/>
  <c r="CF175"/>
  <c r="GG182"/>
  <c r="GG184"/>
  <c r="D15"/>
  <c r="BV38"/>
  <c r="BV45"/>
  <c r="GG49"/>
  <c r="GG98"/>
  <c r="GG99"/>
  <c r="GG103"/>
  <c r="GG104"/>
  <c r="GG105"/>
  <c r="GG106"/>
  <c r="GG107"/>
  <c r="GG108"/>
  <c r="GG109"/>
  <c r="GG112"/>
  <c r="GG117"/>
  <c r="GG121"/>
  <c r="GG123"/>
  <c r="BV131"/>
  <c r="GG137"/>
  <c r="CF143"/>
  <c r="CF136"/>
  <c r="GG143"/>
  <c r="GG163"/>
  <c r="GG166"/>
  <c r="GG168"/>
  <c r="GG170"/>
  <c r="GG178"/>
  <c r="GG180"/>
  <c r="D21"/>
  <c r="H22"/>
  <c r="N22"/>
  <c r="GG61"/>
  <c r="AT97"/>
  <c r="GG102"/>
  <c r="GG97"/>
  <c r="AT120"/>
  <c r="CF120"/>
  <c r="GG122"/>
  <c r="GG120"/>
  <c r="BV124"/>
  <c r="D137"/>
  <c r="BV138"/>
  <c r="BV144"/>
  <c r="BV146"/>
  <c r="BV155"/>
  <c r="BV156"/>
  <c r="BV164"/>
  <c r="GG169"/>
  <c r="AT177"/>
  <c r="BV179"/>
  <c r="BV182"/>
  <c r="BV185"/>
  <c r="D188"/>
  <c r="GG20"/>
  <c r="K22"/>
  <c r="CF27"/>
  <c r="D38"/>
  <c r="BV55"/>
  <c r="D55"/>
  <c r="BV56"/>
  <c r="D131"/>
  <c r="BV132"/>
  <c r="AT136"/>
  <c r="BV139"/>
  <c r="BV141"/>
  <c r="BV143"/>
  <c r="D143"/>
  <c r="BV145"/>
  <c r="BV163"/>
  <c r="BV172"/>
  <c r="BV174"/>
  <c r="BV176"/>
  <c r="BV178"/>
  <c r="BV181"/>
  <c r="BV183"/>
  <c r="D183"/>
  <c r="D17"/>
  <c r="CE9"/>
  <c r="EA9"/>
  <c r="EH9"/>
  <c r="FW9"/>
  <c r="GC9"/>
  <c r="R10"/>
  <c r="AA10"/>
  <c r="AG10"/>
  <c r="AS10"/>
  <c r="CE10"/>
  <c r="EA10"/>
  <c r="EH10"/>
  <c r="FW10"/>
  <c r="GC10"/>
  <c r="GO10"/>
  <c r="AA11"/>
  <c r="AG11"/>
  <c r="AM11"/>
  <c r="AS11"/>
  <c r="CE11"/>
  <c r="DX11"/>
  <c r="ED11"/>
  <c r="FT11"/>
  <c r="FZ11"/>
  <c r="GF11"/>
  <c r="BB12"/>
  <c r="BH12"/>
  <c r="BO12"/>
  <c r="DX12"/>
  <c r="ED12"/>
  <c r="FT12"/>
  <c r="FZ12"/>
  <c r="GF12"/>
  <c r="R13"/>
  <c r="BB13"/>
  <c r="BH13"/>
  <c r="BO13"/>
  <c r="CE13"/>
  <c r="DA13"/>
  <c r="DD13"/>
  <c r="DK13"/>
  <c r="EA13"/>
  <c r="EH13"/>
  <c r="EN13"/>
  <c r="ET13"/>
  <c r="EZ13"/>
  <c r="FG13"/>
  <c r="FW13"/>
  <c r="GC13"/>
  <c r="GO13"/>
  <c r="AA14"/>
  <c r="AG14"/>
  <c r="AM14"/>
  <c r="AS14"/>
  <c r="CE14"/>
  <c r="CN14"/>
  <c r="CT14"/>
  <c r="DA14"/>
  <c r="DK14"/>
  <c r="DU14"/>
  <c r="EA14"/>
  <c r="EH14"/>
  <c r="EN14"/>
  <c r="ET14"/>
  <c r="EZ14"/>
  <c r="FG14"/>
  <c r="FW14"/>
  <c r="GC14"/>
  <c r="GO14"/>
  <c r="AA15"/>
  <c r="AG15"/>
  <c r="AM15"/>
  <c r="AS15"/>
  <c r="DX15"/>
  <c r="ED15"/>
  <c r="FT15"/>
  <c r="FZ15"/>
  <c r="GF15"/>
  <c r="R16"/>
  <c r="BB16"/>
  <c r="BH16"/>
  <c r="BO16"/>
  <c r="BV16"/>
  <c r="DX16"/>
  <c r="FT16"/>
  <c r="AA17"/>
  <c r="AG17"/>
  <c r="AM17"/>
  <c r="AS17"/>
  <c r="FT17"/>
  <c r="FZ17"/>
  <c r="GF17"/>
  <c r="R18"/>
  <c r="BB18"/>
  <c r="BH18"/>
  <c r="BO18"/>
  <c r="CE18"/>
  <c r="DA18"/>
  <c r="DK18"/>
  <c r="DU18"/>
  <c r="EA18"/>
  <c r="EH18"/>
  <c r="EN18"/>
  <c r="ET18"/>
  <c r="EZ18"/>
  <c r="FG18"/>
  <c r="FW18"/>
  <c r="GC18"/>
  <c r="GO18"/>
  <c r="AA19"/>
  <c r="AG19"/>
  <c r="AM19"/>
  <c r="AS19"/>
  <c r="CE19"/>
  <c r="CN19"/>
  <c r="CT19"/>
  <c r="DA19"/>
  <c r="DD19"/>
  <c r="DK19"/>
  <c r="EN19"/>
  <c r="ET19"/>
  <c r="EZ19"/>
  <c r="FG19"/>
  <c r="FW19"/>
  <c r="GC19"/>
  <c r="GO19"/>
  <c r="AA20"/>
  <c r="AG20"/>
  <c r="AM20"/>
  <c r="AS20"/>
  <c r="CE20"/>
  <c r="CN20"/>
  <c r="CT20"/>
  <c r="DA20"/>
  <c r="DD20"/>
  <c r="DK20"/>
  <c r="FG20"/>
  <c r="FJ20"/>
  <c r="FW20"/>
  <c r="GC20"/>
  <c r="GU20"/>
  <c r="BB21"/>
  <c r="BH21"/>
  <c r="BO21"/>
  <c r="CE21"/>
  <c r="DA21"/>
  <c r="DD21"/>
  <c r="DK21"/>
  <c r="ET21"/>
  <c r="EZ21"/>
  <c r="FG21"/>
  <c r="FJ21"/>
  <c r="FW21"/>
  <c r="GC21"/>
  <c r="GO21"/>
  <c r="GU21"/>
  <c r="R22"/>
  <c r="AA22"/>
  <c r="AG22"/>
  <c r="AM22"/>
  <c r="AS22"/>
  <c r="BB22"/>
  <c r="BH22"/>
  <c r="BO22"/>
  <c r="BR22"/>
  <c r="CA22"/>
  <c r="DA22"/>
  <c r="DD22"/>
  <c r="DK22"/>
  <c r="DU22"/>
  <c r="DX22"/>
  <c r="ED22"/>
  <c r="FG22"/>
  <c r="FJ22"/>
  <c r="FT22"/>
  <c r="FZ22"/>
  <c r="GF22"/>
  <c r="GO22"/>
  <c r="GU22"/>
  <c r="AA23"/>
  <c r="AG23"/>
  <c r="AM23"/>
  <c r="AS23"/>
  <c r="CE23"/>
  <c r="CT23"/>
  <c r="DA23"/>
  <c r="DD23"/>
  <c r="DK23"/>
  <c r="EN23"/>
  <c r="ET23"/>
  <c r="EZ23"/>
  <c r="FG23"/>
  <c r="FJ23"/>
  <c r="GU23"/>
  <c r="BB24"/>
  <c r="BH24"/>
  <c r="BO24"/>
  <c r="CE24"/>
  <c r="DA24"/>
  <c r="DD24"/>
  <c r="DK24"/>
  <c r="EN24"/>
  <c r="ET24"/>
  <c r="EZ24"/>
  <c r="FG24"/>
  <c r="FW24"/>
  <c r="GC24"/>
  <c r="GO24"/>
  <c r="AA25"/>
  <c r="AG25"/>
  <c r="AM25"/>
  <c r="AS25"/>
  <c r="GU25"/>
  <c r="BO26"/>
  <c r="BR26"/>
  <c r="CE26"/>
  <c r="FT26"/>
  <c r="FZ26"/>
  <c r="GF26"/>
  <c r="R9"/>
  <c r="AA9"/>
  <c r="AG9"/>
  <c r="AM9"/>
  <c r="AS9"/>
  <c r="BB9"/>
  <c r="BO9"/>
  <c r="BR9"/>
  <c r="CA9"/>
  <c r="DA9"/>
  <c r="DD9"/>
  <c r="DK9"/>
  <c r="DU9"/>
  <c r="DX9"/>
  <c r="ED9"/>
  <c r="FG9"/>
  <c r="FJ9"/>
  <c r="FT9"/>
  <c r="FZ9"/>
  <c r="GF9"/>
  <c r="GO9"/>
  <c r="GU9"/>
  <c r="BB10"/>
  <c r="BH10"/>
  <c r="BO10"/>
  <c r="BR10"/>
  <c r="CA10"/>
  <c r="DA10"/>
  <c r="DD10"/>
  <c r="DK10"/>
  <c r="DU10"/>
  <c r="DX10"/>
  <c r="ED10"/>
  <c r="FG10"/>
  <c r="FJ10"/>
  <c r="FT10"/>
  <c r="FZ10"/>
  <c r="GF10"/>
  <c r="R11"/>
  <c r="BB11"/>
  <c r="BH11"/>
  <c r="BO11"/>
  <c r="CT11"/>
  <c r="DA11"/>
  <c r="DD11"/>
  <c r="DK11"/>
  <c r="DU11"/>
  <c r="EA11"/>
  <c r="EH11"/>
  <c r="EN11"/>
  <c r="ET11"/>
  <c r="EZ11"/>
  <c r="FG11"/>
  <c r="FJ11"/>
  <c r="FW11"/>
  <c r="GC11"/>
  <c r="GO11"/>
  <c r="GU11"/>
  <c r="AA12"/>
  <c r="AG12"/>
  <c r="AM12"/>
  <c r="AS12"/>
  <c r="CE12"/>
  <c r="CN12"/>
  <c r="CT12"/>
  <c r="DA12"/>
  <c r="DK12"/>
  <c r="DU12"/>
  <c r="EA12"/>
  <c r="EH12"/>
  <c r="EN12"/>
  <c r="EZ12"/>
  <c r="FG12"/>
  <c r="FJ12"/>
  <c r="FW12"/>
  <c r="GC12"/>
  <c r="GO12"/>
  <c r="AA13"/>
  <c r="AG13"/>
  <c r="AM13"/>
  <c r="AS13"/>
  <c r="DX13"/>
  <c r="ED13"/>
  <c r="FT13"/>
  <c r="FZ13"/>
  <c r="GF13"/>
  <c r="R14"/>
  <c r="BB14"/>
  <c r="BH14"/>
  <c r="BO14"/>
  <c r="BV14"/>
  <c r="DX14"/>
  <c r="ED14"/>
  <c r="FT14"/>
  <c r="FZ14"/>
  <c r="GF14"/>
  <c r="BB15"/>
  <c r="BH15"/>
  <c r="BO15"/>
  <c r="CE15"/>
  <c r="DA15"/>
  <c r="DD15"/>
  <c r="DK15"/>
  <c r="DU15"/>
  <c r="EA15"/>
  <c r="EH15"/>
  <c r="EN15"/>
  <c r="ET15"/>
  <c r="EZ15"/>
  <c r="FG15"/>
  <c r="FW15"/>
  <c r="GC15"/>
  <c r="GO15"/>
  <c r="D16"/>
  <c r="AA16"/>
  <c r="AG16"/>
  <c r="AM16"/>
  <c r="AS16"/>
  <c r="CE16"/>
  <c r="CN16"/>
  <c r="CT16"/>
  <c r="DA16"/>
  <c r="DD16"/>
  <c r="DK16"/>
  <c r="DU16"/>
  <c r="EA16"/>
  <c r="EN16"/>
  <c r="ET16"/>
  <c r="EZ16"/>
  <c r="FG16"/>
  <c r="FJ16"/>
  <c r="FW16"/>
  <c r="GU16"/>
  <c r="BB17"/>
  <c r="BH17"/>
  <c r="BO17"/>
  <c r="CE17"/>
  <c r="DA17"/>
  <c r="DD17"/>
  <c r="DK17"/>
  <c r="EH17"/>
  <c r="EN17"/>
  <c r="ET17"/>
  <c r="EZ17"/>
  <c r="FG17"/>
  <c r="FJ17"/>
  <c r="FW17"/>
  <c r="GC17"/>
  <c r="GO17"/>
  <c r="GU17"/>
  <c r="AA18"/>
  <c r="AG18"/>
  <c r="AM18"/>
  <c r="AS18"/>
  <c r="CA18"/>
  <c r="DX18"/>
  <c r="ED18"/>
  <c r="FT18"/>
  <c r="FZ18"/>
  <c r="GF18"/>
  <c r="R19"/>
  <c r="BB19"/>
  <c r="BH19"/>
  <c r="BO19"/>
  <c r="BV19"/>
  <c r="D19"/>
  <c r="FT19"/>
  <c r="FZ19"/>
  <c r="GF19"/>
  <c r="R20"/>
  <c r="AT20"/>
  <c r="BB20"/>
  <c r="BH20"/>
  <c r="BO20"/>
  <c r="BV20"/>
  <c r="FT20"/>
  <c r="FZ20"/>
  <c r="GF20"/>
  <c r="AG21"/>
  <c r="AM21"/>
  <c r="AS21"/>
  <c r="FT21"/>
  <c r="FZ21"/>
  <c r="GF21"/>
  <c r="CE22"/>
  <c r="EA22"/>
  <c r="EH22"/>
  <c r="FW22"/>
  <c r="GC22"/>
  <c r="R23"/>
  <c r="AT23"/>
  <c r="BB23"/>
  <c r="BH23"/>
  <c r="BO23"/>
  <c r="BV23"/>
  <c r="AM24"/>
  <c r="AS24"/>
  <c r="FT24"/>
  <c r="FZ24"/>
  <c r="GF24"/>
  <c r="R25"/>
  <c r="BB25"/>
  <c r="BH25"/>
  <c r="BO25"/>
  <c r="CE25"/>
  <c r="DA25"/>
  <c r="DD25"/>
  <c r="DK25"/>
  <c r="FG25"/>
  <c r="FJ25"/>
  <c r="AT26"/>
  <c r="CA26"/>
  <c r="DA26"/>
  <c r="DD26"/>
  <c r="DK26"/>
  <c r="ET26"/>
  <c r="EZ26"/>
  <c r="FG26"/>
  <c r="FW26"/>
  <c r="GC26"/>
  <c r="GO26"/>
  <c r="R27"/>
  <c r="BB27"/>
  <c r="BH27"/>
  <c r="BO27"/>
  <c r="EH27"/>
  <c r="FW27"/>
  <c r="GC27"/>
  <c r="GO27"/>
  <c r="GU27"/>
  <c r="AA28"/>
  <c r="AG28"/>
  <c r="AM28"/>
  <c r="AS28"/>
  <c r="CE28"/>
  <c r="CN28"/>
  <c r="CT28"/>
  <c r="DA28"/>
  <c r="DK28"/>
  <c r="DU28"/>
  <c r="EA28"/>
  <c r="EH28"/>
  <c r="EN28"/>
  <c r="ET28"/>
  <c r="EZ28"/>
  <c r="FG28"/>
  <c r="FW28"/>
  <c r="GC28"/>
  <c r="GO28"/>
  <c r="AA29"/>
  <c r="AG29"/>
  <c r="AM29"/>
  <c r="AS29"/>
  <c r="CE29"/>
  <c r="CN29"/>
  <c r="CT29"/>
  <c r="DA29"/>
  <c r="DK29"/>
  <c r="DU29"/>
  <c r="EA29"/>
  <c r="EH29"/>
  <c r="EN29"/>
  <c r="ET29"/>
  <c r="EZ29"/>
  <c r="FG29"/>
  <c r="FW29"/>
  <c r="GC29"/>
  <c r="GO29"/>
  <c r="AA30"/>
  <c r="AG30"/>
  <c r="AM30"/>
  <c r="AS30"/>
  <c r="CE30"/>
  <c r="CN30"/>
  <c r="CT30"/>
  <c r="DA30"/>
  <c r="DK30"/>
  <c r="DU30"/>
  <c r="EA30"/>
  <c r="EH30"/>
  <c r="EN30"/>
  <c r="ET30"/>
  <c r="EZ30"/>
  <c r="FG30"/>
  <c r="FW30"/>
  <c r="GC30"/>
  <c r="GO30"/>
  <c r="AA31"/>
  <c r="AG31"/>
  <c r="AM31"/>
  <c r="AS31"/>
  <c r="CE31"/>
  <c r="CN31"/>
  <c r="CT31"/>
  <c r="DA31"/>
  <c r="DK31"/>
  <c r="DU31"/>
  <c r="EA31"/>
  <c r="EH31"/>
  <c r="EN31"/>
  <c r="ET31"/>
  <c r="EZ31"/>
  <c r="FG31"/>
  <c r="FW31"/>
  <c r="GC31"/>
  <c r="GO31"/>
  <c r="AA32"/>
  <c r="AG32"/>
  <c r="AM32"/>
  <c r="AS32"/>
  <c r="CE32"/>
  <c r="CN32"/>
  <c r="CT32"/>
  <c r="DA32"/>
  <c r="DK32"/>
  <c r="DU32"/>
  <c r="EA32"/>
  <c r="EH32"/>
  <c r="EN32"/>
  <c r="ET32"/>
  <c r="EZ32"/>
  <c r="FG32"/>
  <c r="FW32"/>
  <c r="GC32"/>
  <c r="GO32"/>
  <c r="AA33"/>
  <c r="AG33"/>
  <c r="AM33"/>
  <c r="AS33"/>
  <c r="CE33"/>
  <c r="CN33"/>
  <c r="CT33"/>
  <c r="DA33"/>
  <c r="DK33"/>
  <c r="DU33"/>
  <c r="EA33"/>
  <c r="EH33"/>
  <c r="EN33"/>
  <c r="ET33"/>
  <c r="EZ33"/>
  <c r="FG33"/>
  <c r="FW33"/>
  <c r="GC33"/>
  <c r="GO33"/>
  <c r="AA34"/>
  <c r="AG34"/>
  <c r="AM34"/>
  <c r="AS34"/>
  <c r="CE34"/>
  <c r="CN34"/>
  <c r="CT34"/>
  <c r="DA34"/>
  <c r="DK34"/>
  <c r="DU34"/>
  <c r="EA34"/>
  <c r="EH34"/>
  <c r="EN34"/>
  <c r="ET34"/>
  <c r="EZ34"/>
  <c r="FG34"/>
  <c r="FW34"/>
  <c r="GC34"/>
  <c r="GO34"/>
  <c r="AA35"/>
  <c r="AG35"/>
  <c r="AM35"/>
  <c r="AS35"/>
  <c r="CE35"/>
  <c r="CN35"/>
  <c r="CT35"/>
  <c r="DA35"/>
  <c r="DK35"/>
  <c r="DU35"/>
  <c r="EA35"/>
  <c r="EH35"/>
  <c r="EN35"/>
  <c r="ET35"/>
  <c r="EZ35"/>
  <c r="FG35"/>
  <c r="FW35"/>
  <c r="GC35"/>
  <c r="GO35"/>
  <c r="R36"/>
  <c r="AA36"/>
  <c r="AG36"/>
  <c r="AM36"/>
  <c r="AS36"/>
  <c r="BB36"/>
  <c r="BH36"/>
  <c r="BO36"/>
  <c r="BR36"/>
  <c r="CN36"/>
  <c r="CT36"/>
  <c r="DA36"/>
  <c r="DD36"/>
  <c r="DK36"/>
  <c r="DU36"/>
  <c r="DX36"/>
  <c r="ED36"/>
  <c r="FG36"/>
  <c r="FJ36"/>
  <c r="FT36"/>
  <c r="FZ36"/>
  <c r="GF36"/>
  <c r="GO36"/>
  <c r="GU36"/>
  <c r="AA37"/>
  <c r="AG37"/>
  <c r="AM37"/>
  <c r="AS37"/>
  <c r="FT37"/>
  <c r="FZ37"/>
  <c r="GF37"/>
  <c r="R38"/>
  <c r="BB38"/>
  <c r="BH38"/>
  <c r="BO38"/>
  <c r="CE38"/>
  <c r="DA38"/>
  <c r="DK38"/>
  <c r="DU38"/>
  <c r="EA38"/>
  <c r="EH38"/>
  <c r="EN38"/>
  <c r="ET38"/>
  <c r="EZ38"/>
  <c r="D124"/>
  <c r="E97"/>
  <c r="AA27"/>
  <c r="AG27"/>
  <c r="AM27"/>
  <c r="AS27"/>
  <c r="CE27"/>
  <c r="CN27"/>
  <c r="CT27"/>
  <c r="DA27"/>
  <c r="DK27"/>
  <c r="DU27"/>
  <c r="EN27"/>
  <c r="ET27"/>
  <c r="EZ27"/>
  <c r="FG27"/>
  <c r="FJ27"/>
  <c r="FT27"/>
  <c r="FZ27"/>
  <c r="GF27"/>
  <c r="R28"/>
  <c r="AT28"/>
  <c r="AT27"/>
  <c r="BB28"/>
  <c r="BH28"/>
  <c r="BO28"/>
  <c r="BV28"/>
  <c r="DX28"/>
  <c r="ED28"/>
  <c r="FT28"/>
  <c r="FZ28"/>
  <c r="GF28"/>
  <c r="R29"/>
  <c r="BB29"/>
  <c r="BH29"/>
  <c r="BO29"/>
  <c r="BV29"/>
  <c r="D29"/>
  <c r="DX29"/>
  <c r="ED29"/>
  <c r="FT29"/>
  <c r="FZ29"/>
  <c r="GF29"/>
  <c r="R30"/>
  <c r="BB30"/>
  <c r="BH30"/>
  <c r="BO30"/>
  <c r="BV30"/>
  <c r="D30"/>
  <c r="DX30"/>
  <c r="ED30"/>
  <c r="FT30"/>
  <c r="FZ30"/>
  <c r="GF30"/>
  <c r="R31"/>
  <c r="BB31"/>
  <c r="BH31"/>
  <c r="BO31"/>
  <c r="BV31"/>
  <c r="D31"/>
  <c r="DX31"/>
  <c r="ED31"/>
  <c r="FT31"/>
  <c r="FZ31"/>
  <c r="GF31"/>
  <c r="BB32"/>
  <c r="BH32"/>
  <c r="BO32"/>
  <c r="BV32"/>
  <c r="D32"/>
  <c r="DX32"/>
  <c r="ED32"/>
  <c r="FT32"/>
  <c r="FZ32"/>
  <c r="GF32"/>
  <c r="R33"/>
  <c r="BB33"/>
  <c r="BH33"/>
  <c r="BO33"/>
  <c r="BV33"/>
  <c r="D33"/>
  <c r="DX33"/>
  <c r="ED33"/>
  <c r="FT33"/>
  <c r="FZ33"/>
  <c r="GF33"/>
  <c r="R34"/>
  <c r="AT34"/>
  <c r="BB34"/>
  <c r="BH34"/>
  <c r="BO34"/>
  <c r="BV34"/>
  <c r="DX34"/>
  <c r="ED34"/>
  <c r="FT34"/>
  <c r="FZ34"/>
  <c r="GF34"/>
  <c r="R35"/>
  <c r="BB35"/>
  <c r="BH35"/>
  <c r="BO35"/>
  <c r="BV35"/>
  <c r="D35"/>
  <c r="DX35"/>
  <c r="ED35"/>
  <c r="FT35"/>
  <c r="FZ35"/>
  <c r="GF35"/>
  <c r="CE36"/>
  <c r="EA36"/>
  <c r="EH36"/>
  <c r="FW36"/>
  <c r="GC36"/>
  <c r="BB37"/>
  <c r="BH37"/>
  <c r="BO37"/>
  <c r="CE37"/>
  <c r="DA37"/>
  <c r="DD37"/>
  <c r="DK37"/>
  <c r="FG37"/>
  <c r="FJ37"/>
  <c r="FW37"/>
  <c r="GC37"/>
  <c r="GO37"/>
  <c r="GU37"/>
  <c r="AA38"/>
  <c r="AG38"/>
  <c r="AM38"/>
  <c r="AS38"/>
  <c r="DX38"/>
  <c r="ED38"/>
  <c r="D141"/>
  <c r="D172"/>
  <c r="FG38"/>
  <c r="FW38"/>
  <c r="GC38"/>
  <c r="GO38"/>
  <c r="AA39"/>
  <c r="AG39"/>
  <c r="AM39"/>
  <c r="AS39"/>
  <c r="CE39"/>
  <c r="DA39"/>
  <c r="DD39"/>
  <c r="DK39"/>
  <c r="FG39"/>
  <c r="FJ39"/>
  <c r="FW39"/>
  <c r="GC39"/>
  <c r="GU39"/>
  <c r="AG40"/>
  <c r="AM40"/>
  <c r="AS40"/>
  <c r="CA40"/>
  <c r="GU40"/>
  <c r="BO41"/>
  <c r="BR41"/>
  <c r="CE41"/>
  <c r="GU41"/>
  <c r="BO42"/>
  <c r="BR42"/>
  <c r="CE42"/>
  <c r="GU42"/>
  <c r="BO43"/>
  <c r="BR43"/>
  <c r="BV43"/>
  <c r="BV44"/>
  <c r="BV48"/>
  <c r="BV49"/>
  <c r="BV50"/>
  <c r="BV51"/>
  <c r="BV52"/>
  <c r="BV53"/>
  <c r="BV54"/>
  <c r="D56"/>
  <c r="BV57"/>
  <c r="BV58"/>
  <c r="BV59"/>
  <c r="BV60"/>
  <c r="BV61"/>
  <c r="CZ98"/>
  <c r="BV99"/>
  <c r="CZ100"/>
  <c r="BV101"/>
  <c r="D101"/>
  <c r="BV104"/>
  <c r="CZ105"/>
  <c r="BV106"/>
  <c r="CZ107"/>
  <c r="BV108"/>
  <c r="CZ109"/>
  <c r="BV110"/>
  <c r="CZ112"/>
  <c r="BV113"/>
  <c r="CZ114"/>
  <c r="BV115"/>
  <c r="CZ116"/>
  <c r="BV117"/>
  <c r="BV121"/>
  <c r="BV123"/>
  <c r="D123"/>
  <c r="CZ125"/>
  <c r="BV126"/>
  <c r="CZ127"/>
  <c r="BV128"/>
  <c r="CZ129"/>
  <c r="BV130"/>
  <c r="D132"/>
  <c r="CZ133"/>
  <c r="BV134"/>
  <c r="D134"/>
  <c r="D139"/>
  <c r="BV142"/>
  <c r="BV147"/>
  <c r="D147"/>
  <c r="BV149"/>
  <c r="CZ150"/>
  <c r="AT151"/>
  <c r="BV152"/>
  <c r="CZ154"/>
  <c r="D155"/>
  <c r="D156"/>
  <c r="CZ157"/>
  <c r="AT158"/>
  <c r="BV159"/>
  <c r="CZ161"/>
  <c r="AT162"/>
  <c r="BV165"/>
  <c r="D166"/>
  <c r="BV168"/>
  <c r="BV170"/>
  <c r="CZ171"/>
  <c r="BV175"/>
  <c r="D176"/>
  <c r="BV180"/>
  <c r="D180"/>
  <c r="D181"/>
  <c r="D182"/>
  <c r="CZ187"/>
  <c r="FT38"/>
  <c r="FZ38"/>
  <c r="GF38"/>
  <c r="R39"/>
  <c r="AT39"/>
  <c r="BB39"/>
  <c r="BH39"/>
  <c r="BO39"/>
  <c r="BV39"/>
  <c r="FT39"/>
  <c r="FZ39"/>
  <c r="GF39"/>
  <c r="BB40"/>
  <c r="BH40"/>
  <c r="BO40"/>
  <c r="BR40"/>
  <c r="CE40"/>
  <c r="DA40"/>
  <c r="DD40"/>
  <c r="DK40"/>
  <c r="FG40"/>
  <c r="FJ40"/>
  <c r="AT41"/>
  <c r="CA41"/>
  <c r="DA41"/>
  <c r="DD41"/>
  <c r="DK41"/>
  <c r="FG41"/>
  <c r="FJ41"/>
  <c r="AT42"/>
  <c r="AT36"/>
  <c r="CA42"/>
  <c r="DA42"/>
  <c r="DD42"/>
  <c r="DK42"/>
  <c r="FG42"/>
  <c r="FJ42"/>
  <c r="AT43"/>
  <c r="BV46"/>
  <c r="D46"/>
  <c r="BV98"/>
  <c r="D98"/>
  <c r="D99"/>
  <c r="CZ99"/>
  <c r="BV100"/>
  <c r="D100"/>
  <c r="CZ101"/>
  <c r="BV102"/>
  <c r="BV103"/>
  <c r="D103"/>
  <c r="CZ104"/>
  <c r="BV105"/>
  <c r="D105"/>
  <c r="D106"/>
  <c r="CZ106"/>
  <c r="BV107"/>
  <c r="D107"/>
  <c r="D108"/>
  <c r="CZ108"/>
  <c r="BV109"/>
  <c r="D109"/>
  <c r="D110"/>
  <c r="CZ110"/>
  <c r="BV112"/>
  <c r="D112"/>
  <c r="D113"/>
  <c r="CZ113"/>
  <c r="BV114"/>
  <c r="D114"/>
  <c r="CZ115"/>
  <c r="BV116"/>
  <c r="D116"/>
  <c r="BV118"/>
  <c r="D118"/>
  <c r="BV119"/>
  <c r="D119"/>
  <c r="D121"/>
  <c r="BV125"/>
  <c r="D125"/>
  <c r="D126"/>
  <c r="CZ126"/>
  <c r="BV127"/>
  <c r="D127"/>
  <c r="D128"/>
  <c r="CZ128"/>
  <c r="BV129"/>
  <c r="D129"/>
  <c r="D130"/>
  <c r="BV133"/>
  <c r="D133"/>
  <c r="CZ134"/>
  <c r="BV135"/>
  <c r="D135"/>
  <c r="BV140"/>
  <c r="D142"/>
  <c r="D144"/>
  <c r="D145"/>
  <c r="D146"/>
  <c r="BV150"/>
  <c r="CZ152"/>
  <c r="AT153"/>
  <c r="BV154"/>
  <c r="D154"/>
  <c r="BV157"/>
  <c r="CZ159"/>
  <c r="AT160"/>
  <c r="BV161"/>
  <c r="D163"/>
  <c r="D164"/>
  <c r="BV167"/>
  <c r="D167"/>
  <c r="BV169"/>
  <c r="D169"/>
  <c r="BV171"/>
  <c r="BV173"/>
  <c r="D173"/>
  <c r="D174"/>
  <c r="D178"/>
  <c r="D179"/>
  <c r="BV184"/>
  <c r="D184"/>
  <c r="D185"/>
  <c r="BV187"/>
  <c r="BV22"/>
  <c r="AT22"/>
  <c r="BV36"/>
  <c r="D43"/>
  <c r="AA188"/>
  <c r="AA186"/>
  <c r="AA172"/>
  <c r="AA166"/>
  <c r="AA162"/>
  <c r="AA160"/>
  <c r="AA158"/>
  <c r="AA153"/>
  <c r="AA151"/>
  <c r="AA143"/>
  <c r="AA141"/>
  <c r="AA131"/>
  <c r="AA124"/>
  <c r="AA120"/>
  <c r="AA96"/>
  <c r="AA72"/>
  <c r="AA97"/>
  <c r="AA66"/>
  <c r="AA65"/>
  <c r="AA48"/>
  <c r="AG188"/>
  <c r="AG186"/>
  <c r="AG172"/>
  <c r="AG166"/>
  <c r="AG162"/>
  <c r="AG160"/>
  <c r="AG158"/>
  <c r="AG153"/>
  <c r="AG151"/>
  <c r="AG143"/>
  <c r="AG141"/>
  <c r="AG124"/>
  <c r="AG120"/>
  <c r="AG72"/>
  <c r="AG97"/>
  <c r="AG66"/>
  <c r="AG65"/>
  <c r="AM188"/>
  <c r="AM186"/>
  <c r="AM172"/>
  <c r="AM162"/>
  <c r="AM160"/>
  <c r="AM158"/>
  <c r="AM153"/>
  <c r="AM151"/>
  <c r="AM141"/>
  <c r="AM124"/>
  <c r="AM120"/>
  <c r="AM72"/>
  <c r="AM97"/>
  <c r="AM66"/>
  <c r="AM65"/>
  <c r="AS188"/>
  <c r="AS186"/>
  <c r="AS172"/>
  <c r="AS162"/>
  <c r="AS160"/>
  <c r="AS158"/>
  <c r="AS153"/>
  <c r="AS151"/>
  <c r="AS141"/>
  <c r="AS124"/>
  <c r="AS120"/>
  <c r="AS72"/>
  <c r="AS97"/>
  <c r="AS69"/>
  <c r="AS66"/>
  <c r="AS65"/>
  <c r="BB188"/>
  <c r="BB186"/>
  <c r="BB172"/>
  <c r="BB162"/>
  <c r="BB160"/>
  <c r="BB158"/>
  <c r="BB153"/>
  <c r="BB151"/>
  <c r="BB143"/>
  <c r="BB141"/>
  <c r="BB136"/>
  <c r="BB124"/>
  <c r="BB120"/>
  <c r="BB72"/>
  <c r="BB111"/>
  <c r="BB97"/>
  <c r="BB69"/>
  <c r="BB66"/>
  <c r="BB65"/>
  <c r="BE66"/>
  <c r="BE65"/>
  <c r="BE62"/>
  <c r="BH186"/>
  <c r="BH172"/>
  <c r="BH162"/>
  <c r="BH160"/>
  <c r="BH158"/>
  <c r="BH153"/>
  <c r="BH151"/>
  <c r="BH143"/>
  <c r="BH141"/>
  <c r="BH136"/>
  <c r="BH124"/>
  <c r="BH120"/>
  <c r="BH111"/>
  <c r="BH97"/>
  <c r="BH69"/>
  <c r="BH66"/>
  <c r="BH65"/>
  <c r="BH62"/>
  <c r="BK186"/>
  <c r="BK172"/>
  <c r="BK162"/>
  <c r="BK160"/>
  <c r="BK158"/>
  <c r="BK153"/>
  <c r="BK151"/>
  <c r="BK143"/>
  <c r="BK141"/>
  <c r="BK136"/>
  <c r="BK124"/>
  <c r="BK120"/>
  <c r="BK111"/>
  <c r="BK97"/>
  <c r="BK69"/>
  <c r="BK66"/>
  <c r="BK65"/>
  <c r="BK62"/>
  <c r="CN188"/>
  <c r="CN186"/>
  <c r="CN182"/>
  <c r="CN185"/>
  <c r="CN183"/>
  <c r="CN181"/>
  <c r="CN179"/>
  <c r="CN180"/>
  <c r="CN178"/>
  <c r="CN176"/>
  <c r="CN174"/>
  <c r="CN172"/>
  <c r="CN170"/>
  <c r="CN166"/>
  <c r="CN164"/>
  <c r="CN175"/>
  <c r="CN173"/>
  <c r="CN169"/>
  <c r="CN167"/>
  <c r="CN163"/>
  <c r="CN155"/>
  <c r="CN162"/>
  <c r="CN160"/>
  <c r="CN158"/>
  <c r="CN156"/>
  <c r="CN153"/>
  <c r="CN151"/>
  <c r="CN149"/>
  <c r="CN147"/>
  <c r="CN145"/>
  <c r="CN143"/>
  <c r="CN141"/>
  <c r="CN139"/>
  <c r="CN137"/>
  <c r="CN132"/>
  <c r="CN131"/>
  <c r="CN130"/>
  <c r="CN146"/>
  <c r="CN144"/>
  <c r="CN138"/>
  <c r="CN136"/>
  <c r="CN124"/>
  <c r="CN120"/>
  <c r="CN119"/>
  <c r="CN118"/>
  <c r="CN122"/>
  <c r="CN96"/>
  <c r="CN94"/>
  <c r="CN83"/>
  <c r="CN71"/>
  <c r="CN111"/>
  <c r="CN97"/>
  <c r="CN95"/>
  <c r="CN69"/>
  <c r="CN66"/>
  <c r="CN65"/>
  <c r="CN63"/>
  <c r="CN62"/>
  <c r="CN56"/>
  <c r="CN47"/>
  <c r="CN45"/>
  <c r="CQ188"/>
  <c r="CQ186"/>
  <c r="CQ182"/>
  <c r="CQ185"/>
  <c r="CQ183"/>
  <c r="CQ181"/>
  <c r="CQ179"/>
  <c r="CQ180"/>
  <c r="CQ178"/>
  <c r="CQ176"/>
  <c r="CQ174"/>
  <c r="CQ172"/>
  <c r="CQ170"/>
  <c r="CQ166"/>
  <c r="CQ164"/>
  <c r="CQ175"/>
  <c r="CQ173"/>
  <c r="CQ169"/>
  <c r="CQ167"/>
  <c r="CQ163"/>
  <c r="CQ155"/>
  <c r="CQ162"/>
  <c r="CQ160"/>
  <c r="CQ158"/>
  <c r="CQ156"/>
  <c r="CQ153"/>
  <c r="CQ151"/>
  <c r="CQ149"/>
  <c r="CQ147"/>
  <c r="CQ145"/>
  <c r="CQ143"/>
  <c r="CQ141"/>
  <c r="CQ139"/>
  <c r="CQ137"/>
  <c r="CQ132"/>
  <c r="CQ131"/>
  <c r="CQ146"/>
  <c r="CQ144"/>
  <c r="CQ138"/>
  <c r="CQ136"/>
  <c r="CQ124"/>
  <c r="CQ120"/>
  <c r="CQ119"/>
  <c r="CQ118"/>
  <c r="CQ122"/>
  <c r="CQ96"/>
  <c r="CQ94"/>
  <c r="CQ83"/>
  <c r="CQ71"/>
  <c r="CQ111"/>
  <c r="CQ97"/>
  <c r="CQ95"/>
  <c r="CQ69"/>
  <c r="CQ66"/>
  <c r="CQ65"/>
  <c r="CQ63"/>
  <c r="CQ62"/>
  <c r="CQ56"/>
  <c r="CQ47"/>
  <c r="CQ45"/>
  <c r="CT188"/>
  <c r="CT186"/>
  <c r="CT182"/>
  <c r="CT185"/>
  <c r="CT183"/>
  <c r="CT181"/>
  <c r="CT179"/>
  <c r="CT180"/>
  <c r="CT178"/>
  <c r="CT176"/>
  <c r="CT174"/>
  <c r="CT172"/>
  <c r="CT170"/>
  <c r="CT166"/>
  <c r="CT164"/>
  <c r="CT175"/>
  <c r="CT173"/>
  <c r="CT167"/>
  <c r="CT163"/>
  <c r="CT155"/>
  <c r="CT162"/>
  <c r="CT160"/>
  <c r="CT158"/>
  <c r="CT156"/>
  <c r="CT153"/>
  <c r="CT151"/>
  <c r="CT149"/>
  <c r="CT147"/>
  <c r="CT145"/>
  <c r="CT143"/>
  <c r="CT141"/>
  <c r="CT139"/>
  <c r="CT137"/>
  <c r="CT132"/>
  <c r="CT131"/>
  <c r="CT146"/>
  <c r="CT144"/>
  <c r="CT138"/>
  <c r="CT136"/>
  <c r="CT124"/>
  <c r="CT120"/>
  <c r="CT119"/>
  <c r="CT118"/>
  <c r="CT122"/>
  <c r="CT96"/>
  <c r="CT94"/>
  <c r="CT83"/>
  <c r="CT71"/>
  <c r="CT111"/>
  <c r="CT97"/>
  <c r="CT69"/>
  <c r="CT66"/>
  <c r="CT65"/>
  <c r="CT63"/>
  <c r="CT62"/>
  <c r="CT56"/>
  <c r="CT47"/>
  <c r="CW188"/>
  <c r="CW186"/>
  <c r="CW182"/>
  <c r="CW183"/>
  <c r="CW181"/>
  <c r="CW179"/>
  <c r="CW180"/>
  <c r="CW178"/>
  <c r="CW176"/>
  <c r="CW174"/>
  <c r="CW172"/>
  <c r="CW170"/>
  <c r="CW166"/>
  <c r="CW164"/>
  <c r="CW175"/>
  <c r="CW173"/>
  <c r="CW167"/>
  <c r="CW163"/>
  <c r="CW155"/>
  <c r="CW162"/>
  <c r="CW160"/>
  <c r="CW158"/>
  <c r="CW156"/>
  <c r="CW153"/>
  <c r="CW151"/>
  <c r="CW149"/>
  <c r="CW147"/>
  <c r="CW145"/>
  <c r="CW143"/>
  <c r="CW141"/>
  <c r="CW139"/>
  <c r="CW137"/>
  <c r="CW132"/>
  <c r="CW131"/>
  <c r="CW146"/>
  <c r="CW144"/>
  <c r="CW136"/>
  <c r="CW124"/>
  <c r="CW120"/>
  <c r="CW119"/>
  <c r="CW122"/>
  <c r="CW94"/>
  <c r="CW71"/>
  <c r="CW111"/>
  <c r="CW97"/>
  <c r="CW95"/>
  <c r="CW69"/>
  <c r="CW66"/>
  <c r="CW65"/>
  <c r="CW63"/>
  <c r="CW62"/>
  <c r="CW56"/>
  <c r="CW47"/>
  <c r="CW45"/>
  <c r="DU188"/>
  <c r="DU186"/>
  <c r="DU182"/>
  <c r="DU183"/>
  <c r="DU181"/>
  <c r="DU179"/>
  <c r="DU180"/>
  <c r="DU178"/>
  <c r="DU176"/>
  <c r="DU174"/>
  <c r="DU172"/>
  <c r="DU170"/>
  <c r="DU168"/>
  <c r="DU166"/>
  <c r="DU164"/>
  <c r="DU175"/>
  <c r="DU173"/>
  <c r="DU169"/>
  <c r="DU167"/>
  <c r="DU163"/>
  <c r="DU155"/>
  <c r="DU162"/>
  <c r="DU160"/>
  <c r="DU158"/>
  <c r="DU156"/>
  <c r="DU153"/>
  <c r="DU151"/>
  <c r="DU149"/>
  <c r="DU147"/>
  <c r="DU145"/>
  <c r="DU143"/>
  <c r="DU141"/>
  <c r="DU139"/>
  <c r="DU137"/>
  <c r="DU132"/>
  <c r="DU131"/>
  <c r="DU146"/>
  <c r="DU144"/>
  <c r="DU138"/>
  <c r="DU124"/>
  <c r="DU119"/>
  <c r="DU122"/>
  <c r="DU117"/>
  <c r="DU103"/>
  <c r="DU94"/>
  <c r="DU84"/>
  <c r="DU83"/>
  <c r="DU72"/>
  <c r="DU71"/>
  <c r="DU95"/>
  <c r="DU65"/>
  <c r="DU64"/>
  <c r="DU63"/>
  <c r="DU56"/>
  <c r="DU47"/>
  <c r="DU44"/>
  <c r="EN186"/>
  <c r="EN182"/>
  <c r="EN183"/>
  <c r="EN181"/>
  <c r="EN179"/>
  <c r="EN180"/>
  <c r="EN178"/>
  <c r="EN176"/>
  <c r="EN174"/>
  <c r="EN172"/>
  <c r="EN170"/>
  <c r="EN168"/>
  <c r="EN166"/>
  <c r="EN164"/>
  <c r="EN175"/>
  <c r="EN173"/>
  <c r="EN169"/>
  <c r="EN167"/>
  <c r="EN163"/>
  <c r="EN155"/>
  <c r="EN162"/>
  <c r="EN160"/>
  <c r="EN158"/>
  <c r="EN156"/>
  <c r="EN153"/>
  <c r="EN151"/>
  <c r="EN149"/>
  <c r="EN147"/>
  <c r="EN145"/>
  <c r="EN143"/>
  <c r="EN141"/>
  <c r="EN139"/>
  <c r="EN137"/>
  <c r="EN135"/>
  <c r="EN134"/>
  <c r="EN133"/>
  <c r="EN132"/>
  <c r="EN146"/>
  <c r="EN144"/>
  <c r="EN138"/>
  <c r="EN136"/>
  <c r="EN130"/>
  <c r="EN129"/>
  <c r="EN128"/>
  <c r="EN127"/>
  <c r="EN126"/>
  <c r="EN125"/>
  <c r="EN124"/>
  <c r="EN121"/>
  <c r="EN120"/>
  <c r="EN116"/>
  <c r="EN115"/>
  <c r="EN114"/>
  <c r="EN113"/>
  <c r="EN123"/>
  <c r="EN122"/>
  <c r="EN118"/>
  <c r="EN117"/>
  <c r="EN110"/>
  <c r="EN109"/>
  <c r="EN108"/>
  <c r="EN107"/>
  <c r="EN106"/>
  <c r="EN105"/>
  <c r="EN104"/>
  <c r="EN103"/>
  <c r="EN94"/>
  <c r="EN83"/>
  <c r="EN71"/>
  <c r="EN112"/>
  <c r="EN111"/>
  <c r="EN102"/>
  <c r="EN101"/>
  <c r="EN100"/>
  <c r="EN99"/>
  <c r="EN98"/>
  <c r="EN97"/>
  <c r="EN95"/>
  <c r="EN69"/>
  <c r="EN66"/>
  <c r="EN65"/>
  <c r="EN64"/>
  <c r="EN62"/>
  <c r="EN56"/>
  <c r="EN47"/>
  <c r="EQ186"/>
  <c r="EQ182"/>
  <c r="EQ183"/>
  <c r="EQ181"/>
  <c r="EQ179"/>
  <c r="EQ180"/>
  <c r="EQ178"/>
  <c r="EQ176"/>
  <c r="EQ174"/>
  <c r="EQ172"/>
  <c r="EQ170"/>
  <c r="EQ168"/>
  <c r="EQ166"/>
  <c r="EQ164"/>
  <c r="EQ175"/>
  <c r="EQ173"/>
  <c r="EQ169"/>
  <c r="EQ167"/>
  <c r="EQ163"/>
  <c r="EQ155"/>
  <c r="EQ162"/>
  <c r="EQ160"/>
  <c r="EQ158"/>
  <c r="EQ156"/>
  <c r="EQ153"/>
  <c r="EQ151"/>
  <c r="EQ149"/>
  <c r="EQ147"/>
  <c r="EQ145"/>
  <c r="EQ143"/>
  <c r="EQ141"/>
  <c r="EQ139"/>
  <c r="EQ137"/>
  <c r="EQ135"/>
  <c r="EQ134"/>
  <c r="EQ133"/>
  <c r="EQ132"/>
  <c r="EQ146"/>
  <c r="EQ144"/>
  <c r="EQ138"/>
  <c r="EQ136"/>
  <c r="EQ130"/>
  <c r="EQ129"/>
  <c r="EQ128"/>
  <c r="EQ127"/>
  <c r="EQ126"/>
  <c r="EQ125"/>
  <c r="EQ124"/>
  <c r="EQ121"/>
  <c r="EQ120"/>
  <c r="EQ116"/>
  <c r="EQ115"/>
  <c r="EQ114"/>
  <c r="EQ113"/>
  <c r="EQ123"/>
  <c r="EQ122"/>
  <c r="EQ118"/>
  <c r="EQ117"/>
  <c r="EQ110"/>
  <c r="EQ109"/>
  <c r="EQ108"/>
  <c r="EQ107"/>
  <c r="EQ106"/>
  <c r="EQ105"/>
  <c r="EQ104"/>
  <c r="EQ103"/>
  <c r="EQ94"/>
  <c r="EQ83"/>
  <c r="EQ71"/>
  <c r="EQ112"/>
  <c r="EQ111"/>
  <c r="EQ102"/>
  <c r="EQ101"/>
  <c r="EQ100"/>
  <c r="EQ99"/>
  <c r="EQ98"/>
  <c r="EQ97"/>
  <c r="EQ95"/>
  <c r="EQ69"/>
  <c r="EQ66"/>
  <c r="EQ65"/>
  <c r="EQ64"/>
  <c r="EQ62"/>
  <c r="EQ56"/>
  <c r="EQ47"/>
  <c r="ET186"/>
  <c r="ET182"/>
  <c r="ET183"/>
  <c r="ET181"/>
  <c r="ET179"/>
  <c r="ET180"/>
  <c r="ET178"/>
  <c r="ET176"/>
  <c r="ET174"/>
  <c r="ET172"/>
  <c r="ET170"/>
  <c r="ET168"/>
  <c r="ET166"/>
  <c r="ET164"/>
  <c r="ET175"/>
  <c r="ET173"/>
  <c r="ET169"/>
  <c r="ET163"/>
  <c r="ET155"/>
  <c r="ET162"/>
  <c r="ET160"/>
  <c r="ET158"/>
  <c r="ET156"/>
  <c r="ET153"/>
  <c r="ET151"/>
  <c r="ET149"/>
  <c r="ET147"/>
  <c r="ET145"/>
  <c r="ET143"/>
  <c r="ET141"/>
  <c r="ET139"/>
  <c r="ET137"/>
  <c r="ET135"/>
  <c r="ET134"/>
  <c r="ET133"/>
  <c r="ET132"/>
  <c r="ET146"/>
  <c r="ET144"/>
  <c r="ET138"/>
  <c r="ET136"/>
  <c r="ET129"/>
  <c r="ET128"/>
  <c r="ET127"/>
  <c r="ET126"/>
  <c r="ET125"/>
  <c r="ET124"/>
  <c r="ET121"/>
  <c r="ET120"/>
  <c r="ET116"/>
  <c r="ET115"/>
  <c r="ET114"/>
  <c r="ET113"/>
  <c r="ET123"/>
  <c r="ET122"/>
  <c r="ET118"/>
  <c r="ET117"/>
  <c r="ET110"/>
  <c r="ET109"/>
  <c r="ET108"/>
  <c r="ET107"/>
  <c r="ET106"/>
  <c r="ET105"/>
  <c r="ET104"/>
  <c r="ET103"/>
  <c r="ET94"/>
  <c r="ET71"/>
  <c r="ET112"/>
  <c r="ET111"/>
  <c r="ET102"/>
  <c r="ET101"/>
  <c r="ET100"/>
  <c r="ET99"/>
  <c r="ET98"/>
  <c r="ET97"/>
  <c r="ET95"/>
  <c r="ET69"/>
  <c r="ET66"/>
  <c r="ET65"/>
  <c r="ET64"/>
  <c r="ET62"/>
  <c r="ET56"/>
  <c r="ET47"/>
  <c r="EW186"/>
  <c r="EW182"/>
  <c r="EW183"/>
  <c r="EW181"/>
  <c r="EW179"/>
  <c r="EW180"/>
  <c r="EW178"/>
  <c r="EW176"/>
  <c r="EW174"/>
  <c r="EW172"/>
  <c r="EW170"/>
  <c r="EW168"/>
  <c r="EW166"/>
  <c r="EW164"/>
  <c r="EW175"/>
  <c r="EW173"/>
  <c r="EW169"/>
  <c r="EW163"/>
  <c r="EW155"/>
  <c r="EW162"/>
  <c r="EW160"/>
  <c r="EW158"/>
  <c r="EW156"/>
  <c r="EW153"/>
  <c r="EW151"/>
  <c r="EW149"/>
  <c r="EW147"/>
  <c r="EW145"/>
  <c r="EW143"/>
  <c r="EW141"/>
  <c r="EW139"/>
  <c r="EW137"/>
  <c r="EW135"/>
  <c r="EW134"/>
  <c r="EW133"/>
  <c r="EW132"/>
  <c r="EW146"/>
  <c r="EW144"/>
  <c r="EW138"/>
  <c r="EW136"/>
  <c r="EW129"/>
  <c r="EW128"/>
  <c r="EW127"/>
  <c r="EW126"/>
  <c r="EW125"/>
  <c r="EW124"/>
  <c r="EW121"/>
  <c r="EW120"/>
  <c r="EW116"/>
  <c r="EW115"/>
  <c r="EW114"/>
  <c r="EW113"/>
  <c r="EW123"/>
  <c r="EW122"/>
  <c r="EW118"/>
  <c r="EW117"/>
  <c r="EW110"/>
  <c r="EW109"/>
  <c r="EW108"/>
  <c r="EW107"/>
  <c r="EW106"/>
  <c r="EW105"/>
  <c r="EW104"/>
  <c r="EW103"/>
  <c r="EW94"/>
  <c r="EW71"/>
  <c r="EW112"/>
  <c r="EW111"/>
  <c r="EW102"/>
  <c r="EW101"/>
  <c r="EW100"/>
  <c r="EW99"/>
  <c r="EW98"/>
  <c r="EW97"/>
  <c r="EW95"/>
  <c r="EW69"/>
  <c r="EW66"/>
  <c r="EW65"/>
  <c r="EW64"/>
  <c r="EW62"/>
  <c r="EW56"/>
  <c r="EW47"/>
  <c r="EZ186"/>
  <c r="EZ182"/>
  <c r="EZ183"/>
  <c r="EZ179"/>
  <c r="EZ180"/>
  <c r="EZ178"/>
  <c r="EZ176"/>
  <c r="EZ174"/>
  <c r="EZ172"/>
  <c r="EZ170"/>
  <c r="EZ168"/>
  <c r="EZ166"/>
  <c r="EZ164"/>
  <c r="EZ175"/>
  <c r="EZ173"/>
  <c r="EZ169"/>
  <c r="EZ163"/>
  <c r="EZ155"/>
  <c r="EZ162"/>
  <c r="EZ160"/>
  <c r="EZ158"/>
  <c r="EZ156"/>
  <c r="EZ153"/>
  <c r="EZ151"/>
  <c r="EZ149"/>
  <c r="EZ147"/>
  <c r="EZ145"/>
  <c r="EZ143"/>
  <c r="EZ141"/>
  <c r="EZ139"/>
  <c r="EZ137"/>
  <c r="EZ135"/>
  <c r="EZ134"/>
  <c r="EZ133"/>
  <c r="EZ132"/>
  <c r="EZ146"/>
  <c r="EZ144"/>
  <c r="EZ138"/>
  <c r="EZ136"/>
  <c r="EZ129"/>
  <c r="EZ128"/>
  <c r="EZ127"/>
  <c r="EZ126"/>
  <c r="EZ125"/>
  <c r="EZ124"/>
  <c r="EZ121"/>
  <c r="EZ120"/>
  <c r="EZ116"/>
  <c r="EZ115"/>
  <c r="EZ114"/>
  <c r="EZ113"/>
  <c r="EZ123"/>
  <c r="EZ122"/>
  <c r="EZ118"/>
  <c r="EZ117"/>
  <c r="EZ110"/>
  <c r="EZ109"/>
  <c r="EZ108"/>
  <c r="EZ107"/>
  <c r="EZ106"/>
  <c r="EZ105"/>
  <c r="EZ104"/>
  <c r="EZ103"/>
  <c r="EZ94"/>
  <c r="EZ71"/>
  <c r="EZ112"/>
  <c r="EZ111"/>
  <c r="EZ102"/>
  <c r="EZ101"/>
  <c r="EZ100"/>
  <c r="EZ99"/>
  <c r="EZ98"/>
  <c r="EZ97"/>
  <c r="EZ95"/>
  <c r="EZ69"/>
  <c r="EZ66"/>
  <c r="EZ65"/>
  <c r="EZ64"/>
  <c r="EZ62"/>
  <c r="EZ47"/>
  <c r="FC186"/>
  <c r="FC182"/>
  <c r="FC183"/>
  <c r="FC179"/>
  <c r="FC180"/>
  <c r="FC178"/>
  <c r="FC176"/>
  <c r="FC174"/>
  <c r="FC172"/>
  <c r="FC170"/>
  <c r="FC168"/>
  <c r="FC166"/>
  <c r="FC164"/>
  <c r="FC175"/>
  <c r="FC173"/>
  <c r="FC169"/>
  <c r="FC163"/>
  <c r="FC155"/>
  <c r="FC162"/>
  <c r="FC160"/>
  <c r="FC158"/>
  <c r="FC156"/>
  <c r="FC153"/>
  <c r="FC151"/>
  <c r="FC149"/>
  <c r="FC147"/>
  <c r="FC145"/>
  <c r="FC143"/>
  <c r="FC141"/>
  <c r="FC139"/>
  <c r="FC137"/>
  <c r="FC135"/>
  <c r="FC134"/>
  <c r="FC133"/>
  <c r="FC132"/>
  <c r="FC146"/>
  <c r="FC144"/>
  <c r="FC138"/>
  <c r="FC136"/>
  <c r="FC129"/>
  <c r="FC128"/>
  <c r="FC127"/>
  <c r="FC126"/>
  <c r="FC125"/>
  <c r="FC124"/>
  <c r="FC121"/>
  <c r="FC120"/>
  <c r="FC116"/>
  <c r="FC115"/>
  <c r="FC114"/>
  <c r="FC113"/>
  <c r="FC123"/>
  <c r="FC122"/>
  <c r="FC118"/>
  <c r="FC117"/>
  <c r="FC110"/>
  <c r="FC109"/>
  <c r="FC108"/>
  <c r="FC107"/>
  <c r="FC106"/>
  <c r="FC105"/>
  <c r="FC104"/>
  <c r="FC103"/>
  <c r="FC94"/>
  <c r="FC71"/>
  <c r="FC112"/>
  <c r="FC111"/>
  <c r="FC102"/>
  <c r="FC101"/>
  <c r="FC100"/>
  <c r="FC99"/>
  <c r="FC98"/>
  <c r="FC97"/>
  <c r="FC69"/>
  <c r="FC66"/>
  <c r="FC65"/>
  <c r="FC64"/>
  <c r="FC62"/>
  <c r="FC47"/>
  <c r="GU186"/>
  <c r="GU184"/>
  <c r="GU182"/>
  <c r="GU180"/>
  <c r="GU183"/>
  <c r="GU179"/>
  <c r="GU178"/>
  <c r="GU176"/>
  <c r="GU174"/>
  <c r="GU172"/>
  <c r="GU170"/>
  <c r="GU168"/>
  <c r="GU166"/>
  <c r="GU164"/>
  <c r="GU162"/>
  <c r="GU175"/>
  <c r="GU173"/>
  <c r="GU169"/>
  <c r="GU167"/>
  <c r="GU163"/>
  <c r="GU155"/>
  <c r="GU160"/>
  <c r="GU158"/>
  <c r="GU156"/>
  <c r="GU154"/>
  <c r="GU153"/>
  <c r="GU151"/>
  <c r="GU149"/>
  <c r="GU147"/>
  <c r="GU145"/>
  <c r="GU143"/>
  <c r="GU141"/>
  <c r="GU139"/>
  <c r="GU137"/>
  <c r="GU135"/>
  <c r="GU134"/>
  <c r="GU133"/>
  <c r="GU132"/>
  <c r="GU146"/>
  <c r="GU144"/>
  <c r="GU138"/>
  <c r="GU129"/>
  <c r="GU128"/>
  <c r="GU127"/>
  <c r="GU126"/>
  <c r="GU125"/>
  <c r="GU124"/>
  <c r="GU121"/>
  <c r="GU120"/>
  <c r="GU116"/>
  <c r="GU115"/>
  <c r="GU114"/>
  <c r="GU113"/>
  <c r="GU122"/>
  <c r="GU118"/>
  <c r="GU117"/>
  <c r="GU112"/>
  <c r="GU110"/>
  <c r="GU109"/>
  <c r="GU108"/>
  <c r="GU107"/>
  <c r="GU106"/>
  <c r="GU105"/>
  <c r="GU104"/>
  <c r="GU103"/>
  <c r="GU94"/>
  <c r="GU111"/>
  <c r="GU102"/>
  <c r="GU101"/>
  <c r="GU100"/>
  <c r="GU99"/>
  <c r="GU98"/>
  <c r="GU97"/>
  <c r="GU93"/>
  <c r="GU92"/>
  <c r="GU91"/>
  <c r="GU90"/>
  <c r="GU89"/>
  <c r="GU88"/>
  <c r="GU87"/>
  <c r="GU86"/>
  <c r="GU85"/>
  <c r="GU84"/>
  <c r="GU83"/>
  <c r="GU82"/>
  <c r="GU81"/>
  <c r="GU80"/>
  <c r="GU79"/>
  <c r="GU78"/>
  <c r="GU77"/>
  <c r="GU76"/>
  <c r="GU75"/>
  <c r="GU74"/>
  <c r="GU73"/>
  <c r="GU72"/>
  <c r="GU70"/>
  <c r="GU69"/>
  <c r="GU67"/>
  <c r="GU66"/>
  <c r="GU61"/>
  <c r="GU60"/>
  <c r="GU59"/>
  <c r="GU58"/>
  <c r="GU57"/>
  <c r="GU56"/>
  <c r="GU54"/>
  <c r="GU53"/>
  <c r="GU52"/>
  <c r="GU51"/>
  <c r="GU50"/>
  <c r="GU49"/>
  <c r="GU48"/>
  <c r="GU46"/>
  <c r="GU45"/>
  <c r="GU44"/>
  <c r="GU43"/>
  <c r="GU63"/>
  <c r="D48"/>
  <c r="AT62"/>
  <c r="H8"/>
  <c r="K8"/>
  <c r="N8"/>
  <c r="BR8"/>
  <c r="CA8"/>
  <c r="DD8"/>
  <c r="DU8"/>
  <c r="DX8"/>
  <c r="EA8"/>
  <c r="ED8"/>
  <c r="FJ8"/>
  <c r="FT8"/>
  <c r="FW8"/>
  <c r="FZ8"/>
  <c r="GC8"/>
  <c r="GF8"/>
  <c r="GO8"/>
  <c r="BE9"/>
  <c r="BH9"/>
  <c r="BK9"/>
  <c r="CN9"/>
  <c r="CQ9"/>
  <c r="CT9"/>
  <c r="CW9"/>
  <c r="EN9"/>
  <c r="EQ9"/>
  <c r="ET9"/>
  <c r="EW9"/>
  <c r="EZ9"/>
  <c r="FC9"/>
  <c r="K10"/>
  <c r="AM10"/>
  <c r="CN10"/>
  <c r="CQ10"/>
  <c r="CT10"/>
  <c r="CW10"/>
  <c r="EN10"/>
  <c r="EQ10"/>
  <c r="ET10"/>
  <c r="EW10"/>
  <c r="EZ10"/>
  <c r="FC10"/>
  <c r="GU10"/>
  <c r="K11"/>
  <c r="BR11"/>
  <c r="CA11"/>
  <c r="K12"/>
  <c r="BR12"/>
  <c r="CA12"/>
  <c r="DD12"/>
  <c r="GU12"/>
  <c r="K13"/>
  <c r="BR13"/>
  <c r="CA13"/>
  <c r="FJ13"/>
  <c r="GU13"/>
  <c r="K14"/>
  <c r="BR14"/>
  <c r="CA14"/>
  <c r="DD14"/>
  <c r="FJ14"/>
  <c r="GU14"/>
  <c r="K15"/>
  <c r="BR15"/>
  <c r="CA15"/>
  <c r="FJ15"/>
  <c r="GU15"/>
  <c r="K16"/>
  <c r="BR16"/>
  <c r="CA16"/>
  <c r="K17"/>
  <c r="BR17"/>
  <c r="CA17"/>
  <c r="K18"/>
  <c r="BR18"/>
  <c r="DD18"/>
  <c r="FJ18"/>
  <c r="GU18"/>
  <c r="K19"/>
  <c r="BR19"/>
  <c r="CA19"/>
  <c r="FJ19"/>
  <c r="GU19"/>
  <c r="K20"/>
  <c r="BR20"/>
  <c r="CA20"/>
  <c r="K21"/>
  <c r="BR21"/>
  <c r="CA21"/>
  <c r="H23"/>
  <c r="N23"/>
  <c r="CN23"/>
  <c r="DU23"/>
  <c r="DX23"/>
  <c r="EA23"/>
  <c r="ED23"/>
  <c r="EH23"/>
  <c r="FT23"/>
  <c r="FW23"/>
  <c r="FZ23"/>
  <c r="GC23"/>
  <c r="GF23"/>
  <c r="GO23"/>
  <c r="H24"/>
  <c r="N24"/>
  <c r="R24"/>
  <c r="AA24"/>
  <c r="AG24"/>
  <c r="CN24"/>
  <c r="CQ24"/>
  <c r="CT24"/>
  <c r="CW24"/>
  <c r="DU24"/>
  <c r="DX24"/>
  <c r="EA24"/>
  <c r="ED24"/>
  <c r="EH24"/>
  <c r="H25"/>
  <c r="N25"/>
  <c r="CN25"/>
  <c r="CQ25"/>
  <c r="CT25"/>
  <c r="CW25"/>
  <c r="DU25"/>
  <c r="DX25"/>
  <c r="EA25"/>
  <c r="ED25"/>
  <c r="EH25"/>
  <c r="EN25"/>
  <c r="EQ25"/>
  <c r="ET25"/>
  <c r="EW25"/>
  <c r="EZ25"/>
  <c r="FC25"/>
  <c r="FT25"/>
  <c r="FW25"/>
  <c r="FZ25"/>
  <c r="GC25"/>
  <c r="GF25"/>
  <c r="GO25"/>
  <c r="H26"/>
  <c r="N26"/>
  <c r="R26"/>
  <c r="AA26"/>
  <c r="AG26"/>
  <c r="AM26"/>
  <c r="AS26"/>
  <c r="BB26"/>
  <c r="BE26"/>
  <c r="BH26"/>
  <c r="BK26"/>
  <c r="CN26"/>
  <c r="CQ26"/>
  <c r="CT26"/>
  <c r="CW26"/>
  <c r="DU26"/>
  <c r="DX26"/>
  <c r="EA26"/>
  <c r="ED26"/>
  <c r="EH26"/>
  <c r="EN26"/>
  <c r="EQ26"/>
  <c r="K28"/>
  <c r="BR28"/>
  <c r="CA28"/>
  <c r="DD28"/>
  <c r="FJ28"/>
  <c r="GU28"/>
  <c r="K29"/>
  <c r="BR29"/>
  <c r="CA29"/>
  <c r="DD29"/>
  <c r="FJ29"/>
  <c r="GU29"/>
  <c r="K30"/>
  <c r="BR30"/>
  <c r="CA30"/>
  <c r="DD30"/>
  <c r="FJ30"/>
  <c r="GU30"/>
  <c r="K31"/>
  <c r="BR31"/>
  <c r="CA31"/>
  <c r="DD31"/>
  <c r="FJ31"/>
  <c r="GU31"/>
  <c r="K32"/>
  <c r="BR32"/>
  <c r="CA32"/>
  <c r="DD32"/>
  <c r="FJ32"/>
  <c r="GU32"/>
  <c r="K33"/>
  <c r="BR33"/>
  <c r="CA33"/>
  <c r="DD33"/>
  <c r="FJ33"/>
  <c r="GU33"/>
  <c r="K34"/>
  <c r="BR34"/>
  <c r="CA34"/>
  <c r="DD34"/>
  <c r="FJ34"/>
  <c r="GU34"/>
  <c r="K35"/>
  <c r="CA35"/>
  <c r="GU35"/>
  <c r="H36"/>
  <c r="N36"/>
  <c r="CA36"/>
  <c r="H37"/>
  <c r="N37"/>
  <c r="R37"/>
  <c r="CN37"/>
  <c r="CQ37"/>
  <c r="CT37"/>
  <c r="CW37"/>
  <c r="DU37"/>
  <c r="DX37"/>
  <c r="EA37"/>
  <c r="ED37"/>
  <c r="EH37"/>
  <c r="EN37"/>
  <c r="EQ37"/>
  <c r="ET37"/>
  <c r="EW37"/>
  <c r="EZ37"/>
  <c r="H38"/>
  <c r="N38"/>
  <c r="CN38"/>
  <c r="CQ38"/>
  <c r="CT38"/>
  <c r="CW38"/>
  <c r="H39"/>
  <c r="N39"/>
  <c r="CN39"/>
  <c r="CQ39"/>
  <c r="CT39"/>
  <c r="CW39"/>
  <c r="DU39"/>
  <c r="DX39"/>
  <c r="EA39"/>
  <c r="ED39"/>
  <c r="EH39"/>
  <c r="EN39"/>
  <c r="EQ39"/>
  <c r="ET39"/>
  <c r="EW39"/>
  <c r="EZ39"/>
  <c r="GO39"/>
  <c r="H40"/>
  <c r="N40"/>
  <c r="R40"/>
  <c r="AA40"/>
  <c r="CN40"/>
  <c r="CQ40"/>
  <c r="CT40"/>
  <c r="CW40"/>
  <c r="DU40"/>
  <c r="DX40"/>
  <c r="EA40"/>
  <c r="ED40"/>
  <c r="EH40"/>
  <c r="EN40"/>
  <c r="EQ40"/>
  <c r="ET40"/>
  <c r="EW40"/>
  <c r="EZ40"/>
  <c r="FC40"/>
  <c r="FT40"/>
  <c r="FW40"/>
  <c r="FZ40"/>
  <c r="GC40"/>
  <c r="GF40"/>
  <c r="GO40"/>
  <c r="H41"/>
  <c r="N41"/>
  <c r="R41"/>
  <c r="AA41"/>
  <c r="AG41"/>
  <c r="AM41"/>
  <c r="AS41"/>
  <c r="BB41"/>
  <c r="BE41"/>
  <c r="BH41"/>
  <c r="BK41"/>
  <c r="CN41"/>
  <c r="CQ41"/>
  <c r="CT41"/>
  <c r="CW41"/>
  <c r="DU41"/>
  <c r="DX41"/>
  <c r="EA41"/>
  <c r="ED41"/>
  <c r="EH41"/>
  <c r="EN41"/>
  <c r="EQ41"/>
  <c r="ET41"/>
  <c r="EW41"/>
  <c r="EZ41"/>
  <c r="FC41"/>
  <c r="FT41"/>
  <c r="FW41"/>
  <c r="FZ41"/>
  <c r="GC41"/>
  <c r="GF41"/>
  <c r="GO41"/>
  <c r="H42"/>
  <c r="N42"/>
  <c r="R42"/>
  <c r="AA42"/>
  <c r="AG42"/>
  <c r="AM42"/>
  <c r="AS42"/>
  <c r="BB42"/>
  <c r="BE42"/>
  <c r="BH42"/>
  <c r="BK42"/>
  <c r="CN42"/>
  <c r="CQ42"/>
  <c r="CT42"/>
  <c r="CW42"/>
  <c r="DU42"/>
  <c r="EN42"/>
  <c r="EQ42"/>
  <c r="ET42"/>
  <c r="EW42"/>
  <c r="EZ42"/>
  <c r="FC42"/>
  <c r="AA43"/>
  <c r="AG43"/>
  <c r="AM43"/>
  <c r="AS43"/>
  <c r="BB43"/>
  <c r="BE43"/>
  <c r="BH43"/>
  <c r="BK43"/>
  <c r="CQ43"/>
  <c r="CW43"/>
  <c r="DX43"/>
  <c r="ED43"/>
  <c r="EQ43"/>
  <c r="EW43"/>
  <c r="FC43"/>
  <c r="FT43"/>
  <c r="FZ43"/>
  <c r="GF43"/>
  <c r="R44"/>
  <c r="BB44"/>
  <c r="BH44"/>
  <c r="BO44"/>
  <c r="CQ44"/>
  <c r="CW44"/>
  <c r="EQ44"/>
  <c r="EW44"/>
  <c r="FC44"/>
  <c r="FT44"/>
  <c r="FZ44"/>
  <c r="GF44"/>
  <c r="R45"/>
  <c r="BB45"/>
  <c r="BH45"/>
  <c r="BO45"/>
  <c r="CE45"/>
  <c r="CT45"/>
  <c r="DA45"/>
  <c r="DD45"/>
  <c r="DK45"/>
  <c r="DU45"/>
  <c r="EA45"/>
  <c r="EH45"/>
  <c r="EN45"/>
  <c r="ET45"/>
  <c r="EZ45"/>
  <c r="FG45"/>
  <c r="FW45"/>
  <c r="GC45"/>
  <c r="GO45"/>
  <c r="AA46"/>
  <c r="AG46"/>
  <c r="AM46"/>
  <c r="AS46"/>
  <c r="BE46"/>
  <c r="BK46"/>
  <c r="CE46"/>
  <c r="CN46"/>
  <c r="CT46"/>
  <c r="DA46"/>
  <c r="DK46"/>
  <c r="DU46"/>
  <c r="EA46"/>
  <c r="EH46"/>
  <c r="EN46"/>
  <c r="ET46"/>
  <c r="EZ46"/>
  <c r="FG46"/>
  <c r="FW46"/>
  <c r="GC46"/>
  <c r="GO46"/>
  <c r="AA47"/>
  <c r="AG47"/>
  <c r="AM47"/>
  <c r="AS47"/>
  <c r="BE47"/>
  <c r="BK47"/>
  <c r="FT47"/>
  <c r="FZ47"/>
  <c r="GF47"/>
  <c r="BB48"/>
  <c r="BH48"/>
  <c r="BO48"/>
  <c r="CQ48"/>
  <c r="CW48"/>
  <c r="DX48"/>
  <c r="ED48"/>
  <c r="EQ48"/>
  <c r="EW48"/>
  <c r="FC48"/>
  <c r="FT48"/>
  <c r="FZ48"/>
  <c r="GF48"/>
  <c r="R49"/>
  <c r="BB49"/>
  <c r="BH49"/>
  <c r="BO49"/>
  <c r="CQ49"/>
  <c r="CW49"/>
  <c r="DX49"/>
  <c r="ED49"/>
  <c r="EQ49"/>
  <c r="EW49"/>
  <c r="FC49"/>
  <c r="FT49"/>
  <c r="FZ49"/>
  <c r="GF49"/>
  <c r="R50"/>
  <c r="BB50"/>
  <c r="BH50"/>
  <c r="BO50"/>
  <c r="CQ50"/>
  <c r="CW50"/>
  <c r="DX50"/>
  <c r="ED50"/>
  <c r="EQ50"/>
  <c r="EW50"/>
  <c r="FC50"/>
  <c r="FT50"/>
  <c r="FZ50"/>
  <c r="GF50"/>
  <c r="R51"/>
  <c r="BB51"/>
  <c r="BH51"/>
  <c r="BO51"/>
  <c r="CQ51"/>
  <c r="CW51"/>
  <c r="DX51"/>
  <c r="ED51"/>
  <c r="EQ51"/>
  <c r="EW51"/>
  <c r="FC51"/>
  <c r="FT51"/>
  <c r="FZ51"/>
  <c r="GF51"/>
  <c r="R52"/>
  <c r="BB52"/>
  <c r="BH52"/>
  <c r="BO52"/>
  <c r="CQ52"/>
  <c r="CW52"/>
  <c r="DX52"/>
  <c r="ED52"/>
  <c r="EQ52"/>
  <c r="EW52"/>
  <c r="FC52"/>
  <c r="FT52"/>
  <c r="FZ52"/>
  <c r="GF52"/>
  <c r="R53"/>
  <c r="BB53"/>
  <c r="BH53"/>
  <c r="BO53"/>
  <c r="CQ53"/>
  <c r="CW53"/>
  <c r="DX53"/>
  <c r="ED53"/>
  <c r="EQ53"/>
  <c r="EW53"/>
  <c r="FC53"/>
  <c r="FT53"/>
  <c r="FZ53"/>
  <c r="GF53"/>
  <c r="R54"/>
  <c r="BB54"/>
  <c r="BH54"/>
  <c r="BO54"/>
  <c r="CQ54"/>
  <c r="CW54"/>
  <c r="DX54"/>
  <c r="ED54"/>
  <c r="EQ54"/>
  <c r="EW54"/>
  <c r="FC54"/>
  <c r="FT54"/>
  <c r="FZ54"/>
  <c r="GF54"/>
  <c r="R55"/>
  <c r="BB55"/>
  <c r="BH55"/>
  <c r="BO55"/>
  <c r="CE55"/>
  <c r="CN55"/>
  <c r="CT55"/>
  <c r="DA55"/>
  <c r="DK55"/>
  <c r="DU55"/>
  <c r="EA55"/>
  <c r="EH55"/>
  <c r="EN55"/>
  <c r="ET55"/>
  <c r="EZ55"/>
  <c r="FG55"/>
  <c r="FW55"/>
  <c r="GC55"/>
  <c r="GO55"/>
  <c r="GU55"/>
  <c r="AA56"/>
  <c r="AG56"/>
  <c r="AM56"/>
  <c r="AS56"/>
  <c r="BE56"/>
  <c r="BK56"/>
  <c r="FC56"/>
  <c r="FT56"/>
  <c r="FZ56"/>
  <c r="GF56"/>
  <c r="R57"/>
  <c r="BB57"/>
  <c r="BH57"/>
  <c r="BO57"/>
  <c r="CQ57"/>
  <c r="CW57"/>
  <c r="DX57"/>
  <c r="ED57"/>
  <c r="EQ57"/>
  <c r="EW57"/>
  <c r="FC57"/>
  <c r="FT57"/>
  <c r="FZ57"/>
  <c r="GF57"/>
  <c r="R58"/>
  <c r="BB58"/>
  <c r="BH58"/>
  <c r="BO58"/>
  <c r="CQ58"/>
  <c r="CW58"/>
  <c r="DX58"/>
  <c r="ED58"/>
  <c r="EQ58"/>
  <c r="EW58"/>
  <c r="FC58"/>
  <c r="FT58"/>
  <c r="FZ58"/>
  <c r="GF58"/>
  <c r="R59"/>
  <c r="BB59"/>
  <c r="BH59"/>
  <c r="BO59"/>
  <c r="CQ59"/>
  <c r="CW59"/>
  <c r="DX59"/>
  <c r="ED59"/>
  <c r="EQ59"/>
  <c r="EW59"/>
  <c r="FC59"/>
  <c r="FT59"/>
  <c r="FZ59"/>
  <c r="GF59"/>
  <c r="R60"/>
  <c r="BB60"/>
  <c r="BH60"/>
  <c r="BO60"/>
  <c r="CQ60"/>
  <c r="CW60"/>
  <c r="DX60"/>
  <c r="ED60"/>
  <c r="EQ60"/>
  <c r="EW60"/>
  <c r="FC60"/>
  <c r="FT60"/>
  <c r="FZ60"/>
  <c r="GF60"/>
  <c r="R61"/>
  <c r="BB61"/>
  <c r="BH61"/>
  <c r="BO61"/>
  <c r="CQ61"/>
  <c r="CW61"/>
  <c r="DX61"/>
  <c r="ED61"/>
  <c r="EQ61"/>
  <c r="EW61"/>
  <c r="FC61"/>
  <c r="FT61"/>
  <c r="FZ61"/>
  <c r="GF61"/>
  <c r="R62"/>
  <c r="AA62"/>
  <c r="AG62"/>
  <c r="AM62"/>
  <c r="AS62"/>
  <c r="BB62"/>
  <c r="BO62"/>
  <c r="BR62"/>
  <c r="CA62"/>
  <c r="DA62"/>
  <c r="DD62"/>
  <c r="DK62"/>
  <c r="DU62"/>
  <c r="DX62"/>
  <c r="ED62"/>
  <c r="FG62"/>
  <c r="FJ62"/>
  <c r="FT62"/>
  <c r="FZ62"/>
  <c r="GF62"/>
  <c r="GO62"/>
  <c r="GU62"/>
  <c r="AA63"/>
  <c r="AG63"/>
  <c r="AM63"/>
  <c r="AS63"/>
  <c r="BE63"/>
  <c r="BK63"/>
  <c r="EQ63"/>
  <c r="EW63"/>
  <c r="FC63"/>
  <c r="FT63"/>
  <c r="FZ63"/>
  <c r="GF63"/>
  <c r="R64"/>
  <c r="BB64"/>
  <c r="BH64"/>
  <c r="BO64"/>
  <c r="CQ64"/>
  <c r="CW64"/>
  <c r="CA65"/>
  <c r="DA65"/>
  <c r="DD65"/>
  <c r="DK65"/>
  <c r="FG65"/>
  <c r="FJ65"/>
  <c r="K66"/>
  <c r="R66"/>
  <c r="CE66"/>
  <c r="DA66"/>
  <c r="DD66"/>
  <c r="DK66"/>
  <c r="DU66"/>
  <c r="DX66"/>
  <c r="ED66"/>
  <c r="FG66"/>
  <c r="FJ66"/>
  <c r="FT66"/>
  <c r="FZ66"/>
  <c r="GF66"/>
  <c r="R67"/>
  <c r="BB67"/>
  <c r="BH67"/>
  <c r="BO67"/>
  <c r="CQ67"/>
  <c r="CW67"/>
  <c r="DX67"/>
  <c r="ED67"/>
  <c r="EQ67"/>
  <c r="EW67"/>
  <c r="FC67"/>
  <c r="FT67"/>
  <c r="FZ67"/>
  <c r="GF67"/>
  <c r="R68"/>
  <c r="BB68"/>
  <c r="BH68"/>
  <c r="BO68"/>
  <c r="CQ68"/>
  <c r="CW68"/>
  <c r="DX68"/>
  <c r="ED68"/>
  <c r="EQ68"/>
  <c r="EW68"/>
  <c r="FC68"/>
  <c r="H188"/>
  <c r="H186"/>
  <c r="H184"/>
  <c r="H182"/>
  <c r="H187"/>
  <c r="H185"/>
  <c r="H183"/>
  <c r="H181"/>
  <c r="H179"/>
  <c r="H180"/>
  <c r="H178"/>
  <c r="H177"/>
  <c r="H176"/>
  <c r="H174"/>
  <c r="H172"/>
  <c r="H170"/>
  <c r="H168"/>
  <c r="H166"/>
  <c r="H164"/>
  <c r="H175"/>
  <c r="H173"/>
  <c r="H171"/>
  <c r="H169"/>
  <c r="H167"/>
  <c r="H165"/>
  <c r="H163"/>
  <c r="H161"/>
  <c r="H159"/>
  <c r="H157"/>
  <c r="H155"/>
  <c r="H162"/>
  <c r="H160"/>
  <c r="H158"/>
  <c r="H156"/>
  <c r="H153"/>
  <c r="H151"/>
  <c r="H149"/>
  <c r="H148"/>
  <c r="H147"/>
  <c r="H145"/>
  <c r="H143"/>
  <c r="H141"/>
  <c r="H139"/>
  <c r="H137"/>
  <c r="H132"/>
  <c r="H131"/>
  <c r="H130"/>
  <c r="H129"/>
  <c r="H128"/>
  <c r="H154"/>
  <c r="H152"/>
  <c r="H150"/>
  <c r="H146"/>
  <c r="H144"/>
  <c r="H142"/>
  <c r="H140"/>
  <c r="H138"/>
  <c r="H135"/>
  <c r="H134"/>
  <c r="H133"/>
  <c r="H124"/>
  <c r="H123"/>
  <c r="H119"/>
  <c r="H118"/>
  <c r="H127"/>
  <c r="H126"/>
  <c r="H125"/>
  <c r="H122"/>
  <c r="H121"/>
  <c r="H117"/>
  <c r="H116"/>
  <c r="H115"/>
  <c r="H114"/>
  <c r="H113"/>
  <c r="H112"/>
  <c r="H111"/>
  <c r="H103"/>
  <c r="H102"/>
  <c r="H101"/>
  <c r="H100"/>
  <c r="H99"/>
  <c r="H98"/>
  <c r="H96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110"/>
  <c r="H109"/>
  <c r="H108"/>
  <c r="H107"/>
  <c r="H106"/>
  <c r="H105"/>
  <c r="H104"/>
  <c r="H95"/>
  <c r="H65"/>
  <c r="H64"/>
  <c r="H63"/>
  <c r="H62"/>
  <c r="H68"/>
  <c r="H67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K187"/>
  <c r="K185"/>
  <c r="K183"/>
  <c r="K181"/>
  <c r="K188"/>
  <c r="K186"/>
  <c r="K184"/>
  <c r="K182"/>
  <c r="K180"/>
  <c r="K178"/>
  <c r="K179"/>
  <c r="K177"/>
  <c r="K175"/>
  <c r="K173"/>
  <c r="K171"/>
  <c r="K169"/>
  <c r="K167"/>
  <c r="K165"/>
  <c r="K163"/>
  <c r="K176"/>
  <c r="K174"/>
  <c r="K172"/>
  <c r="K170"/>
  <c r="K168"/>
  <c r="K166"/>
  <c r="K164"/>
  <c r="K162"/>
  <c r="K160"/>
  <c r="K158"/>
  <c r="K156"/>
  <c r="K161"/>
  <c r="K159"/>
  <c r="K157"/>
  <c r="K155"/>
  <c r="K154"/>
  <c r="K152"/>
  <c r="K150"/>
  <c r="K148"/>
  <c r="K146"/>
  <c r="K144"/>
  <c r="K142"/>
  <c r="K140"/>
  <c r="K138"/>
  <c r="K135"/>
  <c r="K134"/>
  <c r="K133"/>
  <c r="K153"/>
  <c r="K151"/>
  <c r="K149"/>
  <c r="K147"/>
  <c r="K145"/>
  <c r="K143"/>
  <c r="K141"/>
  <c r="K139"/>
  <c r="K137"/>
  <c r="K132"/>
  <c r="K131"/>
  <c r="K130"/>
  <c r="K129"/>
  <c r="K128"/>
  <c r="K127"/>
  <c r="K126"/>
  <c r="K125"/>
  <c r="K122"/>
  <c r="K121"/>
  <c r="K117"/>
  <c r="K116"/>
  <c r="K115"/>
  <c r="K114"/>
  <c r="K124"/>
  <c r="K123"/>
  <c r="K119"/>
  <c r="K118"/>
  <c r="K113"/>
  <c r="K111"/>
  <c r="K110"/>
  <c r="K109"/>
  <c r="K108"/>
  <c r="K107"/>
  <c r="K106"/>
  <c r="K105"/>
  <c r="K104"/>
  <c r="K95"/>
  <c r="K69"/>
  <c r="K112"/>
  <c r="K103"/>
  <c r="K102"/>
  <c r="K101"/>
  <c r="K100"/>
  <c r="K99"/>
  <c r="K98"/>
  <c r="K96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8"/>
  <c r="K67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65"/>
  <c r="K64"/>
  <c r="K63"/>
  <c r="N188"/>
  <c r="N186"/>
  <c r="N184"/>
  <c r="N182"/>
  <c r="N187"/>
  <c r="N185"/>
  <c r="N183"/>
  <c r="N181"/>
  <c r="N179"/>
  <c r="N180"/>
  <c r="N178"/>
  <c r="N177"/>
  <c r="N176"/>
  <c r="N174"/>
  <c r="N172"/>
  <c r="N170"/>
  <c r="N168"/>
  <c r="N166"/>
  <c r="N164"/>
  <c r="N175"/>
  <c r="N173"/>
  <c r="N171"/>
  <c r="N169"/>
  <c r="N167"/>
  <c r="N165"/>
  <c r="N163"/>
  <c r="N161"/>
  <c r="N159"/>
  <c r="N157"/>
  <c r="N155"/>
  <c r="N162"/>
  <c r="N160"/>
  <c r="N158"/>
  <c r="N156"/>
  <c r="N153"/>
  <c r="N151"/>
  <c r="N149"/>
  <c r="N148"/>
  <c r="N147"/>
  <c r="N145"/>
  <c r="N143"/>
  <c r="N141"/>
  <c r="N139"/>
  <c r="N137"/>
  <c r="N132"/>
  <c r="N131"/>
  <c r="N130"/>
  <c r="N129"/>
  <c r="N128"/>
  <c r="N154"/>
  <c r="N152"/>
  <c r="N150"/>
  <c r="N146"/>
  <c r="N144"/>
  <c r="N142"/>
  <c r="N140"/>
  <c r="N138"/>
  <c r="N135"/>
  <c r="N134"/>
  <c r="N133"/>
  <c r="N124"/>
  <c r="N123"/>
  <c r="N119"/>
  <c r="N118"/>
  <c r="N127"/>
  <c r="N126"/>
  <c r="N125"/>
  <c r="N122"/>
  <c r="N121"/>
  <c r="N117"/>
  <c r="N116"/>
  <c r="N115"/>
  <c r="N114"/>
  <c r="N113"/>
  <c r="N112"/>
  <c r="N111"/>
  <c r="N103"/>
  <c r="N102"/>
  <c r="N101"/>
  <c r="N100"/>
  <c r="N99"/>
  <c r="N98"/>
  <c r="N96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110"/>
  <c r="N109"/>
  <c r="N108"/>
  <c r="N107"/>
  <c r="N106"/>
  <c r="N105"/>
  <c r="N104"/>
  <c r="N95"/>
  <c r="N65"/>
  <c r="N64"/>
  <c r="N63"/>
  <c r="N62"/>
  <c r="N68"/>
  <c r="N67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R188"/>
  <c r="R186"/>
  <c r="R182"/>
  <c r="R185"/>
  <c r="R178"/>
  <c r="R172"/>
  <c r="R166"/>
  <c r="R162"/>
  <c r="R160"/>
  <c r="R158"/>
  <c r="R153"/>
  <c r="R151"/>
  <c r="R149"/>
  <c r="R143"/>
  <c r="R141"/>
  <c r="R132"/>
  <c r="R131"/>
  <c r="R124"/>
  <c r="R96"/>
  <c r="R72"/>
  <c r="R65"/>
  <c r="R56"/>
  <c r="R48"/>
  <c r="BR187"/>
  <c r="BR185"/>
  <c r="BR183"/>
  <c r="BR181"/>
  <c r="BR184"/>
  <c r="BR180"/>
  <c r="BR178"/>
  <c r="BR179"/>
  <c r="BR177"/>
  <c r="BR175"/>
  <c r="BR173"/>
  <c r="BR171"/>
  <c r="BR169"/>
  <c r="BR167"/>
  <c r="BR165"/>
  <c r="BR163"/>
  <c r="BR176"/>
  <c r="BR174"/>
  <c r="BR170"/>
  <c r="BR168"/>
  <c r="BR156"/>
  <c r="BR161"/>
  <c r="BR159"/>
  <c r="BR157"/>
  <c r="BR154"/>
  <c r="BR152"/>
  <c r="BR150"/>
  <c r="BR148"/>
  <c r="BR146"/>
  <c r="BR144"/>
  <c r="BR142"/>
  <c r="BR140"/>
  <c r="BR138"/>
  <c r="BR135"/>
  <c r="BR134"/>
  <c r="BR133"/>
  <c r="BR149"/>
  <c r="BR147"/>
  <c r="BR145"/>
  <c r="BR137"/>
  <c r="BR130"/>
  <c r="BR129"/>
  <c r="BR128"/>
  <c r="BR127"/>
  <c r="BR126"/>
  <c r="BR125"/>
  <c r="BR122"/>
  <c r="BR121"/>
  <c r="BR117"/>
  <c r="BR116"/>
  <c r="BR115"/>
  <c r="BR114"/>
  <c r="BR113"/>
  <c r="BR123"/>
  <c r="BR119"/>
  <c r="BR118"/>
  <c r="BR110"/>
  <c r="BR109"/>
  <c r="BR108"/>
  <c r="BR107"/>
  <c r="BR106"/>
  <c r="BR105"/>
  <c r="BR104"/>
  <c r="BR95"/>
  <c r="BR112"/>
  <c r="BR103"/>
  <c r="BR102"/>
  <c r="BR101"/>
  <c r="BR100"/>
  <c r="BR99"/>
  <c r="BR98"/>
  <c r="BR96"/>
  <c r="BR93"/>
  <c r="BR92"/>
  <c r="BR91"/>
  <c r="BR90"/>
  <c r="BR89"/>
  <c r="BR88"/>
  <c r="BR87"/>
  <c r="BR86"/>
  <c r="BR85"/>
  <c r="BR84"/>
  <c r="BR83"/>
  <c r="BR82"/>
  <c r="BR81"/>
  <c r="BR80"/>
  <c r="BR79"/>
  <c r="BR78"/>
  <c r="BR77"/>
  <c r="BR76"/>
  <c r="BR75"/>
  <c r="BR74"/>
  <c r="BR73"/>
  <c r="BR72"/>
  <c r="BR71"/>
  <c r="BR70"/>
  <c r="BR68"/>
  <c r="BR67"/>
  <c r="BR61"/>
  <c r="BR60"/>
  <c r="BR59"/>
  <c r="BR58"/>
  <c r="BR57"/>
  <c r="BR56"/>
  <c r="BR55"/>
  <c r="BR54"/>
  <c r="BR53"/>
  <c r="BR52"/>
  <c r="BR51"/>
  <c r="BR50"/>
  <c r="BR49"/>
  <c r="BR48"/>
  <c r="BR47"/>
  <c r="BR46"/>
  <c r="BR45"/>
  <c r="BR44"/>
  <c r="BR64"/>
  <c r="BR63"/>
  <c r="CA187"/>
  <c r="CA185"/>
  <c r="CA183"/>
  <c r="CA184"/>
  <c r="CA180"/>
  <c r="CA179"/>
  <c r="CA177"/>
  <c r="CA175"/>
  <c r="CA173"/>
  <c r="CA171"/>
  <c r="CA169"/>
  <c r="CA167"/>
  <c r="CA165"/>
  <c r="CA163"/>
  <c r="CA176"/>
  <c r="CA174"/>
  <c r="CA170"/>
  <c r="CA168"/>
  <c r="CA156"/>
  <c r="CA161"/>
  <c r="CA159"/>
  <c r="CA157"/>
  <c r="CA154"/>
  <c r="CA152"/>
  <c r="CA150"/>
  <c r="CA148"/>
  <c r="CA146"/>
  <c r="CA144"/>
  <c r="CA142"/>
  <c r="CA140"/>
  <c r="CA138"/>
  <c r="CA135"/>
  <c r="CA134"/>
  <c r="CA133"/>
  <c r="CA149"/>
  <c r="CA147"/>
  <c r="CA145"/>
  <c r="CA137"/>
  <c r="CA130"/>
  <c r="CA129"/>
  <c r="CA128"/>
  <c r="CA127"/>
  <c r="CA126"/>
  <c r="CA125"/>
  <c r="CA122"/>
  <c r="CA121"/>
  <c r="CA117"/>
  <c r="CA116"/>
  <c r="CA115"/>
  <c r="CA114"/>
  <c r="CA113"/>
  <c r="CA123"/>
  <c r="CA119"/>
  <c r="CA118"/>
  <c r="CA110"/>
  <c r="CA109"/>
  <c r="CA108"/>
  <c r="CA107"/>
  <c r="CA106"/>
  <c r="CA105"/>
  <c r="CA104"/>
  <c r="CA95"/>
  <c r="CA112"/>
  <c r="CA103"/>
  <c r="CA102"/>
  <c r="CA101"/>
  <c r="CA100"/>
  <c r="CA99"/>
  <c r="CA98"/>
  <c r="CA96"/>
  <c r="CA93"/>
  <c r="CA92"/>
  <c r="CA91"/>
  <c r="CA90"/>
  <c r="CA89"/>
  <c r="CA88"/>
  <c r="CA87"/>
  <c r="CA86"/>
  <c r="CA85"/>
  <c r="CA84"/>
  <c r="CA83"/>
  <c r="CA82"/>
  <c r="CA81"/>
  <c r="CA80"/>
  <c r="CA79"/>
  <c r="CA78"/>
  <c r="CA77"/>
  <c r="CA76"/>
  <c r="CA75"/>
  <c r="CA74"/>
  <c r="CA73"/>
  <c r="CA72"/>
  <c r="CA71"/>
  <c r="CA70"/>
  <c r="CA68"/>
  <c r="CA67"/>
  <c r="CA61"/>
  <c r="CA60"/>
  <c r="CA59"/>
  <c r="CA58"/>
  <c r="CA57"/>
  <c r="CA56"/>
  <c r="CA55"/>
  <c r="CA54"/>
  <c r="CA53"/>
  <c r="CA52"/>
  <c r="CA51"/>
  <c r="CA50"/>
  <c r="CA49"/>
  <c r="CA48"/>
  <c r="CA47"/>
  <c r="CA46"/>
  <c r="CA45"/>
  <c r="CA44"/>
  <c r="CA64"/>
  <c r="CA63"/>
  <c r="DD187"/>
  <c r="DD185"/>
  <c r="DD184"/>
  <c r="DD177"/>
  <c r="DD171"/>
  <c r="DD165"/>
  <c r="DD161"/>
  <c r="DD159"/>
  <c r="DD157"/>
  <c r="DD154"/>
  <c r="DD152"/>
  <c r="DD150"/>
  <c r="DD148"/>
  <c r="DD142"/>
  <c r="DD140"/>
  <c r="DD135"/>
  <c r="DD134"/>
  <c r="DD133"/>
  <c r="DD129"/>
  <c r="DD128"/>
  <c r="DD127"/>
  <c r="DD126"/>
  <c r="DD125"/>
  <c r="DD121"/>
  <c r="DD116"/>
  <c r="DD115"/>
  <c r="DD114"/>
  <c r="DD113"/>
  <c r="DD123"/>
  <c r="DD110"/>
  <c r="DD109"/>
  <c r="DD108"/>
  <c r="DD107"/>
  <c r="DD106"/>
  <c r="DD105"/>
  <c r="DD104"/>
  <c r="DD112"/>
  <c r="DD102"/>
  <c r="DD101"/>
  <c r="DD100"/>
  <c r="DD99"/>
  <c r="DD98"/>
  <c r="DD93"/>
  <c r="DD92"/>
  <c r="DD91"/>
  <c r="DD90"/>
  <c r="DD89"/>
  <c r="DD88"/>
  <c r="DD87"/>
  <c r="DD86"/>
  <c r="DD85"/>
  <c r="DD82"/>
  <c r="DD81"/>
  <c r="DD80"/>
  <c r="DD79"/>
  <c r="DD78"/>
  <c r="DD77"/>
  <c r="DD76"/>
  <c r="DD75"/>
  <c r="DD74"/>
  <c r="DD73"/>
  <c r="DD70"/>
  <c r="DD68"/>
  <c r="DD67"/>
  <c r="DD61"/>
  <c r="DD60"/>
  <c r="DD59"/>
  <c r="DD58"/>
  <c r="DD57"/>
  <c r="DD55"/>
  <c r="DD54"/>
  <c r="DD52"/>
  <c r="DD51"/>
  <c r="DD50"/>
  <c r="DD49"/>
  <c r="DD48"/>
  <c r="DD46"/>
  <c r="DD43"/>
  <c r="DX188"/>
  <c r="DX186"/>
  <c r="DX182"/>
  <c r="DX183"/>
  <c r="DX181"/>
  <c r="DX179"/>
  <c r="DX180"/>
  <c r="DX178"/>
  <c r="DX177"/>
  <c r="DX176"/>
  <c r="DX174"/>
  <c r="DX172"/>
  <c r="DX170"/>
  <c r="DX168"/>
  <c r="DX166"/>
  <c r="DX164"/>
  <c r="DX175"/>
  <c r="DX173"/>
  <c r="DX169"/>
  <c r="DX167"/>
  <c r="DX163"/>
  <c r="DX155"/>
  <c r="DX162"/>
  <c r="DX160"/>
  <c r="DX158"/>
  <c r="DX156"/>
  <c r="DX153"/>
  <c r="DX151"/>
  <c r="DX149"/>
  <c r="DX148"/>
  <c r="DX147"/>
  <c r="DX145"/>
  <c r="DX143"/>
  <c r="DX141"/>
  <c r="DX139"/>
  <c r="DX137"/>
  <c r="DX132"/>
  <c r="DX131"/>
  <c r="DX146"/>
  <c r="DX144"/>
  <c r="DX138"/>
  <c r="DX124"/>
  <c r="DX122"/>
  <c r="DX117"/>
  <c r="DX103"/>
  <c r="DX94"/>
  <c r="DX84"/>
  <c r="DX83"/>
  <c r="DX71"/>
  <c r="DX95"/>
  <c r="DX65"/>
  <c r="DX64"/>
  <c r="DX63"/>
  <c r="DX56"/>
  <c r="DX47"/>
  <c r="DX44"/>
  <c r="EA188"/>
  <c r="EA186"/>
  <c r="EA182"/>
  <c r="EA183"/>
  <c r="EA181"/>
  <c r="EA179"/>
  <c r="EA180"/>
  <c r="EA178"/>
  <c r="EA177"/>
  <c r="EA176"/>
  <c r="EA174"/>
  <c r="EA172"/>
  <c r="EA170"/>
  <c r="EA168"/>
  <c r="EA166"/>
  <c r="EA164"/>
  <c r="EA175"/>
  <c r="EA173"/>
  <c r="EA169"/>
  <c r="EA167"/>
  <c r="EA163"/>
  <c r="EA155"/>
  <c r="EA162"/>
  <c r="EA160"/>
  <c r="EA158"/>
  <c r="EA156"/>
  <c r="EA153"/>
  <c r="EA151"/>
  <c r="EA149"/>
  <c r="EA148"/>
  <c r="EA147"/>
  <c r="EA145"/>
  <c r="EA143"/>
  <c r="EA141"/>
  <c r="EA139"/>
  <c r="EA137"/>
  <c r="EA132"/>
  <c r="EA146"/>
  <c r="EA144"/>
  <c r="EA138"/>
  <c r="EA124"/>
  <c r="EA122"/>
  <c r="EA117"/>
  <c r="EA103"/>
  <c r="EA96"/>
  <c r="EA94"/>
  <c r="EA83"/>
  <c r="EA71"/>
  <c r="EA95"/>
  <c r="EA65"/>
  <c r="EA64"/>
  <c r="EA63"/>
  <c r="EA56"/>
  <c r="EA47"/>
  <c r="EA44"/>
  <c r="ED188"/>
  <c r="ED186"/>
  <c r="ED182"/>
  <c r="ED183"/>
  <c r="ED181"/>
  <c r="ED179"/>
  <c r="ED180"/>
  <c r="ED178"/>
  <c r="ED177"/>
  <c r="ED176"/>
  <c r="ED174"/>
  <c r="ED172"/>
  <c r="ED170"/>
  <c r="ED168"/>
  <c r="ED166"/>
  <c r="ED164"/>
  <c r="ED175"/>
  <c r="ED173"/>
  <c r="ED169"/>
  <c r="ED167"/>
  <c r="ED163"/>
  <c r="ED155"/>
  <c r="ED162"/>
  <c r="ED160"/>
  <c r="ED158"/>
  <c r="ED156"/>
  <c r="ED153"/>
  <c r="ED151"/>
  <c r="ED149"/>
  <c r="ED148"/>
  <c r="ED147"/>
  <c r="ED145"/>
  <c r="ED143"/>
  <c r="ED141"/>
  <c r="ED139"/>
  <c r="ED137"/>
  <c r="ED132"/>
  <c r="ED146"/>
  <c r="ED144"/>
  <c r="ED138"/>
  <c r="ED124"/>
  <c r="ED122"/>
  <c r="ED117"/>
  <c r="ED103"/>
  <c r="ED96"/>
  <c r="ED94"/>
  <c r="ED84"/>
  <c r="ED83"/>
  <c r="ED71"/>
  <c r="ED95"/>
  <c r="ED65"/>
  <c r="ED64"/>
  <c r="ED63"/>
  <c r="ED56"/>
  <c r="ED47"/>
  <c r="ED44"/>
  <c r="EH186"/>
  <c r="EH182"/>
  <c r="EH183"/>
  <c r="EH181"/>
  <c r="EH179"/>
  <c r="EH180"/>
  <c r="EH178"/>
  <c r="EH176"/>
  <c r="EH174"/>
  <c r="EH172"/>
  <c r="EH170"/>
  <c r="EH168"/>
  <c r="EH166"/>
  <c r="EH164"/>
  <c r="EH175"/>
  <c r="EH173"/>
  <c r="EH169"/>
  <c r="EH167"/>
  <c r="EH163"/>
  <c r="EH155"/>
  <c r="EH162"/>
  <c r="EH160"/>
  <c r="EH158"/>
  <c r="EH156"/>
  <c r="EH153"/>
  <c r="EH151"/>
  <c r="EH149"/>
  <c r="EH147"/>
  <c r="EH145"/>
  <c r="EH143"/>
  <c r="EH141"/>
  <c r="EH139"/>
  <c r="EH137"/>
  <c r="EH132"/>
  <c r="EH146"/>
  <c r="EH144"/>
  <c r="EH138"/>
  <c r="EH124"/>
  <c r="EH122"/>
  <c r="EH117"/>
  <c r="EH103"/>
  <c r="EH94"/>
  <c r="EH83"/>
  <c r="EH71"/>
  <c r="EH95"/>
  <c r="EH65"/>
  <c r="EH64"/>
  <c r="EH56"/>
  <c r="EH48"/>
  <c r="EH47"/>
  <c r="EH44"/>
  <c r="FJ188"/>
  <c r="FJ187"/>
  <c r="FJ185"/>
  <c r="FJ181"/>
  <c r="FJ184"/>
  <c r="FJ171"/>
  <c r="FJ167"/>
  <c r="FJ165"/>
  <c r="FJ161"/>
  <c r="FJ159"/>
  <c r="FJ157"/>
  <c r="FJ154"/>
  <c r="FJ152"/>
  <c r="FJ150"/>
  <c r="FJ142"/>
  <c r="FJ140"/>
  <c r="FJ131"/>
  <c r="FJ130"/>
  <c r="FJ119"/>
  <c r="FJ96"/>
  <c r="FJ93"/>
  <c r="FJ92"/>
  <c r="FJ91"/>
  <c r="FJ90"/>
  <c r="FJ89"/>
  <c r="FJ88"/>
  <c r="FJ87"/>
  <c r="FJ86"/>
  <c r="FJ85"/>
  <c r="FJ84"/>
  <c r="FJ82"/>
  <c r="FJ81"/>
  <c r="FJ80"/>
  <c r="FJ79"/>
  <c r="FJ78"/>
  <c r="FJ77"/>
  <c r="FJ76"/>
  <c r="FJ75"/>
  <c r="FJ74"/>
  <c r="FJ73"/>
  <c r="FJ72"/>
  <c r="FJ70"/>
  <c r="FJ67"/>
  <c r="FJ61"/>
  <c r="FJ60"/>
  <c r="FJ59"/>
  <c r="FJ58"/>
  <c r="FJ57"/>
  <c r="FJ55"/>
  <c r="FJ53"/>
  <c r="FJ52"/>
  <c r="FJ51"/>
  <c r="FJ50"/>
  <c r="FJ49"/>
  <c r="FJ48"/>
  <c r="FJ46"/>
  <c r="FJ45"/>
  <c r="FJ44"/>
  <c r="FJ43"/>
  <c r="FJ63"/>
  <c r="FT188"/>
  <c r="FT187"/>
  <c r="FT185"/>
  <c r="FT181"/>
  <c r="FT171"/>
  <c r="FT165"/>
  <c r="FT161"/>
  <c r="FT159"/>
  <c r="FT157"/>
  <c r="FT154"/>
  <c r="FT152"/>
  <c r="FT150"/>
  <c r="FT142"/>
  <c r="FT140"/>
  <c r="FT131"/>
  <c r="FT119"/>
  <c r="FT71"/>
  <c r="FT65"/>
  <c r="FT64"/>
  <c r="FW188"/>
  <c r="FW187"/>
  <c r="FW185"/>
  <c r="FW181"/>
  <c r="FW171"/>
  <c r="FW165"/>
  <c r="FW161"/>
  <c r="FW159"/>
  <c r="FW157"/>
  <c r="FW154"/>
  <c r="FW152"/>
  <c r="FW150"/>
  <c r="FW148"/>
  <c r="FW142"/>
  <c r="FW140"/>
  <c r="FW131"/>
  <c r="FW119"/>
  <c r="FW71"/>
  <c r="FW65"/>
  <c r="FW64"/>
  <c r="FZ188"/>
  <c r="FZ187"/>
  <c r="FZ185"/>
  <c r="FZ181"/>
  <c r="FZ171"/>
  <c r="FZ165"/>
  <c r="FZ161"/>
  <c r="FZ159"/>
  <c r="FZ157"/>
  <c r="FZ154"/>
  <c r="FZ152"/>
  <c r="FZ150"/>
  <c r="FZ148"/>
  <c r="FZ142"/>
  <c r="FZ140"/>
  <c r="FZ131"/>
  <c r="FZ119"/>
  <c r="FZ71"/>
  <c r="FZ68"/>
  <c r="FZ65"/>
  <c r="FZ64"/>
  <c r="GC188"/>
  <c r="GC187"/>
  <c r="GC185"/>
  <c r="GC181"/>
  <c r="GC171"/>
  <c r="GC165"/>
  <c r="GC161"/>
  <c r="GC159"/>
  <c r="GC157"/>
  <c r="GC152"/>
  <c r="GC150"/>
  <c r="GC148"/>
  <c r="GC142"/>
  <c r="GC140"/>
  <c r="GC131"/>
  <c r="GC119"/>
  <c r="GC71"/>
  <c r="GC68"/>
  <c r="GC65"/>
  <c r="GC64"/>
  <c r="GF188"/>
  <c r="GF187"/>
  <c r="GF185"/>
  <c r="GF181"/>
  <c r="GF177"/>
  <c r="GF171"/>
  <c r="GF165"/>
  <c r="GF161"/>
  <c r="GF159"/>
  <c r="GF157"/>
  <c r="GF152"/>
  <c r="GF150"/>
  <c r="GF148"/>
  <c r="GF142"/>
  <c r="GF140"/>
  <c r="GF131"/>
  <c r="GF119"/>
  <c r="GF71"/>
  <c r="GF68"/>
  <c r="GF65"/>
  <c r="GF64"/>
  <c r="GO188"/>
  <c r="GO187"/>
  <c r="GO185"/>
  <c r="GO177"/>
  <c r="GO171"/>
  <c r="GO165"/>
  <c r="GO161"/>
  <c r="GO159"/>
  <c r="GO157"/>
  <c r="GO152"/>
  <c r="GO150"/>
  <c r="GO148"/>
  <c r="GO142"/>
  <c r="GO140"/>
  <c r="GO119"/>
  <c r="GO71"/>
  <c r="GO96"/>
  <c r="GO68"/>
  <c r="GO65"/>
  <c r="GO64"/>
  <c r="GO47"/>
  <c r="R8"/>
  <c r="EH8"/>
  <c r="H9"/>
  <c r="K9"/>
  <c r="N9"/>
  <c r="H10"/>
  <c r="N10"/>
  <c r="H11"/>
  <c r="N11"/>
  <c r="CN11"/>
  <c r="H12"/>
  <c r="N12"/>
  <c r="R12"/>
  <c r="ET12"/>
  <c r="H13"/>
  <c r="N13"/>
  <c r="CN13"/>
  <c r="CQ13"/>
  <c r="CT13"/>
  <c r="CW13"/>
  <c r="DU13"/>
  <c r="H14"/>
  <c r="N14"/>
  <c r="H15"/>
  <c r="N15"/>
  <c r="R15"/>
  <c r="CN15"/>
  <c r="CQ15"/>
  <c r="CT15"/>
  <c r="CW15"/>
  <c r="H16"/>
  <c r="N16"/>
  <c r="ED16"/>
  <c r="EH16"/>
  <c r="FZ16"/>
  <c r="GC16"/>
  <c r="GF16"/>
  <c r="GO16"/>
  <c r="H17"/>
  <c r="N17"/>
  <c r="R17"/>
  <c r="CN17"/>
  <c r="CQ17"/>
  <c r="CT17"/>
  <c r="CW17"/>
  <c r="DU17"/>
  <c r="DX17"/>
  <c r="EA17"/>
  <c r="ED17"/>
  <c r="H18"/>
  <c r="N18"/>
  <c r="CN18"/>
  <c r="CQ18"/>
  <c r="CT18"/>
  <c r="H19"/>
  <c r="N19"/>
  <c r="DU19"/>
  <c r="DX19"/>
  <c r="EA19"/>
  <c r="ED19"/>
  <c r="EH19"/>
  <c r="H20"/>
  <c r="N20"/>
  <c r="DU20"/>
  <c r="DX20"/>
  <c r="EA20"/>
  <c r="ED20"/>
  <c r="EH20"/>
  <c r="EN20"/>
  <c r="EQ20"/>
  <c r="ET20"/>
  <c r="EW20"/>
  <c r="EZ20"/>
  <c r="FC20"/>
  <c r="GO20"/>
  <c r="H21"/>
  <c r="N21"/>
  <c r="R21"/>
  <c r="AA21"/>
  <c r="CN21"/>
  <c r="CQ21"/>
  <c r="CT21"/>
  <c r="CW21"/>
  <c r="DU21"/>
  <c r="DX21"/>
  <c r="EA21"/>
  <c r="ED21"/>
  <c r="EH21"/>
  <c r="EN21"/>
  <c r="EQ21"/>
  <c r="CN22"/>
  <c r="CQ22"/>
  <c r="CT22"/>
  <c r="CW22"/>
  <c r="EN22"/>
  <c r="EQ22"/>
  <c r="ET22"/>
  <c r="EW22"/>
  <c r="EZ22"/>
  <c r="FC22"/>
  <c r="K23"/>
  <c r="BR23"/>
  <c r="CA23"/>
  <c r="K24"/>
  <c r="BR24"/>
  <c r="CA24"/>
  <c r="FJ24"/>
  <c r="GU24"/>
  <c r="K25"/>
  <c r="BR25"/>
  <c r="CA25"/>
  <c r="GG25"/>
  <c r="K26"/>
  <c r="CF26"/>
  <c r="FJ26"/>
  <c r="GU26"/>
  <c r="H27"/>
  <c r="K27"/>
  <c r="N27"/>
  <c r="BR27"/>
  <c r="CA27"/>
  <c r="DD27"/>
  <c r="DX27"/>
  <c r="EA27"/>
  <c r="ED27"/>
  <c r="H28"/>
  <c r="N28"/>
  <c r="H29"/>
  <c r="N29"/>
  <c r="H30"/>
  <c r="N30"/>
  <c r="H31"/>
  <c r="N31"/>
  <c r="H32"/>
  <c r="N32"/>
  <c r="R32"/>
  <c r="H33"/>
  <c r="N33"/>
  <c r="H34"/>
  <c r="N34"/>
  <c r="H35"/>
  <c r="N35"/>
  <c r="CW36"/>
  <c r="EN36"/>
  <c r="EQ36"/>
  <c r="ET36"/>
  <c r="EW36"/>
  <c r="EZ36"/>
  <c r="FC36"/>
  <c r="K37"/>
  <c r="BR37"/>
  <c r="CA37"/>
  <c r="K38"/>
  <c r="BR38"/>
  <c r="CA38"/>
  <c r="DD38"/>
  <c r="FJ38"/>
  <c r="GU38"/>
  <c r="K39"/>
  <c r="BR39"/>
  <c r="CA39"/>
  <c r="K40"/>
  <c r="GG40"/>
  <c r="K41"/>
  <c r="CF41"/>
  <c r="GG41"/>
  <c r="K42"/>
  <c r="CF42"/>
  <c r="GG42"/>
  <c r="K43"/>
  <c r="CE43"/>
  <c r="CN43"/>
  <c r="CT43"/>
  <c r="DA43"/>
  <c r="DK43"/>
  <c r="DU43"/>
  <c r="EA43"/>
  <c r="EH43"/>
  <c r="EN43"/>
  <c r="ET43"/>
  <c r="EZ43"/>
  <c r="FG43"/>
  <c r="FW43"/>
  <c r="GC43"/>
  <c r="GO43"/>
  <c r="D44"/>
  <c r="AA44"/>
  <c r="AG44"/>
  <c r="AM44"/>
  <c r="AS44"/>
  <c r="BE44"/>
  <c r="BK44"/>
  <c r="CE44"/>
  <c r="CN44"/>
  <c r="CT44"/>
  <c r="DA44"/>
  <c r="DD44"/>
  <c r="DK44"/>
  <c r="EN44"/>
  <c r="ET44"/>
  <c r="EZ44"/>
  <c r="FG44"/>
  <c r="FW44"/>
  <c r="GC44"/>
  <c r="GO44"/>
  <c r="AA45"/>
  <c r="AG45"/>
  <c r="AM45"/>
  <c r="AS45"/>
  <c r="BE45"/>
  <c r="BK45"/>
  <c r="DX45"/>
  <c r="ED45"/>
  <c r="EQ45"/>
  <c r="EW45"/>
  <c r="FC45"/>
  <c r="FT45"/>
  <c r="FZ45"/>
  <c r="GF45"/>
  <c r="R46"/>
  <c r="BB46"/>
  <c r="BH46"/>
  <c r="BO46"/>
  <c r="CQ46"/>
  <c r="CW46"/>
  <c r="DX46"/>
  <c r="ED46"/>
  <c r="EQ46"/>
  <c r="EW46"/>
  <c r="FC46"/>
  <c r="FT46"/>
  <c r="FZ46"/>
  <c r="GF46"/>
  <c r="R47"/>
  <c r="BB47"/>
  <c r="BH47"/>
  <c r="BO47"/>
  <c r="CE47"/>
  <c r="DA47"/>
  <c r="DD47"/>
  <c r="DK47"/>
  <c r="FG47"/>
  <c r="FJ47"/>
  <c r="FW47"/>
  <c r="GC47"/>
  <c r="GU47"/>
  <c r="AG48"/>
  <c r="AM48"/>
  <c r="AS48"/>
  <c r="BE48"/>
  <c r="BK48"/>
  <c r="CE48"/>
  <c r="CN48"/>
  <c r="CT48"/>
  <c r="DA48"/>
  <c r="DK48"/>
  <c r="DU48"/>
  <c r="EA48"/>
  <c r="EN48"/>
  <c r="ET48"/>
  <c r="EZ48"/>
  <c r="FG48"/>
  <c r="FW48"/>
  <c r="GC48"/>
  <c r="GO48"/>
  <c r="D49"/>
  <c r="AA49"/>
  <c r="AG49"/>
  <c r="AM49"/>
  <c r="AS49"/>
  <c r="BE49"/>
  <c r="BK49"/>
  <c r="CE49"/>
  <c r="CN49"/>
  <c r="CT49"/>
  <c r="DA49"/>
  <c r="DK49"/>
  <c r="DU49"/>
  <c r="EA49"/>
  <c r="EH49"/>
  <c r="EN49"/>
  <c r="ET49"/>
  <c r="EZ49"/>
  <c r="FG49"/>
  <c r="FW49"/>
  <c r="GC49"/>
  <c r="GO49"/>
  <c r="D50"/>
  <c r="AA50"/>
  <c r="AG50"/>
  <c r="AM50"/>
  <c r="AS50"/>
  <c r="BE50"/>
  <c r="BK50"/>
  <c r="CE50"/>
  <c r="CN50"/>
  <c r="CT50"/>
  <c r="DA50"/>
  <c r="DK50"/>
  <c r="DU50"/>
  <c r="EA50"/>
  <c r="EH50"/>
  <c r="EN50"/>
  <c r="ET50"/>
  <c r="EZ50"/>
  <c r="FG50"/>
  <c r="FW50"/>
  <c r="GC50"/>
  <c r="GO50"/>
  <c r="D51"/>
  <c r="AA51"/>
  <c r="AG51"/>
  <c r="AM51"/>
  <c r="AS51"/>
  <c r="BE51"/>
  <c r="BK51"/>
  <c r="CE51"/>
  <c r="CN51"/>
  <c r="CT51"/>
  <c r="DA51"/>
  <c r="DK51"/>
  <c r="DU51"/>
  <c r="EA51"/>
  <c r="EH51"/>
  <c r="EN51"/>
  <c r="ET51"/>
  <c r="EZ51"/>
  <c r="FG51"/>
  <c r="FW51"/>
  <c r="GC51"/>
  <c r="GO51"/>
  <c r="D52"/>
  <c r="AA52"/>
  <c r="AG52"/>
  <c r="AM52"/>
  <c r="AS52"/>
  <c r="BE52"/>
  <c r="BK52"/>
  <c r="CE52"/>
  <c r="CN52"/>
  <c r="CT52"/>
  <c r="DA52"/>
  <c r="DK52"/>
  <c r="DU52"/>
  <c r="EA52"/>
  <c r="EH52"/>
  <c r="EN52"/>
  <c r="ET52"/>
  <c r="EZ52"/>
  <c r="FG52"/>
  <c r="FW52"/>
  <c r="GC52"/>
  <c r="GO52"/>
  <c r="D53"/>
  <c r="AA53"/>
  <c r="AG53"/>
  <c r="AM53"/>
  <c r="AS53"/>
  <c r="BE53"/>
  <c r="BK53"/>
  <c r="CE53"/>
  <c r="CN53"/>
  <c r="CT53"/>
  <c r="DA53"/>
  <c r="DD53"/>
  <c r="DK53"/>
  <c r="DU53"/>
  <c r="EA53"/>
  <c r="EH53"/>
  <c r="EN53"/>
  <c r="ET53"/>
  <c r="EZ53"/>
  <c r="FG53"/>
  <c r="FW53"/>
  <c r="GC53"/>
  <c r="GO53"/>
  <c r="D54"/>
  <c r="AA54"/>
  <c r="AG54"/>
  <c r="AM54"/>
  <c r="AS54"/>
  <c r="BE54"/>
  <c r="BK54"/>
  <c r="CE54"/>
  <c r="CN54"/>
  <c r="CT54"/>
  <c r="DA54"/>
  <c r="DK54"/>
  <c r="DU54"/>
  <c r="EA54"/>
  <c r="EH54"/>
  <c r="EN54"/>
  <c r="ET54"/>
  <c r="EZ54"/>
  <c r="FG54"/>
  <c r="FJ54"/>
  <c r="FW54"/>
  <c r="GC54"/>
  <c r="GO54"/>
  <c r="AA55"/>
  <c r="AG55"/>
  <c r="AM55"/>
  <c r="AS55"/>
  <c r="BE55"/>
  <c r="BK55"/>
  <c r="CQ55"/>
  <c r="CW55"/>
  <c r="DX55"/>
  <c r="ED55"/>
  <c r="EQ55"/>
  <c r="EW55"/>
  <c r="FC55"/>
  <c r="FT55"/>
  <c r="FZ55"/>
  <c r="GF55"/>
  <c r="BB56"/>
  <c r="BH56"/>
  <c r="BO56"/>
  <c r="CE56"/>
  <c r="DA56"/>
  <c r="DD56"/>
  <c r="DK56"/>
  <c r="EZ56"/>
  <c r="FG56"/>
  <c r="FJ56"/>
  <c r="FW56"/>
  <c r="GC56"/>
  <c r="GO56"/>
  <c r="D57"/>
  <c r="AA57"/>
  <c r="AG57"/>
  <c r="AM57"/>
  <c r="AS57"/>
  <c r="BE57"/>
  <c r="BK57"/>
  <c r="CE57"/>
  <c r="CN57"/>
  <c r="CT57"/>
  <c r="DA57"/>
  <c r="DK57"/>
  <c r="DU57"/>
  <c r="EA57"/>
  <c r="EH57"/>
  <c r="EN57"/>
  <c r="ET57"/>
  <c r="EZ57"/>
  <c r="FG57"/>
  <c r="FW57"/>
  <c r="GC57"/>
  <c r="GO57"/>
  <c r="D58"/>
  <c r="AA58"/>
  <c r="AG58"/>
  <c r="AM58"/>
  <c r="AS58"/>
  <c r="BE58"/>
  <c r="BK58"/>
  <c r="CE58"/>
  <c r="CN58"/>
  <c r="CT58"/>
  <c r="DA58"/>
  <c r="DK58"/>
  <c r="DU58"/>
  <c r="EA58"/>
  <c r="EH58"/>
  <c r="EN58"/>
  <c r="ET58"/>
  <c r="EZ58"/>
  <c r="FG58"/>
  <c r="FW58"/>
  <c r="GC58"/>
  <c r="GO58"/>
  <c r="D59"/>
  <c r="AA59"/>
  <c r="AG59"/>
  <c r="AM59"/>
  <c r="AS59"/>
  <c r="BE59"/>
  <c r="BK59"/>
  <c r="CE59"/>
  <c r="CN59"/>
  <c r="CT59"/>
  <c r="DA59"/>
  <c r="DK59"/>
  <c r="DU59"/>
  <c r="EA59"/>
  <c r="EH59"/>
  <c r="EN59"/>
  <c r="ET59"/>
  <c r="EZ59"/>
  <c r="FG59"/>
  <c r="FW59"/>
  <c r="GC59"/>
  <c r="GO59"/>
  <c r="D60"/>
  <c r="AA60"/>
  <c r="AG60"/>
  <c r="AM60"/>
  <c r="AS60"/>
  <c r="BE60"/>
  <c r="BK60"/>
  <c r="CE60"/>
  <c r="CN60"/>
  <c r="CT60"/>
  <c r="DA60"/>
  <c r="DK60"/>
  <c r="DU60"/>
  <c r="EA60"/>
  <c r="EH60"/>
  <c r="EN60"/>
  <c r="ET60"/>
  <c r="EZ60"/>
  <c r="FG60"/>
  <c r="FW60"/>
  <c r="GC60"/>
  <c r="GO60"/>
  <c r="D61"/>
  <c r="AA61"/>
  <c r="AG61"/>
  <c r="AM61"/>
  <c r="AS61"/>
  <c r="BE61"/>
  <c r="BK61"/>
  <c r="CE61"/>
  <c r="CN61"/>
  <c r="CT61"/>
  <c r="DA61"/>
  <c r="DK61"/>
  <c r="DU61"/>
  <c r="EA61"/>
  <c r="EH61"/>
  <c r="EN61"/>
  <c r="ET61"/>
  <c r="EZ61"/>
  <c r="FG61"/>
  <c r="FW61"/>
  <c r="GC61"/>
  <c r="GO61"/>
  <c r="CE62"/>
  <c r="EA62"/>
  <c r="EH62"/>
  <c r="FW62"/>
  <c r="GC62"/>
  <c r="R63"/>
  <c r="BB63"/>
  <c r="BH63"/>
  <c r="BO63"/>
  <c r="CE63"/>
  <c r="DA63"/>
  <c r="DD63"/>
  <c r="DK63"/>
  <c r="EH63"/>
  <c r="EN63"/>
  <c r="ET63"/>
  <c r="EZ63"/>
  <c r="FG63"/>
  <c r="FW63"/>
  <c r="GC63"/>
  <c r="GO63"/>
  <c r="AA64"/>
  <c r="AG64"/>
  <c r="AM64"/>
  <c r="AS64"/>
  <c r="BE64"/>
  <c r="BK64"/>
  <c r="CE64"/>
  <c r="CN64"/>
  <c r="CT64"/>
  <c r="DA64"/>
  <c r="DD64"/>
  <c r="DK64"/>
  <c r="FG64"/>
  <c r="FJ64"/>
  <c r="GU64"/>
  <c r="BO65"/>
  <c r="BR65"/>
  <c r="CE65"/>
  <c r="GU65"/>
  <c r="H66"/>
  <c r="N66"/>
  <c r="BO66"/>
  <c r="BR66"/>
  <c r="CA66"/>
  <c r="EA66"/>
  <c r="EH66"/>
  <c r="FW66"/>
  <c r="GC66"/>
  <c r="GO66"/>
  <c r="AA67"/>
  <c r="AG67"/>
  <c r="AM67"/>
  <c r="AS67"/>
  <c r="BE67"/>
  <c r="BK67"/>
  <c r="CE67"/>
  <c r="CN67"/>
  <c r="CT67"/>
  <c r="DA67"/>
  <c r="DK67"/>
  <c r="DU67"/>
  <c r="EA67"/>
  <c r="EH67"/>
  <c r="EN67"/>
  <c r="ET67"/>
  <c r="EZ67"/>
  <c r="FG67"/>
  <c r="FW67"/>
  <c r="GC67"/>
  <c r="GO67"/>
  <c r="AA68"/>
  <c r="AG68"/>
  <c r="AM68"/>
  <c r="AS68"/>
  <c r="BE68"/>
  <c r="BK68"/>
  <c r="CE68"/>
  <c r="CN68"/>
  <c r="CT68"/>
  <c r="DA68"/>
  <c r="DK68"/>
  <c r="DU68"/>
  <c r="EA68"/>
  <c r="EH68"/>
  <c r="EN68"/>
  <c r="ET68"/>
  <c r="EZ68"/>
  <c r="FT68"/>
  <c r="H69"/>
  <c r="BO69"/>
  <c r="BR69"/>
  <c r="CA69"/>
  <c r="EA69"/>
  <c r="EH69"/>
  <c r="FW69"/>
  <c r="GC69"/>
  <c r="GO69"/>
  <c r="AA70"/>
  <c r="AG70"/>
  <c r="AM70"/>
  <c r="AS70"/>
  <c r="BE70"/>
  <c r="BK70"/>
  <c r="CE70"/>
  <c r="CN70"/>
  <c r="CT70"/>
  <c r="DA70"/>
  <c r="DK70"/>
  <c r="DU70"/>
  <c r="EA70"/>
  <c r="EH70"/>
  <c r="EN70"/>
  <c r="ET70"/>
  <c r="EZ70"/>
  <c r="FG70"/>
  <c r="FW70"/>
  <c r="GC70"/>
  <c r="GO70"/>
  <c r="AA71"/>
  <c r="AG71"/>
  <c r="AM71"/>
  <c r="AS71"/>
  <c r="BE71"/>
  <c r="BK71"/>
  <c r="CE71"/>
  <c r="DA71"/>
  <c r="DD71"/>
  <c r="DK71"/>
  <c r="FG71"/>
  <c r="FJ71"/>
  <c r="GU71"/>
  <c r="BH72"/>
  <c r="BO72"/>
  <c r="CE72"/>
  <c r="CN72"/>
  <c r="CT72"/>
  <c r="DA72"/>
  <c r="DD72"/>
  <c r="DK72"/>
  <c r="EA72"/>
  <c r="EH72"/>
  <c r="EN72"/>
  <c r="ET72"/>
  <c r="EZ72"/>
  <c r="FG72"/>
  <c r="FW72"/>
  <c r="GC72"/>
  <c r="GO72"/>
  <c r="AA73"/>
  <c r="AG73"/>
  <c r="AM73"/>
  <c r="AS73"/>
  <c r="BE73"/>
  <c r="BK73"/>
  <c r="CE73"/>
  <c r="CN73"/>
  <c r="CT73"/>
  <c r="DA73"/>
  <c r="DK73"/>
  <c r="DU73"/>
  <c r="EA73"/>
  <c r="EH73"/>
  <c r="EN73"/>
  <c r="ET73"/>
  <c r="EZ73"/>
  <c r="FG73"/>
  <c r="FW73"/>
  <c r="GC73"/>
  <c r="GO73"/>
  <c r="AA74"/>
  <c r="AG74"/>
  <c r="AM74"/>
  <c r="AS74"/>
  <c r="BE74"/>
  <c r="BK74"/>
  <c r="CE74"/>
  <c r="CN74"/>
  <c r="CT74"/>
  <c r="DA74"/>
  <c r="DK74"/>
  <c r="DU74"/>
  <c r="EA74"/>
  <c r="EH74"/>
  <c r="EN74"/>
  <c r="ET74"/>
  <c r="EZ74"/>
  <c r="FG74"/>
  <c r="FW74"/>
  <c r="GC74"/>
  <c r="GO74"/>
  <c r="AA75"/>
  <c r="AG75"/>
  <c r="AM75"/>
  <c r="AS75"/>
  <c r="BE75"/>
  <c r="BK75"/>
  <c r="CE75"/>
  <c r="CN75"/>
  <c r="CT75"/>
  <c r="DA75"/>
  <c r="DK75"/>
  <c r="DU75"/>
  <c r="EA75"/>
  <c r="EH75"/>
  <c r="EN75"/>
  <c r="ET75"/>
  <c r="EZ75"/>
  <c r="FG75"/>
  <c r="FW75"/>
  <c r="GC75"/>
  <c r="GO75"/>
  <c r="AA76"/>
  <c r="AG76"/>
  <c r="AM76"/>
  <c r="AS76"/>
  <c r="BE76"/>
  <c r="BK76"/>
  <c r="CE76"/>
  <c r="CN76"/>
  <c r="CT76"/>
  <c r="DA76"/>
  <c r="DK76"/>
  <c r="DU76"/>
  <c r="EA76"/>
  <c r="EH76"/>
  <c r="EN76"/>
  <c r="ET76"/>
  <c r="EZ76"/>
  <c r="FG76"/>
  <c r="FW76"/>
  <c r="GC76"/>
  <c r="GO76"/>
  <c r="AA77"/>
  <c r="AG77"/>
  <c r="AM77"/>
  <c r="AS77"/>
  <c r="BE77"/>
  <c r="BK77"/>
  <c r="CE77"/>
  <c r="CN77"/>
  <c r="CT77"/>
  <c r="DA77"/>
  <c r="DK77"/>
  <c r="DU77"/>
  <c r="EA77"/>
  <c r="EH77"/>
  <c r="EN77"/>
  <c r="ET77"/>
  <c r="EZ77"/>
  <c r="FG77"/>
  <c r="FW77"/>
  <c r="GC77"/>
  <c r="GO77"/>
  <c r="AA78"/>
  <c r="AG78"/>
  <c r="AM78"/>
  <c r="AS78"/>
  <c r="BE78"/>
  <c r="BK78"/>
  <c r="CE78"/>
  <c r="CN78"/>
  <c r="CT78"/>
  <c r="DA78"/>
  <c r="DK78"/>
  <c r="DU78"/>
  <c r="EA78"/>
  <c r="EH78"/>
  <c r="EN78"/>
  <c r="ET78"/>
  <c r="EZ78"/>
  <c r="FG78"/>
  <c r="FW78"/>
  <c r="GC78"/>
  <c r="GO78"/>
  <c r="AA79"/>
  <c r="AG79"/>
  <c r="AM79"/>
  <c r="AS79"/>
  <c r="BE79"/>
  <c r="BK79"/>
  <c r="CE79"/>
  <c r="CN79"/>
  <c r="CT79"/>
  <c r="DA79"/>
  <c r="DK79"/>
  <c r="DU79"/>
  <c r="EA79"/>
  <c r="EH79"/>
  <c r="EN79"/>
  <c r="ET79"/>
  <c r="EZ79"/>
  <c r="FG79"/>
  <c r="FW79"/>
  <c r="GC79"/>
  <c r="GO79"/>
  <c r="AA80"/>
  <c r="AG80"/>
  <c r="AM80"/>
  <c r="AS80"/>
  <c r="BE80"/>
  <c r="BK80"/>
  <c r="CE80"/>
  <c r="CN80"/>
  <c r="CT80"/>
  <c r="DA80"/>
  <c r="DK80"/>
  <c r="DU80"/>
  <c r="EA80"/>
  <c r="EH80"/>
  <c r="EN80"/>
  <c r="ET80"/>
  <c r="EZ80"/>
  <c r="FG80"/>
  <c r="FW80"/>
  <c r="GC80"/>
  <c r="GO80"/>
  <c r="AA81"/>
  <c r="AG81"/>
  <c r="AM81"/>
  <c r="AS81"/>
  <c r="BE81"/>
  <c r="BK81"/>
  <c r="CE81"/>
  <c r="CN81"/>
  <c r="CT81"/>
  <c r="DA81"/>
  <c r="DK81"/>
  <c r="DU81"/>
  <c r="EA81"/>
  <c r="EH81"/>
  <c r="EN81"/>
  <c r="ET81"/>
  <c r="EZ81"/>
  <c r="FG81"/>
  <c r="FW81"/>
  <c r="GC81"/>
  <c r="GO81"/>
  <c r="AA82"/>
  <c r="AG82"/>
  <c r="AM82"/>
  <c r="AS82"/>
  <c r="BE82"/>
  <c r="BK82"/>
  <c r="CE82"/>
  <c r="CN82"/>
  <c r="CT82"/>
  <c r="DA82"/>
  <c r="DK82"/>
  <c r="DU82"/>
  <c r="EA82"/>
  <c r="EH82"/>
  <c r="EN82"/>
  <c r="ET82"/>
  <c r="EZ82"/>
  <c r="FG82"/>
  <c r="FW82"/>
  <c r="GC82"/>
  <c r="GO82"/>
  <c r="AA83"/>
  <c r="AG83"/>
  <c r="AM83"/>
  <c r="AS83"/>
  <c r="BE83"/>
  <c r="BK83"/>
  <c r="CW83"/>
  <c r="EW83"/>
  <c r="FC83"/>
  <c r="FT83"/>
  <c r="FZ83"/>
  <c r="GF83"/>
  <c r="R84"/>
  <c r="BB84"/>
  <c r="BH84"/>
  <c r="BO84"/>
  <c r="CQ84"/>
  <c r="CW84"/>
  <c r="EQ84"/>
  <c r="EW84"/>
  <c r="FC84"/>
  <c r="FT84"/>
  <c r="FZ84"/>
  <c r="GF84"/>
  <c r="R85"/>
  <c r="BB85"/>
  <c r="BH85"/>
  <c r="BO85"/>
  <c r="CQ85"/>
  <c r="CW85"/>
  <c r="DX85"/>
  <c r="ED85"/>
  <c r="EQ85"/>
  <c r="EW85"/>
  <c r="FC85"/>
  <c r="FT85"/>
  <c r="FZ85"/>
  <c r="GF85"/>
  <c r="R86"/>
  <c r="BB86"/>
  <c r="BH86"/>
  <c r="BO86"/>
  <c r="CQ86"/>
  <c r="CW86"/>
  <c r="DX86"/>
  <c r="ED86"/>
  <c r="EQ86"/>
  <c r="EW86"/>
  <c r="FC86"/>
  <c r="FT86"/>
  <c r="FZ86"/>
  <c r="GF86"/>
  <c r="R87"/>
  <c r="BB87"/>
  <c r="BH87"/>
  <c r="BO87"/>
  <c r="CQ87"/>
  <c r="CW87"/>
  <c r="DX87"/>
  <c r="ED87"/>
  <c r="EQ87"/>
  <c r="EW87"/>
  <c r="FC87"/>
  <c r="FT87"/>
  <c r="FZ87"/>
  <c r="GF87"/>
  <c r="R88"/>
  <c r="BB88"/>
  <c r="BH88"/>
  <c r="BO88"/>
  <c r="CQ88"/>
  <c r="CW88"/>
  <c r="DX88"/>
  <c r="ED88"/>
  <c r="EQ88"/>
  <c r="EW88"/>
  <c r="FC88"/>
  <c r="FT88"/>
  <c r="FZ88"/>
  <c r="GF88"/>
  <c r="R89"/>
  <c r="BB89"/>
  <c r="BH89"/>
  <c r="BO89"/>
  <c r="CQ89"/>
  <c r="CW89"/>
  <c r="DX89"/>
  <c r="ED89"/>
  <c r="EQ89"/>
  <c r="EW89"/>
  <c r="FC89"/>
  <c r="FT89"/>
  <c r="FZ89"/>
  <c r="GF89"/>
  <c r="R90"/>
  <c r="BB90"/>
  <c r="BH90"/>
  <c r="BO90"/>
  <c r="CQ90"/>
  <c r="CW90"/>
  <c r="DX90"/>
  <c r="ED90"/>
  <c r="EQ90"/>
  <c r="EW90"/>
  <c r="FC90"/>
  <c r="FT90"/>
  <c r="FZ90"/>
  <c r="GF90"/>
  <c r="R91"/>
  <c r="BB91"/>
  <c r="BH91"/>
  <c r="BO91"/>
  <c r="CQ91"/>
  <c r="CW91"/>
  <c r="DX91"/>
  <c r="ED91"/>
  <c r="EQ91"/>
  <c r="EW91"/>
  <c r="FC91"/>
  <c r="FT91"/>
  <c r="FZ91"/>
  <c r="GF91"/>
  <c r="R92"/>
  <c r="BB92"/>
  <c r="BH92"/>
  <c r="BO92"/>
  <c r="CQ92"/>
  <c r="CW92"/>
  <c r="DX92"/>
  <c r="ED92"/>
  <c r="EQ92"/>
  <c r="EW92"/>
  <c r="FC92"/>
  <c r="FT92"/>
  <c r="FZ92"/>
  <c r="GF92"/>
  <c r="R93"/>
  <c r="BB93"/>
  <c r="BH93"/>
  <c r="BO93"/>
  <c r="CQ93"/>
  <c r="CW93"/>
  <c r="DX93"/>
  <c r="ED93"/>
  <c r="EQ93"/>
  <c r="EW93"/>
  <c r="FC93"/>
  <c r="FT93"/>
  <c r="FZ93"/>
  <c r="GF93"/>
  <c r="R94"/>
  <c r="BB94"/>
  <c r="BH94"/>
  <c r="BO94"/>
  <c r="BR94"/>
  <c r="CE94"/>
  <c r="DA94"/>
  <c r="DD94"/>
  <c r="DK94"/>
  <c r="FG94"/>
  <c r="FJ94"/>
  <c r="FT94"/>
  <c r="FZ94"/>
  <c r="GF94"/>
  <c r="R95"/>
  <c r="BB95"/>
  <c r="BH95"/>
  <c r="BO95"/>
  <c r="CE95"/>
  <c r="CT95"/>
  <c r="DA95"/>
  <c r="DD95"/>
  <c r="DK95"/>
  <c r="FG95"/>
  <c r="FJ95"/>
  <c r="FT95"/>
  <c r="FZ95"/>
  <c r="GF95"/>
  <c r="AG96"/>
  <c r="AM96"/>
  <c r="AS96"/>
  <c r="BE96"/>
  <c r="BK96"/>
  <c r="CW96"/>
  <c r="DX96"/>
  <c r="EQ96"/>
  <c r="EW96"/>
  <c r="FC96"/>
  <c r="FW96"/>
  <c r="GC96"/>
  <c r="GU96"/>
  <c r="K97"/>
  <c r="R97"/>
  <c r="CE97"/>
  <c r="DA97"/>
  <c r="EA97"/>
  <c r="EH97"/>
  <c r="FW97"/>
  <c r="GC97"/>
  <c r="GO97"/>
  <c r="AA98"/>
  <c r="AG98"/>
  <c r="AM98"/>
  <c r="AS98"/>
  <c r="BE98"/>
  <c r="BK98"/>
  <c r="CE98"/>
  <c r="CN98"/>
  <c r="CT98"/>
  <c r="DA98"/>
  <c r="DX98"/>
  <c r="ED98"/>
  <c r="FG98"/>
  <c r="FJ98"/>
  <c r="FT98"/>
  <c r="FZ98"/>
  <c r="GF98"/>
  <c r="R99"/>
  <c r="BB99"/>
  <c r="BH99"/>
  <c r="BO99"/>
  <c r="CQ99"/>
  <c r="CW99"/>
  <c r="DK99"/>
  <c r="DU99"/>
  <c r="EA99"/>
  <c r="EH99"/>
  <c r="FW99"/>
  <c r="GC99"/>
  <c r="GO99"/>
  <c r="AA100"/>
  <c r="AG100"/>
  <c r="AM100"/>
  <c r="AS100"/>
  <c r="BE100"/>
  <c r="BK100"/>
  <c r="CE100"/>
  <c r="CN100"/>
  <c r="CT100"/>
  <c r="DA100"/>
  <c r="DX100"/>
  <c r="ED100"/>
  <c r="FG100"/>
  <c r="FJ100"/>
  <c r="FT100"/>
  <c r="FZ100"/>
  <c r="GF100"/>
  <c r="R101"/>
  <c r="BB101"/>
  <c r="BH101"/>
  <c r="BO101"/>
  <c r="CQ101"/>
  <c r="CW101"/>
  <c r="DK101"/>
  <c r="DU101"/>
  <c r="EA101"/>
  <c r="EH101"/>
  <c r="FW101"/>
  <c r="GC101"/>
  <c r="GO101"/>
  <c r="AA102"/>
  <c r="AG102"/>
  <c r="AM102"/>
  <c r="AS102"/>
  <c r="BE102"/>
  <c r="BK102"/>
  <c r="CE102"/>
  <c r="CN102"/>
  <c r="CT102"/>
  <c r="DA102"/>
  <c r="DK102"/>
  <c r="DU102"/>
  <c r="EA102"/>
  <c r="EH102"/>
  <c r="FW102"/>
  <c r="GC102"/>
  <c r="GO102"/>
  <c r="AA103"/>
  <c r="AG103"/>
  <c r="AM103"/>
  <c r="AS103"/>
  <c r="BE103"/>
  <c r="BK103"/>
  <c r="CE103"/>
  <c r="CN103"/>
  <c r="CT103"/>
  <c r="DA103"/>
  <c r="DD103"/>
  <c r="DK103"/>
  <c r="FG103"/>
  <c r="FJ103"/>
  <c r="FT103"/>
  <c r="FZ103"/>
  <c r="GF103"/>
  <c r="R104"/>
  <c r="BB104"/>
  <c r="BH104"/>
  <c r="BO104"/>
  <c r="CQ104"/>
  <c r="CW104"/>
  <c r="DK104"/>
  <c r="DU104"/>
  <c r="EA104"/>
  <c r="EH104"/>
  <c r="FW104"/>
  <c r="GC104"/>
  <c r="GO104"/>
  <c r="AA105"/>
  <c r="AG105"/>
  <c r="AM105"/>
  <c r="AS105"/>
  <c r="BE105"/>
  <c r="BK105"/>
  <c r="CE105"/>
  <c r="CN105"/>
  <c r="CT105"/>
  <c r="DA105"/>
  <c r="DX105"/>
  <c r="ED105"/>
  <c r="FG105"/>
  <c r="FJ105"/>
  <c r="FT105"/>
  <c r="FZ105"/>
  <c r="GF105"/>
  <c r="R106"/>
  <c r="BB106"/>
  <c r="BH106"/>
  <c r="BO106"/>
  <c r="CQ106"/>
  <c r="CW106"/>
  <c r="DK106"/>
  <c r="DU106"/>
  <c r="EA106"/>
  <c r="EH106"/>
  <c r="FW106"/>
  <c r="GC106"/>
  <c r="GO106"/>
  <c r="AA107"/>
  <c r="AG107"/>
  <c r="AM107"/>
  <c r="AS107"/>
  <c r="BE107"/>
  <c r="BK107"/>
  <c r="CE107"/>
  <c r="CN107"/>
  <c r="CT107"/>
  <c r="DA107"/>
  <c r="DX107"/>
  <c r="ED107"/>
  <c r="FG107"/>
  <c r="FJ107"/>
  <c r="FT107"/>
  <c r="FZ107"/>
  <c r="GF107"/>
  <c r="R108"/>
  <c r="BB108"/>
  <c r="BH108"/>
  <c r="BO108"/>
  <c r="CQ108"/>
  <c r="CW108"/>
  <c r="DK108"/>
  <c r="DU108"/>
  <c r="EA108"/>
  <c r="EH108"/>
  <c r="FW108"/>
  <c r="GC108"/>
  <c r="GO108"/>
  <c r="AA109"/>
  <c r="AG109"/>
  <c r="AM109"/>
  <c r="AS109"/>
  <c r="BE109"/>
  <c r="BK109"/>
  <c r="CE109"/>
  <c r="CN109"/>
  <c r="CT109"/>
  <c r="DA109"/>
  <c r="DX109"/>
  <c r="ED109"/>
  <c r="FG109"/>
  <c r="FJ109"/>
  <c r="FT109"/>
  <c r="FZ109"/>
  <c r="GF109"/>
  <c r="R110"/>
  <c r="BB110"/>
  <c r="BH110"/>
  <c r="BO110"/>
  <c r="CQ110"/>
  <c r="CW110"/>
  <c r="DK110"/>
  <c r="DU110"/>
  <c r="EA110"/>
  <c r="EH110"/>
  <c r="FW110"/>
  <c r="GC110"/>
  <c r="GO110"/>
  <c r="CE111"/>
  <c r="DD111"/>
  <c r="DK111"/>
  <c r="DU111"/>
  <c r="DX111"/>
  <c r="ED111"/>
  <c r="FG111"/>
  <c r="FJ111"/>
  <c r="FT111"/>
  <c r="FZ111"/>
  <c r="GF111"/>
  <c r="GO111"/>
  <c r="AA112"/>
  <c r="AG112"/>
  <c r="AM112"/>
  <c r="AS112"/>
  <c r="BE112"/>
  <c r="BK112"/>
  <c r="CE112"/>
  <c r="CN112"/>
  <c r="CT112"/>
  <c r="DA112"/>
  <c r="DX112"/>
  <c r="ED112"/>
  <c r="FG112"/>
  <c r="FJ112"/>
  <c r="FT112"/>
  <c r="FZ112"/>
  <c r="BV97"/>
  <c r="FG68"/>
  <c r="FJ68"/>
  <c r="FW68"/>
  <c r="GU68"/>
  <c r="R69"/>
  <c r="AA69"/>
  <c r="AG69"/>
  <c r="AM69"/>
  <c r="CE69"/>
  <c r="DA69"/>
  <c r="DD69"/>
  <c r="DK69"/>
  <c r="DU69"/>
  <c r="DX69"/>
  <c r="ED69"/>
  <c r="FG69"/>
  <c r="FJ69"/>
  <c r="FT69"/>
  <c r="FZ69"/>
  <c r="GF69"/>
  <c r="R70"/>
  <c r="BB70"/>
  <c r="BH70"/>
  <c r="BO70"/>
  <c r="CQ70"/>
  <c r="CW70"/>
  <c r="DX70"/>
  <c r="ED70"/>
  <c r="EQ70"/>
  <c r="EW70"/>
  <c r="FC70"/>
  <c r="FT70"/>
  <c r="FZ70"/>
  <c r="GF70"/>
  <c r="R71"/>
  <c r="BB71"/>
  <c r="BH71"/>
  <c r="BO71"/>
  <c r="BK72"/>
  <c r="CQ72"/>
  <c r="CW72"/>
  <c r="DX72"/>
  <c r="ED72"/>
  <c r="EQ72"/>
  <c r="EW72"/>
  <c r="FC72"/>
  <c r="FT72"/>
  <c r="FZ72"/>
  <c r="GF72"/>
  <c r="R73"/>
  <c r="BB73"/>
  <c r="BH73"/>
  <c r="BO73"/>
  <c r="CQ73"/>
  <c r="CW73"/>
  <c r="DX73"/>
  <c r="ED73"/>
  <c r="EQ73"/>
  <c r="EW73"/>
  <c r="FC73"/>
  <c r="FT73"/>
  <c r="FZ73"/>
  <c r="GF73"/>
  <c r="R74"/>
  <c r="BB74"/>
  <c r="BH74"/>
  <c r="BO74"/>
  <c r="CQ74"/>
  <c r="CW74"/>
  <c r="DX74"/>
  <c r="ED74"/>
  <c r="EQ74"/>
  <c r="EW74"/>
  <c r="FC74"/>
  <c r="FT74"/>
  <c r="FZ74"/>
  <c r="GF74"/>
  <c r="R75"/>
  <c r="BB75"/>
  <c r="BH75"/>
  <c r="BO75"/>
  <c r="CQ75"/>
  <c r="CW75"/>
  <c r="DX75"/>
  <c r="ED75"/>
  <c r="EQ75"/>
  <c r="EW75"/>
  <c r="FC75"/>
  <c r="FT75"/>
  <c r="FZ75"/>
  <c r="GF75"/>
  <c r="R76"/>
  <c r="BB76"/>
  <c r="BH76"/>
  <c r="BO76"/>
  <c r="CQ76"/>
  <c r="CW76"/>
  <c r="DX76"/>
  <c r="ED76"/>
  <c r="EQ76"/>
  <c r="EW76"/>
  <c r="FC76"/>
  <c r="FT76"/>
  <c r="FZ76"/>
  <c r="GF76"/>
  <c r="R77"/>
  <c r="BB77"/>
  <c r="BH77"/>
  <c r="BO77"/>
  <c r="CQ77"/>
  <c r="CW77"/>
  <c r="DX77"/>
  <c r="ED77"/>
  <c r="EQ77"/>
  <c r="EW77"/>
  <c r="FC77"/>
  <c r="FT77"/>
  <c r="FZ77"/>
  <c r="GF77"/>
  <c r="R78"/>
  <c r="BB78"/>
  <c r="BH78"/>
  <c r="BO78"/>
  <c r="CQ78"/>
  <c r="CW78"/>
  <c r="DX78"/>
  <c r="ED78"/>
  <c r="EQ78"/>
  <c r="EW78"/>
  <c r="FC78"/>
  <c r="FT78"/>
  <c r="FZ78"/>
  <c r="GF78"/>
  <c r="R79"/>
  <c r="BB79"/>
  <c r="BH79"/>
  <c r="BO79"/>
  <c r="CQ79"/>
  <c r="CW79"/>
  <c r="DX79"/>
  <c r="ED79"/>
  <c r="EQ79"/>
  <c r="EW79"/>
  <c r="FC79"/>
  <c r="FT79"/>
  <c r="FZ79"/>
  <c r="GF79"/>
  <c r="R80"/>
  <c r="BB80"/>
  <c r="BH80"/>
  <c r="BO80"/>
  <c r="CQ80"/>
  <c r="CW80"/>
  <c r="DX80"/>
  <c r="ED80"/>
  <c r="EQ80"/>
  <c r="EW80"/>
  <c r="FC80"/>
  <c r="FT80"/>
  <c r="FZ80"/>
  <c r="GF80"/>
  <c r="R81"/>
  <c r="BB81"/>
  <c r="BH81"/>
  <c r="BO81"/>
  <c r="CQ81"/>
  <c r="CW81"/>
  <c r="DX81"/>
  <c r="ED81"/>
  <c r="EQ81"/>
  <c r="EW81"/>
  <c r="FC81"/>
  <c r="FT81"/>
  <c r="FZ81"/>
  <c r="GF81"/>
  <c r="R82"/>
  <c r="BB82"/>
  <c r="BH82"/>
  <c r="BO82"/>
  <c r="CQ82"/>
  <c r="CW82"/>
  <c r="DX82"/>
  <c r="ED82"/>
  <c r="EQ82"/>
  <c r="EW82"/>
  <c r="FC82"/>
  <c r="FT82"/>
  <c r="FZ82"/>
  <c r="GF82"/>
  <c r="R83"/>
  <c r="BB83"/>
  <c r="BH83"/>
  <c r="BO83"/>
  <c r="CE83"/>
  <c r="DA83"/>
  <c r="DD83"/>
  <c r="DK83"/>
  <c r="ET83"/>
  <c r="EZ83"/>
  <c r="FG83"/>
  <c r="FJ83"/>
  <c r="FW83"/>
  <c r="GC83"/>
  <c r="GO83"/>
  <c r="AA84"/>
  <c r="AG84"/>
  <c r="AM84"/>
  <c r="AS84"/>
  <c r="BE84"/>
  <c r="BK84"/>
  <c r="CE84"/>
  <c r="CN84"/>
  <c r="CT84"/>
  <c r="DA84"/>
  <c r="DD84"/>
  <c r="DK84"/>
  <c r="EA84"/>
  <c r="EH84"/>
  <c r="EN84"/>
  <c r="ET84"/>
  <c r="EZ84"/>
  <c r="FG84"/>
  <c r="FW84"/>
  <c r="GC84"/>
  <c r="GO84"/>
  <c r="AA85"/>
  <c r="AG85"/>
  <c r="AM85"/>
  <c r="AS85"/>
  <c r="BE85"/>
  <c r="BK85"/>
  <c r="CE85"/>
  <c r="CN85"/>
  <c r="CT85"/>
  <c r="DA85"/>
  <c r="DK85"/>
  <c r="DU85"/>
  <c r="EA85"/>
  <c r="EH85"/>
  <c r="EN85"/>
  <c r="ET85"/>
  <c r="EZ85"/>
  <c r="FG85"/>
  <c r="FW85"/>
  <c r="GC85"/>
  <c r="GO85"/>
  <c r="AA86"/>
  <c r="AG86"/>
  <c r="AM86"/>
  <c r="AS86"/>
  <c r="BE86"/>
  <c r="BK86"/>
  <c r="CE86"/>
  <c r="CN86"/>
  <c r="CT86"/>
  <c r="DA86"/>
  <c r="DK86"/>
  <c r="DU86"/>
  <c r="EA86"/>
  <c r="EH86"/>
  <c r="EN86"/>
  <c r="ET86"/>
  <c r="EZ86"/>
  <c r="FG86"/>
  <c r="FW86"/>
  <c r="GC86"/>
  <c r="GO86"/>
  <c r="AA87"/>
  <c r="AG87"/>
  <c r="AM87"/>
  <c r="AS87"/>
  <c r="BE87"/>
  <c r="BK87"/>
  <c r="CE87"/>
  <c r="CN87"/>
  <c r="CT87"/>
  <c r="DA87"/>
  <c r="DK87"/>
  <c r="DU87"/>
  <c r="EA87"/>
  <c r="EH87"/>
  <c r="EN87"/>
  <c r="ET87"/>
  <c r="EZ87"/>
  <c r="FG87"/>
  <c r="FW87"/>
  <c r="GC87"/>
  <c r="GO87"/>
  <c r="AA88"/>
  <c r="AG88"/>
  <c r="AM88"/>
  <c r="AS88"/>
  <c r="BE88"/>
  <c r="BK88"/>
  <c r="CE88"/>
  <c r="CN88"/>
  <c r="CT88"/>
  <c r="DA88"/>
  <c r="DK88"/>
  <c r="DU88"/>
  <c r="EA88"/>
  <c r="EH88"/>
  <c r="EN88"/>
  <c r="ET88"/>
  <c r="EZ88"/>
  <c r="FG88"/>
  <c r="FW88"/>
  <c r="GC88"/>
  <c r="GO88"/>
  <c r="AA89"/>
  <c r="AG89"/>
  <c r="AM89"/>
  <c r="AS89"/>
  <c r="BE89"/>
  <c r="BK89"/>
  <c r="CE89"/>
  <c r="CN89"/>
  <c r="CT89"/>
  <c r="DA89"/>
  <c r="DK89"/>
  <c r="DU89"/>
  <c r="EA89"/>
  <c r="EH89"/>
  <c r="EN89"/>
  <c r="ET89"/>
  <c r="EZ89"/>
  <c r="FG89"/>
  <c r="FW89"/>
  <c r="GC89"/>
  <c r="GO89"/>
  <c r="AA90"/>
  <c r="AG90"/>
  <c r="AM90"/>
  <c r="AS90"/>
  <c r="BE90"/>
  <c r="BK90"/>
  <c r="CE90"/>
  <c r="CN90"/>
  <c r="CT90"/>
  <c r="DA90"/>
  <c r="DK90"/>
  <c r="DU90"/>
  <c r="EA90"/>
  <c r="EH90"/>
  <c r="EN90"/>
  <c r="ET90"/>
  <c r="EZ90"/>
  <c r="FG90"/>
  <c r="FW90"/>
  <c r="GC90"/>
  <c r="GO90"/>
  <c r="AA91"/>
  <c r="AG91"/>
  <c r="AM91"/>
  <c r="AS91"/>
  <c r="BE91"/>
  <c r="BK91"/>
  <c r="CE91"/>
  <c r="CN91"/>
  <c r="CT91"/>
  <c r="DA91"/>
  <c r="DK91"/>
  <c r="DU91"/>
  <c r="EA91"/>
  <c r="EH91"/>
  <c r="EN91"/>
  <c r="ET91"/>
  <c r="EZ91"/>
  <c r="FG91"/>
  <c r="FW91"/>
  <c r="GC91"/>
  <c r="GO91"/>
  <c r="AA92"/>
  <c r="AG92"/>
  <c r="AM92"/>
  <c r="AS92"/>
  <c r="BE92"/>
  <c r="BK92"/>
  <c r="CE92"/>
  <c r="CN92"/>
  <c r="CT92"/>
  <c r="DA92"/>
  <c r="DK92"/>
  <c r="DU92"/>
  <c r="EA92"/>
  <c r="EH92"/>
  <c r="EN92"/>
  <c r="ET92"/>
  <c r="EZ92"/>
  <c r="FG92"/>
  <c r="FW92"/>
  <c r="GC92"/>
  <c r="GO92"/>
  <c r="AA93"/>
  <c r="AG93"/>
  <c r="AM93"/>
  <c r="AS93"/>
  <c r="BE93"/>
  <c r="BK93"/>
  <c r="CE93"/>
  <c r="CN93"/>
  <c r="CT93"/>
  <c r="DA93"/>
  <c r="DK93"/>
  <c r="DU93"/>
  <c r="EA93"/>
  <c r="EH93"/>
  <c r="EN93"/>
  <c r="ET93"/>
  <c r="EZ93"/>
  <c r="FG93"/>
  <c r="FW93"/>
  <c r="GC93"/>
  <c r="GO93"/>
  <c r="AA94"/>
  <c r="AG94"/>
  <c r="AM94"/>
  <c r="AS94"/>
  <c r="BE94"/>
  <c r="BK94"/>
  <c r="CA94"/>
  <c r="FW94"/>
  <c r="GC94"/>
  <c r="GO94"/>
  <c r="AA95"/>
  <c r="AG95"/>
  <c r="AM95"/>
  <c r="AS95"/>
  <c r="BE95"/>
  <c r="BK95"/>
  <c r="FC95"/>
  <c r="FW95"/>
  <c r="GC95"/>
  <c r="GO95"/>
  <c r="GU95"/>
  <c r="BB96"/>
  <c r="BH96"/>
  <c r="BO96"/>
  <c r="CE96"/>
  <c r="DA96"/>
  <c r="DD96"/>
  <c r="DK96"/>
  <c r="DU96"/>
  <c r="EH96"/>
  <c r="EN96"/>
  <c r="ET96"/>
  <c r="EZ96"/>
  <c r="FG96"/>
  <c r="FT96"/>
  <c r="FZ96"/>
  <c r="GF96"/>
  <c r="H97"/>
  <c r="N97"/>
  <c r="BO97"/>
  <c r="BR97"/>
  <c r="CA97"/>
  <c r="DD97"/>
  <c r="DK97"/>
  <c r="DU97"/>
  <c r="DX97"/>
  <c r="ED97"/>
  <c r="FG97"/>
  <c r="FJ97"/>
  <c r="FT97"/>
  <c r="FZ97"/>
  <c r="GF97"/>
  <c r="R98"/>
  <c r="BB98"/>
  <c r="BH98"/>
  <c r="BO98"/>
  <c r="CQ98"/>
  <c r="CW98"/>
  <c r="DK98"/>
  <c r="DU98"/>
  <c r="EA98"/>
  <c r="EH98"/>
  <c r="FW98"/>
  <c r="GC98"/>
  <c r="GO98"/>
  <c r="AA99"/>
  <c r="AG99"/>
  <c r="AM99"/>
  <c r="AS99"/>
  <c r="BE99"/>
  <c r="BK99"/>
  <c r="CE99"/>
  <c r="CN99"/>
  <c r="CT99"/>
  <c r="DA99"/>
  <c r="DX99"/>
  <c r="ED99"/>
  <c r="FG99"/>
  <c r="FJ99"/>
  <c r="FT99"/>
  <c r="FZ99"/>
  <c r="GF99"/>
  <c r="R100"/>
  <c r="BB100"/>
  <c r="BH100"/>
  <c r="BO100"/>
  <c r="CQ100"/>
  <c r="CW100"/>
  <c r="DK100"/>
  <c r="DU100"/>
  <c r="EA100"/>
  <c r="EH100"/>
  <c r="FW100"/>
  <c r="GC100"/>
  <c r="GO100"/>
  <c r="AA101"/>
  <c r="AG101"/>
  <c r="AM101"/>
  <c r="AS101"/>
  <c r="BE101"/>
  <c r="BK101"/>
  <c r="CE101"/>
  <c r="CN101"/>
  <c r="CT101"/>
  <c r="DA101"/>
  <c r="DX101"/>
  <c r="ED101"/>
  <c r="FG101"/>
  <c r="FJ101"/>
  <c r="FT101"/>
  <c r="FZ101"/>
  <c r="GF101"/>
  <c r="R102"/>
  <c r="BB102"/>
  <c r="BH102"/>
  <c r="BO102"/>
  <c r="CQ102"/>
  <c r="CW102"/>
  <c r="DX102"/>
  <c r="ED102"/>
  <c r="FG102"/>
  <c r="FJ102"/>
  <c r="FT102"/>
  <c r="FZ102"/>
  <c r="GF102"/>
  <c r="R103"/>
  <c r="BB103"/>
  <c r="BH103"/>
  <c r="BO103"/>
  <c r="CQ103"/>
  <c r="CW103"/>
  <c r="FW103"/>
  <c r="GC103"/>
  <c r="GO103"/>
  <c r="AA104"/>
  <c r="AG104"/>
  <c r="AM104"/>
  <c r="AS104"/>
  <c r="BE104"/>
  <c r="BK104"/>
  <c r="CE104"/>
  <c r="CN104"/>
  <c r="CT104"/>
  <c r="DA104"/>
  <c r="DX104"/>
  <c r="ED104"/>
  <c r="FG104"/>
  <c r="FJ104"/>
  <c r="FT104"/>
  <c r="FZ104"/>
  <c r="GF104"/>
  <c r="R105"/>
  <c r="BB105"/>
  <c r="BH105"/>
  <c r="BO105"/>
  <c r="CQ105"/>
  <c r="CW105"/>
  <c r="DK105"/>
  <c r="DU105"/>
  <c r="EA105"/>
  <c r="EH105"/>
  <c r="FW105"/>
  <c r="GC105"/>
  <c r="GO105"/>
  <c r="AA106"/>
  <c r="AG106"/>
  <c r="AM106"/>
  <c r="AS106"/>
  <c r="BE106"/>
  <c r="BK106"/>
  <c r="CE106"/>
  <c r="CN106"/>
  <c r="CT106"/>
  <c r="DA106"/>
  <c r="DX106"/>
  <c r="ED106"/>
  <c r="FG106"/>
  <c r="FJ106"/>
  <c r="FT106"/>
  <c r="FZ106"/>
  <c r="GF106"/>
  <c r="R107"/>
  <c r="BB107"/>
  <c r="BH107"/>
  <c r="BO107"/>
  <c r="CQ107"/>
  <c r="CW107"/>
  <c r="DK107"/>
  <c r="DU107"/>
  <c r="EA107"/>
  <c r="EH107"/>
  <c r="FW107"/>
  <c r="GC107"/>
  <c r="GO107"/>
  <c r="AA108"/>
  <c r="AG108"/>
  <c r="AM108"/>
  <c r="AS108"/>
  <c r="BE108"/>
  <c r="BK108"/>
  <c r="CE108"/>
  <c r="CN108"/>
  <c r="CT108"/>
  <c r="DA108"/>
  <c r="DX108"/>
  <c r="ED108"/>
  <c r="FG108"/>
  <c r="FJ108"/>
  <c r="FT108"/>
  <c r="FZ108"/>
  <c r="GF108"/>
  <c r="R109"/>
  <c r="BB109"/>
  <c r="BH109"/>
  <c r="BO109"/>
  <c r="CQ109"/>
  <c r="CW109"/>
  <c r="DK109"/>
  <c r="DU109"/>
  <c r="EA109"/>
  <c r="EH109"/>
  <c r="FW109"/>
  <c r="GC109"/>
  <c r="GO109"/>
  <c r="AA110"/>
  <c r="AG110"/>
  <c r="AM110"/>
  <c r="AS110"/>
  <c r="BE110"/>
  <c r="BK110"/>
  <c r="CE110"/>
  <c r="CN110"/>
  <c r="CT110"/>
  <c r="DA110"/>
  <c r="DX110"/>
  <c r="ED110"/>
  <c r="FG110"/>
  <c r="FJ110"/>
  <c r="FT110"/>
  <c r="FZ110"/>
  <c r="GF110"/>
  <c r="R111"/>
  <c r="AA111"/>
  <c r="AG111"/>
  <c r="AM111"/>
  <c r="AS111"/>
  <c r="BO111"/>
  <c r="BR111"/>
  <c r="CA111"/>
  <c r="DA111"/>
  <c r="EA111"/>
  <c r="EH111"/>
  <c r="FW111"/>
  <c r="GC111"/>
  <c r="R112"/>
  <c r="BB112"/>
  <c r="BH112"/>
  <c r="BO112"/>
  <c r="CQ112"/>
  <c r="CW112"/>
  <c r="DK112"/>
  <c r="DU112"/>
  <c r="EA112"/>
  <c r="EH112"/>
  <c r="FW112"/>
  <c r="BV120"/>
  <c r="GC112"/>
  <c r="GO112"/>
  <c r="R113"/>
  <c r="BB113"/>
  <c r="BH113"/>
  <c r="BO113"/>
  <c r="CQ113"/>
  <c r="CW113"/>
  <c r="DK113"/>
  <c r="DU113"/>
  <c r="EA113"/>
  <c r="EH113"/>
  <c r="FW113"/>
  <c r="GC113"/>
  <c r="GO113"/>
  <c r="AA114"/>
  <c r="AG114"/>
  <c r="AM114"/>
  <c r="AS114"/>
  <c r="BE114"/>
  <c r="BK114"/>
  <c r="CE114"/>
  <c r="CN114"/>
  <c r="CT114"/>
  <c r="DA114"/>
  <c r="DX114"/>
  <c r="ED114"/>
  <c r="FG114"/>
  <c r="FJ114"/>
  <c r="FT114"/>
  <c r="FZ114"/>
  <c r="GF114"/>
  <c r="R115"/>
  <c r="BB115"/>
  <c r="BH115"/>
  <c r="BO115"/>
  <c r="CQ115"/>
  <c r="CW115"/>
  <c r="DK115"/>
  <c r="DU115"/>
  <c r="EA115"/>
  <c r="EH115"/>
  <c r="FW115"/>
  <c r="GC115"/>
  <c r="GO115"/>
  <c r="AA116"/>
  <c r="AG116"/>
  <c r="AM116"/>
  <c r="AS116"/>
  <c r="BE116"/>
  <c r="BK116"/>
  <c r="CE116"/>
  <c r="CN116"/>
  <c r="CT116"/>
  <c r="DA116"/>
  <c r="DX116"/>
  <c r="ED116"/>
  <c r="FG116"/>
  <c r="FJ116"/>
  <c r="FT116"/>
  <c r="FZ116"/>
  <c r="GF116"/>
  <c r="R117"/>
  <c r="BB117"/>
  <c r="BH117"/>
  <c r="BO117"/>
  <c r="CQ117"/>
  <c r="CW117"/>
  <c r="FW117"/>
  <c r="GC117"/>
  <c r="GO117"/>
  <c r="AA118"/>
  <c r="AG118"/>
  <c r="AM118"/>
  <c r="AS118"/>
  <c r="BE118"/>
  <c r="BK118"/>
  <c r="CE118"/>
  <c r="DA118"/>
  <c r="DD118"/>
  <c r="DK118"/>
  <c r="DU118"/>
  <c r="EA118"/>
  <c r="EH118"/>
  <c r="FW118"/>
  <c r="GC118"/>
  <c r="GO118"/>
  <c r="AA119"/>
  <c r="AG119"/>
  <c r="AM119"/>
  <c r="AS119"/>
  <c r="BE119"/>
  <c r="BK119"/>
  <c r="CE119"/>
  <c r="DA119"/>
  <c r="DD119"/>
  <c r="DK119"/>
  <c r="EA119"/>
  <c r="EH119"/>
  <c r="EQ119"/>
  <c r="EW119"/>
  <c r="FC119"/>
  <c r="GU119"/>
  <c r="H120"/>
  <c r="N120"/>
  <c r="BO120"/>
  <c r="BR120"/>
  <c r="CA120"/>
  <c r="DD120"/>
  <c r="DK120"/>
  <c r="DU120"/>
  <c r="DX120"/>
  <c r="ED120"/>
  <c r="FG120"/>
  <c r="FJ120"/>
  <c r="FT120"/>
  <c r="FZ120"/>
  <c r="GF120"/>
  <c r="R121"/>
  <c r="BB121"/>
  <c r="BH121"/>
  <c r="BO121"/>
  <c r="CQ121"/>
  <c r="CW121"/>
  <c r="DX121"/>
  <c r="ED121"/>
  <c r="FG121"/>
  <c r="FJ121"/>
  <c r="FT121"/>
  <c r="FZ121"/>
  <c r="GF121"/>
  <c r="R122"/>
  <c r="BB122"/>
  <c r="BH122"/>
  <c r="BO122"/>
  <c r="CE122"/>
  <c r="DA122"/>
  <c r="DD122"/>
  <c r="DK122"/>
  <c r="FG122"/>
  <c r="FJ122"/>
  <c r="FT122"/>
  <c r="FZ122"/>
  <c r="GF122"/>
  <c r="R123"/>
  <c r="BB123"/>
  <c r="BH123"/>
  <c r="BO123"/>
  <c r="CQ123"/>
  <c r="CW123"/>
  <c r="DX123"/>
  <c r="ED123"/>
  <c r="FG123"/>
  <c r="FJ123"/>
  <c r="FT123"/>
  <c r="FZ123"/>
  <c r="GF123"/>
  <c r="CA124"/>
  <c r="FW124"/>
  <c r="GC124"/>
  <c r="GO124"/>
  <c r="AA125"/>
  <c r="AG125"/>
  <c r="AM125"/>
  <c r="AS125"/>
  <c r="BE125"/>
  <c r="BK125"/>
  <c r="CE125"/>
  <c r="CN125"/>
  <c r="CT125"/>
  <c r="DA125"/>
  <c r="DX125"/>
  <c r="ED125"/>
  <c r="FG125"/>
  <c r="FJ125"/>
  <c r="FT125"/>
  <c r="FZ125"/>
  <c r="GF125"/>
  <c r="R126"/>
  <c r="BB126"/>
  <c r="BH126"/>
  <c r="BO126"/>
  <c r="CQ126"/>
  <c r="CW126"/>
  <c r="DK126"/>
  <c r="DU126"/>
  <c r="EA126"/>
  <c r="EH126"/>
  <c r="FW126"/>
  <c r="GC126"/>
  <c r="GO126"/>
  <c r="AA127"/>
  <c r="GF112"/>
  <c r="AA113"/>
  <c r="AG113"/>
  <c r="AM113"/>
  <c r="AS113"/>
  <c r="BE113"/>
  <c r="BK113"/>
  <c r="CE113"/>
  <c r="CN113"/>
  <c r="CT113"/>
  <c r="DA113"/>
  <c r="DX113"/>
  <c r="ED113"/>
  <c r="FG113"/>
  <c r="FJ113"/>
  <c r="FT113"/>
  <c r="FZ113"/>
  <c r="GF113"/>
  <c r="R114"/>
  <c r="BB114"/>
  <c r="BH114"/>
  <c r="BO114"/>
  <c r="CQ114"/>
  <c r="CW114"/>
  <c r="DK114"/>
  <c r="DU114"/>
  <c r="EA114"/>
  <c r="EH114"/>
  <c r="FW114"/>
  <c r="GC114"/>
  <c r="GO114"/>
  <c r="D115"/>
  <c r="AA115"/>
  <c r="AG115"/>
  <c r="AM115"/>
  <c r="AS115"/>
  <c r="BE115"/>
  <c r="BK115"/>
  <c r="CE115"/>
  <c r="CN115"/>
  <c r="CT115"/>
  <c r="DA115"/>
  <c r="DX115"/>
  <c r="ED115"/>
  <c r="FG115"/>
  <c r="FJ115"/>
  <c r="FT115"/>
  <c r="FZ115"/>
  <c r="GF115"/>
  <c r="R116"/>
  <c r="BB116"/>
  <c r="BH116"/>
  <c r="BO116"/>
  <c r="CQ116"/>
  <c r="CW116"/>
  <c r="DK116"/>
  <c r="DU116"/>
  <c r="EA116"/>
  <c r="EH116"/>
  <c r="FW116"/>
  <c r="GC116"/>
  <c r="GO116"/>
  <c r="D117"/>
  <c r="AA117"/>
  <c r="AG117"/>
  <c r="AM117"/>
  <c r="AS117"/>
  <c r="BE117"/>
  <c r="BK117"/>
  <c r="CE117"/>
  <c r="CN117"/>
  <c r="CT117"/>
  <c r="DA117"/>
  <c r="DD117"/>
  <c r="DK117"/>
  <c r="FG117"/>
  <c r="FJ117"/>
  <c r="FT117"/>
  <c r="FZ117"/>
  <c r="GF117"/>
  <c r="R118"/>
  <c r="BB118"/>
  <c r="BH118"/>
  <c r="BO118"/>
  <c r="CW118"/>
  <c r="DX118"/>
  <c r="ED118"/>
  <c r="FG118"/>
  <c r="FJ118"/>
  <c r="FT118"/>
  <c r="FZ118"/>
  <c r="GF118"/>
  <c r="R119"/>
  <c r="BB119"/>
  <c r="BH119"/>
  <c r="BO119"/>
  <c r="DX119"/>
  <c r="ED119"/>
  <c r="EN119"/>
  <c r="ET119"/>
  <c r="EZ119"/>
  <c r="FG119"/>
  <c r="K120"/>
  <c r="R120"/>
  <c r="CE120"/>
  <c r="DA120"/>
  <c r="EA120"/>
  <c r="EH120"/>
  <c r="FW120"/>
  <c r="GC120"/>
  <c r="GO120"/>
  <c r="AA121"/>
  <c r="AG121"/>
  <c r="AM121"/>
  <c r="AS121"/>
  <c r="BE121"/>
  <c r="BK121"/>
  <c r="CE121"/>
  <c r="CN121"/>
  <c r="CT121"/>
  <c r="DA121"/>
  <c r="DK121"/>
  <c r="DU121"/>
  <c r="EA121"/>
  <c r="EH121"/>
  <c r="FW121"/>
  <c r="GC121"/>
  <c r="GO121"/>
  <c r="AA122"/>
  <c r="AG122"/>
  <c r="AM122"/>
  <c r="AS122"/>
  <c r="BE122"/>
  <c r="BK122"/>
  <c r="FW122"/>
  <c r="GC122"/>
  <c r="GO122"/>
  <c r="AA123"/>
  <c r="AG123"/>
  <c r="AM123"/>
  <c r="AS123"/>
  <c r="BE123"/>
  <c r="BK123"/>
  <c r="CE123"/>
  <c r="CN123"/>
  <c r="CT123"/>
  <c r="DA123"/>
  <c r="DK123"/>
  <c r="DU123"/>
  <c r="EA123"/>
  <c r="EH123"/>
  <c r="FW123"/>
  <c r="GC123"/>
  <c r="GO123"/>
  <c r="GU123"/>
  <c r="BO124"/>
  <c r="BR124"/>
  <c r="CE124"/>
  <c r="DA124"/>
  <c r="DD124"/>
  <c r="DK124"/>
  <c r="FG124"/>
  <c r="FJ124"/>
  <c r="FT124"/>
  <c r="FZ124"/>
  <c r="GF124"/>
  <c r="R125"/>
  <c r="BB125"/>
  <c r="BH125"/>
  <c r="BO125"/>
  <c r="CQ125"/>
  <c r="CW125"/>
  <c r="DK125"/>
  <c r="DU125"/>
  <c r="EA125"/>
  <c r="EH125"/>
  <c r="FW125"/>
  <c r="GC125"/>
  <c r="GO125"/>
  <c r="AA126"/>
  <c r="AG126"/>
  <c r="AM126"/>
  <c r="AS126"/>
  <c r="BE126"/>
  <c r="BK126"/>
  <c r="CE126"/>
  <c r="CN126"/>
  <c r="CT126"/>
  <c r="DA126"/>
  <c r="DX126"/>
  <c r="ED126"/>
  <c r="FG126"/>
  <c r="FJ126"/>
  <c r="FT126"/>
  <c r="FZ126"/>
  <c r="GF126"/>
  <c r="R127"/>
  <c r="D149"/>
  <c r="BV148"/>
  <c r="AT148"/>
  <c r="AG127"/>
  <c r="AM127"/>
  <c r="AS127"/>
  <c r="BE127"/>
  <c r="BK127"/>
  <c r="CE127"/>
  <c r="CN127"/>
  <c r="CT127"/>
  <c r="DA127"/>
  <c r="DX127"/>
  <c r="ED127"/>
  <c r="FG127"/>
  <c r="FJ127"/>
  <c r="FT127"/>
  <c r="FZ127"/>
  <c r="GF127"/>
  <c r="R128"/>
  <c r="BB128"/>
  <c r="BH128"/>
  <c r="BO128"/>
  <c r="CQ128"/>
  <c r="CW128"/>
  <c r="DK128"/>
  <c r="DU128"/>
  <c r="EA128"/>
  <c r="EH128"/>
  <c r="FW128"/>
  <c r="GC128"/>
  <c r="GO128"/>
  <c r="AA129"/>
  <c r="AG129"/>
  <c r="AM129"/>
  <c r="AS129"/>
  <c r="BE129"/>
  <c r="BK129"/>
  <c r="CE129"/>
  <c r="CN129"/>
  <c r="CT129"/>
  <c r="DA129"/>
  <c r="DX129"/>
  <c r="ED129"/>
  <c r="FG129"/>
  <c r="FJ129"/>
  <c r="FT129"/>
  <c r="FZ129"/>
  <c r="GF129"/>
  <c r="R130"/>
  <c r="BB130"/>
  <c r="BH130"/>
  <c r="BO130"/>
  <c r="CQ130"/>
  <c r="CW130"/>
  <c r="DX130"/>
  <c r="ED130"/>
  <c r="ET130"/>
  <c r="EZ130"/>
  <c r="FG130"/>
  <c r="FT130"/>
  <c r="FZ130"/>
  <c r="GF130"/>
  <c r="BB131"/>
  <c r="BH131"/>
  <c r="BO131"/>
  <c r="BR131"/>
  <c r="CE131"/>
  <c r="DA131"/>
  <c r="DD131"/>
  <c r="DK131"/>
  <c r="EA131"/>
  <c r="EH131"/>
  <c r="EQ131"/>
  <c r="EW131"/>
  <c r="FC131"/>
  <c r="GO131"/>
  <c r="GU131"/>
  <c r="AA132"/>
  <c r="AG132"/>
  <c r="AM132"/>
  <c r="AS132"/>
  <c r="BE132"/>
  <c r="BK132"/>
  <c r="CA132"/>
  <c r="FW132"/>
  <c r="GC132"/>
  <c r="GO132"/>
  <c r="AA133"/>
  <c r="AG133"/>
  <c r="AM133"/>
  <c r="AS133"/>
  <c r="BE133"/>
  <c r="BK133"/>
  <c r="CE133"/>
  <c r="CN133"/>
  <c r="CT133"/>
  <c r="DA133"/>
  <c r="DX133"/>
  <c r="ED133"/>
  <c r="FG133"/>
  <c r="FJ133"/>
  <c r="FT133"/>
  <c r="FZ133"/>
  <c r="GF133"/>
  <c r="R134"/>
  <c r="BB134"/>
  <c r="BH134"/>
  <c r="BO134"/>
  <c r="CQ134"/>
  <c r="CW134"/>
  <c r="DK134"/>
  <c r="DU134"/>
  <c r="EA134"/>
  <c r="EH134"/>
  <c r="FW134"/>
  <c r="GC134"/>
  <c r="GO134"/>
  <c r="AA135"/>
  <c r="AG135"/>
  <c r="AM135"/>
  <c r="AS135"/>
  <c r="BE135"/>
  <c r="BK135"/>
  <c r="CE135"/>
  <c r="CN135"/>
  <c r="CT135"/>
  <c r="DA135"/>
  <c r="DK135"/>
  <c r="DU135"/>
  <c r="EA135"/>
  <c r="EH135"/>
  <c r="FW135"/>
  <c r="GC135"/>
  <c r="GO135"/>
  <c r="K136"/>
  <c r="R136"/>
  <c r="AA136"/>
  <c r="AG136"/>
  <c r="AM136"/>
  <c r="AS136"/>
  <c r="CE136"/>
  <c r="DA136"/>
  <c r="DD136"/>
  <c r="DK136"/>
  <c r="DU136"/>
  <c r="DX136"/>
  <c r="ED136"/>
  <c r="FG136"/>
  <c r="FJ136"/>
  <c r="FT136"/>
  <c r="FZ136"/>
  <c r="GF136"/>
  <c r="GO136"/>
  <c r="GU136"/>
  <c r="AA137"/>
  <c r="AG137"/>
  <c r="AM137"/>
  <c r="AS137"/>
  <c r="BE137"/>
  <c r="BK137"/>
  <c r="FW137"/>
  <c r="GC137"/>
  <c r="GO137"/>
  <c r="AA138"/>
  <c r="AG138"/>
  <c r="AM138"/>
  <c r="AS138"/>
  <c r="BE138"/>
  <c r="BK138"/>
  <c r="CW138"/>
  <c r="FW138"/>
  <c r="GC138"/>
  <c r="GO138"/>
  <c r="AA139"/>
  <c r="AG139"/>
  <c r="AM139"/>
  <c r="AS139"/>
  <c r="BE139"/>
  <c r="BK139"/>
  <c r="CA139"/>
  <c r="FW139"/>
  <c r="GC139"/>
  <c r="GO139"/>
  <c r="AA140"/>
  <c r="AG140"/>
  <c r="AM140"/>
  <c r="AS140"/>
  <c r="BE140"/>
  <c r="BK140"/>
  <c r="CE140"/>
  <c r="CN140"/>
  <c r="CT140"/>
  <c r="DA140"/>
  <c r="DK140"/>
  <c r="DU140"/>
  <c r="EA140"/>
  <c r="EH140"/>
  <c r="EN140"/>
  <c r="ET140"/>
  <c r="EZ140"/>
  <c r="FG140"/>
  <c r="GU140"/>
  <c r="BO141"/>
  <c r="BR141"/>
  <c r="CE141"/>
  <c r="DA141"/>
  <c r="DD141"/>
  <c r="DK141"/>
  <c r="FG141"/>
  <c r="FJ141"/>
  <c r="FT141"/>
  <c r="FZ141"/>
  <c r="GF141"/>
  <c r="R142"/>
  <c r="BB142"/>
  <c r="BH142"/>
  <c r="BO142"/>
  <c r="CQ142"/>
  <c r="CW142"/>
  <c r="DX142"/>
  <c r="ED142"/>
  <c r="EQ142"/>
  <c r="EW142"/>
  <c r="FC142"/>
  <c r="GU142"/>
  <c r="BO143"/>
  <c r="BR143"/>
  <c r="CE143"/>
  <c r="DA143"/>
  <c r="DD143"/>
  <c r="DK143"/>
  <c r="FG143"/>
  <c r="FJ143"/>
  <c r="FT143"/>
  <c r="FZ143"/>
  <c r="GF143"/>
  <c r="R144"/>
  <c r="BB144"/>
  <c r="BH144"/>
  <c r="BO144"/>
  <c r="CE144"/>
  <c r="DA144"/>
  <c r="DD144"/>
  <c r="DK144"/>
  <c r="FG144"/>
  <c r="FJ144"/>
  <c r="FT144"/>
  <c r="FZ144"/>
  <c r="GF144"/>
  <c r="R145"/>
  <c r="BB145"/>
  <c r="BH145"/>
  <c r="BO145"/>
  <c r="CE145"/>
  <c r="DA145"/>
  <c r="DD145"/>
  <c r="DK145"/>
  <c r="FG145"/>
  <c r="FJ145"/>
  <c r="FT145"/>
  <c r="FZ145"/>
  <c r="GF145"/>
  <c r="R146"/>
  <c r="BB146"/>
  <c r="BH146"/>
  <c r="BO146"/>
  <c r="CE146"/>
  <c r="DA146"/>
  <c r="DD146"/>
  <c r="DK146"/>
  <c r="FG146"/>
  <c r="FJ146"/>
  <c r="FT146"/>
  <c r="FZ146"/>
  <c r="GF146"/>
  <c r="R147"/>
  <c r="BB147"/>
  <c r="BH147"/>
  <c r="BO147"/>
  <c r="FW147"/>
  <c r="GC147"/>
  <c r="GO147"/>
  <c r="R148"/>
  <c r="AA148"/>
  <c r="AG148"/>
  <c r="AM148"/>
  <c r="AS148"/>
  <c r="BB148"/>
  <c r="BH148"/>
  <c r="BO148"/>
  <c r="CN148"/>
  <c r="CT148"/>
  <c r="DA148"/>
  <c r="EH148"/>
  <c r="EQ148"/>
  <c r="EW148"/>
  <c r="FC148"/>
  <c r="BB149"/>
  <c r="BH149"/>
  <c r="BO149"/>
  <c r="FW149"/>
  <c r="GC149"/>
  <c r="GO149"/>
  <c r="AA150"/>
  <c r="AG150"/>
  <c r="AM150"/>
  <c r="AS150"/>
  <c r="BE150"/>
  <c r="BK150"/>
  <c r="CE150"/>
  <c r="CN150"/>
  <c r="CT150"/>
  <c r="DA150"/>
  <c r="DX150"/>
  <c r="ED150"/>
  <c r="EQ150"/>
  <c r="EW150"/>
  <c r="FC150"/>
  <c r="CA151"/>
  <c r="DA151"/>
  <c r="DD151"/>
  <c r="DK151"/>
  <c r="FG151"/>
  <c r="FJ151"/>
  <c r="FT151"/>
  <c r="FZ151"/>
  <c r="GF151"/>
  <c r="R152"/>
  <c r="BB152"/>
  <c r="BH152"/>
  <c r="BO152"/>
  <c r="CQ152"/>
  <c r="CW152"/>
  <c r="DK152"/>
  <c r="DU152"/>
  <c r="EA152"/>
  <c r="EH152"/>
  <c r="EN152"/>
  <c r="ET152"/>
  <c r="EZ152"/>
  <c r="FG152"/>
  <c r="GU152"/>
  <c r="BO153"/>
  <c r="BR153"/>
  <c r="CE153"/>
  <c r="FW153"/>
  <c r="GC153"/>
  <c r="GO153"/>
  <c r="AA154"/>
  <c r="AG154"/>
  <c r="AM154"/>
  <c r="AS154"/>
  <c r="BE154"/>
  <c r="BK154"/>
  <c r="CE154"/>
  <c r="CN154"/>
  <c r="CT154"/>
  <c r="DA154"/>
  <c r="DX154"/>
  <c r="ED154"/>
  <c r="EQ154"/>
  <c r="EW154"/>
  <c r="FC154"/>
  <c r="BV136"/>
  <c r="BB127"/>
  <c r="BH127"/>
  <c r="BO127"/>
  <c r="CQ127"/>
  <c r="CW127"/>
  <c r="DK127"/>
  <c r="DU127"/>
  <c r="EA127"/>
  <c r="EH127"/>
  <c r="FW127"/>
  <c r="GC127"/>
  <c r="GO127"/>
  <c r="AA128"/>
  <c r="AG128"/>
  <c r="AM128"/>
  <c r="AS128"/>
  <c r="BE128"/>
  <c r="BK128"/>
  <c r="CE128"/>
  <c r="CN128"/>
  <c r="CT128"/>
  <c r="DA128"/>
  <c r="DX128"/>
  <c r="ED128"/>
  <c r="FG128"/>
  <c r="FJ128"/>
  <c r="FT128"/>
  <c r="FZ128"/>
  <c r="GF128"/>
  <c r="R129"/>
  <c r="BB129"/>
  <c r="BH129"/>
  <c r="BO129"/>
  <c r="CQ129"/>
  <c r="CW129"/>
  <c r="DK129"/>
  <c r="DU129"/>
  <c r="EA129"/>
  <c r="EH129"/>
  <c r="FW129"/>
  <c r="GC129"/>
  <c r="GO129"/>
  <c r="AA130"/>
  <c r="AG130"/>
  <c r="AM130"/>
  <c r="AS130"/>
  <c r="BE130"/>
  <c r="BK130"/>
  <c r="CE130"/>
  <c r="CT130"/>
  <c r="DA130"/>
  <c r="DD130"/>
  <c r="DK130"/>
  <c r="DU130"/>
  <c r="EA130"/>
  <c r="EH130"/>
  <c r="EW130"/>
  <c r="FC130"/>
  <c r="FW130"/>
  <c r="GC130"/>
  <c r="GO130"/>
  <c r="GU130"/>
  <c r="AG131"/>
  <c r="AM131"/>
  <c r="AS131"/>
  <c r="BE131"/>
  <c r="BK131"/>
  <c r="CA131"/>
  <c r="ED131"/>
  <c r="EN131"/>
  <c r="ET131"/>
  <c r="EZ131"/>
  <c r="FG131"/>
  <c r="BB132"/>
  <c r="BH132"/>
  <c r="BO132"/>
  <c r="BR132"/>
  <c r="CE132"/>
  <c r="DA132"/>
  <c r="DD132"/>
  <c r="DK132"/>
  <c r="FG132"/>
  <c r="FJ132"/>
  <c r="FT132"/>
  <c r="FZ132"/>
  <c r="GF132"/>
  <c r="R133"/>
  <c r="BB133"/>
  <c r="BH133"/>
  <c r="BO133"/>
  <c r="CQ133"/>
  <c r="CW133"/>
  <c r="DK133"/>
  <c r="DU133"/>
  <c r="EA133"/>
  <c r="EH133"/>
  <c r="FW133"/>
  <c r="GC133"/>
  <c r="GO133"/>
  <c r="AA134"/>
  <c r="AG134"/>
  <c r="AM134"/>
  <c r="AS134"/>
  <c r="BE134"/>
  <c r="BK134"/>
  <c r="CE134"/>
  <c r="CN134"/>
  <c r="CT134"/>
  <c r="DA134"/>
  <c r="DX134"/>
  <c r="ED134"/>
  <c r="FG134"/>
  <c r="FJ134"/>
  <c r="FT134"/>
  <c r="FZ134"/>
  <c r="GF134"/>
  <c r="R135"/>
  <c r="BB135"/>
  <c r="BH135"/>
  <c r="BO135"/>
  <c r="CQ135"/>
  <c r="CW135"/>
  <c r="DX135"/>
  <c r="ED135"/>
  <c r="FG135"/>
  <c r="FJ135"/>
  <c r="FT135"/>
  <c r="FZ135"/>
  <c r="GF135"/>
  <c r="H136"/>
  <c r="N136"/>
  <c r="BO136"/>
  <c r="BR136"/>
  <c r="CA136"/>
  <c r="EA136"/>
  <c r="EH136"/>
  <c r="FW136"/>
  <c r="GC136"/>
  <c r="R137"/>
  <c r="BB137"/>
  <c r="BH137"/>
  <c r="BO137"/>
  <c r="CE137"/>
  <c r="DA137"/>
  <c r="DD137"/>
  <c r="DK137"/>
  <c r="FG137"/>
  <c r="FJ137"/>
  <c r="FT137"/>
  <c r="FZ137"/>
  <c r="GF137"/>
  <c r="R138"/>
  <c r="BB138"/>
  <c r="BH138"/>
  <c r="BO138"/>
  <c r="CE138"/>
  <c r="DA138"/>
  <c r="DD138"/>
  <c r="DK138"/>
  <c r="FG138"/>
  <c r="FJ138"/>
  <c r="FT138"/>
  <c r="FZ138"/>
  <c r="GF138"/>
  <c r="R139"/>
  <c r="BB139"/>
  <c r="BH139"/>
  <c r="BO139"/>
  <c r="BR139"/>
  <c r="CE139"/>
  <c r="DA139"/>
  <c r="DD139"/>
  <c r="DK139"/>
  <c r="FG139"/>
  <c r="FJ139"/>
  <c r="FT139"/>
  <c r="FZ139"/>
  <c r="GF139"/>
  <c r="R140"/>
  <c r="BB140"/>
  <c r="BH140"/>
  <c r="BO140"/>
  <c r="CQ140"/>
  <c r="CW140"/>
  <c r="DX140"/>
  <c r="ED140"/>
  <c r="EQ140"/>
  <c r="EW140"/>
  <c r="FC140"/>
  <c r="CA141"/>
  <c r="FW141"/>
  <c r="GC141"/>
  <c r="GO141"/>
  <c r="AA142"/>
  <c r="AG142"/>
  <c r="AM142"/>
  <c r="AS142"/>
  <c r="BE142"/>
  <c r="BK142"/>
  <c r="CE142"/>
  <c r="CN142"/>
  <c r="CT142"/>
  <c r="DA142"/>
  <c r="DK142"/>
  <c r="DU142"/>
  <c r="EA142"/>
  <c r="EH142"/>
  <c r="EN142"/>
  <c r="ET142"/>
  <c r="EZ142"/>
  <c r="FG142"/>
  <c r="AM143"/>
  <c r="AS143"/>
  <c r="BE143"/>
  <c r="CA143"/>
  <c r="FW143"/>
  <c r="GC143"/>
  <c r="GO143"/>
  <c r="AA144"/>
  <c r="AG144"/>
  <c r="AM144"/>
  <c r="AS144"/>
  <c r="BE144"/>
  <c r="BK144"/>
  <c r="FW144"/>
  <c r="GC144"/>
  <c r="GO144"/>
  <c r="AA145"/>
  <c r="AG145"/>
  <c r="AM145"/>
  <c r="AS145"/>
  <c r="BE145"/>
  <c r="BK145"/>
  <c r="FW145"/>
  <c r="GC145"/>
  <c r="GO145"/>
  <c r="AA146"/>
  <c r="AG146"/>
  <c r="AM146"/>
  <c r="AS146"/>
  <c r="BE146"/>
  <c r="BK146"/>
  <c r="FW146"/>
  <c r="GC146"/>
  <c r="GO146"/>
  <c r="AA147"/>
  <c r="AG147"/>
  <c r="AM147"/>
  <c r="AS147"/>
  <c r="BE147"/>
  <c r="BK147"/>
  <c r="CE147"/>
  <c r="DA147"/>
  <c r="DD147"/>
  <c r="DK147"/>
  <c r="FG147"/>
  <c r="FJ147"/>
  <c r="FT147"/>
  <c r="FZ147"/>
  <c r="GF147"/>
  <c r="BE148"/>
  <c r="BK148"/>
  <c r="CE148"/>
  <c r="CQ148"/>
  <c r="CW148"/>
  <c r="DK148"/>
  <c r="DU148"/>
  <c r="EN148"/>
  <c r="ET148"/>
  <c r="EZ148"/>
  <c r="FG148"/>
  <c r="FJ148"/>
  <c r="FT148"/>
  <c r="GU148"/>
  <c r="AA149"/>
  <c r="AG149"/>
  <c r="AM149"/>
  <c r="AS149"/>
  <c r="BE149"/>
  <c r="BK149"/>
  <c r="CE149"/>
  <c r="DA149"/>
  <c r="DD149"/>
  <c r="DK149"/>
  <c r="FG149"/>
  <c r="FJ149"/>
  <c r="FT149"/>
  <c r="FZ149"/>
  <c r="GF149"/>
  <c r="R150"/>
  <c r="BB150"/>
  <c r="BH150"/>
  <c r="BO150"/>
  <c r="CQ150"/>
  <c r="CW150"/>
  <c r="DK150"/>
  <c r="DU150"/>
  <c r="EA150"/>
  <c r="EH150"/>
  <c r="EN150"/>
  <c r="ET150"/>
  <c r="EZ150"/>
  <c r="FG150"/>
  <c r="GU150"/>
  <c r="BO151"/>
  <c r="BR151"/>
  <c r="CE151"/>
  <c r="FW151"/>
  <c r="GC151"/>
  <c r="GO151"/>
  <c r="AA152"/>
  <c r="AG152"/>
  <c r="AM152"/>
  <c r="AS152"/>
  <c r="BE152"/>
  <c r="BK152"/>
  <c r="CE152"/>
  <c r="CN152"/>
  <c r="CT152"/>
  <c r="DA152"/>
  <c r="DX152"/>
  <c r="ED152"/>
  <c r="EQ152"/>
  <c r="EW152"/>
  <c r="FC152"/>
  <c r="CA153"/>
  <c r="DA153"/>
  <c r="DD153"/>
  <c r="DK153"/>
  <c r="FG153"/>
  <c r="FJ153"/>
  <c r="FT153"/>
  <c r="FZ153"/>
  <c r="GF153"/>
  <c r="R154"/>
  <c r="BB154"/>
  <c r="BH154"/>
  <c r="BO154"/>
  <c r="CQ154"/>
  <c r="CW154"/>
  <c r="DK154"/>
  <c r="DU154"/>
  <c r="EA154"/>
  <c r="EH154"/>
  <c r="EN154"/>
  <c r="ET154"/>
  <c r="EZ154"/>
  <c r="FG154"/>
  <c r="GG140"/>
  <c r="GG150"/>
  <c r="D150"/>
  <c r="CF151"/>
  <c r="GG152"/>
  <c r="D152"/>
  <c r="CF153"/>
  <c r="GC154"/>
  <c r="GO154"/>
  <c r="AA155"/>
  <c r="AG155"/>
  <c r="AM155"/>
  <c r="AS155"/>
  <c r="BE155"/>
  <c r="BK155"/>
  <c r="CA155"/>
  <c r="FW155"/>
  <c r="GC155"/>
  <c r="GO155"/>
  <c r="AA156"/>
  <c r="AG156"/>
  <c r="AM156"/>
  <c r="AS156"/>
  <c r="BE156"/>
  <c r="BK156"/>
  <c r="FW156"/>
  <c r="GC156"/>
  <c r="GO156"/>
  <c r="AA157"/>
  <c r="AG157"/>
  <c r="AM157"/>
  <c r="AS157"/>
  <c r="BE157"/>
  <c r="BK157"/>
  <c r="CE157"/>
  <c r="CN157"/>
  <c r="CT157"/>
  <c r="DA157"/>
  <c r="DX157"/>
  <c r="ED157"/>
  <c r="EQ157"/>
  <c r="EW157"/>
  <c r="FC157"/>
  <c r="CA158"/>
  <c r="DA158"/>
  <c r="DD158"/>
  <c r="DK158"/>
  <c r="FG158"/>
  <c r="FJ158"/>
  <c r="FT158"/>
  <c r="FZ158"/>
  <c r="GF158"/>
  <c r="R159"/>
  <c r="BB159"/>
  <c r="BH159"/>
  <c r="BO159"/>
  <c r="CQ159"/>
  <c r="CW159"/>
  <c r="DK159"/>
  <c r="DU159"/>
  <c r="EA159"/>
  <c r="EH159"/>
  <c r="EN159"/>
  <c r="ET159"/>
  <c r="EZ159"/>
  <c r="FG159"/>
  <c r="GU159"/>
  <c r="BO160"/>
  <c r="BR160"/>
  <c r="CE160"/>
  <c r="FW160"/>
  <c r="GC160"/>
  <c r="GO160"/>
  <c r="AA161"/>
  <c r="AG161"/>
  <c r="AM161"/>
  <c r="AS161"/>
  <c r="BE161"/>
  <c r="BK161"/>
  <c r="CE161"/>
  <c r="CN161"/>
  <c r="CT161"/>
  <c r="DA161"/>
  <c r="DX161"/>
  <c r="ED161"/>
  <c r="EQ161"/>
  <c r="EW161"/>
  <c r="FC161"/>
  <c r="CA162"/>
  <c r="DA162"/>
  <c r="DD162"/>
  <c r="DK162"/>
  <c r="FG162"/>
  <c r="FJ162"/>
  <c r="FT162"/>
  <c r="FZ162"/>
  <c r="GF162"/>
  <c r="GF154"/>
  <c r="R155"/>
  <c r="BB155"/>
  <c r="BH155"/>
  <c r="BO155"/>
  <c r="BR155"/>
  <c r="CE155"/>
  <c r="DA155"/>
  <c r="DD155"/>
  <c r="DK155"/>
  <c r="FG155"/>
  <c r="FJ155"/>
  <c r="FT155"/>
  <c r="FZ155"/>
  <c r="GF155"/>
  <c r="R156"/>
  <c r="BB156"/>
  <c r="BH156"/>
  <c r="BO156"/>
  <c r="CE156"/>
  <c r="DA156"/>
  <c r="DD156"/>
  <c r="DK156"/>
  <c r="FG156"/>
  <c r="FJ156"/>
  <c r="FT156"/>
  <c r="FZ156"/>
  <c r="GF156"/>
  <c r="R157"/>
  <c r="BB157"/>
  <c r="BH157"/>
  <c r="BO157"/>
  <c r="CQ157"/>
  <c r="CW157"/>
  <c r="DK157"/>
  <c r="DU157"/>
  <c r="EA157"/>
  <c r="EH157"/>
  <c r="EN157"/>
  <c r="ET157"/>
  <c r="EZ157"/>
  <c r="FG157"/>
  <c r="GU157"/>
  <c r="BO158"/>
  <c r="BR158"/>
  <c r="CE158"/>
  <c r="FW158"/>
  <c r="GC158"/>
  <c r="GO158"/>
  <c r="AA159"/>
  <c r="AG159"/>
  <c r="AM159"/>
  <c r="AS159"/>
  <c r="BE159"/>
  <c r="BK159"/>
  <c r="CE159"/>
  <c r="CN159"/>
  <c r="CT159"/>
  <c r="DA159"/>
  <c r="DX159"/>
  <c r="ED159"/>
  <c r="EQ159"/>
  <c r="EW159"/>
  <c r="FC159"/>
  <c r="CA160"/>
  <c r="DA160"/>
  <c r="DD160"/>
  <c r="DK160"/>
  <c r="FG160"/>
  <c r="FJ160"/>
  <c r="FT160"/>
  <c r="FZ160"/>
  <c r="GF160"/>
  <c r="R161"/>
  <c r="BB161"/>
  <c r="BH161"/>
  <c r="BO161"/>
  <c r="CQ161"/>
  <c r="CW161"/>
  <c r="DK161"/>
  <c r="DU161"/>
  <c r="EA161"/>
  <c r="EH161"/>
  <c r="EN161"/>
  <c r="ET161"/>
  <c r="EZ161"/>
  <c r="FG161"/>
  <c r="GU161"/>
  <c r="BO162"/>
  <c r="BR162"/>
  <c r="CE162"/>
  <c r="FW162"/>
  <c r="GC162"/>
  <c r="R163"/>
  <c r="BB163"/>
  <c r="BH163"/>
  <c r="BO163"/>
  <c r="CE163"/>
  <c r="DA163"/>
  <c r="DD163"/>
  <c r="DK163"/>
  <c r="FG163"/>
  <c r="FJ163"/>
  <c r="FT163"/>
  <c r="FZ163"/>
  <c r="GF163"/>
  <c r="R164"/>
  <c r="BB164"/>
  <c r="BH164"/>
  <c r="BO164"/>
  <c r="BR164"/>
  <c r="CE164"/>
  <c r="DA164"/>
  <c r="DD164"/>
  <c r="DK164"/>
  <c r="FG164"/>
  <c r="FJ164"/>
  <c r="FT164"/>
  <c r="FZ164"/>
  <c r="GF164"/>
  <c r="R165"/>
  <c r="BB165"/>
  <c r="BH165"/>
  <c r="BO165"/>
  <c r="CQ165"/>
  <c r="CW165"/>
  <c r="DX165"/>
  <c r="ED165"/>
  <c r="EQ165"/>
  <c r="EW165"/>
  <c r="FC165"/>
  <c r="GU165"/>
  <c r="AM166"/>
  <c r="AS166"/>
  <c r="BE166"/>
  <c r="BK166"/>
  <c r="CA166"/>
  <c r="FW166"/>
  <c r="GC166"/>
  <c r="GO166"/>
  <c r="AA167"/>
  <c r="AG167"/>
  <c r="AM167"/>
  <c r="AS167"/>
  <c r="BE167"/>
  <c r="BK167"/>
  <c r="CE167"/>
  <c r="DA167"/>
  <c r="DD167"/>
  <c r="DK167"/>
  <c r="ET167"/>
  <c r="EZ167"/>
  <c r="FG167"/>
  <c r="FT167"/>
  <c r="FZ167"/>
  <c r="GF167"/>
  <c r="R168"/>
  <c r="BB168"/>
  <c r="BH168"/>
  <c r="BO168"/>
  <c r="CQ168"/>
  <c r="CW168"/>
  <c r="FW168"/>
  <c r="GC168"/>
  <c r="GO168"/>
  <c r="AA169"/>
  <c r="AG169"/>
  <c r="AM169"/>
  <c r="AS169"/>
  <c r="BE169"/>
  <c r="BK169"/>
  <c r="CE169"/>
  <c r="CT169"/>
  <c r="DA169"/>
  <c r="DD169"/>
  <c r="DK169"/>
  <c r="FG169"/>
  <c r="FJ169"/>
  <c r="FT169"/>
  <c r="FZ169"/>
  <c r="GF169"/>
  <c r="R170"/>
  <c r="BB170"/>
  <c r="BH170"/>
  <c r="BO170"/>
  <c r="FW170"/>
  <c r="GC170"/>
  <c r="GO170"/>
  <c r="AA171"/>
  <c r="AG171"/>
  <c r="AM171"/>
  <c r="AS171"/>
  <c r="BE171"/>
  <c r="BK171"/>
  <c r="CE171"/>
  <c r="CN171"/>
  <c r="CT171"/>
  <c r="DA171"/>
  <c r="DX171"/>
  <c r="ED171"/>
  <c r="EQ171"/>
  <c r="EW171"/>
  <c r="FC171"/>
  <c r="CA172"/>
  <c r="FW172"/>
  <c r="GC172"/>
  <c r="GO172"/>
  <c r="AA173"/>
  <c r="AG173"/>
  <c r="AM173"/>
  <c r="AS173"/>
  <c r="BE173"/>
  <c r="BK173"/>
  <c r="CE173"/>
  <c r="DA173"/>
  <c r="DD173"/>
  <c r="DK173"/>
  <c r="FG173"/>
  <c r="FJ173"/>
  <c r="FT173"/>
  <c r="FZ173"/>
  <c r="GF173"/>
  <c r="R174"/>
  <c r="BB174"/>
  <c r="BH174"/>
  <c r="BO174"/>
  <c r="CE174"/>
  <c r="DA174"/>
  <c r="DD174"/>
  <c r="DK174"/>
  <c r="FG174"/>
  <c r="FJ174"/>
  <c r="FT174"/>
  <c r="FZ174"/>
  <c r="GF174"/>
  <c r="R175"/>
  <c r="BB175"/>
  <c r="BH175"/>
  <c r="BO175"/>
  <c r="FW175"/>
  <c r="GC175"/>
  <c r="GO175"/>
  <c r="AA176"/>
  <c r="AG176"/>
  <c r="AM176"/>
  <c r="AS176"/>
  <c r="BE176"/>
  <c r="BK176"/>
  <c r="FW176"/>
  <c r="GC176"/>
  <c r="GO176"/>
  <c r="R177"/>
  <c r="GG157"/>
  <c r="D157"/>
  <c r="CF158"/>
  <c r="GG159"/>
  <c r="CF160"/>
  <c r="GG161"/>
  <c r="CF162"/>
  <c r="GO162"/>
  <c r="AA163"/>
  <c r="AG163"/>
  <c r="AM163"/>
  <c r="AS163"/>
  <c r="BE163"/>
  <c r="BK163"/>
  <c r="FW163"/>
  <c r="GC163"/>
  <c r="GO163"/>
  <c r="AA164"/>
  <c r="AG164"/>
  <c r="AM164"/>
  <c r="AS164"/>
  <c r="BE164"/>
  <c r="BK164"/>
  <c r="CA164"/>
  <c r="FW164"/>
  <c r="GC164"/>
  <c r="GO164"/>
  <c r="D165"/>
  <c r="AA165"/>
  <c r="AG165"/>
  <c r="AM165"/>
  <c r="AS165"/>
  <c r="BE165"/>
  <c r="BK165"/>
  <c r="CE165"/>
  <c r="CN165"/>
  <c r="CT165"/>
  <c r="DA165"/>
  <c r="DK165"/>
  <c r="DU165"/>
  <c r="EA165"/>
  <c r="EH165"/>
  <c r="EN165"/>
  <c r="ET165"/>
  <c r="EZ165"/>
  <c r="FG165"/>
  <c r="BB166"/>
  <c r="BH166"/>
  <c r="BO166"/>
  <c r="BR166"/>
  <c r="CE166"/>
  <c r="DA166"/>
  <c r="DD166"/>
  <c r="DK166"/>
  <c r="FG166"/>
  <c r="FJ166"/>
  <c r="FT166"/>
  <c r="FZ166"/>
  <c r="GF166"/>
  <c r="R167"/>
  <c r="BB167"/>
  <c r="BH167"/>
  <c r="BO167"/>
  <c r="EW167"/>
  <c r="FC167"/>
  <c r="FW167"/>
  <c r="GC167"/>
  <c r="GO167"/>
  <c r="D168"/>
  <c r="AA168"/>
  <c r="AG168"/>
  <c r="AM168"/>
  <c r="AS168"/>
  <c r="BE168"/>
  <c r="BK168"/>
  <c r="CE168"/>
  <c r="CN168"/>
  <c r="CT168"/>
  <c r="DA168"/>
  <c r="DD168"/>
  <c r="DK168"/>
  <c r="FG168"/>
  <c r="FJ168"/>
  <c r="FT168"/>
  <c r="FZ168"/>
  <c r="GF168"/>
  <c r="R169"/>
  <c r="BB169"/>
  <c r="BH169"/>
  <c r="BO169"/>
  <c r="CW169"/>
  <c r="FW169"/>
  <c r="GC169"/>
  <c r="GO169"/>
  <c r="D170"/>
  <c r="AA170"/>
  <c r="AG170"/>
  <c r="AM170"/>
  <c r="AS170"/>
  <c r="BE170"/>
  <c r="BK170"/>
  <c r="CE170"/>
  <c r="DA170"/>
  <c r="DD170"/>
  <c r="DK170"/>
  <c r="FG170"/>
  <c r="FJ170"/>
  <c r="FT170"/>
  <c r="FZ170"/>
  <c r="GF170"/>
  <c r="R171"/>
  <c r="BB171"/>
  <c r="BH171"/>
  <c r="BO171"/>
  <c r="CQ171"/>
  <c r="CW171"/>
  <c r="DK171"/>
  <c r="DU171"/>
  <c r="EA171"/>
  <c r="EH171"/>
  <c r="EN171"/>
  <c r="ET171"/>
  <c r="EZ171"/>
  <c r="FG171"/>
  <c r="GU171"/>
  <c r="BO172"/>
  <c r="BR172"/>
  <c r="CE172"/>
  <c r="DA172"/>
  <c r="DD172"/>
  <c r="DK172"/>
  <c r="FG172"/>
  <c r="FJ172"/>
  <c r="FT172"/>
  <c r="FZ172"/>
  <c r="GF172"/>
  <c r="R173"/>
  <c r="BB173"/>
  <c r="BH173"/>
  <c r="BO173"/>
  <c r="FW173"/>
  <c r="GC173"/>
  <c r="GO173"/>
  <c r="AA174"/>
  <c r="AG174"/>
  <c r="AM174"/>
  <c r="AS174"/>
  <c r="BE174"/>
  <c r="BK174"/>
  <c r="FW174"/>
  <c r="GC174"/>
  <c r="GO174"/>
  <c r="D175"/>
  <c r="AA175"/>
  <c r="AG175"/>
  <c r="AM175"/>
  <c r="AS175"/>
  <c r="BE175"/>
  <c r="BK175"/>
  <c r="CE175"/>
  <c r="DA175"/>
  <c r="DD175"/>
  <c r="DK175"/>
  <c r="FG175"/>
  <c r="FJ175"/>
  <c r="FT175"/>
  <c r="FZ175"/>
  <c r="GF175"/>
  <c r="R176"/>
  <c r="BB176"/>
  <c r="BH176"/>
  <c r="BO176"/>
  <c r="CE176"/>
  <c r="DA176"/>
  <c r="DD176"/>
  <c r="DK176"/>
  <c r="FG176"/>
  <c r="FJ176"/>
  <c r="FT176"/>
  <c r="FZ176"/>
  <c r="GF176"/>
  <c r="BV177"/>
  <c r="GG171"/>
  <c r="AA177"/>
  <c r="AG177"/>
  <c r="AM177"/>
  <c r="AS177"/>
  <c r="BE177"/>
  <c r="BK177"/>
  <c r="CE177"/>
  <c r="CN177"/>
  <c r="CT177"/>
  <c r="DA177"/>
  <c r="DK177"/>
  <c r="DU177"/>
  <c r="EN177"/>
  <c r="ET177"/>
  <c r="EZ177"/>
  <c r="FG177"/>
  <c r="FJ177"/>
  <c r="FT177"/>
  <c r="FZ177"/>
  <c r="BB178"/>
  <c r="BH178"/>
  <c r="BO178"/>
  <c r="CE178"/>
  <c r="DA178"/>
  <c r="DD178"/>
  <c r="DK178"/>
  <c r="FG178"/>
  <c r="FJ178"/>
  <c r="FT178"/>
  <c r="FZ178"/>
  <c r="GF178"/>
  <c r="R179"/>
  <c r="BB179"/>
  <c r="BH179"/>
  <c r="BO179"/>
  <c r="CE179"/>
  <c r="DA179"/>
  <c r="DD179"/>
  <c r="DK179"/>
  <c r="FG179"/>
  <c r="FJ179"/>
  <c r="FT179"/>
  <c r="FZ179"/>
  <c r="GF179"/>
  <c r="R180"/>
  <c r="BB180"/>
  <c r="BH180"/>
  <c r="BO180"/>
  <c r="BB177"/>
  <c r="BH177"/>
  <c r="BO177"/>
  <c r="CQ177"/>
  <c r="CW177"/>
  <c r="EH177"/>
  <c r="EQ177"/>
  <c r="EW177"/>
  <c r="FC177"/>
  <c r="FW177"/>
  <c r="GC177"/>
  <c r="GU177"/>
  <c r="AA178"/>
  <c r="AG178"/>
  <c r="AM178"/>
  <c r="AS178"/>
  <c r="BE178"/>
  <c r="BK178"/>
  <c r="CA178"/>
  <c r="FW178"/>
  <c r="GC178"/>
  <c r="GO178"/>
  <c r="AA179"/>
  <c r="AG179"/>
  <c r="AM179"/>
  <c r="AS179"/>
  <c r="BE179"/>
  <c r="BK179"/>
  <c r="FW179"/>
  <c r="GC179"/>
  <c r="GO179"/>
  <c r="AA180"/>
  <c r="AG180"/>
  <c r="AM180"/>
  <c r="AS180"/>
  <c r="BE180"/>
  <c r="BK180"/>
  <c r="CE180"/>
  <c r="DA180"/>
  <c r="DD180"/>
  <c r="DK180"/>
  <c r="FG180"/>
  <c r="FJ180"/>
  <c r="FW180"/>
  <c r="GC180"/>
  <c r="GO180"/>
  <c r="AA181"/>
  <c r="AG181"/>
  <c r="AM181"/>
  <c r="AS181"/>
  <c r="BE181"/>
  <c r="BK181"/>
  <c r="CA181"/>
  <c r="FC181"/>
  <c r="GO181"/>
  <c r="GU181"/>
  <c r="AA182"/>
  <c r="AG182"/>
  <c r="AM182"/>
  <c r="AS182"/>
  <c r="BE182"/>
  <c r="BK182"/>
  <c r="CA182"/>
  <c r="FW182"/>
  <c r="GC182"/>
  <c r="GO182"/>
  <c r="AA183"/>
  <c r="AG183"/>
  <c r="AM183"/>
  <c r="AS183"/>
  <c r="BE183"/>
  <c r="BK183"/>
  <c r="FW183"/>
  <c r="GC183"/>
  <c r="GO183"/>
  <c r="AA184"/>
  <c r="AG184"/>
  <c r="AM184"/>
  <c r="AS184"/>
  <c r="BE184"/>
  <c r="BK184"/>
  <c r="CE184"/>
  <c r="CN184"/>
  <c r="CT184"/>
  <c r="DA184"/>
  <c r="DK184"/>
  <c r="DU184"/>
  <c r="EA184"/>
  <c r="EH184"/>
  <c r="EN184"/>
  <c r="ET184"/>
  <c r="EZ184"/>
  <c r="FG184"/>
  <c r="FT184"/>
  <c r="FZ184"/>
  <c r="GF184"/>
  <c r="BB185"/>
  <c r="BH185"/>
  <c r="BO185"/>
  <c r="CE185"/>
  <c r="DA185"/>
  <c r="DK185"/>
  <c r="DU185"/>
  <c r="EA185"/>
  <c r="EH185"/>
  <c r="EN185"/>
  <c r="ET185"/>
  <c r="EZ185"/>
  <c r="FG185"/>
  <c r="BO186"/>
  <c r="BR186"/>
  <c r="CE186"/>
  <c r="FW186"/>
  <c r="GC186"/>
  <c r="GO186"/>
  <c r="AA187"/>
  <c r="AG187"/>
  <c r="AM187"/>
  <c r="AS187"/>
  <c r="BE187"/>
  <c r="BK187"/>
  <c r="CE187"/>
  <c r="CN187"/>
  <c r="CT187"/>
  <c r="DA187"/>
  <c r="DX187"/>
  <c r="ED187"/>
  <c r="EQ187"/>
  <c r="EW187"/>
  <c r="FC187"/>
  <c r="BK188"/>
  <c r="CA188"/>
  <c r="EN188"/>
  <c r="ET188"/>
  <c r="EZ188"/>
  <c r="FG188"/>
  <c r="FT180"/>
  <c r="FZ180"/>
  <c r="GF180"/>
  <c r="R181"/>
  <c r="BB181"/>
  <c r="BH181"/>
  <c r="BO181"/>
  <c r="CE181"/>
  <c r="DA181"/>
  <c r="DD181"/>
  <c r="DK181"/>
  <c r="EZ181"/>
  <c r="FG181"/>
  <c r="BB182"/>
  <c r="BH182"/>
  <c r="BO182"/>
  <c r="BR182"/>
  <c r="CE182"/>
  <c r="DA182"/>
  <c r="DD182"/>
  <c r="DK182"/>
  <c r="FG182"/>
  <c r="FJ182"/>
  <c r="FT182"/>
  <c r="FZ182"/>
  <c r="GF182"/>
  <c r="R183"/>
  <c r="BB183"/>
  <c r="BH183"/>
  <c r="BO183"/>
  <c r="CE183"/>
  <c r="DA183"/>
  <c r="DD183"/>
  <c r="DK183"/>
  <c r="FG183"/>
  <c r="FJ183"/>
  <c r="FT183"/>
  <c r="FZ183"/>
  <c r="GF183"/>
  <c r="R184"/>
  <c r="BB184"/>
  <c r="BH184"/>
  <c r="BO184"/>
  <c r="CQ184"/>
  <c r="CW184"/>
  <c r="DX184"/>
  <c r="ED184"/>
  <c r="EQ184"/>
  <c r="EW184"/>
  <c r="FC184"/>
  <c r="FW184"/>
  <c r="GC184"/>
  <c r="GO184"/>
  <c r="AA185"/>
  <c r="AG185"/>
  <c r="AM185"/>
  <c r="AS185"/>
  <c r="BE185"/>
  <c r="BK185"/>
  <c r="CW185"/>
  <c r="DX185"/>
  <c r="ED185"/>
  <c r="EQ185"/>
  <c r="EW185"/>
  <c r="FC185"/>
  <c r="GU185"/>
  <c r="CA186"/>
  <c r="DA186"/>
  <c r="DD186"/>
  <c r="DK186"/>
  <c r="FG186"/>
  <c r="FJ186"/>
  <c r="FT186"/>
  <c r="FZ186"/>
  <c r="GF186"/>
  <c r="R187"/>
  <c r="BB187"/>
  <c r="BH187"/>
  <c r="BO187"/>
  <c r="CQ187"/>
  <c r="CW187"/>
  <c r="DK187"/>
  <c r="DU187"/>
  <c r="EA187"/>
  <c r="EH187"/>
  <c r="EN187"/>
  <c r="ET187"/>
  <c r="EZ187"/>
  <c r="FG187"/>
  <c r="GU187"/>
  <c r="BH188"/>
  <c r="BO188"/>
  <c r="BR188"/>
  <c r="CE188"/>
  <c r="DA188"/>
  <c r="DD188"/>
  <c r="DK188"/>
  <c r="EH188"/>
  <c r="EQ188"/>
  <c r="EW188"/>
  <c r="FC188"/>
  <c r="GU188"/>
  <c r="CF186"/>
  <c r="GG187"/>
  <c r="D187"/>
  <c r="Q22" i="6"/>
  <c r="U22"/>
  <c r="Y22"/>
  <c r="AC22"/>
  <c r="S27"/>
  <c r="W27"/>
  <c r="AA27"/>
  <c r="Q36"/>
  <c r="U36"/>
  <c r="Y36"/>
  <c r="AC36"/>
  <c r="Q66"/>
  <c r="U66"/>
  <c r="Y66"/>
  <c r="AC66"/>
  <c r="S97"/>
  <c r="W97"/>
  <c r="AA97"/>
  <c r="S120"/>
  <c r="W120"/>
  <c r="AA120"/>
  <c r="Q136"/>
  <c r="U136"/>
  <c r="Y136"/>
  <c r="AC136"/>
  <c r="S148"/>
  <c r="W148"/>
  <c r="AA148"/>
  <c r="AA177"/>
  <c r="Q27"/>
  <c r="U27"/>
  <c r="Y27"/>
  <c r="AC27"/>
  <c r="S36"/>
  <c r="W36"/>
  <c r="AA36"/>
  <c r="S66"/>
  <c r="W66"/>
  <c r="AA66"/>
  <c r="S136"/>
  <c r="W136"/>
  <c r="AA136"/>
  <c r="Q148"/>
  <c r="U148"/>
  <c r="Y148"/>
  <c r="AC148"/>
  <c r="Y177"/>
  <c r="BT171"/>
  <c r="BB22"/>
  <c r="BK22"/>
  <c r="BO22"/>
  <c r="BS22"/>
  <c r="BV22"/>
  <c r="BZ22"/>
  <c r="CC22"/>
  <c r="CN22"/>
  <c r="CR22"/>
  <c r="CW22"/>
  <c r="DA22"/>
  <c r="DE22"/>
  <c r="DI22"/>
  <c r="DL22"/>
  <c r="DU22"/>
  <c r="DY22"/>
  <c r="EE22"/>
  <c r="EM22"/>
  <c r="E28"/>
  <c r="AG28"/>
  <c r="AM27"/>
  <c r="AQ27"/>
  <c r="AX27"/>
  <c r="BD27"/>
  <c r="BG28"/>
  <c r="BM27"/>
  <c r="BQ27"/>
  <c r="BX27"/>
  <c r="CL27"/>
  <c r="CP27"/>
  <c r="CU27"/>
  <c r="CY27"/>
  <c r="DC27"/>
  <c r="DG27"/>
  <c r="DN27"/>
  <c r="DS27"/>
  <c r="DW27"/>
  <c r="EA27"/>
  <c r="EG27"/>
  <c r="EK27"/>
  <c r="E29"/>
  <c r="AG29"/>
  <c r="BG29"/>
  <c r="AZ13"/>
  <c r="AG14"/>
  <c r="BG14"/>
  <c r="E15"/>
  <c r="AG15"/>
  <c r="BG15"/>
  <c r="E16"/>
  <c r="AG16"/>
  <c r="BG16"/>
  <c r="E17"/>
  <c r="BG17"/>
  <c r="E18"/>
  <c r="AG18"/>
  <c r="BG18"/>
  <c r="AZ19"/>
  <c r="AZ20"/>
  <c r="EC21"/>
  <c r="H8"/>
  <c r="I9"/>
  <c r="L22"/>
  <c r="AI22"/>
  <c r="AM22"/>
  <c r="AQ22"/>
  <c r="AX22"/>
  <c r="BD22"/>
  <c r="BM22"/>
  <c r="BQ22"/>
  <c r="BX22"/>
  <c r="CL22"/>
  <c r="CP22"/>
  <c r="CU22"/>
  <c r="CY22"/>
  <c r="DC22"/>
  <c r="DG22"/>
  <c r="DN22"/>
  <c r="DS22"/>
  <c r="DW22"/>
  <c r="EA22"/>
  <c r="EG22"/>
  <c r="EK22"/>
  <c r="AE27"/>
  <c r="AK27"/>
  <c r="AO27"/>
  <c r="AS27"/>
  <c r="AV27"/>
  <c r="BB27"/>
  <c r="BK27"/>
  <c r="BO27"/>
  <c r="BS27"/>
  <c r="BV27"/>
  <c r="BZ27"/>
  <c r="CC27"/>
  <c r="CN27"/>
  <c r="CR27"/>
  <c r="CW27"/>
  <c r="DA27"/>
  <c r="DE27"/>
  <c r="DI27"/>
  <c r="DL27"/>
  <c r="DU27"/>
  <c r="DY27"/>
  <c r="EC30"/>
  <c r="AE36"/>
  <c r="AK36"/>
  <c r="AO36"/>
  <c r="AS36"/>
  <c r="AV36"/>
  <c r="BB36"/>
  <c r="BK36"/>
  <c r="BO36"/>
  <c r="BS36"/>
  <c r="BV36"/>
  <c r="BZ36"/>
  <c r="CC36"/>
  <c r="CN36"/>
  <c r="CR36"/>
  <c r="CW36"/>
  <c r="DA36"/>
  <c r="DE36"/>
  <c r="DI36"/>
  <c r="DL36"/>
  <c r="DU36"/>
  <c r="DY36"/>
  <c r="EE36"/>
  <c r="EM36"/>
  <c r="EC46"/>
  <c r="EC48"/>
  <c r="AE66"/>
  <c r="AK66"/>
  <c r="AO66"/>
  <c r="AS66"/>
  <c r="AV66"/>
  <c r="BB66"/>
  <c r="BK66"/>
  <c r="BO66"/>
  <c r="BS66"/>
  <c r="BV66"/>
  <c r="BZ66"/>
  <c r="CC66"/>
  <c r="CN66"/>
  <c r="CR66"/>
  <c r="CW66"/>
  <c r="DA66"/>
  <c r="DE66"/>
  <c r="DI66"/>
  <c r="DL66"/>
  <c r="DU66"/>
  <c r="DY66"/>
  <c r="EE66"/>
  <c r="EM66"/>
  <c r="BD69"/>
  <c r="I62"/>
  <c r="I66"/>
  <c r="AM36"/>
  <c r="AQ36"/>
  <c r="AX36"/>
  <c r="BD36"/>
  <c r="BM36"/>
  <c r="BQ36"/>
  <c r="BX36"/>
  <c r="CL36"/>
  <c r="CP36"/>
  <c r="CU36"/>
  <c r="CY36"/>
  <c r="DC36"/>
  <c r="DG36"/>
  <c r="DN36"/>
  <c r="DS36"/>
  <c r="DW36"/>
  <c r="EA36"/>
  <c r="EG36"/>
  <c r="EK36"/>
  <c r="AG40"/>
  <c r="AG48"/>
  <c r="BG48"/>
  <c r="AM66"/>
  <c r="AQ66"/>
  <c r="AX66"/>
  <c r="BD66"/>
  <c r="BM66"/>
  <c r="BQ66"/>
  <c r="BX66"/>
  <c r="CL66"/>
  <c r="CP66"/>
  <c r="CU66"/>
  <c r="CY66"/>
  <c r="DC66"/>
  <c r="DG66"/>
  <c r="DN66"/>
  <c r="DS66"/>
  <c r="DW66"/>
  <c r="EA66"/>
  <c r="EG66"/>
  <c r="EK66"/>
  <c r="AZ75"/>
  <c r="AZ76"/>
  <c r="AZ83"/>
  <c r="AZ91"/>
  <c r="EC91"/>
  <c r="E95"/>
  <c r="AG95"/>
  <c r="BG95"/>
  <c r="BT95"/>
  <c r="E96"/>
  <c r="AG96"/>
  <c r="BG96"/>
  <c r="AE97"/>
  <c r="AK97"/>
  <c r="AO97"/>
  <c r="AS97"/>
  <c r="AV97"/>
  <c r="BB97"/>
  <c r="BK97"/>
  <c r="BO97"/>
  <c r="BS97"/>
  <c r="BX97"/>
  <c r="CL97"/>
  <c r="CP97"/>
  <c r="CW97"/>
  <c r="DA97"/>
  <c r="DE97"/>
  <c r="DI97"/>
  <c r="DL97"/>
  <c r="DS97"/>
  <c r="DW97"/>
  <c r="EA97"/>
  <c r="EG97"/>
  <c r="EK97"/>
  <c r="E99"/>
  <c r="AG99"/>
  <c r="BG99"/>
  <c r="BT99"/>
  <c r="E100"/>
  <c r="E101"/>
  <c r="AG101"/>
  <c r="BG101"/>
  <c r="E103"/>
  <c r="AG103"/>
  <c r="BG103"/>
  <c r="BT103"/>
  <c r="E105"/>
  <c r="AG105"/>
  <c r="BG105"/>
  <c r="E106"/>
  <c r="AG106"/>
  <c r="BG106"/>
  <c r="BT106"/>
  <c r="EC106"/>
  <c r="E108"/>
  <c r="E109"/>
  <c r="AG109"/>
  <c r="BG109"/>
  <c r="E110"/>
  <c r="AZ110"/>
  <c r="AG117"/>
  <c r="BT118"/>
  <c r="AE120"/>
  <c r="AK120"/>
  <c r="AO120"/>
  <c r="AS120"/>
  <c r="AV120"/>
  <c r="BB120"/>
  <c r="BK120"/>
  <c r="BO120"/>
  <c r="BS120"/>
  <c r="BX120"/>
  <c r="CL120"/>
  <c r="CP120"/>
  <c r="CW120"/>
  <c r="DA120"/>
  <c r="DE120"/>
  <c r="DI120"/>
  <c r="DL120"/>
  <c r="DS120"/>
  <c r="DW120"/>
  <c r="EA120"/>
  <c r="EG120"/>
  <c r="EK120"/>
  <c r="E122"/>
  <c r="AG122"/>
  <c r="BG122"/>
  <c r="BT122"/>
  <c r="E123"/>
  <c r="AG123"/>
  <c r="BG123"/>
  <c r="E124"/>
  <c r="AG124"/>
  <c r="BG124"/>
  <c r="EC99"/>
  <c r="AG100"/>
  <c r="BG100"/>
  <c r="BT123"/>
  <c r="AG129"/>
  <c r="AG131"/>
  <c r="BT131"/>
  <c r="AG134"/>
  <c r="BG134"/>
  <c r="BT134"/>
  <c r="AG135"/>
  <c r="BG135"/>
  <c r="BT135"/>
  <c r="AM136"/>
  <c r="AQ136"/>
  <c r="AX136"/>
  <c r="BD136"/>
  <c r="BM136"/>
  <c r="BQ136"/>
  <c r="BZ136"/>
  <c r="CC136"/>
  <c r="CN136"/>
  <c r="CR136"/>
  <c r="CW136"/>
  <c r="DA136"/>
  <c r="DE136"/>
  <c r="DI136"/>
  <c r="DL136"/>
  <c r="DS136"/>
  <c r="AG138"/>
  <c r="BG138"/>
  <c r="AI148"/>
  <c r="AM148"/>
  <c r="AQ148"/>
  <c r="AX148"/>
  <c r="BD148"/>
  <c r="BM148"/>
  <c r="BQ148"/>
  <c r="BZ148"/>
  <c r="CC148"/>
  <c r="CN148"/>
  <c r="CR148"/>
  <c r="CW148"/>
  <c r="DA148"/>
  <c r="DE148"/>
  <c r="DI148"/>
  <c r="DL148"/>
  <c r="DS148"/>
  <c r="AG150"/>
  <c r="BG150"/>
  <c r="BT150"/>
  <c r="AG151"/>
  <c r="BG151"/>
  <c r="AG170"/>
  <c r="BG171"/>
  <c r="AI177"/>
  <c r="AM177"/>
  <c r="AQ177"/>
  <c r="AX177"/>
  <c r="BD177"/>
  <c r="BM177"/>
  <c r="BQ177"/>
  <c r="BV177"/>
  <c r="BZ177"/>
  <c r="CC177"/>
  <c r="CN177"/>
  <c r="CR177"/>
  <c r="CW177"/>
  <c r="DA177"/>
  <c r="DE177"/>
  <c r="DI177"/>
  <c r="DL177"/>
  <c r="DS177"/>
  <c r="BT179"/>
  <c r="AG180"/>
  <c r="BG180"/>
  <c r="BT180"/>
  <c r="AG181"/>
  <c r="BT181"/>
  <c r="AG182"/>
  <c r="BG182"/>
  <c r="AG125"/>
  <c r="BG125"/>
  <c r="AG126"/>
  <c r="BG126"/>
  <c r="BT126"/>
  <c r="AG128"/>
  <c r="AE136"/>
  <c r="AK136"/>
  <c r="AO136"/>
  <c r="AS136"/>
  <c r="AV136"/>
  <c r="BB136"/>
  <c r="BK136"/>
  <c r="BO136"/>
  <c r="BS136"/>
  <c r="BX136"/>
  <c r="CL136"/>
  <c r="CP136"/>
  <c r="CU136"/>
  <c r="CY136"/>
  <c r="DC136"/>
  <c r="DG136"/>
  <c r="DN136"/>
  <c r="BG139"/>
  <c r="AG140"/>
  <c r="BG140"/>
  <c r="BT140"/>
  <c r="AG141"/>
  <c r="BG141"/>
  <c r="BT141"/>
  <c r="AG142"/>
  <c r="BG142"/>
  <c r="BT142"/>
  <c r="AG143"/>
  <c r="BG143"/>
  <c r="BT143"/>
  <c r="AG144"/>
  <c r="BG144"/>
  <c r="AG145"/>
  <c r="BG145"/>
  <c r="BT145"/>
  <c r="AG146"/>
  <c r="BG146"/>
  <c r="BT146"/>
  <c r="AG147"/>
  <c r="BG147"/>
  <c r="AE148"/>
  <c r="AK148"/>
  <c r="AO148"/>
  <c r="AS148"/>
  <c r="AV148"/>
  <c r="BK148"/>
  <c r="BO148"/>
  <c r="BS148"/>
  <c r="BX148"/>
  <c r="CL148"/>
  <c r="CP148"/>
  <c r="CU148"/>
  <c r="CY148"/>
  <c r="DC148"/>
  <c r="DG148"/>
  <c r="DN148"/>
  <c r="AG152"/>
  <c r="AG153"/>
  <c r="BG153"/>
  <c r="BT153"/>
  <c r="AG154"/>
  <c r="BG154"/>
  <c r="BT154"/>
  <c r="AG155"/>
  <c r="BT155"/>
  <c r="AG156"/>
  <c r="BG156"/>
  <c r="BT156"/>
  <c r="AG157"/>
  <c r="BG157"/>
  <c r="BT157"/>
  <c r="AG158"/>
  <c r="BG158"/>
  <c r="BT158"/>
  <c r="AG159"/>
  <c r="BG159"/>
  <c r="BT159"/>
  <c r="AG160"/>
  <c r="BG160"/>
  <c r="BT160"/>
  <c r="AG161"/>
  <c r="BG161"/>
  <c r="BT161"/>
  <c r="AG162"/>
  <c r="BG162"/>
  <c r="BT162"/>
  <c r="AG163"/>
  <c r="BG163"/>
  <c r="BT163"/>
  <c r="AG164"/>
  <c r="BG164"/>
  <c r="BT164"/>
  <c r="AG165"/>
  <c r="BG165"/>
  <c r="BT166"/>
  <c r="AG167"/>
  <c r="BG167"/>
  <c r="BG168"/>
  <c r="AG169"/>
  <c r="BG169"/>
  <c r="AG173"/>
  <c r="BG173"/>
  <c r="BT173"/>
  <c r="AG174"/>
  <c r="BG174"/>
  <c r="BT174"/>
  <c r="AG175"/>
  <c r="BT175"/>
  <c r="AG176"/>
  <c r="AK177"/>
  <c r="AO177"/>
  <c r="AS177"/>
  <c r="AV177"/>
  <c r="BB177"/>
  <c r="BK177"/>
  <c r="BO177"/>
  <c r="BS177"/>
  <c r="BX177"/>
  <c r="CL177"/>
  <c r="CP177"/>
  <c r="CU177"/>
  <c r="CY177"/>
  <c r="DC177"/>
  <c r="DG177"/>
  <c r="DN177"/>
  <c r="BG183"/>
  <c r="BT183"/>
  <c r="BG184"/>
  <c r="BT184"/>
  <c r="AG185"/>
  <c r="BG185"/>
  <c r="BT185"/>
  <c r="AG186"/>
  <c r="BG186"/>
  <c r="BT186"/>
  <c r="AG187"/>
  <c r="BT187"/>
  <c r="BG188"/>
  <c r="BT188"/>
  <c r="BT147"/>
  <c r="EC147"/>
  <c r="AG168"/>
  <c r="AZ168"/>
  <c r="E169"/>
  <c r="BT169"/>
  <c r="D188"/>
  <c r="EC128"/>
  <c r="BG20"/>
  <c r="J8"/>
  <c r="K9"/>
  <c r="CS8"/>
  <c r="E21"/>
  <c r="AG21"/>
  <c r="BG21"/>
  <c r="AZ48"/>
  <c r="AG75"/>
  <c r="BG75"/>
  <c r="AG76"/>
  <c r="E83"/>
  <c r="AG91"/>
  <c r="BG91"/>
  <c r="AG114"/>
  <c r="AZ117"/>
  <c r="E10"/>
  <c r="E11"/>
  <c r="AG11"/>
  <c r="E12"/>
  <c r="AG12"/>
  <c r="BG12"/>
  <c r="O22"/>
  <c r="S22"/>
  <c r="W22"/>
  <c r="AA22"/>
  <c r="AE22"/>
  <c r="AK22"/>
  <c r="AO22"/>
  <c r="AS22"/>
  <c r="AV22"/>
  <c r="AZ23"/>
  <c r="BG23"/>
  <c r="E24"/>
  <c r="AG24"/>
  <c r="BG24"/>
  <c r="E25"/>
  <c r="AG25"/>
  <c r="BG25"/>
  <c r="E26"/>
  <c r="AG26"/>
  <c r="BG26"/>
  <c r="EE27"/>
  <c r="EI27"/>
  <c r="EM27"/>
  <c r="E31"/>
  <c r="AG31"/>
  <c r="BG31"/>
  <c r="E32"/>
  <c r="AG32"/>
  <c r="BG32"/>
  <c r="E33"/>
  <c r="AG33"/>
  <c r="BG33"/>
  <c r="E34"/>
  <c r="AG34"/>
  <c r="BG34"/>
  <c r="E35"/>
  <c r="AG35"/>
  <c r="BG35"/>
  <c r="AZ40"/>
  <c r="E47"/>
  <c r="AG47"/>
  <c r="BG47"/>
  <c r="E48"/>
  <c r="D48"/>
  <c r="E49"/>
  <c r="AG49"/>
  <c r="BG49"/>
  <c r="E50"/>
  <c r="AG50"/>
  <c r="BG50"/>
  <c r="AG51"/>
  <c r="BG51"/>
  <c r="Q69"/>
  <c r="U69"/>
  <c r="Y69"/>
  <c r="AC69"/>
  <c r="AI69"/>
  <c r="AM69"/>
  <c r="AQ69"/>
  <c r="AT69"/>
  <c r="AX69"/>
  <c r="BM69"/>
  <c r="BQ69"/>
  <c r="BT69"/>
  <c r="BX69"/>
  <c r="CA69"/>
  <c r="CL69"/>
  <c r="CP69"/>
  <c r="CU69"/>
  <c r="CY69"/>
  <c r="DC69"/>
  <c r="DG69"/>
  <c r="DJ69"/>
  <c r="DN69"/>
  <c r="DS69"/>
  <c r="DW69"/>
  <c r="EA69"/>
  <c r="AG74"/>
  <c r="BG74"/>
  <c r="EC75"/>
  <c r="BG76"/>
  <c r="E78"/>
  <c r="E79"/>
  <c r="AG80"/>
  <c r="BG80"/>
  <c r="E81"/>
  <c r="AG81"/>
  <c r="BG81"/>
  <c r="E82"/>
  <c r="AG82"/>
  <c r="BG82"/>
  <c r="BG83"/>
  <c r="E84"/>
  <c r="AG84"/>
  <c r="BG84"/>
  <c r="E85"/>
  <c r="AG85"/>
  <c r="BG85"/>
  <c r="E86"/>
  <c r="E88"/>
  <c r="AG88"/>
  <c r="E89"/>
  <c r="AG89"/>
  <c r="BG89"/>
  <c r="E90"/>
  <c r="AG90"/>
  <c r="BG90"/>
  <c r="E91"/>
  <c r="D91"/>
  <c r="E92"/>
  <c r="AG92"/>
  <c r="DQ62"/>
  <c r="Q97"/>
  <c r="U97"/>
  <c r="Y97"/>
  <c r="AC97"/>
  <c r="AM97"/>
  <c r="AQ97"/>
  <c r="AT97"/>
  <c r="AX97"/>
  <c r="BD97"/>
  <c r="BM97"/>
  <c r="BQ97"/>
  <c r="BV97"/>
  <c r="BZ97"/>
  <c r="CC97"/>
  <c r="CN97"/>
  <c r="CR97"/>
  <c r="CU97"/>
  <c r="CY97"/>
  <c r="DC97"/>
  <c r="DG97"/>
  <c r="DJ97"/>
  <c r="DN97"/>
  <c r="DQ97"/>
  <c r="DU97"/>
  <c r="DY97"/>
  <c r="EE97"/>
  <c r="EI97"/>
  <c r="EM97"/>
  <c r="AZ113"/>
  <c r="E114"/>
  <c r="AZ114"/>
  <c r="E115"/>
  <c r="AG115"/>
  <c r="BG115"/>
  <c r="EC115"/>
  <c r="AZ116"/>
  <c r="E117"/>
  <c r="BG117"/>
  <c r="BT117"/>
  <c r="E118"/>
  <c r="AG118"/>
  <c r="BG118"/>
  <c r="E119"/>
  <c r="AG119"/>
  <c r="BG119"/>
  <c r="BT119"/>
  <c r="Q120"/>
  <c r="U120"/>
  <c r="Y120"/>
  <c r="AC120"/>
  <c r="AI120"/>
  <c r="AM120"/>
  <c r="AQ120"/>
  <c r="AT120"/>
  <c r="AT111"/>
  <c r="AX120"/>
  <c r="BD120"/>
  <c r="BI120"/>
  <c r="BM120"/>
  <c r="BQ120"/>
  <c r="BV120"/>
  <c r="BZ120"/>
  <c r="CC120"/>
  <c r="CN120"/>
  <c r="CR120"/>
  <c r="CU120"/>
  <c r="CY120"/>
  <c r="DC120"/>
  <c r="DG120"/>
  <c r="DJ120"/>
  <c r="DJ111"/>
  <c r="DN120"/>
  <c r="DQ120"/>
  <c r="DQ111"/>
  <c r="DQ8"/>
  <c r="DU120"/>
  <c r="DY120"/>
  <c r="EE120"/>
  <c r="EI120"/>
  <c r="EI111"/>
  <c r="EM120"/>
  <c r="E130"/>
  <c r="Q62"/>
  <c r="U62"/>
  <c r="Y62"/>
  <c r="AC62"/>
  <c r="AM62"/>
  <c r="AQ62"/>
  <c r="AT62"/>
  <c r="AX62"/>
  <c r="BM62"/>
  <c r="BQ62"/>
  <c r="BX62"/>
  <c r="CA62"/>
  <c r="CL62"/>
  <c r="CP62"/>
  <c r="CU62"/>
  <c r="CY62"/>
  <c r="DC62"/>
  <c r="DG62"/>
  <c r="DJ62"/>
  <c r="DN62"/>
  <c r="DS62"/>
  <c r="DW62"/>
  <c r="EA62"/>
  <c r="BG128"/>
  <c r="BT128"/>
  <c r="E129"/>
  <c r="E76"/>
  <c r="AZ121"/>
  <c r="E132"/>
  <c r="EC35"/>
  <c r="E37"/>
  <c r="AG37"/>
  <c r="BG37"/>
  <c r="E38"/>
  <c r="AG38"/>
  <c r="BG38"/>
  <c r="E39"/>
  <c r="AG39"/>
  <c r="BG39"/>
  <c r="E40"/>
  <c r="BG40"/>
  <c r="E41"/>
  <c r="AG41"/>
  <c r="BG41"/>
  <c r="AG42"/>
  <c r="BG42"/>
  <c r="E43"/>
  <c r="AG43"/>
  <c r="BG43"/>
  <c r="E44"/>
  <c r="AG44"/>
  <c r="BG44"/>
  <c r="E45"/>
  <c r="AG45"/>
  <c r="BG45"/>
  <c r="EC51"/>
  <c r="EC53"/>
  <c r="EC54"/>
  <c r="E63"/>
  <c r="BG121"/>
  <c r="E107"/>
  <c r="BG88"/>
  <c r="BG19"/>
  <c r="E54"/>
  <c r="E60"/>
  <c r="AZ51"/>
  <c r="AZ54"/>
  <c r="E55"/>
  <c r="AG55"/>
  <c r="BG55"/>
  <c r="E56"/>
  <c r="AG56"/>
  <c r="BG56"/>
  <c r="E57"/>
  <c r="AG57"/>
  <c r="BG57"/>
  <c r="E58"/>
  <c r="AG58"/>
  <c r="BG58"/>
  <c r="E59"/>
  <c r="AG59"/>
  <c r="BG59"/>
  <c r="EC71"/>
  <c r="AZ74"/>
  <c r="EC74"/>
  <c r="E51"/>
  <c r="D51"/>
  <c r="E52"/>
  <c r="AG52"/>
  <c r="BG52"/>
  <c r="E61"/>
  <c r="AG61"/>
  <c r="BG61"/>
  <c r="E64"/>
  <c r="AG64"/>
  <c r="BG64"/>
  <c r="E65"/>
  <c r="AG65"/>
  <c r="BG65"/>
  <c r="E68"/>
  <c r="AG68"/>
  <c r="BG68"/>
  <c r="O69"/>
  <c r="S69"/>
  <c r="W69"/>
  <c r="AA69"/>
  <c r="AE69"/>
  <c r="AK69"/>
  <c r="AO69"/>
  <c r="AS69"/>
  <c r="AV69"/>
  <c r="BB69"/>
  <c r="BE69"/>
  <c r="BK69"/>
  <c r="BO69"/>
  <c r="BS69"/>
  <c r="BV69"/>
  <c r="BZ69"/>
  <c r="CC69"/>
  <c r="CN69"/>
  <c r="CR69"/>
  <c r="CW69"/>
  <c r="DA69"/>
  <c r="DE69"/>
  <c r="DI69"/>
  <c r="DL69"/>
  <c r="DP69"/>
  <c r="DU69"/>
  <c r="DY69"/>
  <c r="EE69"/>
  <c r="EI69"/>
  <c r="EM69"/>
  <c r="AZ71"/>
  <c r="E72"/>
  <c r="AG72"/>
  <c r="BG72"/>
  <c r="E73"/>
  <c r="AG73"/>
  <c r="BG73"/>
  <c r="E74"/>
  <c r="D74"/>
  <c r="E75"/>
  <c r="D75"/>
  <c r="AG107"/>
  <c r="O62"/>
  <c r="S62"/>
  <c r="W62"/>
  <c r="AA62"/>
  <c r="AE62"/>
  <c r="AK62"/>
  <c r="AO62"/>
  <c r="AS62"/>
  <c r="AV62"/>
  <c r="BB62"/>
  <c r="BE62"/>
  <c r="BK62"/>
  <c r="BO62"/>
  <c r="BS62"/>
  <c r="BV62"/>
  <c r="BZ62"/>
  <c r="CC62"/>
  <c r="CN62"/>
  <c r="CR62"/>
  <c r="CW62"/>
  <c r="DA62"/>
  <c r="DE62"/>
  <c r="DI62"/>
  <c r="DL62"/>
  <c r="DP62"/>
  <c r="DU62"/>
  <c r="DY62"/>
  <c r="EI62"/>
  <c r="AG132"/>
  <c r="BG132"/>
  <c r="AG149"/>
  <c r="BG92"/>
  <c r="E93"/>
  <c r="AG93"/>
  <c r="BG93"/>
  <c r="BT93"/>
  <c r="BT98"/>
  <c r="E13"/>
  <c r="BG129"/>
  <c r="BG176"/>
  <c r="AG63"/>
  <c r="BG63"/>
  <c r="E113"/>
  <c r="AG121"/>
  <c r="BT176"/>
  <c r="AG13"/>
  <c r="BG13"/>
  <c r="AG130"/>
  <c r="AG113"/>
  <c r="BT132"/>
  <c r="E133"/>
  <c r="AZ14"/>
  <c r="AG23"/>
  <c r="AG133"/>
  <c r="EC68"/>
  <c r="EG69"/>
  <c r="BG107"/>
  <c r="BG133"/>
  <c r="E14"/>
  <c r="EC14"/>
  <c r="E53"/>
  <c r="EG62"/>
  <c r="BG113"/>
  <c r="I8"/>
  <c r="D14"/>
  <c r="AZ15"/>
  <c r="E30"/>
  <c r="AG30"/>
  <c r="E46"/>
  <c r="AG46"/>
  <c r="AZ70"/>
  <c r="EK69"/>
  <c r="G97"/>
  <c r="BT133"/>
  <c r="AG10"/>
  <c r="EC11"/>
  <c r="O9"/>
  <c r="O8"/>
  <c r="S9"/>
  <c r="W9"/>
  <c r="AA9"/>
  <c r="AE9"/>
  <c r="AM9"/>
  <c r="AQ9"/>
  <c r="AT9"/>
  <c r="AX9"/>
  <c r="BB9"/>
  <c r="BE9"/>
  <c r="BE8"/>
  <c r="BK9"/>
  <c r="BO9"/>
  <c r="BS9"/>
  <c r="BV9"/>
  <c r="BZ9"/>
  <c r="CC9"/>
  <c r="CN9"/>
  <c r="CR9"/>
  <c r="CW9"/>
  <c r="DA9"/>
  <c r="DE9"/>
  <c r="DI9"/>
  <c r="DL9"/>
  <c r="DP9"/>
  <c r="DP8"/>
  <c r="DU9"/>
  <c r="DY9"/>
  <c r="EC23"/>
  <c r="EG9"/>
  <c r="EK9"/>
  <c r="AZ24"/>
  <c r="EC25"/>
  <c r="AZ29"/>
  <c r="EC41"/>
  <c r="AG53"/>
  <c r="BG53"/>
  <c r="AG86"/>
  <c r="BG86"/>
  <c r="E87"/>
  <c r="AG87"/>
  <c r="BG87"/>
  <c r="E102"/>
  <c r="EC107"/>
  <c r="BT115"/>
  <c r="E116"/>
  <c r="AG127"/>
  <c r="BG130"/>
  <c r="BG181"/>
  <c r="G188"/>
  <c r="G186"/>
  <c r="G184"/>
  <c r="G182"/>
  <c r="G180"/>
  <c r="G178"/>
  <c r="G176"/>
  <c r="G174"/>
  <c r="G172"/>
  <c r="G170"/>
  <c r="G168"/>
  <c r="G166"/>
  <c r="G164"/>
  <c r="G162"/>
  <c r="G160"/>
  <c r="G158"/>
  <c r="G156"/>
  <c r="G154"/>
  <c r="G152"/>
  <c r="G150"/>
  <c r="G148"/>
  <c r="G146"/>
  <c r="G144"/>
  <c r="G142"/>
  <c r="G140"/>
  <c r="G138"/>
  <c r="G136"/>
  <c r="G134"/>
  <c r="G132"/>
  <c r="G130"/>
  <c r="G128"/>
  <c r="G126"/>
  <c r="G124"/>
  <c r="G122"/>
  <c r="G120"/>
  <c r="G118"/>
  <c r="G116"/>
  <c r="G114"/>
  <c r="G112"/>
  <c r="G110"/>
  <c r="G108"/>
  <c r="G106"/>
  <c r="G104"/>
  <c r="G102"/>
  <c r="G100"/>
  <c r="G98"/>
  <c r="G96"/>
  <c r="G94"/>
  <c r="G92"/>
  <c r="G90"/>
  <c r="G88"/>
  <c r="G86"/>
  <c r="G84"/>
  <c r="G82"/>
  <c r="G80"/>
  <c r="G78"/>
  <c r="G76"/>
  <c r="G74"/>
  <c r="G72"/>
  <c r="G70"/>
  <c r="G68"/>
  <c r="G66"/>
  <c r="G64"/>
  <c r="G62"/>
  <c r="G60"/>
  <c r="G58"/>
  <c r="G56"/>
  <c r="G54"/>
  <c r="G52"/>
  <c r="G50"/>
  <c r="G48"/>
  <c r="G46"/>
  <c r="G44"/>
  <c r="G42"/>
  <c r="G40"/>
  <c r="G38"/>
  <c r="G36"/>
  <c r="G34"/>
  <c r="G32"/>
  <c r="G30"/>
  <c r="G28"/>
  <c r="G26"/>
  <c r="G24"/>
  <c r="G22"/>
  <c r="G20"/>
  <c r="G18"/>
  <c r="G16"/>
  <c r="G14"/>
  <c r="G12"/>
  <c r="G9"/>
  <c r="AZ16"/>
  <c r="Q9"/>
  <c r="U9"/>
  <c r="Y9"/>
  <c r="AC9"/>
  <c r="AK9"/>
  <c r="AO9"/>
  <c r="AS9"/>
  <c r="AV9"/>
  <c r="BD9"/>
  <c r="BM9"/>
  <c r="BQ9"/>
  <c r="BT9"/>
  <c r="BX9"/>
  <c r="CA9"/>
  <c r="CA8"/>
  <c r="CL9"/>
  <c r="CP9"/>
  <c r="CU9"/>
  <c r="CY9"/>
  <c r="DC9"/>
  <c r="DG9"/>
  <c r="DJ9"/>
  <c r="DN9"/>
  <c r="DS9"/>
  <c r="DW9"/>
  <c r="EA9"/>
  <c r="EE9"/>
  <c r="EI9"/>
  <c r="EM9"/>
  <c r="BG30"/>
  <c r="AZ78"/>
  <c r="E94"/>
  <c r="AG94"/>
  <c r="BG94"/>
  <c r="BT94"/>
  <c r="BT62"/>
  <c r="AG120"/>
  <c r="G10"/>
  <c r="G187"/>
  <c r="G185"/>
  <c r="G183"/>
  <c r="G181"/>
  <c r="G179"/>
  <c r="G177"/>
  <c r="G175"/>
  <c r="G173"/>
  <c r="G171"/>
  <c r="G169"/>
  <c r="G167"/>
  <c r="G165"/>
  <c r="G163"/>
  <c r="G161"/>
  <c r="G159"/>
  <c r="G157"/>
  <c r="G155"/>
  <c r="G153"/>
  <c r="G151"/>
  <c r="G149"/>
  <c r="G147"/>
  <c r="G145"/>
  <c r="G143"/>
  <c r="G141"/>
  <c r="G139"/>
  <c r="G137"/>
  <c r="G135"/>
  <c r="G133"/>
  <c r="G131"/>
  <c r="G129"/>
  <c r="G127"/>
  <c r="G125"/>
  <c r="G123"/>
  <c r="G121"/>
  <c r="G119"/>
  <c r="G117"/>
  <c r="G115"/>
  <c r="G113"/>
  <c r="G111"/>
  <c r="G109"/>
  <c r="G107"/>
  <c r="G105"/>
  <c r="G103"/>
  <c r="G101"/>
  <c r="G99"/>
  <c r="G95"/>
  <c r="G93"/>
  <c r="G91"/>
  <c r="G89"/>
  <c r="G87"/>
  <c r="G85"/>
  <c r="G83"/>
  <c r="G81"/>
  <c r="G79"/>
  <c r="G77"/>
  <c r="G75"/>
  <c r="G73"/>
  <c r="G71"/>
  <c r="G69"/>
  <c r="G67"/>
  <c r="G65"/>
  <c r="G63"/>
  <c r="G61"/>
  <c r="G59"/>
  <c r="G57"/>
  <c r="G55"/>
  <c r="G53"/>
  <c r="G51"/>
  <c r="G49"/>
  <c r="G47"/>
  <c r="G45"/>
  <c r="G43"/>
  <c r="G41"/>
  <c r="G39"/>
  <c r="G37"/>
  <c r="G35"/>
  <c r="G33"/>
  <c r="G31"/>
  <c r="G29"/>
  <c r="G27"/>
  <c r="G25"/>
  <c r="G23"/>
  <c r="G21"/>
  <c r="G19"/>
  <c r="G17"/>
  <c r="G15"/>
  <c r="G13"/>
  <c r="G11"/>
  <c r="G8"/>
  <c r="E22"/>
  <c r="E121"/>
  <c r="L120"/>
  <c r="E137"/>
  <c r="L136"/>
  <c r="AG137"/>
  <c r="AI136"/>
  <c r="BG137"/>
  <c r="BI136"/>
  <c r="BT137"/>
  <c r="BV136"/>
  <c r="E149"/>
  <c r="L148"/>
  <c r="AZ149"/>
  <c r="BB148"/>
  <c r="AG20"/>
  <c r="E23"/>
  <c r="AG54"/>
  <c r="AZ60"/>
  <c r="E77"/>
  <c r="AG77"/>
  <c r="BG77"/>
  <c r="BG78"/>
  <c r="EC79"/>
  <c r="AZ80"/>
  <c r="EC83"/>
  <c r="AZ88"/>
  <c r="AZ90"/>
  <c r="AZ92"/>
  <c r="AG102"/>
  <c r="BG102"/>
  <c r="AZ107"/>
  <c r="BB111"/>
  <c r="BG127"/>
  <c r="EC127"/>
  <c r="BT130"/>
  <c r="AZ132"/>
  <c r="EC141"/>
  <c r="BG170"/>
  <c r="EC181"/>
  <c r="BI22"/>
  <c r="BI27"/>
  <c r="AI27"/>
  <c r="L27"/>
  <c r="BI36"/>
  <c r="AI36"/>
  <c r="L36"/>
  <c r="E67"/>
  <c r="L66"/>
  <c r="AG67"/>
  <c r="AI66"/>
  <c r="BG67"/>
  <c r="BI66"/>
  <c r="E70"/>
  <c r="L69"/>
  <c r="BG70"/>
  <c r="BI69"/>
  <c r="E98"/>
  <c r="L97"/>
  <c r="AG98"/>
  <c r="AI97"/>
  <c r="BG98"/>
  <c r="BI97"/>
  <c r="E112"/>
  <c r="AG112"/>
  <c r="BG112"/>
  <c r="BT112"/>
  <c r="BG149"/>
  <c r="BI148"/>
  <c r="BT149"/>
  <c r="BV148"/>
  <c r="E178"/>
  <c r="BG178"/>
  <c r="BI177"/>
  <c r="AG19"/>
  <c r="EC34"/>
  <c r="E42"/>
  <c r="AZ57"/>
  <c r="AZ63"/>
  <c r="EC63"/>
  <c r="AG70"/>
  <c r="E71"/>
  <c r="AG71"/>
  <c r="AZ72"/>
  <c r="EC72"/>
  <c r="AZ96"/>
  <c r="AG104"/>
  <c r="BT107"/>
  <c r="BT129"/>
  <c r="AZ134"/>
  <c r="AZ135"/>
  <c r="AZ166"/>
  <c r="AG178"/>
  <c r="AZ178"/>
  <c r="BT178"/>
  <c r="BT177"/>
  <c r="EE62"/>
  <c r="EC12"/>
  <c r="D19"/>
  <c r="EC20"/>
  <c r="AZ37"/>
  <c r="EC37"/>
  <c r="EC38"/>
  <c r="EC39"/>
  <c r="EC44"/>
  <c r="EC45"/>
  <c r="AZ49"/>
  <c r="BG54"/>
  <c r="AG60"/>
  <c r="BG60"/>
  <c r="AZ64"/>
  <c r="EC67"/>
  <c r="EC70"/>
  <c r="AZ77"/>
  <c r="EC90"/>
  <c r="BT101"/>
  <c r="EC101"/>
  <c r="BG104"/>
  <c r="BT104"/>
  <c r="EC104"/>
  <c r="EC105"/>
  <c r="EC109"/>
  <c r="BT110"/>
  <c r="EC110"/>
  <c r="BT113"/>
  <c r="EC113"/>
  <c r="BT114"/>
  <c r="EC114"/>
  <c r="AG116"/>
  <c r="BT116"/>
  <c r="EC116"/>
  <c r="AZ119"/>
  <c r="BT121"/>
  <c r="EC121"/>
  <c r="BT124"/>
  <c r="AZ126"/>
  <c r="EC126"/>
  <c r="AZ127"/>
  <c r="EC129"/>
  <c r="AZ131"/>
  <c r="AZ133"/>
  <c r="EC137"/>
  <c r="BT139"/>
  <c r="AZ140"/>
  <c r="BT144"/>
  <c r="EC146"/>
  <c r="EC149"/>
  <c r="BG152"/>
  <c r="BT152"/>
  <c r="AZ154"/>
  <c r="BG155"/>
  <c r="EC155"/>
  <c r="EC160"/>
  <c r="EC162"/>
  <c r="EC164"/>
  <c r="EC168"/>
  <c r="E172"/>
  <c r="AG172"/>
  <c r="BG172"/>
  <c r="BT172"/>
  <c r="BG175"/>
  <c r="EC175"/>
  <c r="AG179"/>
  <c r="BG179"/>
  <c r="EC179"/>
  <c r="EC185"/>
  <c r="BG187"/>
  <c r="EC187"/>
  <c r="EC17"/>
  <c r="AZ26"/>
  <c r="AZ28"/>
  <c r="EC29"/>
  <c r="AZ42"/>
  <c r="EC42"/>
  <c r="BG46"/>
  <c r="AZ50"/>
  <c r="EC57"/>
  <c r="D63"/>
  <c r="D72"/>
  <c r="AZ73"/>
  <c r="EC73"/>
  <c r="AZ79"/>
  <c r="E80"/>
  <c r="EC80"/>
  <c r="EC81"/>
  <c r="AZ84"/>
  <c r="EC86"/>
  <c r="EC88"/>
  <c r="EC89"/>
  <c r="EC92"/>
  <c r="EC98"/>
  <c r="EC100"/>
  <c r="BT102"/>
  <c r="EC102"/>
  <c r="D107"/>
  <c r="EC112"/>
  <c r="EC117"/>
  <c r="BT127"/>
  <c r="AZ128"/>
  <c r="EC133"/>
  <c r="EC140"/>
  <c r="EC142"/>
  <c r="EC145"/>
  <c r="EC150"/>
  <c r="EC154"/>
  <c r="EC158"/>
  <c r="AZ160"/>
  <c r="EC161"/>
  <c r="EC163"/>
  <c r="BG166"/>
  <c r="EC166"/>
  <c r="BT170"/>
  <c r="EC174"/>
  <c r="EC176"/>
  <c r="EC178"/>
  <c r="EC184"/>
  <c r="EC186"/>
  <c r="EC10"/>
  <c r="AZ18"/>
  <c r="EC18"/>
  <c r="AZ21"/>
  <c r="D23"/>
  <c r="EC24"/>
  <c r="AZ25"/>
  <c r="EC28"/>
  <c r="AZ32"/>
  <c r="EC32"/>
  <c r="AZ38"/>
  <c r="EC40"/>
  <c r="AZ43"/>
  <c r="EC43"/>
  <c r="AZ44"/>
  <c r="AZ46"/>
  <c r="AZ47"/>
  <c r="EC47"/>
  <c r="EC49"/>
  <c r="EC50"/>
  <c r="AZ52"/>
  <c r="EC52"/>
  <c r="AZ53"/>
  <c r="D54"/>
  <c r="AZ55"/>
  <c r="EC55"/>
  <c r="AZ56"/>
  <c r="EC56"/>
  <c r="EC64"/>
  <c r="AZ65"/>
  <c r="EC65"/>
  <c r="AZ68"/>
  <c r="D73"/>
  <c r="AZ82"/>
  <c r="EC82"/>
  <c r="AG83"/>
  <c r="AZ87"/>
  <c r="EC87"/>
  <c r="AZ93"/>
  <c r="EC93"/>
  <c r="AZ94"/>
  <c r="AZ95"/>
  <c r="AZ99"/>
  <c r="AZ102"/>
  <c r="EC103"/>
  <c r="AZ104"/>
  <c r="AZ106"/>
  <c r="BG110"/>
  <c r="AZ112"/>
  <c r="BG114"/>
  <c r="AZ115"/>
  <c r="AZ122"/>
  <c r="EC124"/>
  <c r="AZ125"/>
  <c r="EC125"/>
  <c r="E127"/>
  <c r="AZ130"/>
  <c r="EC130"/>
  <c r="BG131"/>
  <c r="E136"/>
  <c r="AZ138"/>
  <c r="EC139"/>
  <c r="AZ141"/>
  <c r="AZ142"/>
  <c r="AZ143"/>
  <c r="EC144"/>
  <c r="AZ145"/>
  <c r="AZ146"/>
  <c r="EC151"/>
  <c r="AZ152"/>
  <c r="EC153"/>
  <c r="AZ155"/>
  <c r="EC156"/>
  <c r="AZ157"/>
  <c r="EC159"/>
  <c r="AZ161"/>
  <c r="AZ162"/>
  <c r="AZ163"/>
  <c r="EC169"/>
  <c r="EC170"/>
  <c r="AG171"/>
  <c r="AZ172"/>
  <c r="EC173"/>
  <c r="AZ174"/>
  <c r="AZ175"/>
  <c r="AZ176"/>
  <c r="AZ180"/>
  <c r="EC182"/>
  <c r="EC183"/>
  <c r="AZ185"/>
  <c r="EC15"/>
  <c r="EC16"/>
  <c r="D24"/>
  <c r="EC26"/>
  <c r="D28"/>
  <c r="AZ30"/>
  <c r="AZ31"/>
  <c r="EC31"/>
  <c r="AZ33"/>
  <c r="EC33"/>
  <c r="AZ34"/>
  <c r="AZ35"/>
  <c r="AZ39"/>
  <c r="AZ41"/>
  <c r="D44"/>
  <c r="AZ45"/>
  <c r="D50"/>
  <c r="D55"/>
  <c r="AZ58"/>
  <c r="EC58"/>
  <c r="AZ59"/>
  <c r="EC59"/>
  <c r="EC60"/>
  <c r="AZ61"/>
  <c r="EC61"/>
  <c r="D64"/>
  <c r="AZ67"/>
  <c r="BG71"/>
  <c r="EC76"/>
  <c r="EC77"/>
  <c r="AG78"/>
  <c r="EC78"/>
  <c r="AG79"/>
  <c r="BG79"/>
  <c r="AZ81"/>
  <c r="D83"/>
  <c r="EC84"/>
  <c r="AZ85"/>
  <c r="EC85"/>
  <c r="AZ86"/>
  <c r="AZ89"/>
  <c r="EC94"/>
  <c r="EC95"/>
  <c r="AZ98"/>
  <c r="BT100"/>
  <c r="AZ101"/>
  <c r="AZ103"/>
  <c r="AZ105"/>
  <c r="BT108"/>
  <c r="EC108"/>
  <c r="AZ109"/>
  <c r="D112"/>
  <c r="BG116"/>
  <c r="AZ118"/>
  <c r="EC118"/>
  <c r="EC119"/>
  <c r="EC122"/>
  <c r="AZ123"/>
  <c r="EC123"/>
  <c r="AZ124"/>
  <c r="D126"/>
  <c r="D128"/>
  <c r="AZ129"/>
  <c r="EC132"/>
  <c r="D135"/>
  <c r="AZ137"/>
  <c r="EC138"/>
  <c r="EC143"/>
  <c r="AZ144"/>
  <c r="AZ147"/>
  <c r="AZ150"/>
  <c r="AZ151"/>
  <c r="EC152"/>
  <c r="AZ153"/>
  <c r="AZ156"/>
  <c r="EC157"/>
  <c r="AZ158"/>
  <c r="AZ159"/>
  <c r="D160"/>
  <c r="AZ164"/>
  <c r="AZ165"/>
  <c r="AG166"/>
  <c r="AZ167"/>
  <c r="BT168"/>
  <c r="AZ169"/>
  <c r="AZ170"/>
  <c r="D171"/>
  <c r="EC172"/>
  <c r="AZ173"/>
  <c r="AZ179"/>
  <c r="EC180"/>
  <c r="AZ181"/>
  <c r="AZ182"/>
  <c r="AZ186"/>
  <c r="AZ187"/>
  <c r="D15"/>
  <c r="D16"/>
  <c r="D17"/>
  <c r="D20"/>
  <c r="D21"/>
  <c r="D34"/>
  <c r="D38"/>
  <c r="D40"/>
  <c r="D43"/>
  <c r="D46"/>
  <c r="D47"/>
  <c r="D68"/>
  <c r="D56"/>
  <c r="D57"/>
  <c r="D58"/>
  <c r="D100"/>
  <c r="E97"/>
  <c r="D78"/>
  <c r="D82"/>
  <c r="D85"/>
  <c r="D87"/>
  <c r="D93"/>
  <c r="D99"/>
  <c r="D106"/>
  <c r="D114"/>
  <c r="D124"/>
  <c r="D118"/>
  <c r="D131"/>
  <c r="D142"/>
  <c r="D145"/>
  <c r="D147"/>
  <c r="D151"/>
  <c r="D157"/>
  <c r="D164"/>
  <c r="D167"/>
  <c r="D170"/>
  <c r="D174"/>
  <c r="D178"/>
  <c r="D183"/>
  <c r="AO117" i="5"/>
  <c r="D30"/>
  <c r="T33"/>
  <c r="D14"/>
  <c r="D16"/>
  <c r="D17"/>
  <c r="D18"/>
  <c r="D20"/>
  <c r="T63"/>
  <c r="AD108"/>
  <c r="BY7"/>
  <c r="D46"/>
  <c r="D139"/>
  <c r="D166"/>
  <c r="D134"/>
  <c r="D137"/>
  <c r="D21"/>
  <c r="D26"/>
  <c r="D39"/>
  <c r="D93"/>
  <c r="D44"/>
  <c r="D61"/>
  <c r="D70"/>
  <c r="D105"/>
  <c r="D116"/>
  <c r="T7"/>
  <c r="T6"/>
  <c r="D32"/>
  <c r="D22"/>
  <c r="D23"/>
  <c r="D25"/>
  <c r="D48"/>
  <c r="D50"/>
  <c r="D51"/>
  <c r="D52"/>
  <c r="D57"/>
  <c r="D65"/>
  <c r="D72"/>
  <c r="D75"/>
  <c r="D76"/>
  <c r="D77"/>
  <c r="D78"/>
  <c r="D82"/>
  <c r="D91"/>
  <c r="T94"/>
  <c r="T108"/>
  <c r="D115"/>
  <c r="D119"/>
  <c r="D126"/>
  <c r="D127"/>
  <c r="D131"/>
  <c r="D135"/>
  <c r="D141"/>
  <c r="D143"/>
  <c r="D146"/>
  <c r="D148"/>
  <c r="D150"/>
  <c r="D152"/>
  <c r="D156"/>
  <c r="D158"/>
  <c r="D160"/>
  <c r="D162"/>
  <c r="D164"/>
  <c r="D168"/>
  <c r="D170"/>
  <c r="D176"/>
  <c r="D178"/>
  <c r="D180"/>
  <c r="D182"/>
  <c r="D184"/>
  <c r="D28"/>
  <c r="D29"/>
  <c r="D31"/>
  <c r="D34"/>
  <c r="D35"/>
  <c r="D54"/>
  <c r="D55"/>
  <c r="T59"/>
  <c r="T5"/>
  <c r="D80"/>
  <c r="D86"/>
  <c r="D87"/>
  <c r="D89"/>
  <c r="D92"/>
  <c r="D97"/>
  <c r="D99"/>
  <c r="D102"/>
  <c r="D103"/>
  <c r="D107"/>
  <c r="D136"/>
  <c r="D138"/>
  <c r="D140"/>
  <c r="D142"/>
  <c r="D144"/>
  <c r="D147"/>
  <c r="D149"/>
  <c r="D151"/>
  <c r="D157"/>
  <c r="D159"/>
  <c r="D161"/>
  <c r="D163"/>
  <c r="D165"/>
  <c r="D167"/>
  <c r="D169"/>
  <c r="D175"/>
  <c r="D177"/>
  <c r="D179"/>
  <c r="D181"/>
  <c r="D183"/>
  <c r="D185"/>
  <c r="D13"/>
  <c r="D10"/>
  <c r="D11"/>
  <c r="E33"/>
  <c r="AD59"/>
  <c r="AD33"/>
  <c r="AD94"/>
  <c r="AO59"/>
  <c r="AO108"/>
  <c r="D104"/>
  <c r="D106"/>
  <c r="AH79"/>
  <c r="D79"/>
  <c r="D96"/>
  <c r="D98"/>
  <c r="D101"/>
  <c r="AH118"/>
  <c r="D118"/>
  <c r="AH123"/>
  <c r="AH125"/>
  <c r="D125"/>
  <c r="D129"/>
  <c r="AH130"/>
  <c r="D130"/>
  <c r="AH132"/>
  <c r="D132"/>
  <c r="D68"/>
  <c r="AH90"/>
  <c r="D171"/>
  <c r="D172"/>
  <c r="D173"/>
  <c r="AH53"/>
  <c r="AH83"/>
  <c r="AH113"/>
  <c r="AH120"/>
  <c r="AH122"/>
  <c r="D155"/>
  <c r="D74"/>
  <c r="D15"/>
  <c r="D122"/>
  <c r="D120"/>
  <c r="D41"/>
  <c r="D154"/>
  <c r="D123"/>
  <c r="BW5"/>
  <c r="D19"/>
  <c r="D145"/>
  <c r="D174"/>
  <c r="D133"/>
  <c r="BY6"/>
  <c r="BY5"/>
  <c r="E6"/>
  <c r="AH12"/>
  <c r="D12"/>
  <c r="E59"/>
  <c r="AH60"/>
  <c r="AH64"/>
  <c r="AH67"/>
  <c r="AH66"/>
  <c r="AH81"/>
  <c r="D83"/>
  <c r="D84"/>
  <c r="D85"/>
  <c r="D88"/>
  <c r="D90"/>
  <c r="AO94"/>
  <c r="AO5"/>
  <c r="AH100"/>
  <c r="AH94"/>
  <c r="D109"/>
  <c r="D111"/>
  <c r="D112"/>
  <c r="D113"/>
  <c r="D121"/>
  <c r="D128"/>
  <c r="AH27"/>
  <c r="AH24"/>
  <c r="D24"/>
  <c r="AH36"/>
  <c r="AH33"/>
  <c r="D33"/>
  <c r="D95"/>
  <c r="E94"/>
  <c r="D110"/>
  <c r="E108"/>
  <c r="AH114"/>
  <c r="D37"/>
  <c r="D38"/>
  <c r="D40"/>
  <c r="D42"/>
  <c r="D43"/>
  <c r="D45"/>
  <c r="D47"/>
  <c r="D49"/>
  <c r="D53"/>
  <c r="AH56"/>
  <c r="D56"/>
  <c r="D58"/>
  <c r="D62"/>
  <c r="D64"/>
  <c r="D66"/>
  <c r="D67"/>
  <c r="D69"/>
  <c r="D71"/>
  <c r="D73"/>
  <c r="D81"/>
  <c r="D100"/>
  <c r="D114"/>
  <c r="D124"/>
  <c r="D153"/>
  <c r="BF106" i="1"/>
  <c r="E181"/>
  <c r="E183"/>
  <c r="BS57"/>
  <c r="E22"/>
  <c r="AA143"/>
  <c r="AA115"/>
  <c r="AA64"/>
  <c r="AA61"/>
  <c r="AA57"/>
  <c r="AS131"/>
  <c r="AS92"/>
  <c r="BD57"/>
  <c r="AG172"/>
  <c r="AG143"/>
  <c r="AG115"/>
  <c r="AG64"/>
  <c r="AG61"/>
  <c r="AG57"/>
  <c r="BS131"/>
  <c r="BS92"/>
  <c r="BO131"/>
  <c r="BO92"/>
  <c r="E58"/>
  <c r="E23"/>
  <c r="E17"/>
  <c r="E31"/>
  <c r="AA131"/>
  <c r="AA92"/>
  <c r="AI115"/>
  <c r="AI106"/>
  <c r="AO64"/>
  <c r="AO61"/>
  <c r="AO88"/>
  <c r="AO89"/>
  <c r="AO90"/>
  <c r="AO91"/>
  <c r="AO57"/>
  <c r="AS172"/>
  <c r="AS143"/>
  <c r="AS115"/>
  <c r="AS106"/>
  <c r="AS64"/>
  <c r="AS61"/>
  <c r="AS57"/>
  <c r="BF57"/>
  <c r="AG131"/>
  <c r="AG92"/>
  <c r="BS172"/>
  <c r="BS143"/>
  <c r="BS115"/>
  <c r="BS106"/>
  <c r="BO172"/>
  <c r="BO143"/>
  <c r="BO115"/>
  <c r="BO106"/>
  <c r="BO64"/>
  <c r="BO61"/>
  <c r="BO57"/>
  <c r="E144"/>
  <c r="E132"/>
  <c r="E116"/>
  <c r="E93"/>
  <c r="E92"/>
  <c r="E62"/>
  <c r="T183"/>
  <c r="T181"/>
  <c r="T179"/>
  <c r="T177"/>
  <c r="T175"/>
  <c r="T173"/>
  <c r="T171"/>
  <c r="T169"/>
  <c r="T167"/>
  <c r="T165"/>
  <c r="T163"/>
  <c r="T161"/>
  <c r="T159"/>
  <c r="T157"/>
  <c r="T155"/>
  <c r="T153"/>
  <c r="T151"/>
  <c r="T149"/>
  <c r="T147"/>
  <c r="T145"/>
  <c r="T141"/>
  <c r="T139"/>
  <c r="T137"/>
  <c r="T135"/>
  <c r="T133"/>
  <c r="T129"/>
  <c r="T127"/>
  <c r="T125"/>
  <c r="T123"/>
  <c r="T121"/>
  <c r="T119"/>
  <c r="T117"/>
  <c r="T113"/>
  <c r="T111"/>
  <c r="T109"/>
  <c r="T107"/>
  <c r="T105"/>
  <c r="T103"/>
  <c r="T101"/>
  <c r="T99"/>
  <c r="T97"/>
  <c r="T95"/>
  <c r="T93"/>
  <c r="T91"/>
  <c r="T89"/>
  <c r="T87"/>
  <c r="T85"/>
  <c r="T83"/>
  <c r="T81"/>
  <c r="T79"/>
  <c r="T77"/>
  <c r="T75"/>
  <c r="T73"/>
  <c r="T71"/>
  <c r="T69"/>
  <c r="T67"/>
  <c r="T65"/>
  <c r="T63"/>
  <c r="T59"/>
  <c r="BC182"/>
  <c r="BC180"/>
  <c r="AH180"/>
  <c r="BC178"/>
  <c r="BC176"/>
  <c r="AH176"/>
  <c r="BC174"/>
  <c r="BC170"/>
  <c r="BC168"/>
  <c r="AH168"/>
  <c r="BC166"/>
  <c r="AH166"/>
  <c r="BC164"/>
  <c r="AH164"/>
  <c r="BC162"/>
  <c r="BC160"/>
  <c r="AH160"/>
  <c r="BC158"/>
  <c r="AH158"/>
  <c r="BC156"/>
  <c r="BC154"/>
  <c r="AH154"/>
  <c r="BC152"/>
  <c r="BC150"/>
  <c r="AH150"/>
  <c r="BC148"/>
  <c r="BC146"/>
  <c r="AH146"/>
  <c r="BC144"/>
  <c r="BC142"/>
  <c r="AH142"/>
  <c r="BC140"/>
  <c r="BC138"/>
  <c r="AH138"/>
  <c r="BC136"/>
  <c r="BC134"/>
  <c r="AH134"/>
  <c r="BC132"/>
  <c r="AH130"/>
  <c r="AH126"/>
  <c r="AH122"/>
  <c r="AH118"/>
  <c r="AH114"/>
  <c r="AH110"/>
  <c r="AH104"/>
  <c r="AH100"/>
  <c r="AH96"/>
  <c r="AH90"/>
  <c r="AH86"/>
  <c r="AH82"/>
  <c r="AH78"/>
  <c r="AH74"/>
  <c r="AH70"/>
  <c r="AH66"/>
  <c r="AH60"/>
  <c r="T182"/>
  <c r="T180"/>
  <c r="T178"/>
  <c r="T176"/>
  <c r="T174"/>
  <c r="T170"/>
  <c r="T168"/>
  <c r="T166"/>
  <c r="T164"/>
  <c r="T162"/>
  <c r="T160"/>
  <c r="T158"/>
  <c r="T156"/>
  <c r="T154"/>
  <c r="T152"/>
  <c r="T150"/>
  <c r="T148"/>
  <c r="T146"/>
  <c r="T144"/>
  <c r="T142"/>
  <c r="T140"/>
  <c r="T138"/>
  <c r="T136"/>
  <c r="T134"/>
  <c r="T132"/>
  <c r="T130"/>
  <c r="T128"/>
  <c r="T126"/>
  <c r="T124"/>
  <c r="T122"/>
  <c r="T120"/>
  <c r="T118"/>
  <c r="T116"/>
  <c r="T114"/>
  <c r="T112"/>
  <c r="T110"/>
  <c r="T108"/>
  <c r="T104"/>
  <c r="T102"/>
  <c r="T100"/>
  <c r="T98"/>
  <c r="T96"/>
  <c r="T94"/>
  <c r="T90"/>
  <c r="T88"/>
  <c r="T86"/>
  <c r="T84"/>
  <c r="T82"/>
  <c r="T80"/>
  <c r="T78"/>
  <c r="T76"/>
  <c r="T74"/>
  <c r="T72"/>
  <c r="T70"/>
  <c r="T68"/>
  <c r="T66"/>
  <c r="T62"/>
  <c r="T60"/>
  <c r="T58"/>
  <c r="AH182"/>
  <c r="AH178"/>
  <c r="AH174"/>
  <c r="AH170"/>
  <c r="AH162"/>
  <c r="AH156"/>
  <c r="AH152"/>
  <c r="AH148"/>
  <c r="AH144"/>
  <c r="AH140"/>
  <c r="AH136"/>
  <c r="AH132"/>
  <c r="AH128"/>
  <c r="AH124"/>
  <c r="AH120"/>
  <c r="AH116"/>
  <c r="AH112"/>
  <c r="AH108"/>
  <c r="AH102"/>
  <c r="AH98"/>
  <c r="AH94"/>
  <c r="AH88"/>
  <c r="AH84"/>
  <c r="AH80"/>
  <c r="AH76"/>
  <c r="AH72"/>
  <c r="AH68"/>
  <c r="AH62"/>
  <c r="AH58"/>
  <c r="AH183"/>
  <c r="BC181"/>
  <c r="AH181"/>
  <c r="BC179"/>
  <c r="AH179"/>
  <c r="BC177"/>
  <c r="AH177"/>
  <c r="BC175"/>
  <c r="AH175"/>
  <c r="BC173"/>
  <c r="BC171"/>
  <c r="AH171"/>
  <c r="BC169"/>
  <c r="AH169"/>
  <c r="BC167"/>
  <c r="AH167"/>
  <c r="BC165"/>
  <c r="AH165"/>
  <c r="BC163"/>
  <c r="AH163"/>
  <c r="BC161"/>
  <c r="AH161"/>
  <c r="BC159"/>
  <c r="AH159"/>
  <c r="BC157"/>
  <c r="AH157"/>
  <c r="BC155"/>
  <c r="AH155"/>
  <c r="BC153"/>
  <c r="AH153"/>
  <c r="BC151"/>
  <c r="AH151"/>
  <c r="BC149"/>
  <c r="AH149"/>
  <c r="BC147"/>
  <c r="AH147"/>
  <c r="BC145"/>
  <c r="AH145"/>
  <c r="BC141"/>
  <c r="AH141"/>
  <c r="BC139"/>
  <c r="AH139"/>
  <c r="BC137"/>
  <c r="AH137"/>
  <c r="BC135"/>
  <c r="AH135"/>
  <c r="BC133"/>
  <c r="AH133"/>
  <c r="AH129"/>
  <c r="AH127"/>
  <c r="AH125"/>
  <c r="AH123"/>
  <c r="AH121"/>
  <c r="AH119"/>
  <c r="AH117"/>
  <c r="AH113"/>
  <c r="AH111"/>
  <c r="AH109"/>
  <c r="AH105"/>
  <c r="AH103"/>
  <c r="AH101"/>
  <c r="AH99"/>
  <c r="AH97"/>
  <c r="AH95"/>
  <c r="AH91"/>
  <c r="AH89"/>
  <c r="AH87"/>
  <c r="AH85"/>
  <c r="AH83"/>
  <c r="AH81"/>
  <c r="AH79"/>
  <c r="AH77"/>
  <c r="AH75"/>
  <c r="AH73"/>
  <c r="AH71"/>
  <c r="AH69"/>
  <c r="AH67"/>
  <c r="AH63"/>
  <c r="AH59"/>
  <c r="AO183"/>
  <c r="AO181"/>
  <c r="AO179"/>
  <c r="AO177"/>
  <c r="AO175"/>
  <c r="AO173"/>
  <c r="AO171"/>
  <c r="AO169"/>
  <c r="AO167"/>
  <c r="AO165"/>
  <c r="AO163"/>
  <c r="AO161"/>
  <c r="AO159"/>
  <c r="AO157"/>
  <c r="AO155"/>
  <c r="AO153"/>
  <c r="AO151"/>
  <c r="AO149"/>
  <c r="AO147"/>
  <c r="AO145"/>
  <c r="AO141"/>
  <c r="AO139"/>
  <c r="AO137"/>
  <c r="AO135"/>
  <c r="AO133"/>
  <c r="AO129"/>
  <c r="AO127"/>
  <c r="AO125"/>
  <c r="AO123"/>
  <c r="AO121"/>
  <c r="AO119"/>
  <c r="AO117"/>
  <c r="AO113"/>
  <c r="AO111"/>
  <c r="AO109"/>
  <c r="AO107"/>
  <c r="AO105"/>
  <c r="AO103"/>
  <c r="AO101"/>
  <c r="AO99"/>
  <c r="AO97"/>
  <c r="AO95"/>
  <c r="AO93"/>
  <c r="AD182"/>
  <c r="AD180"/>
  <c r="AD178"/>
  <c r="AD176"/>
  <c r="AD174"/>
  <c r="AD170"/>
  <c r="D170"/>
  <c r="AD168"/>
  <c r="AD166"/>
  <c r="AD164"/>
  <c r="AD162"/>
  <c r="D162"/>
  <c r="AD160"/>
  <c r="AD158"/>
  <c r="AD156"/>
  <c r="AD154"/>
  <c r="AD152"/>
  <c r="AD150"/>
  <c r="AD148"/>
  <c r="AD146"/>
  <c r="AD144"/>
  <c r="AD142"/>
  <c r="AD140"/>
  <c r="AD138"/>
  <c r="AD136"/>
  <c r="AD134"/>
  <c r="AD132"/>
  <c r="AD130"/>
  <c r="AD128"/>
  <c r="AD126"/>
  <c r="AD124"/>
  <c r="AD122"/>
  <c r="AD120"/>
  <c r="AD118"/>
  <c r="AD116"/>
  <c r="AD114"/>
  <c r="AD112"/>
  <c r="AD110"/>
  <c r="AD108"/>
  <c r="AD104"/>
  <c r="AD102"/>
  <c r="D102"/>
  <c r="AD100"/>
  <c r="AD98"/>
  <c r="D98"/>
  <c r="AD96"/>
  <c r="AD94"/>
  <c r="D94"/>
  <c r="AD90"/>
  <c r="AD88"/>
  <c r="AD86"/>
  <c r="AD84"/>
  <c r="AD82"/>
  <c r="AD80"/>
  <c r="AD78"/>
  <c r="AD76"/>
  <c r="AD74"/>
  <c r="AD72"/>
  <c r="AD70"/>
  <c r="AD68"/>
  <c r="AD66"/>
  <c r="AD62"/>
  <c r="AD60"/>
  <c r="AD58"/>
  <c r="D54"/>
  <c r="D50"/>
  <c r="D46"/>
  <c r="D42"/>
  <c r="D38"/>
  <c r="D34"/>
  <c r="D30"/>
  <c r="D26"/>
  <c r="AD183"/>
  <c r="AD181"/>
  <c r="AD179"/>
  <c r="AD177"/>
  <c r="AD175"/>
  <c r="AD173"/>
  <c r="AD171"/>
  <c r="AD169"/>
  <c r="AD167"/>
  <c r="AD163"/>
  <c r="AD161"/>
  <c r="AD159"/>
  <c r="AD157"/>
  <c r="AD155"/>
  <c r="AD153"/>
  <c r="AD151"/>
  <c r="AD149"/>
  <c r="AD147"/>
  <c r="AD145"/>
  <c r="AD141"/>
  <c r="AD139"/>
  <c r="AD137"/>
  <c r="AD135"/>
  <c r="AD133"/>
  <c r="AD129"/>
  <c r="AD127"/>
  <c r="AD125"/>
  <c r="AD123"/>
  <c r="AD121"/>
  <c r="AD119"/>
  <c r="AD117"/>
  <c r="AD113"/>
  <c r="AD111"/>
  <c r="AD109"/>
  <c r="AD107"/>
  <c r="AD105"/>
  <c r="AD103"/>
  <c r="AD101"/>
  <c r="AD99"/>
  <c r="AD97"/>
  <c r="AD95"/>
  <c r="AD93"/>
  <c r="AD91"/>
  <c r="AD89"/>
  <c r="AD87"/>
  <c r="AD85"/>
  <c r="AD83"/>
  <c r="AD81"/>
  <c r="AD79"/>
  <c r="AD77"/>
  <c r="AD75"/>
  <c r="AD73"/>
  <c r="AD71"/>
  <c r="AD69"/>
  <c r="AD67"/>
  <c r="AD65"/>
  <c r="AD63"/>
  <c r="AD59"/>
  <c r="AO182"/>
  <c r="AO180"/>
  <c r="AO178"/>
  <c r="AO176"/>
  <c r="AO174"/>
  <c r="AO170"/>
  <c r="AO168"/>
  <c r="AO166"/>
  <c r="AO164"/>
  <c r="AO162"/>
  <c r="AO160"/>
  <c r="AO158"/>
  <c r="AO156"/>
  <c r="AO154"/>
  <c r="AO152"/>
  <c r="AO150"/>
  <c r="AO148"/>
  <c r="AO146"/>
  <c r="AO144"/>
  <c r="AO142"/>
  <c r="AO140"/>
  <c r="AO138"/>
  <c r="AO136"/>
  <c r="AO134"/>
  <c r="AO132"/>
  <c r="AO130"/>
  <c r="AO128"/>
  <c r="AO126"/>
  <c r="AO124"/>
  <c r="AO122"/>
  <c r="AO120"/>
  <c r="AO118"/>
  <c r="AO116"/>
  <c r="AO114"/>
  <c r="AO112"/>
  <c r="AO110"/>
  <c r="AO108"/>
  <c r="AO104"/>
  <c r="AO102"/>
  <c r="AO100"/>
  <c r="AO98"/>
  <c r="AO96"/>
  <c r="AO94"/>
  <c r="FM8" i="8"/>
  <c r="FO9"/>
  <c r="N120"/>
  <c r="DE97"/>
  <c r="CA97"/>
  <c r="CK97"/>
  <c r="AY97"/>
  <c r="GL62"/>
  <c r="E62"/>
  <c r="AM111"/>
  <c r="AJ111"/>
  <c r="GL111"/>
  <c r="DE120"/>
  <c r="DE111"/>
  <c r="N136"/>
  <c r="N148"/>
  <c r="N177"/>
  <c r="CN8"/>
  <c r="CK111"/>
  <c r="AY111"/>
  <c r="GL97"/>
  <c r="AV8"/>
  <c r="AX14"/>
  <c r="AX32"/>
  <c r="AX80"/>
  <c r="AX45"/>
  <c r="AX72"/>
  <c r="AX95"/>
  <c r="AX116"/>
  <c r="AX110"/>
  <c r="AX119"/>
  <c r="AX123"/>
  <c r="AX131"/>
  <c r="AX132"/>
  <c r="AX134"/>
  <c r="AX126"/>
  <c r="AX128"/>
  <c r="AX133"/>
  <c r="AX138"/>
  <c r="AX141"/>
  <c r="AX144"/>
  <c r="AX146"/>
  <c r="AX149"/>
  <c r="AX151"/>
  <c r="AX153"/>
  <c r="AX155"/>
  <c r="AX156"/>
  <c r="AX159"/>
  <c r="AX164"/>
  <c r="AX166"/>
  <c r="AX161"/>
  <c r="AX163"/>
  <c r="AX167"/>
  <c r="AX170"/>
  <c r="AX171"/>
  <c r="AX176"/>
  <c r="AX179"/>
  <c r="AX180"/>
  <c r="AX184"/>
  <c r="AX183"/>
  <c r="AX185"/>
  <c r="GQ177"/>
  <c r="GB177"/>
  <c r="DB177"/>
  <c r="BZ177"/>
  <c r="Z177"/>
  <c r="GT177"/>
  <c r="GE177"/>
  <c r="FE177"/>
  <c r="ES177"/>
  <c r="DZ177"/>
  <c r="HC177"/>
  <c r="GH177"/>
  <c r="FR177"/>
  <c r="DL177"/>
  <c r="BJ177"/>
  <c r="AR177"/>
  <c r="AF177"/>
  <c r="GK177"/>
  <c r="FY177"/>
  <c r="FL177"/>
  <c r="EY177"/>
  <c r="EF177"/>
  <c r="BW177"/>
  <c r="HC148"/>
  <c r="GK148"/>
  <c r="FY148"/>
  <c r="FL148"/>
  <c r="EY148"/>
  <c r="EF148"/>
  <c r="BW148"/>
  <c r="GH148"/>
  <c r="FR148"/>
  <c r="DL148"/>
  <c r="BJ148"/>
  <c r="AR148"/>
  <c r="AF148"/>
  <c r="GQ148"/>
  <c r="GE148"/>
  <c r="FE148"/>
  <c r="ES148"/>
  <c r="ES120"/>
  <c r="ES136"/>
  <c r="ES111"/>
  <c r="DZ148"/>
  <c r="GT148"/>
  <c r="GB148"/>
  <c r="DB148"/>
  <c r="BZ148"/>
  <c r="Z148"/>
  <c r="GQ136"/>
  <c r="GE136"/>
  <c r="FE136"/>
  <c r="DZ136"/>
  <c r="GT136"/>
  <c r="GB136"/>
  <c r="DB136"/>
  <c r="BZ136"/>
  <c r="Z136"/>
  <c r="HC136"/>
  <c r="GK136"/>
  <c r="FY136"/>
  <c r="FL136"/>
  <c r="EY136"/>
  <c r="EF136"/>
  <c r="BW136"/>
  <c r="GH136"/>
  <c r="FR136"/>
  <c r="DL136"/>
  <c r="BJ136"/>
  <c r="AR136"/>
  <c r="AF136"/>
  <c r="GT120"/>
  <c r="GB120"/>
  <c r="FR120"/>
  <c r="EY120"/>
  <c r="GQ120"/>
  <c r="GE120"/>
  <c r="DB120"/>
  <c r="DL120"/>
  <c r="Z120"/>
  <c r="K62"/>
  <c r="K120"/>
  <c r="HC120"/>
  <c r="GH120"/>
  <c r="FE120"/>
  <c r="BW120"/>
  <c r="GK120"/>
  <c r="FY120"/>
  <c r="BJ120"/>
  <c r="FL120"/>
  <c r="FL111"/>
  <c r="DZ120"/>
  <c r="EF120"/>
  <c r="BZ120"/>
  <c r="AR120"/>
  <c r="AF120"/>
  <c r="K111"/>
  <c r="GH111"/>
  <c r="GB111"/>
  <c r="FR111"/>
  <c r="DZ111"/>
  <c r="BZ111"/>
  <c r="GQ111"/>
  <c r="GE111"/>
  <c r="EY111"/>
  <c r="Z111"/>
  <c r="BW111"/>
  <c r="N111"/>
  <c r="DL111"/>
  <c r="AR111"/>
  <c r="EF111"/>
  <c r="GT111"/>
  <c r="BJ111"/>
  <c r="HC111"/>
  <c r="GK111"/>
  <c r="FY111"/>
  <c r="FE111"/>
  <c r="DB111"/>
  <c r="AF111"/>
  <c r="GT97"/>
  <c r="GB97"/>
  <c r="EF97"/>
  <c r="BW97"/>
  <c r="AR97"/>
  <c r="AF97"/>
  <c r="HC97"/>
  <c r="GK97"/>
  <c r="FY97"/>
  <c r="FL97"/>
  <c r="EY97"/>
  <c r="DB97"/>
  <c r="BZ97"/>
  <c r="GH97"/>
  <c r="FR97"/>
  <c r="DZ97"/>
  <c r="Z97"/>
  <c r="GQ97"/>
  <c r="GE97"/>
  <c r="FE97"/>
  <c r="ES97"/>
  <c r="DL97"/>
  <c r="BJ97"/>
  <c r="GT62"/>
  <c r="GB62"/>
  <c r="FL62"/>
  <c r="EY62"/>
  <c r="EF62"/>
  <c r="BW62"/>
  <c r="GQ62"/>
  <c r="GE62"/>
  <c r="FR62"/>
  <c r="DL62"/>
  <c r="BJ62"/>
  <c r="AR62"/>
  <c r="AF62"/>
  <c r="GH62"/>
  <c r="FE62"/>
  <c r="ES62"/>
  <c r="DZ62"/>
  <c r="N62"/>
  <c r="HC62"/>
  <c r="GK62"/>
  <c r="FY62"/>
  <c r="DB62"/>
  <c r="BZ62"/>
  <c r="Z62"/>
  <c r="GL9"/>
  <c r="AY62"/>
  <c r="E9"/>
  <c r="BV27" i="7"/>
  <c r="D104"/>
  <c r="D138"/>
  <c r="CF97"/>
  <c r="D47"/>
  <c r="D45"/>
  <c r="D13"/>
  <c r="D122"/>
  <c r="D102"/>
  <c r="D14"/>
  <c r="GG177"/>
  <c r="E22"/>
  <c r="E9"/>
  <c r="AH8"/>
  <c r="EW8"/>
  <c r="EW16"/>
  <c r="EW17"/>
  <c r="EW14"/>
  <c r="EW27"/>
  <c r="EW28"/>
  <c r="EW30"/>
  <c r="EW33"/>
  <c r="EW34"/>
  <c r="EW38"/>
  <c r="EW11"/>
  <c r="EW12"/>
  <c r="EW15"/>
  <c r="EW26"/>
  <c r="EW13"/>
  <c r="EW18"/>
  <c r="EW19"/>
  <c r="EW21"/>
  <c r="EW23"/>
  <c r="EW24"/>
  <c r="EW29"/>
  <c r="EW31"/>
  <c r="EW32"/>
  <c r="EW35"/>
  <c r="EI8"/>
  <c r="DE8"/>
  <c r="CW8"/>
  <c r="CW18"/>
  <c r="CW20"/>
  <c r="CW27"/>
  <c r="CW29"/>
  <c r="CW31"/>
  <c r="CW32"/>
  <c r="CW35"/>
  <c r="CW11"/>
  <c r="CW12"/>
  <c r="CW16"/>
  <c r="CW14"/>
  <c r="CW19"/>
  <c r="CW23"/>
  <c r="CW28"/>
  <c r="CW30"/>
  <c r="CW33"/>
  <c r="CW34"/>
  <c r="BS8"/>
  <c r="BK8"/>
  <c r="BK11"/>
  <c r="BK14"/>
  <c r="BK17"/>
  <c r="BK19"/>
  <c r="BK12"/>
  <c r="BK18"/>
  <c r="BK24"/>
  <c r="BK28"/>
  <c r="BK30"/>
  <c r="BK32"/>
  <c r="BK34"/>
  <c r="BK37"/>
  <c r="BK36"/>
  <c r="BK39"/>
  <c r="BK40"/>
  <c r="BK10"/>
  <c r="BK15"/>
  <c r="BK20"/>
  <c r="BK23"/>
  <c r="BK25"/>
  <c r="BK13"/>
  <c r="BK16"/>
  <c r="BK21"/>
  <c r="BK22"/>
  <c r="BK29"/>
  <c r="BK31"/>
  <c r="BK33"/>
  <c r="BK35"/>
  <c r="BK27"/>
  <c r="BK38"/>
  <c r="GJ8"/>
  <c r="GL9"/>
  <c r="AN8"/>
  <c r="AP9"/>
  <c r="AB8"/>
  <c r="AD9"/>
  <c r="FK8"/>
  <c r="FM9"/>
  <c r="FC8"/>
  <c r="FC11"/>
  <c r="FC12"/>
  <c r="FC15"/>
  <c r="FC26"/>
  <c r="FC13"/>
  <c r="FC18"/>
  <c r="FC19"/>
  <c r="FC21"/>
  <c r="FC23"/>
  <c r="FC24"/>
  <c r="FC37"/>
  <c r="FC29"/>
  <c r="FC31"/>
  <c r="FC32"/>
  <c r="FC35"/>
  <c r="FC16"/>
  <c r="FC17"/>
  <c r="FC14"/>
  <c r="FC27"/>
  <c r="FC28"/>
  <c r="FC30"/>
  <c r="FC33"/>
  <c r="FC34"/>
  <c r="FC38"/>
  <c r="FC39"/>
  <c r="EQ8"/>
  <c r="EQ11"/>
  <c r="EQ12"/>
  <c r="EQ15"/>
  <c r="EQ13"/>
  <c r="EQ18"/>
  <c r="EQ19"/>
  <c r="EQ23"/>
  <c r="EQ24"/>
  <c r="EQ29"/>
  <c r="EQ31"/>
  <c r="EQ32"/>
  <c r="EQ35"/>
  <c r="EQ16"/>
  <c r="EQ17"/>
  <c r="EQ14"/>
  <c r="EQ27"/>
  <c r="EQ28"/>
  <c r="EQ30"/>
  <c r="EQ33"/>
  <c r="EQ34"/>
  <c r="EQ38"/>
  <c r="CQ8"/>
  <c r="CQ11"/>
  <c r="CQ12"/>
  <c r="CQ16"/>
  <c r="CQ14"/>
  <c r="CQ19"/>
  <c r="CQ23"/>
  <c r="CQ28"/>
  <c r="CQ30"/>
  <c r="CQ33"/>
  <c r="CQ34"/>
  <c r="CQ36"/>
  <c r="CQ20"/>
  <c r="CQ27"/>
  <c r="CQ29"/>
  <c r="CQ31"/>
  <c r="CQ32"/>
  <c r="CQ35"/>
  <c r="BE8"/>
  <c r="BE10"/>
  <c r="BE15"/>
  <c r="BE20"/>
  <c r="BE23"/>
  <c r="BE25"/>
  <c r="BE13"/>
  <c r="BE16"/>
  <c r="BE21"/>
  <c r="BE22"/>
  <c r="BE29"/>
  <c r="BE31"/>
  <c r="BE33"/>
  <c r="BE35"/>
  <c r="BE27"/>
  <c r="BE38"/>
  <c r="BE186"/>
  <c r="BE162"/>
  <c r="BE158"/>
  <c r="BE151"/>
  <c r="BE136"/>
  <c r="BE120"/>
  <c r="BE111"/>
  <c r="BE69"/>
  <c r="BE11"/>
  <c r="BE14"/>
  <c r="BE17"/>
  <c r="BE19"/>
  <c r="BE12"/>
  <c r="BE18"/>
  <c r="BE24"/>
  <c r="BE28"/>
  <c r="BE30"/>
  <c r="BE32"/>
  <c r="BE34"/>
  <c r="BE37"/>
  <c r="BE36"/>
  <c r="BE39"/>
  <c r="BE40"/>
  <c r="BE188"/>
  <c r="BE172"/>
  <c r="BE160"/>
  <c r="BE153"/>
  <c r="BE141"/>
  <c r="BE124"/>
  <c r="BE72"/>
  <c r="BE97"/>
  <c r="GV8"/>
  <c r="CI9"/>
  <c r="CI8"/>
  <c r="AW9"/>
  <c r="V9"/>
  <c r="AW8"/>
  <c r="AY9"/>
  <c r="GG27"/>
  <c r="D27"/>
  <c r="D39"/>
  <c r="D34"/>
  <c r="D23"/>
  <c r="D20"/>
  <c r="D97"/>
  <c r="BV62"/>
  <c r="CZ148"/>
  <c r="CZ120"/>
  <c r="CZ111"/>
  <c r="CZ97"/>
  <c r="D28"/>
  <c r="D186"/>
  <c r="CF148"/>
  <c r="GG136"/>
  <c r="AT111"/>
  <c r="GG62"/>
  <c r="CF36"/>
  <c r="GG36"/>
  <c r="D40"/>
  <c r="CF22"/>
  <c r="GG22"/>
  <c r="AT9"/>
  <c r="D160"/>
  <c r="D140"/>
  <c r="D41"/>
  <c r="BV12"/>
  <c r="GG148"/>
  <c r="D120"/>
  <c r="E62"/>
  <c r="E8"/>
  <c r="CF62"/>
  <c r="D177"/>
  <c r="D171"/>
  <c r="D159"/>
  <c r="D161"/>
  <c r="D162"/>
  <c r="D158"/>
  <c r="D153"/>
  <c r="D136"/>
  <c r="D151"/>
  <c r="BV111"/>
  <c r="D42"/>
  <c r="D26"/>
  <c r="D36"/>
  <c r="D25"/>
  <c r="AC111" i="6"/>
  <c r="U111"/>
  <c r="AA111"/>
  <c r="AA8"/>
  <c r="W111"/>
  <c r="S111"/>
  <c r="S8"/>
  <c r="W8"/>
  <c r="Y111"/>
  <c r="Q111"/>
  <c r="X66"/>
  <c r="D186"/>
  <c r="D181"/>
  <c r="D179"/>
  <c r="D173"/>
  <c r="D169"/>
  <c r="D165"/>
  <c r="D158"/>
  <c r="D156"/>
  <c r="D138"/>
  <c r="D129"/>
  <c r="D122"/>
  <c r="D103"/>
  <c r="D95"/>
  <c r="D89"/>
  <c r="D84"/>
  <c r="D81"/>
  <c r="D76"/>
  <c r="AZ66"/>
  <c r="D39"/>
  <c r="D175"/>
  <c r="D162"/>
  <c r="D141"/>
  <c r="D115"/>
  <c r="D53"/>
  <c r="D49"/>
  <c r="AZ22"/>
  <c r="D184"/>
  <c r="D133"/>
  <c r="D29"/>
  <c r="D168"/>
  <c r="D121"/>
  <c r="D113"/>
  <c r="EC66"/>
  <c r="BG66"/>
  <c r="AG66"/>
  <c r="E27"/>
  <c r="BG120"/>
  <c r="BG136"/>
  <c r="AG136"/>
  <c r="BG27"/>
  <c r="EK62"/>
  <c r="AG27"/>
  <c r="EM62"/>
  <c r="D182"/>
  <c r="D153"/>
  <c r="D119"/>
  <c r="D108"/>
  <c r="D105"/>
  <c r="D101"/>
  <c r="D45"/>
  <c r="D41"/>
  <c r="D35"/>
  <c r="D26"/>
  <c r="D163"/>
  <c r="D146"/>
  <c r="D139"/>
  <c r="D117"/>
  <c r="D90"/>
  <c r="D37"/>
  <c r="D134"/>
  <c r="D96"/>
  <c r="E69"/>
  <c r="AI62"/>
  <c r="E66"/>
  <c r="E36"/>
  <c r="BB8"/>
  <c r="BC62"/>
  <c r="E148"/>
  <c r="AI111"/>
  <c r="E120"/>
  <c r="AG22"/>
  <c r="AG148"/>
  <c r="BC148"/>
  <c r="EM111"/>
  <c r="EE111"/>
  <c r="DU111"/>
  <c r="DN111"/>
  <c r="DG111"/>
  <c r="CY111"/>
  <c r="CR111"/>
  <c r="CC111"/>
  <c r="BM111"/>
  <c r="BD111"/>
  <c r="AM111"/>
  <c r="BC120"/>
  <c r="EK111"/>
  <c r="EG111"/>
  <c r="EA111"/>
  <c r="EA8"/>
  <c r="DW111"/>
  <c r="DS111"/>
  <c r="DS8"/>
  <c r="DL111"/>
  <c r="DI111"/>
  <c r="DE111"/>
  <c r="DA111"/>
  <c r="CW111"/>
  <c r="CP111"/>
  <c r="CL111"/>
  <c r="BX111"/>
  <c r="BX8"/>
  <c r="BS111"/>
  <c r="BO111"/>
  <c r="BK111"/>
  <c r="AV111"/>
  <c r="AS111"/>
  <c r="AO111"/>
  <c r="AK111"/>
  <c r="AE111"/>
  <c r="BC97"/>
  <c r="BD62"/>
  <c r="BC66"/>
  <c r="BC36"/>
  <c r="BC22"/>
  <c r="DY111"/>
  <c r="DC111"/>
  <c r="CU111"/>
  <c r="CN111"/>
  <c r="BZ111"/>
  <c r="BQ111"/>
  <c r="AX111"/>
  <c r="AQ111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4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8"/>
  <c r="I10"/>
  <c r="I12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I58"/>
  <c r="I60"/>
  <c r="I64"/>
  <c r="I68"/>
  <c r="I70"/>
  <c r="I72"/>
  <c r="I74"/>
  <c r="I76"/>
  <c r="I78"/>
  <c r="I80"/>
  <c r="I82"/>
  <c r="I84"/>
  <c r="I86"/>
  <c r="I88"/>
  <c r="I90"/>
  <c r="I92"/>
  <c r="I94"/>
  <c r="I96"/>
  <c r="I98"/>
  <c r="I100"/>
  <c r="I102"/>
  <c r="I104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0"/>
  <c r="I152"/>
  <c r="I154"/>
  <c r="I156"/>
  <c r="I158"/>
  <c r="I160"/>
  <c r="I162"/>
  <c r="I164"/>
  <c r="I166"/>
  <c r="I168"/>
  <c r="I170"/>
  <c r="I172"/>
  <c r="I174"/>
  <c r="I176"/>
  <c r="I178"/>
  <c r="I180"/>
  <c r="I182"/>
  <c r="I184"/>
  <c r="I186"/>
  <c r="I188"/>
  <c r="I11"/>
  <c r="I13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I59"/>
  <c r="I61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I103"/>
  <c r="I105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73"/>
  <c r="I175"/>
  <c r="I177"/>
  <c r="I179"/>
  <c r="I181"/>
  <c r="I183"/>
  <c r="I185"/>
  <c r="I187"/>
  <c r="BC177"/>
  <c r="BC136"/>
  <c r="K66"/>
  <c r="K62"/>
  <c r="BC27"/>
  <c r="DJ8"/>
  <c r="DC8"/>
  <c r="DD62"/>
  <c r="CU8"/>
  <c r="CV22"/>
  <c r="BQ8"/>
  <c r="BR69"/>
  <c r="BD8"/>
  <c r="BF22"/>
  <c r="Y8"/>
  <c r="Q8"/>
  <c r="R62"/>
  <c r="DY8"/>
  <c r="DZ9"/>
  <c r="CR8"/>
  <c r="CC8"/>
  <c r="CK9"/>
  <c r="AX8"/>
  <c r="AQ8"/>
  <c r="AR69"/>
  <c r="BG22"/>
  <c r="EE8"/>
  <c r="EF69"/>
  <c r="DN8"/>
  <c r="DO62"/>
  <c r="DG8"/>
  <c r="DH9"/>
  <c r="CY8"/>
  <c r="CZ177"/>
  <c r="BM8"/>
  <c r="BN9"/>
  <c r="AC8"/>
  <c r="AD136"/>
  <c r="U8"/>
  <c r="DU8"/>
  <c r="CN8"/>
  <c r="CO62"/>
  <c r="BZ8"/>
  <c r="CB27"/>
  <c r="AT8"/>
  <c r="AM8"/>
  <c r="AN97"/>
  <c r="D79"/>
  <c r="D130"/>
  <c r="D125"/>
  <c r="D65"/>
  <c r="D52"/>
  <c r="D32"/>
  <c r="D154"/>
  <c r="D159"/>
  <c r="D150"/>
  <c r="D187"/>
  <c r="D140"/>
  <c r="D137"/>
  <c r="D127"/>
  <c r="D110"/>
  <c r="D102"/>
  <c r="D13"/>
  <c r="D86"/>
  <c r="D104"/>
  <c r="D70"/>
  <c r="D42"/>
  <c r="D149"/>
  <c r="E111"/>
  <c r="D166"/>
  <c r="D152"/>
  <c r="D144"/>
  <c r="D132"/>
  <c r="D109"/>
  <c r="D94"/>
  <c r="D77"/>
  <c r="D71"/>
  <c r="D60"/>
  <c r="D25"/>
  <c r="D185"/>
  <c r="D176"/>
  <c r="D161"/>
  <c r="D155"/>
  <c r="EC27"/>
  <c r="D92"/>
  <c r="D88"/>
  <c r="L111"/>
  <c r="BV111"/>
  <c r="EI8"/>
  <c r="AS8"/>
  <c r="AU69"/>
  <c r="AK8"/>
  <c r="AL177"/>
  <c r="EG8"/>
  <c r="EH62"/>
  <c r="EM8"/>
  <c r="AG36"/>
  <c r="BG36"/>
  <c r="D33"/>
  <c r="D80"/>
  <c r="AG9"/>
  <c r="EK8"/>
  <c r="BI111"/>
  <c r="BT97"/>
  <c r="AZ120"/>
  <c r="EC22"/>
  <c r="AZ69"/>
  <c r="E62"/>
  <c r="BI62"/>
  <c r="AI9"/>
  <c r="E9"/>
  <c r="AI8"/>
  <c r="AJ22"/>
  <c r="AZ136"/>
  <c r="AZ97"/>
  <c r="EC97"/>
  <c r="EC136"/>
  <c r="BT120"/>
  <c r="EC36"/>
  <c r="AG177"/>
  <c r="BI9"/>
  <c r="AZ148"/>
  <c r="BT136"/>
  <c r="L9"/>
  <c r="D123"/>
  <c r="D61"/>
  <c r="D18"/>
  <c r="EC177"/>
  <c r="AZ27"/>
  <c r="EC148"/>
  <c r="EC120"/>
  <c r="EC69"/>
  <c r="AZ36"/>
  <c r="AZ177"/>
  <c r="AG69"/>
  <c r="AZ62"/>
  <c r="AZ12"/>
  <c r="BG177"/>
  <c r="BT148"/>
  <c r="BG148"/>
  <c r="BT111"/>
  <c r="BG111"/>
  <c r="AG111"/>
  <c r="BG97"/>
  <c r="AG97"/>
  <c r="BG69"/>
  <c r="L62"/>
  <c r="D59"/>
  <c r="D31"/>
  <c r="D22"/>
  <c r="D180"/>
  <c r="D172"/>
  <c r="D143"/>
  <c r="EC9"/>
  <c r="D67"/>
  <c r="D116"/>
  <c r="D136"/>
  <c r="D98"/>
  <c r="D30"/>
  <c r="AD9" i="5"/>
  <c r="AD8"/>
  <c r="AH117"/>
  <c r="D117"/>
  <c r="D108"/>
  <c r="BC6"/>
  <c r="BC5"/>
  <c r="D94"/>
  <c r="D36"/>
  <c r="D27"/>
  <c r="AH63"/>
  <c r="D63"/>
  <c r="D60"/>
  <c r="E5"/>
  <c r="BU3" i="1"/>
  <c r="AO115"/>
  <c r="AO131"/>
  <c r="AO143"/>
  <c r="AD172"/>
  <c r="D6"/>
  <c r="D10"/>
  <c r="D14"/>
  <c r="D66"/>
  <c r="D70"/>
  <c r="D74"/>
  <c r="D78"/>
  <c r="D82"/>
  <c r="D86"/>
  <c r="D90"/>
  <c r="D110"/>
  <c r="D114"/>
  <c r="D118"/>
  <c r="D122"/>
  <c r="D126"/>
  <c r="D130"/>
  <c r="D134"/>
  <c r="D138"/>
  <c r="D142"/>
  <c r="D146"/>
  <c r="D150"/>
  <c r="D154"/>
  <c r="D158"/>
  <c r="D166"/>
  <c r="E131"/>
  <c r="AG106"/>
  <c r="AA106"/>
  <c r="AA3"/>
  <c r="D11"/>
  <c r="E4"/>
  <c r="BS3"/>
  <c r="AL3"/>
  <c r="E61"/>
  <c r="D18"/>
  <c r="D58"/>
  <c r="D62"/>
  <c r="AH65"/>
  <c r="AH64"/>
  <c r="AH61"/>
  <c r="AH57"/>
  <c r="AH93"/>
  <c r="AH92"/>
  <c r="AD115"/>
  <c r="AD131"/>
  <c r="AD143"/>
  <c r="AO172"/>
  <c r="AO106"/>
  <c r="AH115"/>
  <c r="AH131"/>
  <c r="AH143"/>
  <c r="T172"/>
  <c r="E143"/>
  <c r="U3"/>
  <c r="K3"/>
  <c r="BR3"/>
  <c r="BP3"/>
  <c r="BN3"/>
  <c r="AE3"/>
  <c r="BJ3"/>
  <c r="BF3"/>
  <c r="AT3"/>
  <c r="AP3"/>
  <c r="W3"/>
  <c r="Q3"/>
  <c r="M3"/>
  <c r="BX3"/>
  <c r="BV3"/>
  <c r="AF3"/>
  <c r="BK3"/>
  <c r="BG3"/>
  <c r="BB3"/>
  <c r="AQ3"/>
  <c r="AM3"/>
  <c r="AI3"/>
  <c r="X3"/>
  <c r="R3"/>
  <c r="N3"/>
  <c r="AH107"/>
  <c r="AH173"/>
  <c r="AH172"/>
  <c r="BC172"/>
  <c r="AD64"/>
  <c r="AD61"/>
  <c r="AD57"/>
  <c r="AD92"/>
  <c r="AO92"/>
  <c r="D17"/>
  <c r="T115"/>
  <c r="T131"/>
  <c r="T143"/>
  <c r="BC131"/>
  <c r="BC143"/>
  <c r="D22"/>
  <c r="T64"/>
  <c r="T61"/>
  <c r="T92"/>
  <c r="E172"/>
  <c r="E115"/>
  <c r="E106"/>
  <c r="E64"/>
  <c r="S3"/>
  <c r="BW3"/>
  <c r="AG3"/>
  <c r="BL3"/>
  <c r="BH3"/>
  <c r="BD3"/>
  <c r="AR3"/>
  <c r="AN3"/>
  <c r="AJ3"/>
  <c r="Y3"/>
  <c r="O3"/>
  <c r="L3"/>
  <c r="BT3"/>
  <c r="BQ3"/>
  <c r="BO3"/>
  <c r="BM3"/>
  <c r="BI3"/>
  <c r="BE3"/>
  <c r="AS3"/>
  <c r="AO3"/>
  <c r="AK3"/>
  <c r="Z3"/>
  <c r="V3"/>
  <c r="P3"/>
  <c r="D5"/>
  <c r="D9"/>
  <c r="D13"/>
  <c r="D21"/>
  <c r="D25"/>
  <c r="D29"/>
  <c r="D33"/>
  <c r="D37"/>
  <c r="D41"/>
  <c r="D45"/>
  <c r="D49"/>
  <c r="D53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7"/>
  <c r="D15"/>
  <c r="D19"/>
  <c r="D23"/>
  <c r="D27"/>
  <c r="D31"/>
  <c r="D35"/>
  <c r="D39"/>
  <c r="D43"/>
  <c r="D47"/>
  <c r="D51"/>
  <c r="D55"/>
  <c r="D59"/>
  <c r="D63"/>
  <c r="D67"/>
  <c r="D71"/>
  <c r="D75"/>
  <c r="D79"/>
  <c r="D83"/>
  <c r="D87"/>
  <c r="D91"/>
  <c r="D95"/>
  <c r="D99"/>
  <c r="D103"/>
  <c r="D107"/>
  <c r="D111"/>
  <c r="D115"/>
  <c r="D119"/>
  <c r="D123"/>
  <c r="D127"/>
  <c r="D131"/>
  <c r="D135"/>
  <c r="D139"/>
  <c r="D143"/>
  <c r="D147"/>
  <c r="D151"/>
  <c r="D155"/>
  <c r="D159"/>
  <c r="D163"/>
  <c r="D167"/>
  <c r="D171"/>
  <c r="D175"/>
  <c r="D179"/>
  <c r="D183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92"/>
  <c r="D180"/>
  <c r="D176"/>
  <c r="D172"/>
  <c r="D182"/>
  <c r="D178"/>
  <c r="D174"/>
  <c r="FO8" i="8"/>
  <c r="EC12"/>
  <c r="EC18"/>
  <c r="EC22"/>
  <c r="EC24"/>
  <c r="EC10"/>
  <c r="EC11"/>
  <c r="EC19"/>
  <c r="EC25"/>
  <c r="EC31"/>
  <c r="EC35"/>
  <c r="EC37"/>
  <c r="EC30"/>
  <c r="EC33"/>
  <c r="EC40"/>
  <c r="EC41"/>
  <c r="EC43"/>
  <c r="EC49"/>
  <c r="EC58"/>
  <c r="EC65"/>
  <c r="EC68"/>
  <c r="EC69"/>
  <c r="EC71"/>
  <c r="EC73"/>
  <c r="EC76"/>
  <c r="EC77"/>
  <c r="EC78"/>
  <c r="EC83"/>
  <c r="EC98"/>
  <c r="EC123"/>
  <c r="EC8"/>
  <c r="EC42"/>
  <c r="EC46"/>
  <c r="EC48"/>
  <c r="EC52"/>
  <c r="EC54"/>
  <c r="EC61"/>
  <c r="EC66"/>
  <c r="EC70"/>
  <c r="EC75"/>
  <c r="EC81"/>
  <c r="EC82"/>
  <c r="EC86"/>
  <c r="EC87"/>
  <c r="EC94"/>
  <c r="EC95"/>
  <c r="EC96"/>
  <c r="EC100"/>
  <c r="EC113"/>
  <c r="EC114"/>
  <c r="EC117"/>
  <c r="EC122"/>
  <c r="EC102"/>
  <c r="EC106"/>
  <c r="EC112"/>
  <c r="EC118"/>
  <c r="EC124"/>
  <c r="EC134"/>
  <c r="EC140"/>
  <c r="EC125"/>
  <c r="EC129"/>
  <c r="EC130"/>
  <c r="EC133"/>
  <c r="EC141"/>
  <c r="EC142"/>
  <c r="EC158"/>
  <c r="EC159"/>
  <c r="EC167"/>
  <c r="EC157"/>
  <c r="EC173"/>
  <c r="EC170"/>
  <c r="EC171"/>
  <c r="EC172"/>
  <c r="EC174"/>
  <c r="EC180"/>
  <c r="EC179"/>
  <c r="EC182"/>
  <c r="EC183"/>
  <c r="EC186"/>
  <c r="EC187"/>
  <c r="EC14"/>
  <c r="EC15"/>
  <c r="EC16"/>
  <c r="EC20"/>
  <c r="EC13"/>
  <c r="EC17"/>
  <c r="EC21"/>
  <c r="EC23"/>
  <c r="EC27"/>
  <c r="EC29"/>
  <c r="EC34"/>
  <c r="EC36"/>
  <c r="EC39"/>
  <c r="EC26"/>
  <c r="EC28"/>
  <c r="EC32"/>
  <c r="EC38"/>
  <c r="EC44"/>
  <c r="EC45"/>
  <c r="EC47"/>
  <c r="EC51"/>
  <c r="EC55"/>
  <c r="EC56"/>
  <c r="EC57"/>
  <c r="EC60"/>
  <c r="EC63"/>
  <c r="EC74"/>
  <c r="EC80"/>
  <c r="EC85"/>
  <c r="EC88"/>
  <c r="EC91"/>
  <c r="EC92"/>
  <c r="EC93"/>
  <c r="EC119"/>
  <c r="EC50"/>
  <c r="EC53"/>
  <c r="EC59"/>
  <c r="EC64"/>
  <c r="EC67"/>
  <c r="EC72"/>
  <c r="EC79"/>
  <c r="EC84"/>
  <c r="EC89"/>
  <c r="EC90"/>
  <c r="EC99"/>
  <c r="EC104"/>
  <c r="EC105"/>
  <c r="EC107"/>
  <c r="EC115"/>
  <c r="EC116"/>
  <c r="EC101"/>
  <c r="EC103"/>
  <c r="EC108"/>
  <c r="EC109"/>
  <c r="EC110"/>
  <c r="EC126"/>
  <c r="EC132"/>
  <c r="EC135"/>
  <c r="EC137"/>
  <c r="EC143"/>
  <c r="EC121"/>
  <c r="EC127"/>
  <c r="EC120"/>
  <c r="EC128"/>
  <c r="EC131"/>
  <c r="EC138"/>
  <c r="EC139"/>
  <c r="EC144"/>
  <c r="EC145"/>
  <c r="EC149"/>
  <c r="EC150"/>
  <c r="EC151"/>
  <c r="EC152"/>
  <c r="EC153"/>
  <c r="EC154"/>
  <c r="EC146"/>
  <c r="EC147"/>
  <c r="EC155"/>
  <c r="EC156"/>
  <c r="EC164"/>
  <c r="EC165"/>
  <c r="EC166"/>
  <c r="EC169"/>
  <c r="EC160"/>
  <c r="EC161"/>
  <c r="EC162"/>
  <c r="EC163"/>
  <c r="EC168"/>
  <c r="EC175"/>
  <c r="EC176"/>
  <c r="EC181"/>
  <c r="EC178"/>
  <c r="EC177"/>
  <c r="EC184"/>
  <c r="EC188"/>
  <c r="EC185"/>
  <c r="AX124"/>
  <c r="AX101"/>
  <c r="AX103"/>
  <c r="AX81"/>
  <c r="AX53"/>
  <c r="AX88"/>
  <c r="AX60"/>
  <c r="AX25"/>
  <c r="EC9"/>
  <c r="CA111"/>
  <c r="CP12"/>
  <c r="CP14"/>
  <c r="CP15"/>
  <c r="CP16"/>
  <c r="CP18"/>
  <c r="CP20"/>
  <c r="CP24"/>
  <c r="CP26"/>
  <c r="CP13"/>
  <c r="CP22"/>
  <c r="CP27"/>
  <c r="CP36"/>
  <c r="CP40"/>
  <c r="CP124"/>
  <c r="CP8"/>
  <c r="CP44"/>
  <c r="CP47"/>
  <c r="CP49"/>
  <c r="CP51"/>
  <c r="CP56"/>
  <c r="CP60"/>
  <c r="CP68"/>
  <c r="CP73"/>
  <c r="CP77"/>
  <c r="CP88"/>
  <c r="CP91"/>
  <c r="CP93"/>
  <c r="CP99"/>
  <c r="CP46"/>
  <c r="CP53"/>
  <c r="CP69"/>
  <c r="CP70"/>
  <c r="CP72"/>
  <c r="CP75"/>
  <c r="CP79"/>
  <c r="CP81"/>
  <c r="CP87"/>
  <c r="CP89"/>
  <c r="CP42"/>
  <c r="CP58"/>
  <c r="CP105"/>
  <c r="CP113"/>
  <c r="CP116"/>
  <c r="CP101"/>
  <c r="CP103"/>
  <c r="CP110"/>
  <c r="CP112"/>
  <c r="CP115"/>
  <c r="CP117"/>
  <c r="CP123"/>
  <c r="CP134"/>
  <c r="CP137"/>
  <c r="CP145"/>
  <c r="CP122"/>
  <c r="CP125"/>
  <c r="CP128"/>
  <c r="CP131"/>
  <c r="CP144"/>
  <c r="CP129"/>
  <c r="CP149"/>
  <c r="CP150"/>
  <c r="CP151"/>
  <c r="CP152"/>
  <c r="CP153"/>
  <c r="CP154"/>
  <c r="CP155"/>
  <c r="CP156"/>
  <c r="CP158"/>
  <c r="CP159"/>
  <c r="CP157"/>
  <c r="CP168"/>
  <c r="CP173"/>
  <c r="CP174"/>
  <c r="CP175"/>
  <c r="CP176"/>
  <c r="CP178"/>
  <c r="CP179"/>
  <c r="CP182"/>
  <c r="CP184"/>
  <c r="CP188"/>
  <c r="CP186"/>
  <c r="CP187"/>
  <c r="CP10"/>
  <c r="CP9"/>
  <c r="CP11"/>
  <c r="CP17"/>
  <c r="CP19"/>
  <c r="CP21"/>
  <c r="CP23"/>
  <c r="CP25"/>
  <c r="CP29"/>
  <c r="CP31"/>
  <c r="CP34"/>
  <c r="CP35"/>
  <c r="CP37"/>
  <c r="CP39"/>
  <c r="CP28"/>
  <c r="CP30"/>
  <c r="CP32"/>
  <c r="CP33"/>
  <c r="CP38"/>
  <c r="CP118"/>
  <c r="CP41"/>
  <c r="CP43"/>
  <c r="CP45"/>
  <c r="CP55"/>
  <c r="CP57"/>
  <c r="CP63"/>
  <c r="CP65"/>
  <c r="CP66"/>
  <c r="CP71"/>
  <c r="CP76"/>
  <c r="CP78"/>
  <c r="CP80"/>
  <c r="CP83"/>
  <c r="CP85"/>
  <c r="CP92"/>
  <c r="CP98"/>
  <c r="CP48"/>
  <c r="CP50"/>
  <c r="CP52"/>
  <c r="CP54"/>
  <c r="CP59"/>
  <c r="CP61"/>
  <c r="CP64"/>
  <c r="CP67"/>
  <c r="CP82"/>
  <c r="CP84"/>
  <c r="CP86"/>
  <c r="CP90"/>
  <c r="CP94"/>
  <c r="CP95"/>
  <c r="CP96"/>
  <c r="CP74"/>
  <c r="CP100"/>
  <c r="CP104"/>
  <c r="CP107"/>
  <c r="CP109"/>
  <c r="CP114"/>
  <c r="CP102"/>
  <c r="CP106"/>
  <c r="CP108"/>
  <c r="CP119"/>
  <c r="CP132"/>
  <c r="CP135"/>
  <c r="CP140"/>
  <c r="CP143"/>
  <c r="CP121"/>
  <c r="CP126"/>
  <c r="CP127"/>
  <c r="CP130"/>
  <c r="CP133"/>
  <c r="CP138"/>
  <c r="CP139"/>
  <c r="CP141"/>
  <c r="CP142"/>
  <c r="CP146"/>
  <c r="CP147"/>
  <c r="CP164"/>
  <c r="CP165"/>
  <c r="CP166"/>
  <c r="CP167"/>
  <c r="CP169"/>
  <c r="CP160"/>
  <c r="CP161"/>
  <c r="CP162"/>
  <c r="CP163"/>
  <c r="CP170"/>
  <c r="CP171"/>
  <c r="CP172"/>
  <c r="CP180"/>
  <c r="CP181"/>
  <c r="CP183"/>
  <c r="CP185"/>
  <c r="AX106"/>
  <c r="AX117"/>
  <c r="AX115"/>
  <c r="AX100"/>
  <c r="AX84"/>
  <c r="AX75"/>
  <c r="AX59"/>
  <c r="AX48"/>
  <c r="AX91"/>
  <c r="AX83"/>
  <c r="AX67"/>
  <c r="AX51"/>
  <c r="AX37"/>
  <c r="AX15"/>
  <c r="AX125"/>
  <c r="AX27"/>
  <c r="AX34"/>
  <c r="AX24"/>
  <c r="AX187"/>
  <c r="AX10"/>
  <c r="AX174"/>
  <c r="AX129"/>
  <c r="AX188"/>
  <c r="AX160"/>
  <c r="AX178"/>
  <c r="AX175"/>
  <c r="AX154"/>
  <c r="AX108"/>
  <c r="AX168"/>
  <c r="AX169"/>
  <c r="AX142"/>
  <c r="AX137"/>
  <c r="AX98"/>
  <c r="AX158"/>
  <c r="AX150"/>
  <c r="AX135"/>
  <c r="AX145"/>
  <c r="AX112"/>
  <c r="AX105"/>
  <c r="AX86"/>
  <c r="AX113"/>
  <c r="AX102"/>
  <c r="AX94"/>
  <c r="AX58"/>
  <c r="AX92"/>
  <c r="AX78"/>
  <c r="AX71"/>
  <c r="AX74"/>
  <c r="AX42"/>
  <c r="AX47"/>
  <c r="AX66"/>
  <c r="AX56"/>
  <c r="AX76"/>
  <c r="AX65"/>
  <c r="AX127"/>
  <c r="AX8"/>
  <c r="AX30"/>
  <c r="AX33"/>
  <c r="AX23"/>
  <c r="AX21"/>
  <c r="AX13"/>
  <c r="AX26"/>
  <c r="AX16"/>
  <c r="AX64"/>
  <c r="AX54"/>
  <c r="AX52"/>
  <c r="AX46"/>
  <c r="AX43"/>
  <c r="AX90"/>
  <c r="AX87"/>
  <c r="AX82"/>
  <c r="AX68"/>
  <c r="AX63"/>
  <c r="AX55"/>
  <c r="AX41"/>
  <c r="AX38"/>
  <c r="AX28"/>
  <c r="AX40"/>
  <c r="AX36"/>
  <c r="AX31"/>
  <c r="AX19"/>
  <c r="AX18"/>
  <c r="AX11"/>
  <c r="AX9"/>
  <c r="AX186"/>
  <c r="AX181"/>
  <c r="AX182"/>
  <c r="AX172"/>
  <c r="AX173"/>
  <c r="AX162"/>
  <c r="AX157"/>
  <c r="AX165"/>
  <c r="AX147"/>
  <c r="AX152"/>
  <c r="AX148"/>
  <c r="AX143"/>
  <c r="AX139"/>
  <c r="AX130"/>
  <c r="AX122"/>
  <c r="AX140"/>
  <c r="AX118"/>
  <c r="AX109"/>
  <c r="AX114"/>
  <c r="AX107"/>
  <c r="AX104"/>
  <c r="AX99"/>
  <c r="AX96"/>
  <c r="AX93"/>
  <c r="AX89"/>
  <c r="AX79"/>
  <c r="AX77"/>
  <c r="AX70"/>
  <c r="AX61"/>
  <c r="AX57"/>
  <c r="AX50"/>
  <c r="AX85"/>
  <c r="AX73"/>
  <c r="AX69"/>
  <c r="AX49"/>
  <c r="AX44"/>
  <c r="AX121"/>
  <c r="AX120"/>
  <c r="AX35"/>
  <c r="AX39"/>
  <c r="AX29"/>
  <c r="AX22"/>
  <c r="AX17"/>
  <c r="AX12"/>
  <c r="AX20"/>
  <c r="E8" i="6"/>
  <c r="BB8" i="8"/>
  <c r="CD8"/>
  <c r="EG8"/>
  <c r="GX8"/>
  <c r="AA8"/>
  <c r="AY9"/>
  <c r="CG8"/>
  <c r="EJ8"/>
  <c r="BQ8"/>
  <c r="DC8"/>
  <c r="EN8"/>
  <c r="ET8"/>
  <c r="EZ8"/>
  <c r="FF8"/>
  <c r="BE8"/>
  <c r="BK8"/>
  <c r="BN8"/>
  <c r="CT8"/>
  <c r="AG8"/>
  <c r="AM8"/>
  <c r="AJ8"/>
  <c r="AS8"/>
  <c r="CQ8"/>
  <c r="CW8"/>
  <c r="DG8"/>
  <c r="DM8"/>
  <c r="DE8"/>
  <c r="V8" i="7"/>
  <c r="GX8"/>
  <c r="GX11"/>
  <c r="GX16"/>
  <c r="GX20"/>
  <c r="GX23"/>
  <c r="GX25"/>
  <c r="GX37"/>
  <c r="GX36"/>
  <c r="GX39"/>
  <c r="GX40"/>
  <c r="GX42"/>
  <c r="GX17"/>
  <c r="GX21"/>
  <c r="GX22"/>
  <c r="GX27"/>
  <c r="GX41"/>
  <c r="GX184"/>
  <c r="GX180"/>
  <c r="GX179"/>
  <c r="GX176"/>
  <c r="GX172"/>
  <c r="GX168"/>
  <c r="GX164"/>
  <c r="GX175"/>
  <c r="GX167"/>
  <c r="GX155"/>
  <c r="GX158"/>
  <c r="GX154"/>
  <c r="GX151"/>
  <c r="GX147"/>
  <c r="GX143"/>
  <c r="GX139"/>
  <c r="GX135"/>
  <c r="GX133"/>
  <c r="GX146"/>
  <c r="GX138"/>
  <c r="GX129"/>
  <c r="GX127"/>
  <c r="GX125"/>
  <c r="GX121"/>
  <c r="GX116"/>
  <c r="GX114"/>
  <c r="GX122"/>
  <c r="GX117"/>
  <c r="GX110"/>
  <c r="GX108"/>
  <c r="GX106"/>
  <c r="GX104"/>
  <c r="GX94"/>
  <c r="GX102"/>
  <c r="GX100"/>
  <c r="GX98"/>
  <c r="GX93"/>
  <c r="GX91"/>
  <c r="GX89"/>
  <c r="GX87"/>
  <c r="GX85"/>
  <c r="GX83"/>
  <c r="GX81"/>
  <c r="GX79"/>
  <c r="GX77"/>
  <c r="GX75"/>
  <c r="GX73"/>
  <c r="GX70"/>
  <c r="GX67"/>
  <c r="GX61"/>
  <c r="GX59"/>
  <c r="GX57"/>
  <c r="GX54"/>
  <c r="GX52"/>
  <c r="GX50"/>
  <c r="GX48"/>
  <c r="GX44"/>
  <c r="GX63"/>
  <c r="GX12"/>
  <c r="GX13"/>
  <c r="GX14"/>
  <c r="GX15"/>
  <c r="GX35"/>
  <c r="GX47"/>
  <c r="GX64"/>
  <c r="GX65"/>
  <c r="GX186"/>
  <c r="GX182"/>
  <c r="GX183"/>
  <c r="GX178"/>
  <c r="GX174"/>
  <c r="GX170"/>
  <c r="GX166"/>
  <c r="GX162"/>
  <c r="GX169"/>
  <c r="GX163"/>
  <c r="GX160"/>
  <c r="GX156"/>
  <c r="GX153"/>
  <c r="GX149"/>
  <c r="GX145"/>
  <c r="GX141"/>
  <c r="GX137"/>
  <c r="GX134"/>
  <c r="GX132"/>
  <c r="GX144"/>
  <c r="GX136"/>
  <c r="GX128"/>
  <c r="GX126"/>
  <c r="GX124"/>
  <c r="GX120"/>
  <c r="GX115"/>
  <c r="GX113"/>
  <c r="GX118"/>
  <c r="GX112"/>
  <c r="GX109"/>
  <c r="GX107"/>
  <c r="GX105"/>
  <c r="GX103"/>
  <c r="GX111"/>
  <c r="GX101"/>
  <c r="GX99"/>
  <c r="GX97"/>
  <c r="GX92"/>
  <c r="GX90"/>
  <c r="GX88"/>
  <c r="GX86"/>
  <c r="GX84"/>
  <c r="GX82"/>
  <c r="GX80"/>
  <c r="GX78"/>
  <c r="GX76"/>
  <c r="GX74"/>
  <c r="GX72"/>
  <c r="GX69"/>
  <c r="GX66"/>
  <c r="GX60"/>
  <c r="GX58"/>
  <c r="GX56"/>
  <c r="GX53"/>
  <c r="GX51"/>
  <c r="GX49"/>
  <c r="GX46"/>
  <c r="GX43"/>
  <c r="GX10"/>
  <c r="GX18"/>
  <c r="GX19"/>
  <c r="GX28"/>
  <c r="GX29"/>
  <c r="GX30"/>
  <c r="GX31"/>
  <c r="GX32"/>
  <c r="GX33"/>
  <c r="GX34"/>
  <c r="GX24"/>
  <c r="GX45"/>
  <c r="GX62"/>
  <c r="GX68"/>
  <c r="GX95"/>
  <c r="GX71"/>
  <c r="GX96"/>
  <c r="GX131"/>
  <c r="GX140"/>
  <c r="GX142"/>
  <c r="GX157"/>
  <c r="GX159"/>
  <c r="GX171"/>
  <c r="GX173"/>
  <c r="GX165"/>
  <c r="GX185"/>
  <c r="GX188"/>
  <c r="GX26"/>
  <c r="GX38"/>
  <c r="GX55"/>
  <c r="GX123"/>
  <c r="GX119"/>
  <c r="GX130"/>
  <c r="GX148"/>
  <c r="GX150"/>
  <c r="GX152"/>
  <c r="GX161"/>
  <c r="GX177"/>
  <c r="GX187"/>
  <c r="GX181"/>
  <c r="BU36"/>
  <c r="BU10"/>
  <c r="BU22"/>
  <c r="BU26"/>
  <c r="BU41"/>
  <c r="BU43"/>
  <c r="BU40"/>
  <c r="BU42"/>
  <c r="BU8"/>
  <c r="BU11"/>
  <c r="BU12"/>
  <c r="BU19"/>
  <c r="BU20"/>
  <c r="BU21"/>
  <c r="BU28"/>
  <c r="BU29"/>
  <c r="BU30"/>
  <c r="BU31"/>
  <c r="BU32"/>
  <c r="BU33"/>
  <c r="BU34"/>
  <c r="BU187"/>
  <c r="BU183"/>
  <c r="BU184"/>
  <c r="BU179"/>
  <c r="BU175"/>
  <c r="BU171"/>
  <c r="BU167"/>
  <c r="BU163"/>
  <c r="BU174"/>
  <c r="BU168"/>
  <c r="BU161"/>
  <c r="BU157"/>
  <c r="BU152"/>
  <c r="BU148"/>
  <c r="BU144"/>
  <c r="BU140"/>
  <c r="BU135"/>
  <c r="BU133"/>
  <c r="BU147"/>
  <c r="BU137"/>
  <c r="BU129"/>
  <c r="BU127"/>
  <c r="BU125"/>
  <c r="BU121"/>
  <c r="BU116"/>
  <c r="BU114"/>
  <c r="BU123"/>
  <c r="BU118"/>
  <c r="BU109"/>
  <c r="BU107"/>
  <c r="BU105"/>
  <c r="BU95"/>
  <c r="BU103"/>
  <c r="BU101"/>
  <c r="BU99"/>
  <c r="BU96"/>
  <c r="BU92"/>
  <c r="BU90"/>
  <c r="BU13"/>
  <c r="BU14"/>
  <c r="BU15"/>
  <c r="BU16"/>
  <c r="BU17"/>
  <c r="BU18"/>
  <c r="BU35"/>
  <c r="BU65"/>
  <c r="BU66"/>
  <c r="BU185"/>
  <c r="BU181"/>
  <c r="BU180"/>
  <c r="BU177"/>
  <c r="BU173"/>
  <c r="BU169"/>
  <c r="BU165"/>
  <c r="BU176"/>
  <c r="BU170"/>
  <c r="BU156"/>
  <c r="BU159"/>
  <c r="BU154"/>
  <c r="BU150"/>
  <c r="BU146"/>
  <c r="BU142"/>
  <c r="BU138"/>
  <c r="BU134"/>
  <c r="BU149"/>
  <c r="BU145"/>
  <c r="BU130"/>
  <c r="BU128"/>
  <c r="BU126"/>
  <c r="BU122"/>
  <c r="BU117"/>
  <c r="BU115"/>
  <c r="BU113"/>
  <c r="BU119"/>
  <c r="BU110"/>
  <c r="BU108"/>
  <c r="BU106"/>
  <c r="BU104"/>
  <c r="BU112"/>
  <c r="BU102"/>
  <c r="BU100"/>
  <c r="BU98"/>
  <c r="BU93"/>
  <c r="BU91"/>
  <c r="BU89"/>
  <c r="BU87"/>
  <c r="BU85"/>
  <c r="BU83"/>
  <c r="BU81"/>
  <c r="BU79"/>
  <c r="BU88"/>
  <c r="BU84"/>
  <c r="BU80"/>
  <c r="BU77"/>
  <c r="BU75"/>
  <c r="BU73"/>
  <c r="BU71"/>
  <c r="BU68"/>
  <c r="BU61"/>
  <c r="BU59"/>
  <c r="BU57"/>
  <c r="BU55"/>
  <c r="BU53"/>
  <c r="BU51"/>
  <c r="BU49"/>
  <c r="BU47"/>
  <c r="BU45"/>
  <c r="BU64"/>
  <c r="BU23"/>
  <c r="BU24"/>
  <c r="BU27"/>
  <c r="BU37"/>
  <c r="BU38"/>
  <c r="BU39"/>
  <c r="BU97"/>
  <c r="BU111"/>
  <c r="BU69"/>
  <c r="BU124"/>
  <c r="BU120"/>
  <c r="BU132"/>
  <c r="BU151"/>
  <c r="BU143"/>
  <c r="BU153"/>
  <c r="BU155"/>
  <c r="BU162"/>
  <c r="BU164"/>
  <c r="BU178"/>
  <c r="BU186"/>
  <c r="BU86"/>
  <c r="BU82"/>
  <c r="BU78"/>
  <c r="BU76"/>
  <c r="BU74"/>
  <c r="BU72"/>
  <c r="BU70"/>
  <c r="BU67"/>
  <c r="BU60"/>
  <c r="BU58"/>
  <c r="BU56"/>
  <c r="BU54"/>
  <c r="BU52"/>
  <c r="BU50"/>
  <c r="BU48"/>
  <c r="BU46"/>
  <c r="BU44"/>
  <c r="BU63"/>
  <c r="BU25"/>
  <c r="BU62"/>
  <c r="BU94"/>
  <c r="BU136"/>
  <c r="BU139"/>
  <c r="BU131"/>
  <c r="BU141"/>
  <c r="BU158"/>
  <c r="BU160"/>
  <c r="BU166"/>
  <c r="BU172"/>
  <c r="BU182"/>
  <c r="BU188"/>
  <c r="DG35"/>
  <c r="DG10"/>
  <c r="DG11"/>
  <c r="DG12"/>
  <c r="DG15"/>
  <c r="DG16"/>
  <c r="DG25"/>
  <c r="DG26"/>
  <c r="DG13"/>
  <c r="DG19"/>
  <c r="DG21"/>
  <c r="DG22"/>
  <c r="DG23"/>
  <c r="DG39"/>
  <c r="DG17"/>
  <c r="DG20"/>
  <c r="DG24"/>
  <c r="DG37"/>
  <c r="DG36"/>
  <c r="DG40"/>
  <c r="DG41"/>
  <c r="DG42"/>
  <c r="DG14"/>
  <c r="DG44"/>
  <c r="DG56"/>
  <c r="DG64"/>
  <c r="DG8"/>
  <c r="DG18"/>
  <c r="DG28"/>
  <c r="DG29"/>
  <c r="DG30"/>
  <c r="DG31"/>
  <c r="DG32"/>
  <c r="DG33"/>
  <c r="DG34"/>
  <c r="DG47"/>
  <c r="DG63"/>
  <c r="DG187"/>
  <c r="DG177"/>
  <c r="DG165"/>
  <c r="DG159"/>
  <c r="DG154"/>
  <c r="DG150"/>
  <c r="DG142"/>
  <c r="DG135"/>
  <c r="DG133"/>
  <c r="DG128"/>
  <c r="DG126"/>
  <c r="DG121"/>
  <c r="DG115"/>
  <c r="DG113"/>
  <c r="DG110"/>
  <c r="DG108"/>
  <c r="DG106"/>
  <c r="DG104"/>
  <c r="DG102"/>
  <c r="DG100"/>
  <c r="DG98"/>
  <c r="DG92"/>
  <c r="DG90"/>
  <c r="DG88"/>
  <c r="DG86"/>
  <c r="DG82"/>
  <c r="DG79"/>
  <c r="DG77"/>
  <c r="DG74"/>
  <c r="DG70"/>
  <c r="DG67"/>
  <c r="DG60"/>
  <c r="DG58"/>
  <c r="DG55"/>
  <c r="DG53"/>
  <c r="DG51"/>
  <c r="DG49"/>
  <c r="DG46"/>
  <c r="DG45"/>
  <c r="DG65"/>
  <c r="DG66"/>
  <c r="DG69"/>
  <c r="DG71"/>
  <c r="DG72"/>
  <c r="DG76"/>
  <c r="DG95"/>
  <c r="DG103"/>
  <c r="DG111"/>
  <c r="DG117"/>
  <c r="DG124"/>
  <c r="DG119"/>
  <c r="DG122"/>
  <c r="DG132"/>
  <c r="DG137"/>
  <c r="DG138"/>
  <c r="DG149"/>
  <c r="DG136"/>
  <c r="DG143"/>
  <c r="DG145"/>
  <c r="DG151"/>
  <c r="DG155"/>
  <c r="DG160"/>
  <c r="DG162"/>
  <c r="DG176"/>
  <c r="DG164"/>
  <c r="DG167"/>
  <c r="DG169"/>
  <c r="DG174"/>
  <c r="DG178"/>
  <c r="DG183"/>
  <c r="DG186"/>
  <c r="DG185"/>
  <c r="DG184"/>
  <c r="DG171"/>
  <c r="DG161"/>
  <c r="DG157"/>
  <c r="DG152"/>
  <c r="DG148"/>
  <c r="DG140"/>
  <c r="DG134"/>
  <c r="DG129"/>
  <c r="DG127"/>
  <c r="DG125"/>
  <c r="DG116"/>
  <c r="DG114"/>
  <c r="DG123"/>
  <c r="DG109"/>
  <c r="DG107"/>
  <c r="DG105"/>
  <c r="DG112"/>
  <c r="DG101"/>
  <c r="DG99"/>
  <c r="DG93"/>
  <c r="DG91"/>
  <c r="DG89"/>
  <c r="DG87"/>
  <c r="DG85"/>
  <c r="DG81"/>
  <c r="DG78"/>
  <c r="DG75"/>
  <c r="DG73"/>
  <c r="DG68"/>
  <c r="DG61"/>
  <c r="DG59"/>
  <c r="DG57"/>
  <c r="DG54"/>
  <c r="DG52"/>
  <c r="DG50"/>
  <c r="DG48"/>
  <c r="DG43"/>
  <c r="DG27"/>
  <c r="DG38"/>
  <c r="DG62"/>
  <c r="DG83"/>
  <c r="DG84"/>
  <c r="DG96"/>
  <c r="DG97"/>
  <c r="DG80"/>
  <c r="DG94"/>
  <c r="DG118"/>
  <c r="DG120"/>
  <c r="DG130"/>
  <c r="DG139"/>
  <c r="DG147"/>
  <c r="DG153"/>
  <c r="DG131"/>
  <c r="DG141"/>
  <c r="DG144"/>
  <c r="DG146"/>
  <c r="DG156"/>
  <c r="DG158"/>
  <c r="DG166"/>
  <c r="DG168"/>
  <c r="DG170"/>
  <c r="DG172"/>
  <c r="DG175"/>
  <c r="DG163"/>
  <c r="DG173"/>
  <c r="DG180"/>
  <c r="DG179"/>
  <c r="DG181"/>
  <c r="DG182"/>
  <c r="DG188"/>
  <c r="EK8"/>
  <c r="EK16"/>
  <c r="EK17"/>
  <c r="EK14"/>
  <c r="EK27"/>
  <c r="EK28"/>
  <c r="EK30"/>
  <c r="EK33"/>
  <c r="EK34"/>
  <c r="EK38"/>
  <c r="EK11"/>
  <c r="EK12"/>
  <c r="EK15"/>
  <c r="EK13"/>
  <c r="EK18"/>
  <c r="EK19"/>
  <c r="EK23"/>
  <c r="EK29"/>
  <c r="EK31"/>
  <c r="EK32"/>
  <c r="EK35"/>
  <c r="EK186"/>
  <c r="EK183"/>
  <c r="EK179"/>
  <c r="EK178"/>
  <c r="EK174"/>
  <c r="EK170"/>
  <c r="EK166"/>
  <c r="EK175"/>
  <c r="EK169"/>
  <c r="EK163"/>
  <c r="EK162"/>
  <c r="EK158"/>
  <c r="EK153"/>
  <c r="EK149"/>
  <c r="EK145"/>
  <c r="EK141"/>
  <c r="EK137"/>
  <c r="EK134"/>
  <c r="EK132"/>
  <c r="EK144"/>
  <c r="EK136"/>
  <c r="EK129"/>
  <c r="EK127"/>
  <c r="EK125"/>
  <c r="EK121"/>
  <c r="EK116"/>
  <c r="EK114"/>
  <c r="EK123"/>
  <c r="EK118"/>
  <c r="EK110"/>
  <c r="EK108"/>
  <c r="EK106"/>
  <c r="EK104"/>
  <c r="EK94"/>
  <c r="EK71"/>
  <c r="EK111"/>
  <c r="EK101"/>
  <c r="EK99"/>
  <c r="EK97"/>
  <c r="EK69"/>
  <c r="EK65"/>
  <c r="EK62"/>
  <c r="EK47"/>
  <c r="EK37"/>
  <c r="EK43"/>
  <c r="EK63"/>
  <c r="EK182"/>
  <c r="EK181"/>
  <c r="EK180"/>
  <c r="EK176"/>
  <c r="EK172"/>
  <c r="EK168"/>
  <c r="EK164"/>
  <c r="EK173"/>
  <c r="EK167"/>
  <c r="EK155"/>
  <c r="EK160"/>
  <c r="EK156"/>
  <c r="EK151"/>
  <c r="EK147"/>
  <c r="EK143"/>
  <c r="EK139"/>
  <c r="EK135"/>
  <c r="EK133"/>
  <c r="EK146"/>
  <c r="EK138"/>
  <c r="EK130"/>
  <c r="EK128"/>
  <c r="EK126"/>
  <c r="EK124"/>
  <c r="EK120"/>
  <c r="EK115"/>
  <c r="EK113"/>
  <c r="EK122"/>
  <c r="EK117"/>
  <c r="EK109"/>
  <c r="EK107"/>
  <c r="EK105"/>
  <c r="EK103"/>
  <c r="EK83"/>
  <c r="EK112"/>
  <c r="EK102"/>
  <c r="EK100"/>
  <c r="EK98"/>
  <c r="EK95"/>
  <c r="EK66"/>
  <c r="EK64"/>
  <c r="EK56"/>
  <c r="EK10"/>
  <c r="EK24"/>
  <c r="EK25"/>
  <c r="EK26"/>
  <c r="EK39"/>
  <c r="EK40"/>
  <c r="EK41"/>
  <c r="EK42"/>
  <c r="EK44"/>
  <c r="EK48"/>
  <c r="EK49"/>
  <c r="EK50"/>
  <c r="EK51"/>
  <c r="EK52"/>
  <c r="EK53"/>
  <c r="EK54"/>
  <c r="EK57"/>
  <c r="EK58"/>
  <c r="EK59"/>
  <c r="EK60"/>
  <c r="EK61"/>
  <c r="EK67"/>
  <c r="EK68"/>
  <c r="EK21"/>
  <c r="EK84"/>
  <c r="EK85"/>
  <c r="EK86"/>
  <c r="EK87"/>
  <c r="EK88"/>
  <c r="EK89"/>
  <c r="EK90"/>
  <c r="EK91"/>
  <c r="EK92"/>
  <c r="EK93"/>
  <c r="EK70"/>
  <c r="EK73"/>
  <c r="EK74"/>
  <c r="EK75"/>
  <c r="EK80"/>
  <c r="EK81"/>
  <c r="EK82"/>
  <c r="EK119"/>
  <c r="EK131"/>
  <c r="EK148"/>
  <c r="EK154"/>
  <c r="EK140"/>
  <c r="EK157"/>
  <c r="EK159"/>
  <c r="EK165"/>
  <c r="EK171"/>
  <c r="EK177"/>
  <c r="EK184"/>
  <c r="EK188"/>
  <c r="EK20"/>
  <c r="EK22"/>
  <c r="EK36"/>
  <c r="EK45"/>
  <c r="EK46"/>
  <c r="EK55"/>
  <c r="EK96"/>
  <c r="EK72"/>
  <c r="EK76"/>
  <c r="EK77"/>
  <c r="EK78"/>
  <c r="EK79"/>
  <c r="EK142"/>
  <c r="EK150"/>
  <c r="EK152"/>
  <c r="EK161"/>
  <c r="EK187"/>
  <c r="EK185"/>
  <c r="AJ8"/>
  <c r="AJ16"/>
  <c r="AJ21"/>
  <c r="AJ11"/>
  <c r="AJ14"/>
  <c r="AJ15"/>
  <c r="AJ19"/>
  <c r="AJ20"/>
  <c r="AJ22"/>
  <c r="AJ27"/>
  <c r="AJ38"/>
  <c r="AJ30"/>
  <c r="AJ33"/>
  <c r="AJ40"/>
  <c r="AJ188"/>
  <c r="AJ172"/>
  <c r="AJ162"/>
  <c r="AJ158"/>
  <c r="AJ151"/>
  <c r="AJ141"/>
  <c r="AJ120"/>
  <c r="AJ97"/>
  <c r="AJ65"/>
  <c r="AJ12"/>
  <c r="AJ13"/>
  <c r="AJ18"/>
  <c r="AJ17"/>
  <c r="AJ23"/>
  <c r="AJ25"/>
  <c r="AJ28"/>
  <c r="AJ29"/>
  <c r="AJ31"/>
  <c r="AJ32"/>
  <c r="AJ34"/>
  <c r="AJ35"/>
  <c r="AJ36"/>
  <c r="AJ37"/>
  <c r="AJ39"/>
  <c r="AJ186"/>
  <c r="AJ166"/>
  <c r="AJ160"/>
  <c r="AJ153"/>
  <c r="AJ143"/>
  <c r="AJ124"/>
  <c r="AJ72"/>
  <c r="AJ66"/>
  <c r="AJ10"/>
  <c r="AJ26"/>
  <c r="AJ41"/>
  <c r="AJ42"/>
  <c r="AJ43"/>
  <c r="AJ45"/>
  <c r="AJ48"/>
  <c r="AJ49"/>
  <c r="AJ50"/>
  <c r="AJ51"/>
  <c r="AJ52"/>
  <c r="AJ53"/>
  <c r="AJ54"/>
  <c r="AJ57"/>
  <c r="AJ58"/>
  <c r="AJ59"/>
  <c r="AJ60"/>
  <c r="AJ61"/>
  <c r="AJ67"/>
  <c r="AJ68"/>
  <c r="AJ24"/>
  <c r="AJ44"/>
  <c r="AJ55"/>
  <c r="AJ64"/>
  <c r="AJ46"/>
  <c r="AJ47"/>
  <c r="AJ56"/>
  <c r="AJ63"/>
  <c r="AJ69"/>
  <c r="AJ84"/>
  <c r="AJ95"/>
  <c r="AJ111"/>
  <c r="AJ77"/>
  <c r="AJ78"/>
  <c r="AJ79"/>
  <c r="AJ80"/>
  <c r="AJ96"/>
  <c r="AJ105"/>
  <c r="AJ107"/>
  <c r="AJ109"/>
  <c r="AJ112"/>
  <c r="AJ126"/>
  <c r="AJ116"/>
  <c r="AJ128"/>
  <c r="AJ130"/>
  <c r="AJ131"/>
  <c r="AJ134"/>
  <c r="AJ142"/>
  <c r="AJ144"/>
  <c r="AJ145"/>
  <c r="AJ146"/>
  <c r="AJ147"/>
  <c r="AJ152"/>
  <c r="AJ127"/>
  <c r="AJ129"/>
  <c r="AJ133"/>
  <c r="AJ135"/>
  <c r="AJ137"/>
  <c r="AJ138"/>
  <c r="AJ139"/>
  <c r="AJ148"/>
  <c r="AJ154"/>
  <c r="AJ156"/>
  <c r="AJ157"/>
  <c r="AJ163"/>
  <c r="AJ164"/>
  <c r="AJ168"/>
  <c r="AJ170"/>
  <c r="AJ174"/>
  <c r="AJ175"/>
  <c r="AJ169"/>
  <c r="AJ173"/>
  <c r="AJ178"/>
  <c r="AJ179"/>
  <c r="AJ180"/>
  <c r="AJ177"/>
  <c r="AJ181"/>
  <c r="AJ182"/>
  <c r="AJ187"/>
  <c r="AJ62"/>
  <c r="AJ85"/>
  <c r="AJ86"/>
  <c r="AJ87"/>
  <c r="AJ88"/>
  <c r="AJ89"/>
  <c r="AJ90"/>
  <c r="AJ91"/>
  <c r="AJ92"/>
  <c r="AJ93"/>
  <c r="AJ94"/>
  <c r="AJ99"/>
  <c r="AJ101"/>
  <c r="AJ104"/>
  <c r="AJ106"/>
  <c r="AJ108"/>
  <c r="AJ110"/>
  <c r="AJ70"/>
  <c r="AJ71"/>
  <c r="AJ73"/>
  <c r="AJ74"/>
  <c r="AJ75"/>
  <c r="AJ76"/>
  <c r="AJ81"/>
  <c r="AJ82"/>
  <c r="AJ83"/>
  <c r="AJ98"/>
  <c r="AJ100"/>
  <c r="AJ102"/>
  <c r="AJ103"/>
  <c r="AJ113"/>
  <c r="AJ115"/>
  <c r="AJ117"/>
  <c r="AJ121"/>
  <c r="AJ122"/>
  <c r="AJ123"/>
  <c r="AJ114"/>
  <c r="AJ118"/>
  <c r="AJ119"/>
  <c r="AJ125"/>
  <c r="AJ149"/>
  <c r="AJ132"/>
  <c r="AJ136"/>
  <c r="AJ140"/>
  <c r="AJ150"/>
  <c r="AJ159"/>
  <c r="AJ155"/>
  <c r="AJ161"/>
  <c r="AJ165"/>
  <c r="AJ167"/>
  <c r="AJ171"/>
  <c r="AJ176"/>
  <c r="AJ185"/>
  <c r="AJ183"/>
  <c r="AJ184"/>
  <c r="FM35"/>
  <c r="FM16"/>
  <c r="FM17"/>
  <c r="FM20"/>
  <c r="FM27"/>
  <c r="FM36"/>
  <c r="FM40"/>
  <c r="FM41"/>
  <c r="FM42"/>
  <c r="FM39"/>
  <c r="FM10"/>
  <c r="FM11"/>
  <c r="FM12"/>
  <c r="FM25"/>
  <c r="FM22"/>
  <c r="FM23"/>
  <c r="FM24"/>
  <c r="FM37"/>
  <c r="FM13"/>
  <c r="FM14"/>
  <c r="FM15"/>
  <c r="FM21"/>
  <c r="FM47"/>
  <c r="FM56"/>
  <c r="FM8"/>
  <c r="FM18"/>
  <c r="FM19"/>
  <c r="FM28"/>
  <c r="FM29"/>
  <c r="FM30"/>
  <c r="FM31"/>
  <c r="FM32"/>
  <c r="FM33"/>
  <c r="FM34"/>
  <c r="FM54"/>
  <c r="FM64"/>
  <c r="FM188"/>
  <c r="FM185"/>
  <c r="FM184"/>
  <c r="FM167"/>
  <c r="FM161"/>
  <c r="FM157"/>
  <c r="FM152"/>
  <c r="FM142"/>
  <c r="FM131"/>
  <c r="FM96"/>
  <c r="FM92"/>
  <c r="FM90"/>
  <c r="FM88"/>
  <c r="FM86"/>
  <c r="FM84"/>
  <c r="FM81"/>
  <c r="FM79"/>
  <c r="FM77"/>
  <c r="FM75"/>
  <c r="FM73"/>
  <c r="FM67"/>
  <c r="FM60"/>
  <c r="FM58"/>
  <c r="FM55"/>
  <c r="FM52"/>
  <c r="FM50"/>
  <c r="FM48"/>
  <c r="FM44"/>
  <c r="FM63"/>
  <c r="FM62"/>
  <c r="FM68"/>
  <c r="FM83"/>
  <c r="FM97"/>
  <c r="FM99"/>
  <c r="FM101"/>
  <c r="FM102"/>
  <c r="FM104"/>
  <c r="FM106"/>
  <c r="FM108"/>
  <c r="FM110"/>
  <c r="FM94"/>
  <c r="FM95"/>
  <c r="FM98"/>
  <c r="FM100"/>
  <c r="FM113"/>
  <c r="FM115"/>
  <c r="FM118"/>
  <c r="FM114"/>
  <c r="FM120"/>
  <c r="FM121"/>
  <c r="FM125"/>
  <c r="FM139"/>
  <c r="FM147"/>
  <c r="FM148"/>
  <c r="FM153"/>
  <c r="FM141"/>
  <c r="FM144"/>
  <c r="FM146"/>
  <c r="FM156"/>
  <c r="FM158"/>
  <c r="FM166"/>
  <c r="FM168"/>
  <c r="FM170"/>
  <c r="FM172"/>
  <c r="FM175"/>
  <c r="FM163"/>
  <c r="FM173"/>
  <c r="FM177"/>
  <c r="FM179"/>
  <c r="FM180"/>
  <c r="FM182"/>
  <c r="FM187"/>
  <c r="FM181"/>
  <c r="FM171"/>
  <c r="FM165"/>
  <c r="FM159"/>
  <c r="FM154"/>
  <c r="FM150"/>
  <c r="FM140"/>
  <c r="FM119"/>
  <c r="FM93"/>
  <c r="FM91"/>
  <c r="FM89"/>
  <c r="FM87"/>
  <c r="FM85"/>
  <c r="FM82"/>
  <c r="FM80"/>
  <c r="FM78"/>
  <c r="FM76"/>
  <c r="FM74"/>
  <c r="FM70"/>
  <c r="FM61"/>
  <c r="FM59"/>
  <c r="FM57"/>
  <c r="FM53"/>
  <c r="FM51"/>
  <c r="FM49"/>
  <c r="FM46"/>
  <c r="FM43"/>
  <c r="FM26"/>
  <c r="FM38"/>
  <c r="FM45"/>
  <c r="FM65"/>
  <c r="FM66"/>
  <c r="FM69"/>
  <c r="FM71"/>
  <c r="FM72"/>
  <c r="FM103"/>
  <c r="FM105"/>
  <c r="FM107"/>
  <c r="FM109"/>
  <c r="FM111"/>
  <c r="FM112"/>
  <c r="FM117"/>
  <c r="FM124"/>
  <c r="FM126"/>
  <c r="FM116"/>
  <c r="FM122"/>
  <c r="FM123"/>
  <c r="FM128"/>
  <c r="FM132"/>
  <c r="FM134"/>
  <c r="FM135"/>
  <c r="FM137"/>
  <c r="FM138"/>
  <c r="FM149"/>
  <c r="FM127"/>
  <c r="FM129"/>
  <c r="FM130"/>
  <c r="FM133"/>
  <c r="FM136"/>
  <c r="FM143"/>
  <c r="FM145"/>
  <c r="FM151"/>
  <c r="FM155"/>
  <c r="FM160"/>
  <c r="FM162"/>
  <c r="FM176"/>
  <c r="FM164"/>
  <c r="FM169"/>
  <c r="FM174"/>
  <c r="FM178"/>
  <c r="FM183"/>
  <c r="FM186"/>
  <c r="AD8"/>
  <c r="AD12"/>
  <c r="AD13"/>
  <c r="AD18"/>
  <c r="AD17"/>
  <c r="AD23"/>
  <c r="AD25"/>
  <c r="AD28"/>
  <c r="AD29"/>
  <c r="AD31"/>
  <c r="AD32"/>
  <c r="AD34"/>
  <c r="AD35"/>
  <c r="AD36"/>
  <c r="AD37"/>
  <c r="AD39"/>
  <c r="AD186"/>
  <c r="AD166"/>
  <c r="AD160"/>
  <c r="AD153"/>
  <c r="AD143"/>
  <c r="AD124"/>
  <c r="AD97"/>
  <c r="AD65"/>
  <c r="AD16"/>
  <c r="AD21"/>
  <c r="AD10"/>
  <c r="AD11"/>
  <c r="AD14"/>
  <c r="AD15"/>
  <c r="AD19"/>
  <c r="AD20"/>
  <c r="AD22"/>
  <c r="AD27"/>
  <c r="AD38"/>
  <c r="AD30"/>
  <c r="AD33"/>
  <c r="AD40"/>
  <c r="AD188"/>
  <c r="AD172"/>
  <c r="AD162"/>
  <c r="AD158"/>
  <c r="AD151"/>
  <c r="AD141"/>
  <c r="AD72"/>
  <c r="AD66"/>
  <c r="AD26"/>
  <c r="AD41"/>
  <c r="AD42"/>
  <c r="AD43"/>
  <c r="AD44"/>
  <c r="AD55"/>
  <c r="AD64"/>
  <c r="AD24"/>
  <c r="AD45"/>
  <c r="AD48"/>
  <c r="AD49"/>
  <c r="AD50"/>
  <c r="AD51"/>
  <c r="AD52"/>
  <c r="AD53"/>
  <c r="AD54"/>
  <c r="AD57"/>
  <c r="AD58"/>
  <c r="AD59"/>
  <c r="AD60"/>
  <c r="AD61"/>
  <c r="AD67"/>
  <c r="AD68"/>
  <c r="AD62"/>
  <c r="AD85"/>
  <c r="AD86"/>
  <c r="AD87"/>
  <c r="AD88"/>
  <c r="AD89"/>
  <c r="AD90"/>
  <c r="AD91"/>
  <c r="AD92"/>
  <c r="AD93"/>
  <c r="AD94"/>
  <c r="AD99"/>
  <c r="AD101"/>
  <c r="AD104"/>
  <c r="AD106"/>
  <c r="AD108"/>
  <c r="AD110"/>
  <c r="AD70"/>
  <c r="AD71"/>
  <c r="AD73"/>
  <c r="AD74"/>
  <c r="AD75"/>
  <c r="AD76"/>
  <c r="AD81"/>
  <c r="AD82"/>
  <c r="AD83"/>
  <c r="AD98"/>
  <c r="AD100"/>
  <c r="AD102"/>
  <c r="AD103"/>
  <c r="AD113"/>
  <c r="AD115"/>
  <c r="AD117"/>
  <c r="AD121"/>
  <c r="AD122"/>
  <c r="AD123"/>
  <c r="AD114"/>
  <c r="AD118"/>
  <c r="AD119"/>
  <c r="AD125"/>
  <c r="AD149"/>
  <c r="AD132"/>
  <c r="AD136"/>
  <c r="AD140"/>
  <c r="AD150"/>
  <c r="AD159"/>
  <c r="AD155"/>
  <c r="AD161"/>
  <c r="AD165"/>
  <c r="AD167"/>
  <c r="AD171"/>
  <c r="AD176"/>
  <c r="AD185"/>
  <c r="AD183"/>
  <c r="AD184"/>
  <c r="AD46"/>
  <c r="AD47"/>
  <c r="AD56"/>
  <c r="AD63"/>
  <c r="AD69"/>
  <c r="AD84"/>
  <c r="AD95"/>
  <c r="AD111"/>
  <c r="AD77"/>
  <c r="AD78"/>
  <c r="AD79"/>
  <c r="AD80"/>
  <c r="AD96"/>
  <c r="AD105"/>
  <c r="AD107"/>
  <c r="AD109"/>
  <c r="AD112"/>
  <c r="AD120"/>
  <c r="AD126"/>
  <c r="AD116"/>
  <c r="AD128"/>
  <c r="AD130"/>
  <c r="AD131"/>
  <c r="AD134"/>
  <c r="AD142"/>
  <c r="AD144"/>
  <c r="AD145"/>
  <c r="AD146"/>
  <c r="AD147"/>
  <c r="AD152"/>
  <c r="AD127"/>
  <c r="AD129"/>
  <c r="AD133"/>
  <c r="AD135"/>
  <c r="AD137"/>
  <c r="AD138"/>
  <c r="AD139"/>
  <c r="AD148"/>
  <c r="AD154"/>
  <c r="AD156"/>
  <c r="AD157"/>
  <c r="AD163"/>
  <c r="AD164"/>
  <c r="AD168"/>
  <c r="AD170"/>
  <c r="AD174"/>
  <c r="AD175"/>
  <c r="AD169"/>
  <c r="AD173"/>
  <c r="AD178"/>
  <c r="AD179"/>
  <c r="AD180"/>
  <c r="AD177"/>
  <c r="AD181"/>
  <c r="AD182"/>
  <c r="AD187"/>
  <c r="AP8"/>
  <c r="AP12"/>
  <c r="AP13"/>
  <c r="AP18"/>
  <c r="AP17"/>
  <c r="AP23"/>
  <c r="AP25"/>
  <c r="AP28"/>
  <c r="AP29"/>
  <c r="AP31"/>
  <c r="AP32"/>
  <c r="AP34"/>
  <c r="AP35"/>
  <c r="AP36"/>
  <c r="AP37"/>
  <c r="AP39"/>
  <c r="AP188"/>
  <c r="AP172"/>
  <c r="AP160"/>
  <c r="AP153"/>
  <c r="AP141"/>
  <c r="AP120"/>
  <c r="AP97"/>
  <c r="AP66"/>
  <c r="AP16"/>
  <c r="AP21"/>
  <c r="AP24"/>
  <c r="AP11"/>
  <c r="AP14"/>
  <c r="AP15"/>
  <c r="AP19"/>
  <c r="AP20"/>
  <c r="AP22"/>
  <c r="AP27"/>
  <c r="AP38"/>
  <c r="AP30"/>
  <c r="AP33"/>
  <c r="AP40"/>
  <c r="AP186"/>
  <c r="AP162"/>
  <c r="AP158"/>
  <c r="AP151"/>
  <c r="AP124"/>
  <c r="AP72"/>
  <c r="AP69"/>
  <c r="AP65"/>
  <c r="AP10"/>
  <c r="AP26"/>
  <c r="AP41"/>
  <c r="AP42"/>
  <c r="AP43"/>
  <c r="AP44"/>
  <c r="AP55"/>
  <c r="AP64"/>
  <c r="AP45"/>
  <c r="AP48"/>
  <c r="AP49"/>
  <c r="AP50"/>
  <c r="AP51"/>
  <c r="AP52"/>
  <c r="AP53"/>
  <c r="AP54"/>
  <c r="AP57"/>
  <c r="AP58"/>
  <c r="AP59"/>
  <c r="AP60"/>
  <c r="AP61"/>
  <c r="AP67"/>
  <c r="AP68"/>
  <c r="AP62"/>
  <c r="AP85"/>
  <c r="AP86"/>
  <c r="AP87"/>
  <c r="AP88"/>
  <c r="AP89"/>
  <c r="AP90"/>
  <c r="AP91"/>
  <c r="AP92"/>
  <c r="AP93"/>
  <c r="AP94"/>
  <c r="AP99"/>
  <c r="AP101"/>
  <c r="AP104"/>
  <c r="AP106"/>
  <c r="AP108"/>
  <c r="AP110"/>
  <c r="AP70"/>
  <c r="AP71"/>
  <c r="AP73"/>
  <c r="AP74"/>
  <c r="AP75"/>
  <c r="AP76"/>
  <c r="AP81"/>
  <c r="AP82"/>
  <c r="AP83"/>
  <c r="AP98"/>
  <c r="AP100"/>
  <c r="AP102"/>
  <c r="AP103"/>
  <c r="AP113"/>
  <c r="AP115"/>
  <c r="AP117"/>
  <c r="AP121"/>
  <c r="AP122"/>
  <c r="AP123"/>
  <c r="AP114"/>
  <c r="AP118"/>
  <c r="AP119"/>
  <c r="AP125"/>
  <c r="AP143"/>
  <c r="AP149"/>
  <c r="AP132"/>
  <c r="AP136"/>
  <c r="AP140"/>
  <c r="AP150"/>
  <c r="AP159"/>
  <c r="AP155"/>
  <c r="AP161"/>
  <c r="AP165"/>
  <c r="AP167"/>
  <c r="AP171"/>
  <c r="AP176"/>
  <c r="AP185"/>
  <c r="AP183"/>
  <c r="AP184"/>
  <c r="AP46"/>
  <c r="AP47"/>
  <c r="AP56"/>
  <c r="AP63"/>
  <c r="AP84"/>
  <c r="AP95"/>
  <c r="AP111"/>
  <c r="AP77"/>
  <c r="AP78"/>
  <c r="AP79"/>
  <c r="AP80"/>
  <c r="AP96"/>
  <c r="AP105"/>
  <c r="AP107"/>
  <c r="AP109"/>
  <c r="AP112"/>
  <c r="AP126"/>
  <c r="AP116"/>
  <c r="AP128"/>
  <c r="AP130"/>
  <c r="AP131"/>
  <c r="AP134"/>
  <c r="AP142"/>
  <c r="AP144"/>
  <c r="AP145"/>
  <c r="AP146"/>
  <c r="AP147"/>
  <c r="AP152"/>
  <c r="AP127"/>
  <c r="AP129"/>
  <c r="AP133"/>
  <c r="AP135"/>
  <c r="AP137"/>
  <c r="AP138"/>
  <c r="AP139"/>
  <c r="AP148"/>
  <c r="AP154"/>
  <c r="AP156"/>
  <c r="AP157"/>
  <c r="AP163"/>
  <c r="AP164"/>
  <c r="AP168"/>
  <c r="AP170"/>
  <c r="AP174"/>
  <c r="AP175"/>
  <c r="AP166"/>
  <c r="AP169"/>
  <c r="AP173"/>
  <c r="AP178"/>
  <c r="AP179"/>
  <c r="AP180"/>
  <c r="AP177"/>
  <c r="AP181"/>
  <c r="AP182"/>
  <c r="AP187"/>
  <c r="GL42"/>
  <c r="GL15"/>
  <c r="GL17"/>
  <c r="GL26"/>
  <c r="GL10"/>
  <c r="GL13"/>
  <c r="GL18"/>
  <c r="GL19"/>
  <c r="GL21"/>
  <c r="GL22"/>
  <c r="GL27"/>
  <c r="GL29"/>
  <c r="GL31"/>
  <c r="GL32"/>
  <c r="GL35"/>
  <c r="GL11"/>
  <c r="GL12"/>
  <c r="GL14"/>
  <c r="GL24"/>
  <c r="GL37"/>
  <c r="GL28"/>
  <c r="GL30"/>
  <c r="GL33"/>
  <c r="GL34"/>
  <c r="GL36"/>
  <c r="GL38"/>
  <c r="GL23"/>
  <c r="GL44"/>
  <c r="GL48"/>
  <c r="GL49"/>
  <c r="GL50"/>
  <c r="GL51"/>
  <c r="GL52"/>
  <c r="GL53"/>
  <c r="GL56"/>
  <c r="GL57"/>
  <c r="GL58"/>
  <c r="GL59"/>
  <c r="GL60"/>
  <c r="GL61"/>
  <c r="GL66"/>
  <c r="GL67"/>
  <c r="GL8"/>
  <c r="GL25"/>
  <c r="GL39"/>
  <c r="GL40"/>
  <c r="GL41"/>
  <c r="GL43"/>
  <c r="GL54"/>
  <c r="GL63"/>
  <c r="GL188"/>
  <c r="GL185"/>
  <c r="GL177"/>
  <c r="GL165"/>
  <c r="GL159"/>
  <c r="GL152"/>
  <c r="GL148"/>
  <c r="GL140"/>
  <c r="GL119"/>
  <c r="GL96"/>
  <c r="GL65"/>
  <c r="GL47"/>
  <c r="GL20"/>
  <c r="GL46"/>
  <c r="GL55"/>
  <c r="GL83"/>
  <c r="GL94"/>
  <c r="GL76"/>
  <c r="GL77"/>
  <c r="GL78"/>
  <c r="GL79"/>
  <c r="GL104"/>
  <c r="GL106"/>
  <c r="GL108"/>
  <c r="GL110"/>
  <c r="GL111"/>
  <c r="GL125"/>
  <c r="GL115"/>
  <c r="GL127"/>
  <c r="GL129"/>
  <c r="GL130"/>
  <c r="GL133"/>
  <c r="GL141"/>
  <c r="GL143"/>
  <c r="GL144"/>
  <c r="GL145"/>
  <c r="GL146"/>
  <c r="GL151"/>
  <c r="GL128"/>
  <c r="GL132"/>
  <c r="GL134"/>
  <c r="GL135"/>
  <c r="GL136"/>
  <c r="GL137"/>
  <c r="GL138"/>
  <c r="GL153"/>
  <c r="GL155"/>
  <c r="GL156"/>
  <c r="GL162"/>
  <c r="GL163"/>
  <c r="GL167"/>
  <c r="GL169"/>
  <c r="GL174"/>
  <c r="GL168"/>
  <c r="GL172"/>
  <c r="GL178"/>
  <c r="GL179"/>
  <c r="GL184"/>
  <c r="GL180"/>
  <c r="GL186"/>
  <c r="GL187"/>
  <c r="GL181"/>
  <c r="GL171"/>
  <c r="GL161"/>
  <c r="GL157"/>
  <c r="GL150"/>
  <c r="GL142"/>
  <c r="GL123"/>
  <c r="GL71"/>
  <c r="GL68"/>
  <c r="GL64"/>
  <c r="GL16"/>
  <c r="GL45"/>
  <c r="GL62"/>
  <c r="GL84"/>
  <c r="GL85"/>
  <c r="GL86"/>
  <c r="GL87"/>
  <c r="GL88"/>
  <c r="GL89"/>
  <c r="GL90"/>
  <c r="GL91"/>
  <c r="GL92"/>
  <c r="GL93"/>
  <c r="GL95"/>
  <c r="GL98"/>
  <c r="GL100"/>
  <c r="GL103"/>
  <c r="GL105"/>
  <c r="GL107"/>
  <c r="GL109"/>
  <c r="GL69"/>
  <c r="GL70"/>
  <c r="GL72"/>
  <c r="GL73"/>
  <c r="GL74"/>
  <c r="GL75"/>
  <c r="GL80"/>
  <c r="GL81"/>
  <c r="GL82"/>
  <c r="GL97"/>
  <c r="GL99"/>
  <c r="GL101"/>
  <c r="GL102"/>
  <c r="GL114"/>
  <c r="GL116"/>
  <c r="GL120"/>
  <c r="GL121"/>
  <c r="GL122"/>
  <c r="GL112"/>
  <c r="GL113"/>
  <c r="GL117"/>
  <c r="GL118"/>
  <c r="GL124"/>
  <c r="GL126"/>
  <c r="GL131"/>
  <c r="GL139"/>
  <c r="GL147"/>
  <c r="GL149"/>
  <c r="GL158"/>
  <c r="GL154"/>
  <c r="GL160"/>
  <c r="GL164"/>
  <c r="GL173"/>
  <c r="GL166"/>
  <c r="GL170"/>
  <c r="GL175"/>
  <c r="GL176"/>
  <c r="GL182"/>
  <c r="GL183"/>
  <c r="GX9"/>
  <c r="BU9"/>
  <c r="DG9"/>
  <c r="EK9"/>
  <c r="AJ9"/>
  <c r="CK8"/>
  <c r="CK16"/>
  <c r="CK25"/>
  <c r="CK19"/>
  <c r="CK20"/>
  <c r="CK27"/>
  <c r="CK28"/>
  <c r="CK29"/>
  <c r="CK30"/>
  <c r="CK31"/>
  <c r="CK34"/>
  <c r="CK35"/>
  <c r="CK188"/>
  <c r="CK182"/>
  <c r="CK183"/>
  <c r="CK179"/>
  <c r="CK178"/>
  <c r="CK174"/>
  <c r="CK170"/>
  <c r="CK164"/>
  <c r="CK173"/>
  <c r="CK167"/>
  <c r="CK155"/>
  <c r="CK160"/>
  <c r="CK156"/>
  <c r="CK151"/>
  <c r="CK147"/>
  <c r="CK143"/>
  <c r="CK139"/>
  <c r="CK132"/>
  <c r="CK130"/>
  <c r="CK144"/>
  <c r="CK136"/>
  <c r="CK120"/>
  <c r="CK118"/>
  <c r="CK96"/>
  <c r="CK84"/>
  <c r="CK79"/>
  <c r="CK71"/>
  <c r="CK97"/>
  <c r="CK69"/>
  <c r="CK65"/>
  <c r="CK63"/>
  <c r="CK56"/>
  <c r="CK45"/>
  <c r="CK10"/>
  <c r="CK40"/>
  <c r="CK41"/>
  <c r="CK42"/>
  <c r="CK43"/>
  <c r="CK49"/>
  <c r="CK51"/>
  <c r="CK53"/>
  <c r="CK58"/>
  <c r="CK60"/>
  <c r="CK68"/>
  <c r="CK11"/>
  <c r="CK13"/>
  <c r="CK17"/>
  <c r="CK22"/>
  <c r="CK86"/>
  <c r="CK88"/>
  <c r="CK90"/>
  <c r="CK92"/>
  <c r="CK99"/>
  <c r="CK101"/>
  <c r="CK70"/>
  <c r="CK74"/>
  <c r="CK76"/>
  <c r="CK77"/>
  <c r="CK80"/>
  <c r="CK81"/>
  <c r="CK98"/>
  <c r="CK100"/>
  <c r="CK102"/>
  <c r="CK105"/>
  <c r="CK107"/>
  <c r="CK109"/>
  <c r="CK112"/>
  <c r="CK113"/>
  <c r="CK115"/>
  <c r="CK117"/>
  <c r="CK123"/>
  <c r="CK114"/>
  <c r="CK133"/>
  <c r="CK135"/>
  <c r="CK140"/>
  <c r="CK150"/>
  <c r="CK159"/>
  <c r="CK161"/>
  <c r="CK171"/>
  <c r="CK12"/>
  <c r="CK14"/>
  <c r="CK32"/>
  <c r="CK33"/>
  <c r="CK36"/>
  <c r="CK38"/>
  <c r="CK39"/>
  <c r="CK186"/>
  <c r="CK185"/>
  <c r="CK181"/>
  <c r="CK180"/>
  <c r="CK176"/>
  <c r="CK172"/>
  <c r="CK166"/>
  <c r="CK175"/>
  <c r="CK169"/>
  <c r="CK163"/>
  <c r="CK162"/>
  <c r="CK158"/>
  <c r="CK153"/>
  <c r="CK149"/>
  <c r="CK145"/>
  <c r="CK141"/>
  <c r="CK137"/>
  <c r="CK131"/>
  <c r="CK146"/>
  <c r="CK138"/>
  <c r="CK124"/>
  <c r="CK119"/>
  <c r="CK122"/>
  <c r="CK94"/>
  <c r="CK83"/>
  <c r="CK72"/>
  <c r="CK111"/>
  <c r="CK95"/>
  <c r="CK66"/>
  <c r="CK64"/>
  <c r="CK62"/>
  <c r="CK47"/>
  <c r="CK23"/>
  <c r="CK24"/>
  <c r="CK26"/>
  <c r="CK37"/>
  <c r="CK44"/>
  <c r="CK48"/>
  <c r="CK50"/>
  <c r="CK52"/>
  <c r="CK54"/>
  <c r="CK57"/>
  <c r="CK59"/>
  <c r="CK61"/>
  <c r="CK67"/>
  <c r="CK15"/>
  <c r="CK18"/>
  <c r="CK21"/>
  <c r="CK46"/>
  <c r="CK55"/>
  <c r="CK85"/>
  <c r="CK87"/>
  <c r="CK89"/>
  <c r="CK91"/>
  <c r="CK93"/>
  <c r="CK104"/>
  <c r="CK106"/>
  <c r="CK108"/>
  <c r="CK110"/>
  <c r="CK73"/>
  <c r="CK75"/>
  <c r="CK78"/>
  <c r="CK82"/>
  <c r="CK103"/>
  <c r="CK121"/>
  <c r="CK126"/>
  <c r="CK116"/>
  <c r="CK125"/>
  <c r="CK128"/>
  <c r="CK134"/>
  <c r="CK142"/>
  <c r="CK129"/>
  <c r="CK148"/>
  <c r="CK154"/>
  <c r="CK157"/>
  <c r="CK187"/>
  <c r="CK152"/>
  <c r="CK127"/>
  <c r="CK165"/>
  <c r="CK168"/>
  <c r="CK177"/>
  <c r="CK184"/>
  <c r="AY8"/>
  <c r="AY17"/>
  <c r="AY23"/>
  <c r="AY12"/>
  <c r="AY13"/>
  <c r="AY16"/>
  <c r="AY18"/>
  <c r="AY21"/>
  <c r="AY38"/>
  <c r="AY188"/>
  <c r="AY172"/>
  <c r="AY160"/>
  <c r="AY153"/>
  <c r="AY141"/>
  <c r="AY124"/>
  <c r="AY72"/>
  <c r="AY69"/>
  <c r="AY65"/>
  <c r="AY26"/>
  <c r="AY46"/>
  <c r="AY47"/>
  <c r="AY63"/>
  <c r="AY50"/>
  <c r="AY52"/>
  <c r="AY55"/>
  <c r="AY58"/>
  <c r="AY60"/>
  <c r="AY67"/>
  <c r="AY70"/>
  <c r="AY74"/>
  <c r="AY76"/>
  <c r="AY78"/>
  <c r="AY80"/>
  <c r="AY82"/>
  <c r="AY83"/>
  <c r="AY96"/>
  <c r="AY103"/>
  <c r="AY105"/>
  <c r="AY107"/>
  <c r="AY109"/>
  <c r="AY111"/>
  <c r="AY112"/>
  <c r="AY118"/>
  <c r="AY119"/>
  <c r="AY125"/>
  <c r="AY115"/>
  <c r="AY121"/>
  <c r="AY126"/>
  <c r="AY127"/>
  <c r="AY129"/>
  <c r="AY132"/>
  <c r="AY133"/>
  <c r="AY135"/>
  <c r="AY137"/>
  <c r="AY138"/>
  <c r="AY150"/>
  <c r="AY128"/>
  <c r="AY130"/>
  <c r="AY144"/>
  <c r="AY145"/>
  <c r="AY146"/>
  <c r="AY147"/>
  <c r="AY152"/>
  <c r="AY161"/>
  <c r="AY171"/>
  <c r="AY176"/>
  <c r="AY163"/>
  <c r="AY164"/>
  <c r="AY175"/>
  <c r="AY10"/>
  <c r="AY11"/>
  <c r="AY14"/>
  <c r="AY15"/>
  <c r="AY19"/>
  <c r="AY20"/>
  <c r="AY25"/>
  <c r="AY22"/>
  <c r="AY24"/>
  <c r="AY28"/>
  <c r="AY29"/>
  <c r="AY30"/>
  <c r="AY31"/>
  <c r="AY32"/>
  <c r="AY33"/>
  <c r="AY34"/>
  <c r="AY35"/>
  <c r="AY37"/>
  <c r="AY27"/>
  <c r="AY36"/>
  <c r="AY39"/>
  <c r="AY186"/>
  <c r="AY162"/>
  <c r="AY158"/>
  <c r="AY151"/>
  <c r="AY136"/>
  <c r="AY120"/>
  <c r="AY97"/>
  <c r="AY66"/>
  <c r="AY48"/>
  <c r="AY40"/>
  <c r="AY41"/>
  <c r="AY42"/>
  <c r="AY43"/>
  <c r="AY56"/>
  <c r="AY44"/>
  <c r="AY45"/>
  <c r="AY49"/>
  <c r="AY51"/>
  <c r="AY53"/>
  <c r="AY54"/>
  <c r="AY57"/>
  <c r="AY59"/>
  <c r="AY61"/>
  <c r="AY62"/>
  <c r="AY64"/>
  <c r="AY68"/>
  <c r="AY71"/>
  <c r="AY73"/>
  <c r="AY75"/>
  <c r="AY77"/>
  <c r="AY79"/>
  <c r="AY81"/>
  <c r="AY98"/>
  <c r="AY100"/>
  <c r="AY102"/>
  <c r="AY84"/>
  <c r="AY85"/>
  <c r="AY86"/>
  <c r="AY87"/>
  <c r="AY88"/>
  <c r="AY89"/>
  <c r="AY90"/>
  <c r="AY91"/>
  <c r="AY92"/>
  <c r="AY93"/>
  <c r="AY94"/>
  <c r="AY95"/>
  <c r="AY99"/>
  <c r="AY101"/>
  <c r="AY104"/>
  <c r="AY106"/>
  <c r="AY108"/>
  <c r="AY110"/>
  <c r="AY114"/>
  <c r="AY116"/>
  <c r="AY113"/>
  <c r="AY117"/>
  <c r="AY122"/>
  <c r="AY123"/>
  <c r="AY139"/>
  <c r="AY140"/>
  <c r="AY134"/>
  <c r="AY142"/>
  <c r="AY143"/>
  <c r="AY148"/>
  <c r="AY149"/>
  <c r="AY155"/>
  <c r="AY156"/>
  <c r="AY157"/>
  <c r="AY159"/>
  <c r="AY173"/>
  <c r="AY174"/>
  <c r="AY181"/>
  <c r="AY182"/>
  <c r="AY183"/>
  <c r="AY184"/>
  <c r="AY154"/>
  <c r="AY131"/>
  <c r="AY166"/>
  <c r="AY167"/>
  <c r="AY169"/>
  <c r="AY165"/>
  <c r="AY168"/>
  <c r="AY170"/>
  <c r="AY177"/>
  <c r="AY178"/>
  <c r="AY179"/>
  <c r="AY180"/>
  <c r="AY187"/>
  <c r="AY185"/>
  <c r="CK9"/>
  <c r="D22"/>
  <c r="CZ8"/>
  <c r="GG9"/>
  <c r="GG111"/>
  <c r="CF111"/>
  <c r="D148"/>
  <c r="BV11"/>
  <c r="D12"/>
  <c r="AT8"/>
  <c r="AV9"/>
  <c r="CF11"/>
  <c r="T8" i="6"/>
  <c r="T28"/>
  <c r="T98"/>
  <c r="T112"/>
  <c r="T121"/>
  <c r="T149"/>
  <c r="T178"/>
  <c r="T12"/>
  <c r="T19"/>
  <c r="T21"/>
  <c r="T30"/>
  <c r="T32"/>
  <c r="T34"/>
  <c r="T70"/>
  <c r="T72"/>
  <c r="T74"/>
  <c r="T76"/>
  <c r="T78"/>
  <c r="T80"/>
  <c r="T82"/>
  <c r="T84"/>
  <c r="T86"/>
  <c r="T88"/>
  <c r="T90"/>
  <c r="T92"/>
  <c r="T100"/>
  <c r="T104"/>
  <c r="T114"/>
  <c r="T119"/>
  <c r="T125"/>
  <c r="T128"/>
  <c r="T132"/>
  <c r="T139"/>
  <c r="T151"/>
  <c r="T153"/>
  <c r="T155"/>
  <c r="T157"/>
  <c r="T159"/>
  <c r="T161"/>
  <c r="T163"/>
  <c r="T165"/>
  <c r="T167"/>
  <c r="T169"/>
  <c r="T179"/>
  <c r="T181"/>
  <c r="T185"/>
  <c r="T187"/>
  <c r="T10"/>
  <c r="T15"/>
  <c r="T17"/>
  <c r="T23"/>
  <c r="T25"/>
  <c r="T38"/>
  <c r="T40"/>
  <c r="T42"/>
  <c r="T44"/>
  <c r="T46"/>
  <c r="T48"/>
  <c r="T50"/>
  <c r="T52"/>
  <c r="T54"/>
  <c r="T56"/>
  <c r="T58"/>
  <c r="T60"/>
  <c r="T63"/>
  <c r="T65"/>
  <c r="T94"/>
  <c r="T96"/>
  <c r="T101"/>
  <c r="T105"/>
  <c r="T108"/>
  <c r="T110"/>
  <c r="T115"/>
  <c r="T118"/>
  <c r="T123"/>
  <c r="T129"/>
  <c r="T134"/>
  <c r="T138"/>
  <c r="T141"/>
  <c r="T143"/>
  <c r="T145"/>
  <c r="T147"/>
  <c r="T172"/>
  <c r="T174"/>
  <c r="T176"/>
  <c r="T184"/>
  <c r="T11"/>
  <c r="T13"/>
  <c r="T20"/>
  <c r="T29"/>
  <c r="T31"/>
  <c r="T33"/>
  <c r="T35"/>
  <c r="T71"/>
  <c r="T73"/>
  <c r="T75"/>
  <c r="T77"/>
  <c r="T79"/>
  <c r="T81"/>
  <c r="T83"/>
  <c r="T85"/>
  <c r="T87"/>
  <c r="T89"/>
  <c r="T91"/>
  <c r="T93"/>
  <c r="T102"/>
  <c r="T107"/>
  <c r="T116"/>
  <c r="T124"/>
  <c r="T126"/>
  <c r="T130"/>
  <c r="T133"/>
  <c r="T150"/>
  <c r="T152"/>
  <c r="T154"/>
  <c r="T156"/>
  <c r="T158"/>
  <c r="T160"/>
  <c r="T162"/>
  <c r="T164"/>
  <c r="T166"/>
  <c r="T168"/>
  <c r="T170"/>
  <c r="T180"/>
  <c r="T182"/>
  <c r="T186"/>
  <c r="T188"/>
  <c r="T37"/>
  <c r="T67"/>
  <c r="T137"/>
  <c r="T14"/>
  <c r="T16"/>
  <c r="T18"/>
  <c r="T24"/>
  <c r="T26"/>
  <c r="T39"/>
  <c r="T41"/>
  <c r="T43"/>
  <c r="T45"/>
  <c r="T47"/>
  <c r="T49"/>
  <c r="T51"/>
  <c r="T53"/>
  <c r="T55"/>
  <c r="T57"/>
  <c r="T59"/>
  <c r="T61"/>
  <c r="T64"/>
  <c r="T68"/>
  <c r="T95"/>
  <c r="T99"/>
  <c r="T103"/>
  <c r="T106"/>
  <c r="T109"/>
  <c r="T113"/>
  <c r="T117"/>
  <c r="T122"/>
  <c r="T127"/>
  <c r="T131"/>
  <c r="T135"/>
  <c r="T140"/>
  <c r="T142"/>
  <c r="T144"/>
  <c r="T146"/>
  <c r="T171"/>
  <c r="T173"/>
  <c r="T175"/>
  <c r="T183"/>
  <c r="T9"/>
  <c r="T62"/>
  <c r="T148"/>
  <c r="T27"/>
  <c r="T66"/>
  <c r="T69"/>
  <c r="T22"/>
  <c r="T177"/>
  <c r="T120"/>
  <c r="T97"/>
  <c r="T136"/>
  <c r="T36"/>
  <c r="AB8"/>
  <c r="AB28"/>
  <c r="AB98"/>
  <c r="AB112"/>
  <c r="AB121"/>
  <c r="AB149"/>
  <c r="AB178"/>
  <c r="AB12"/>
  <c r="AB19"/>
  <c r="AB21"/>
  <c r="AB30"/>
  <c r="AB32"/>
  <c r="AB34"/>
  <c r="AB70"/>
  <c r="AB72"/>
  <c r="AB74"/>
  <c r="AB76"/>
  <c r="AB78"/>
  <c r="AB80"/>
  <c r="AB82"/>
  <c r="AB84"/>
  <c r="AB86"/>
  <c r="AB88"/>
  <c r="AB90"/>
  <c r="AB92"/>
  <c r="AB100"/>
  <c r="AB104"/>
  <c r="AB114"/>
  <c r="AB119"/>
  <c r="AB125"/>
  <c r="AB128"/>
  <c r="AB132"/>
  <c r="AB139"/>
  <c r="AB151"/>
  <c r="AB153"/>
  <c r="AB155"/>
  <c r="AB157"/>
  <c r="AB159"/>
  <c r="AB161"/>
  <c r="AB163"/>
  <c r="AB165"/>
  <c r="AB167"/>
  <c r="AB169"/>
  <c r="AB179"/>
  <c r="AB181"/>
  <c r="AB185"/>
  <c r="AB187"/>
  <c r="AB10"/>
  <c r="AB15"/>
  <c r="AB17"/>
  <c r="AB23"/>
  <c r="AB25"/>
  <c r="AB38"/>
  <c r="AB40"/>
  <c r="AB42"/>
  <c r="AB44"/>
  <c r="AB46"/>
  <c r="AB48"/>
  <c r="AB50"/>
  <c r="AB52"/>
  <c r="AB54"/>
  <c r="AB56"/>
  <c r="AB58"/>
  <c r="AB60"/>
  <c r="AB63"/>
  <c r="AB65"/>
  <c r="AB94"/>
  <c r="AB96"/>
  <c r="AB101"/>
  <c r="AB105"/>
  <c r="AB108"/>
  <c r="AB110"/>
  <c r="AB115"/>
  <c r="AB118"/>
  <c r="AB123"/>
  <c r="AB129"/>
  <c r="AB134"/>
  <c r="AB138"/>
  <c r="AB141"/>
  <c r="AB143"/>
  <c r="AB145"/>
  <c r="AB147"/>
  <c r="AB172"/>
  <c r="AB174"/>
  <c r="AB176"/>
  <c r="AB184"/>
  <c r="AB11"/>
  <c r="AB13"/>
  <c r="AB20"/>
  <c r="AB29"/>
  <c r="AB31"/>
  <c r="AB33"/>
  <c r="AB35"/>
  <c r="AB71"/>
  <c r="AB73"/>
  <c r="AB75"/>
  <c r="AB77"/>
  <c r="AB79"/>
  <c r="AB81"/>
  <c r="AB83"/>
  <c r="AB85"/>
  <c r="AB87"/>
  <c r="AB89"/>
  <c r="AB91"/>
  <c r="AB93"/>
  <c r="AB102"/>
  <c r="AB107"/>
  <c r="AB116"/>
  <c r="AB124"/>
  <c r="AB126"/>
  <c r="AB130"/>
  <c r="AB133"/>
  <c r="AB150"/>
  <c r="AB152"/>
  <c r="AB154"/>
  <c r="AB156"/>
  <c r="AB158"/>
  <c r="AB160"/>
  <c r="AB162"/>
  <c r="AB164"/>
  <c r="AB166"/>
  <c r="AB168"/>
  <c r="AB170"/>
  <c r="AB180"/>
  <c r="AB182"/>
  <c r="AB186"/>
  <c r="AB188"/>
  <c r="AB37"/>
  <c r="AB67"/>
  <c r="AB137"/>
  <c r="AB14"/>
  <c r="AB16"/>
  <c r="AB18"/>
  <c r="AB24"/>
  <c r="AB26"/>
  <c r="AB39"/>
  <c r="AB41"/>
  <c r="AB43"/>
  <c r="AB45"/>
  <c r="AB47"/>
  <c r="AB49"/>
  <c r="AB51"/>
  <c r="AB53"/>
  <c r="AB55"/>
  <c r="AB57"/>
  <c r="AB59"/>
  <c r="AB61"/>
  <c r="AB64"/>
  <c r="AB68"/>
  <c r="AB95"/>
  <c r="AB99"/>
  <c r="AB103"/>
  <c r="AB106"/>
  <c r="AB109"/>
  <c r="AB113"/>
  <c r="AB117"/>
  <c r="AB122"/>
  <c r="AB127"/>
  <c r="AB131"/>
  <c r="AB135"/>
  <c r="AB140"/>
  <c r="AB142"/>
  <c r="AB144"/>
  <c r="AB146"/>
  <c r="AB171"/>
  <c r="AB173"/>
  <c r="AB175"/>
  <c r="AB183"/>
  <c r="AB9"/>
  <c r="AB69"/>
  <c r="AB22"/>
  <c r="AB148"/>
  <c r="AB27"/>
  <c r="AB66"/>
  <c r="AB62"/>
  <c r="AB177"/>
  <c r="AB120"/>
  <c r="AB97"/>
  <c r="AB136"/>
  <c r="AB36"/>
  <c r="V8"/>
  <c r="V23"/>
  <c r="V37"/>
  <c r="V67"/>
  <c r="V137"/>
  <c r="V10"/>
  <c r="V24"/>
  <c r="V25"/>
  <c r="V26"/>
  <c r="V101"/>
  <c r="V105"/>
  <c r="V106"/>
  <c r="V115"/>
  <c r="V122"/>
  <c r="V123"/>
  <c r="V129"/>
  <c r="V140"/>
  <c r="V141"/>
  <c r="V142"/>
  <c r="V143"/>
  <c r="V144"/>
  <c r="V145"/>
  <c r="V146"/>
  <c r="V147"/>
  <c r="V11"/>
  <c r="V12"/>
  <c r="V13"/>
  <c r="V98"/>
  <c r="V102"/>
  <c r="V112"/>
  <c r="V116"/>
  <c r="V119"/>
  <c r="V121"/>
  <c r="V124"/>
  <c r="V125"/>
  <c r="V126"/>
  <c r="V130"/>
  <c r="V13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9"/>
  <c r="V180"/>
  <c r="V181"/>
  <c r="V182"/>
  <c r="V185"/>
  <c r="V186"/>
  <c r="V187"/>
  <c r="V188"/>
  <c r="V14"/>
  <c r="V15"/>
  <c r="V16"/>
  <c r="V17"/>
  <c r="V18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3"/>
  <c r="V64"/>
  <c r="V65"/>
  <c r="V68"/>
  <c r="V94"/>
  <c r="V95"/>
  <c r="V96"/>
  <c r="V99"/>
  <c r="V103"/>
  <c r="V108"/>
  <c r="V109"/>
  <c r="V110"/>
  <c r="V113"/>
  <c r="V117"/>
  <c r="V118"/>
  <c r="V127"/>
  <c r="V131"/>
  <c r="V134"/>
  <c r="V135"/>
  <c r="V138"/>
  <c r="V171"/>
  <c r="V172"/>
  <c r="V173"/>
  <c r="V174"/>
  <c r="V175"/>
  <c r="V176"/>
  <c r="V183"/>
  <c r="V184"/>
  <c r="V28"/>
  <c r="V149"/>
  <c r="V178"/>
  <c r="V19"/>
  <c r="V20"/>
  <c r="V21"/>
  <c r="V29"/>
  <c r="V30"/>
  <c r="V31"/>
  <c r="V32"/>
  <c r="V33"/>
  <c r="V34"/>
  <c r="V35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100"/>
  <c r="V104"/>
  <c r="V107"/>
  <c r="V114"/>
  <c r="V128"/>
  <c r="V132"/>
  <c r="V133"/>
  <c r="Z8"/>
  <c r="Z23"/>
  <c r="Z37"/>
  <c r="Z67"/>
  <c r="Z137"/>
  <c r="Z14"/>
  <c r="Z15"/>
  <c r="Z16"/>
  <c r="Z17"/>
  <c r="Z18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3"/>
  <c r="Z64"/>
  <c r="Z65"/>
  <c r="Z68"/>
  <c r="Z94"/>
  <c r="Z95"/>
  <c r="Z96"/>
  <c r="Z99"/>
  <c r="Z103"/>
  <c r="Z108"/>
  <c r="Z109"/>
  <c r="Z110"/>
  <c r="Z113"/>
  <c r="Z117"/>
  <c r="Z118"/>
  <c r="Z127"/>
  <c r="Z131"/>
  <c r="Z134"/>
  <c r="Z135"/>
  <c r="Z138"/>
  <c r="Z171"/>
  <c r="Z172"/>
  <c r="Z173"/>
  <c r="Z174"/>
  <c r="Z175"/>
  <c r="Z176"/>
  <c r="Z183"/>
  <c r="Z184"/>
  <c r="Z19"/>
  <c r="Z20"/>
  <c r="Z21"/>
  <c r="Z29"/>
  <c r="Z30"/>
  <c r="Z31"/>
  <c r="Z32"/>
  <c r="Z33"/>
  <c r="Z34"/>
  <c r="Z35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100"/>
  <c r="Z104"/>
  <c r="Z107"/>
  <c r="Z114"/>
  <c r="Z128"/>
  <c r="Z132"/>
  <c r="Z133"/>
  <c r="Z10"/>
  <c r="Z24"/>
  <c r="Z25"/>
  <c r="Z26"/>
  <c r="Z101"/>
  <c r="Z105"/>
  <c r="Z106"/>
  <c r="Z115"/>
  <c r="Z122"/>
  <c r="Z123"/>
  <c r="Z129"/>
  <c r="Z140"/>
  <c r="Z141"/>
  <c r="Z142"/>
  <c r="Z143"/>
  <c r="Z144"/>
  <c r="Z145"/>
  <c r="Z146"/>
  <c r="Z147"/>
  <c r="Z28"/>
  <c r="Z149"/>
  <c r="Z178"/>
  <c r="Z11"/>
  <c r="Z12"/>
  <c r="Z13"/>
  <c r="Z98"/>
  <c r="Z102"/>
  <c r="Z112"/>
  <c r="Z116"/>
  <c r="Z119"/>
  <c r="Z121"/>
  <c r="Z124"/>
  <c r="Z125"/>
  <c r="Z126"/>
  <c r="Z130"/>
  <c r="Z13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9"/>
  <c r="Z180"/>
  <c r="Z181"/>
  <c r="Z182"/>
  <c r="Z185"/>
  <c r="Z186"/>
  <c r="Z187"/>
  <c r="Z188"/>
  <c r="X8"/>
  <c r="X28"/>
  <c r="X98"/>
  <c r="X112"/>
  <c r="X121"/>
  <c r="X149"/>
  <c r="X178"/>
  <c r="X11"/>
  <c r="X13"/>
  <c r="X20"/>
  <c r="X29"/>
  <c r="X31"/>
  <c r="X33"/>
  <c r="X35"/>
  <c r="X71"/>
  <c r="X73"/>
  <c r="X75"/>
  <c r="X77"/>
  <c r="X79"/>
  <c r="X81"/>
  <c r="X83"/>
  <c r="X85"/>
  <c r="X87"/>
  <c r="X89"/>
  <c r="X91"/>
  <c r="X93"/>
  <c r="X102"/>
  <c r="X107"/>
  <c r="X116"/>
  <c r="X124"/>
  <c r="X126"/>
  <c r="X130"/>
  <c r="X133"/>
  <c r="X150"/>
  <c r="X152"/>
  <c r="X154"/>
  <c r="X156"/>
  <c r="X158"/>
  <c r="X160"/>
  <c r="X162"/>
  <c r="X164"/>
  <c r="X166"/>
  <c r="X168"/>
  <c r="X170"/>
  <c r="X180"/>
  <c r="X182"/>
  <c r="X186"/>
  <c r="X188"/>
  <c r="X14"/>
  <c r="X16"/>
  <c r="X18"/>
  <c r="X24"/>
  <c r="X26"/>
  <c r="X39"/>
  <c r="X41"/>
  <c r="X43"/>
  <c r="X45"/>
  <c r="X47"/>
  <c r="X49"/>
  <c r="X51"/>
  <c r="X53"/>
  <c r="X55"/>
  <c r="X57"/>
  <c r="X59"/>
  <c r="X61"/>
  <c r="X64"/>
  <c r="X68"/>
  <c r="X95"/>
  <c r="X99"/>
  <c r="X103"/>
  <c r="X106"/>
  <c r="X109"/>
  <c r="X113"/>
  <c r="X117"/>
  <c r="X122"/>
  <c r="X127"/>
  <c r="X131"/>
  <c r="X135"/>
  <c r="X140"/>
  <c r="X142"/>
  <c r="X144"/>
  <c r="X146"/>
  <c r="X171"/>
  <c r="X173"/>
  <c r="X175"/>
  <c r="X183"/>
  <c r="X12"/>
  <c r="X19"/>
  <c r="X21"/>
  <c r="X30"/>
  <c r="X32"/>
  <c r="X34"/>
  <c r="X70"/>
  <c r="X72"/>
  <c r="X74"/>
  <c r="X76"/>
  <c r="X78"/>
  <c r="X80"/>
  <c r="X82"/>
  <c r="X84"/>
  <c r="X86"/>
  <c r="X88"/>
  <c r="X90"/>
  <c r="X92"/>
  <c r="X100"/>
  <c r="X104"/>
  <c r="X114"/>
  <c r="X119"/>
  <c r="X125"/>
  <c r="X128"/>
  <c r="X132"/>
  <c r="X139"/>
  <c r="X151"/>
  <c r="X153"/>
  <c r="X155"/>
  <c r="X157"/>
  <c r="X159"/>
  <c r="X161"/>
  <c r="X163"/>
  <c r="X165"/>
  <c r="X167"/>
  <c r="X169"/>
  <c r="X179"/>
  <c r="X181"/>
  <c r="X185"/>
  <c r="X187"/>
  <c r="X37"/>
  <c r="X67"/>
  <c r="X137"/>
  <c r="X10"/>
  <c r="X15"/>
  <c r="X17"/>
  <c r="X23"/>
  <c r="X25"/>
  <c r="X38"/>
  <c r="X40"/>
  <c r="X42"/>
  <c r="X44"/>
  <c r="X46"/>
  <c r="X48"/>
  <c r="X50"/>
  <c r="X52"/>
  <c r="X54"/>
  <c r="X56"/>
  <c r="X58"/>
  <c r="X60"/>
  <c r="X63"/>
  <c r="X65"/>
  <c r="X94"/>
  <c r="X96"/>
  <c r="X101"/>
  <c r="X105"/>
  <c r="X108"/>
  <c r="X110"/>
  <c r="X115"/>
  <c r="X118"/>
  <c r="X123"/>
  <c r="X129"/>
  <c r="X134"/>
  <c r="X138"/>
  <c r="X141"/>
  <c r="X143"/>
  <c r="X145"/>
  <c r="X147"/>
  <c r="X172"/>
  <c r="X174"/>
  <c r="X176"/>
  <c r="X184"/>
  <c r="R27"/>
  <c r="Z27"/>
  <c r="V148"/>
  <c r="AD148"/>
  <c r="V177"/>
  <c r="AD177"/>
  <c r="AD69"/>
  <c r="R97"/>
  <c r="V62"/>
  <c r="AD9"/>
  <c r="R111"/>
  <c r="Z111"/>
  <c r="V22"/>
  <c r="AD22"/>
  <c r="X27"/>
  <c r="R36"/>
  <c r="Z36"/>
  <c r="R66"/>
  <c r="Z66"/>
  <c r="X111"/>
  <c r="V136"/>
  <c r="X148"/>
  <c r="R69"/>
  <c r="V97"/>
  <c r="Z9"/>
  <c r="V111"/>
  <c r="AD111"/>
  <c r="D97"/>
  <c r="AD8"/>
  <c r="AD23"/>
  <c r="AD37"/>
  <c r="AD67"/>
  <c r="AD137"/>
  <c r="AD10"/>
  <c r="AD24"/>
  <c r="AD25"/>
  <c r="AD26"/>
  <c r="AD101"/>
  <c r="AD105"/>
  <c r="AD106"/>
  <c r="AD115"/>
  <c r="AD122"/>
  <c r="AD123"/>
  <c r="AD129"/>
  <c r="AD140"/>
  <c r="AD141"/>
  <c r="AD142"/>
  <c r="AD143"/>
  <c r="AD144"/>
  <c r="AD145"/>
  <c r="AD146"/>
  <c r="AD147"/>
  <c r="AD11"/>
  <c r="AD12"/>
  <c r="AD13"/>
  <c r="AD98"/>
  <c r="AD102"/>
  <c r="AD112"/>
  <c r="AD116"/>
  <c r="AD119"/>
  <c r="AD121"/>
  <c r="AD124"/>
  <c r="AD125"/>
  <c r="AD126"/>
  <c r="AD130"/>
  <c r="AD13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9"/>
  <c r="AD180"/>
  <c r="AD181"/>
  <c r="AD182"/>
  <c r="AD185"/>
  <c r="AD186"/>
  <c r="AD187"/>
  <c r="AD188"/>
  <c r="AD14"/>
  <c r="AD15"/>
  <c r="AD16"/>
  <c r="AD17"/>
  <c r="AD18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3"/>
  <c r="AD64"/>
  <c r="AD65"/>
  <c r="AD68"/>
  <c r="AD94"/>
  <c r="AD95"/>
  <c r="AD96"/>
  <c r="AD99"/>
  <c r="AD103"/>
  <c r="AD108"/>
  <c r="AD109"/>
  <c r="AD110"/>
  <c r="AD113"/>
  <c r="AD117"/>
  <c r="AD118"/>
  <c r="AD127"/>
  <c r="AD131"/>
  <c r="AD134"/>
  <c r="AD135"/>
  <c r="AD138"/>
  <c r="AD171"/>
  <c r="AD172"/>
  <c r="AD173"/>
  <c r="AD174"/>
  <c r="AD175"/>
  <c r="AD176"/>
  <c r="AD183"/>
  <c r="AD184"/>
  <c r="AD28"/>
  <c r="AD149"/>
  <c r="AD178"/>
  <c r="AD19"/>
  <c r="AD20"/>
  <c r="AD21"/>
  <c r="AD29"/>
  <c r="AD30"/>
  <c r="AD31"/>
  <c r="AD32"/>
  <c r="AD33"/>
  <c r="AD34"/>
  <c r="AD35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100"/>
  <c r="AD104"/>
  <c r="AD107"/>
  <c r="AD114"/>
  <c r="AD128"/>
  <c r="AD132"/>
  <c r="AD133"/>
  <c r="R8"/>
  <c r="R23"/>
  <c r="R37"/>
  <c r="R67"/>
  <c r="R137"/>
  <c r="R14"/>
  <c r="R15"/>
  <c r="R16"/>
  <c r="R17"/>
  <c r="R18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3"/>
  <c r="R64"/>
  <c r="R65"/>
  <c r="R68"/>
  <c r="R94"/>
  <c r="R95"/>
  <c r="R96"/>
  <c r="R99"/>
  <c r="R103"/>
  <c r="R108"/>
  <c r="R109"/>
  <c r="R110"/>
  <c r="R113"/>
  <c r="R117"/>
  <c r="R118"/>
  <c r="R127"/>
  <c r="R131"/>
  <c r="R134"/>
  <c r="R135"/>
  <c r="R138"/>
  <c r="R171"/>
  <c r="R172"/>
  <c r="R173"/>
  <c r="R174"/>
  <c r="R175"/>
  <c r="R176"/>
  <c r="R183"/>
  <c r="R184"/>
  <c r="R19"/>
  <c r="R20"/>
  <c r="R21"/>
  <c r="R29"/>
  <c r="R30"/>
  <c r="R31"/>
  <c r="R32"/>
  <c r="R33"/>
  <c r="R34"/>
  <c r="R35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100"/>
  <c r="R104"/>
  <c r="R107"/>
  <c r="R114"/>
  <c r="R128"/>
  <c r="R132"/>
  <c r="R133"/>
  <c r="R10"/>
  <c r="R24"/>
  <c r="R25"/>
  <c r="R26"/>
  <c r="R101"/>
  <c r="R105"/>
  <c r="R106"/>
  <c r="R115"/>
  <c r="R122"/>
  <c r="R123"/>
  <c r="R129"/>
  <c r="R140"/>
  <c r="R141"/>
  <c r="R142"/>
  <c r="R143"/>
  <c r="R144"/>
  <c r="R145"/>
  <c r="R146"/>
  <c r="R147"/>
  <c r="R28"/>
  <c r="R149"/>
  <c r="R178"/>
  <c r="R11"/>
  <c r="R12"/>
  <c r="R13"/>
  <c r="R98"/>
  <c r="R102"/>
  <c r="R112"/>
  <c r="R116"/>
  <c r="R119"/>
  <c r="R121"/>
  <c r="R124"/>
  <c r="R125"/>
  <c r="R126"/>
  <c r="R130"/>
  <c r="R13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9"/>
  <c r="R180"/>
  <c r="R181"/>
  <c r="R182"/>
  <c r="R185"/>
  <c r="R186"/>
  <c r="R187"/>
  <c r="R188"/>
  <c r="V27"/>
  <c r="AD27"/>
  <c r="X36"/>
  <c r="X136"/>
  <c r="R148"/>
  <c r="Z148"/>
  <c r="R177"/>
  <c r="Z177"/>
  <c r="X22"/>
  <c r="V69"/>
  <c r="Z97"/>
  <c r="AD62"/>
  <c r="X69"/>
  <c r="X62"/>
  <c r="V9"/>
  <c r="R120"/>
  <c r="Z120"/>
  <c r="X9"/>
  <c r="R22"/>
  <c r="Z22"/>
  <c r="V36"/>
  <c r="AD36"/>
  <c r="V66"/>
  <c r="AD66"/>
  <c r="X97"/>
  <c r="T111"/>
  <c r="AB111"/>
  <c r="X120"/>
  <c r="R136"/>
  <c r="Z136"/>
  <c r="X177"/>
  <c r="Z69"/>
  <c r="AD97"/>
  <c r="Z62"/>
  <c r="R9"/>
  <c r="V120"/>
  <c r="AD120"/>
  <c r="DO22"/>
  <c r="CV136"/>
  <c r="CZ148"/>
  <c r="AN69"/>
  <c r="CZ62"/>
  <c r="D148"/>
  <c r="DO136"/>
  <c r="BC111"/>
  <c r="BY8"/>
  <c r="BY28"/>
  <c r="BY11"/>
  <c r="BY12"/>
  <c r="BY13"/>
  <c r="BY29"/>
  <c r="BY30"/>
  <c r="BY31"/>
  <c r="BY10"/>
  <c r="BY14"/>
  <c r="BY16"/>
  <c r="BY17"/>
  <c r="BY94"/>
  <c r="BY101"/>
  <c r="BY106"/>
  <c r="BY115"/>
  <c r="BY118"/>
  <c r="BY122"/>
  <c r="BY124"/>
  <c r="BY37"/>
  <c r="BY67"/>
  <c r="BY98"/>
  <c r="BY112"/>
  <c r="BY121"/>
  <c r="BY38"/>
  <c r="BY39"/>
  <c r="BY63"/>
  <c r="BY64"/>
  <c r="BY65"/>
  <c r="BY93"/>
  <c r="BY105"/>
  <c r="BY107"/>
  <c r="BY108"/>
  <c r="BY110"/>
  <c r="BY114"/>
  <c r="BY119"/>
  <c r="BY123"/>
  <c r="BY126"/>
  <c r="BY128"/>
  <c r="BY133"/>
  <c r="BY138"/>
  <c r="BY140"/>
  <c r="BY142"/>
  <c r="BY144"/>
  <c r="BY146"/>
  <c r="BY151"/>
  <c r="BY153"/>
  <c r="BY155"/>
  <c r="BY157"/>
  <c r="BY159"/>
  <c r="BY161"/>
  <c r="BY163"/>
  <c r="BY166"/>
  <c r="BY171"/>
  <c r="BY173"/>
  <c r="BY175"/>
  <c r="BY183"/>
  <c r="BY185"/>
  <c r="BY187"/>
  <c r="BY127"/>
  <c r="BY134"/>
  <c r="BY135"/>
  <c r="BY150"/>
  <c r="BY170"/>
  <c r="BY179"/>
  <c r="BY181"/>
  <c r="BY19"/>
  <c r="BY20"/>
  <c r="BY21"/>
  <c r="BY23"/>
  <c r="BY15"/>
  <c r="BY18"/>
  <c r="BY24"/>
  <c r="BY25"/>
  <c r="BY26"/>
  <c r="BY32"/>
  <c r="BY33"/>
  <c r="BY34"/>
  <c r="BY35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5"/>
  <c r="BY99"/>
  <c r="BY103"/>
  <c r="BY113"/>
  <c r="BY117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8"/>
  <c r="BY96"/>
  <c r="BY100"/>
  <c r="BY102"/>
  <c r="BY104"/>
  <c r="BY109"/>
  <c r="BY116"/>
  <c r="BY130"/>
  <c r="BY132"/>
  <c r="BY139"/>
  <c r="BY141"/>
  <c r="BY143"/>
  <c r="BY145"/>
  <c r="BY152"/>
  <c r="BY154"/>
  <c r="BY156"/>
  <c r="BY158"/>
  <c r="BY160"/>
  <c r="BY162"/>
  <c r="BY164"/>
  <c r="BY168"/>
  <c r="BY172"/>
  <c r="BY174"/>
  <c r="BY176"/>
  <c r="BY182"/>
  <c r="BY184"/>
  <c r="BY186"/>
  <c r="BY188"/>
  <c r="BY137"/>
  <c r="BY149"/>
  <c r="BY178"/>
  <c r="BY125"/>
  <c r="BY129"/>
  <c r="BY131"/>
  <c r="BY147"/>
  <c r="BY165"/>
  <c r="BY167"/>
  <c r="BY169"/>
  <c r="BY180"/>
  <c r="BY9"/>
  <c r="BY62"/>
  <c r="BY69"/>
  <c r="BY66"/>
  <c r="BY177"/>
  <c r="BY148"/>
  <c r="BY120"/>
  <c r="BY97"/>
  <c r="BY36"/>
  <c r="BY27"/>
  <c r="BY136"/>
  <c r="BY22"/>
  <c r="DT8"/>
  <c r="DT28"/>
  <c r="DT10"/>
  <c r="DT11"/>
  <c r="DT12"/>
  <c r="DT13"/>
  <c r="DT29"/>
  <c r="DT30"/>
  <c r="DT14"/>
  <c r="DT16"/>
  <c r="DT17"/>
  <c r="DT96"/>
  <c r="DT101"/>
  <c r="DT106"/>
  <c r="DT115"/>
  <c r="DT118"/>
  <c r="DT37"/>
  <c r="DT67"/>
  <c r="DT98"/>
  <c r="DT112"/>
  <c r="DT121"/>
  <c r="DT38"/>
  <c r="DT39"/>
  <c r="DT63"/>
  <c r="DT64"/>
  <c r="DT65"/>
  <c r="DT93"/>
  <c r="DT94"/>
  <c r="DT95"/>
  <c r="DT105"/>
  <c r="DT107"/>
  <c r="DT108"/>
  <c r="DT110"/>
  <c r="DT114"/>
  <c r="DT117"/>
  <c r="DT119"/>
  <c r="DT122"/>
  <c r="DT123"/>
  <c r="DT137"/>
  <c r="DT149"/>
  <c r="DT178"/>
  <c r="DT126"/>
  <c r="DT128"/>
  <c r="DT133"/>
  <c r="DT165"/>
  <c r="DT169"/>
  <c r="DT170"/>
  <c r="DT181"/>
  <c r="DT124"/>
  <c r="DT127"/>
  <c r="DT132"/>
  <c r="DT134"/>
  <c r="DT135"/>
  <c r="DT138"/>
  <c r="DT139"/>
  <c r="DT140"/>
  <c r="DT141"/>
  <c r="DT142"/>
  <c r="DT143"/>
  <c r="DT155"/>
  <c r="DT156"/>
  <c r="DT157"/>
  <c r="DT158"/>
  <c r="DT159"/>
  <c r="DT160"/>
  <c r="DT161"/>
  <c r="DT162"/>
  <c r="DT163"/>
  <c r="DT164"/>
  <c r="DT166"/>
  <c r="DT168"/>
  <c r="DT171"/>
  <c r="DT175"/>
  <c r="DT176"/>
  <c r="DT183"/>
  <c r="DT187"/>
  <c r="DT19"/>
  <c r="DT20"/>
  <c r="DT21"/>
  <c r="DT23"/>
  <c r="DT15"/>
  <c r="DT18"/>
  <c r="DT24"/>
  <c r="DT25"/>
  <c r="DT26"/>
  <c r="DT31"/>
  <c r="DT32"/>
  <c r="DT33"/>
  <c r="DT34"/>
  <c r="DT35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9"/>
  <c r="DT113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8"/>
  <c r="DT100"/>
  <c r="DT102"/>
  <c r="DT103"/>
  <c r="DT104"/>
  <c r="DT109"/>
  <c r="DT116"/>
  <c r="DT130"/>
  <c r="DT147"/>
  <c r="DT150"/>
  <c r="DT167"/>
  <c r="DT179"/>
  <c r="DT180"/>
  <c r="DT188"/>
  <c r="DT125"/>
  <c r="DT129"/>
  <c r="DT131"/>
  <c r="DT144"/>
  <c r="DT145"/>
  <c r="DT146"/>
  <c r="DT151"/>
  <c r="DT152"/>
  <c r="DT153"/>
  <c r="DT154"/>
  <c r="DT172"/>
  <c r="DT173"/>
  <c r="DT174"/>
  <c r="DT182"/>
  <c r="DT184"/>
  <c r="DT185"/>
  <c r="DT186"/>
  <c r="DT9"/>
  <c r="DT62"/>
  <c r="DT69"/>
  <c r="DT177"/>
  <c r="DT148"/>
  <c r="DT66"/>
  <c r="DT136"/>
  <c r="DT120"/>
  <c r="DT97"/>
  <c r="DT36"/>
  <c r="DT27"/>
  <c r="DT22"/>
  <c r="EB8"/>
  <c r="EB28"/>
  <c r="EB10"/>
  <c r="EB11"/>
  <c r="EB12"/>
  <c r="EB13"/>
  <c r="EB29"/>
  <c r="EB30"/>
  <c r="EB14"/>
  <c r="EB16"/>
  <c r="EB17"/>
  <c r="EB96"/>
  <c r="EB101"/>
  <c r="EB106"/>
  <c r="EB115"/>
  <c r="EB118"/>
  <c r="EB126"/>
  <c r="EB130"/>
  <c r="EB133"/>
  <c r="EB136"/>
  <c r="EB166"/>
  <c r="EB172"/>
  <c r="EB173"/>
  <c r="EB174"/>
  <c r="EB175"/>
  <c r="EB176"/>
  <c r="EB182"/>
  <c r="EB183"/>
  <c r="EB184"/>
  <c r="EB185"/>
  <c r="EB186"/>
  <c r="EB187"/>
  <c r="EB37"/>
  <c r="EB67"/>
  <c r="EB98"/>
  <c r="EB112"/>
  <c r="EB121"/>
  <c r="EB38"/>
  <c r="EB39"/>
  <c r="EB63"/>
  <c r="EB64"/>
  <c r="EB65"/>
  <c r="EB93"/>
  <c r="EB94"/>
  <c r="EB95"/>
  <c r="EB105"/>
  <c r="EB107"/>
  <c r="EB108"/>
  <c r="EB110"/>
  <c r="EB114"/>
  <c r="EB117"/>
  <c r="EB119"/>
  <c r="EB122"/>
  <c r="EB123"/>
  <c r="EB124"/>
  <c r="EB125"/>
  <c r="EB127"/>
  <c r="EB129"/>
  <c r="EB132"/>
  <c r="EB178"/>
  <c r="EB149"/>
  <c r="EB19"/>
  <c r="EB20"/>
  <c r="EB21"/>
  <c r="EB23"/>
  <c r="EB15"/>
  <c r="EB18"/>
  <c r="EB24"/>
  <c r="EB25"/>
  <c r="EB26"/>
  <c r="EB31"/>
  <c r="EB32"/>
  <c r="EB33"/>
  <c r="EB34"/>
  <c r="EB35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9"/>
  <c r="EB113"/>
  <c r="EB128"/>
  <c r="EB148"/>
  <c r="EB150"/>
  <c r="EB151"/>
  <c r="EB152"/>
  <c r="EB153"/>
  <c r="EB154"/>
  <c r="EB155"/>
  <c r="EB156"/>
  <c r="EB157"/>
  <c r="EB158"/>
  <c r="EB159"/>
  <c r="EB160"/>
  <c r="EB161"/>
  <c r="EB162"/>
  <c r="EB163"/>
  <c r="EB164"/>
  <c r="EB168"/>
  <c r="EB169"/>
  <c r="EB170"/>
  <c r="EB171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8"/>
  <c r="EB100"/>
  <c r="EB102"/>
  <c r="EB103"/>
  <c r="EB104"/>
  <c r="EB109"/>
  <c r="EB116"/>
  <c r="EB131"/>
  <c r="EB134"/>
  <c r="EB135"/>
  <c r="EB138"/>
  <c r="EB139"/>
  <c r="EB140"/>
  <c r="EB141"/>
  <c r="EB142"/>
  <c r="EB143"/>
  <c r="EB144"/>
  <c r="EB145"/>
  <c r="EB146"/>
  <c r="EB147"/>
  <c r="EB165"/>
  <c r="EB167"/>
  <c r="EB177"/>
  <c r="EB179"/>
  <c r="EB180"/>
  <c r="EB181"/>
  <c r="EB188"/>
  <c r="EB137"/>
  <c r="EB9"/>
  <c r="EB66"/>
  <c r="EB62"/>
  <c r="EB69"/>
  <c r="EB120"/>
  <c r="EB97"/>
  <c r="EB36"/>
  <c r="EB27"/>
  <c r="EB22"/>
  <c r="AZ11"/>
  <c r="BG62"/>
  <c r="AG62"/>
  <c r="D36"/>
  <c r="D27"/>
  <c r="AJ8"/>
  <c r="AJ28"/>
  <c r="AJ29"/>
  <c r="AJ11"/>
  <c r="AJ12"/>
  <c r="AJ13"/>
  <c r="AJ30"/>
  <c r="AJ31"/>
  <c r="AJ10"/>
  <c r="AJ70"/>
  <c r="AJ98"/>
  <c r="AJ102"/>
  <c r="AJ104"/>
  <c r="AJ107"/>
  <c r="AJ112"/>
  <c r="AJ116"/>
  <c r="AJ119"/>
  <c r="AJ40"/>
  <c r="AJ48"/>
  <c r="AJ95"/>
  <c r="AJ96"/>
  <c r="AJ99"/>
  <c r="AJ101"/>
  <c r="AJ103"/>
  <c r="AJ105"/>
  <c r="AJ106"/>
  <c r="AJ109"/>
  <c r="AJ117"/>
  <c r="AJ122"/>
  <c r="AJ123"/>
  <c r="AJ124"/>
  <c r="AJ38"/>
  <c r="AJ39"/>
  <c r="AJ64"/>
  <c r="AJ65"/>
  <c r="AJ67"/>
  <c r="AJ94"/>
  <c r="AJ115"/>
  <c r="AJ118"/>
  <c r="AJ129"/>
  <c r="AJ131"/>
  <c r="AJ134"/>
  <c r="AJ135"/>
  <c r="AJ138"/>
  <c r="AJ149"/>
  <c r="AJ150"/>
  <c r="AJ151"/>
  <c r="AJ170"/>
  <c r="AJ178"/>
  <c r="AJ180"/>
  <c r="AJ181"/>
  <c r="AJ182"/>
  <c r="AJ179"/>
  <c r="AJ183"/>
  <c r="AJ130"/>
  <c r="AJ132"/>
  <c r="AJ171"/>
  <c r="AJ17"/>
  <c r="AJ19"/>
  <c r="AJ20"/>
  <c r="AJ21"/>
  <c r="AJ14"/>
  <c r="AJ15"/>
  <c r="AJ16"/>
  <c r="AJ18"/>
  <c r="AJ23"/>
  <c r="AJ24"/>
  <c r="AJ25"/>
  <c r="AJ26"/>
  <c r="AJ32"/>
  <c r="AJ33"/>
  <c r="AJ34"/>
  <c r="AJ35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100"/>
  <c r="AJ108"/>
  <c r="AJ110"/>
  <c r="AJ114"/>
  <c r="AJ121"/>
  <c r="AJ37"/>
  <c r="AJ41"/>
  <c r="AJ42"/>
  <c r="AJ43"/>
  <c r="AJ44"/>
  <c r="AJ45"/>
  <c r="AJ46"/>
  <c r="AJ47"/>
  <c r="AJ49"/>
  <c r="AJ50"/>
  <c r="AJ51"/>
  <c r="AJ52"/>
  <c r="AJ53"/>
  <c r="AJ54"/>
  <c r="AJ55"/>
  <c r="AJ56"/>
  <c r="AJ57"/>
  <c r="AJ58"/>
  <c r="AJ59"/>
  <c r="AJ60"/>
  <c r="AJ61"/>
  <c r="AJ63"/>
  <c r="AJ68"/>
  <c r="AJ113"/>
  <c r="AJ127"/>
  <c r="AJ137"/>
  <c r="AJ139"/>
  <c r="AJ168"/>
  <c r="AJ184"/>
  <c r="AJ188"/>
  <c r="AJ125"/>
  <c r="AJ126"/>
  <c r="AJ128"/>
  <c r="AJ140"/>
  <c r="AJ141"/>
  <c r="AJ142"/>
  <c r="AJ143"/>
  <c r="AJ144"/>
  <c r="AJ145"/>
  <c r="AJ146"/>
  <c r="AJ147"/>
  <c r="AJ152"/>
  <c r="AJ153"/>
  <c r="AJ154"/>
  <c r="AJ155"/>
  <c r="AJ156"/>
  <c r="AJ157"/>
  <c r="AJ158"/>
  <c r="AJ159"/>
  <c r="AJ160"/>
  <c r="AJ161"/>
  <c r="AJ162"/>
  <c r="AJ163"/>
  <c r="AJ164"/>
  <c r="AJ165"/>
  <c r="AJ167"/>
  <c r="AJ169"/>
  <c r="AJ173"/>
  <c r="AJ174"/>
  <c r="AJ175"/>
  <c r="AJ176"/>
  <c r="AJ185"/>
  <c r="AJ186"/>
  <c r="AJ187"/>
  <c r="AJ133"/>
  <c r="AJ166"/>
  <c r="AJ172"/>
  <c r="EL8"/>
  <c r="EL28"/>
  <c r="EL10"/>
  <c r="EL11"/>
  <c r="EL12"/>
  <c r="EL29"/>
  <c r="EL30"/>
  <c r="EL13"/>
  <c r="EL14"/>
  <c r="EL16"/>
  <c r="EL17"/>
  <c r="EL19"/>
  <c r="EL101"/>
  <c r="EL106"/>
  <c r="EL115"/>
  <c r="EL118"/>
  <c r="EL126"/>
  <c r="EL130"/>
  <c r="EL133"/>
  <c r="EL136"/>
  <c r="EL165"/>
  <c r="EL166"/>
  <c r="EL172"/>
  <c r="EL173"/>
  <c r="EL174"/>
  <c r="EL175"/>
  <c r="EL176"/>
  <c r="EL182"/>
  <c r="EL183"/>
  <c r="EL184"/>
  <c r="EL185"/>
  <c r="EL186"/>
  <c r="EL187"/>
  <c r="EL37"/>
  <c r="EL67"/>
  <c r="EL98"/>
  <c r="EL112"/>
  <c r="EL121"/>
  <c r="EL38"/>
  <c r="EL39"/>
  <c r="EL63"/>
  <c r="EL64"/>
  <c r="EL65"/>
  <c r="EL93"/>
  <c r="EL94"/>
  <c r="EL95"/>
  <c r="EL105"/>
  <c r="EL107"/>
  <c r="EL108"/>
  <c r="EL110"/>
  <c r="EL114"/>
  <c r="EL117"/>
  <c r="EL119"/>
  <c r="EL122"/>
  <c r="EL123"/>
  <c r="EL124"/>
  <c r="EL125"/>
  <c r="EL127"/>
  <c r="EL129"/>
  <c r="EL132"/>
  <c r="EL178"/>
  <c r="EL149"/>
  <c r="EL20"/>
  <c r="EL21"/>
  <c r="EL23"/>
  <c r="EL15"/>
  <c r="EL18"/>
  <c r="EL24"/>
  <c r="EL25"/>
  <c r="EL26"/>
  <c r="EL31"/>
  <c r="EL32"/>
  <c r="EL33"/>
  <c r="EL34"/>
  <c r="EL35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113"/>
  <c r="EL128"/>
  <c r="EL134"/>
  <c r="EL148"/>
  <c r="EL150"/>
  <c r="EL151"/>
  <c r="EL152"/>
  <c r="EL153"/>
  <c r="EL154"/>
  <c r="EL155"/>
  <c r="EL156"/>
  <c r="EL157"/>
  <c r="EL158"/>
  <c r="EL159"/>
  <c r="EL160"/>
  <c r="EL161"/>
  <c r="EL162"/>
  <c r="EL163"/>
  <c r="EL164"/>
  <c r="EL167"/>
  <c r="EL168"/>
  <c r="EL169"/>
  <c r="EL170"/>
  <c r="EL171"/>
  <c r="EL188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8"/>
  <c r="EL96"/>
  <c r="EL99"/>
  <c r="EL100"/>
  <c r="EL102"/>
  <c r="EL103"/>
  <c r="EL104"/>
  <c r="EL109"/>
  <c r="EL116"/>
  <c r="EL131"/>
  <c r="EL135"/>
  <c r="EL138"/>
  <c r="EL139"/>
  <c r="EL140"/>
  <c r="EL141"/>
  <c r="EL142"/>
  <c r="EL143"/>
  <c r="EL144"/>
  <c r="EL145"/>
  <c r="EL146"/>
  <c r="EL147"/>
  <c r="EL177"/>
  <c r="EL179"/>
  <c r="EL180"/>
  <c r="EL181"/>
  <c r="EL137"/>
  <c r="EN8"/>
  <c r="EN23"/>
  <c r="EN13"/>
  <c r="EN15"/>
  <c r="EN17"/>
  <c r="EN25"/>
  <c r="EN11"/>
  <c r="EN20"/>
  <c r="EN21"/>
  <c r="EN29"/>
  <c r="EN30"/>
  <c r="EN37"/>
  <c r="EN67"/>
  <c r="EN38"/>
  <c r="EN40"/>
  <c r="EN42"/>
  <c r="EN44"/>
  <c r="EN47"/>
  <c r="EN48"/>
  <c r="EN50"/>
  <c r="EN52"/>
  <c r="EN54"/>
  <c r="EN56"/>
  <c r="EN58"/>
  <c r="EN60"/>
  <c r="EN64"/>
  <c r="EN68"/>
  <c r="EN93"/>
  <c r="EN95"/>
  <c r="EN96"/>
  <c r="EN100"/>
  <c r="EN103"/>
  <c r="EN105"/>
  <c r="EN108"/>
  <c r="EN110"/>
  <c r="EN114"/>
  <c r="EN117"/>
  <c r="EN121"/>
  <c r="EN123"/>
  <c r="EN124"/>
  <c r="EN125"/>
  <c r="EN129"/>
  <c r="EN131"/>
  <c r="EN132"/>
  <c r="EN138"/>
  <c r="EN139"/>
  <c r="EN140"/>
  <c r="EN141"/>
  <c r="EN142"/>
  <c r="EN143"/>
  <c r="EN144"/>
  <c r="EN145"/>
  <c r="EN146"/>
  <c r="EN147"/>
  <c r="EN177"/>
  <c r="EN179"/>
  <c r="EN180"/>
  <c r="EN181"/>
  <c r="EN32"/>
  <c r="EN34"/>
  <c r="EN71"/>
  <c r="EN73"/>
  <c r="EN77"/>
  <c r="EN79"/>
  <c r="EN81"/>
  <c r="EN84"/>
  <c r="EN86"/>
  <c r="EN88"/>
  <c r="EN90"/>
  <c r="EN92"/>
  <c r="EN106"/>
  <c r="EN113"/>
  <c r="EN118"/>
  <c r="EN126"/>
  <c r="EN128"/>
  <c r="EN171"/>
  <c r="EN172"/>
  <c r="EN173"/>
  <c r="EN174"/>
  <c r="EN175"/>
  <c r="EN176"/>
  <c r="EN149"/>
  <c r="EN14"/>
  <c r="EN16"/>
  <c r="EN18"/>
  <c r="EN19"/>
  <c r="EN24"/>
  <c r="EN26"/>
  <c r="EN10"/>
  <c r="EN12"/>
  <c r="EN28"/>
  <c r="EN39"/>
  <c r="EN41"/>
  <c r="EN43"/>
  <c r="EN45"/>
  <c r="EN46"/>
  <c r="EN49"/>
  <c r="EN51"/>
  <c r="EN53"/>
  <c r="EN55"/>
  <c r="EN57"/>
  <c r="EN59"/>
  <c r="EN61"/>
  <c r="EN63"/>
  <c r="EN65"/>
  <c r="EN94"/>
  <c r="EN98"/>
  <c r="EN99"/>
  <c r="EN102"/>
  <c r="EN104"/>
  <c r="EN107"/>
  <c r="EN109"/>
  <c r="EN112"/>
  <c r="EN116"/>
  <c r="EN119"/>
  <c r="EN122"/>
  <c r="EN127"/>
  <c r="EN135"/>
  <c r="EN31"/>
  <c r="EN33"/>
  <c r="EN35"/>
  <c r="EN70"/>
  <c r="EN72"/>
  <c r="EN74"/>
  <c r="EN75"/>
  <c r="EN76"/>
  <c r="EN78"/>
  <c r="EN80"/>
  <c r="EN82"/>
  <c r="EN83"/>
  <c r="EN85"/>
  <c r="EN87"/>
  <c r="EN89"/>
  <c r="EN91"/>
  <c r="EN101"/>
  <c r="EN115"/>
  <c r="EN130"/>
  <c r="EN133"/>
  <c r="EN134"/>
  <c r="EN136"/>
  <c r="EN148"/>
  <c r="EN150"/>
  <c r="EN151"/>
  <c r="EN152"/>
  <c r="EN153"/>
  <c r="EN154"/>
  <c r="EN155"/>
  <c r="EN156"/>
  <c r="EN157"/>
  <c r="EN158"/>
  <c r="EN159"/>
  <c r="EN160"/>
  <c r="EN161"/>
  <c r="EN162"/>
  <c r="EN163"/>
  <c r="EN164"/>
  <c r="EN165"/>
  <c r="EN166"/>
  <c r="EN167"/>
  <c r="EN168"/>
  <c r="EN169"/>
  <c r="EN170"/>
  <c r="EN182"/>
  <c r="EN183"/>
  <c r="EN184"/>
  <c r="EN185"/>
  <c r="EN186"/>
  <c r="EN187"/>
  <c r="EN188"/>
  <c r="EN137"/>
  <c r="EN178"/>
  <c r="AL8"/>
  <c r="AL10"/>
  <c r="AL14"/>
  <c r="AL16"/>
  <c r="AL18"/>
  <c r="AL24"/>
  <c r="AL26"/>
  <c r="AL12"/>
  <c r="AL17"/>
  <c r="AL20"/>
  <c r="AL21"/>
  <c r="AL30"/>
  <c r="AL31"/>
  <c r="AL37"/>
  <c r="AL67"/>
  <c r="AL39"/>
  <c r="AL41"/>
  <c r="AL43"/>
  <c r="AL45"/>
  <c r="AL48"/>
  <c r="AL49"/>
  <c r="AL51"/>
  <c r="AL53"/>
  <c r="AL55"/>
  <c r="AL57"/>
  <c r="AL59"/>
  <c r="AL61"/>
  <c r="AL63"/>
  <c r="AL65"/>
  <c r="AL94"/>
  <c r="AL96"/>
  <c r="AL101"/>
  <c r="AL106"/>
  <c r="AL109"/>
  <c r="AL115"/>
  <c r="AL118"/>
  <c r="AL122"/>
  <c r="AL124"/>
  <c r="AL98"/>
  <c r="AL112"/>
  <c r="AL121"/>
  <c r="AL33"/>
  <c r="AL35"/>
  <c r="AL70"/>
  <c r="AL72"/>
  <c r="AL74"/>
  <c r="AL78"/>
  <c r="AL80"/>
  <c r="AL82"/>
  <c r="AL85"/>
  <c r="AL87"/>
  <c r="AL89"/>
  <c r="AL91"/>
  <c r="AL93"/>
  <c r="AL107"/>
  <c r="AL108"/>
  <c r="AL114"/>
  <c r="AL119"/>
  <c r="AL126"/>
  <c r="AL128"/>
  <c r="AL133"/>
  <c r="AL140"/>
  <c r="AL142"/>
  <c r="AL144"/>
  <c r="AL146"/>
  <c r="AL153"/>
  <c r="AL155"/>
  <c r="AL157"/>
  <c r="AL159"/>
  <c r="AL161"/>
  <c r="AL163"/>
  <c r="AL165"/>
  <c r="AL166"/>
  <c r="AL169"/>
  <c r="AL171"/>
  <c r="AL173"/>
  <c r="AL175"/>
  <c r="AL185"/>
  <c r="AL187"/>
  <c r="AL127"/>
  <c r="AL134"/>
  <c r="AL135"/>
  <c r="AL138"/>
  <c r="AL139"/>
  <c r="AL150"/>
  <c r="AL168"/>
  <c r="AL170"/>
  <c r="AL179"/>
  <c r="AL181"/>
  <c r="AL184"/>
  <c r="AL15"/>
  <c r="AL23"/>
  <c r="AL25"/>
  <c r="AL28"/>
  <c r="AL11"/>
  <c r="AL13"/>
  <c r="AL19"/>
  <c r="AL29"/>
  <c r="AL38"/>
  <c r="AL40"/>
  <c r="AL42"/>
  <c r="AL44"/>
  <c r="AL46"/>
  <c r="AL47"/>
  <c r="AL50"/>
  <c r="AL52"/>
  <c r="AL54"/>
  <c r="AL56"/>
  <c r="AL58"/>
  <c r="AL60"/>
  <c r="AL64"/>
  <c r="AL68"/>
  <c r="AL95"/>
  <c r="AL99"/>
  <c r="AL103"/>
  <c r="AL105"/>
  <c r="AL113"/>
  <c r="AL117"/>
  <c r="AL123"/>
  <c r="AL32"/>
  <c r="AL34"/>
  <c r="AL71"/>
  <c r="AL73"/>
  <c r="AL75"/>
  <c r="AL76"/>
  <c r="AL77"/>
  <c r="AL79"/>
  <c r="AL81"/>
  <c r="AL83"/>
  <c r="AL84"/>
  <c r="AL86"/>
  <c r="AL88"/>
  <c r="AL90"/>
  <c r="AL92"/>
  <c r="AL100"/>
  <c r="AL102"/>
  <c r="AL104"/>
  <c r="AL110"/>
  <c r="AL116"/>
  <c r="AL125"/>
  <c r="AL130"/>
  <c r="AL132"/>
  <c r="AL141"/>
  <c r="AL143"/>
  <c r="AL145"/>
  <c r="AL147"/>
  <c r="AL152"/>
  <c r="AL154"/>
  <c r="AL156"/>
  <c r="AL158"/>
  <c r="AL160"/>
  <c r="AL162"/>
  <c r="AL164"/>
  <c r="AL167"/>
  <c r="AL172"/>
  <c r="AL174"/>
  <c r="AL176"/>
  <c r="AL186"/>
  <c r="AL137"/>
  <c r="AL149"/>
  <c r="AL178"/>
  <c r="AL129"/>
  <c r="AL131"/>
  <c r="AL151"/>
  <c r="AL180"/>
  <c r="AL182"/>
  <c r="AL183"/>
  <c r="AL188"/>
  <c r="AN8"/>
  <c r="AN28"/>
  <c r="AN17"/>
  <c r="AN19"/>
  <c r="AN20"/>
  <c r="AN21"/>
  <c r="AN29"/>
  <c r="AN14"/>
  <c r="AN16"/>
  <c r="AN24"/>
  <c r="AN25"/>
  <c r="AN26"/>
  <c r="AN32"/>
  <c r="AN33"/>
  <c r="AN34"/>
  <c r="AN35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100"/>
  <c r="AN108"/>
  <c r="AN110"/>
  <c r="AN114"/>
  <c r="AN121"/>
  <c r="AN37"/>
  <c r="AN67"/>
  <c r="AN40"/>
  <c r="AN41"/>
  <c r="AN42"/>
  <c r="AN43"/>
  <c r="AN44"/>
  <c r="AN45"/>
  <c r="AN46"/>
  <c r="AN47"/>
  <c r="AN49"/>
  <c r="AN50"/>
  <c r="AN51"/>
  <c r="AN52"/>
  <c r="AN53"/>
  <c r="AN54"/>
  <c r="AN55"/>
  <c r="AN56"/>
  <c r="AN57"/>
  <c r="AN58"/>
  <c r="AN59"/>
  <c r="AN60"/>
  <c r="AN61"/>
  <c r="AN63"/>
  <c r="AN68"/>
  <c r="AN99"/>
  <c r="AN101"/>
  <c r="AN103"/>
  <c r="AN105"/>
  <c r="AN113"/>
  <c r="AN137"/>
  <c r="AN149"/>
  <c r="AN178"/>
  <c r="AN127"/>
  <c r="AN131"/>
  <c r="AN135"/>
  <c r="AN138"/>
  <c r="AN139"/>
  <c r="AN150"/>
  <c r="AN151"/>
  <c r="AN168"/>
  <c r="AN180"/>
  <c r="AN181"/>
  <c r="AN184"/>
  <c r="AN188"/>
  <c r="AN126"/>
  <c r="AN133"/>
  <c r="AN145"/>
  <c r="AN146"/>
  <c r="AN147"/>
  <c r="AN152"/>
  <c r="AN153"/>
  <c r="AN154"/>
  <c r="AN155"/>
  <c r="AN166"/>
  <c r="AN169"/>
  <c r="AN172"/>
  <c r="AN173"/>
  <c r="AN174"/>
  <c r="AN175"/>
  <c r="AN185"/>
  <c r="AN186"/>
  <c r="AN187"/>
  <c r="AN11"/>
  <c r="AN12"/>
  <c r="AN13"/>
  <c r="AN30"/>
  <c r="AN31"/>
  <c r="AN23"/>
  <c r="AN10"/>
  <c r="AN15"/>
  <c r="AN18"/>
  <c r="AN70"/>
  <c r="AN98"/>
  <c r="AN102"/>
  <c r="AN104"/>
  <c r="AN107"/>
  <c r="AN112"/>
  <c r="AN116"/>
  <c r="AN119"/>
  <c r="AN38"/>
  <c r="AN39"/>
  <c r="AN48"/>
  <c r="AN64"/>
  <c r="AN65"/>
  <c r="AN94"/>
  <c r="AN95"/>
  <c r="AN96"/>
  <c r="AN106"/>
  <c r="AN109"/>
  <c r="AN115"/>
  <c r="AN117"/>
  <c r="AN118"/>
  <c r="AN122"/>
  <c r="AN123"/>
  <c r="AN124"/>
  <c r="AN129"/>
  <c r="AN134"/>
  <c r="AN170"/>
  <c r="AN179"/>
  <c r="AN182"/>
  <c r="AN183"/>
  <c r="AN125"/>
  <c r="AN128"/>
  <c r="AN130"/>
  <c r="AN132"/>
  <c r="AN140"/>
  <c r="AN141"/>
  <c r="AN142"/>
  <c r="AN143"/>
  <c r="AN144"/>
  <c r="AN156"/>
  <c r="AN157"/>
  <c r="AN158"/>
  <c r="AN159"/>
  <c r="AN160"/>
  <c r="AN161"/>
  <c r="AN162"/>
  <c r="AN163"/>
  <c r="AN164"/>
  <c r="AN165"/>
  <c r="AN167"/>
  <c r="AN171"/>
  <c r="AN176"/>
  <c r="CB8"/>
  <c r="CB23"/>
  <c r="CB15"/>
  <c r="CB17"/>
  <c r="CB25"/>
  <c r="CB11"/>
  <c r="CB20"/>
  <c r="CB29"/>
  <c r="CB37"/>
  <c r="CB67"/>
  <c r="CB38"/>
  <c r="CB40"/>
  <c r="CB42"/>
  <c r="CB44"/>
  <c r="CB46"/>
  <c r="CB47"/>
  <c r="CB50"/>
  <c r="CB52"/>
  <c r="CB54"/>
  <c r="CB56"/>
  <c r="CB58"/>
  <c r="CB60"/>
  <c r="CB64"/>
  <c r="CB68"/>
  <c r="CB93"/>
  <c r="CB100"/>
  <c r="CB105"/>
  <c r="CB108"/>
  <c r="CB110"/>
  <c r="CB114"/>
  <c r="CB121"/>
  <c r="CB123"/>
  <c r="CB32"/>
  <c r="CB34"/>
  <c r="CB71"/>
  <c r="CB73"/>
  <c r="CB77"/>
  <c r="CB79"/>
  <c r="CB81"/>
  <c r="CB84"/>
  <c r="CB86"/>
  <c r="CB88"/>
  <c r="CB90"/>
  <c r="CB91"/>
  <c r="CB92"/>
  <c r="CB99"/>
  <c r="CB103"/>
  <c r="CB113"/>
  <c r="CB118"/>
  <c r="CB124"/>
  <c r="CB137"/>
  <c r="CB149"/>
  <c r="CB178"/>
  <c r="CB125"/>
  <c r="CB127"/>
  <c r="CB135"/>
  <c r="CB147"/>
  <c r="CB150"/>
  <c r="CB167"/>
  <c r="CB179"/>
  <c r="CB180"/>
  <c r="CB126"/>
  <c r="CB133"/>
  <c r="CB144"/>
  <c r="CB145"/>
  <c r="CB146"/>
  <c r="CB151"/>
  <c r="CB152"/>
  <c r="CB153"/>
  <c r="CB154"/>
  <c r="CB172"/>
  <c r="CB173"/>
  <c r="CB174"/>
  <c r="CB182"/>
  <c r="CB184"/>
  <c r="CB185"/>
  <c r="CB186"/>
  <c r="CB10"/>
  <c r="CB14"/>
  <c r="CB16"/>
  <c r="CB18"/>
  <c r="CB24"/>
  <c r="CB26"/>
  <c r="CB28"/>
  <c r="CB12"/>
  <c r="CB13"/>
  <c r="CB19"/>
  <c r="CB21"/>
  <c r="CB30"/>
  <c r="CB31"/>
  <c r="CB39"/>
  <c r="CB41"/>
  <c r="CB43"/>
  <c r="CB45"/>
  <c r="CB48"/>
  <c r="CB49"/>
  <c r="CB51"/>
  <c r="CB53"/>
  <c r="CB55"/>
  <c r="CB57"/>
  <c r="CB59"/>
  <c r="CB61"/>
  <c r="CB63"/>
  <c r="CB65"/>
  <c r="CB96"/>
  <c r="CB98"/>
  <c r="CB102"/>
  <c r="CB104"/>
  <c r="CB107"/>
  <c r="CB109"/>
  <c r="CB112"/>
  <c r="CB116"/>
  <c r="CB119"/>
  <c r="CB33"/>
  <c r="CB35"/>
  <c r="CB70"/>
  <c r="CB72"/>
  <c r="CB74"/>
  <c r="CB75"/>
  <c r="CB76"/>
  <c r="CB78"/>
  <c r="CB80"/>
  <c r="CB82"/>
  <c r="CB83"/>
  <c r="CB85"/>
  <c r="CB87"/>
  <c r="CB89"/>
  <c r="CB94"/>
  <c r="CB95"/>
  <c r="CB101"/>
  <c r="CB106"/>
  <c r="CB115"/>
  <c r="CB117"/>
  <c r="CB122"/>
  <c r="CB129"/>
  <c r="CB131"/>
  <c r="CB134"/>
  <c r="CB165"/>
  <c r="CB169"/>
  <c r="CB170"/>
  <c r="CB181"/>
  <c r="CB128"/>
  <c r="CB130"/>
  <c r="CB132"/>
  <c r="CB138"/>
  <c r="CB139"/>
  <c r="CB140"/>
  <c r="CB141"/>
  <c r="CB142"/>
  <c r="CB143"/>
  <c r="CB155"/>
  <c r="CB156"/>
  <c r="CB157"/>
  <c r="CB158"/>
  <c r="CB159"/>
  <c r="CB160"/>
  <c r="CB161"/>
  <c r="CB162"/>
  <c r="CB163"/>
  <c r="CB164"/>
  <c r="CB166"/>
  <c r="CB168"/>
  <c r="CB171"/>
  <c r="CB175"/>
  <c r="CB176"/>
  <c r="CB183"/>
  <c r="CB187"/>
  <c r="CB188"/>
  <c r="DV8"/>
  <c r="DV23"/>
  <c r="DV14"/>
  <c r="DV16"/>
  <c r="DV18"/>
  <c r="DV24"/>
  <c r="DV26"/>
  <c r="DV10"/>
  <c r="DV12"/>
  <c r="DV13"/>
  <c r="DV19"/>
  <c r="DV21"/>
  <c r="DV30"/>
  <c r="DV37"/>
  <c r="DV67"/>
  <c r="DV39"/>
  <c r="DV41"/>
  <c r="DV43"/>
  <c r="DV45"/>
  <c r="DV48"/>
  <c r="DV49"/>
  <c r="DV51"/>
  <c r="DV53"/>
  <c r="DV55"/>
  <c r="DV57"/>
  <c r="DV59"/>
  <c r="DV61"/>
  <c r="DV63"/>
  <c r="DV65"/>
  <c r="DV94"/>
  <c r="DV98"/>
  <c r="DV102"/>
  <c r="DV104"/>
  <c r="DV107"/>
  <c r="DV109"/>
  <c r="DV112"/>
  <c r="DV116"/>
  <c r="DV119"/>
  <c r="DV122"/>
  <c r="DV127"/>
  <c r="DV135"/>
  <c r="DV165"/>
  <c r="DV31"/>
  <c r="DV33"/>
  <c r="DV35"/>
  <c r="DV70"/>
  <c r="DV72"/>
  <c r="DV74"/>
  <c r="DV75"/>
  <c r="DV76"/>
  <c r="DV78"/>
  <c r="DV80"/>
  <c r="DV82"/>
  <c r="DV83"/>
  <c r="DV85"/>
  <c r="DV87"/>
  <c r="DV89"/>
  <c r="DV101"/>
  <c r="DV106"/>
  <c r="DV115"/>
  <c r="DV130"/>
  <c r="DV133"/>
  <c r="DV136"/>
  <c r="DV148"/>
  <c r="DV150"/>
  <c r="DV151"/>
  <c r="DV152"/>
  <c r="DV153"/>
  <c r="DV154"/>
  <c r="DV155"/>
  <c r="DV156"/>
  <c r="DV157"/>
  <c r="DV158"/>
  <c r="DV159"/>
  <c r="DV160"/>
  <c r="DV161"/>
  <c r="DV162"/>
  <c r="DV163"/>
  <c r="DV164"/>
  <c r="DV166"/>
  <c r="DV168"/>
  <c r="DV169"/>
  <c r="DV170"/>
  <c r="DV182"/>
  <c r="DV183"/>
  <c r="DV184"/>
  <c r="DV185"/>
  <c r="DV186"/>
  <c r="DV187"/>
  <c r="DV149"/>
  <c r="DV15"/>
  <c r="DV17"/>
  <c r="DV25"/>
  <c r="DV28"/>
  <c r="DV11"/>
  <c r="DV20"/>
  <c r="DV29"/>
  <c r="DV38"/>
  <c r="DV40"/>
  <c r="DV42"/>
  <c r="DV44"/>
  <c r="DV46"/>
  <c r="DV47"/>
  <c r="DV50"/>
  <c r="DV52"/>
  <c r="DV54"/>
  <c r="DV56"/>
  <c r="DV58"/>
  <c r="DV60"/>
  <c r="DV64"/>
  <c r="DV68"/>
  <c r="DV93"/>
  <c r="DV95"/>
  <c r="DV100"/>
  <c r="DV103"/>
  <c r="DV105"/>
  <c r="DV108"/>
  <c r="DV110"/>
  <c r="DV114"/>
  <c r="DV117"/>
  <c r="DV121"/>
  <c r="DV123"/>
  <c r="DV124"/>
  <c r="DV125"/>
  <c r="DV129"/>
  <c r="DV131"/>
  <c r="DV132"/>
  <c r="DV134"/>
  <c r="DV138"/>
  <c r="DV139"/>
  <c r="DV140"/>
  <c r="DV141"/>
  <c r="DV142"/>
  <c r="DV143"/>
  <c r="DV144"/>
  <c r="DV145"/>
  <c r="DV146"/>
  <c r="DV147"/>
  <c r="DV167"/>
  <c r="DV177"/>
  <c r="DV179"/>
  <c r="DV180"/>
  <c r="DV181"/>
  <c r="DV188"/>
  <c r="DV32"/>
  <c r="DV34"/>
  <c r="DV71"/>
  <c r="DV73"/>
  <c r="DV77"/>
  <c r="DV79"/>
  <c r="DV81"/>
  <c r="DV84"/>
  <c r="DV86"/>
  <c r="DV88"/>
  <c r="DV90"/>
  <c r="DV91"/>
  <c r="DV92"/>
  <c r="DV96"/>
  <c r="DV99"/>
  <c r="DV113"/>
  <c r="DV118"/>
  <c r="DV126"/>
  <c r="DV128"/>
  <c r="DV171"/>
  <c r="DV172"/>
  <c r="DV173"/>
  <c r="DV174"/>
  <c r="DV175"/>
  <c r="DV176"/>
  <c r="DV137"/>
  <c r="DV178"/>
  <c r="CZ8"/>
  <c r="CZ28"/>
  <c r="CZ11"/>
  <c r="CZ12"/>
  <c r="CZ13"/>
  <c r="CZ29"/>
  <c r="CZ30"/>
  <c r="CZ10"/>
  <c r="CZ14"/>
  <c r="CZ16"/>
  <c r="CZ17"/>
  <c r="CZ94"/>
  <c r="CZ98"/>
  <c r="CZ102"/>
  <c r="CZ104"/>
  <c r="CZ107"/>
  <c r="CZ109"/>
  <c r="CZ112"/>
  <c r="CZ116"/>
  <c r="CZ119"/>
  <c r="CZ122"/>
  <c r="CZ124"/>
  <c r="CZ37"/>
  <c r="CZ67"/>
  <c r="CZ38"/>
  <c r="CZ39"/>
  <c r="CZ63"/>
  <c r="CZ64"/>
  <c r="CZ65"/>
  <c r="CZ93"/>
  <c r="CZ101"/>
  <c r="CZ106"/>
  <c r="CZ115"/>
  <c r="CZ129"/>
  <c r="CZ131"/>
  <c r="CZ134"/>
  <c r="CZ138"/>
  <c r="CZ140"/>
  <c r="CZ142"/>
  <c r="CZ144"/>
  <c r="CZ146"/>
  <c r="CZ151"/>
  <c r="CZ153"/>
  <c r="CZ155"/>
  <c r="CZ157"/>
  <c r="CZ159"/>
  <c r="CZ161"/>
  <c r="CZ163"/>
  <c r="CZ166"/>
  <c r="CZ171"/>
  <c r="CZ173"/>
  <c r="CZ175"/>
  <c r="CZ183"/>
  <c r="CZ185"/>
  <c r="CZ187"/>
  <c r="CZ128"/>
  <c r="CZ130"/>
  <c r="CZ150"/>
  <c r="CZ170"/>
  <c r="CZ179"/>
  <c r="CZ181"/>
  <c r="CZ188"/>
  <c r="CZ19"/>
  <c r="CZ20"/>
  <c r="CZ21"/>
  <c r="CZ23"/>
  <c r="CZ15"/>
  <c r="CZ18"/>
  <c r="CZ24"/>
  <c r="CZ25"/>
  <c r="CZ26"/>
  <c r="CZ31"/>
  <c r="CZ32"/>
  <c r="CZ33"/>
  <c r="CZ34"/>
  <c r="CZ35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5"/>
  <c r="CZ100"/>
  <c r="CZ103"/>
  <c r="CZ105"/>
  <c r="CZ108"/>
  <c r="CZ110"/>
  <c r="CZ114"/>
  <c r="CZ117"/>
  <c r="CZ121"/>
  <c r="CZ123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8"/>
  <c r="CZ96"/>
  <c r="CZ99"/>
  <c r="CZ113"/>
  <c r="CZ118"/>
  <c r="CZ125"/>
  <c r="CZ127"/>
  <c r="CZ132"/>
  <c r="CZ135"/>
  <c r="CZ139"/>
  <c r="CZ141"/>
  <c r="CZ143"/>
  <c r="CZ145"/>
  <c r="CZ152"/>
  <c r="CZ154"/>
  <c r="CZ156"/>
  <c r="CZ158"/>
  <c r="CZ160"/>
  <c r="CZ162"/>
  <c r="CZ164"/>
  <c r="CZ168"/>
  <c r="CZ172"/>
  <c r="CZ174"/>
  <c r="CZ176"/>
  <c r="CZ182"/>
  <c r="CZ184"/>
  <c r="CZ186"/>
  <c r="CZ137"/>
  <c r="CZ149"/>
  <c r="CZ178"/>
  <c r="CZ126"/>
  <c r="CZ133"/>
  <c r="CZ147"/>
  <c r="CZ165"/>
  <c r="CZ167"/>
  <c r="CZ169"/>
  <c r="CZ180"/>
  <c r="DO8"/>
  <c r="DO28"/>
  <c r="DO19"/>
  <c r="DO20"/>
  <c r="DO21"/>
  <c r="DO15"/>
  <c r="DO18"/>
  <c r="DO24"/>
  <c r="DO25"/>
  <c r="DO26"/>
  <c r="DO31"/>
  <c r="DO32"/>
  <c r="DO33"/>
  <c r="DO34"/>
  <c r="DO35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5"/>
  <c r="DO100"/>
  <c r="DO103"/>
  <c r="DO105"/>
  <c r="DO108"/>
  <c r="DO110"/>
  <c r="DO114"/>
  <c r="DO117"/>
  <c r="DO121"/>
  <c r="DO123"/>
  <c r="DO37"/>
  <c r="DO67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8"/>
  <c r="DO96"/>
  <c r="DO99"/>
  <c r="DO113"/>
  <c r="DO118"/>
  <c r="DO125"/>
  <c r="DO127"/>
  <c r="DO132"/>
  <c r="DO135"/>
  <c r="DO139"/>
  <c r="DO141"/>
  <c r="DO143"/>
  <c r="DO145"/>
  <c r="DO152"/>
  <c r="DO154"/>
  <c r="DO156"/>
  <c r="DO158"/>
  <c r="DO160"/>
  <c r="DO162"/>
  <c r="DO164"/>
  <c r="DO168"/>
  <c r="DO172"/>
  <c r="DO174"/>
  <c r="DO176"/>
  <c r="DO182"/>
  <c r="DO184"/>
  <c r="DO186"/>
  <c r="DO126"/>
  <c r="DO133"/>
  <c r="DO147"/>
  <c r="DO165"/>
  <c r="DO167"/>
  <c r="DO169"/>
  <c r="DO180"/>
  <c r="DO11"/>
  <c r="DO12"/>
  <c r="DO13"/>
  <c r="DO29"/>
  <c r="DO30"/>
  <c r="DO23"/>
  <c r="DO10"/>
  <c r="DO14"/>
  <c r="DO16"/>
  <c r="DO17"/>
  <c r="DO94"/>
  <c r="DO98"/>
  <c r="DO102"/>
  <c r="DO104"/>
  <c r="DO107"/>
  <c r="DO109"/>
  <c r="DO112"/>
  <c r="DO116"/>
  <c r="DO119"/>
  <c r="DO122"/>
  <c r="DO38"/>
  <c r="DO39"/>
  <c r="DO63"/>
  <c r="DO64"/>
  <c r="DO65"/>
  <c r="DO93"/>
  <c r="DO101"/>
  <c r="DO106"/>
  <c r="DO115"/>
  <c r="DO124"/>
  <c r="DO129"/>
  <c r="DO131"/>
  <c r="DO134"/>
  <c r="DO138"/>
  <c r="DO140"/>
  <c r="DO142"/>
  <c r="DO144"/>
  <c r="DO146"/>
  <c r="DO151"/>
  <c r="DO153"/>
  <c r="DO155"/>
  <c r="DO157"/>
  <c r="DO159"/>
  <c r="DO161"/>
  <c r="DO163"/>
  <c r="DO166"/>
  <c r="DO171"/>
  <c r="DO173"/>
  <c r="DO175"/>
  <c r="DO183"/>
  <c r="DO185"/>
  <c r="DO187"/>
  <c r="DO137"/>
  <c r="DO149"/>
  <c r="DO178"/>
  <c r="DO128"/>
  <c r="DO130"/>
  <c r="DO150"/>
  <c r="DO170"/>
  <c r="DO179"/>
  <c r="DO181"/>
  <c r="DO188"/>
  <c r="AY8"/>
  <c r="AY28"/>
  <c r="AY17"/>
  <c r="AY19"/>
  <c r="AY20"/>
  <c r="AY21"/>
  <c r="AY29"/>
  <c r="AY14"/>
  <c r="AY16"/>
  <c r="AY24"/>
  <c r="AY25"/>
  <c r="AY26"/>
  <c r="AY32"/>
  <c r="AY33"/>
  <c r="AY34"/>
  <c r="AY35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100"/>
  <c r="AY108"/>
  <c r="AY110"/>
  <c r="AY114"/>
  <c r="AY121"/>
  <c r="AY37"/>
  <c r="AY67"/>
  <c r="AY40"/>
  <c r="AY41"/>
  <c r="AY42"/>
  <c r="AY43"/>
  <c r="AY44"/>
  <c r="AY45"/>
  <c r="AY46"/>
  <c r="AY47"/>
  <c r="AY49"/>
  <c r="AY50"/>
  <c r="AY51"/>
  <c r="AY52"/>
  <c r="AY53"/>
  <c r="AY54"/>
  <c r="AY55"/>
  <c r="AY56"/>
  <c r="AY57"/>
  <c r="AY58"/>
  <c r="AY59"/>
  <c r="AY60"/>
  <c r="AY61"/>
  <c r="AY63"/>
  <c r="AY68"/>
  <c r="AY99"/>
  <c r="AY101"/>
  <c r="AY103"/>
  <c r="AY105"/>
  <c r="AY113"/>
  <c r="AY137"/>
  <c r="AY149"/>
  <c r="AY178"/>
  <c r="AY127"/>
  <c r="AY131"/>
  <c r="AY135"/>
  <c r="AY138"/>
  <c r="AY139"/>
  <c r="AY150"/>
  <c r="AY151"/>
  <c r="AY168"/>
  <c r="AY180"/>
  <c r="AY181"/>
  <c r="AY184"/>
  <c r="AY188"/>
  <c r="AY126"/>
  <c r="AY133"/>
  <c r="AY145"/>
  <c r="AY146"/>
  <c r="AY147"/>
  <c r="AY152"/>
  <c r="AY153"/>
  <c r="AY154"/>
  <c r="AY155"/>
  <c r="AY166"/>
  <c r="AY169"/>
  <c r="AY172"/>
  <c r="AY173"/>
  <c r="AY174"/>
  <c r="AY175"/>
  <c r="AY185"/>
  <c r="AY186"/>
  <c r="AY187"/>
  <c r="AY11"/>
  <c r="AY12"/>
  <c r="AY13"/>
  <c r="AY30"/>
  <c r="AY31"/>
  <c r="AY23"/>
  <c r="AY10"/>
  <c r="AY15"/>
  <c r="AY18"/>
  <c r="AY70"/>
  <c r="AY98"/>
  <c r="AY102"/>
  <c r="AY104"/>
  <c r="AY107"/>
  <c r="AY112"/>
  <c r="AY116"/>
  <c r="AY119"/>
  <c r="AY38"/>
  <c r="AY39"/>
  <c r="AY48"/>
  <c r="AY64"/>
  <c r="AY65"/>
  <c r="AY94"/>
  <c r="AY95"/>
  <c r="AY96"/>
  <c r="AY106"/>
  <c r="AY109"/>
  <c r="AY115"/>
  <c r="AY117"/>
  <c r="AY118"/>
  <c r="AY122"/>
  <c r="AY123"/>
  <c r="AY124"/>
  <c r="AY129"/>
  <c r="AY134"/>
  <c r="AY170"/>
  <c r="AY179"/>
  <c r="AY182"/>
  <c r="AY183"/>
  <c r="AY125"/>
  <c r="AY128"/>
  <c r="AY130"/>
  <c r="AY132"/>
  <c r="AY140"/>
  <c r="AY141"/>
  <c r="AY142"/>
  <c r="AY143"/>
  <c r="AY144"/>
  <c r="AY156"/>
  <c r="AY157"/>
  <c r="AY158"/>
  <c r="AY159"/>
  <c r="AY160"/>
  <c r="AY161"/>
  <c r="AY162"/>
  <c r="AY163"/>
  <c r="AY164"/>
  <c r="AY165"/>
  <c r="AY167"/>
  <c r="AY171"/>
  <c r="AY176"/>
  <c r="CT8"/>
  <c r="CT23"/>
  <c r="CT14"/>
  <c r="CT16"/>
  <c r="CT18"/>
  <c r="CT24"/>
  <c r="CT26"/>
  <c r="CT10"/>
  <c r="CT12"/>
  <c r="CT13"/>
  <c r="CT19"/>
  <c r="CT21"/>
  <c r="CT30"/>
  <c r="CT37"/>
  <c r="CT67"/>
  <c r="CT39"/>
  <c r="CT41"/>
  <c r="CT43"/>
  <c r="CT45"/>
  <c r="CT48"/>
  <c r="CT49"/>
  <c r="CT51"/>
  <c r="CT53"/>
  <c r="CT55"/>
  <c r="CT57"/>
  <c r="CT59"/>
  <c r="CT61"/>
  <c r="CT63"/>
  <c r="CT65"/>
  <c r="CT96"/>
  <c r="CT98"/>
  <c r="CT102"/>
  <c r="CT104"/>
  <c r="CT107"/>
  <c r="CT109"/>
  <c r="CT112"/>
  <c r="CT116"/>
  <c r="CT119"/>
  <c r="CT31"/>
  <c r="CT33"/>
  <c r="CT35"/>
  <c r="CT70"/>
  <c r="CT72"/>
  <c r="CT74"/>
  <c r="CT75"/>
  <c r="CT76"/>
  <c r="CT78"/>
  <c r="CT80"/>
  <c r="CT82"/>
  <c r="CT83"/>
  <c r="CT85"/>
  <c r="CT87"/>
  <c r="CT89"/>
  <c r="CT94"/>
  <c r="CT95"/>
  <c r="CT101"/>
  <c r="CT106"/>
  <c r="CT115"/>
  <c r="CT117"/>
  <c r="CT122"/>
  <c r="CT137"/>
  <c r="CT149"/>
  <c r="CT178"/>
  <c r="CT129"/>
  <c r="CT131"/>
  <c r="CT134"/>
  <c r="CT165"/>
  <c r="CT169"/>
  <c r="CT170"/>
  <c r="CT181"/>
  <c r="CT128"/>
  <c r="CT130"/>
  <c r="CT132"/>
  <c r="CT138"/>
  <c r="CT139"/>
  <c r="CT140"/>
  <c r="CT141"/>
  <c r="CT142"/>
  <c r="CT143"/>
  <c r="CT155"/>
  <c r="CT156"/>
  <c r="CT157"/>
  <c r="CT158"/>
  <c r="CT159"/>
  <c r="CT160"/>
  <c r="CT161"/>
  <c r="CT162"/>
  <c r="CT163"/>
  <c r="CT164"/>
  <c r="CT166"/>
  <c r="CT168"/>
  <c r="CT171"/>
  <c r="CT175"/>
  <c r="CT176"/>
  <c r="CT183"/>
  <c r="CT187"/>
  <c r="CT188"/>
  <c r="CT15"/>
  <c r="CT17"/>
  <c r="CT25"/>
  <c r="CT28"/>
  <c r="CT11"/>
  <c r="CT20"/>
  <c r="CT29"/>
  <c r="CT38"/>
  <c r="CT40"/>
  <c r="CT42"/>
  <c r="CT44"/>
  <c r="CT46"/>
  <c r="CT47"/>
  <c r="CT50"/>
  <c r="CT52"/>
  <c r="CT54"/>
  <c r="CT56"/>
  <c r="CT58"/>
  <c r="CT60"/>
  <c r="CT64"/>
  <c r="CT68"/>
  <c r="CT93"/>
  <c r="CT100"/>
  <c r="CT105"/>
  <c r="CT108"/>
  <c r="CT110"/>
  <c r="CT114"/>
  <c r="CT121"/>
  <c r="CT123"/>
  <c r="CT32"/>
  <c r="CT34"/>
  <c r="CT71"/>
  <c r="CT73"/>
  <c r="CT77"/>
  <c r="CT79"/>
  <c r="CT81"/>
  <c r="CT84"/>
  <c r="CT86"/>
  <c r="CT88"/>
  <c r="CT90"/>
  <c r="CT91"/>
  <c r="CT92"/>
  <c r="CT99"/>
  <c r="CT103"/>
  <c r="CT113"/>
  <c r="CT118"/>
  <c r="CT124"/>
  <c r="CT125"/>
  <c r="CT127"/>
  <c r="CT135"/>
  <c r="CT147"/>
  <c r="CT150"/>
  <c r="CT167"/>
  <c r="CT179"/>
  <c r="CT180"/>
  <c r="CT126"/>
  <c r="CT133"/>
  <c r="CT144"/>
  <c r="CT145"/>
  <c r="CT146"/>
  <c r="CT151"/>
  <c r="CT152"/>
  <c r="CT153"/>
  <c r="CT154"/>
  <c r="CT172"/>
  <c r="CT173"/>
  <c r="CT174"/>
  <c r="CT182"/>
  <c r="CT184"/>
  <c r="CT185"/>
  <c r="CT186"/>
  <c r="BF8"/>
  <c r="BF28"/>
  <c r="BF11"/>
  <c r="BF12"/>
  <c r="BF13"/>
  <c r="BF30"/>
  <c r="BF31"/>
  <c r="BF10"/>
  <c r="BF15"/>
  <c r="BF18"/>
  <c r="BF70"/>
  <c r="BF98"/>
  <c r="BF102"/>
  <c r="BF104"/>
  <c r="BF107"/>
  <c r="BF112"/>
  <c r="BF116"/>
  <c r="BF119"/>
  <c r="BF37"/>
  <c r="BF63"/>
  <c r="BF67"/>
  <c r="BF38"/>
  <c r="BF39"/>
  <c r="BF48"/>
  <c r="BF64"/>
  <c r="BF65"/>
  <c r="BF94"/>
  <c r="BF95"/>
  <c r="BF96"/>
  <c r="BF100"/>
  <c r="BF106"/>
  <c r="BF109"/>
  <c r="BF115"/>
  <c r="BF117"/>
  <c r="BF118"/>
  <c r="BF122"/>
  <c r="BF123"/>
  <c r="BF124"/>
  <c r="BF137"/>
  <c r="BF149"/>
  <c r="BF178"/>
  <c r="BF129"/>
  <c r="BF134"/>
  <c r="BF170"/>
  <c r="BF179"/>
  <c r="BF182"/>
  <c r="BF125"/>
  <c r="BF128"/>
  <c r="BF130"/>
  <c r="BF132"/>
  <c r="BF140"/>
  <c r="BF141"/>
  <c r="BF142"/>
  <c r="BF143"/>
  <c r="BF144"/>
  <c r="BF156"/>
  <c r="BF157"/>
  <c r="BF158"/>
  <c r="BF159"/>
  <c r="BF160"/>
  <c r="BF161"/>
  <c r="BF162"/>
  <c r="BF163"/>
  <c r="BF164"/>
  <c r="BF165"/>
  <c r="BF167"/>
  <c r="BF176"/>
  <c r="BF183"/>
  <c r="BF188"/>
  <c r="BF19"/>
  <c r="BF20"/>
  <c r="BF21"/>
  <c r="BF29"/>
  <c r="BF23"/>
  <c r="BF14"/>
  <c r="BF16"/>
  <c r="BF17"/>
  <c r="BF24"/>
  <c r="BF25"/>
  <c r="BF26"/>
  <c r="BF32"/>
  <c r="BF33"/>
  <c r="BF34"/>
  <c r="BF35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110"/>
  <c r="BF114"/>
  <c r="BF121"/>
  <c r="BF40"/>
  <c r="BF41"/>
  <c r="BF42"/>
  <c r="BF43"/>
  <c r="BF44"/>
  <c r="BF45"/>
  <c r="BF46"/>
  <c r="BF47"/>
  <c r="BF49"/>
  <c r="BF50"/>
  <c r="BF51"/>
  <c r="BF52"/>
  <c r="BF53"/>
  <c r="BF54"/>
  <c r="BF55"/>
  <c r="BF56"/>
  <c r="BF57"/>
  <c r="BF58"/>
  <c r="BF59"/>
  <c r="BF60"/>
  <c r="BF61"/>
  <c r="BF68"/>
  <c r="BF99"/>
  <c r="BF101"/>
  <c r="BF103"/>
  <c r="BF105"/>
  <c r="BF108"/>
  <c r="BF113"/>
  <c r="BF127"/>
  <c r="BF131"/>
  <c r="BF135"/>
  <c r="BF138"/>
  <c r="BF150"/>
  <c r="BF151"/>
  <c r="BF171"/>
  <c r="BF180"/>
  <c r="BF181"/>
  <c r="BF126"/>
  <c r="BF133"/>
  <c r="BF139"/>
  <c r="BF145"/>
  <c r="BF146"/>
  <c r="BF147"/>
  <c r="BF152"/>
  <c r="BF153"/>
  <c r="BF154"/>
  <c r="BF155"/>
  <c r="BF166"/>
  <c r="BF168"/>
  <c r="BF169"/>
  <c r="BF172"/>
  <c r="BF173"/>
  <c r="BF174"/>
  <c r="BF175"/>
  <c r="BF184"/>
  <c r="BF185"/>
  <c r="BF186"/>
  <c r="BF187"/>
  <c r="CV8"/>
  <c r="CV28"/>
  <c r="CV19"/>
  <c r="CV20"/>
  <c r="CV21"/>
  <c r="CV15"/>
  <c r="CV18"/>
  <c r="CV24"/>
  <c r="CV25"/>
  <c r="CV26"/>
  <c r="CV31"/>
  <c r="CV32"/>
  <c r="CV33"/>
  <c r="CV34"/>
  <c r="CV35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5"/>
  <c r="CV100"/>
  <c r="CV103"/>
  <c r="CV105"/>
  <c r="CV108"/>
  <c r="CV110"/>
  <c r="CV114"/>
  <c r="CV117"/>
  <c r="CV121"/>
  <c r="CV123"/>
  <c r="CV37"/>
  <c r="CV67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8"/>
  <c r="CV96"/>
  <c r="CV99"/>
  <c r="CV113"/>
  <c r="CV118"/>
  <c r="CV125"/>
  <c r="CV127"/>
  <c r="CV132"/>
  <c r="CV135"/>
  <c r="CV139"/>
  <c r="CV141"/>
  <c r="CV143"/>
  <c r="CV145"/>
  <c r="CV152"/>
  <c r="CV154"/>
  <c r="CV156"/>
  <c r="CV158"/>
  <c r="CV160"/>
  <c r="CV162"/>
  <c r="CV164"/>
  <c r="CV168"/>
  <c r="CV172"/>
  <c r="CV174"/>
  <c r="CV176"/>
  <c r="CV182"/>
  <c r="CV184"/>
  <c r="CV186"/>
  <c r="CV126"/>
  <c r="CV133"/>
  <c r="CV147"/>
  <c r="CV165"/>
  <c r="CV167"/>
  <c r="CV169"/>
  <c r="CV180"/>
  <c r="CV11"/>
  <c r="CV12"/>
  <c r="CV13"/>
  <c r="CV29"/>
  <c r="CV30"/>
  <c r="CV23"/>
  <c r="CV10"/>
  <c r="CV14"/>
  <c r="CV16"/>
  <c r="CV17"/>
  <c r="CV94"/>
  <c r="CV98"/>
  <c r="CV102"/>
  <c r="CV104"/>
  <c r="CV107"/>
  <c r="CV109"/>
  <c r="CV112"/>
  <c r="CV116"/>
  <c r="CV119"/>
  <c r="CV122"/>
  <c r="CV124"/>
  <c r="CV38"/>
  <c r="CV39"/>
  <c r="CV63"/>
  <c r="CV64"/>
  <c r="CV65"/>
  <c r="CV93"/>
  <c r="CV101"/>
  <c r="CV106"/>
  <c r="CV115"/>
  <c r="CV129"/>
  <c r="CV131"/>
  <c r="CV134"/>
  <c r="CV138"/>
  <c r="CV140"/>
  <c r="CV142"/>
  <c r="CV144"/>
  <c r="CV146"/>
  <c r="CV151"/>
  <c r="CV153"/>
  <c r="CV155"/>
  <c r="CV157"/>
  <c r="CV159"/>
  <c r="CV161"/>
  <c r="CV163"/>
  <c r="CV166"/>
  <c r="CV171"/>
  <c r="CV173"/>
  <c r="CV175"/>
  <c r="CV183"/>
  <c r="CV185"/>
  <c r="CV187"/>
  <c r="CV137"/>
  <c r="CV149"/>
  <c r="CV178"/>
  <c r="CV128"/>
  <c r="CV130"/>
  <c r="CV150"/>
  <c r="CV170"/>
  <c r="CV179"/>
  <c r="CV181"/>
  <c r="CV188"/>
  <c r="D120"/>
  <c r="AJ9"/>
  <c r="AN22"/>
  <c r="AY22"/>
  <c r="BN22"/>
  <c r="CZ22"/>
  <c r="DH22"/>
  <c r="EL22"/>
  <c r="AL27"/>
  <c r="AU27"/>
  <c r="CK27"/>
  <c r="CT27"/>
  <c r="DV27"/>
  <c r="AL136"/>
  <c r="AU136"/>
  <c r="CZ136"/>
  <c r="DH136"/>
  <c r="AL148"/>
  <c r="AU148"/>
  <c r="CV148"/>
  <c r="DD148"/>
  <c r="DO148"/>
  <c r="CV177"/>
  <c r="DD177"/>
  <c r="DO177"/>
  <c r="EN27"/>
  <c r="BN69"/>
  <c r="CZ69"/>
  <c r="DO69"/>
  <c r="BF97"/>
  <c r="CB97"/>
  <c r="CV97"/>
  <c r="DZ97"/>
  <c r="AY62"/>
  <c r="DH62"/>
  <c r="AR120"/>
  <c r="AY120"/>
  <c r="BR120"/>
  <c r="CB120"/>
  <c r="CO120"/>
  <c r="CV120"/>
  <c r="DD120"/>
  <c r="DZ120"/>
  <c r="CK22"/>
  <c r="CT22"/>
  <c r="DV22"/>
  <c r="EF22"/>
  <c r="AR27"/>
  <c r="BF27"/>
  <c r="BN27"/>
  <c r="CZ27"/>
  <c r="DH27"/>
  <c r="EL27"/>
  <c r="AL36"/>
  <c r="AU36"/>
  <c r="CK36"/>
  <c r="CT36"/>
  <c r="DV36"/>
  <c r="EF36"/>
  <c r="CB66"/>
  <c r="CO66"/>
  <c r="DZ66"/>
  <c r="EN66"/>
  <c r="AN36"/>
  <c r="AY36"/>
  <c r="BN36"/>
  <c r="CZ36"/>
  <c r="DH36"/>
  <c r="EL36"/>
  <c r="BF62"/>
  <c r="AR66"/>
  <c r="BF66"/>
  <c r="BR66"/>
  <c r="CV66"/>
  <c r="DD66"/>
  <c r="DO66"/>
  <c r="EH66"/>
  <c r="AL97"/>
  <c r="AU97"/>
  <c r="EL97"/>
  <c r="AL111"/>
  <c r="AU111"/>
  <c r="EH111"/>
  <c r="AL120"/>
  <c r="AU120"/>
  <c r="EL120"/>
  <c r="AR136"/>
  <c r="BF136"/>
  <c r="BR136"/>
  <c r="CK136"/>
  <c r="CT136"/>
  <c r="AN148"/>
  <c r="AY148"/>
  <c r="BN148"/>
  <c r="CB148"/>
  <c r="CO148"/>
  <c r="AJ177"/>
  <c r="AR177"/>
  <c r="BF177"/>
  <c r="BR177"/>
  <c r="CB177"/>
  <c r="CO177"/>
  <c r="AL22"/>
  <c r="DD69"/>
  <c r="AY97"/>
  <c r="CT97"/>
  <c r="DH97"/>
  <c r="DV97"/>
  <c r="EN97"/>
  <c r="BN62"/>
  <c r="AN120"/>
  <c r="BF120"/>
  <c r="BN120"/>
  <c r="CK120"/>
  <c r="CT120"/>
  <c r="CZ120"/>
  <c r="DH120"/>
  <c r="DO120"/>
  <c r="DV120"/>
  <c r="EF120"/>
  <c r="EN120"/>
  <c r="CK69"/>
  <c r="DZ69"/>
  <c r="CT62"/>
  <c r="AY9"/>
  <c r="EF9"/>
  <c r="AJ97"/>
  <c r="AJ136"/>
  <c r="AJ66"/>
  <c r="CB69"/>
  <c r="AL62"/>
  <c r="DV62"/>
  <c r="AN9"/>
  <c r="CB9"/>
  <c r="DV9"/>
  <c r="EL9"/>
  <c r="AL9"/>
  <c r="BF9"/>
  <c r="CV9"/>
  <c r="AJ36"/>
  <c r="EN62"/>
  <c r="EL62"/>
  <c r="BK8"/>
  <c r="BS8"/>
  <c r="CW8"/>
  <c r="DE8"/>
  <c r="DF111"/>
  <c r="DL8"/>
  <c r="CL8"/>
  <c r="CM111"/>
  <c r="EC62"/>
  <c r="EC111"/>
  <c r="EH8"/>
  <c r="EH28"/>
  <c r="EH20"/>
  <c r="EH21"/>
  <c r="EH15"/>
  <c r="EH18"/>
  <c r="EH24"/>
  <c r="EH25"/>
  <c r="EH26"/>
  <c r="EH31"/>
  <c r="EH32"/>
  <c r="EH33"/>
  <c r="EH34"/>
  <c r="EH35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113"/>
  <c r="EH128"/>
  <c r="EH134"/>
  <c r="EH148"/>
  <c r="EH150"/>
  <c r="EH151"/>
  <c r="EH152"/>
  <c r="EH153"/>
  <c r="EH154"/>
  <c r="EH155"/>
  <c r="EH156"/>
  <c r="EH157"/>
  <c r="EH158"/>
  <c r="EH159"/>
  <c r="EH160"/>
  <c r="EH161"/>
  <c r="EH162"/>
  <c r="EH163"/>
  <c r="EH164"/>
  <c r="EH167"/>
  <c r="EH168"/>
  <c r="EH169"/>
  <c r="EH170"/>
  <c r="EH171"/>
  <c r="EH188"/>
  <c r="EH37"/>
  <c r="EH67"/>
  <c r="EH98"/>
  <c r="EH112"/>
  <c r="EH121"/>
  <c r="EH40"/>
  <c r="EH41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8"/>
  <c r="EH96"/>
  <c r="EH99"/>
  <c r="EH100"/>
  <c r="EH102"/>
  <c r="EH103"/>
  <c r="EH104"/>
  <c r="EH109"/>
  <c r="EH116"/>
  <c r="EH131"/>
  <c r="EH135"/>
  <c r="EH138"/>
  <c r="EH139"/>
  <c r="EH140"/>
  <c r="EH141"/>
  <c r="EH142"/>
  <c r="EH143"/>
  <c r="EH144"/>
  <c r="EH145"/>
  <c r="EH146"/>
  <c r="EH147"/>
  <c r="EH177"/>
  <c r="EH179"/>
  <c r="EH180"/>
  <c r="EH181"/>
  <c r="EH137"/>
  <c r="EH178"/>
  <c r="EH10"/>
  <c r="EH11"/>
  <c r="EH12"/>
  <c r="EH29"/>
  <c r="EH30"/>
  <c r="EH23"/>
  <c r="EH13"/>
  <c r="EH14"/>
  <c r="EH16"/>
  <c r="EH17"/>
  <c r="EH19"/>
  <c r="EH101"/>
  <c r="EH106"/>
  <c r="EH115"/>
  <c r="EH118"/>
  <c r="EH126"/>
  <c r="EH130"/>
  <c r="EH133"/>
  <c r="EH136"/>
  <c r="EH165"/>
  <c r="EH166"/>
  <c r="EH172"/>
  <c r="EH173"/>
  <c r="EH174"/>
  <c r="EH175"/>
  <c r="EH176"/>
  <c r="EH182"/>
  <c r="EH183"/>
  <c r="EH184"/>
  <c r="EH185"/>
  <c r="EH186"/>
  <c r="EH187"/>
  <c r="EH38"/>
  <c r="EH39"/>
  <c r="EH63"/>
  <c r="EH64"/>
  <c r="EH65"/>
  <c r="EH93"/>
  <c r="EH94"/>
  <c r="EH95"/>
  <c r="EH105"/>
  <c r="EH107"/>
  <c r="EH108"/>
  <c r="EH110"/>
  <c r="EH114"/>
  <c r="EH117"/>
  <c r="EH119"/>
  <c r="EH122"/>
  <c r="EH123"/>
  <c r="EH124"/>
  <c r="EH125"/>
  <c r="EH127"/>
  <c r="EH129"/>
  <c r="EH132"/>
  <c r="EH149"/>
  <c r="AU8"/>
  <c r="AU10"/>
  <c r="AU14"/>
  <c r="AU16"/>
  <c r="AU18"/>
  <c r="AU24"/>
  <c r="AU26"/>
  <c r="AU12"/>
  <c r="AU17"/>
  <c r="AU20"/>
  <c r="AU21"/>
  <c r="AU30"/>
  <c r="AU31"/>
  <c r="AU37"/>
  <c r="AU67"/>
  <c r="AU39"/>
  <c r="AU41"/>
  <c r="AU43"/>
  <c r="AU45"/>
  <c r="AU48"/>
  <c r="AU49"/>
  <c r="AU51"/>
  <c r="AU53"/>
  <c r="AU55"/>
  <c r="AU57"/>
  <c r="AU59"/>
  <c r="AU61"/>
  <c r="AU63"/>
  <c r="AU65"/>
  <c r="AU94"/>
  <c r="AU96"/>
  <c r="AU101"/>
  <c r="AU106"/>
  <c r="AU109"/>
  <c r="AU115"/>
  <c r="AU118"/>
  <c r="AU122"/>
  <c r="AU124"/>
  <c r="AU98"/>
  <c r="AU112"/>
  <c r="AU121"/>
  <c r="AU33"/>
  <c r="AU35"/>
  <c r="AU70"/>
  <c r="AU72"/>
  <c r="AU74"/>
  <c r="AU78"/>
  <c r="AU80"/>
  <c r="AU82"/>
  <c r="AU85"/>
  <c r="AU87"/>
  <c r="AU89"/>
  <c r="AU91"/>
  <c r="AU93"/>
  <c r="AU107"/>
  <c r="AU108"/>
  <c r="AU114"/>
  <c r="AU119"/>
  <c r="AU126"/>
  <c r="AU128"/>
  <c r="AU133"/>
  <c r="AU140"/>
  <c r="AU142"/>
  <c r="AU144"/>
  <c r="AU146"/>
  <c r="AU153"/>
  <c r="AU155"/>
  <c r="AU157"/>
  <c r="AU159"/>
  <c r="AU161"/>
  <c r="AU163"/>
  <c r="AU165"/>
  <c r="AU166"/>
  <c r="AU169"/>
  <c r="AU171"/>
  <c r="AU173"/>
  <c r="AU175"/>
  <c r="AU185"/>
  <c r="AU187"/>
  <c r="AU127"/>
  <c r="AU134"/>
  <c r="AU135"/>
  <c r="AU138"/>
  <c r="AU139"/>
  <c r="AU150"/>
  <c r="AU168"/>
  <c r="AU170"/>
  <c r="AU179"/>
  <c r="AU181"/>
  <c r="AU184"/>
  <c r="AU15"/>
  <c r="AU23"/>
  <c r="AU25"/>
  <c r="AU28"/>
  <c r="AU11"/>
  <c r="AU13"/>
  <c r="AU19"/>
  <c r="AU29"/>
  <c r="AU38"/>
  <c r="AU40"/>
  <c r="AU42"/>
  <c r="AU44"/>
  <c r="AU46"/>
  <c r="AU47"/>
  <c r="AU50"/>
  <c r="AU52"/>
  <c r="AU54"/>
  <c r="AU56"/>
  <c r="AU58"/>
  <c r="AU60"/>
  <c r="AU64"/>
  <c r="AU68"/>
  <c r="AU95"/>
  <c r="AU99"/>
  <c r="AU103"/>
  <c r="AU105"/>
  <c r="AU113"/>
  <c r="AU117"/>
  <c r="AU123"/>
  <c r="AU32"/>
  <c r="AU34"/>
  <c r="AU71"/>
  <c r="AU73"/>
  <c r="AU75"/>
  <c r="AU76"/>
  <c r="AU77"/>
  <c r="AU79"/>
  <c r="AU81"/>
  <c r="AU83"/>
  <c r="AU84"/>
  <c r="AU86"/>
  <c r="AU88"/>
  <c r="AU90"/>
  <c r="AU92"/>
  <c r="AU100"/>
  <c r="AU102"/>
  <c r="AU104"/>
  <c r="AU110"/>
  <c r="AU116"/>
  <c r="AU125"/>
  <c r="AU130"/>
  <c r="AU132"/>
  <c r="AU141"/>
  <c r="AU143"/>
  <c r="AU145"/>
  <c r="AU147"/>
  <c r="AU152"/>
  <c r="AU154"/>
  <c r="AU156"/>
  <c r="AU158"/>
  <c r="AU160"/>
  <c r="AU162"/>
  <c r="AU164"/>
  <c r="AU167"/>
  <c r="AU172"/>
  <c r="AU174"/>
  <c r="AU176"/>
  <c r="AU186"/>
  <c r="AU137"/>
  <c r="AU149"/>
  <c r="AU178"/>
  <c r="AU129"/>
  <c r="AU131"/>
  <c r="AU151"/>
  <c r="AU180"/>
  <c r="AU182"/>
  <c r="AU183"/>
  <c r="AU188"/>
  <c r="BV8"/>
  <c r="CO8"/>
  <c r="CO23"/>
  <c r="CO15"/>
  <c r="CO17"/>
  <c r="CO25"/>
  <c r="CO11"/>
  <c r="CO20"/>
  <c r="CO29"/>
  <c r="CO37"/>
  <c r="CO67"/>
  <c r="CO38"/>
  <c r="CO40"/>
  <c r="CO42"/>
  <c r="CO44"/>
  <c r="CO46"/>
  <c r="CO47"/>
  <c r="CO50"/>
  <c r="CO52"/>
  <c r="CO54"/>
  <c r="CO56"/>
  <c r="CO58"/>
  <c r="CO60"/>
  <c r="CO64"/>
  <c r="CO68"/>
  <c r="CO93"/>
  <c r="CO100"/>
  <c r="CO105"/>
  <c r="CO108"/>
  <c r="CO110"/>
  <c r="CO114"/>
  <c r="CO121"/>
  <c r="CO123"/>
  <c r="CO32"/>
  <c r="CO34"/>
  <c r="CO71"/>
  <c r="CO73"/>
  <c r="CO77"/>
  <c r="CO79"/>
  <c r="CO81"/>
  <c r="CO84"/>
  <c r="CO86"/>
  <c r="CO88"/>
  <c r="CO90"/>
  <c r="CO91"/>
  <c r="CO92"/>
  <c r="CO99"/>
  <c r="CO103"/>
  <c r="CO113"/>
  <c r="CO118"/>
  <c r="CO124"/>
  <c r="CO137"/>
  <c r="CO149"/>
  <c r="CO178"/>
  <c r="CO125"/>
  <c r="CO127"/>
  <c r="CO135"/>
  <c r="CO147"/>
  <c r="CO150"/>
  <c r="CO167"/>
  <c r="CO179"/>
  <c r="CO180"/>
  <c r="CO126"/>
  <c r="CO133"/>
  <c r="CO144"/>
  <c r="CO145"/>
  <c r="CO146"/>
  <c r="CO151"/>
  <c r="CO152"/>
  <c r="CO153"/>
  <c r="CO154"/>
  <c r="CO172"/>
  <c r="CO173"/>
  <c r="CO174"/>
  <c r="CO182"/>
  <c r="CO184"/>
  <c r="CO185"/>
  <c r="CO186"/>
  <c r="CO14"/>
  <c r="CO16"/>
  <c r="CO18"/>
  <c r="CO24"/>
  <c r="CO26"/>
  <c r="CO28"/>
  <c r="CO10"/>
  <c r="CO12"/>
  <c r="CO13"/>
  <c r="CO19"/>
  <c r="CO21"/>
  <c r="CO30"/>
  <c r="CO39"/>
  <c r="CO41"/>
  <c r="CO43"/>
  <c r="CO45"/>
  <c r="CO48"/>
  <c r="CO49"/>
  <c r="CO51"/>
  <c r="CO53"/>
  <c r="CO55"/>
  <c r="CO57"/>
  <c r="CO59"/>
  <c r="CO61"/>
  <c r="CO63"/>
  <c r="CO65"/>
  <c r="CO96"/>
  <c r="CO98"/>
  <c r="CO102"/>
  <c r="CO104"/>
  <c r="CO107"/>
  <c r="CO109"/>
  <c r="CO112"/>
  <c r="CO116"/>
  <c r="CO119"/>
  <c r="CO31"/>
  <c r="CO33"/>
  <c r="CO35"/>
  <c r="CO70"/>
  <c r="CO72"/>
  <c r="CO74"/>
  <c r="CO75"/>
  <c r="CO76"/>
  <c r="CO78"/>
  <c r="CO80"/>
  <c r="CO82"/>
  <c r="CO83"/>
  <c r="CO85"/>
  <c r="CO87"/>
  <c r="CO89"/>
  <c r="CO94"/>
  <c r="CO95"/>
  <c r="CO101"/>
  <c r="CO106"/>
  <c r="CO115"/>
  <c r="CO117"/>
  <c r="CO122"/>
  <c r="CO129"/>
  <c r="CO131"/>
  <c r="CO134"/>
  <c r="CO165"/>
  <c r="CO169"/>
  <c r="CO170"/>
  <c r="CO181"/>
  <c r="CO128"/>
  <c r="CO130"/>
  <c r="CO132"/>
  <c r="CO138"/>
  <c r="CO139"/>
  <c r="CO140"/>
  <c r="CO141"/>
  <c r="CO142"/>
  <c r="CO143"/>
  <c r="CO155"/>
  <c r="CO156"/>
  <c r="CO157"/>
  <c r="CO158"/>
  <c r="CO159"/>
  <c r="CO160"/>
  <c r="CO161"/>
  <c r="CO162"/>
  <c r="CO163"/>
  <c r="CO164"/>
  <c r="CO166"/>
  <c r="CO168"/>
  <c r="CO171"/>
  <c r="CO175"/>
  <c r="CO176"/>
  <c r="CO183"/>
  <c r="CO187"/>
  <c r="CO188"/>
  <c r="BN8"/>
  <c r="BN28"/>
  <c r="BN11"/>
  <c r="BN12"/>
  <c r="BN13"/>
  <c r="BN29"/>
  <c r="BN30"/>
  <c r="BN31"/>
  <c r="BN10"/>
  <c r="BN14"/>
  <c r="BN16"/>
  <c r="BN17"/>
  <c r="BN98"/>
  <c r="BN102"/>
  <c r="BN104"/>
  <c r="BN107"/>
  <c r="BN112"/>
  <c r="BN116"/>
  <c r="BN119"/>
  <c r="BN37"/>
  <c r="BN67"/>
  <c r="BN38"/>
  <c r="BN39"/>
  <c r="BN63"/>
  <c r="BN64"/>
  <c r="BN65"/>
  <c r="BN94"/>
  <c r="BN99"/>
  <c r="BN101"/>
  <c r="BN103"/>
  <c r="BN105"/>
  <c r="BN115"/>
  <c r="BN117"/>
  <c r="BN118"/>
  <c r="BN137"/>
  <c r="BN149"/>
  <c r="BN178"/>
  <c r="BN129"/>
  <c r="BN135"/>
  <c r="BN138"/>
  <c r="BN150"/>
  <c r="BN151"/>
  <c r="BN170"/>
  <c r="BN171"/>
  <c r="BN179"/>
  <c r="BN180"/>
  <c r="BN126"/>
  <c r="BN128"/>
  <c r="BN130"/>
  <c r="BN132"/>
  <c r="BN139"/>
  <c r="BN145"/>
  <c r="BN146"/>
  <c r="BN147"/>
  <c r="BN153"/>
  <c r="BN154"/>
  <c r="BN168"/>
  <c r="BN169"/>
  <c r="BN173"/>
  <c r="BN174"/>
  <c r="BN176"/>
  <c r="BN184"/>
  <c r="BN185"/>
  <c r="BN186"/>
  <c r="BN19"/>
  <c r="BN20"/>
  <c r="BN21"/>
  <c r="BN23"/>
  <c r="BN15"/>
  <c r="BN18"/>
  <c r="BN24"/>
  <c r="BN25"/>
  <c r="BN26"/>
  <c r="BN32"/>
  <c r="BN33"/>
  <c r="BN34"/>
  <c r="BN35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100"/>
  <c r="BN108"/>
  <c r="BN110"/>
  <c r="BN114"/>
  <c r="BN121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8"/>
  <c r="BN95"/>
  <c r="BN96"/>
  <c r="BN106"/>
  <c r="BN109"/>
  <c r="BN113"/>
  <c r="BN122"/>
  <c r="BN123"/>
  <c r="BN124"/>
  <c r="BN127"/>
  <c r="BN131"/>
  <c r="BN134"/>
  <c r="BN181"/>
  <c r="BN182"/>
  <c r="BN125"/>
  <c r="BN133"/>
  <c r="BN140"/>
  <c r="BN141"/>
  <c r="BN142"/>
  <c r="BN143"/>
  <c r="BN144"/>
  <c r="BN152"/>
  <c r="BN155"/>
  <c r="BN156"/>
  <c r="BN157"/>
  <c r="BN158"/>
  <c r="BN159"/>
  <c r="BN160"/>
  <c r="BN161"/>
  <c r="BN162"/>
  <c r="BN163"/>
  <c r="BN164"/>
  <c r="BN165"/>
  <c r="BN166"/>
  <c r="BN167"/>
  <c r="BN172"/>
  <c r="BN175"/>
  <c r="BN183"/>
  <c r="BN187"/>
  <c r="BN188"/>
  <c r="DH8"/>
  <c r="DH28"/>
  <c r="DH11"/>
  <c r="DH12"/>
  <c r="DH13"/>
  <c r="DH29"/>
  <c r="DH30"/>
  <c r="DH10"/>
  <c r="DH14"/>
  <c r="DH16"/>
  <c r="DH17"/>
  <c r="DH94"/>
  <c r="DH98"/>
  <c r="DH102"/>
  <c r="DH104"/>
  <c r="DH107"/>
  <c r="DH109"/>
  <c r="DH112"/>
  <c r="DH116"/>
  <c r="DH119"/>
  <c r="DH122"/>
  <c r="DH37"/>
  <c r="DH67"/>
  <c r="DH38"/>
  <c r="DH39"/>
  <c r="DH63"/>
  <c r="DH64"/>
  <c r="DH65"/>
  <c r="DH93"/>
  <c r="DH101"/>
  <c r="DH106"/>
  <c r="DH115"/>
  <c r="DH124"/>
  <c r="DH129"/>
  <c r="DH131"/>
  <c r="DH134"/>
  <c r="DH138"/>
  <c r="DH140"/>
  <c r="DH142"/>
  <c r="DH144"/>
  <c r="DH146"/>
  <c r="DH151"/>
  <c r="DH153"/>
  <c r="DH155"/>
  <c r="DH157"/>
  <c r="DH159"/>
  <c r="DH161"/>
  <c r="DH163"/>
  <c r="DH166"/>
  <c r="DH171"/>
  <c r="DH173"/>
  <c r="DH175"/>
  <c r="DH183"/>
  <c r="DH185"/>
  <c r="DH187"/>
  <c r="DH128"/>
  <c r="DH130"/>
  <c r="DH150"/>
  <c r="DH170"/>
  <c r="DH179"/>
  <c r="DH181"/>
  <c r="DH188"/>
  <c r="DH19"/>
  <c r="DH20"/>
  <c r="DH21"/>
  <c r="DH23"/>
  <c r="DH15"/>
  <c r="DH18"/>
  <c r="DH24"/>
  <c r="DH25"/>
  <c r="DH26"/>
  <c r="DH31"/>
  <c r="DH32"/>
  <c r="DH33"/>
  <c r="DH34"/>
  <c r="DH35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5"/>
  <c r="DH100"/>
  <c r="DH103"/>
  <c r="DH105"/>
  <c r="DH108"/>
  <c r="DH110"/>
  <c r="DH114"/>
  <c r="DH117"/>
  <c r="DH121"/>
  <c r="DH123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8"/>
  <c r="DH96"/>
  <c r="DH99"/>
  <c r="DH113"/>
  <c r="DH118"/>
  <c r="DH125"/>
  <c r="DH127"/>
  <c r="DH132"/>
  <c r="DH135"/>
  <c r="DH139"/>
  <c r="DH141"/>
  <c r="DH143"/>
  <c r="DH145"/>
  <c r="DH152"/>
  <c r="DH154"/>
  <c r="DH156"/>
  <c r="DH158"/>
  <c r="DH160"/>
  <c r="DH162"/>
  <c r="DH164"/>
  <c r="DH168"/>
  <c r="DH172"/>
  <c r="DH174"/>
  <c r="DH176"/>
  <c r="DH182"/>
  <c r="DH184"/>
  <c r="DH186"/>
  <c r="DH137"/>
  <c r="DH149"/>
  <c r="DH178"/>
  <c r="DH126"/>
  <c r="DH133"/>
  <c r="DH147"/>
  <c r="DH165"/>
  <c r="DH167"/>
  <c r="DH169"/>
  <c r="DH180"/>
  <c r="EF8"/>
  <c r="EF23"/>
  <c r="EF14"/>
  <c r="EF16"/>
  <c r="EF18"/>
  <c r="EF19"/>
  <c r="EF24"/>
  <c r="EF26"/>
  <c r="EF10"/>
  <c r="EF12"/>
  <c r="EF28"/>
  <c r="EF37"/>
  <c r="EF46"/>
  <c r="EF48"/>
  <c r="EF67"/>
  <c r="EF39"/>
  <c r="EF41"/>
  <c r="EF43"/>
  <c r="EF45"/>
  <c r="EF49"/>
  <c r="EF51"/>
  <c r="EF53"/>
  <c r="EF55"/>
  <c r="EF57"/>
  <c r="EF59"/>
  <c r="EF61"/>
  <c r="EF63"/>
  <c r="EF65"/>
  <c r="EF94"/>
  <c r="EF98"/>
  <c r="EF99"/>
  <c r="EF102"/>
  <c r="EF104"/>
  <c r="EF107"/>
  <c r="EF109"/>
  <c r="EF112"/>
  <c r="EF116"/>
  <c r="EF119"/>
  <c r="EF122"/>
  <c r="EF127"/>
  <c r="EF91"/>
  <c r="EF106"/>
  <c r="EF31"/>
  <c r="EF33"/>
  <c r="EF35"/>
  <c r="EF70"/>
  <c r="EF72"/>
  <c r="EF74"/>
  <c r="EF75"/>
  <c r="EF76"/>
  <c r="EF78"/>
  <c r="EF80"/>
  <c r="EF82"/>
  <c r="EF83"/>
  <c r="EF85"/>
  <c r="EF87"/>
  <c r="EF89"/>
  <c r="EF101"/>
  <c r="EF115"/>
  <c r="EF130"/>
  <c r="EF133"/>
  <c r="EF134"/>
  <c r="EF136"/>
  <c r="EF148"/>
  <c r="EF150"/>
  <c r="EF151"/>
  <c r="EF152"/>
  <c r="EF153"/>
  <c r="EF154"/>
  <c r="EF155"/>
  <c r="EF156"/>
  <c r="EF157"/>
  <c r="EF158"/>
  <c r="EF159"/>
  <c r="EF160"/>
  <c r="EF161"/>
  <c r="EF162"/>
  <c r="EF163"/>
  <c r="EF164"/>
  <c r="EF165"/>
  <c r="EF166"/>
  <c r="EF167"/>
  <c r="EF168"/>
  <c r="EF169"/>
  <c r="EF170"/>
  <c r="EF182"/>
  <c r="EF183"/>
  <c r="EF184"/>
  <c r="EF185"/>
  <c r="EF186"/>
  <c r="EF187"/>
  <c r="EF188"/>
  <c r="EF149"/>
  <c r="EF135"/>
  <c r="EF13"/>
  <c r="EF15"/>
  <c r="EF17"/>
  <c r="EF25"/>
  <c r="EF21"/>
  <c r="EF30"/>
  <c r="EF11"/>
  <c r="EF20"/>
  <c r="EF29"/>
  <c r="EF38"/>
  <c r="EF40"/>
  <c r="EF42"/>
  <c r="EF44"/>
  <c r="EF47"/>
  <c r="EF50"/>
  <c r="EF52"/>
  <c r="EF54"/>
  <c r="EF56"/>
  <c r="EF58"/>
  <c r="EF60"/>
  <c r="EF64"/>
  <c r="EF68"/>
  <c r="EF93"/>
  <c r="EF95"/>
  <c r="EF96"/>
  <c r="EF100"/>
  <c r="EF103"/>
  <c r="EF105"/>
  <c r="EF108"/>
  <c r="EF110"/>
  <c r="EF114"/>
  <c r="EF117"/>
  <c r="EF121"/>
  <c r="EF123"/>
  <c r="EF124"/>
  <c r="EF125"/>
  <c r="EF129"/>
  <c r="EF132"/>
  <c r="EF138"/>
  <c r="EF139"/>
  <c r="EF140"/>
  <c r="EF141"/>
  <c r="EF142"/>
  <c r="EF143"/>
  <c r="EF144"/>
  <c r="EF145"/>
  <c r="EF146"/>
  <c r="EF147"/>
  <c r="EF177"/>
  <c r="EF179"/>
  <c r="EF180"/>
  <c r="EF181"/>
  <c r="EF32"/>
  <c r="EF34"/>
  <c r="EF71"/>
  <c r="EF73"/>
  <c r="EF77"/>
  <c r="EF79"/>
  <c r="EF81"/>
  <c r="EF84"/>
  <c r="EF86"/>
  <c r="EF88"/>
  <c r="EF90"/>
  <c r="EF92"/>
  <c r="EF113"/>
  <c r="EF118"/>
  <c r="EF126"/>
  <c r="EF128"/>
  <c r="EF172"/>
  <c r="EF173"/>
  <c r="EF174"/>
  <c r="EF175"/>
  <c r="EF176"/>
  <c r="EF178"/>
  <c r="EF171"/>
  <c r="EF137"/>
  <c r="EF131"/>
  <c r="AR8"/>
  <c r="AR28"/>
  <c r="AR11"/>
  <c r="AR12"/>
  <c r="AR13"/>
  <c r="AR30"/>
  <c r="AR31"/>
  <c r="AR10"/>
  <c r="AR15"/>
  <c r="AR18"/>
  <c r="AR70"/>
  <c r="AR98"/>
  <c r="AR102"/>
  <c r="AR104"/>
  <c r="AR107"/>
  <c r="AR112"/>
  <c r="AR116"/>
  <c r="AR119"/>
  <c r="AR37"/>
  <c r="AR67"/>
  <c r="AR38"/>
  <c r="AR39"/>
  <c r="AR48"/>
  <c r="AR64"/>
  <c r="AR65"/>
  <c r="AR94"/>
  <c r="AR95"/>
  <c r="AR96"/>
  <c r="AR106"/>
  <c r="AR109"/>
  <c r="AR115"/>
  <c r="AR117"/>
  <c r="AR118"/>
  <c r="AR122"/>
  <c r="AR123"/>
  <c r="AR124"/>
  <c r="AR137"/>
  <c r="AR149"/>
  <c r="AR178"/>
  <c r="AR129"/>
  <c r="AR134"/>
  <c r="AR170"/>
  <c r="AR179"/>
  <c r="AR182"/>
  <c r="AR183"/>
  <c r="AR125"/>
  <c r="AR128"/>
  <c r="AR130"/>
  <c r="AR132"/>
  <c r="AR140"/>
  <c r="AR141"/>
  <c r="AR142"/>
  <c r="AR143"/>
  <c r="AR144"/>
  <c r="AR156"/>
  <c r="AR157"/>
  <c r="AR158"/>
  <c r="AR159"/>
  <c r="AR160"/>
  <c r="AR161"/>
  <c r="AR162"/>
  <c r="AR163"/>
  <c r="AR164"/>
  <c r="AR165"/>
  <c r="AR167"/>
  <c r="AR171"/>
  <c r="AR176"/>
  <c r="AR17"/>
  <c r="AR19"/>
  <c r="AR20"/>
  <c r="AR21"/>
  <c r="AR29"/>
  <c r="AR23"/>
  <c r="AR14"/>
  <c r="AR16"/>
  <c r="AR24"/>
  <c r="AR25"/>
  <c r="AR26"/>
  <c r="AR32"/>
  <c r="AR33"/>
  <c r="AR34"/>
  <c r="AR35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100"/>
  <c r="AR108"/>
  <c r="AR110"/>
  <c r="AR114"/>
  <c r="AR121"/>
  <c r="AR40"/>
  <c r="AR41"/>
  <c r="AR42"/>
  <c r="AR43"/>
  <c r="AR44"/>
  <c r="AR45"/>
  <c r="AR46"/>
  <c r="AR47"/>
  <c r="AR49"/>
  <c r="AR50"/>
  <c r="AR51"/>
  <c r="AR52"/>
  <c r="AR53"/>
  <c r="AR54"/>
  <c r="AR55"/>
  <c r="AR56"/>
  <c r="AR57"/>
  <c r="AR58"/>
  <c r="AR59"/>
  <c r="AR60"/>
  <c r="AR61"/>
  <c r="AR63"/>
  <c r="AR68"/>
  <c r="AR99"/>
  <c r="AR101"/>
  <c r="AR103"/>
  <c r="AR105"/>
  <c r="AR113"/>
  <c r="AR127"/>
  <c r="AR131"/>
  <c r="AR135"/>
  <c r="AR138"/>
  <c r="AR139"/>
  <c r="AR150"/>
  <c r="AR151"/>
  <c r="AR168"/>
  <c r="AR180"/>
  <c r="AR181"/>
  <c r="AR184"/>
  <c r="AR188"/>
  <c r="AR126"/>
  <c r="AR133"/>
  <c r="AR145"/>
  <c r="AR146"/>
  <c r="AR147"/>
  <c r="AR152"/>
  <c r="AR153"/>
  <c r="AR154"/>
  <c r="AR155"/>
  <c r="AR166"/>
  <c r="AR169"/>
  <c r="AR172"/>
  <c r="AR173"/>
  <c r="AR174"/>
  <c r="AR175"/>
  <c r="AR185"/>
  <c r="AR186"/>
  <c r="AR187"/>
  <c r="CK8"/>
  <c r="CK23"/>
  <c r="CK10"/>
  <c r="CK14"/>
  <c r="CK16"/>
  <c r="CK18"/>
  <c r="CK24"/>
  <c r="CK26"/>
  <c r="CK12"/>
  <c r="CK13"/>
  <c r="CK19"/>
  <c r="CK21"/>
  <c r="CK30"/>
  <c r="CK31"/>
  <c r="CK37"/>
  <c r="CK67"/>
  <c r="CK39"/>
  <c r="CK41"/>
  <c r="CK43"/>
  <c r="CK45"/>
  <c r="CK48"/>
  <c r="CK49"/>
  <c r="CK51"/>
  <c r="CK53"/>
  <c r="CK55"/>
  <c r="CK57"/>
  <c r="CK59"/>
  <c r="CK61"/>
  <c r="CK63"/>
  <c r="CK65"/>
  <c r="CK96"/>
  <c r="CK98"/>
  <c r="CK102"/>
  <c r="CK104"/>
  <c r="CK107"/>
  <c r="CK109"/>
  <c r="CK112"/>
  <c r="CK116"/>
  <c r="CK119"/>
  <c r="CK33"/>
  <c r="CK35"/>
  <c r="CK70"/>
  <c r="CK72"/>
  <c r="CK74"/>
  <c r="CK75"/>
  <c r="CK76"/>
  <c r="CK78"/>
  <c r="CK80"/>
  <c r="CK82"/>
  <c r="CK83"/>
  <c r="CK85"/>
  <c r="CK87"/>
  <c r="CK89"/>
  <c r="CK94"/>
  <c r="CK95"/>
  <c r="CK101"/>
  <c r="CK106"/>
  <c r="CK115"/>
  <c r="CK117"/>
  <c r="CK122"/>
  <c r="CK137"/>
  <c r="CK149"/>
  <c r="CK178"/>
  <c r="CK129"/>
  <c r="CK131"/>
  <c r="CK134"/>
  <c r="CK165"/>
  <c r="CK169"/>
  <c r="CK170"/>
  <c r="CK181"/>
  <c r="CK128"/>
  <c r="CK130"/>
  <c r="CK132"/>
  <c r="CK138"/>
  <c r="CK139"/>
  <c r="CK140"/>
  <c r="CK141"/>
  <c r="CK142"/>
  <c r="CK143"/>
  <c r="CK155"/>
  <c r="CK156"/>
  <c r="CK157"/>
  <c r="CK158"/>
  <c r="CK159"/>
  <c r="CK160"/>
  <c r="CK161"/>
  <c r="CK162"/>
  <c r="CK163"/>
  <c r="CK164"/>
  <c r="CK166"/>
  <c r="CK168"/>
  <c r="CK171"/>
  <c r="CK175"/>
  <c r="CK176"/>
  <c r="CK183"/>
  <c r="CK187"/>
  <c r="CK188"/>
  <c r="CK15"/>
  <c r="CK17"/>
  <c r="CK25"/>
  <c r="CK28"/>
  <c r="CK11"/>
  <c r="CK20"/>
  <c r="CK29"/>
  <c r="CK38"/>
  <c r="CK40"/>
  <c r="CK42"/>
  <c r="CK44"/>
  <c r="CK46"/>
  <c r="CK47"/>
  <c r="CK50"/>
  <c r="CK52"/>
  <c r="CK54"/>
  <c r="CK56"/>
  <c r="CK58"/>
  <c r="CK60"/>
  <c r="CK64"/>
  <c r="CK68"/>
  <c r="CK93"/>
  <c r="CK100"/>
  <c r="CK105"/>
  <c r="CK108"/>
  <c r="CK110"/>
  <c r="CK114"/>
  <c r="CK121"/>
  <c r="CK123"/>
  <c r="CK32"/>
  <c r="CK34"/>
  <c r="CK71"/>
  <c r="CK73"/>
  <c r="CK77"/>
  <c r="CK79"/>
  <c r="CK81"/>
  <c r="CK84"/>
  <c r="CK86"/>
  <c r="CK88"/>
  <c r="CK90"/>
  <c r="CK91"/>
  <c r="CK92"/>
  <c r="CK99"/>
  <c r="CK103"/>
  <c r="CK113"/>
  <c r="CK118"/>
  <c r="CK124"/>
  <c r="CK125"/>
  <c r="CK127"/>
  <c r="CK135"/>
  <c r="CK147"/>
  <c r="CK150"/>
  <c r="CK167"/>
  <c r="CK179"/>
  <c r="CK180"/>
  <c r="CK126"/>
  <c r="CK133"/>
  <c r="CK144"/>
  <c r="CK145"/>
  <c r="CK146"/>
  <c r="CK151"/>
  <c r="CK152"/>
  <c r="CK153"/>
  <c r="CK154"/>
  <c r="CK172"/>
  <c r="CK173"/>
  <c r="CK174"/>
  <c r="CK182"/>
  <c r="CK184"/>
  <c r="CK185"/>
  <c r="CK186"/>
  <c r="DZ8"/>
  <c r="DZ23"/>
  <c r="DZ15"/>
  <c r="DZ17"/>
  <c r="DZ25"/>
  <c r="DZ11"/>
  <c r="DZ20"/>
  <c r="DZ29"/>
  <c r="DZ37"/>
  <c r="DZ67"/>
  <c r="DZ38"/>
  <c r="DZ40"/>
  <c r="DZ42"/>
  <c r="DZ44"/>
  <c r="DZ46"/>
  <c r="DZ47"/>
  <c r="DZ50"/>
  <c r="DZ52"/>
  <c r="DZ54"/>
  <c r="DZ56"/>
  <c r="DZ58"/>
  <c r="DZ60"/>
  <c r="DZ64"/>
  <c r="DZ68"/>
  <c r="DZ93"/>
  <c r="DZ95"/>
  <c r="DZ100"/>
  <c r="DZ103"/>
  <c r="DZ105"/>
  <c r="DZ108"/>
  <c r="DZ110"/>
  <c r="DZ114"/>
  <c r="DZ117"/>
  <c r="DZ121"/>
  <c r="DZ123"/>
  <c r="DZ124"/>
  <c r="DZ125"/>
  <c r="DZ129"/>
  <c r="DZ131"/>
  <c r="DZ132"/>
  <c r="DZ134"/>
  <c r="DZ138"/>
  <c r="DZ139"/>
  <c r="DZ140"/>
  <c r="DZ141"/>
  <c r="DZ142"/>
  <c r="DZ143"/>
  <c r="DZ144"/>
  <c r="DZ145"/>
  <c r="DZ146"/>
  <c r="DZ147"/>
  <c r="DZ167"/>
  <c r="DZ177"/>
  <c r="DZ179"/>
  <c r="DZ180"/>
  <c r="DZ181"/>
  <c r="DZ188"/>
  <c r="DZ32"/>
  <c r="DZ34"/>
  <c r="DZ71"/>
  <c r="DZ73"/>
  <c r="DZ77"/>
  <c r="DZ79"/>
  <c r="DZ81"/>
  <c r="DZ84"/>
  <c r="DZ86"/>
  <c r="DZ88"/>
  <c r="DZ90"/>
  <c r="DZ91"/>
  <c r="DZ92"/>
  <c r="DZ96"/>
  <c r="DZ99"/>
  <c r="DZ113"/>
  <c r="DZ118"/>
  <c r="DZ126"/>
  <c r="DZ128"/>
  <c r="DZ171"/>
  <c r="DZ172"/>
  <c r="DZ173"/>
  <c r="DZ174"/>
  <c r="DZ175"/>
  <c r="DZ176"/>
  <c r="DZ137"/>
  <c r="DZ178"/>
  <c r="DZ14"/>
  <c r="DZ16"/>
  <c r="DZ18"/>
  <c r="DZ24"/>
  <c r="DZ26"/>
  <c r="DZ28"/>
  <c r="DZ10"/>
  <c r="DZ12"/>
  <c r="DZ13"/>
  <c r="DZ19"/>
  <c r="DZ21"/>
  <c r="DZ30"/>
  <c r="DZ39"/>
  <c r="DZ41"/>
  <c r="DZ43"/>
  <c r="DZ45"/>
  <c r="DZ48"/>
  <c r="DZ49"/>
  <c r="DZ51"/>
  <c r="DZ53"/>
  <c r="DZ55"/>
  <c r="DZ57"/>
  <c r="DZ59"/>
  <c r="DZ61"/>
  <c r="DZ63"/>
  <c r="DZ65"/>
  <c r="DZ94"/>
  <c r="DZ98"/>
  <c r="DZ102"/>
  <c r="DZ104"/>
  <c r="DZ107"/>
  <c r="DZ109"/>
  <c r="DZ112"/>
  <c r="DZ116"/>
  <c r="DZ119"/>
  <c r="DZ122"/>
  <c r="DZ127"/>
  <c r="DZ135"/>
  <c r="DZ165"/>
  <c r="DZ31"/>
  <c r="DZ33"/>
  <c r="DZ35"/>
  <c r="DZ70"/>
  <c r="DZ72"/>
  <c r="DZ74"/>
  <c r="DZ75"/>
  <c r="DZ76"/>
  <c r="DZ78"/>
  <c r="DZ80"/>
  <c r="DZ82"/>
  <c r="DZ83"/>
  <c r="DZ85"/>
  <c r="DZ87"/>
  <c r="DZ89"/>
  <c r="DZ101"/>
  <c r="DZ106"/>
  <c r="DZ115"/>
  <c r="DZ130"/>
  <c r="DZ133"/>
  <c r="DZ136"/>
  <c r="DZ148"/>
  <c r="DZ150"/>
  <c r="DZ151"/>
  <c r="DZ152"/>
  <c r="DZ153"/>
  <c r="DZ154"/>
  <c r="DZ155"/>
  <c r="DZ156"/>
  <c r="DZ157"/>
  <c r="DZ158"/>
  <c r="DZ159"/>
  <c r="DZ160"/>
  <c r="DZ161"/>
  <c r="DZ162"/>
  <c r="DZ163"/>
  <c r="DZ164"/>
  <c r="DZ166"/>
  <c r="DZ168"/>
  <c r="DZ169"/>
  <c r="DZ170"/>
  <c r="DZ182"/>
  <c r="DZ183"/>
  <c r="DZ184"/>
  <c r="DZ185"/>
  <c r="DZ186"/>
  <c r="DZ187"/>
  <c r="DZ149"/>
  <c r="BR8"/>
  <c r="BR28"/>
  <c r="BR19"/>
  <c r="BR20"/>
  <c r="BR21"/>
  <c r="BR15"/>
  <c r="BR18"/>
  <c r="BR24"/>
  <c r="BR25"/>
  <c r="BR26"/>
  <c r="BR32"/>
  <c r="BR33"/>
  <c r="BR34"/>
  <c r="BR35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100"/>
  <c r="BR108"/>
  <c r="BR110"/>
  <c r="BR114"/>
  <c r="BR121"/>
  <c r="BR37"/>
  <c r="BR67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8"/>
  <c r="BR95"/>
  <c r="BR96"/>
  <c r="BR106"/>
  <c r="BR109"/>
  <c r="BR113"/>
  <c r="BR122"/>
  <c r="BR123"/>
  <c r="BR124"/>
  <c r="BR137"/>
  <c r="BR149"/>
  <c r="BR178"/>
  <c r="BR127"/>
  <c r="BR131"/>
  <c r="BR134"/>
  <c r="BR181"/>
  <c r="BR182"/>
  <c r="BR125"/>
  <c r="BR133"/>
  <c r="BR140"/>
  <c r="BR141"/>
  <c r="BR142"/>
  <c r="BR143"/>
  <c r="BR144"/>
  <c r="BR152"/>
  <c r="BR155"/>
  <c r="BR156"/>
  <c r="BR157"/>
  <c r="BR158"/>
  <c r="BR159"/>
  <c r="BR160"/>
  <c r="BR161"/>
  <c r="BR162"/>
  <c r="BR163"/>
  <c r="BR164"/>
  <c r="BR165"/>
  <c r="BR166"/>
  <c r="BR167"/>
  <c r="BR172"/>
  <c r="BR175"/>
  <c r="BR183"/>
  <c r="BR187"/>
  <c r="BR188"/>
  <c r="BR11"/>
  <c r="BR12"/>
  <c r="BR13"/>
  <c r="BR29"/>
  <c r="BR30"/>
  <c r="BR31"/>
  <c r="BR23"/>
  <c r="BR10"/>
  <c r="BR14"/>
  <c r="BR16"/>
  <c r="BR17"/>
  <c r="BR98"/>
  <c r="BR102"/>
  <c r="BR104"/>
  <c r="BR107"/>
  <c r="BR112"/>
  <c r="BR116"/>
  <c r="BR119"/>
  <c r="BR38"/>
  <c r="BR39"/>
  <c r="BR63"/>
  <c r="BR64"/>
  <c r="BR65"/>
  <c r="BR94"/>
  <c r="BR99"/>
  <c r="BR101"/>
  <c r="BR103"/>
  <c r="BR105"/>
  <c r="BR115"/>
  <c r="BR117"/>
  <c r="BR118"/>
  <c r="BR129"/>
  <c r="BR135"/>
  <c r="BR138"/>
  <c r="BR150"/>
  <c r="BR151"/>
  <c r="BR170"/>
  <c r="BR171"/>
  <c r="BR179"/>
  <c r="BR180"/>
  <c r="BR126"/>
  <c r="BR128"/>
  <c r="BR130"/>
  <c r="BR132"/>
  <c r="BR139"/>
  <c r="BR145"/>
  <c r="BR146"/>
  <c r="BR147"/>
  <c r="BR153"/>
  <c r="BR154"/>
  <c r="BR168"/>
  <c r="BR169"/>
  <c r="BR173"/>
  <c r="BR174"/>
  <c r="BR176"/>
  <c r="BR184"/>
  <c r="BR185"/>
  <c r="BR186"/>
  <c r="DD8"/>
  <c r="DD28"/>
  <c r="DD19"/>
  <c r="DD20"/>
  <c r="DD21"/>
  <c r="DD15"/>
  <c r="DD18"/>
  <c r="DD24"/>
  <c r="DD25"/>
  <c r="DD26"/>
  <c r="DD31"/>
  <c r="DD32"/>
  <c r="DD33"/>
  <c r="DD34"/>
  <c r="DD35"/>
  <c r="DD70"/>
  <c r="DD71"/>
  <c r="DD72"/>
  <c r="DD73"/>
  <c r="DD74"/>
  <c r="DD75"/>
  <c r="DD76"/>
  <c r="DD77"/>
  <c r="DD78"/>
  <c r="DD79"/>
  <c r="DD80"/>
  <c r="DD81"/>
  <c r="DD82"/>
  <c r="DD83"/>
  <c r="DD84"/>
  <c r="DD85"/>
  <c r="DD86"/>
  <c r="DD87"/>
  <c r="DD88"/>
  <c r="DD89"/>
  <c r="DD90"/>
  <c r="DD91"/>
  <c r="DD92"/>
  <c r="DD95"/>
  <c r="DD100"/>
  <c r="DD103"/>
  <c r="DD105"/>
  <c r="DD108"/>
  <c r="DD110"/>
  <c r="DD114"/>
  <c r="DD117"/>
  <c r="DD121"/>
  <c r="DD123"/>
  <c r="DD37"/>
  <c r="DD67"/>
  <c r="DD40"/>
  <c r="DD41"/>
  <c r="DD42"/>
  <c r="DD43"/>
  <c r="DD44"/>
  <c r="DD45"/>
  <c r="DD46"/>
  <c r="DD47"/>
  <c r="DD48"/>
  <c r="DD49"/>
  <c r="DD50"/>
  <c r="DD51"/>
  <c r="DD52"/>
  <c r="DD53"/>
  <c r="DD54"/>
  <c r="DD55"/>
  <c r="DD56"/>
  <c r="DD57"/>
  <c r="DD58"/>
  <c r="DD59"/>
  <c r="DD60"/>
  <c r="DD61"/>
  <c r="DD68"/>
  <c r="DD96"/>
  <c r="DD99"/>
  <c r="DD113"/>
  <c r="DD118"/>
  <c r="DD125"/>
  <c r="DD127"/>
  <c r="DD132"/>
  <c r="DD135"/>
  <c r="DD139"/>
  <c r="DD141"/>
  <c r="DD143"/>
  <c r="DD145"/>
  <c r="DD152"/>
  <c r="DD154"/>
  <c r="DD156"/>
  <c r="DD158"/>
  <c r="DD160"/>
  <c r="DD162"/>
  <c r="DD164"/>
  <c r="DD168"/>
  <c r="DD172"/>
  <c r="DD174"/>
  <c r="DD176"/>
  <c r="DD182"/>
  <c r="DD184"/>
  <c r="DD186"/>
  <c r="DD126"/>
  <c r="DD133"/>
  <c r="DD147"/>
  <c r="DD165"/>
  <c r="DD167"/>
  <c r="DD169"/>
  <c r="DD180"/>
  <c r="DD11"/>
  <c r="DD12"/>
  <c r="DD13"/>
  <c r="DD29"/>
  <c r="DD30"/>
  <c r="DD23"/>
  <c r="DD10"/>
  <c r="DD14"/>
  <c r="DD16"/>
  <c r="DD17"/>
  <c r="DD94"/>
  <c r="DD98"/>
  <c r="DD102"/>
  <c r="DD104"/>
  <c r="DD107"/>
  <c r="DD109"/>
  <c r="DD112"/>
  <c r="DD116"/>
  <c r="DD119"/>
  <c r="DD122"/>
  <c r="DD38"/>
  <c r="DD39"/>
  <c r="DD63"/>
  <c r="DD64"/>
  <c r="DD65"/>
  <c r="DD93"/>
  <c r="DD101"/>
  <c r="DD106"/>
  <c r="DD115"/>
  <c r="DD124"/>
  <c r="DD129"/>
  <c r="DD131"/>
  <c r="DD134"/>
  <c r="DD138"/>
  <c r="DD140"/>
  <c r="DD142"/>
  <c r="DD144"/>
  <c r="DD146"/>
  <c r="DD151"/>
  <c r="DD153"/>
  <c r="DD155"/>
  <c r="DD157"/>
  <c r="DD159"/>
  <c r="DD161"/>
  <c r="DD163"/>
  <c r="DD166"/>
  <c r="DD171"/>
  <c r="DD173"/>
  <c r="DD175"/>
  <c r="DD183"/>
  <c r="DD185"/>
  <c r="DD187"/>
  <c r="DD137"/>
  <c r="DD149"/>
  <c r="DD178"/>
  <c r="DD128"/>
  <c r="DD130"/>
  <c r="DD150"/>
  <c r="DD170"/>
  <c r="DD179"/>
  <c r="DD181"/>
  <c r="DD188"/>
  <c r="BC8"/>
  <c r="BC23"/>
  <c r="BC10"/>
  <c r="BC14"/>
  <c r="BC16"/>
  <c r="BC18"/>
  <c r="BC24"/>
  <c r="BC26"/>
  <c r="BC12"/>
  <c r="BC21"/>
  <c r="BC30"/>
  <c r="BC31"/>
  <c r="BC37"/>
  <c r="BC67"/>
  <c r="BC39"/>
  <c r="BC41"/>
  <c r="BC43"/>
  <c r="BC45"/>
  <c r="BC48"/>
  <c r="BC49"/>
  <c r="BC51"/>
  <c r="BC53"/>
  <c r="BC55"/>
  <c r="BC57"/>
  <c r="BC59"/>
  <c r="BC61"/>
  <c r="BC63"/>
  <c r="BC65"/>
  <c r="BC94"/>
  <c r="BC96"/>
  <c r="BC101"/>
  <c r="BC106"/>
  <c r="BC109"/>
  <c r="BC115"/>
  <c r="BC118"/>
  <c r="BC122"/>
  <c r="BC124"/>
  <c r="BC75"/>
  <c r="BC76"/>
  <c r="BC83"/>
  <c r="BC91"/>
  <c r="BC98"/>
  <c r="BC110"/>
  <c r="BC121"/>
  <c r="BC33"/>
  <c r="BC35"/>
  <c r="BC70"/>
  <c r="BC72"/>
  <c r="BC74"/>
  <c r="BC78"/>
  <c r="BC80"/>
  <c r="BC82"/>
  <c r="BC85"/>
  <c r="BC87"/>
  <c r="BC89"/>
  <c r="BC93"/>
  <c r="BC107"/>
  <c r="BC114"/>
  <c r="BC119"/>
  <c r="BC126"/>
  <c r="BC128"/>
  <c r="BC133"/>
  <c r="BC140"/>
  <c r="BC142"/>
  <c r="BC144"/>
  <c r="BC146"/>
  <c r="BC153"/>
  <c r="BC155"/>
  <c r="BC157"/>
  <c r="BC159"/>
  <c r="BC161"/>
  <c r="BC163"/>
  <c r="BC165"/>
  <c r="BC166"/>
  <c r="BC169"/>
  <c r="BC173"/>
  <c r="BC175"/>
  <c r="BC183"/>
  <c r="BC185"/>
  <c r="BC187"/>
  <c r="BC127"/>
  <c r="BC134"/>
  <c r="BC135"/>
  <c r="BC138"/>
  <c r="BC149"/>
  <c r="BC150"/>
  <c r="BC170"/>
  <c r="BC171"/>
  <c r="BC179"/>
  <c r="BC181"/>
  <c r="BC15"/>
  <c r="BC17"/>
  <c r="BC25"/>
  <c r="BC13"/>
  <c r="BC19"/>
  <c r="BC20"/>
  <c r="BC28"/>
  <c r="BC11"/>
  <c r="BC29"/>
  <c r="BC38"/>
  <c r="BC40"/>
  <c r="BC42"/>
  <c r="BC44"/>
  <c r="BC46"/>
  <c r="BC47"/>
  <c r="BC50"/>
  <c r="BC52"/>
  <c r="BC54"/>
  <c r="BC56"/>
  <c r="BC58"/>
  <c r="BC60"/>
  <c r="BC64"/>
  <c r="BC68"/>
  <c r="BC95"/>
  <c r="BC99"/>
  <c r="BC100"/>
  <c r="BC103"/>
  <c r="BC105"/>
  <c r="BC108"/>
  <c r="BC113"/>
  <c r="BC117"/>
  <c r="BC123"/>
  <c r="BC32"/>
  <c r="BC34"/>
  <c r="BC71"/>
  <c r="BC73"/>
  <c r="BC77"/>
  <c r="BC79"/>
  <c r="BC81"/>
  <c r="BC84"/>
  <c r="BC86"/>
  <c r="BC88"/>
  <c r="BC90"/>
  <c r="BC92"/>
  <c r="BC102"/>
  <c r="BC104"/>
  <c r="BC112"/>
  <c r="BC116"/>
  <c r="BC125"/>
  <c r="BC130"/>
  <c r="BC132"/>
  <c r="BC139"/>
  <c r="BC141"/>
  <c r="BC143"/>
  <c r="BC145"/>
  <c r="BC147"/>
  <c r="BC152"/>
  <c r="BC154"/>
  <c r="BC156"/>
  <c r="BC158"/>
  <c r="BC160"/>
  <c r="BC162"/>
  <c r="BC164"/>
  <c r="BC167"/>
  <c r="BC168"/>
  <c r="BC172"/>
  <c r="BC174"/>
  <c r="BC176"/>
  <c r="BC184"/>
  <c r="BC186"/>
  <c r="BC188"/>
  <c r="BC137"/>
  <c r="BC178"/>
  <c r="BC129"/>
  <c r="BC131"/>
  <c r="BC151"/>
  <c r="BC180"/>
  <c r="BC182"/>
  <c r="AR22"/>
  <c r="BR22"/>
  <c r="DD22"/>
  <c r="EH22"/>
  <c r="CO27"/>
  <c r="DZ27"/>
  <c r="DD136"/>
  <c r="DH148"/>
  <c r="AU177"/>
  <c r="DH177"/>
  <c r="EF27"/>
  <c r="DH69"/>
  <c r="BR97"/>
  <c r="CO97"/>
  <c r="DD97"/>
  <c r="AJ120"/>
  <c r="AR62"/>
  <c r="BR62"/>
  <c r="AR111"/>
  <c r="AY111"/>
  <c r="BR111"/>
  <c r="CB111"/>
  <c r="CO111"/>
  <c r="CV111"/>
  <c r="DD111"/>
  <c r="DZ111"/>
  <c r="CB22"/>
  <c r="CO22"/>
  <c r="DZ22"/>
  <c r="EN22"/>
  <c r="AN27"/>
  <c r="AY27"/>
  <c r="BR27"/>
  <c r="CV27"/>
  <c r="DD27"/>
  <c r="DO27"/>
  <c r="EH27"/>
  <c r="CB36"/>
  <c r="CO36"/>
  <c r="DZ36"/>
  <c r="EN36"/>
  <c r="AL66"/>
  <c r="AU66"/>
  <c r="CK66"/>
  <c r="CT66"/>
  <c r="DV66"/>
  <c r="EF66"/>
  <c r="BF69"/>
  <c r="AR36"/>
  <c r="BF36"/>
  <c r="BR36"/>
  <c r="CV36"/>
  <c r="DD36"/>
  <c r="DO36"/>
  <c r="EH36"/>
  <c r="AN66"/>
  <c r="AY66"/>
  <c r="BN66"/>
  <c r="CZ66"/>
  <c r="DH66"/>
  <c r="EL66"/>
  <c r="EH97"/>
  <c r="BY111"/>
  <c r="DT111"/>
  <c r="EB111"/>
  <c r="EL111"/>
  <c r="EH120"/>
  <c r="AN136"/>
  <c r="AY136"/>
  <c r="BN136"/>
  <c r="CB136"/>
  <c r="CO136"/>
  <c r="AJ148"/>
  <c r="AR148"/>
  <c r="BF148"/>
  <c r="BR148"/>
  <c r="CK148"/>
  <c r="CT148"/>
  <c r="AN177"/>
  <c r="AY177"/>
  <c r="BN177"/>
  <c r="CK177"/>
  <c r="CT177"/>
  <c r="AU22"/>
  <c r="AJ69"/>
  <c r="AY69"/>
  <c r="CV69"/>
  <c r="AR97"/>
  <c r="BN97"/>
  <c r="CK97"/>
  <c r="CZ97"/>
  <c r="DO97"/>
  <c r="EF97"/>
  <c r="AN62"/>
  <c r="CV62"/>
  <c r="AN111"/>
  <c r="BF111"/>
  <c r="BN111"/>
  <c r="CK111"/>
  <c r="CT111"/>
  <c r="CZ111"/>
  <c r="DH111"/>
  <c r="DO111"/>
  <c r="DV111"/>
  <c r="EF111"/>
  <c r="EN111"/>
  <c r="CT69"/>
  <c r="CK62"/>
  <c r="DZ62"/>
  <c r="AR9"/>
  <c r="CT9"/>
  <c r="EH9"/>
  <c r="CZ9"/>
  <c r="DO9"/>
  <c r="EN9"/>
  <c r="AJ27"/>
  <c r="EF62"/>
  <c r="AE8"/>
  <c r="BO8"/>
  <c r="DA8"/>
  <c r="DB111"/>
  <c r="DI8"/>
  <c r="AO8"/>
  <c r="AP111"/>
  <c r="AV8"/>
  <c r="AW111"/>
  <c r="CP8"/>
  <c r="DW8"/>
  <c r="DX111"/>
  <c r="AJ111"/>
  <c r="AJ62"/>
  <c r="AL69"/>
  <c r="BC69"/>
  <c r="CO69"/>
  <c r="DV69"/>
  <c r="AU62"/>
  <c r="CB62"/>
  <c r="EH69"/>
  <c r="BC9"/>
  <c r="CO9"/>
  <c r="AU9"/>
  <c r="BR9"/>
  <c r="DD9"/>
  <c r="EN69"/>
  <c r="EL69"/>
  <c r="BI8"/>
  <c r="AZ111"/>
  <c r="L8"/>
  <c r="N9"/>
  <c r="EC8"/>
  <c r="ED120"/>
  <c r="D177"/>
  <c r="D12"/>
  <c r="D69"/>
  <c r="AG8"/>
  <c r="AH177"/>
  <c r="D66"/>
  <c r="BT8"/>
  <c r="AZ10"/>
  <c r="D9" i="5"/>
  <c r="D59"/>
  <c r="AD7"/>
  <c r="AH59"/>
  <c r="AH8"/>
  <c r="AH7"/>
  <c r="AH6"/>
  <c r="AH108"/>
  <c r="AD106" i="1"/>
  <c r="T106"/>
  <c r="D4"/>
  <c r="AD3"/>
  <c r="BC3"/>
  <c r="D61"/>
  <c r="D57"/>
  <c r="T57"/>
  <c r="AH106"/>
  <c r="E57"/>
  <c r="E3"/>
  <c r="D106"/>
  <c r="AX136" i="8"/>
  <c r="EC148"/>
  <c r="EC136"/>
  <c r="AL9"/>
  <c r="AL11"/>
  <c r="AL14"/>
  <c r="AL15"/>
  <c r="AL16"/>
  <c r="AL18"/>
  <c r="AL20"/>
  <c r="AL24"/>
  <c r="AL26"/>
  <c r="AL13"/>
  <c r="AL22"/>
  <c r="AL36"/>
  <c r="AL27"/>
  <c r="AL125"/>
  <c r="AL8"/>
  <c r="AL41"/>
  <c r="AL44"/>
  <c r="AL49"/>
  <c r="AL51"/>
  <c r="AL60"/>
  <c r="AL68"/>
  <c r="AL69"/>
  <c r="AL73"/>
  <c r="AL82"/>
  <c r="AL88"/>
  <c r="AL91"/>
  <c r="AL42"/>
  <c r="AL43"/>
  <c r="AL46"/>
  <c r="AL53"/>
  <c r="AL57"/>
  <c r="AL70"/>
  <c r="AL72"/>
  <c r="AL74"/>
  <c r="AL75"/>
  <c r="AL77"/>
  <c r="AL79"/>
  <c r="AL81"/>
  <c r="AL89"/>
  <c r="AL93"/>
  <c r="AL98"/>
  <c r="AL105"/>
  <c r="AL113"/>
  <c r="AL116"/>
  <c r="AL101"/>
  <c r="AL109"/>
  <c r="AL110"/>
  <c r="AL112"/>
  <c r="AL119"/>
  <c r="AL131"/>
  <c r="AL134"/>
  <c r="AL137"/>
  <c r="AL145"/>
  <c r="AL128"/>
  <c r="AL129"/>
  <c r="AL143"/>
  <c r="AL144"/>
  <c r="AL149"/>
  <c r="AL150"/>
  <c r="AL151"/>
  <c r="AL152"/>
  <c r="AL153"/>
  <c r="AL154"/>
  <c r="AL156"/>
  <c r="AL158"/>
  <c r="AL159"/>
  <c r="AL157"/>
  <c r="AL167"/>
  <c r="AL168"/>
  <c r="AL170"/>
  <c r="AL173"/>
  <c r="AL174"/>
  <c r="AL176"/>
  <c r="AL178"/>
  <c r="AL180"/>
  <c r="AL181"/>
  <c r="AL184"/>
  <c r="AL185"/>
  <c r="AL188"/>
  <c r="AL187"/>
  <c r="AL10"/>
  <c r="AL12"/>
  <c r="AL17"/>
  <c r="AL19"/>
  <c r="AL21"/>
  <c r="AL23"/>
  <c r="AL25"/>
  <c r="AL29"/>
  <c r="AL31"/>
  <c r="AL33"/>
  <c r="AL34"/>
  <c r="AL37"/>
  <c r="AL39"/>
  <c r="AL40"/>
  <c r="AL28"/>
  <c r="AL30"/>
  <c r="AL32"/>
  <c r="AL35"/>
  <c r="AL38"/>
  <c r="AL127"/>
  <c r="AL121"/>
  <c r="AL47"/>
  <c r="AL55"/>
  <c r="AL63"/>
  <c r="AL65"/>
  <c r="AL67"/>
  <c r="AL71"/>
  <c r="AL76"/>
  <c r="AL80"/>
  <c r="AL83"/>
  <c r="AL85"/>
  <c r="AL87"/>
  <c r="AL90"/>
  <c r="AL45"/>
  <c r="AL48"/>
  <c r="AL50"/>
  <c r="AL52"/>
  <c r="AL54"/>
  <c r="AL56"/>
  <c r="AL58"/>
  <c r="AL59"/>
  <c r="AL61"/>
  <c r="AL64"/>
  <c r="AL66"/>
  <c r="AL78"/>
  <c r="AL84"/>
  <c r="AL86"/>
  <c r="AL92"/>
  <c r="AL94"/>
  <c r="AL95"/>
  <c r="AL96"/>
  <c r="AL99"/>
  <c r="AL100"/>
  <c r="AL102"/>
  <c r="AL103"/>
  <c r="AL104"/>
  <c r="AL107"/>
  <c r="AL114"/>
  <c r="AL115"/>
  <c r="AL117"/>
  <c r="AL106"/>
  <c r="AL108"/>
  <c r="AL118"/>
  <c r="AL124"/>
  <c r="AL123"/>
  <c r="AL132"/>
  <c r="AL140"/>
  <c r="AL122"/>
  <c r="AL126"/>
  <c r="AL130"/>
  <c r="AL133"/>
  <c r="AL135"/>
  <c r="AL138"/>
  <c r="AL139"/>
  <c r="AL141"/>
  <c r="AL142"/>
  <c r="AL146"/>
  <c r="AL147"/>
  <c r="AL155"/>
  <c r="AL164"/>
  <c r="AL165"/>
  <c r="AL166"/>
  <c r="AL169"/>
  <c r="AL160"/>
  <c r="AL161"/>
  <c r="AL162"/>
  <c r="AL163"/>
  <c r="AL175"/>
  <c r="AL171"/>
  <c r="AL172"/>
  <c r="AL179"/>
  <c r="AL182"/>
  <c r="AL183"/>
  <c r="AL186"/>
  <c r="CP120"/>
  <c r="CP97"/>
  <c r="CP62"/>
  <c r="CP177"/>
  <c r="CP148"/>
  <c r="CP136"/>
  <c r="AX97"/>
  <c r="AX62"/>
  <c r="AX177"/>
  <c r="AX111"/>
  <c r="AY8"/>
  <c r="BA9"/>
  <c r="GL8"/>
  <c r="DP8"/>
  <c r="DP10"/>
  <c r="DP15"/>
  <c r="DP32"/>
  <c r="DP36"/>
  <c r="DP38"/>
  <c r="DP40"/>
  <c r="DP9"/>
  <c r="DP17"/>
  <c r="DP19"/>
  <c r="DP21"/>
  <c r="DP22"/>
  <c r="DP23"/>
  <c r="DP25"/>
  <c r="DP29"/>
  <c r="DP31"/>
  <c r="DP35"/>
  <c r="DP37"/>
  <c r="DP39"/>
  <c r="DP48"/>
  <c r="DP52"/>
  <c r="DP53"/>
  <c r="DP54"/>
  <c r="DP61"/>
  <c r="DP70"/>
  <c r="DP75"/>
  <c r="DP81"/>
  <c r="DP84"/>
  <c r="DP87"/>
  <c r="DP90"/>
  <c r="DP95"/>
  <c r="DP99"/>
  <c r="DP41"/>
  <c r="DP45"/>
  <c r="DP47"/>
  <c r="DP51"/>
  <c r="DP55"/>
  <c r="DP56"/>
  <c r="DP60"/>
  <c r="DP65"/>
  <c r="DP68"/>
  <c r="DP73"/>
  <c r="DP76"/>
  <c r="DP80"/>
  <c r="DP85"/>
  <c r="DP93"/>
  <c r="DP98"/>
  <c r="DP102"/>
  <c r="DP106"/>
  <c r="DP109"/>
  <c r="DP123"/>
  <c r="DP104"/>
  <c r="DP105"/>
  <c r="DP113"/>
  <c r="DP114"/>
  <c r="DP115"/>
  <c r="DP116"/>
  <c r="DP118"/>
  <c r="DP129"/>
  <c r="DP130"/>
  <c r="DP131"/>
  <c r="DP139"/>
  <c r="DP142"/>
  <c r="DP144"/>
  <c r="DP121"/>
  <c r="DP122"/>
  <c r="DP125"/>
  <c r="DP134"/>
  <c r="DP137"/>
  <c r="DP140"/>
  <c r="DP146"/>
  <c r="DP155"/>
  <c r="DP145"/>
  <c r="DP149"/>
  <c r="DP152"/>
  <c r="DP154"/>
  <c r="DP157"/>
  <c r="DP12"/>
  <c r="DP14"/>
  <c r="DP16"/>
  <c r="DP18"/>
  <c r="DP20"/>
  <c r="DP24"/>
  <c r="DP26"/>
  <c r="DP27"/>
  <c r="DP28"/>
  <c r="DP30"/>
  <c r="DP33"/>
  <c r="DP11"/>
  <c r="DP13"/>
  <c r="DP34"/>
  <c r="DP42"/>
  <c r="DP46"/>
  <c r="DP50"/>
  <c r="DP59"/>
  <c r="DP64"/>
  <c r="DP67"/>
  <c r="DP69"/>
  <c r="DP72"/>
  <c r="DP79"/>
  <c r="DP82"/>
  <c r="DP86"/>
  <c r="DP89"/>
  <c r="DP94"/>
  <c r="DP96"/>
  <c r="DP43"/>
  <c r="DP44"/>
  <c r="DP49"/>
  <c r="DP57"/>
  <c r="DP58"/>
  <c r="DP63"/>
  <c r="DP66"/>
  <c r="DP71"/>
  <c r="DP74"/>
  <c r="DP77"/>
  <c r="DP78"/>
  <c r="DP83"/>
  <c r="DP88"/>
  <c r="DP91"/>
  <c r="DP92"/>
  <c r="DP101"/>
  <c r="DP103"/>
  <c r="DP108"/>
  <c r="DP110"/>
  <c r="DP112"/>
  <c r="DP119"/>
  <c r="DP126"/>
  <c r="DP100"/>
  <c r="DP107"/>
  <c r="DP117"/>
  <c r="DP124"/>
  <c r="DP128"/>
  <c r="DP133"/>
  <c r="DP138"/>
  <c r="DP141"/>
  <c r="DP127"/>
  <c r="DP132"/>
  <c r="DP135"/>
  <c r="DP143"/>
  <c r="DP147"/>
  <c r="DP150"/>
  <c r="DP151"/>
  <c r="DP153"/>
  <c r="DP162"/>
  <c r="DP156"/>
  <c r="DP164"/>
  <c r="DP167"/>
  <c r="DP169"/>
  <c r="DP170"/>
  <c r="DP172"/>
  <c r="DP174"/>
  <c r="DP173"/>
  <c r="DP179"/>
  <c r="DP175"/>
  <c r="DP181"/>
  <c r="DP182"/>
  <c r="DP185"/>
  <c r="DP187"/>
  <c r="DP188"/>
  <c r="DP160"/>
  <c r="DP161"/>
  <c r="DP163"/>
  <c r="DP168"/>
  <c r="DP158"/>
  <c r="DP159"/>
  <c r="DP165"/>
  <c r="DP166"/>
  <c r="DP171"/>
  <c r="DP178"/>
  <c r="DP176"/>
  <c r="DP180"/>
  <c r="DP183"/>
  <c r="DP184"/>
  <c r="DP186"/>
  <c r="DI126"/>
  <c r="DI122"/>
  <c r="DI8"/>
  <c r="DI12"/>
  <c r="DI14"/>
  <c r="DI16"/>
  <c r="DI18"/>
  <c r="DI20"/>
  <c r="DI24"/>
  <c r="DI26"/>
  <c r="DI27"/>
  <c r="DI28"/>
  <c r="DI30"/>
  <c r="DI33"/>
  <c r="DI11"/>
  <c r="DI13"/>
  <c r="DI34"/>
  <c r="DI42"/>
  <c r="DI46"/>
  <c r="DI50"/>
  <c r="DI59"/>
  <c r="DI64"/>
  <c r="DI67"/>
  <c r="DI69"/>
  <c r="DI72"/>
  <c r="DI79"/>
  <c r="DI82"/>
  <c r="DI86"/>
  <c r="DI89"/>
  <c r="DI94"/>
  <c r="DI96"/>
  <c r="DI43"/>
  <c r="DI44"/>
  <c r="DI49"/>
  <c r="DI57"/>
  <c r="DI58"/>
  <c r="DI63"/>
  <c r="DI66"/>
  <c r="DI71"/>
  <c r="DI74"/>
  <c r="DI77"/>
  <c r="DI78"/>
  <c r="DI83"/>
  <c r="DI88"/>
  <c r="DI91"/>
  <c r="DI92"/>
  <c r="DI101"/>
  <c r="DI103"/>
  <c r="DI108"/>
  <c r="DI110"/>
  <c r="DI112"/>
  <c r="DI119"/>
  <c r="DI100"/>
  <c r="DI107"/>
  <c r="DI117"/>
  <c r="DI124"/>
  <c r="DI128"/>
  <c r="DI133"/>
  <c r="DI138"/>
  <c r="DI141"/>
  <c r="DI121"/>
  <c r="DI125"/>
  <c r="DI132"/>
  <c r="DI135"/>
  <c r="DI143"/>
  <c r="DI145"/>
  <c r="DI147"/>
  <c r="DI150"/>
  <c r="DI151"/>
  <c r="DI153"/>
  <c r="DI10"/>
  <c r="DI15"/>
  <c r="DI32"/>
  <c r="DI36"/>
  <c r="DI38"/>
  <c r="DI40"/>
  <c r="DI9"/>
  <c r="DI17"/>
  <c r="DI19"/>
  <c r="DI21"/>
  <c r="DI22"/>
  <c r="DI23"/>
  <c r="DI25"/>
  <c r="DI29"/>
  <c r="DI31"/>
  <c r="DI35"/>
  <c r="DI37"/>
  <c r="DI39"/>
  <c r="DI48"/>
  <c r="DI52"/>
  <c r="DI53"/>
  <c r="DI54"/>
  <c r="DI61"/>
  <c r="DI70"/>
  <c r="DI75"/>
  <c r="DI81"/>
  <c r="DI84"/>
  <c r="DI87"/>
  <c r="DI90"/>
  <c r="DI95"/>
  <c r="DI99"/>
  <c r="DI41"/>
  <c r="DI45"/>
  <c r="DI47"/>
  <c r="DI51"/>
  <c r="DI55"/>
  <c r="DI56"/>
  <c r="DI60"/>
  <c r="DI65"/>
  <c r="DI68"/>
  <c r="DI73"/>
  <c r="DI76"/>
  <c r="DI80"/>
  <c r="DI85"/>
  <c r="DI93"/>
  <c r="DI98"/>
  <c r="DI102"/>
  <c r="DI106"/>
  <c r="DI109"/>
  <c r="DI123"/>
  <c r="DI104"/>
  <c r="DI105"/>
  <c r="DI113"/>
  <c r="DI114"/>
  <c r="DI115"/>
  <c r="DI116"/>
  <c r="DI118"/>
  <c r="DI129"/>
  <c r="DI130"/>
  <c r="DI131"/>
  <c r="DI139"/>
  <c r="DI142"/>
  <c r="DI144"/>
  <c r="DI127"/>
  <c r="DI134"/>
  <c r="DI137"/>
  <c r="DI140"/>
  <c r="DI146"/>
  <c r="DI155"/>
  <c r="DI149"/>
  <c r="DI152"/>
  <c r="DI154"/>
  <c r="DI157"/>
  <c r="DI160"/>
  <c r="DI161"/>
  <c r="DI163"/>
  <c r="DI168"/>
  <c r="DI158"/>
  <c r="DI159"/>
  <c r="DI165"/>
  <c r="DI166"/>
  <c r="DI171"/>
  <c r="DI178"/>
  <c r="DI176"/>
  <c r="DI180"/>
  <c r="DI183"/>
  <c r="DI184"/>
  <c r="DI186"/>
  <c r="DI162"/>
  <c r="DI156"/>
  <c r="DI164"/>
  <c r="DI167"/>
  <c r="DI169"/>
  <c r="DI170"/>
  <c r="DI172"/>
  <c r="DI174"/>
  <c r="DI173"/>
  <c r="DI179"/>
  <c r="DI175"/>
  <c r="DI181"/>
  <c r="DI182"/>
  <c r="DI185"/>
  <c r="DI187"/>
  <c r="DI188"/>
  <c r="CY126"/>
  <c r="CY122"/>
  <c r="CY8"/>
  <c r="CY12"/>
  <c r="CY14"/>
  <c r="CY16"/>
  <c r="CY18"/>
  <c r="CY20"/>
  <c r="CY24"/>
  <c r="CY26"/>
  <c r="CY27"/>
  <c r="CY28"/>
  <c r="CY30"/>
  <c r="CY33"/>
  <c r="CY40"/>
  <c r="CY11"/>
  <c r="CY13"/>
  <c r="CY17"/>
  <c r="CY34"/>
  <c r="CY42"/>
  <c r="CY46"/>
  <c r="CY50"/>
  <c r="CY59"/>
  <c r="CY64"/>
  <c r="CY67"/>
  <c r="CY69"/>
  <c r="CY72"/>
  <c r="CY79"/>
  <c r="CY82"/>
  <c r="CY86"/>
  <c r="CY89"/>
  <c r="CY94"/>
  <c r="CY96"/>
  <c r="CY43"/>
  <c r="CY44"/>
  <c r="CY49"/>
  <c r="CY57"/>
  <c r="CY58"/>
  <c r="CY63"/>
  <c r="CY66"/>
  <c r="CY71"/>
  <c r="CY77"/>
  <c r="CY78"/>
  <c r="CY83"/>
  <c r="CY88"/>
  <c r="CY91"/>
  <c r="CY92"/>
  <c r="CY101"/>
  <c r="CY103"/>
  <c r="CY108"/>
  <c r="CY110"/>
  <c r="CY112"/>
  <c r="CY115"/>
  <c r="CY117"/>
  <c r="CY100"/>
  <c r="CY107"/>
  <c r="CY121"/>
  <c r="CY128"/>
  <c r="CY133"/>
  <c r="CY138"/>
  <c r="CY141"/>
  <c r="CY129"/>
  <c r="CY132"/>
  <c r="CY135"/>
  <c r="CY143"/>
  <c r="CY145"/>
  <c r="CY147"/>
  <c r="CY150"/>
  <c r="CY151"/>
  <c r="CY153"/>
  <c r="CY10"/>
  <c r="CY15"/>
  <c r="CY32"/>
  <c r="CY36"/>
  <c r="CY38"/>
  <c r="CY9"/>
  <c r="CY19"/>
  <c r="CY21"/>
  <c r="CY22"/>
  <c r="CY23"/>
  <c r="CY25"/>
  <c r="CY29"/>
  <c r="CY31"/>
  <c r="CY35"/>
  <c r="CY37"/>
  <c r="CY39"/>
  <c r="CY48"/>
  <c r="CY52"/>
  <c r="CY53"/>
  <c r="CY54"/>
  <c r="CY61"/>
  <c r="CY70"/>
  <c r="CY75"/>
  <c r="CY81"/>
  <c r="CY84"/>
  <c r="CY87"/>
  <c r="CY90"/>
  <c r="CY95"/>
  <c r="CY41"/>
  <c r="CY45"/>
  <c r="CY47"/>
  <c r="CY51"/>
  <c r="CY55"/>
  <c r="CY56"/>
  <c r="CY60"/>
  <c r="CY65"/>
  <c r="CY68"/>
  <c r="CY73"/>
  <c r="CY74"/>
  <c r="CY76"/>
  <c r="CY80"/>
  <c r="CY85"/>
  <c r="CY93"/>
  <c r="CY98"/>
  <c r="CY99"/>
  <c r="CY102"/>
  <c r="CY106"/>
  <c r="CY104"/>
  <c r="CY105"/>
  <c r="CY109"/>
  <c r="CY113"/>
  <c r="CY114"/>
  <c r="CY116"/>
  <c r="CY119"/>
  <c r="CY123"/>
  <c r="CY125"/>
  <c r="CY127"/>
  <c r="CY130"/>
  <c r="CY131"/>
  <c r="CY139"/>
  <c r="CY142"/>
  <c r="CY144"/>
  <c r="CY118"/>
  <c r="CY124"/>
  <c r="CY134"/>
  <c r="CY137"/>
  <c r="CY140"/>
  <c r="CY146"/>
  <c r="CY149"/>
  <c r="CY152"/>
  <c r="CY154"/>
  <c r="CY155"/>
  <c r="CY157"/>
  <c r="CY160"/>
  <c r="CY161"/>
  <c r="CY163"/>
  <c r="CY168"/>
  <c r="CY158"/>
  <c r="CY159"/>
  <c r="CY169"/>
  <c r="CY171"/>
  <c r="CY178"/>
  <c r="CY176"/>
  <c r="CY180"/>
  <c r="CY183"/>
  <c r="CY184"/>
  <c r="CY186"/>
  <c r="CY162"/>
  <c r="CY156"/>
  <c r="CY164"/>
  <c r="CY165"/>
  <c r="CY166"/>
  <c r="CY167"/>
  <c r="CY170"/>
  <c r="CY172"/>
  <c r="CY174"/>
  <c r="CY173"/>
  <c r="CY179"/>
  <c r="CY175"/>
  <c r="CY181"/>
  <c r="CY182"/>
  <c r="CY185"/>
  <c r="CY187"/>
  <c r="CY188"/>
  <c r="CS126"/>
  <c r="CS122"/>
  <c r="CS8"/>
  <c r="CS10"/>
  <c r="CS15"/>
  <c r="CS32"/>
  <c r="CS36"/>
  <c r="CS38"/>
  <c r="CS9"/>
  <c r="CS19"/>
  <c r="CS21"/>
  <c r="CS22"/>
  <c r="CS23"/>
  <c r="CS25"/>
  <c r="CS29"/>
  <c r="CS31"/>
  <c r="CS35"/>
  <c r="CS37"/>
  <c r="CS39"/>
  <c r="CS48"/>
  <c r="CS52"/>
  <c r="CS53"/>
  <c r="CS54"/>
  <c r="CS61"/>
  <c r="CS70"/>
  <c r="CS75"/>
  <c r="CS81"/>
  <c r="CS84"/>
  <c r="CS87"/>
  <c r="CS90"/>
  <c r="CS95"/>
  <c r="CS41"/>
  <c r="CS45"/>
  <c r="CS47"/>
  <c r="CS51"/>
  <c r="CS55"/>
  <c r="CS56"/>
  <c r="CS60"/>
  <c r="CS65"/>
  <c r="CS68"/>
  <c r="CS73"/>
  <c r="CS74"/>
  <c r="CS76"/>
  <c r="CS80"/>
  <c r="CS85"/>
  <c r="CS93"/>
  <c r="CS98"/>
  <c r="CS99"/>
  <c r="CS102"/>
  <c r="CS106"/>
  <c r="CS104"/>
  <c r="CS105"/>
  <c r="CS109"/>
  <c r="CS113"/>
  <c r="CS114"/>
  <c r="CS116"/>
  <c r="CS119"/>
  <c r="CS123"/>
  <c r="CS125"/>
  <c r="CS127"/>
  <c r="CS130"/>
  <c r="CS131"/>
  <c r="CS139"/>
  <c r="CS142"/>
  <c r="CS144"/>
  <c r="CS118"/>
  <c r="CS124"/>
  <c r="CS134"/>
  <c r="CS137"/>
  <c r="CS140"/>
  <c r="CS146"/>
  <c r="CS149"/>
  <c r="CS152"/>
  <c r="CS154"/>
  <c r="CS155"/>
  <c r="CS157"/>
  <c r="CS12"/>
  <c r="CS14"/>
  <c r="CS16"/>
  <c r="CS18"/>
  <c r="CS20"/>
  <c r="CS24"/>
  <c r="CS26"/>
  <c r="CS27"/>
  <c r="CS28"/>
  <c r="CS30"/>
  <c r="CS33"/>
  <c r="CS40"/>
  <c r="CS11"/>
  <c r="CS13"/>
  <c r="CS17"/>
  <c r="CS34"/>
  <c r="CS42"/>
  <c r="CS46"/>
  <c r="CS50"/>
  <c r="CS59"/>
  <c r="CS64"/>
  <c r="CS67"/>
  <c r="CS69"/>
  <c r="CS72"/>
  <c r="CS79"/>
  <c r="CS82"/>
  <c r="CS86"/>
  <c r="CS89"/>
  <c r="CS94"/>
  <c r="CS96"/>
  <c r="CS43"/>
  <c r="CS44"/>
  <c r="CS49"/>
  <c r="CS57"/>
  <c r="CS58"/>
  <c r="CS63"/>
  <c r="CS66"/>
  <c r="CS71"/>
  <c r="CS77"/>
  <c r="CS78"/>
  <c r="CS83"/>
  <c r="CS88"/>
  <c r="CS91"/>
  <c r="CS92"/>
  <c r="CS101"/>
  <c r="CS103"/>
  <c r="CS108"/>
  <c r="CS110"/>
  <c r="CS112"/>
  <c r="CS115"/>
  <c r="CS117"/>
  <c r="CS100"/>
  <c r="CS107"/>
  <c r="CS121"/>
  <c r="CS120"/>
  <c r="CS128"/>
  <c r="CS133"/>
  <c r="CS138"/>
  <c r="CS141"/>
  <c r="CS129"/>
  <c r="CS132"/>
  <c r="CS135"/>
  <c r="CS143"/>
  <c r="CS145"/>
  <c r="CS147"/>
  <c r="CS150"/>
  <c r="CS151"/>
  <c r="CS153"/>
  <c r="CS162"/>
  <c r="CS156"/>
  <c r="CS164"/>
  <c r="CS165"/>
  <c r="CS166"/>
  <c r="CS167"/>
  <c r="CS170"/>
  <c r="CS172"/>
  <c r="CS174"/>
  <c r="CS173"/>
  <c r="CS179"/>
  <c r="CS175"/>
  <c r="CS181"/>
  <c r="CS185"/>
  <c r="CS187"/>
  <c r="CS188"/>
  <c r="CS160"/>
  <c r="CS161"/>
  <c r="CS163"/>
  <c r="CS168"/>
  <c r="CS158"/>
  <c r="CS159"/>
  <c r="CS169"/>
  <c r="CS171"/>
  <c r="CS178"/>
  <c r="CS182"/>
  <c r="CS176"/>
  <c r="CS180"/>
  <c r="CS183"/>
  <c r="CS184"/>
  <c r="CS186"/>
  <c r="AU126"/>
  <c r="AU122"/>
  <c r="AU8"/>
  <c r="AU9"/>
  <c r="AU14"/>
  <c r="AU16"/>
  <c r="AU18"/>
  <c r="AU20"/>
  <c r="AU24"/>
  <c r="AU26"/>
  <c r="AU27"/>
  <c r="AU28"/>
  <c r="AU30"/>
  <c r="AU35"/>
  <c r="AU12"/>
  <c r="AU13"/>
  <c r="AU34"/>
  <c r="AU42"/>
  <c r="AU43"/>
  <c r="AU45"/>
  <c r="AU46"/>
  <c r="AU50"/>
  <c r="AU56"/>
  <c r="AU57"/>
  <c r="AU58"/>
  <c r="AU59"/>
  <c r="AU64"/>
  <c r="AU66"/>
  <c r="AU72"/>
  <c r="AU74"/>
  <c r="AU77"/>
  <c r="AU78"/>
  <c r="AU79"/>
  <c r="AU86"/>
  <c r="AU89"/>
  <c r="AU92"/>
  <c r="AU93"/>
  <c r="AU94"/>
  <c r="AU96"/>
  <c r="AU98"/>
  <c r="AU41"/>
  <c r="AU44"/>
  <c r="AU47"/>
  <c r="AU49"/>
  <c r="AU63"/>
  <c r="AU69"/>
  <c r="AU71"/>
  <c r="AU82"/>
  <c r="AU83"/>
  <c r="AU87"/>
  <c r="AU88"/>
  <c r="AU90"/>
  <c r="AU91"/>
  <c r="AU101"/>
  <c r="AU108"/>
  <c r="AU110"/>
  <c r="AU112"/>
  <c r="AU100"/>
  <c r="AU102"/>
  <c r="AU103"/>
  <c r="AU107"/>
  <c r="AU117"/>
  <c r="AU124"/>
  <c r="AU128"/>
  <c r="AU133"/>
  <c r="AU138"/>
  <c r="AU141"/>
  <c r="AU143"/>
  <c r="AU127"/>
  <c r="AU131"/>
  <c r="AU132"/>
  <c r="AU145"/>
  <c r="AU147"/>
  <c r="AU146"/>
  <c r="AU150"/>
  <c r="AU151"/>
  <c r="AU153"/>
  <c r="AU10"/>
  <c r="AU11"/>
  <c r="AU15"/>
  <c r="AU32"/>
  <c r="AU38"/>
  <c r="AU17"/>
  <c r="AU19"/>
  <c r="AU21"/>
  <c r="AU22"/>
  <c r="AU23"/>
  <c r="AU25"/>
  <c r="AU29"/>
  <c r="AU31"/>
  <c r="AU33"/>
  <c r="AU36"/>
  <c r="AU37"/>
  <c r="AU39"/>
  <c r="AU40"/>
  <c r="AU48"/>
  <c r="AU52"/>
  <c r="AU53"/>
  <c r="AU54"/>
  <c r="AU61"/>
  <c r="AU70"/>
  <c r="AU75"/>
  <c r="AU81"/>
  <c r="AU84"/>
  <c r="AU95"/>
  <c r="AU99"/>
  <c r="AU51"/>
  <c r="AU55"/>
  <c r="AU60"/>
  <c r="AU65"/>
  <c r="AU67"/>
  <c r="AU68"/>
  <c r="AU73"/>
  <c r="AU76"/>
  <c r="AU80"/>
  <c r="AU85"/>
  <c r="AU62"/>
  <c r="AU106"/>
  <c r="AU109"/>
  <c r="AU104"/>
  <c r="AU105"/>
  <c r="AU113"/>
  <c r="AU114"/>
  <c r="AU115"/>
  <c r="AU116"/>
  <c r="AU119"/>
  <c r="AU123"/>
  <c r="AU118"/>
  <c r="AU129"/>
  <c r="AU130"/>
  <c r="AU135"/>
  <c r="AU139"/>
  <c r="AU142"/>
  <c r="AU144"/>
  <c r="AU121"/>
  <c r="AU125"/>
  <c r="AU134"/>
  <c r="AU137"/>
  <c r="AU140"/>
  <c r="AU155"/>
  <c r="AU149"/>
  <c r="AU152"/>
  <c r="AU148"/>
  <c r="AU154"/>
  <c r="AU157"/>
  <c r="AU160"/>
  <c r="AU161"/>
  <c r="AU163"/>
  <c r="AU168"/>
  <c r="AU158"/>
  <c r="AU159"/>
  <c r="AU169"/>
  <c r="AU171"/>
  <c r="AU175"/>
  <c r="AU178"/>
  <c r="AU180"/>
  <c r="AU176"/>
  <c r="AU179"/>
  <c r="AU182"/>
  <c r="AU183"/>
  <c r="AU184"/>
  <c r="AU185"/>
  <c r="AU162"/>
  <c r="AU167"/>
  <c r="AU170"/>
  <c r="AU156"/>
  <c r="AU164"/>
  <c r="AU165"/>
  <c r="AU166"/>
  <c r="AU172"/>
  <c r="AU174"/>
  <c r="AU173"/>
  <c r="AU181"/>
  <c r="AU186"/>
  <c r="AU187"/>
  <c r="AU188"/>
  <c r="AO126"/>
  <c r="AO122"/>
  <c r="AO8"/>
  <c r="AO10"/>
  <c r="AO11"/>
  <c r="AO15"/>
  <c r="AO32"/>
  <c r="AO38"/>
  <c r="AO17"/>
  <c r="AO19"/>
  <c r="AO21"/>
  <c r="AO22"/>
  <c r="AO23"/>
  <c r="AO25"/>
  <c r="AO29"/>
  <c r="AO31"/>
  <c r="AO33"/>
  <c r="AO36"/>
  <c r="AO37"/>
  <c r="AO39"/>
  <c r="AO40"/>
  <c r="AO48"/>
  <c r="AO52"/>
  <c r="AO53"/>
  <c r="AO54"/>
  <c r="AO61"/>
  <c r="AO70"/>
  <c r="AO75"/>
  <c r="AO81"/>
  <c r="AO84"/>
  <c r="AO95"/>
  <c r="AO99"/>
  <c r="AO51"/>
  <c r="AO55"/>
  <c r="AO60"/>
  <c r="AO65"/>
  <c r="AO67"/>
  <c r="AO68"/>
  <c r="AO73"/>
  <c r="AO76"/>
  <c r="AO80"/>
  <c r="AO85"/>
  <c r="AO106"/>
  <c r="AO109"/>
  <c r="AO104"/>
  <c r="AO105"/>
  <c r="AO113"/>
  <c r="AO114"/>
  <c r="AO115"/>
  <c r="AO116"/>
  <c r="AO119"/>
  <c r="AO123"/>
  <c r="AO118"/>
  <c r="AO129"/>
  <c r="AO130"/>
  <c r="AO135"/>
  <c r="AO139"/>
  <c r="AO142"/>
  <c r="AO144"/>
  <c r="AO121"/>
  <c r="AO125"/>
  <c r="AO134"/>
  <c r="AO137"/>
  <c r="AO140"/>
  <c r="AO155"/>
  <c r="AO149"/>
  <c r="AO152"/>
  <c r="AO154"/>
  <c r="AO157"/>
  <c r="AO9"/>
  <c r="AO14"/>
  <c r="AO16"/>
  <c r="AO18"/>
  <c r="AO20"/>
  <c r="AO24"/>
  <c r="AO26"/>
  <c r="AO27"/>
  <c r="AO28"/>
  <c r="AO30"/>
  <c r="AO35"/>
  <c r="AO12"/>
  <c r="AO13"/>
  <c r="AO34"/>
  <c r="AO42"/>
  <c r="AO43"/>
  <c r="AO45"/>
  <c r="AO46"/>
  <c r="AO50"/>
  <c r="AO56"/>
  <c r="AO57"/>
  <c r="AO58"/>
  <c r="AO59"/>
  <c r="AO64"/>
  <c r="AO66"/>
  <c r="AO72"/>
  <c r="AO74"/>
  <c r="AO77"/>
  <c r="AO78"/>
  <c r="AO79"/>
  <c r="AO86"/>
  <c r="AO89"/>
  <c r="AO92"/>
  <c r="AO93"/>
  <c r="AO94"/>
  <c r="AO96"/>
  <c r="AO98"/>
  <c r="AO41"/>
  <c r="AO44"/>
  <c r="AO47"/>
  <c r="AO49"/>
  <c r="AO63"/>
  <c r="AO69"/>
  <c r="AO71"/>
  <c r="AO82"/>
  <c r="AO83"/>
  <c r="AO87"/>
  <c r="AO88"/>
  <c r="AO90"/>
  <c r="AO91"/>
  <c r="AO101"/>
  <c r="AO108"/>
  <c r="AO110"/>
  <c r="AO112"/>
  <c r="AO100"/>
  <c r="AO102"/>
  <c r="AO103"/>
  <c r="AO107"/>
  <c r="AO117"/>
  <c r="AO124"/>
  <c r="AO128"/>
  <c r="AO133"/>
  <c r="AO138"/>
  <c r="AO141"/>
  <c r="AO143"/>
  <c r="AO127"/>
  <c r="AO131"/>
  <c r="AO132"/>
  <c r="AO145"/>
  <c r="AO147"/>
  <c r="AO146"/>
  <c r="AO150"/>
  <c r="AO151"/>
  <c r="AO153"/>
  <c r="AO162"/>
  <c r="AO167"/>
  <c r="AO170"/>
  <c r="AO156"/>
  <c r="AO164"/>
  <c r="AO165"/>
  <c r="AO166"/>
  <c r="AO172"/>
  <c r="AO174"/>
  <c r="AO173"/>
  <c r="AO181"/>
  <c r="AO186"/>
  <c r="AO187"/>
  <c r="AO188"/>
  <c r="AO160"/>
  <c r="AO161"/>
  <c r="AO163"/>
  <c r="AO168"/>
  <c r="AO158"/>
  <c r="AO159"/>
  <c r="AO169"/>
  <c r="AO171"/>
  <c r="AO175"/>
  <c r="AO178"/>
  <c r="AO180"/>
  <c r="AO176"/>
  <c r="AO179"/>
  <c r="AO182"/>
  <c r="AO183"/>
  <c r="AO184"/>
  <c r="AO185"/>
  <c r="CV124"/>
  <c r="CV118"/>
  <c r="CV8"/>
  <c r="CV9"/>
  <c r="CV11"/>
  <c r="CV13"/>
  <c r="CV17"/>
  <c r="CV19"/>
  <c r="CV21"/>
  <c r="CV22"/>
  <c r="CV23"/>
  <c r="CV25"/>
  <c r="CV29"/>
  <c r="CV34"/>
  <c r="CV39"/>
  <c r="CV12"/>
  <c r="CV33"/>
  <c r="CV36"/>
  <c r="CV47"/>
  <c r="CV51"/>
  <c r="CV60"/>
  <c r="CV65"/>
  <c r="CV68"/>
  <c r="CV74"/>
  <c r="CV80"/>
  <c r="CV83"/>
  <c r="CV98"/>
  <c r="CV50"/>
  <c r="CV52"/>
  <c r="CV53"/>
  <c r="CV54"/>
  <c r="CV59"/>
  <c r="CV64"/>
  <c r="CV67"/>
  <c r="CV72"/>
  <c r="CV75"/>
  <c r="CV79"/>
  <c r="CV84"/>
  <c r="CV113"/>
  <c r="CV116"/>
  <c r="CV121"/>
  <c r="CV127"/>
  <c r="CV117"/>
  <c r="CV119"/>
  <c r="CV132"/>
  <c r="CV134"/>
  <c r="CV135"/>
  <c r="CV140"/>
  <c r="CV143"/>
  <c r="CV145"/>
  <c r="CV122"/>
  <c r="CV126"/>
  <c r="CV128"/>
  <c r="CV133"/>
  <c r="CV138"/>
  <c r="CV149"/>
  <c r="CV150"/>
  <c r="CV151"/>
  <c r="CV152"/>
  <c r="CV153"/>
  <c r="CV159"/>
  <c r="CV31"/>
  <c r="CV35"/>
  <c r="CV37"/>
  <c r="CV10"/>
  <c r="CV14"/>
  <c r="CV15"/>
  <c r="CV16"/>
  <c r="CV18"/>
  <c r="CV20"/>
  <c r="CV24"/>
  <c r="CV26"/>
  <c r="CV27"/>
  <c r="CV28"/>
  <c r="CV30"/>
  <c r="CV32"/>
  <c r="CV38"/>
  <c r="CV40"/>
  <c r="CV41"/>
  <c r="CV43"/>
  <c r="CV44"/>
  <c r="CV45"/>
  <c r="CV49"/>
  <c r="CV55"/>
  <c r="CV56"/>
  <c r="CV57"/>
  <c r="CV58"/>
  <c r="CV63"/>
  <c r="CV66"/>
  <c r="CV71"/>
  <c r="CV73"/>
  <c r="CV76"/>
  <c r="CV77"/>
  <c r="CV78"/>
  <c r="CV85"/>
  <c r="CV88"/>
  <c r="CV91"/>
  <c r="CV92"/>
  <c r="CV93"/>
  <c r="CV99"/>
  <c r="CV42"/>
  <c r="CV46"/>
  <c r="CV48"/>
  <c r="CV61"/>
  <c r="CV69"/>
  <c r="CV70"/>
  <c r="CV81"/>
  <c r="CV82"/>
  <c r="CV86"/>
  <c r="CV87"/>
  <c r="CV89"/>
  <c r="CV90"/>
  <c r="CV94"/>
  <c r="CV95"/>
  <c r="CV96"/>
  <c r="CV100"/>
  <c r="CV104"/>
  <c r="CV105"/>
  <c r="CV107"/>
  <c r="CV109"/>
  <c r="CV114"/>
  <c r="CV101"/>
  <c r="CV102"/>
  <c r="CV103"/>
  <c r="CV106"/>
  <c r="CV108"/>
  <c r="CV110"/>
  <c r="CV112"/>
  <c r="CV115"/>
  <c r="CV125"/>
  <c r="CV123"/>
  <c r="CV129"/>
  <c r="CV137"/>
  <c r="CV130"/>
  <c r="CV131"/>
  <c r="CV139"/>
  <c r="CV141"/>
  <c r="CV142"/>
  <c r="CV144"/>
  <c r="CV154"/>
  <c r="CV155"/>
  <c r="CV146"/>
  <c r="CV147"/>
  <c r="CV156"/>
  <c r="CV158"/>
  <c r="CV164"/>
  <c r="CV165"/>
  <c r="CV167"/>
  <c r="CV157"/>
  <c r="CV160"/>
  <c r="CV161"/>
  <c r="CV162"/>
  <c r="CV168"/>
  <c r="CV181"/>
  <c r="CV178"/>
  <c r="CV184"/>
  <c r="CV183"/>
  <c r="CV166"/>
  <c r="CV169"/>
  <c r="CV163"/>
  <c r="CV173"/>
  <c r="CV170"/>
  <c r="CV171"/>
  <c r="CV172"/>
  <c r="CV174"/>
  <c r="CV175"/>
  <c r="CV176"/>
  <c r="CV180"/>
  <c r="CV179"/>
  <c r="CV182"/>
  <c r="CV188"/>
  <c r="CV185"/>
  <c r="CV186"/>
  <c r="CV187"/>
  <c r="BP124"/>
  <c r="BP118"/>
  <c r="BP8"/>
  <c r="BP9"/>
  <c r="BP11"/>
  <c r="BP13"/>
  <c r="BP19"/>
  <c r="BP21"/>
  <c r="BP22"/>
  <c r="BP23"/>
  <c r="BP25"/>
  <c r="BP29"/>
  <c r="BP34"/>
  <c r="BP39"/>
  <c r="BP33"/>
  <c r="BP36"/>
  <c r="BP40"/>
  <c r="BP51"/>
  <c r="BP60"/>
  <c r="BP65"/>
  <c r="BP68"/>
  <c r="BP80"/>
  <c r="BP83"/>
  <c r="BP98"/>
  <c r="BP99"/>
  <c r="BP42"/>
  <c r="BP50"/>
  <c r="BP52"/>
  <c r="BP53"/>
  <c r="BP54"/>
  <c r="BP58"/>
  <c r="BP59"/>
  <c r="BP64"/>
  <c r="BP67"/>
  <c r="BP72"/>
  <c r="BP75"/>
  <c r="BP79"/>
  <c r="BP84"/>
  <c r="BP109"/>
  <c r="BP113"/>
  <c r="BP116"/>
  <c r="BP125"/>
  <c r="BP123"/>
  <c r="BP129"/>
  <c r="BP132"/>
  <c r="BP134"/>
  <c r="BP135"/>
  <c r="BP140"/>
  <c r="BP143"/>
  <c r="BP145"/>
  <c r="BP126"/>
  <c r="BP128"/>
  <c r="BP133"/>
  <c r="BP138"/>
  <c r="BP149"/>
  <c r="BP150"/>
  <c r="BP151"/>
  <c r="BP152"/>
  <c r="BP153"/>
  <c r="BP155"/>
  <c r="BP159"/>
  <c r="BP12"/>
  <c r="BP17"/>
  <c r="BP31"/>
  <c r="BP35"/>
  <c r="BP37"/>
  <c r="BP10"/>
  <c r="BP14"/>
  <c r="BP15"/>
  <c r="BP16"/>
  <c r="BP18"/>
  <c r="BP20"/>
  <c r="BP24"/>
  <c r="BP26"/>
  <c r="BP27"/>
  <c r="BP28"/>
  <c r="BP30"/>
  <c r="BP32"/>
  <c r="BP38"/>
  <c r="BP43"/>
  <c r="BP44"/>
  <c r="BP45"/>
  <c r="BP49"/>
  <c r="BP55"/>
  <c r="BP56"/>
  <c r="BP57"/>
  <c r="BP63"/>
  <c r="BP66"/>
  <c r="BP71"/>
  <c r="BP73"/>
  <c r="BP76"/>
  <c r="BP77"/>
  <c r="BP78"/>
  <c r="BP85"/>
  <c r="BP88"/>
  <c r="BP91"/>
  <c r="BP92"/>
  <c r="BP93"/>
  <c r="BP41"/>
  <c r="BP46"/>
  <c r="BP47"/>
  <c r="BP48"/>
  <c r="BP61"/>
  <c r="BP69"/>
  <c r="BP70"/>
  <c r="BP74"/>
  <c r="BP81"/>
  <c r="BP82"/>
  <c r="BP86"/>
  <c r="BP87"/>
  <c r="BP89"/>
  <c r="BP90"/>
  <c r="BP94"/>
  <c r="BP95"/>
  <c r="BP96"/>
  <c r="BP100"/>
  <c r="BP104"/>
  <c r="BP105"/>
  <c r="BP107"/>
  <c r="BP114"/>
  <c r="BP121"/>
  <c r="BP127"/>
  <c r="BP101"/>
  <c r="BP102"/>
  <c r="BP103"/>
  <c r="BP106"/>
  <c r="BP108"/>
  <c r="BP110"/>
  <c r="BP112"/>
  <c r="BP115"/>
  <c r="BP117"/>
  <c r="BP119"/>
  <c r="BP137"/>
  <c r="BP122"/>
  <c r="BP130"/>
  <c r="BP131"/>
  <c r="BP139"/>
  <c r="BP141"/>
  <c r="BP142"/>
  <c r="BP144"/>
  <c r="BP154"/>
  <c r="BP146"/>
  <c r="BP147"/>
  <c r="BP156"/>
  <c r="BP158"/>
  <c r="BP164"/>
  <c r="BP165"/>
  <c r="BP167"/>
  <c r="BP157"/>
  <c r="BP160"/>
  <c r="BP161"/>
  <c r="BP162"/>
  <c r="BP168"/>
  <c r="BP181"/>
  <c r="BP178"/>
  <c r="BP184"/>
  <c r="BP183"/>
  <c r="BP186"/>
  <c r="BP166"/>
  <c r="BP169"/>
  <c r="BP163"/>
  <c r="BP173"/>
  <c r="BP170"/>
  <c r="BP171"/>
  <c r="BP172"/>
  <c r="BP174"/>
  <c r="BP175"/>
  <c r="BP176"/>
  <c r="BP180"/>
  <c r="BP179"/>
  <c r="BP182"/>
  <c r="BP188"/>
  <c r="BP185"/>
  <c r="BP187"/>
  <c r="BM126"/>
  <c r="BM122"/>
  <c r="BM8"/>
  <c r="BM10"/>
  <c r="BM15"/>
  <c r="BM32"/>
  <c r="BM36"/>
  <c r="BM38"/>
  <c r="BM40"/>
  <c r="BM17"/>
  <c r="BM19"/>
  <c r="BM21"/>
  <c r="BM22"/>
  <c r="BM23"/>
  <c r="BM25"/>
  <c r="BM29"/>
  <c r="BM31"/>
  <c r="BM35"/>
  <c r="BM37"/>
  <c r="BM39"/>
  <c r="BM47"/>
  <c r="BM48"/>
  <c r="BM52"/>
  <c r="BM53"/>
  <c r="BM54"/>
  <c r="BM61"/>
  <c r="BM70"/>
  <c r="BM75"/>
  <c r="BM81"/>
  <c r="BM84"/>
  <c r="BM87"/>
  <c r="BM90"/>
  <c r="BM95"/>
  <c r="BM45"/>
  <c r="BM51"/>
  <c r="BM55"/>
  <c r="BM56"/>
  <c r="BM60"/>
  <c r="BM65"/>
  <c r="BM68"/>
  <c r="BM73"/>
  <c r="BM76"/>
  <c r="BM80"/>
  <c r="BM85"/>
  <c r="BM93"/>
  <c r="BM98"/>
  <c r="BM102"/>
  <c r="BM106"/>
  <c r="BM117"/>
  <c r="BM104"/>
  <c r="BM105"/>
  <c r="BM113"/>
  <c r="BM114"/>
  <c r="BM116"/>
  <c r="BM119"/>
  <c r="BM123"/>
  <c r="BM121"/>
  <c r="BM130"/>
  <c r="BM131"/>
  <c r="BM139"/>
  <c r="BM142"/>
  <c r="BM144"/>
  <c r="BM129"/>
  <c r="BM134"/>
  <c r="BM137"/>
  <c r="BM140"/>
  <c r="BM146"/>
  <c r="BM149"/>
  <c r="BM152"/>
  <c r="BM154"/>
  <c r="BM157"/>
  <c r="BM14"/>
  <c r="BM16"/>
  <c r="BM18"/>
  <c r="BM20"/>
  <c r="BM24"/>
  <c r="BM26"/>
  <c r="BM27"/>
  <c r="BM28"/>
  <c r="BM30"/>
  <c r="BM33"/>
  <c r="BM9"/>
  <c r="BM11"/>
  <c r="BM12"/>
  <c r="BM13"/>
  <c r="BM34"/>
  <c r="BM41"/>
  <c r="BM42"/>
  <c r="BM46"/>
  <c r="BM50"/>
  <c r="BM58"/>
  <c r="BM59"/>
  <c r="BM64"/>
  <c r="BM67"/>
  <c r="BM69"/>
  <c r="BM72"/>
  <c r="BM74"/>
  <c r="BM79"/>
  <c r="BM82"/>
  <c r="BM86"/>
  <c r="BM89"/>
  <c r="BM94"/>
  <c r="BM96"/>
  <c r="BM43"/>
  <c r="BM44"/>
  <c r="BM49"/>
  <c r="BM57"/>
  <c r="BM63"/>
  <c r="BM66"/>
  <c r="BM71"/>
  <c r="BM77"/>
  <c r="BM78"/>
  <c r="BM83"/>
  <c r="BM88"/>
  <c r="BM91"/>
  <c r="BM92"/>
  <c r="BM99"/>
  <c r="BM101"/>
  <c r="BM103"/>
  <c r="BM108"/>
  <c r="BM110"/>
  <c r="BM112"/>
  <c r="BM115"/>
  <c r="BM100"/>
  <c r="BM107"/>
  <c r="BM109"/>
  <c r="BM125"/>
  <c r="BM127"/>
  <c r="BM128"/>
  <c r="BM133"/>
  <c r="BM138"/>
  <c r="BM141"/>
  <c r="BM118"/>
  <c r="BM124"/>
  <c r="BM132"/>
  <c r="BM135"/>
  <c r="BM143"/>
  <c r="BM145"/>
  <c r="BM147"/>
  <c r="BM150"/>
  <c r="BM151"/>
  <c r="BM153"/>
  <c r="BM155"/>
  <c r="BM162"/>
  <c r="BM156"/>
  <c r="BM164"/>
  <c r="BM165"/>
  <c r="BM166"/>
  <c r="BM167"/>
  <c r="BM170"/>
  <c r="BM172"/>
  <c r="BM174"/>
  <c r="BM173"/>
  <c r="BM179"/>
  <c r="BM182"/>
  <c r="BM175"/>
  <c r="BM181"/>
  <c r="BM185"/>
  <c r="BM187"/>
  <c r="BM188"/>
  <c r="BM160"/>
  <c r="BM161"/>
  <c r="BM163"/>
  <c r="BM168"/>
  <c r="BM158"/>
  <c r="BM159"/>
  <c r="BM169"/>
  <c r="BM171"/>
  <c r="BM178"/>
  <c r="BM176"/>
  <c r="BM180"/>
  <c r="BM183"/>
  <c r="BM184"/>
  <c r="BM186"/>
  <c r="BG126"/>
  <c r="BG122"/>
  <c r="BG8"/>
  <c r="BG14"/>
  <c r="BG16"/>
  <c r="BG18"/>
  <c r="BG20"/>
  <c r="BG24"/>
  <c r="BG26"/>
  <c r="BG27"/>
  <c r="BG28"/>
  <c r="BG30"/>
  <c r="BG33"/>
  <c r="BG9"/>
  <c r="BG11"/>
  <c r="BG12"/>
  <c r="BG13"/>
  <c r="BG34"/>
  <c r="BG41"/>
  <c r="BG42"/>
  <c r="BG46"/>
  <c r="BG50"/>
  <c r="BG58"/>
  <c r="BG59"/>
  <c r="BG64"/>
  <c r="BG67"/>
  <c r="BG69"/>
  <c r="BG72"/>
  <c r="BG74"/>
  <c r="BG79"/>
  <c r="BG82"/>
  <c r="BG86"/>
  <c r="BG89"/>
  <c r="BG94"/>
  <c r="BG96"/>
  <c r="BG43"/>
  <c r="BG44"/>
  <c r="BG49"/>
  <c r="BG57"/>
  <c r="BG63"/>
  <c r="BG66"/>
  <c r="BG71"/>
  <c r="BG77"/>
  <c r="BG78"/>
  <c r="BG83"/>
  <c r="BG88"/>
  <c r="BG91"/>
  <c r="BG92"/>
  <c r="BG99"/>
  <c r="BG101"/>
  <c r="BG103"/>
  <c r="BG108"/>
  <c r="BG110"/>
  <c r="BG112"/>
  <c r="BG115"/>
  <c r="BG100"/>
  <c r="BG107"/>
  <c r="BG109"/>
  <c r="BG125"/>
  <c r="BG127"/>
  <c r="BG128"/>
  <c r="BG133"/>
  <c r="BG138"/>
  <c r="BG141"/>
  <c r="BG118"/>
  <c r="BG124"/>
  <c r="BG132"/>
  <c r="BG135"/>
  <c r="BG143"/>
  <c r="BG145"/>
  <c r="BG147"/>
  <c r="BG150"/>
  <c r="BG151"/>
  <c r="BG153"/>
  <c r="BG155"/>
  <c r="BG10"/>
  <c r="BG15"/>
  <c r="BG32"/>
  <c r="BG36"/>
  <c r="BG38"/>
  <c r="BG40"/>
  <c r="BG17"/>
  <c r="BG19"/>
  <c r="BG21"/>
  <c r="BG22"/>
  <c r="BG23"/>
  <c r="BG25"/>
  <c r="BG29"/>
  <c r="BG31"/>
  <c r="BG35"/>
  <c r="BG37"/>
  <c r="BG39"/>
  <c r="BG47"/>
  <c r="BG48"/>
  <c r="BG52"/>
  <c r="BG53"/>
  <c r="BG54"/>
  <c r="BG61"/>
  <c r="BG70"/>
  <c r="BG75"/>
  <c r="BG81"/>
  <c r="BG84"/>
  <c r="BG87"/>
  <c r="BG90"/>
  <c r="BG95"/>
  <c r="BG45"/>
  <c r="BG51"/>
  <c r="BG55"/>
  <c r="BG56"/>
  <c r="BG60"/>
  <c r="BG65"/>
  <c r="BG68"/>
  <c r="BG73"/>
  <c r="BG76"/>
  <c r="BG80"/>
  <c r="BG85"/>
  <c r="BG93"/>
  <c r="BG98"/>
  <c r="BG102"/>
  <c r="BG106"/>
  <c r="BG117"/>
  <c r="BG104"/>
  <c r="BG105"/>
  <c r="BG113"/>
  <c r="BG114"/>
  <c r="BG116"/>
  <c r="BG119"/>
  <c r="BG123"/>
  <c r="BG121"/>
  <c r="BG130"/>
  <c r="BG131"/>
  <c r="BG139"/>
  <c r="BG142"/>
  <c r="BG144"/>
  <c r="BG129"/>
  <c r="BG134"/>
  <c r="BG137"/>
  <c r="BG140"/>
  <c r="BG146"/>
  <c r="BG149"/>
  <c r="BG152"/>
  <c r="BG154"/>
  <c r="BG157"/>
  <c r="BG160"/>
  <c r="BG161"/>
  <c r="BG163"/>
  <c r="BG168"/>
  <c r="BG158"/>
  <c r="BG159"/>
  <c r="BG169"/>
  <c r="BG171"/>
  <c r="BG175"/>
  <c r="BG178"/>
  <c r="BG176"/>
  <c r="BG180"/>
  <c r="BG183"/>
  <c r="BG184"/>
  <c r="BG186"/>
  <c r="BG162"/>
  <c r="BG156"/>
  <c r="BG164"/>
  <c r="BG165"/>
  <c r="BG166"/>
  <c r="BG167"/>
  <c r="BG170"/>
  <c r="BG172"/>
  <c r="BG174"/>
  <c r="BG173"/>
  <c r="BG179"/>
  <c r="BG182"/>
  <c r="BG181"/>
  <c r="BG185"/>
  <c r="BG187"/>
  <c r="BG188"/>
  <c r="FH127"/>
  <c r="FH125"/>
  <c r="FH121"/>
  <c r="FH8"/>
  <c r="FH11"/>
  <c r="FH13"/>
  <c r="FH17"/>
  <c r="FH19"/>
  <c r="FH21"/>
  <c r="FH22"/>
  <c r="FH23"/>
  <c r="FH25"/>
  <c r="FH29"/>
  <c r="FH34"/>
  <c r="FH39"/>
  <c r="FH12"/>
  <c r="FH33"/>
  <c r="FH36"/>
  <c r="FH47"/>
  <c r="FH51"/>
  <c r="FH60"/>
  <c r="FH65"/>
  <c r="FH68"/>
  <c r="FH74"/>
  <c r="FH80"/>
  <c r="FH83"/>
  <c r="FH50"/>
  <c r="FH52"/>
  <c r="FH53"/>
  <c r="FH54"/>
  <c r="FH59"/>
  <c r="FH64"/>
  <c r="FH67"/>
  <c r="FH72"/>
  <c r="FH75"/>
  <c r="FH79"/>
  <c r="FH84"/>
  <c r="FH101"/>
  <c r="FH112"/>
  <c r="FH122"/>
  <c r="FH100"/>
  <c r="FH107"/>
  <c r="FH114"/>
  <c r="FH116"/>
  <c r="FH132"/>
  <c r="FH133"/>
  <c r="FH140"/>
  <c r="FH143"/>
  <c r="FH135"/>
  <c r="FH138"/>
  <c r="FH145"/>
  <c r="FH149"/>
  <c r="FH150"/>
  <c r="FH151"/>
  <c r="FH152"/>
  <c r="FH153"/>
  <c r="FH155"/>
  <c r="FH159"/>
  <c r="FH31"/>
  <c r="FH35"/>
  <c r="FH37"/>
  <c r="FH9"/>
  <c r="FH10"/>
  <c r="FH14"/>
  <c r="FH15"/>
  <c r="FH16"/>
  <c r="FH18"/>
  <c r="FH20"/>
  <c r="FH24"/>
  <c r="FH26"/>
  <c r="FH27"/>
  <c r="FH28"/>
  <c r="FH30"/>
  <c r="FH32"/>
  <c r="FH38"/>
  <c r="FH40"/>
  <c r="FH41"/>
  <c r="FH43"/>
  <c r="FH44"/>
  <c r="FH45"/>
  <c r="FH49"/>
  <c r="FH55"/>
  <c r="FH56"/>
  <c r="FH57"/>
  <c r="FH58"/>
  <c r="FH63"/>
  <c r="FH66"/>
  <c r="FH71"/>
  <c r="FH73"/>
  <c r="FH76"/>
  <c r="FH77"/>
  <c r="FH78"/>
  <c r="FH85"/>
  <c r="FH88"/>
  <c r="FH91"/>
  <c r="FH92"/>
  <c r="FH93"/>
  <c r="FH99"/>
  <c r="FH42"/>
  <c r="FH46"/>
  <c r="FH48"/>
  <c r="FH61"/>
  <c r="FH69"/>
  <c r="FH70"/>
  <c r="FH81"/>
  <c r="FH82"/>
  <c r="FH86"/>
  <c r="FH87"/>
  <c r="FH89"/>
  <c r="FH90"/>
  <c r="FH94"/>
  <c r="FH95"/>
  <c r="FH96"/>
  <c r="FH98"/>
  <c r="FH102"/>
  <c r="FH106"/>
  <c r="FH108"/>
  <c r="FH109"/>
  <c r="FH110"/>
  <c r="FH118"/>
  <c r="FH103"/>
  <c r="FH104"/>
  <c r="FH105"/>
  <c r="FH113"/>
  <c r="FH115"/>
  <c r="FH124"/>
  <c r="FH126"/>
  <c r="FH128"/>
  <c r="FH129"/>
  <c r="FH130"/>
  <c r="FH131"/>
  <c r="FH137"/>
  <c r="FH117"/>
  <c r="FH119"/>
  <c r="FH123"/>
  <c r="FH134"/>
  <c r="FH139"/>
  <c r="FH141"/>
  <c r="FH142"/>
  <c r="FH144"/>
  <c r="FH154"/>
  <c r="FH146"/>
  <c r="FH147"/>
  <c r="FH156"/>
  <c r="FH158"/>
  <c r="FH164"/>
  <c r="FH165"/>
  <c r="FH167"/>
  <c r="FH157"/>
  <c r="FH160"/>
  <c r="FH161"/>
  <c r="FH162"/>
  <c r="FH168"/>
  <c r="FH181"/>
  <c r="FH178"/>
  <c r="FH184"/>
  <c r="FH183"/>
  <c r="FH166"/>
  <c r="FH169"/>
  <c r="FH163"/>
  <c r="FH173"/>
  <c r="FH170"/>
  <c r="FH171"/>
  <c r="FH172"/>
  <c r="FH174"/>
  <c r="FH175"/>
  <c r="FH176"/>
  <c r="FH180"/>
  <c r="FH179"/>
  <c r="FH182"/>
  <c r="FH185"/>
  <c r="FH186"/>
  <c r="FH187"/>
  <c r="FH188"/>
  <c r="FB127"/>
  <c r="FB125"/>
  <c r="FB121"/>
  <c r="FB8"/>
  <c r="FB31"/>
  <c r="FB35"/>
  <c r="FB37"/>
  <c r="FB9"/>
  <c r="FB10"/>
  <c r="FB14"/>
  <c r="FB15"/>
  <c r="FB16"/>
  <c r="FB18"/>
  <c r="FB20"/>
  <c r="FB24"/>
  <c r="FB26"/>
  <c r="FB27"/>
  <c r="FB28"/>
  <c r="FB30"/>
  <c r="FB32"/>
  <c r="FB38"/>
  <c r="FB40"/>
  <c r="FB41"/>
  <c r="FB43"/>
  <c r="FB44"/>
  <c r="FB45"/>
  <c r="FB49"/>
  <c r="FB55"/>
  <c r="FB56"/>
  <c r="FB57"/>
  <c r="FB58"/>
  <c r="FB63"/>
  <c r="FB66"/>
  <c r="FB71"/>
  <c r="FB73"/>
  <c r="FB76"/>
  <c r="FB77"/>
  <c r="FB78"/>
  <c r="FB85"/>
  <c r="FB88"/>
  <c r="FB91"/>
  <c r="FB92"/>
  <c r="FB93"/>
  <c r="FB99"/>
  <c r="FB42"/>
  <c r="FB46"/>
  <c r="FB48"/>
  <c r="FB61"/>
  <c r="FB69"/>
  <c r="FB70"/>
  <c r="FB81"/>
  <c r="FB82"/>
  <c r="FB86"/>
  <c r="FB87"/>
  <c r="FB89"/>
  <c r="FB90"/>
  <c r="FB94"/>
  <c r="FB95"/>
  <c r="FB96"/>
  <c r="FB98"/>
  <c r="FB102"/>
  <c r="FB106"/>
  <c r="FB108"/>
  <c r="FB109"/>
  <c r="FB110"/>
  <c r="FB118"/>
  <c r="FB103"/>
  <c r="FB104"/>
  <c r="FB105"/>
  <c r="FB113"/>
  <c r="FB115"/>
  <c r="FB124"/>
  <c r="FB126"/>
  <c r="FB128"/>
  <c r="FB129"/>
  <c r="FB130"/>
  <c r="FB131"/>
  <c r="FB137"/>
  <c r="FB117"/>
  <c r="FB119"/>
  <c r="FB123"/>
  <c r="FB134"/>
  <c r="FB139"/>
  <c r="FB141"/>
  <c r="FB142"/>
  <c r="FB144"/>
  <c r="FB154"/>
  <c r="FB146"/>
  <c r="FB147"/>
  <c r="FB156"/>
  <c r="FB158"/>
  <c r="FB11"/>
  <c r="FB13"/>
  <c r="FB17"/>
  <c r="FB19"/>
  <c r="FB21"/>
  <c r="FB22"/>
  <c r="FB23"/>
  <c r="FB25"/>
  <c r="FB29"/>
  <c r="FB34"/>
  <c r="FB39"/>
  <c r="FB12"/>
  <c r="FB33"/>
  <c r="FB36"/>
  <c r="FB47"/>
  <c r="FB51"/>
  <c r="FB60"/>
  <c r="FB65"/>
  <c r="FB68"/>
  <c r="FB74"/>
  <c r="FB80"/>
  <c r="FB83"/>
  <c r="FB50"/>
  <c r="FB52"/>
  <c r="FB53"/>
  <c r="FB54"/>
  <c r="FB59"/>
  <c r="FB64"/>
  <c r="FB67"/>
  <c r="FB72"/>
  <c r="FB75"/>
  <c r="FB79"/>
  <c r="FB84"/>
  <c r="FB101"/>
  <c r="FB112"/>
  <c r="FB122"/>
  <c r="FB100"/>
  <c r="FB107"/>
  <c r="FB114"/>
  <c r="FB116"/>
  <c r="FB132"/>
  <c r="FB133"/>
  <c r="FB140"/>
  <c r="FB143"/>
  <c r="FB135"/>
  <c r="FB138"/>
  <c r="FB145"/>
  <c r="FB149"/>
  <c r="FB150"/>
  <c r="FB151"/>
  <c r="FB152"/>
  <c r="FB153"/>
  <c r="FB155"/>
  <c r="FB159"/>
  <c r="FB166"/>
  <c r="FB169"/>
  <c r="FB163"/>
  <c r="FB173"/>
  <c r="FB170"/>
  <c r="FB171"/>
  <c r="FB172"/>
  <c r="FB174"/>
  <c r="FB175"/>
  <c r="FB176"/>
  <c r="FB180"/>
  <c r="FB179"/>
  <c r="FB182"/>
  <c r="FB185"/>
  <c r="FB186"/>
  <c r="FB187"/>
  <c r="FB188"/>
  <c r="FB164"/>
  <c r="FB165"/>
  <c r="FB167"/>
  <c r="FB157"/>
  <c r="FB160"/>
  <c r="FB161"/>
  <c r="FB162"/>
  <c r="FB168"/>
  <c r="FB181"/>
  <c r="FB178"/>
  <c r="FB184"/>
  <c r="FB183"/>
  <c r="EV127"/>
  <c r="EV125"/>
  <c r="EV121"/>
  <c r="EV8"/>
  <c r="EV11"/>
  <c r="EV13"/>
  <c r="EV17"/>
  <c r="EV19"/>
  <c r="EV21"/>
  <c r="EV22"/>
  <c r="EV23"/>
  <c r="EV25"/>
  <c r="EV29"/>
  <c r="EV34"/>
  <c r="EV39"/>
  <c r="EV12"/>
  <c r="EV33"/>
  <c r="EV36"/>
  <c r="EV47"/>
  <c r="EV51"/>
  <c r="EV60"/>
  <c r="EV65"/>
  <c r="EV68"/>
  <c r="EV74"/>
  <c r="EV80"/>
  <c r="EV83"/>
  <c r="EV50"/>
  <c r="EV52"/>
  <c r="EV53"/>
  <c r="EV54"/>
  <c r="EV59"/>
  <c r="EV64"/>
  <c r="EV67"/>
  <c r="EV72"/>
  <c r="EV75"/>
  <c r="EV79"/>
  <c r="EV84"/>
  <c r="EV101"/>
  <c r="EV112"/>
  <c r="EV122"/>
  <c r="EV100"/>
  <c r="EV107"/>
  <c r="EV114"/>
  <c r="EV116"/>
  <c r="EV132"/>
  <c r="EV133"/>
  <c r="EV140"/>
  <c r="EV143"/>
  <c r="EV135"/>
  <c r="EV138"/>
  <c r="EV145"/>
  <c r="EV149"/>
  <c r="EV150"/>
  <c r="EV151"/>
  <c r="EV152"/>
  <c r="EV153"/>
  <c r="EV155"/>
  <c r="EV159"/>
  <c r="EV31"/>
  <c r="EV35"/>
  <c r="EV37"/>
  <c r="EV9"/>
  <c r="EV10"/>
  <c r="EV14"/>
  <c r="EV15"/>
  <c r="EV16"/>
  <c r="EV18"/>
  <c r="EV20"/>
  <c r="EV24"/>
  <c r="EV26"/>
  <c r="EV27"/>
  <c r="EV28"/>
  <c r="EV30"/>
  <c r="EV32"/>
  <c r="EV38"/>
  <c r="EV40"/>
  <c r="EV41"/>
  <c r="EV43"/>
  <c r="EV44"/>
  <c r="EV45"/>
  <c r="EV49"/>
  <c r="EV55"/>
  <c r="EV56"/>
  <c r="EV57"/>
  <c r="EV58"/>
  <c r="EV63"/>
  <c r="EV66"/>
  <c r="EV71"/>
  <c r="EV73"/>
  <c r="EV76"/>
  <c r="EV77"/>
  <c r="EV78"/>
  <c r="EV85"/>
  <c r="EV88"/>
  <c r="EV91"/>
  <c r="EV92"/>
  <c r="EV93"/>
  <c r="EV99"/>
  <c r="EV42"/>
  <c r="EV46"/>
  <c r="EV48"/>
  <c r="EV61"/>
  <c r="EV69"/>
  <c r="EV70"/>
  <c r="EV81"/>
  <c r="EV82"/>
  <c r="EV86"/>
  <c r="EV87"/>
  <c r="EV89"/>
  <c r="EV90"/>
  <c r="EV94"/>
  <c r="EV95"/>
  <c r="EV96"/>
  <c r="EV98"/>
  <c r="EV102"/>
  <c r="EV106"/>
  <c r="EV108"/>
  <c r="EV109"/>
  <c r="EV110"/>
  <c r="EV118"/>
  <c r="EV103"/>
  <c r="EV104"/>
  <c r="EV105"/>
  <c r="EV113"/>
  <c r="EV115"/>
  <c r="EV124"/>
  <c r="EV126"/>
  <c r="EV128"/>
  <c r="EV129"/>
  <c r="EV130"/>
  <c r="EV131"/>
  <c r="EV137"/>
  <c r="EV117"/>
  <c r="EV119"/>
  <c r="EV123"/>
  <c r="EV134"/>
  <c r="EV139"/>
  <c r="EV141"/>
  <c r="EV142"/>
  <c r="EV144"/>
  <c r="EV154"/>
  <c r="EV146"/>
  <c r="EV147"/>
  <c r="EV156"/>
  <c r="EV158"/>
  <c r="EV164"/>
  <c r="EV165"/>
  <c r="EV167"/>
  <c r="EV157"/>
  <c r="EV160"/>
  <c r="EV161"/>
  <c r="EV162"/>
  <c r="EV168"/>
  <c r="EV181"/>
  <c r="EV178"/>
  <c r="EV184"/>
  <c r="EV183"/>
  <c r="EV166"/>
  <c r="EV169"/>
  <c r="EV163"/>
  <c r="EV173"/>
  <c r="EV170"/>
  <c r="EV171"/>
  <c r="EV172"/>
  <c r="EV174"/>
  <c r="EV175"/>
  <c r="EV176"/>
  <c r="EV180"/>
  <c r="EV179"/>
  <c r="EV182"/>
  <c r="EV185"/>
  <c r="EV186"/>
  <c r="EV187"/>
  <c r="EV188"/>
  <c r="EP127"/>
  <c r="EP125"/>
  <c r="EP121"/>
  <c r="EP8"/>
  <c r="EP31"/>
  <c r="EP35"/>
  <c r="EP37"/>
  <c r="EP9"/>
  <c r="EP10"/>
  <c r="EP14"/>
  <c r="EP15"/>
  <c r="EP16"/>
  <c r="EP18"/>
  <c r="EP20"/>
  <c r="EP24"/>
  <c r="EP26"/>
  <c r="EP27"/>
  <c r="EP28"/>
  <c r="EP30"/>
  <c r="EP32"/>
  <c r="EP38"/>
  <c r="EP40"/>
  <c r="EP41"/>
  <c r="EP43"/>
  <c r="EP44"/>
  <c r="EP45"/>
  <c r="EP49"/>
  <c r="EP55"/>
  <c r="EP56"/>
  <c r="EP57"/>
  <c r="EP58"/>
  <c r="EP63"/>
  <c r="EP66"/>
  <c r="EP71"/>
  <c r="EP73"/>
  <c r="EP76"/>
  <c r="EP77"/>
  <c r="EP78"/>
  <c r="EP85"/>
  <c r="EP88"/>
  <c r="EP91"/>
  <c r="EP92"/>
  <c r="EP93"/>
  <c r="EP99"/>
  <c r="EP42"/>
  <c r="EP46"/>
  <c r="EP48"/>
  <c r="EP61"/>
  <c r="EP69"/>
  <c r="EP70"/>
  <c r="EP81"/>
  <c r="EP82"/>
  <c r="EP86"/>
  <c r="EP87"/>
  <c r="EP89"/>
  <c r="EP90"/>
  <c r="EP94"/>
  <c r="EP95"/>
  <c r="EP96"/>
  <c r="EP98"/>
  <c r="EP102"/>
  <c r="EP106"/>
  <c r="EP108"/>
  <c r="EP109"/>
  <c r="EP110"/>
  <c r="EP118"/>
  <c r="EP103"/>
  <c r="EP104"/>
  <c r="EP105"/>
  <c r="EP113"/>
  <c r="EP115"/>
  <c r="EP124"/>
  <c r="EP126"/>
  <c r="EP128"/>
  <c r="EP129"/>
  <c r="EP130"/>
  <c r="EP131"/>
  <c r="EP137"/>
  <c r="EP117"/>
  <c r="EP119"/>
  <c r="EP123"/>
  <c r="EP134"/>
  <c r="EP139"/>
  <c r="EP141"/>
  <c r="EP142"/>
  <c r="EP144"/>
  <c r="EP154"/>
  <c r="EP146"/>
  <c r="EP147"/>
  <c r="EP156"/>
  <c r="EP158"/>
  <c r="EP11"/>
  <c r="EP13"/>
  <c r="EP17"/>
  <c r="EP19"/>
  <c r="EP21"/>
  <c r="EP22"/>
  <c r="EP23"/>
  <c r="EP25"/>
  <c r="EP29"/>
  <c r="EP34"/>
  <c r="EP39"/>
  <c r="EP12"/>
  <c r="EP33"/>
  <c r="EP36"/>
  <c r="EP47"/>
  <c r="EP51"/>
  <c r="EP60"/>
  <c r="EP65"/>
  <c r="EP68"/>
  <c r="EP74"/>
  <c r="EP80"/>
  <c r="EP83"/>
  <c r="EP50"/>
  <c r="EP52"/>
  <c r="EP53"/>
  <c r="EP54"/>
  <c r="EP59"/>
  <c r="EP64"/>
  <c r="EP67"/>
  <c r="EP72"/>
  <c r="EP75"/>
  <c r="EP79"/>
  <c r="EP84"/>
  <c r="EP101"/>
  <c r="EP112"/>
  <c r="EP122"/>
  <c r="EP100"/>
  <c r="EP107"/>
  <c r="EP114"/>
  <c r="EP116"/>
  <c r="EP132"/>
  <c r="EP133"/>
  <c r="EP140"/>
  <c r="EP143"/>
  <c r="EP135"/>
  <c r="EP138"/>
  <c r="EP145"/>
  <c r="EP149"/>
  <c r="EP150"/>
  <c r="EP151"/>
  <c r="EP152"/>
  <c r="EP153"/>
  <c r="EP155"/>
  <c r="EP159"/>
  <c r="EP166"/>
  <c r="EP169"/>
  <c r="EP163"/>
  <c r="EP173"/>
  <c r="EP170"/>
  <c r="EP171"/>
  <c r="EP172"/>
  <c r="EP174"/>
  <c r="EP175"/>
  <c r="EP176"/>
  <c r="EP180"/>
  <c r="EP179"/>
  <c r="EP182"/>
  <c r="EP185"/>
  <c r="EP186"/>
  <c r="EP187"/>
  <c r="EP188"/>
  <c r="EP164"/>
  <c r="EP165"/>
  <c r="EP167"/>
  <c r="EP157"/>
  <c r="EP160"/>
  <c r="EP161"/>
  <c r="EP162"/>
  <c r="EP168"/>
  <c r="EP181"/>
  <c r="EP178"/>
  <c r="EP177"/>
  <c r="EP184"/>
  <c r="EP183"/>
  <c r="DF169"/>
  <c r="DF166"/>
  <c r="DF165"/>
  <c r="DF155"/>
  <c r="DF129"/>
  <c r="DF124"/>
  <c r="DF118"/>
  <c r="DF109"/>
  <c r="DF127"/>
  <c r="DF125"/>
  <c r="DF121"/>
  <c r="DF117"/>
  <c r="DF115"/>
  <c r="DF99"/>
  <c r="DF74"/>
  <c r="DF40"/>
  <c r="DF17"/>
  <c r="DF8"/>
  <c r="DF10"/>
  <c r="DF15"/>
  <c r="DF32"/>
  <c r="DF36"/>
  <c r="DF38"/>
  <c r="DF9"/>
  <c r="DF19"/>
  <c r="DF21"/>
  <c r="DF22"/>
  <c r="DF23"/>
  <c r="DF25"/>
  <c r="DF29"/>
  <c r="DF31"/>
  <c r="DF35"/>
  <c r="DF37"/>
  <c r="DF39"/>
  <c r="DF48"/>
  <c r="DF52"/>
  <c r="DF53"/>
  <c r="DF54"/>
  <c r="DF61"/>
  <c r="DF70"/>
  <c r="DF75"/>
  <c r="DF81"/>
  <c r="DF84"/>
  <c r="DF87"/>
  <c r="DF90"/>
  <c r="DF95"/>
  <c r="DF41"/>
  <c r="DF45"/>
  <c r="DF47"/>
  <c r="DF51"/>
  <c r="DF55"/>
  <c r="DF56"/>
  <c r="DF60"/>
  <c r="DF65"/>
  <c r="DF68"/>
  <c r="DF73"/>
  <c r="DF76"/>
  <c r="DF80"/>
  <c r="DF85"/>
  <c r="DF93"/>
  <c r="DF98"/>
  <c r="DF102"/>
  <c r="DF106"/>
  <c r="DF104"/>
  <c r="DF105"/>
  <c r="DF113"/>
  <c r="DF114"/>
  <c r="DF116"/>
  <c r="DF119"/>
  <c r="DF130"/>
  <c r="DF131"/>
  <c r="DF139"/>
  <c r="DF142"/>
  <c r="DF144"/>
  <c r="DF126"/>
  <c r="DF134"/>
  <c r="DF137"/>
  <c r="DF140"/>
  <c r="DF146"/>
  <c r="DF149"/>
  <c r="DF152"/>
  <c r="DF154"/>
  <c r="DF157"/>
  <c r="DF12"/>
  <c r="DF14"/>
  <c r="DF16"/>
  <c r="DF18"/>
  <c r="DF20"/>
  <c r="DF24"/>
  <c r="DF26"/>
  <c r="DF27"/>
  <c r="DF28"/>
  <c r="DF30"/>
  <c r="DF33"/>
  <c r="DF11"/>
  <c r="DF13"/>
  <c r="DF34"/>
  <c r="DF42"/>
  <c r="DF46"/>
  <c r="DF50"/>
  <c r="DF59"/>
  <c r="DF64"/>
  <c r="DF67"/>
  <c r="DF69"/>
  <c r="DF72"/>
  <c r="DF79"/>
  <c r="DF82"/>
  <c r="DF86"/>
  <c r="DF89"/>
  <c r="DF94"/>
  <c r="DF96"/>
  <c r="DF43"/>
  <c r="DF44"/>
  <c r="DF49"/>
  <c r="DF57"/>
  <c r="DF58"/>
  <c r="DF63"/>
  <c r="DF66"/>
  <c r="DF71"/>
  <c r="DF77"/>
  <c r="DF78"/>
  <c r="DF83"/>
  <c r="DF88"/>
  <c r="DF91"/>
  <c r="DF92"/>
  <c r="DF101"/>
  <c r="DF103"/>
  <c r="DF108"/>
  <c r="DF110"/>
  <c r="DF112"/>
  <c r="DF100"/>
  <c r="DF107"/>
  <c r="DF123"/>
  <c r="DF128"/>
  <c r="DF133"/>
  <c r="DF138"/>
  <c r="DF141"/>
  <c r="DF122"/>
  <c r="DF132"/>
  <c r="DF135"/>
  <c r="DF143"/>
  <c r="DF145"/>
  <c r="DF147"/>
  <c r="DF150"/>
  <c r="DF151"/>
  <c r="DF153"/>
  <c r="DF162"/>
  <c r="DF156"/>
  <c r="DF164"/>
  <c r="DF167"/>
  <c r="DF170"/>
  <c r="DF172"/>
  <c r="DF174"/>
  <c r="DF173"/>
  <c r="DF179"/>
  <c r="DF175"/>
  <c r="DF181"/>
  <c r="DF182"/>
  <c r="DF185"/>
  <c r="DF187"/>
  <c r="DF188"/>
  <c r="DF160"/>
  <c r="DF161"/>
  <c r="DF163"/>
  <c r="DF168"/>
  <c r="DF158"/>
  <c r="DF159"/>
  <c r="DF171"/>
  <c r="DF178"/>
  <c r="DF176"/>
  <c r="DF180"/>
  <c r="DF183"/>
  <c r="DF184"/>
  <c r="DF186"/>
  <c r="BT182"/>
  <c r="BT155"/>
  <c r="BT129"/>
  <c r="BT124"/>
  <c r="BT118"/>
  <c r="BT109"/>
  <c r="BT127"/>
  <c r="BT125"/>
  <c r="BT121"/>
  <c r="BT117"/>
  <c r="BT115"/>
  <c r="BT99"/>
  <c r="BT40"/>
  <c r="BT17"/>
  <c r="BT8"/>
  <c r="BT14"/>
  <c r="BT16"/>
  <c r="BT18"/>
  <c r="BT20"/>
  <c r="BT24"/>
  <c r="BT26"/>
  <c r="BT27"/>
  <c r="BT28"/>
  <c r="BT30"/>
  <c r="BT33"/>
  <c r="BT9"/>
  <c r="BT11"/>
  <c r="BT12"/>
  <c r="BT13"/>
  <c r="BT34"/>
  <c r="BT41"/>
  <c r="BT42"/>
  <c r="BT46"/>
  <c r="BT50"/>
  <c r="BT58"/>
  <c r="BT59"/>
  <c r="BT64"/>
  <c r="BT67"/>
  <c r="BT69"/>
  <c r="BT72"/>
  <c r="BT74"/>
  <c r="BT79"/>
  <c r="BT82"/>
  <c r="BT86"/>
  <c r="BT89"/>
  <c r="BT94"/>
  <c r="BT96"/>
  <c r="BT43"/>
  <c r="BT44"/>
  <c r="BT49"/>
  <c r="BT57"/>
  <c r="BT63"/>
  <c r="BT66"/>
  <c r="BT71"/>
  <c r="BT77"/>
  <c r="BT78"/>
  <c r="BT83"/>
  <c r="BT88"/>
  <c r="BT91"/>
  <c r="BT92"/>
  <c r="BT101"/>
  <c r="BT103"/>
  <c r="BT108"/>
  <c r="BT110"/>
  <c r="BT112"/>
  <c r="BT100"/>
  <c r="BT107"/>
  <c r="BT119"/>
  <c r="BT128"/>
  <c r="BT133"/>
  <c r="BT138"/>
  <c r="BT141"/>
  <c r="BT132"/>
  <c r="BT135"/>
  <c r="BT143"/>
  <c r="BT145"/>
  <c r="BT147"/>
  <c r="BT150"/>
  <c r="BT151"/>
  <c r="BT153"/>
  <c r="BT10"/>
  <c r="BT15"/>
  <c r="BT32"/>
  <c r="BT36"/>
  <c r="BT38"/>
  <c r="BT19"/>
  <c r="BT21"/>
  <c r="BT22"/>
  <c r="BT23"/>
  <c r="BT25"/>
  <c r="BT29"/>
  <c r="BT31"/>
  <c r="BT35"/>
  <c r="BT37"/>
  <c r="BT39"/>
  <c r="BT47"/>
  <c r="BT48"/>
  <c r="BT52"/>
  <c r="BT53"/>
  <c r="BT54"/>
  <c r="BT61"/>
  <c r="BT70"/>
  <c r="BT75"/>
  <c r="BT81"/>
  <c r="BT84"/>
  <c r="BT87"/>
  <c r="BT90"/>
  <c r="BT95"/>
  <c r="BT45"/>
  <c r="BT51"/>
  <c r="BT55"/>
  <c r="BT56"/>
  <c r="BT60"/>
  <c r="BT65"/>
  <c r="BT68"/>
  <c r="BT73"/>
  <c r="BT76"/>
  <c r="BT80"/>
  <c r="BT85"/>
  <c r="BT93"/>
  <c r="BT98"/>
  <c r="BT102"/>
  <c r="BT106"/>
  <c r="BT104"/>
  <c r="BT105"/>
  <c r="BT113"/>
  <c r="BT114"/>
  <c r="BT116"/>
  <c r="BT123"/>
  <c r="BT130"/>
  <c r="BT131"/>
  <c r="BT139"/>
  <c r="BT142"/>
  <c r="BT144"/>
  <c r="BT122"/>
  <c r="BT126"/>
  <c r="BT134"/>
  <c r="BT137"/>
  <c r="BT140"/>
  <c r="BT146"/>
  <c r="BT149"/>
  <c r="BT152"/>
  <c r="BT154"/>
  <c r="BT157"/>
  <c r="BT160"/>
  <c r="BT161"/>
  <c r="BT163"/>
  <c r="BT168"/>
  <c r="BT158"/>
  <c r="BT159"/>
  <c r="BT169"/>
  <c r="BT171"/>
  <c r="BT178"/>
  <c r="BT176"/>
  <c r="BT180"/>
  <c r="BT183"/>
  <c r="BT184"/>
  <c r="BT186"/>
  <c r="BT162"/>
  <c r="BT156"/>
  <c r="BT164"/>
  <c r="BT165"/>
  <c r="BT166"/>
  <c r="BT167"/>
  <c r="BT170"/>
  <c r="BT172"/>
  <c r="BT174"/>
  <c r="BT173"/>
  <c r="BT179"/>
  <c r="BT175"/>
  <c r="BT181"/>
  <c r="BT185"/>
  <c r="BT187"/>
  <c r="BT188"/>
  <c r="EM128"/>
  <c r="EM126"/>
  <c r="EM110"/>
  <c r="EM108"/>
  <c r="EM123"/>
  <c r="EM119"/>
  <c r="EM117"/>
  <c r="EM116"/>
  <c r="EM114"/>
  <c r="EM8"/>
  <c r="EM12"/>
  <c r="EM14"/>
  <c r="EM16"/>
  <c r="EM18"/>
  <c r="EM20"/>
  <c r="EM22"/>
  <c r="EM24"/>
  <c r="EM26"/>
  <c r="EM28"/>
  <c r="EM30"/>
  <c r="EM33"/>
  <c r="EM11"/>
  <c r="EM13"/>
  <c r="EM34"/>
  <c r="EM36"/>
  <c r="EM42"/>
  <c r="EM46"/>
  <c r="EM50"/>
  <c r="EM59"/>
  <c r="EM64"/>
  <c r="EM67"/>
  <c r="EM72"/>
  <c r="EM79"/>
  <c r="EM82"/>
  <c r="EM86"/>
  <c r="EM89"/>
  <c r="EM94"/>
  <c r="EM96"/>
  <c r="EM43"/>
  <c r="EM44"/>
  <c r="EM49"/>
  <c r="EM57"/>
  <c r="EM58"/>
  <c r="EM63"/>
  <c r="EM71"/>
  <c r="EM74"/>
  <c r="EM77"/>
  <c r="EM78"/>
  <c r="EM83"/>
  <c r="EM88"/>
  <c r="EM91"/>
  <c r="EM92"/>
  <c r="EM101"/>
  <c r="EM103"/>
  <c r="EM112"/>
  <c r="EM100"/>
  <c r="EM107"/>
  <c r="EM122"/>
  <c r="EM133"/>
  <c r="EM138"/>
  <c r="EM141"/>
  <c r="EM127"/>
  <c r="EM132"/>
  <c r="EM135"/>
  <c r="EM143"/>
  <c r="EM147"/>
  <c r="EM150"/>
  <c r="EM151"/>
  <c r="EM153"/>
  <c r="EM15"/>
  <c r="EM32"/>
  <c r="EM38"/>
  <c r="EM40"/>
  <c r="EM9"/>
  <c r="EM10"/>
  <c r="EM17"/>
  <c r="EM19"/>
  <c r="EM21"/>
  <c r="EM23"/>
  <c r="EM25"/>
  <c r="EM27"/>
  <c r="EM29"/>
  <c r="EM31"/>
  <c r="EM35"/>
  <c r="EM37"/>
  <c r="EM39"/>
  <c r="EM48"/>
  <c r="EM52"/>
  <c r="EM53"/>
  <c r="EM54"/>
  <c r="EM61"/>
  <c r="EM66"/>
  <c r="EM70"/>
  <c r="EM75"/>
  <c r="EM81"/>
  <c r="EM84"/>
  <c r="EM87"/>
  <c r="EM90"/>
  <c r="EM95"/>
  <c r="EM99"/>
  <c r="EM41"/>
  <c r="EM45"/>
  <c r="EM47"/>
  <c r="EM51"/>
  <c r="EM55"/>
  <c r="EM56"/>
  <c r="EM60"/>
  <c r="EM65"/>
  <c r="EM68"/>
  <c r="EM69"/>
  <c r="EM73"/>
  <c r="EM76"/>
  <c r="EM80"/>
  <c r="EM85"/>
  <c r="EM93"/>
  <c r="EM98"/>
  <c r="EM102"/>
  <c r="EM106"/>
  <c r="EM109"/>
  <c r="EM124"/>
  <c r="EM104"/>
  <c r="EM105"/>
  <c r="EM113"/>
  <c r="EM115"/>
  <c r="EM118"/>
  <c r="EM129"/>
  <c r="EM130"/>
  <c r="EM131"/>
  <c r="EM139"/>
  <c r="EM142"/>
  <c r="EM144"/>
  <c r="EM121"/>
  <c r="EM125"/>
  <c r="EM134"/>
  <c r="EM137"/>
  <c r="EM140"/>
  <c r="EM146"/>
  <c r="EM155"/>
  <c r="EM145"/>
  <c r="EM149"/>
  <c r="EM152"/>
  <c r="EM154"/>
  <c r="EM157"/>
  <c r="EM160"/>
  <c r="EM161"/>
  <c r="EM163"/>
  <c r="EM168"/>
  <c r="EM158"/>
  <c r="EM159"/>
  <c r="EM165"/>
  <c r="EM166"/>
  <c r="EM171"/>
  <c r="EM178"/>
  <c r="EM176"/>
  <c r="EM180"/>
  <c r="EM183"/>
  <c r="EM184"/>
  <c r="EM186"/>
  <c r="EM162"/>
  <c r="EM156"/>
  <c r="EM164"/>
  <c r="EM167"/>
  <c r="EM169"/>
  <c r="EM170"/>
  <c r="EM172"/>
  <c r="EM174"/>
  <c r="EM173"/>
  <c r="EM179"/>
  <c r="EM175"/>
  <c r="EM181"/>
  <c r="EM182"/>
  <c r="EM185"/>
  <c r="EM187"/>
  <c r="EM188"/>
  <c r="CJ182"/>
  <c r="CJ155"/>
  <c r="CJ129"/>
  <c r="CJ124"/>
  <c r="CJ118"/>
  <c r="CJ109"/>
  <c r="CJ127"/>
  <c r="CJ125"/>
  <c r="CJ121"/>
  <c r="CJ117"/>
  <c r="CJ115"/>
  <c r="CJ99"/>
  <c r="CJ42"/>
  <c r="CJ40"/>
  <c r="CJ17"/>
  <c r="CJ8"/>
  <c r="CJ11"/>
  <c r="CJ15"/>
  <c r="CJ32"/>
  <c r="CJ38"/>
  <c r="CJ19"/>
  <c r="CJ21"/>
  <c r="CJ22"/>
  <c r="CJ23"/>
  <c r="CJ25"/>
  <c r="CJ29"/>
  <c r="CJ35"/>
  <c r="CJ36"/>
  <c r="CJ37"/>
  <c r="CJ39"/>
  <c r="CJ47"/>
  <c r="CJ48"/>
  <c r="CJ52"/>
  <c r="CJ53"/>
  <c r="CJ54"/>
  <c r="CJ61"/>
  <c r="CJ70"/>
  <c r="CJ75"/>
  <c r="CJ81"/>
  <c r="CJ84"/>
  <c r="CJ87"/>
  <c r="CJ90"/>
  <c r="CJ95"/>
  <c r="CJ51"/>
  <c r="CJ55"/>
  <c r="CJ56"/>
  <c r="CJ60"/>
  <c r="CJ65"/>
  <c r="CJ68"/>
  <c r="CJ73"/>
  <c r="CJ76"/>
  <c r="CJ80"/>
  <c r="CJ85"/>
  <c r="CJ93"/>
  <c r="CJ98"/>
  <c r="CJ102"/>
  <c r="CJ106"/>
  <c r="CJ104"/>
  <c r="CJ105"/>
  <c r="CJ113"/>
  <c r="CJ114"/>
  <c r="CJ116"/>
  <c r="CJ130"/>
  <c r="CJ131"/>
  <c r="CJ132"/>
  <c r="CJ139"/>
  <c r="CJ142"/>
  <c r="CJ144"/>
  <c r="CJ119"/>
  <c r="CJ123"/>
  <c r="CJ134"/>
  <c r="CJ137"/>
  <c r="CJ140"/>
  <c r="CJ146"/>
  <c r="CJ149"/>
  <c r="CJ152"/>
  <c r="CJ154"/>
  <c r="CJ157"/>
  <c r="CJ9"/>
  <c r="CJ12"/>
  <c r="CJ14"/>
  <c r="CJ16"/>
  <c r="CJ18"/>
  <c r="CJ20"/>
  <c r="CJ24"/>
  <c r="CJ26"/>
  <c r="CJ27"/>
  <c r="CJ28"/>
  <c r="CJ30"/>
  <c r="CJ31"/>
  <c r="CJ33"/>
  <c r="CJ10"/>
  <c r="CJ13"/>
  <c r="CJ34"/>
  <c r="CJ41"/>
  <c r="CJ45"/>
  <c r="CJ46"/>
  <c r="CJ50"/>
  <c r="CJ57"/>
  <c r="CJ58"/>
  <c r="CJ59"/>
  <c r="CJ64"/>
  <c r="CJ67"/>
  <c r="CJ72"/>
  <c r="CJ74"/>
  <c r="CJ77"/>
  <c r="CJ79"/>
  <c r="CJ82"/>
  <c r="CJ86"/>
  <c r="CJ94"/>
  <c r="CJ96"/>
  <c r="CJ43"/>
  <c r="CJ44"/>
  <c r="CJ49"/>
  <c r="CJ63"/>
  <c r="CJ66"/>
  <c r="CJ69"/>
  <c r="CJ71"/>
  <c r="CJ78"/>
  <c r="CJ83"/>
  <c r="CJ88"/>
  <c r="CJ89"/>
  <c r="CJ91"/>
  <c r="CJ92"/>
  <c r="CJ101"/>
  <c r="CJ103"/>
  <c r="CJ108"/>
  <c r="CJ110"/>
  <c r="CJ112"/>
  <c r="CJ100"/>
  <c r="CJ107"/>
  <c r="CJ122"/>
  <c r="CJ126"/>
  <c r="CJ128"/>
  <c r="CJ133"/>
  <c r="CJ138"/>
  <c r="CJ141"/>
  <c r="CJ135"/>
  <c r="CJ143"/>
  <c r="CJ145"/>
  <c r="CJ147"/>
  <c r="CJ150"/>
  <c r="CJ151"/>
  <c r="CJ153"/>
  <c r="CJ162"/>
  <c r="CJ156"/>
  <c r="CJ164"/>
  <c r="CJ165"/>
  <c r="CJ166"/>
  <c r="CJ167"/>
  <c r="CJ170"/>
  <c r="CJ172"/>
  <c r="CJ174"/>
  <c r="CJ173"/>
  <c r="CJ179"/>
  <c r="CJ175"/>
  <c r="CJ181"/>
  <c r="CJ185"/>
  <c r="CJ187"/>
  <c r="CJ188"/>
  <c r="CJ160"/>
  <c r="CJ161"/>
  <c r="CJ163"/>
  <c r="CJ168"/>
  <c r="CJ158"/>
  <c r="CJ159"/>
  <c r="CJ169"/>
  <c r="CJ171"/>
  <c r="CJ178"/>
  <c r="CJ176"/>
  <c r="CJ180"/>
  <c r="CJ183"/>
  <c r="CJ184"/>
  <c r="CJ186"/>
  <c r="AC126"/>
  <c r="AC122"/>
  <c r="AC8"/>
  <c r="AC10"/>
  <c r="AC11"/>
  <c r="AC15"/>
  <c r="AC32"/>
  <c r="AC38"/>
  <c r="AC17"/>
  <c r="AC19"/>
  <c r="AC21"/>
  <c r="AC22"/>
  <c r="AC23"/>
  <c r="AC25"/>
  <c r="AC29"/>
  <c r="AC31"/>
  <c r="AC33"/>
  <c r="AC36"/>
  <c r="AC37"/>
  <c r="AC39"/>
  <c r="AC40"/>
  <c r="AC48"/>
  <c r="AC52"/>
  <c r="AC53"/>
  <c r="AC54"/>
  <c r="AC61"/>
  <c r="AC70"/>
  <c r="AC75"/>
  <c r="AC81"/>
  <c r="AC84"/>
  <c r="AC95"/>
  <c r="AC99"/>
  <c r="AC51"/>
  <c r="AC55"/>
  <c r="AC60"/>
  <c r="AC65"/>
  <c r="AC67"/>
  <c r="AC68"/>
  <c r="AC73"/>
  <c r="AC76"/>
  <c r="AC80"/>
  <c r="AC85"/>
  <c r="AC106"/>
  <c r="AC109"/>
  <c r="AC104"/>
  <c r="AC105"/>
  <c r="AC113"/>
  <c r="AC114"/>
  <c r="AC115"/>
  <c r="AC116"/>
  <c r="AC119"/>
  <c r="AC123"/>
  <c r="AC118"/>
  <c r="AC129"/>
  <c r="AC130"/>
  <c r="AC135"/>
  <c r="AC139"/>
  <c r="AC142"/>
  <c r="AC144"/>
  <c r="AC121"/>
  <c r="AC125"/>
  <c r="AC134"/>
  <c r="AC137"/>
  <c r="AC140"/>
  <c r="AC155"/>
  <c r="AC149"/>
  <c r="AC152"/>
  <c r="AC154"/>
  <c r="AC157"/>
  <c r="AC9"/>
  <c r="AC14"/>
  <c r="AC16"/>
  <c r="AC18"/>
  <c r="AC20"/>
  <c r="AC24"/>
  <c r="AC26"/>
  <c r="AC27"/>
  <c r="AC28"/>
  <c r="AC30"/>
  <c r="AC35"/>
  <c r="AC12"/>
  <c r="AC13"/>
  <c r="AC34"/>
  <c r="AC42"/>
  <c r="AC43"/>
  <c r="AC45"/>
  <c r="AC46"/>
  <c r="AC50"/>
  <c r="AC56"/>
  <c r="AC57"/>
  <c r="AC58"/>
  <c r="AC59"/>
  <c r="AC64"/>
  <c r="AC66"/>
  <c r="AC72"/>
  <c r="AC74"/>
  <c r="AC77"/>
  <c r="AC78"/>
  <c r="AC79"/>
  <c r="AC86"/>
  <c r="AC89"/>
  <c r="AC92"/>
  <c r="AC93"/>
  <c r="AC94"/>
  <c r="AC96"/>
  <c r="AC98"/>
  <c r="AC41"/>
  <c r="AC44"/>
  <c r="AC47"/>
  <c r="AC49"/>
  <c r="AC63"/>
  <c r="AC69"/>
  <c r="AC71"/>
  <c r="AC82"/>
  <c r="AC83"/>
  <c r="AC87"/>
  <c r="AC88"/>
  <c r="AC90"/>
  <c r="AC91"/>
  <c r="AC101"/>
  <c r="AC108"/>
  <c r="AC110"/>
  <c r="AC112"/>
  <c r="AC100"/>
  <c r="AC102"/>
  <c r="AC103"/>
  <c r="AC107"/>
  <c r="AC117"/>
  <c r="AC124"/>
  <c r="AC128"/>
  <c r="AC133"/>
  <c r="AC138"/>
  <c r="AC141"/>
  <c r="AC143"/>
  <c r="AC127"/>
  <c r="AC131"/>
  <c r="AC132"/>
  <c r="AC145"/>
  <c r="AC147"/>
  <c r="AC146"/>
  <c r="AC150"/>
  <c r="AC151"/>
  <c r="AC153"/>
  <c r="AC160"/>
  <c r="AC162"/>
  <c r="AC167"/>
  <c r="AC170"/>
  <c r="AC156"/>
  <c r="AC164"/>
  <c r="AC165"/>
  <c r="AC166"/>
  <c r="AC172"/>
  <c r="AC174"/>
  <c r="AC173"/>
  <c r="AC181"/>
  <c r="AC186"/>
  <c r="AC187"/>
  <c r="AC188"/>
  <c r="AC161"/>
  <c r="AC163"/>
  <c r="AC168"/>
  <c r="AC158"/>
  <c r="AC159"/>
  <c r="AC169"/>
  <c r="AC171"/>
  <c r="AC175"/>
  <c r="AC178"/>
  <c r="AC180"/>
  <c r="AC176"/>
  <c r="AC179"/>
  <c r="AC182"/>
  <c r="AC183"/>
  <c r="AC184"/>
  <c r="AC185"/>
  <c r="GZ125"/>
  <c r="GZ121"/>
  <c r="GZ8"/>
  <c r="GZ9"/>
  <c r="GZ11"/>
  <c r="GZ12"/>
  <c r="GZ16"/>
  <c r="GZ18"/>
  <c r="GZ20"/>
  <c r="GZ22"/>
  <c r="GZ24"/>
  <c r="GZ26"/>
  <c r="GZ28"/>
  <c r="GZ30"/>
  <c r="GZ33"/>
  <c r="GZ39"/>
  <c r="GZ13"/>
  <c r="GZ34"/>
  <c r="GZ46"/>
  <c r="GZ50"/>
  <c r="GZ59"/>
  <c r="GZ64"/>
  <c r="GZ67"/>
  <c r="GZ72"/>
  <c r="GZ79"/>
  <c r="GZ82"/>
  <c r="GZ86"/>
  <c r="GZ89"/>
  <c r="GZ44"/>
  <c r="GZ49"/>
  <c r="GZ52"/>
  <c r="GZ53"/>
  <c r="GZ57"/>
  <c r="GZ58"/>
  <c r="GZ63"/>
  <c r="GZ71"/>
  <c r="GZ74"/>
  <c r="GZ77"/>
  <c r="GZ78"/>
  <c r="GZ83"/>
  <c r="GZ88"/>
  <c r="GZ91"/>
  <c r="GZ92"/>
  <c r="GZ101"/>
  <c r="GZ103"/>
  <c r="GZ112"/>
  <c r="GZ116"/>
  <c r="GZ100"/>
  <c r="GZ107"/>
  <c r="GZ123"/>
  <c r="GZ127"/>
  <c r="GZ133"/>
  <c r="GZ143"/>
  <c r="GZ126"/>
  <c r="GZ128"/>
  <c r="GZ132"/>
  <c r="GZ135"/>
  <c r="GZ138"/>
  <c r="GZ145"/>
  <c r="GZ149"/>
  <c r="GZ150"/>
  <c r="GZ151"/>
  <c r="GZ152"/>
  <c r="GZ153"/>
  <c r="GZ155"/>
  <c r="GZ32"/>
  <c r="GZ36"/>
  <c r="GZ38"/>
  <c r="GZ40"/>
  <c r="GZ10"/>
  <c r="GZ14"/>
  <c r="GZ15"/>
  <c r="GZ17"/>
  <c r="GZ19"/>
  <c r="GZ21"/>
  <c r="GZ23"/>
  <c r="GZ25"/>
  <c r="GZ27"/>
  <c r="GZ29"/>
  <c r="GZ31"/>
  <c r="GZ35"/>
  <c r="GZ37"/>
  <c r="GZ43"/>
  <c r="GZ48"/>
  <c r="GZ54"/>
  <c r="GZ61"/>
  <c r="GZ66"/>
  <c r="GZ70"/>
  <c r="GZ75"/>
  <c r="GZ81"/>
  <c r="GZ84"/>
  <c r="GZ87"/>
  <c r="GZ90"/>
  <c r="GZ41"/>
  <c r="GZ42"/>
  <c r="GZ45"/>
  <c r="GZ47"/>
  <c r="GZ51"/>
  <c r="GZ55"/>
  <c r="GZ56"/>
  <c r="GZ60"/>
  <c r="GZ65"/>
  <c r="GZ68"/>
  <c r="GZ69"/>
  <c r="GZ73"/>
  <c r="GZ76"/>
  <c r="GZ80"/>
  <c r="GZ85"/>
  <c r="GZ93"/>
  <c r="GZ94"/>
  <c r="GZ95"/>
  <c r="GZ96"/>
  <c r="GZ98"/>
  <c r="GZ99"/>
  <c r="GZ102"/>
  <c r="GZ104"/>
  <c r="GZ106"/>
  <c r="GZ109"/>
  <c r="GZ114"/>
  <c r="GZ105"/>
  <c r="GZ108"/>
  <c r="GZ110"/>
  <c r="GZ113"/>
  <c r="GZ115"/>
  <c r="GZ118"/>
  <c r="GZ122"/>
  <c r="GZ117"/>
  <c r="GZ119"/>
  <c r="GZ129"/>
  <c r="GZ130"/>
  <c r="GZ131"/>
  <c r="GZ137"/>
  <c r="GZ139"/>
  <c r="GZ124"/>
  <c r="GZ134"/>
  <c r="GZ140"/>
  <c r="GZ141"/>
  <c r="GZ142"/>
  <c r="GZ144"/>
  <c r="GZ146"/>
  <c r="GZ147"/>
  <c r="GZ154"/>
  <c r="GZ157"/>
  <c r="GZ158"/>
  <c r="GZ163"/>
  <c r="GZ164"/>
  <c r="GZ165"/>
  <c r="GZ168"/>
  <c r="GZ159"/>
  <c r="GZ160"/>
  <c r="GZ161"/>
  <c r="GZ162"/>
  <c r="GZ166"/>
  <c r="GZ178"/>
  <c r="GZ181"/>
  <c r="GZ180"/>
  <c r="GZ183"/>
  <c r="GZ184"/>
  <c r="GZ156"/>
  <c r="GZ167"/>
  <c r="GZ169"/>
  <c r="GZ172"/>
  <c r="GZ170"/>
  <c r="GZ171"/>
  <c r="GZ173"/>
  <c r="GZ174"/>
  <c r="GZ175"/>
  <c r="GZ176"/>
  <c r="GZ179"/>
  <c r="GZ182"/>
  <c r="GZ187"/>
  <c r="GZ185"/>
  <c r="GZ186"/>
  <c r="GZ188"/>
  <c r="EI123"/>
  <c r="EI119"/>
  <c r="EI8"/>
  <c r="EI11"/>
  <c r="EI13"/>
  <c r="EI17"/>
  <c r="EI19"/>
  <c r="EI21"/>
  <c r="EI23"/>
  <c r="EI25"/>
  <c r="EI27"/>
  <c r="EI29"/>
  <c r="EI34"/>
  <c r="EI39"/>
  <c r="EI12"/>
  <c r="EI33"/>
  <c r="EI47"/>
  <c r="EI51"/>
  <c r="EI60"/>
  <c r="EI65"/>
  <c r="EI68"/>
  <c r="EI69"/>
  <c r="EI74"/>
  <c r="EI80"/>
  <c r="EI83"/>
  <c r="EI98"/>
  <c r="EI50"/>
  <c r="EI52"/>
  <c r="EI53"/>
  <c r="EI54"/>
  <c r="EI59"/>
  <c r="EI64"/>
  <c r="EI66"/>
  <c r="EI67"/>
  <c r="EI72"/>
  <c r="EI75"/>
  <c r="EI79"/>
  <c r="EI84"/>
  <c r="EI99"/>
  <c r="EI113"/>
  <c r="EI116"/>
  <c r="EI122"/>
  <c r="EI109"/>
  <c r="EI118"/>
  <c r="EI132"/>
  <c r="EI134"/>
  <c r="EI135"/>
  <c r="EI140"/>
  <c r="EI143"/>
  <c r="EI125"/>
  <c r="EI128"/>
  <c r="EI129"/>
  <c r="EI133"/>
  <c r="EI138"/>
  <c r="EI145"/>
  <c r="EI149"/>
  <c r="EI150"/>
  <c r="EI151"/>
  <c r="EI152"/>
  <c r="EI153"/>
  <c r="EI155"/>
  <c r="EI159"/>
  <c r="EI9"/>
  <c r="EI10"/>
  <c r="EI31"/>
  <c r="EI35"/>
  <c r="EI36"/>
  <c r="EI37"/>
  <c r="EI14"/>
  <c r="EI15"/>
  <c r="EI16"/>
  <c r="EI18"/>
  <c r="EI20"/>
  <c r="EI22"/>
  <c r="EI24"/>
  <c r="EI26"/>
  <c r="EI28"/>
  <c r="EI30"/>
  <c r="EI32"/>
  <c r="EI38"/>
  <c r="EI40"/>
  <c r="EI41"/>
  <c r="EI43"/>
  <c r="EI44"/>
  <c r="EI45"/>
  <c r="EI49"/>
  <c r="EI55"/>
  <c r="EI56"/>
  <c r="EI57"/>
  <c r="EI58"/>
  <c r="EI63"/>
  <c r="EI71"/>
  <c r="EI73"/>
  <c r="EI76"/>
  <c r="EI77"/>
  <c r="EI78"/>
  <c r="EI85"/>
  <c r="EI88"/>
  <c r="EI91"/>
  <c r="EI92"/>
  <c r="EI93"/>
  <c r="EI42"/>
  <c r="EI46"/>
  <c r="EI48"/>
  <c r="EI61"/>
  <c r="EI70"/>
  <c r="EI81"/>
  <c r="EI82"/>
  <c r="EI86"/>
  <c r="EI87"/>
  <c r="EI89"/>
  <c r="EI90"/>
  <c r="EI94"/>
  <c r="EI95"/>
  <c r="EI96"/>
  <c r="EI100"/>
  <c r="EI104"/>
  <c r="EI105"/>
  <c r="EI107"/>
  <c r="EI114"/>
  <c r="EI115"/>
  <c r="EI101"/>
  <c r="EI102"/>
  <c r="EI103"/>
  <c r="EI106"/>
  <c r="EI108"/>
  <c r="EI110"/>
  <c r="EI112"/>
  <c r="EI126"/>
  <c r="EI124"/>
  <c r="EI137"/>
  <c r="EI117"/>
  <c r="EI121"/>
  <c r="EI127"/>
  <c r="EI130"/>
  <c r="EI131"/>
  <c r="EI139"/>
  <c r="EI141"/>
  <c r="EI142"/>
  <c r="EI144"/>
  <c r="EI154"/>
  <c r="EI146"/>
  <c r="EI147"/>
  <c r="EI156"/>
  <c r="EI158"/>
  <c r="EI164"/>
  <c r="EI165"/>
  <c r="EI167"/>
  <c r="EI157"/>
  <c r="EI160"/>
  <c r="EI161"/>
  <c r="EI162"/>
  <c r="EI168"/>
  <c r="EI181"/>
  <c r="EI178"/>
  <c r="EI184"/>
  <c r="EI183"/>
  <c r="EI166"/>
  <c r="EI169"/>
  <c r="EI163"/>
  <c r="EI173"/>
  <c r="EI170"/>
  <c r="EI171"/>
  <c r="EI172"/>
  <c r="EI174"/>
  <c r="EI175"/>
  <c r="EI176"/>
  <c r="EI180"/>
  <c r="EI179"/>
  <c r="EI182"/>
  <c r="EI188"/>
  <c r="EI185"/>
  <c r="EI186"/>
  <c r="EI187"/>
  <c r="CF124"/>
  <c r="CF118"/>
  <c r="CF8"/>
  <c r="CF13"/>
  <c r="CF19"/>
  <c r="CF21"/>
  <c r="CF22"/>
  <c r="CF23"/>
  <c r="CF25"/>
  <c r="CF29"/>
  <c r="CF34"/>
  <c r="CF39"/>
  <c r="CF40"/>
  <c r="CF11"/>
  <c r="CF12"/>
  <c r="CF17"/>
  <c r="CF33"/>
  <c r="CF51"/>
  <c r="CF60"/>
  <c r="CF65"/>
  <c r="CF68"/>
  <c r="CF69"/>
  <c r="CF80"/>
  <c r="CF83"/>
  <c r="CF89"/>
  <c r="CF98"/>
  <c r="CF50"/>
  <c r="CF52"/>
  <c r="CF53"/>
  <c r="CF54"/>
  <c r="CF57"/>
  <c r="CF58"/>
  <c r="CF59"/>
  <c r="CF64"/>
  <c r="CF67"/>
  <c r="CF72"/>
  <c r="CF75"/>
  <c r="CF77"/>
  <c r="CF79"/>
  <c r="CF84"/>
  <c r="CF113"/>
  <c r="CF116"/>
  <c r="CF126"/>
  <c r="CF134"/>
  <c r="CF135"/>
  <c r="CF140"/>
  <c r="CF143"/>
  <c r="CF145"/>
  <c r="CF121"/>
  <c r="CF125"/>
  <c r="CF128"/>
  <c r="CF132"/>
  <c r="CF133"/>
  <c r="CF138"/>
  <c r="CF129"/>
  <c r="CF149"/>
  <c r="CF150"/>
  <c r="CF151"/>
  <c r="CF152"/>
  <c r="CF153"/>
  <c r="CF159"/>
  <c r="CF10"/>
  <c r="CF35"/>
  <c r="CF36"/>
  <c r="CF37"/>
  <c r="CF9"/>
  <c r="CF14"/>
  <c r="CF15"/>
  <c r="CF16"/>
  <c r="CF18"/>
  <c r="CF20"/>
  <c r="CF24"/>
  <c r="CF26"/>
  <c r="CF27"/>
  <c r="CF28"/>
  <c r="CF30"/>
  <c r="CF31"/>
  <c r="CF32"/>
  <c r="CF38"/>
  <c r="CF43"/>
  <c r="CF44"/>
  <c r="CF49"/>
  <c r="CF55"/>
  <c r="CF56"/>
  <c r="CF63"/>
  <c r="CF66"/>
  <c r="CF71"/>
  <c r="CF73"/>
  <c r="CF76"/>
  <c r="CF78"/>
  <c r="CF85"/>
  <c r="CF88"/>
  <c r="CF91"/>
  <c r="CF92"/>
  <c r="CF93"/>
  <c r="CF41"/>
  <c r="CF45"/>
  <c r="CF46"/>
  <c r="CF47"/>
  <c r="CF48"/>
  <c r="CF61"/>
  <c r="CF70"/>
  <c r="CF74"/>
  <c r="CF81"/>
  <c r="CF82"/>
  <c r="CF86"/>
  <c r="CF87"/>
  <c r="CF90"/>
  <c r="CF94"/>
  <c r="CF95"/>
  <c r="CF96"/>
  <c r="CF99"/>
  <c r="CF42"/>
  <c r="CF100"/>
  <c r="CF104"/>
  <c r="CF105"/>
  <c r="CF107"/>
  <c r="CF114"/>
  <c r="CF101"/>
  <c r="CF102"/>
  <c r="CF103"/>
  <c r="CF106"/>
  <c r="CF108"/>
  <c r="CF109"/>
  <c r="CF110"/>
  <c r="CF112"/>
  <c r="CF115"/>
  <c r="CF117"/>
  <c r="CF122"/>
  <c r="CF137"/>
  <c r="CF119"/>
  <c r="CF123"/>
  <c r="CF127"/>
  <c r="CF130"/>
  <c r="CF131"/>
  <c r="CF139"/>
  <c r="CF141"/>
  <c r="CF142"/>
  <c r="CF144"/>
  <c r="CF154"/>
  <c r="CF146"/>
  <c r="CF147"/>
  <c r="CF155"/>
  <c r="CF156"/>
  <c r="CF158"/>
  <c r="CF164"/>
  <c r="CF165"/>
  <c r="CF167"/>
  <c r="CF157"/>
  <c r="CF160"/>
  <c r="CF161"/>
  <c r="CF162"/>
  <c r="CF168"/>
  <c r="CF181"/>
  <c r="CF182"/>
  <c r="CF178"/>
  <c r="CF184"/>
  <c r="CF183"/>
  <c r="CF186"/>
  <c r="CF166"/>
  <c r="CF169"/>
  <c r="CF163"/>
  <c r="CF173"/>
  <c r="CF170"/>
  <c r="CF171"/>
  <c r="CF172"/>
  <c r="CF174"/>
  <c r="CF175"/>
  <c r="CF176"/>
  <c r="CF180"/>
  <c r="CF179"/>
  <c r="CF188"/>
  <c r="CF185"/>
  <c r="CF187"/>
  <c r="BD124"/>
  <c r="BD118"/>
  <c r="BD8"/>
  <c r="BD11"/>
  <c r="BD13"/>
  <c r="BD19"/>
  <c r="BD21"/>
  <c r="BD22"/>
  <c r="BD23"/>
  <c r="BD25"/>
  <c r="BD29"/>
  <c r="BD34"/>
  <c r="BD39"/>
  <c r="BD33"/>
  <c r="BD36"/>
  <c r="BD40"/>
  <c r="BD51"/>
  <c r="BD60"/>
  <c r="BD65"/>
  <c r="BD68"/>
  <c r="BD80"/>
  <c r="BD83"/>
  <c r="BD99"/>
  <c r="BD42"/>
  <c r="BD50"/>
  <c r="BD52"/>
  <c r="BD53"/>
  <c r="BD54"/>
  <c r="BD58"/>
  <c r="BD59"/>
  <c r="BD64"/>
  <c r="BD67"/>
  <c r="BD72"/>
  <c r="BD75"/>
  <c r="BD79"/>
  <c r="BD84"/>
  <c r="BD78"/>
  <c r="BD92"/>
  <c r="BD98"/>
  <c r="BD109"/>
  <c r="BD113"/>
  <c r="BD116"/>
  <c r="BD103"/>
  <c r="BD115"/>
  <c r="BD117"/>
  <c r="BD123"/>
  <c r="BD132"/>
  <c r="BD134"/>
  <c r="BD135"/>
  <c r="BD140"/>
  <c r="BD145"/>
  <c r="BD121"/>
  <c r="BD125"/>
  <c r="BD126"/>
  <c r="BD128"/>
  <c r="BD133"/>
  <c r="BD138"/>
  <c r="BD131"/>
  <c r="BD143"/>
  <c r="BD149"/>
  <c r="BD150"/>
  <c r="BD151"/>
  <c r="BD152"/>
  <c r="BD153"/>
  <c r="BD155"/>
  <c r="BD159"/>
  <c r="BD9"/>
  <c r="BD12"/>
  <c r="BD17"/>
  <c r="BD31"/>
  <c r="BD35"/>
  <c r="BD37"/>
  <c r="BD10"/>
  <c r="BD14"/>
  <c r="BD15"/>
  <c r="BD16"/>
  <c r="BD18"/>
  <c r="BD20"/>
  <c r="BD24"/>
  <c r="BD26"/>
  <c r="BD27"/>
  <c r="BD28"/>
  <c r="BD30"/>
  <c r="BD32"/>
  <c r="BD38"/>
  <c r="BD43"/>
  <c r="BD44"/>
  <c r="BD45"/>
  <c r="BD49"/>
  <c r="BD55"/>
  <c r="BD57"/>
  <c r="BD63"/>
  <c r="BD66"/>
  <c r="BD71"/>
  <c r="BD73"/>
  <c r="BD76"/>
  <c r="BD77"/>
  <c r="BD85"/>
  <c r="BD88"/>
  <c r="BD91"/>
  <c r="BD93"/>
  <c r="BD41"/>
  <c r="BD46"/>
  <c r="BD47"/>
  <c r="BD48"/>
  <c r="BD61"/>
  <c r="BD69"/>
  <c r="BD70"/>
  <c r="BD74"/>
  <c r="BD81"/>
  <c r="BD86"/>
  <c r="BD87"/>
  <c r="BD89"/>
  <c r="BD94"/>
  <c r="BD95"/>
  <c r="BD96"/>
  <c r="BD56"/>
  <c r="BD82"/>
  <c r="BD90"/>
  <c r="BD100"/>
  <c r="BD104"/>
  <c r="BD105"/>
  <c r="BD107"/>
  <c r="BD114"/>
  <c r="BD101"/>
  <c r="BD102"/>
  <c r="BD106"/>
  <c r="BD108"/>
  <c r="BD110"/>
  <c r="BD112"/>
  <c r="BD119"/>
  <c r="BD137"/>
  <c r="BD122"/>
  <c r="BD127"/>
  <c r="BD130"/>
  <c r="BD139"/>
  <c r="BD141"/>
  <c r="BD142"/>
  <c r="BD144"/>
  <c r="BD129"/>
  <c r="BD154"/>
  <c r="BD146"/>
  <c r="BD147"/>
  <c r="BD156"/>
  <c r="BD158"/>
  <c r="BD164"/>
  <c r="BD165"/>
  <c r="BD167"/>
  <c r="BD157"/>
  <c r="BD160"/>
  <c r="BD161"/>
  <c r="BD162"/>
  <c r="BD168"/>
  <c r="BD175"/>
  <c r="BD181"/>
  <c r="BD178"/>
  <c r="BD184"/>
  <c r="BD183"/>
  <c r="BD186"/>
  <c r="BD166"/>
  <c r="BD169"/>
  <c r="BD163"/>
  <c r="BD173"/>
  <c r="BD170"/>
  <c r="BD171"/>
  <c r="BD172"/>
  <c r="BD174"/>
  <c r="BD176"/>
  <c r="BD180"/>
  <c r="BD179"/>
  <c r="BD182"/>
  <c r="BD188"/>
  <c r="BD185"/>
  <c r="BD187"/>
  <c r="X8" i="7"/>
  <c r="X16"/>
  <c r="X11"/>
  <c r="X14"/>
  <c r="X15"/>
  <c r="X19"/>
  <c r="X20"/>
  <c r="X22"/>
  <c r="X27"/>
  <c r="X38"/>
  <c r="X30"/>
  <c r="X33"/>
  <c r="X188"/>
  <c r="X172"/>
  <c r="X162"/>
  <c r="X158"/>
  <c r="X151"/>
  <c r="X143"/>
  <c r="X124"/>
  <c r="X96"/>
  <c r="X66"/>
  <c r="X48"/>
  <c r="X12"/>
  <c r="X13"/>
  <c r="X18"/>
  <c r="X17"/>
  <c r="X23"/>
  <c r="X25"/>
  <c r="X28"/>
  <c r="X29"/>
  <c r="X31"/>
  <c r="X32"/>
  <c r="X34"/>
  <c r="X35"/>
  <c r="X36"/>
  <c r="X37"/>
  <c r="X39"/>
  <c r="X186"/>
  <c r="X166"/>
  <c r="X160"/>
  <c r="X153"/>
  <c r="X149"/>
  <c r="X141"/>
  <c r="X120"/>
  <c r="X72"/>
  <c r="X65"/>
  <c r="X26"/>
  <c r="X40"/>
  <c r="X41"/>
  <c r="X42"/>
  <c r="X43"/>
  <c r="X45"/>
  <c r="X49"/>
  <c r="X50"/>
  <c r="X51"/>
  <c r="X52"/>
  <c r="X53"/>
  <c r="X54"/>
  <c r="X57"/>
  <c r="X58"/>
  <c r="X59"/>
  <c r="X60"/>
  <c r="X61"/>
  <c r="X67"/>
  <c r="X68"/>
  <c r="X10"/>
  <c r="X24"/>
  <c r="X44"/>
  <c r="X55"/>
  <c r="X64"/>
  <c r="X46"/>
  <c r="X47"/>
  <c r="X56"/>
  <c r="X63"/>
  <c r="X69"/>
  <c r="X84"/>
  <c r="X95"/>
  <c r="X111"/>
  <c r="X77"/>
  <c r="X78"/>
  <c r="X79"/>
  <c r="X80"/>
  <c r="X105"/>
  <c r="X107"/>
  <c r="X109"/>
  <c r="X112"/>
  <c r="X126"/>
  <c r="X116"/>
  <c r="X128"/>
  <c r="X130"/>
  <c r="X131"/>
  <c r="X134"/>
  <c r="X142"/>
  <c r="X144"/>
  <c r="X145"/>
  <c r="X146"/>
  <c r="X147"/>
  <c r="X152"/>
  <c r="X129"/>
  <c r="X133"/>
  <c r="X135"/>
  <c r="X137"/>
  <c r="X138"/>
  <c r="X139"/>
  <c r="X148"/>
  <c r="X154"/>
  <c r="X156"/>
  <c r="X157"/>
  <c r="X163"/>
  <c r="X164"/>
  <c r="X168"/>
  <c r="X170"/>
  <c r="X174"/>
  <c r="X175"/>
  <c r="X169"/>
  <c r="X173"/>
  <c r="X178"/>
  <c r="X179"/>
  <c r="X180"/>
  <c r="X177"/>
  <c r="X181"/>
  <c r="X182"/>
  <c r="X187"/>
  <c r="X21"/>
  <c r="X62"/>
  <c r="X85"/>
  <c r="X86"/>
  <c r="X87"/>
  <c r="X88"/>
  <c r="X89"/>
  <c r="X90"/>
  <c r="X91"/>
  <c r="X92"/>
  <c r="X93"/>
  <c r="X94"/>
  <c r="X99"/>
  <c r="X101"/>
  <c r="X104"/>
  <c r="X106"/>
  <c r="X108"/>
  <c r="X110"/>
  <c r="X70"/>
  <c r="X71"/>
  <c r="X73"/>
  <c r="X74"/>
  <c r="X75"/>
  <c r="X76"/>
  <c r="X81"/>
  <c r="X82"/>
  <c r="X83"/>
  <c r="X97"/>
  <c r="X98"/>
  <c r="X100"/>
  <c r="X102"/>
  <c r="X103"/>
  <c r="X113"/>
  <c r="X115"/>
  <c r="X117"/>
  <c r="X121"/>
  <c r="X122"/>
  <c r="X123"/>
  <c r="X114"/>
  <c r="X118"/>
  <c r="X119"/>
  <c r="X125"/>
  <c r="X127"/>
  <c r="X132"/>
  <c r="X136"/>
  <c r="X140"/>
  <c r="X150"/>
  <c r="X159"/>
  <c r="X155"/>
  <c r="X161"/>
  <c r="X165"/>
  <c r="X167"/>
  <c r="X171"/>
  <c r="X176"/>
  <c r="X185"/>
  <c r="X183"/>
  <c r="X184"/>
  <c r="X9"/>
  <c r="CF10"/>
  <c r="AV188"/>
  <c r="AV186"/>
  <c r="AV172"/>
  <c r="AV141"/>
  <c r="AV136"/>
  <c r="AV124"/>
  <c r="AV120"/>
  <c r="AV72"/>
  <c r="AV97"/>
  <c r="AV69"/>
  <c r="AV66"/>
  <c r="AV8"/>
  <c r="AV13"/>
  <c r="AV21"/>
  <c r="AV27"/>
  <c r="AV38"/>
  <c r="AV41"/>
  <c r="AV10"/>
  <c r="AV15"/>
  <c r="AV17"/>
  <c r="AV19"/>
  <c r="AV20"/>
  <c r="AV23"/>
  <c r="AV28"/>
  <c r="AV40"/>
  <c r="AV65"/>
  <c r="AV44"/>
  <c r="AV45"/>
  <c r="AV50"/>
  <c r="AV52"/>
  <c r="AV54"/>
  <c r="AV55"/>
  <c r="AV57"/>
  <c r="AV59"/>
  <c r="AV61"/>
  <c r="AV47"/>
  <c r="AV56"/>
  <c r="AV84"/>
  <c r="AV86"/>
  <c r="AV88"/>
  <c r="AV90"/>
  <c r="AV92"/>
  <c r="AV94"/>
  <c r="AV95"/>
  <c r="AV101"/>
  <c r="AV106"/>
  <c r="AV110"/>
  <c r="AV70"/>
  <c r="AV71"/>
  <c r="AV73"/>
  <c r="AV75"/>
  <c r="AV78"/>
  <c r="AV82"/>
  <c r="AV96"/>
  <c r="AV102"/>
  <c r="AV107"/>
  <c r="AV112"/>
  <c r="AV113"/>
  <c r="AV117"/>
  <c r="AV116"/>
  <c r="AV125"/>
  <c r="AV130"/>
  <c r="AV131"/>
  <c r="AV142"/>
  <c r="AV144"/>
  <c r="AV145"/>
  <c r="AV146"/>
  <c r="AV147"/>
  <c r="AV127"/>
  <c r="AV132"/>
  <c r="AV133"/>
  <c r="AV137"/>
  <c r="AV138"/>
  <c r="AV139"/>
  <c r="AV140"/>
  <c r="AV150"/>
  <c r="AV160"/>
  <c r="AV161"/>
  <c r="AV163"/>
  <c r="AV164"/>
  <c r="AV165"/>
  <c r="AV168"/>
  <c r="AV166"/>
  <c r="AV167"/>
  <c r="AV169"/>
  <c r="AV171"/>
  <c r="AV173"/>
  <c r="AV179"/>
  <c r="AV180"/>
  <c r="AV182"/>
  <c r="AV183"/>
  <c r="AV184"/>
  <c r="AV12"/>
  <c r="AV16"/>
  <c r="AV18"/>
  <c r="AV24"/>
  <c r="AV26"/>
  <c r="AV42"/>
  <c r="AV43"/>
  <c r="AV11"/>
  <c r="AV14"/>
  <c r="AV25"/>
  <c r="AV29"/>
  <c r="AV30"/>
  <c r="AV31"/>
  <c r="AV32"/>
  <c r="AV33"/>
  <c r="AV34"/>
  <c r="AV35"/>
  <c r="AV37"/>
  <c r="AV39"/>
  <c r="AV48"/>
  <c r="AV49"/>
  <c r="AV51"/>
  <c r="AV53"/>
  <c r="AV58"/>
  <c r="AV60"/>
  <c r="AV64"/>
  <c r="AV67"/>
  <c r="AV68"/>
  <c r="AV46"/>
  <c r="AV63"/>
  <c r="AV85"/>
  <c r="AV87"/>
  <c r="AV89"/>
  <c r="AV91"/>
  <c r="AV93"/>
  <c r="AV99"/>
  <c r="AV104"/>
  <c r="AV108"/>
  <c r="AV74"/>
  <c r="AV76"/>
  <c r="AV77"/>
  <c r="AV79"/>
  <c r="AV80"/>
  <c r="AV81"/>
  <c r="AV83"/>
  <c r="AV98"/>
  <c r="AV100"/>
  <c r="AV103"/>
  <c r="AV105"/>
  <c r="AV109"/>
  <c r="AV115"/>
  <c r="AV121"/>
  <c r="AV122"/>
  <c r="AV123"/>
  <c r="AV126"/>
  <c r="AV114"/>
  <c r="AV118"/>
  <c r="AV119"/>
  <c r="AV151"/>
  <c r="AV128"/>
  <c r="AV134"/>
  <c r="AV143"/>
  <c r="AV149"/>
  <c r="AV152"/>
  <c r="AV153"/>
  <c r="AV129"/>
  <c r="AV135"/>
  <c r="AV154"/>
  <c r="AV158"/>
  <c r="AV162"/>
  <c r="AV159"/>
  <c r="AV155"/>
  <c r="AV156"/>
  <c r="AV157"/>
  <c r="AV170"/>
  <c r="AV174"/>
  <c r="AV175"/>
  <c r="AV176"/>
  <c r="AV178"/>
  <c r="AV177"/>
  <c r="AV185"/>
  <c r="AV181"/>
  <c r="AV187"/>
  <c r="AV148"/>
  <c r="AV62"/>
  <c r="AV36"/>
  <c r="AV22"/>
  <c r="BV10"/>
  <c r="D11"/>
  <c r="AV111"/>
  <c r="GG8"/>
  <c r="GI9"/>
  <c r="D111"/>
  <c r="D62" i="6"/>
  <c r="D111"/>
  <c r="AH148"/>
  <c r="AH97"/>
  <c r="ED148"/>
  <c r="ED69"/>
  <c r="ED66"/>
  <c r="ED22"/>
  <c r="ED36"/>
  <c r="AH111"/>
  <c r="AH36"/>
  <c r="ED9"/>
  <c r="AH66"/>
  <c r="AH27"/>
  <c r="BJ8"/>
  <c r="BJ28"/>
  <c r="BJ29"/>
  <c r="BJ19"/>
  <c r="BJ20"/>
  <c r="BJ21"/>
  <c r="BJ24"/>
  <c r="BJ25"/>
  <c r="BJ26"/>
  <c r="BJ32"/>
  <c r="BJ33"/>
  <c r="BJ34"/>
  <c r="BJ35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100"/>
  <c r="BJ108"/>
  <c r="BJ110"/>
  <c r="BJ114"/>
  <c r="BJ121"/>
  <c r="BJ48"/>
  <c r="BJ95"/>
  <c r="BJ96"/>
  <c r="BJ99"/>
  <c r="BJ101"/>
  <c r="BJ103"/>
  <c r="BJ105"/>
  <c r="BJ106"/>
  <c r="BJ109"/>
  <c r="BJ122"/>
  <c r="BJ123"/>
  <c r="BJ124"/>
  <c r="BJ37"/>
  <c r="BJ40"/>
  <c r="BJ41"/>
  <c r="BJ42"/>
  <c r="BJ43"/>
  <c r="BJ44"/>
  <c r="BJ45"/>
  <c r="BJ46"/>
  <c r="BJ47"/>
  <c r="BJ49"/>
  <c r="BJ50"/>
  <c r="BJ51"/>
  <c r="BJ52"/>
  <c r="BJ53"/>
  <c r="BJ54"/>
  <c r="BJ55"/>
  <c r="BJ56"/>
  <c r="BJ57"/>
  <c r="BJ58"/>
  <c r="BJ59"/>
  <c r="BJ60"/>
  <c r="BJ61"/>
  <c r="BJ68"/>
  <c r="BJ113"/>
  <c r="BJ134"/>
  <c r="BJ135"/>
  <c r="BJ138"/>
  <c r="BJ150"/>
  <c r="BJ151"/>
  <c r="BJ171"/>
  <c r="BJ180"/>
  <c r="BJ182"/>
  <c r="BJ127"/>
  <c r="BJ131"/>
  <c r="BJ137"/>
  <c r="BJ149"/>
  <c r="BJ181"/>
  <c r="BJ133"/>
  <c r="BJ152"/>
  <c r="BJ155"/>
  <c r="BJ166"/>
  <c r="BJ172"/>
  <c r="BJ175"/>
  <c r="BJ187"/>
  <c r="BJ11"/>
  <c r="BJ12"/>
  <c r="BJ13"/>
  <c r="BJ30"/>
  <c r="BJ31"/>
  <c r="BJ14"/>
  <c r="BJ15"/>
  <c r="BJ16"/>
  <c r="BJ17"/>
  <c r="BJ18"/>
  <c r="BJ10"/>
  <c r="BJ23"/>
  <c r="BJ98"/>
  <c r="BJ102"/>
  <c r="BJ104"/>
  <c r="BJ107"/>
  <c r="BJ112"/>
  <c r="BJ116"/>
  <c r="BJ119"/>
  <c r="BJ38"/>
  <c r="BJ39"/>
  <c r="BJ63"/>
  <c r="BJ64"/>
  <c r="BJ65"/>
  <c r="BJ67"/>
  <c r="BJ94"/>
  <c r="BJ115"/>
  <c r="BJ117"/>
  <c r="BJ118"/>
  <c r="BJ129"/>
  <c r="BJ170"/>
  <c r="BJ178"/>
  <c r="BJ179"/>
  <c r="BJ125"/>
  <c r="BJ126"/>
  <c r="BJ139"/>
  <c r="BJ140"/>
  <c r="BJ141"/>
  <c r="BJ142"/>
  <c r="BJ143"/>
  <c r="BJ144"/>
  <c r="BJ145"/>
  <c r="BJ146"/>
  <c r="BJ147"/>
  <c r="BJ153"/>
  <c r="BJ154"/>
  <c r="BJ156"/>
  <c r="BJ157"/>
  <c r="BJ158"/>
  <c r="BJ159"/>
  <c r="BJ160"/>
  <c r="BJ161"/>
  <c r="BJ162"/>
  <c r="BJ163"/>
  <c r="BJ164"/>
  <c r="BJ165"/>
  <c r="BJ167"/>
  <c r="BJ168"/>
  <c r="BJ169"/>
  <c r="BJ173"/>
  <c r="BJ174"/>
  <c r="BJ183"/>
  <c r="BJ184"/>
  <c r="BJ185"/>
  <c r="BJ186"/>
  <c r="BJ188"/>
  <c r="BJ128"/>
  <c r="BJ130"/>
  <c r="BJ132"/>
  <c r="BJ176"/>
  <c r="BJ27"/>
  <c r="BJ148"/>
  <c r="BJ97"/>
  <c r="BJ66"/>
  <c r="BJ136"/>
  <c r="BJ177"/>
  <c r="BJ69"/>
  <c r="BJ36"/>
  <c r="BJ22"/>
  <c r="BJ120"/>
  <c r="CQ8"/>
  <c r="CQ28"/>
  <c r="CQ10"/>
  <c r="CQ11"/>
  <c r="CQ12"/>
  <c r="CQ13"/>
  <c r="CQ29"/>
  <c r="CQ30"/>
  <c r="CQ14"/>
  <c r="CQ16"/>
  <c r="CQ17"/>
  <c r="CQ94"/>
  <c r="CQ101"/>
  <c r="CQ106"/>
  <c r="CQ115"/>
  <c r="CQ118"/>
  <c r="CQ122"/>
  <c r="CQ124"/>
  <c r="CQ37"/>
  <c r="CQ67"/>
  <c r="CQ98"/>
  <c r="CQ112"/>
  <c r="CQ121"/>
  <c r="CQ38"/>
  <c r="CQ39"/>
  <c r="CQ63"/>
  <c r="CQ64"/>
  <c r="CQ65"/>
  <c r="CQ93"/>
  <c r="CQ105"/>
  <c r="CQ107"/>
  <c r="CQ108"/>
  <c r="CQ110"/>
  <c r="CQ114"/>
  <c r="CQ119"/>
  <c r="CQ123"/>
  <c r="CQ126"/>
  <c r="CQ128"/>
  <c r="CQ133"/>
  <c r="CQ138"/>
  <c r="CQ140"/>
  <c r="CQ142"/>
  <c r="CQ144"/>
  <c r="CQ146"/>
  <c r="CQ151"/>
  <c r="CQ153"/>
  <c r="CQ155"/>
  <c r="CQ157"/>
  <c r="CQ159"/>
  <c r="CQ161"/>
  <c r="CQ163"/>
  <c r="CQ166"/>
  <c r="CQ171"/>
  <c r="CQ173"/>
  <c r="CQ175"/>
  <c r="CQ183"/>
  <c r="CQ185"/>
  <c r="CQ187"/>
  <c r="CQ127"/>
  <c r="CQ134"/>
  <c r="CQ135"/>
  <c r="CQ150"/>
  <c r="CQ170"/>
  <c r="CQ179"/>
  <c r="CQ181"/>
  <c r="CQ19"/>
  <c r="CQ20"/>
  <c r="CQ21"/>
  <c r="CQ23"/>
  <c r="CQ15"/>
  <c r="CQ18"/>
  <c r="CQ24"/>
  <c r="CQ25"/>
  <c r="CQ26"/>
  <c r="CQ31"/>
  <c r="CQ32"/>
  <c r="CQ33"/>
  <c r="CQ34"/>
  <c r="CQ35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5"/>
  <c r="CQ99"/>
  <c r="CQ103"/>
  <c r="CQ113"/>
  <c r="CQ117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8"/>
  <c r="CQ96"/>
  <c r="CQ100"/>
  <c r="CQ102"/>
  <c r="CQ104"/>
  <c r="CQ109"/>
  <c r="CQ116"/>
  <c r="CQ130"/>
  <c r="CQ132"/>
  <c r="CQ139"/>
  <c r="CQ141"/>
  <c r="CQ143"/>
  <c r="CQ145"/>
  <c r="CQ152"/>
  <c r="CQ154"/>
  <c r="CQ156"/>
  <c r="CQ158"/>
  <c r="CQ160"/>
  <c r="CQ162"/>
  <c r="CQ164"/>
  <c r="CQ168"/>
  <c r="CQ172"/>
  <c r="CQ174"/>
  <c r="CQ176"/>
  <c r="CQ182"/>
  <c r="CQ184"/>
  <c r="CQ186"/>
  <c r="CQ188"/>
  <c r="CQ137"/>
  <c r="CQ149"/>
  <c r="CQ178"/>
  <c r="CQ125"/>
  <c r="CQ129"/>
  <c r="CQ131"/>
  <c r="CQ147"/>
  <c r="CQ165"/>
  <c r="CQ167"/>
  <c r="CQ169"/>
  <c r="CQ180"/>
  <c r="CQ66"/>
  <c r="CQ69"/>
  <c r="CQ177"/>
  <c r="CQ148"/>
  <c r="CQ9"/>
  <c r="CQ120"/>
  <c r="CQ97"/>
  <c r="CQ36"/>
  <c r="CQ27"/>
  <c r="CQ62"/>
  <c r="CQ136"/>
  <c r="CQ22"/>
  <c r="AF8"/>
  <c r="AF15"/>
  <c r="AF17"/>
  <c r="AF23"/>
  <c r="AF25"/>
  <c r="AF11"/>
  <c r="AF13"/>
  <c r="AF19"/>
  <c r="AF29"/>
  <c r="AF37"/>
  <c r="AF67"/>
  <c r="AF38"/>
  <c r="AF40"/>
  <c r="AF42"/>
  <c r="AF44"/>
  <c r="AF46"/>
  <c r="AF47"/>
  <c r="AF50"/>
  <c r="AF52"/>
  <c r="AF54"/>
  <c r="AF56"/>
  <c r="AF58"/>
  <c r="AF60"/>
  <c r="AF64"/>
  <c r="AF68"/>
  <c r="AF95"/>
  <c r="AF99"/>
  <c r="AF100"/>
  <c r="AF103"/>
  <c r="AF105"/>
  <c r="AF108"/>
  <c r="AF110"/>
  <c r="AF113"/>
  <c r="AF117"/>
  <c r="AF123"/>
  <c r="AF98"/>
  <c r="AF112"/>
  <c r="AF121"/>
  <c r="AF32"/>
  <c r="AF34"/>
  <c r="AF71"/>
  <c r="AF73"/>
  <c r="AF75"/>
  <c r="AF76"/>
  <c r="AF77"/>
  <c r="AF79"/>
  <c r="AF81"/>
  <c r="AF83"/>
  <c r="AF84"/>
  <c r="AF86"/>
  <c r="AF88"/>
  <c r="AF90"/>
  <c r="AF92"/>
  <c r="AF102"/>
  <c r="AF104"/>
  <c r="AF116"/>
  <c r="AF125"/>
  <c r="AF130"/>
  <c r="AF132"/>
  <c r="AF139"/>
  <c r="AF141"/>
  <c r="AF143"/>
  <c r="AF145"/>
  <c r="AF147"/>
  <c r="AF152"/>
  <c r="AF154"/>
  <c r="AF156"/>
  <c r="AF158"/>
  <c r="AF160"/>
  <c r="AF162"/>
  <c r="AF164"/>
  <c r="AF167"/>
  <c r="AF168"/>
  <c r="AF172"/>
  <c r="AF174"/>
  <c r="AF176"/>
  <c r="AF184"/>
  <c r="AF186"/>
  <c r="AF188"/>
  <c r="AF129"/>
  <c r="AF131"/>
  <c r="AF151"/>
  <c r="AF180"/>
  <c r="AF182"/>
  <c r="AF10"/>
  <c r="AF14"/>
  <c r="AF16"/>
  <c r="AF18"/>
  <c r="AF24"/>
  <c r="AF26"/>
  <c r="AF28"/>
  <c r="AF12"/>
  <c r="AF20"/>
  <c r="AF21"/>
  <c r="AF30"/>
  <c r="AF31"/>
  <c r="AF39"/>
  <c r="AF41"/>
  <c r="AF43"/>
  <c r="AF45"/>
  <c r="AF48"/>
  <c r="AF49"/>
  <c r="AF51"/>
  <c r="AF53"/>
  <c r="AF55"/>
  <c r="AF57"/>
  <c r="AF59"/>
  <c r="AF61"/>
  <c r="AF63"/>
  <c r="AF65"/>
  <c r="AF94"/>
  <c r="AF96"/>
  <c r="AF101"/>
  <c r="AF106"/>
  <c r="AF109"/>
  <c r="AF115"/>
  <c r="AF118"/>
  <c r="AF122"/>
  <c r="AF124"/>
  <c r="AF33"/>
  <c r="AF35"/>
  <c r="AF70"/>
  <c r="AF72"/>
  <c r="AF74"/>
  <c r="AF78"/>
  <c r="AF80"/>
  <c r="AF82"/>
  <c r="AF85"/>
  <c r="AF87"/>
  <c r="AF89"/>
  <c r="AF91"/>
  <c r="AF93"/>
  <c r="AF107"/>
  <c r="AF114"/>
  <c r="AF119"/>
  <c r="AF126"/>
  <c r="AF128"/>
  <c r="AF133"/>
  <c r="AF140"/>
  <c r="AF142"/>
  <c r="AF144"/>
  <c r="AF146"/>
  <c r="AF153"/>
  <c r="AF155"/>
  <c r="AF157"/>
  <c r="AF159"/>
  <c r="AF161"/>
  <c r="AF163"/>
  <c r="AF165"/>
  <c r="AF166"/>
  <c r="AF169"/>
  <c r="AF171"/>
  <c r="AF173"/>
  <c r="AF175"/>
  <c r="AF183"/>
  <c r="AF185"/>
  <c r="AF187"/>
  <c r="AF137"/>
  <c r="AF149"/>
  <c r="AF178"/>
  <c r="AF127"/>
  <c r="AF134"/>
  <c r="AF135"/>
  <c r="AF138"/>
  <c r="AF150"/>
  <c r="AF170"/>
  <c r="AF179"/>
  <c r="AF181"/>
  <c r="AF69"/>
  <c r="AF120"/>
  <c r="AF97"/>
  <c r="AF36"/>
  <c r="AF148"/>
  <c r="AF136"/>
  <c r="AF27"/>
  <c r="AF9"/>
  <c r="AF62"/>
  <c r="AF66"/>
  <c r="AF22"/>
  <c r="AF177"/>
  <c r="BW8"/>
  <c r="BW23"/>
  <c r="BW10"/>
  <c r="BW14"/>
  <c r="BW16"/>
  <c r="BW18"/>
  <c r="BW24"/>
  <c r="BW26"/>
  <c r="BW12"/>
  <c r="BW13"/>
  <c r="BW19"/>
  <c r="BW21"/>
  <c r="BW30"/>
  <c r="BW31"/>
  <c r="BW37"/>
  <c r="BW67"/>
  <c r="BW39"/>
  <c r="BW41"/>
  <c r="BW43"/>
  <c r="BW45"/>
  <c r="BW48"/>
  <c r="BW49"/>
  <c r="BW51"/>
  <c r="BW53"/>
  <c r="BW55"/>
  <c r="BW57"/>
  <c r="BW59"/>
  <c r="BW61"/>
  <c r="BW63"/>
  <c r="BW65"/>
  <c r="BW96"/>
  <c r="BW98"/>
  <c r="BW102"/>
  <c r="BW104"/>
  <c r="BW107"/>
  <c r="BW109"/>
  <c r="BW112"/>
  <c r="BW116"/>
  <c r="BW119"/>
  <c r="BW95"/>
  <c r="BW99"/>
  <c r="BW103"/>
  <c r="BW106"/>
  <c r="BW118"/>
  <c r="BW122"/>
  <c r="BW33"/>
  <c r="BW35"/>
  <c r="BW70"/>
  <c r="BW72"/>
  <c r="BW74"/>
  <c r="BW75"/>
  <c r="BW76"/>
  <c r="BW78"/>
  <c r="BW80"/>
  <c r="BW82"/>
  <c r="BW83"/>
  <c r="BW85"/>
  <c r="BW87"/>
  <c r="BW89"/>
  <c r="BW94"/>
  <c r="BW101"/>
  <c r="BW115"/>
  <c r="BW117"/>
  <c r="BW131"/>
  <c r="BW134"/>
  <c r="BW135"/>
  <c r="BW150"/>
  <c r="BW178"/>
  <c r="BW179"/>
  <c r="BW180"/>
  <c r="BW181"/>
  <c r="BW129"/>
  <c r="BW165"/>
  <c r="BW169"/>
  <c r="BW170"/>
  <c r="BW128"/>
  <c r="BW130"/>
  <c r="BW132"/>
  <c r="BW138"/>
  <c r="BW139"/>
  <c r="BW168"/>
  <c r="BW171"/>
  <c r="BW176"/>
  <c r="BW15"/>
  <c r="BW17"/>
  <c r="BW25"/>
  <c r="BW28"/>
  <c r="BW11"/>
  <c r="BW20"/>
  <c r="BW29"/>
  <c r="BW38"/>
  <c r="BW40"/>
  <c r="BW42"/>
  <c r="BW44"/>
  <c r="BW46"/>
  <c r="BW47"/>
  <c r="BW50"/>
  <c r="BW52"/>
  <c r="BW54"/>
  <c r="BW56"/>
  <c r="BW58"/>
  <c r="BW60"/>
  <c r="BW64"/>
  <c r="BW68"/>
  <c r="BW93"/>
  <c r="BW100"/>
  <c r="BW105"/>
  <c r="BW108"/>
  <c r="BW110"/>
  <c r="BW114"/>
  <c r="BW121"/>
  <c r="BW123"/>
  <c r="BW32"/>
  <c r="BW34"/>
  <c r="BW71"/>
  <c r="BW73"/>
  <c r="BW77"/>
  <c r="BW79"/>
  <c r="BW81"/>
  <c r="BW84"/>
  <c r="BW86"/>
  <c r="BW88"/>
  <c r="BW90"/>
  <c r="BW91"/>
  <c r="BW92"/>
  <c r="BW113"/>
  <c r="BW124"/>
  <c r="BW125"/>
  <c r="BW127"/>
  <c r="BW137"/>
  <c r="BW147"/>
  <c r="BW149"/>
  <c r="BW167"/>
  <c r="BW126"/>
  <c r="BW140"/>
  <c r="BW141"/>
  <c r="BW142"/>
  <c r="BW143"/>
  <c r="BW145"/>
  <c r="BW146"/>
  <c r="BW153"/>
  <c r="BW154"/>
  <c r="BW155"/>
  <c r="BW156"/>
  <c r="BW157"/>
  <c r="BW158"/>
  <c r="BW159"/>
  <c r="BW160"/>
  <c r="BW161"/>
  <c r="BW162"/>
  <c r="BW163"/>
  <c r="BW164"/>
  <c r="BW166"/>
  <c r="BW173"/>
  <c r="BW174"/>
  <c r="BW175"/>
  <c r="BW183"/>
  <c r="BW184"/>
  <c r="BW185"/>
  <c r="BW186"/>
  <c r="BW187"/>
  <c r="BW188"/>
  <c r="BW133"/>
  <c r="BW144"/>
  <c r="BW151"/>
  <c r="BW152"/>
  <c r="BW172"/>
  <c r="BW182"/>
  <c r="BW9"/>
  <c r="BW69"/>
  <c r="BW177"/>
  <c r="BW66"/>
  <c r="BW148"/>
  <c r="BW136"/>
  <c r="BW62"/>
  <c r="BW120"/>
  <c r="BW97"/>
  <c r="BW36"/>
  <c r="BW22"/>
  <c r="BW27"/>
  <c r="DM8"/>
  <c r="DM23"/>
  <c r="DM15"/>
  <c r="DM17"/>
  <c r="DM25"/>
  <c r="DM11"/>
  <c r="DM20"/>
  <c r="DM29"/>
  <c r="DM37"/>
  <c r="DM67"/>
  <c r="DM38"/>
  <c r="DM40"/>
  <c r="DM42"/>
  <c r="DM44"/>
  <c r="DM46"/>
  <c r="DM47"/>
  <c r="DM50"/>
  <c r="DM52"/>
  <c r="DM54"/>
  <c r="DM56"/>
  <c r="DM58"/>
  <c r="DM60"/>
  <c r="DM64"/>
  <c r="DM68"/>
  <c r="DM93"/>
  <c r="DM99"/>
  <c r="DM113"/>
  <c r="DM98"/>
  <c r="DM112"/>
  <c r="DM121"/>
  <c r="DM32"/>
  <c r="DM34"/>
  <c r="DM71"/>
  <c r="DM73"/>
  <c r="DM77"/>
  <c r="DM79"/>
  <c r="DM81"/>
  <c r="DM84"/>
  <c r="DM86"/>
  <c r="DM88"/>
  <c r="DM90"/>
  <c r="DM91"/>
  <c r="DM92"/>
  <c r="DM100"/>
  <c r="DM102"/>
  <c r="DM103"/>
  <c r="DM104"/>
  <c r="DM109"/>
  <c r="DM116"/>
  <c r="DM137"/>
  <c r="DM149"/>
  <c r="DM178"/>
  <c r="DM130"/>
  <c r="DM147"/>
  <c r="DM150"/>
  <c r="DM167"/>
  <c r="DM179"/>
  <c r="DM180"/>
  <c r="DM188"/>
  <c r="DM125"/>
  <c r="DM129"/>
  <c r="DM131"/>
  <c r="DM144"/>
  <c r="DM145"/>
  <c r="DM146"/>
  <c r="DM151"/>
  <c r="DM152"/>
  <c r="DM153"/>
  <c r="DM154"/>
  <c r="DM172"/>
  <c r="DM173"/>
  <c r="DM174"/>
  <c r="DM182"/>
  <c r="DM184"/>
  <c r="DM185"/>
  <c r="DM186"/>
  <c r="DM10"/>
  <c r="DM14"/>
  <c r="DM16"/>
  <c r="DM18"/>
  <c r="DM24"/>
  <c r="DM26"/>
  <c r="DM28"/>
  <c r="DM12"/>
  <c r="DM13"/>
  <c r="DM19"/>
  <c r="DM21"/>
  <c r="DM30"/>
  <c r="DM39"/>
  <c r="DM41"/>
  <c r="DM43"/>
  <c r="DM45"/>
  <c r="DM48"/>
  <c r="DM49"/>
  <c r="DM51"/>
  <c r="DM53"/>
  <c r="DM55"/>
  <c r="DM57"/>
  <c r="DM59"/>
  <c r="DM61"/>
  <c r="DM63"/>
  <c r="DM65"/>
  <c r="DM96"/>
  <c r="DM101"/>
  <c r="DM106"/>
  <c r="DM115"/>
  <c r="DM118"/>
  <c r="DM31"/>
  <c r="DM33"/>
  <c r="DM35"/>
  <c r="DM70"/>
  <c r="DM72"/>
  <c r="DM74"/>
  <c r="DM75"/>
  <c r="DM76"/>
  <c r="DM78"/>
  <c r="DM80"/>
  <c r="DM82"/>
  <c r="DM83"/>
  <c r="DM85"/>
  <c r="DM87"/>
  <c r="DM89"/>
  <c r="DM94"/>
  <c r="DM95"/>
  <c r="DM105"/>
  <c r="DM107"/>
  <c r="DM108"/>
  <c r="DM110"/>
  <c r="DM114"/>
  <c r="DM117"/>
  <c r="DM119"/>
  <c r="DM122"/>
  <c r="DM123"/>
  <c r="DM126"/>
  <c r="DM128"/>
  <c r="DM133"/>
  <c r="DM165"/>
  <c r="DM169"/>
  <c r="DM170"/>
  <c r="DM181"/>
  <c r="DM124"/>
  <c r="DM127"/>
  <c r="DM132"/>
  <c r="DM134"/>
  <c r="DM135"/>
  <c r="DM138"/>
  <c r="DM139"/>
  <c r="DM140"/>
  <c r="DM141"/>
  <c r="DM142"/>
  <c r="DM143"/>
  <c r="DM155"/>
  <c r="DM156"/>
  <c r="DM157"/>
  <c r="DM158"/>
  <c r="DM159"/>
  <c r="DM160"/>
  <c r="DM161"/>
  <c r="DM162"/>
  <c r="DM163"/>
  <c r="DM164"/>
  <c r="DM166"/>
  <c r="DM168"/>
  <c r="DM171"/>
  <c r="DM175"/>
  <c r="DM176"/>
  <c r="DM183"/>
  <c r="DM187"/>
  <c r="DM9"/>
  <c r="DM62"/>
  <c r="DM136"/>
  <c r="DM120"/>
  <c r="DM97"/>
  <c r="DM36"/>
  <c r="DM22"/>
  <c r="DM27"/>
  <c r="DM69"/>
  <c r="DM177"/>
  <c r="DM148"/>
  <c r="DM66"/>
  <c r="CX8"/>
  <c r="CX23"/>
  <c r="CX15"/>
  <c r="CX17"/>
  <c r="CX25"/>
  <c r="CX11"/>
  <c r="CX20"/>
  <c r="CX29"/>
  <c r="CX37"/>
  <c r="CX67"/>
  <c r="CX38"/>
  <c r="CX40"/>
  <c r="CX42"/>
  <c r="CX44"/>
  <c r="CX46"/>
  <c r="CX47"/>
  <c r="CX50"/>
  <c r="CX52"/>
  <c r="CX54"/>
  <c r="CX56"/>
  <c r="CX58"/>
  <c r="CX60"/>
  <c r="CX64"/>
  <c r="CX68"/>
  <c r="CX93"/>
  <c r="CX99"/>
  <c r="CX113"/>
  <c r="CX98"/>
  <c r="CX112"/>
  <c r="CX121"/>
  <c r="CX32"/>
  <c r="CX34"/>
  <c r="CX71"/>
  <c r="CX73"/>
  <c r="CX77"/>
  <c r="CX79"/>
  <c r="CX81"/>
  <c r="CX84"/>
  <c r="CX86"/>
  <c r="CX88"/>
  <c r="CX90"/>
  <c r="CX91"/>
  <c r="CX92"/>
  <c r="CX100"/>
  <c r="CX102"/>
  <c r="CX103"/>
  <c r="CX104"/>
  <c r="CX109"/>
  <c r="CX116"/>
  <c r="CX124"/>
  <c r="CX137"/>
  <c r="CX149"/>
  <c r="CX178"/>
  <c r="CX130"/>
  <c r="CX147"/>
  <c r="CX150"/>
  <c r="CX167"/>
  <c r="CX179"/>
  <c r="CX180"/>
  <c r="CX188"/>
  <c r="CX125"/>
  <c r="CX129"/>
  <c r="CX131"/>
  <c r="CX144"/>
  <c r="CX145"/>
  <c r="CX146"/>
  <c r="CX151"/>
  <c r="CX152"/>
  <c r="CX153"/>
  <c r="CX154"/>
  <c r="CX172"/>
  <c r="CX173"/>
  <c r="CX174"/>
  <c r="CX182"/>
  <c r="CX184"/>
  <c r="CX185"/>
  <c r="CX186"/>
  <c r="CX10"/>
  <c r="CX14"/>
  <c r="CX16"/>
  <c r="CX18"/>
  <c r="CX24"/>
  <c r="CX26"/>
  <c r="CX28"/>
  <c r="CX12"/>
  <c r="CX13"/>
  <c r="CX19"/>
  <c r="CX21"/>
  <c r="CX30"/>
  <c r="CX39"/>
  <c r="CX41"/>
  <c r="CX43"/>
  <c r="CX45"/>
  <c r="CX48"/>
  <c r="CX49"/>
  <c r="CX51"/>
  <c r="CX53"/>
  <c r="CX55"/>
  <c r="CX57"/>
  <c r="CX59"/>
  <c r="CX61"/>
  <c r="CX63"/>
  <c r="CX65"/>
  <c r="CX96"/>
  <c r="CX101"/>
  <c r="CX106"/>
  <c r="CX115"/>
  <c r="CX118"/>
  <c r="CX31"/>
  <c r="CX33"/>
  <c r="CX35"/>
  <c r="CX70"/>
  <c r="CX72"/>
  <c r="CX74"/>
  <c r="CX75"/>
  <c r="CX76"/>
  <c r="CX78"/>
  <c r="CX80"/>
  <c r="CX82"/>
  <c r="CX83"/>
  <c r="CX85"/>
  <c r="CX87"/>
  <c r="CX89"/>
  <c r="CX94"/>
  <c r="CX95"/>
  <c r="CX105"/>
  <c r="CX107"/>
  <c r="CX108"/>
  <c r="CX110"/>
  <c r="CX114"/>
  <c r="CX117"/>
  <c r="CX119"/>
  <c r="CX122"/>
  <c r="CX123"/>
  <c r="CX126"/>
  <c r="CX128"/>
  <c r="CX133"/>
  <c r="CX165"/>
  <c r="CX169"/>
  <c r="CX170"/>
  <c r="CX181"/>
  <c r="CX127"/>
  <c r="CX132"/>
  <c r="CX134"/>
  <c r="CX135"/>
  <c r="CX138"/>
  <c r="CX139"/>
  <c r="CX140"/>
  <c r="CX141"/>
  <c r="CX142"/>
  <c r="CX143"/>
  <c r="CX155"/>
  <c r="CX156"/>
  <c r="CX157"/>
  <c r="CX158"/>
  <c r="CX159"/>
  <c r="CX160"/>
  <c r="CX161"/>
  <c r="CX162"/>
  <c r="CX163"/>
  <c r="CX164"/>
  <c r="CX166"/>
  <c r="CX168"/>
  <c r="CX171"/>
  <c r="CX175"/>
  <c r="CX176"/>
  <c r="CX183"/>
  <c r="CX187"/>
  <c r="CX9"/>
  <c r="CX62"/>
  <c r="CX136"/>
  <c r="CX120"/>
  <c r="CX97"/>
  <c r="CX36"/>
  <c r="CX22"/>
  <c r="CX27"/>
  <c r="CX69"/>
  <c r="CX177"/>
  <c r="CX148"/>
  <c r="CX66"/>
  <c r="BL8"/>
  <c r="BL23"/>
  <c r="BL15"/>
  <c r="BL17"/>
  <c r="BL25"/>
  <c r="BL11"/>
  <c r="BL20"/>
  <c r="BL29"/>
  <c r="BL37"/>
  <c r="BL67"/>
  <c r="BL38"/>
  <c r="BL40"/>
  <c r="BL42"/>
  <c r="BL44"/>
  <c r="BL46"/>
  <c r="BL47"/>
  <c r="BL50"/>
  <c r="BL52"/>
  <c r="BL54"/>
  <c r="BL56"/>
  <c r="BL58"/>
  <c r="BL60"/>
  <c r="BL64"/>
  <c r="BL68"/>
  <c r="BL95"/>
  <c r="BL99"/>
  <c r="BL103"/>
  <c r="BL105"/>
  <c r="BL113"/>
  <c r="BL117"/>
  <c r="BL123"/>
  <c r="BL98"/>
  <c r="BL112"/>
  <c r="BL121"/>
  <c r="BL32"/>
  <c r="BL34"/>
  <c r="BL71"/>
  <c r="BL73"/>
  <c r="BL77"/>
  <c r="BL79"/>
  <c r="BL81"/>
  <c r="BL84"/>
  <c r="BL86"/>
  <c r="BL88"/>
  <c r="BL90"/>
  <c r="BL91"/>
  <c r="BL92"/>
  <c r="BL100"/>
  <c r="BL102"/>
  <c r="BL104"/>
  <c r="BL116"/>
  <c r="BL125"/>
  <c r="BL130"/>
  <c r="BL132"/>
  <c r="BL139"/>
  <c r="BL141"/>
  <c r="BL143"/>
  <c r="BL145"/>
  <c r="BL147"/>
  <c r="BL152"/>
  <c r="BL154"/>
  <c r="BL156"/>
  <c r="BL158"/>
  <c r="BL160"/>
  <c r="BL162"/>
  <c r="BL164"/>
  <c r="BL167"/>
  <c r="BL168"/>
  <c r="BL172"/>
  <c r="BL174"/>
  <c r="BL176"/>
  <c r="BL184"/>
  <c r="BL186"/>
  <c r="BL188"/>
  <c r="BL129"/>
  <c r="BL131"/>
  <c r="BL151"/>
  <c r="BL180"/>
  <c r="BL182"/>
  <c r="BL10"/>
  <c r="BL14"/>
  <c r="BL16"/>
  <c r="BL18"/>
  <c r="BL24"/>
  <c r="BL26"/>
  <c r="BL28"/>
  <c r="BL12"/>
  <c r="BL13"/>
  <c r="BL19"/>
  <c r="BL21"/>
  <c r="BL30"/>
  <c r="BL31"/>
  <c r="BL39"/>
  <c r="BL41"/>
  <c r="BL43"/>
  <c r="BL45"/>
  <c r="BL48"/>
  <c r="BL49"/>
  <c r="BL51"/>
  <c r="BL53"/>
  <c r="BL55"/>
  <c r="BL57"/>
  <c r="BL59"/>
  <c r="BL61"/>
  <c r="BL63"/>
  <c r="BL65"/>
  <c r="BL94"/>
  <c r="BL96"/>
  <c r="BL101"/>
  <c r="BL106"/>
  <c r="BL109"/>
  <c r="BL115"/>
  <c r="BL118"/>
  <c r="BL122"/>
  <c r="BL124"/>
  <c r="BL33"/>
  <c r="BL35"/>
  <c r="BL70"/>
  <c r="BL72"/>
  <c r="BL74"/>
  <c r="BL75"/>
  <c r="BL76"/>
  <c r="BL78"/>
  <c r="BL80"/>
  <c r="BL82"/>
  <c r="BL83"/>
  <c r="BL85"/>
  <c r="BL87"/>
  <c r="BL89"/>
  <c r="BL93"/>
  <c r="BL107"/>
  <c r="BL108"/>
  <c r="BL110"/>
  <c r="BL114"/>
  <c r="BL119"/>
  <c r="BL126"/>
  <c r="BL128"/>
  <c r="BL133"/>
  <c r="BL140"/>
  <c r="BL142"/>
  <c r="BL144"/>
  <c r="BL146"/>
  <c r="BL153"/>
  <c r="BL155"/>
  <c r="BL157"/>
  <c r="BL159"/>
  <c r="BL161"/>
  <c r="BL163"/>
  <c r="BL165"/>
  <c r="BL166"/>
  <c r="BL169"/>
  <c r="BL173"/>
  <c r="BL175"/>
  <c r="BL183"/>
  <c r="BL185"/>
  <c r="BL187"/>
  <c r="BL137"/>
  <c r="BL149"/>
  <c r="BL178"/>
  <c r="BL127"/>
  <c r="BL134"/>
  <c r="BL135"/>
  <c r="BL138"/>
  <c r="BL150"/>
  <c r="BL170"/>
  <c r="BL171"/>
  <c r="BL179"/>
  <c r="BL181"/>
  <c r="BL9"/>
  <c r="BL62"/>
  <c r="BL120"/>
  <c r="BL97"/>
  <c r="BL36"/>
  <c r="BL22"/>
  <c r="BL136"/>
  <c r="BL27"/>
  <c r="BL69"/>
  <c r="BL66"/>
  <c r="BL177"/>
  <c r="BL148"/>
  <c r="AH8"/>
  <c r="AH110"/>
  <c r="AH183"/>
  <c r="AH188"/>
  <c r="AH17"/>
  <c r="AH108"/>
  <c r="AH139"/>
  <c r="AH184"/>
  <c r="AH67"/>
  <c r="AH137"/>
  <c r="AH30"/>
  <c r="AH79"/>
  <c r="AH172"/>
  <c r="AH70"/>
  <c r="AH19"/>
  <c r="AH102"/>
  <c r="AH20"/>
  <c r="AH120"/>
  <c r="AH87"/>
  <c r="AH13"/>
  <c r="AH93"/>
  <c r="AH107"/>
  <c r="AH65"/>
  <c r="AH61"/>
  <c r="AH59"/>
  <c r="AH57"/>
  <c r="AH55"/>
  <c r="AH41"/>
  <c r="AH166"/>
  <c r="AH179"/>
  <c r="AH60"/>
  <c r="AH77"/>
  <c r="AH94"/>
  <c r="AH86"/>
  <c r="AH113"/>
  <c r="AH63"/>
  <c r="AH58"/>
  <c r="AH56"/>
  <c r="AH39"/>
  <c r="AH119"/>
  <c r="AH89"/>
  <c r="AH85"/>
  <c r="AH50"/>
  <c r="AH34"/>
  <c r="AH32"/>
  <c r="AH182"/>
  <c r="AH138"/>
  <c r="AH135"/>
  <c r="AH134"/>
  <c r="AH129"/>
  <c r="AH124"/>
  <c r="AH123"/>
  <c r="AH122"/>
  <c r="AH106"/>
  <c r="AH105"/>
  <c r="AH103"/>
  <c r="AH101"/>
  <c r="AH99"/>
  <c r="AH96"/>
  <c r="AH95"/>
  <c r="AH40"/>
  <c r="AH29"/>
  <c r="AH118"/>
  <c r="AH115"/>
  <c r="AH90"/>
  <c r="AH47"/>
  <c r="AH35"/>
  <c r="AH33"/>
  <c r="AH31"/>
  <c r="AH12"/>
  <c r="AH114"/>
  <c r="AH76"/>
  <c r="AH187"/>
  <c r="AH186"/>
  <c r="AH185"/>
  <c r="AH176"/>
  <c r="AH167"/>
  <c r="AH165"/>
  <c r="AH164"/>
  <c r="AH163"/>
  <c r="AH162"/>
  <c r="AH161"/>
  <c r="AH160"/>
  <c r="AH159"/>
  <c r="AH158"/>
  <c r="AH157"/>
  <c r="AH156"/>
  <c r="AH152"/>
  <c r="AH147"/>
  <c r="AH146"/>
  <c r="AH145"/>
  <c r="AH144"/>
  <c r="AH143"/>
  <c r="AH142"/>
  <c r="AH141"/>
  <c r="AH140"/>
  <c r="AH18"/>
  <c r="AH78"/>
  <c r="AH171"/>
  <c r="AH178"/>
  <c r="AH104"/>
  <c r="AH71"/>
  <c r="AH98"/>
  <c r="AH54"/>
  <c r="AH127"/>
  <c r="AH46"/>
  <c r="AH133"/>
  <c r="AH130"/>
  <c r="AH121"/>
  <c r="AH73"/>
  <c r="AH44"/>
  <c r="AH42"/>
  <c r="AH23"/>
  <c r="AH149"/>
  <c r="AH83"/>
  <c r="AH116"/>
  <c r="AH112"/>
  <c r="AH53"/>
  <c r="AH10"/>
  <c r="AH132"/>
  <c r="AH72"/>
  <c r="AH68"/>
  <c r="AH64"/>
  <c r="AH52"/>
  <c r="AH45"/>
  <c r="AH43"/>
  <c r="AH38"/>
  <c r="AH88"/>
  <c r="AH81"/>
  <c r="AH51"/>
  <c r="AH25"/>
  <c r="AH21"/>
  <c r="AH168"/>
  <c r="AH181"/>
  <c r="AH180"/>
  <c r="AH170"/>
  <c r="AH151"/>
  <c r="AH150"/>
  <c r="AH131"/>
  <c r="AH117"/>
  <c r="AH109"/>
  <c r="AH48"/>
  <c r="AH28"/>
  <c r="AH37"/>
  <c r="AH92"/>
  <c r="AH84"/>
  <c r="AH82"/>
  <c r="AH80"/>
  <c r="AH74"/>
  <c r="AH49"/>
  <c r="AH26"/>
  <c r="AH24"/>
  <c r="AH11"/>
  <c r="AH91"/>
  <c r="AH75"/>
  <c r="AH175"/>
  <c r="AH174"/>
  <c r="AH173"/>
  <c r="AH169"/>
  <c r="AH155"/>
  <c r="AH154"/>
  <c r="AH153"/>
  <c r="AH128"/>
  <c r="AH126"/>
  <c r="AH125"/>
  <c r="AH100"/>
  <c r="AH16"/>
  <c r="AH15"/>
  <c r="AH14"/>
  <c r="ED8"/>
  <c r="ED13"/>
  <c r="ED19"/>
  <c r="ED135"/>
  <c r="ED165"/>
  <c r="ED131"/>
  <c r="ED134"/>
  <c r="ED167"/>
  <c r="ED188"/>
  <c r="ED96"/>
  <c r="ED171"/>
  <c r="ED138"/>
  <c r="ED122"/>
  <c r="ED95"/>
  <c r="ED84"/>
  <c r="ED76"/>
  <c r="ED49"/>
  <c r="ED184"/>
  <c r="ED133"/>
  <c r="ED29"/>
  <c r="ED168"/>
  <c r="ED121"/>
  <c r="ED113"/>
  <c r="ED67"/>
  <c r="ED152"/>
  <c r="ED118"/>
  <c r="ED61"/>
  <c r="ED183"/>
  <c r="ED173"/>
  <c r="ED169"/>
  <c r="ED156"/>
  <c r="ED151"/>
  <c r="ED125"/>
  <c r="ED103"/>
  <c r="ED65"/>
  <c r="ED18"/>
  <c r="ED176"/>
  <c r="ED161"/>
  <c r="ED150"/>
  <c r="ED112"/>
  <c r="ED100"/>
  <c r="ED88"/>
  <c r="ED80"/>
  <c r="ED42"/>
  <c r="ED187"/>
  <c r="ED155"/>
  <c r="ED114"/>
  <c r="ED109"/>
  <c r="ED45"/>
  <c r="ED37"/>
  <c r="ED12"/>
  <c r="ED72"/>
  <c r="ED141"/>
  <c r="ED83"/>
  <c r="ED25"/>
  <c r="ED23"/>
  <c r="ED11"/>
  <c r="ED14"/>
  <c r="ED74"/>
  <c r="ED172"/>
  <c r="ED143"/>
  <c r="ED132"/>
  <c r="ED77"/>
  <c r="ED58"/>
  <c r="ED31"/>
  <c r="ED16"/>
  <c r="ED182"/>
  <c r="ED170"/>
  <c r="ED87"/>
  <c r="ED55"/>
  <c r="ED50"/>
  <c r="ED40"/>
  <c r="ED28"/>
  <c r="ED186"/>
  <c r="ED174"/>
  <c r="ED163"/>
  <c r="ED154"/>
  <c r="ED140"/>
  <c r="ED98"/>
  <c r="ED86"/>
  <c r="ED73"/>
  <c r="ED160"/>
  <c r="ED149"/>
  <c r="ED129"/>
  <c r="ED116"/>
  <c r="ED105"/>
  <c r="ED70"/>
  <c r="ED44"/>
  <c r="ED63"/>
  <c r="ED34"/>
  <c r="ED127"/>
  <c r="ED107"/>
  <c r="ED51"/>
  <c r="ED147"/>
  <c r="ED99"/>
  <c r="ED106"/>
  <c r="ED48"/>
  <c r="ED35"/>
  <c r="ED75"/>
  <c r="ED21"/>
  <c r="ED123"/>
  <c r="ED85"/>
  <c r="ED60"/>
  <c r="ED15"/>
  <c r="ED159"/>
  <c r="ED153"/>
  <c r="ED124"/>
  <c r="ED82"/>
  <c r="ED64"/>
  <c r="ED10"/>
  <c r="ED158"/>
  <c r="ED142"/>
  <c r="ED102"/>
  <c r="ED92"/>
  <c r="ED185"/>
  <c r="ED175"/>
  <c r="ED162"/>
  <c r="ED146"/>
  <c r="ED137"/>
  <c r="ED110"/>
  <c r="ED104"/>
  <c r="ED39"/>
  <c r="ED20"/>
  <c r="ED181"/>
  <c r="ED79"/>
  <c r="ED41"/>
  <c r="ED71"/>
  <c r="ED53"/>
  <c r="ED119"/>
  <c r="ED108"/>
  <c r="ED26"/>
  <c r="ED139"/>
  <c r="ED117"/>
  <c r="ED90"/>
  <c r="ED180"/>
  <c r="ED157"/>
  <c r="ED94"/>
  <c r="ED78"/>
  <c r="ED59"/>
  <c r="ED33"/>
  <c r="ED144"/>
  <c r="ED130"/>
  <c r="ED93"/>
  <c r="ED56"/>
  <c r="ED52"/>
  <c r="ED47"/>
  <c r="ED43"/>
  <c r="ED32"/>
  <c r="ED24"/>
  <c r="ED178"/>
  <c r="ED166"/>
  <c r="ED145"/>
  <c r="ED89"/>
  <c r="ED81"/>
  <c r="ED57"/>
  <c r="ED17"/>
  <c r="ED179"/>
  <c r="ED164"/>
  <c r="ED126"/>
  <c r="ED101"/>
  <c r="ED38"/>
  <c r="ED68"/>
  <c r="ED54"/>
  <c r="ED91"/>
  <c r="ED46"/>
  <c r="ED115"/>
  <c r="ED128"/>
  <c r="ED30"/>
  <c r="DX8"/>
  <c r="DX28"/>
  <c r="DX19"/>
  <c r="DX20"/>
  <c r="DX21"/>
  <c r="DX15"/>
  <c r="DX18"/>
  <c r="DX24"/>
  <c r="DX25"/>
  <c r="DX26"/>
  <c r="DX31"/>
  <c r="DX32"/>
  <c r="DX33"/>
  <c r="DX34"/>
  <c r="DX35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9"/>
  <c r="DX113"/>
  <c r="DX128"/>
  <c r="DX148"/>
  <c r="DX150"/>
  <c r="DX151"/>
  <c r="DX152"/>
  <c r="DX153"/>
  <c r="DX154"/>
  <c r="DX155"/>
  <c r="DX156"/>
  <c r="DX157"/>
  <c r="DX158"/>
  <c r="DX159"/>
  <c r="DX160"/>
  <c r="DX161"/>
  <c r="DX162"/>
  <c r="DX163"/>
  <c r="DX164"/>
  <c r="DX168"/>
  <c r="DX169"/>
  <c r="DX170"/>
  <c r="DX171"/>
  <c r="DX37"/>
  <c r="DX67"/>
  <c r="DX98"/>
  <c r="DX112"/>
  <c r="DX121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8"/>
  <c r="DX100"/>
  <c r="DX102"/>
  <c r="DX103"/>
  <c r="DX104"/>
  <c r="DX109"/>
  <c r="DX116"/>
  <c r="DX131"/>
  <c r="DX134"/>
  <c r="DX135"/>
  <c r="DX138"/>
  <c r="DX139"/>
  <c r="DX140"/>
  <c r="DX141"/>
  <c r="DX142"/>
  <c r="DX143"/>
  <c r="DX144"/>
  <c r="DX145"/>
  <c r="DX146"/>
  <c r="DX147"/>
  <c r="DX165"/>
  <c r="DX167"/>
  <c r="DX177"/>
  <c r="DX179"/>
  <c r="DX180"/>
  <c r="DX181"/>
  <c r="DX188"/>
  <c r="DX137"/>
  <c r="DX10"/>
  <c r="DX11"/>
  <c r="DX12"/>
  <c r="DX13"/>
  <c r="DX29"/>
  <c r="DX30"/>
  <c r="DX23"/>
  <c r="DX14"/>
  <c r="DX16"/>
  <c r="DX17"/>
  <c r="DX96"/>
  <c r="DX101"/>
  <c r="DX106"/>
  <c r="DX115"/>
  <c r="DX118"/>
  <c r="DX126"/>
  <c r="DX130"/>
  <c r="DX133"/>
  <c r="DX136"/>
  <c r="DX166"/>
  <c r="DX172"/>
  <c r="DX173"/>
  <c r="DX174"/>
  <c r="DX175"/>
  <c r="DX176"/>
  <c r="DX182"/>
  <c r="DX183"/>
  <c r="DX184"/>
  <c r="DX185"/>
  <c r="DX186"/>
  <c r="DX187"/>
  <c r="DX38"/>
  <c r="DX39"/>
  <c r="DX63"/>
  <c r="DX64"/>
  <c r="DX65"/>
  <c r="DX93"/>
  <c r="DX94"/>
  <c r="DX95"/>
  <c r="DX105"/>
  <c r="DX107"/>
  <c r="DX108"/>
  <c r="DX110"/>
  <c r="DX114"/>
  <c r="DX117"/>
  <c r="DX119"/>
  <c r="DX122"/>
  <c r="DX123"/>
  <c r="DX124"/>
  <c r="DX125"/>
  <c r="DX127"/>
  <c r="DX129"/>
  <c r="DX132"/>
  <c r="DX178"/>
  <c r="DX149"/>
  <c r="DX120"/>
  <c r="DX97"/>
  <c r="DX36"/>
  <c r="DX27"/>
  <c r="DX69"/>
  <c r="DX22"/>
  <c r="DX9"/>
  <c r="DX66"/>
  <c r="DX62"/>
  <c r="AW8"/>
  <c r="AW15"/>
  <c r="AW23"/>
  <c r="AW25"/>
  <c r="AW11"/>
  <c r="AW13"/>
  <c r="AW19"/>
  <c r="AW29"/>
  <c r="AW37"/>
  <c r="AW67"/>
  <c r="AW38"/>
  <c r="AW40"/>
  <c r="AW42"/>
  <c r="AW44"/>
  <c r="AW46"/>
  <c r="AW47"/>
  <c r="AW50"/>
  <c r="AW52"/>
  <c r="AW54"/>
  <c r="AW56"/>
  <c r="AW58"/>
  <c r="AW60"/>
  <c r="AW64"/>
  <c r="AW68"/>
  <c r="AW95"/>
  <c r="AW99"/>
  <c r="AW103"/>
  <c r="AW105"/>
  <c r="AW113"/>
  <c r="AW117"/>
  <c r="AW123"/>
  <c r="AW98"/>
  <c r="AW112"/>
  <c r="AW121"/>
  <c r="AW32"/>
  <c r="AW34"/>
  <c r="AW71"/>
  <c r="AW73"/>
  <c r="AW75"/>
  <c r="AW76"/>
  <c r="AW77"/>
  <c r="AW79"/>
  <c r="AW81"/>
  <c r="AW83"/>
  <c r="AW84"/>
  <c r="AW86"/>
  <c r="AW88"/>
  <c r="AW90"/>
  <c r="AW92"/>
  <c r="AW100"/>
  <c r="AW102"/>
  <c r="AW104"/>
  <c r="AW110"/>
  <c r="AW116"/>
  <c r="AW125"/>
  <c r="AW130"/>
  <c r="AW132"/>
  <c r="AW141"/>
  <c r="AW143"/>
  <c r="AW145"/>
  <c r="AW147"/>
  <c r="AW152"/>
  <c r="AW154"/>
  <c r="AW156"/>
  <c r="AW158"/>
  <c r="AW160"/>
  <c r="AW162"/>
  <c r="AW164"/>
  <c r="AW167"/>
  <c r="AW172"/>
  <c r="AW174"/>
  <c r="AW176"/>
  <c r="AW186"/>
  <c r="AW129"/>
  <c r="AW131"/>
  <c r="AW151"/>
  <c r="AW180"/>
  <c r="AW182"/>
  <c r="AW183"/>
  <c r="AW188"/>
  <c r="AW10"/>
  <c r="AW14"/>
  <c r="AW16"/>
  <c r="AW18"/>
  <c r="AW24"/>
  <c r="AW26"/>
  <c r="AW28"/>
  <c r="AW12"/>
  <c r="AW17"/>
  <c r="AW20"/>
  <c r="AW21"/>
  <c r="AW30"/>
  <c r="AW31"/>
  <c r="AW39"/>
  <c r="AW41"/>
  <c r="AW43"/>
  <c r="AW45"/>
  <c r="AW48"/>
  <c r="AW49"/>
  <c r="AW51"/>
  <c r="AW53"/>
  <c r="AW55"/>
  <c r="AW57"/>
  <c r="AW59"/>
  <c r="AW61"/>
  <c r="AW63"/>
  <c r="AW65"/>
  <c r="AW94"/>
  <c r="AW96"/>
  <c r="AW101"/>
  <c r="AW106"/>
  <c r="AW109"/>
  <c r="AW115"/>
  <c r="AW118"/>
  <c r="AW122"/>
  <c r="AW124"/>
  <c r="AW33"/>
  <c r="AW35"/>
  <c r="AW70"/>
  <c r="AW72"/>
  <c r="AW74"/>
  <c r="AW78"/>
  <c r="AW80"/>
  <c r="AW82"/>
  <c r="AW85"/>
  <c r="AW87"/>
  <c r="AW89"/>
  <c r="AW91"/>
  <c r="AW93"/>
  <c r="AW107"/>
  <c r="AW108"/>
  <c r="AW114"/>
  <c r="AW119"/>
  <c r="AW126"/>
  <c r="AW128"/>
  <c r="AW133"/>
  <c r="AW140"/>
  <c r="AW142"/>
  <c r="AW144"/>
  <c r="AW146"/>
  <c r="AW153"/>
  <c r="AW155"/>
  <c r="AW157"/>
  <c r="AW159"/>
  <c r="AW161"/>
  <c r="AW163"/>
  <c r="AW165"/>
  <c r="AW166"/>
  <c r="AW169"/>
  <c r="AW171"/>
  <c r="AW173"/>
  <c r="AW175"/>
  <c r="AW185"/>
  <c r="AW187"/>
  <c r="AW137"/>
  <c r="AW149"/>
  <c r="AW178"/>
  <c r="AW127"/>
  <c r="AW134"/>
  <c r="AW135"/>
  <c r="AW138"/>
  <c r="AW139"/>
  <c r="AW150"/>
  <c r="AW168"/>
  <c r="AW170"/>
  <c r="AW179"/>
  <c r="AW181"/>
  <c r="AW184"/>
  <c r="AW69"/>
  <c r="AW120"/>
  <c r="AW97"/>
  <c r="AW36"/>
  <c r="AW148"/>
  <c r="AW136"/>
  <c r="AW27"/>
  <c r="AW9"/>
  <c r="AW62"/>
  <c r="AW66"/>
  <c r="AW22"/>
  <c r="AW177"/>
  <c r="DK8"/>
  <c r="DK23"/>
  <c r="DK10"/>
  <c r="DK14"/>
  <c r="DK16"/>
  <c r="DK18"/>
  <c r="DK24"/>
  <c r="DK26"/>
  <c r="DK12"/>
  <c r="DK13"/>
  <c r="DK19"/>
  <c r="DK21"/>
  <c r="DK30"/>
  <c r="DK37"/>
  <c r="DK67"/>
  <c r="DK39"/>
  <c r="DK41"/>
  <c r="DK43"/>
  <c r="DK45"/>
  <c r="DK48"/>
  <c r="DK49"/>
  <c r="DK51"/>
  <c r="DK53"/>
  <c r="DK55"/>
  <c r="DK57"/>
  <c r="DK59"/>
  <c r="DK61"/>
  <c r="DK63"/>
  <c r="DK65"/>
  <c r="DK96"/>
  <c r="DK101"/>
  <c r="DK106"/>
  <c r="DK115"/>
  <c r="DK118"/>
  <c r="DK98"/>
  <c r="DK112"/>
  <c r="DK121"/>
  <c r="DK31"/>
  <c r="DK33"/>
  <c r="DK35"/>
  <c r="DK70"/>
  <c r="DK72"/>
  <c r="DK74"/>
  <c r="DK75"/>
  <c r="DK76"/>
  <c r="DK78"/>
  <c r="DK80"/>
  <c r="DK82"/>
  <c r="DK83"/>
  <c r="DK85"/>
  <c r="DK87"/>
  <c r="DK89"/>
  <c r="DK94"/>
  <c r="DK95"/>
  <c r="DK105"/>
  <c r="DK107"/>
  <c r="DK108"/>
  <c r="DK110"/>
  <c r="DK114"/>
  <c r="DK117"/>
  <c r="DK119"/>
  <c r="DK122"/>
  <c r="DK123"/>
  <c r="DK137"/>
  <c r="DK149"/>
  <c r="DK178"/>
  <c r="DK126"/>
  <c r="DK128"/>
  <c r="DK133"/>
  <c r="DK165"/>
  <c r="DK169"/>
  <c r="DK170"/>
  <c r="DK181"/>
  <c r="DK124"/>
  <c r="DK127"/>
  <c r="DK132"/>
  <c r="DK134"/>
  <c r="DK135"/>
  <c r="DK138"/>
  <c r="DK139"/>
  <c r="DK140"/>
  <c r="DK141"/>
  <c r="DK142"/>
  <c r="DK143"/>
  <c r="DK155"/>
  <c r="DK156"/>
  <c r="DK157"/>
  <c r="DK158"/>
  <c r="DK159"/>
  <c r="DK160"/>
  <c r="DK161"/>
  <c r="DK162"/>
  <c r="DK163"/>
  <c r="DK164"/>
  <c r="DK166"/>
  <c r="DK168"/>
  <c r="DK171"/>
  <c r="DK175"/>
  <c r="DK176"/>
  <c r="DK183"/>
  <c r="DK187"/>
  <c r="DK15"/>
  <c r="DK17"/>
  <c r="DK25"/>
  <c r="DK28"/>
  <c r="DK11"/>
  <c r="DK20"/>
  <c r="DK29"/>
  <c r="DK38"/>
  <c r="DK40"/>
  <c r="DK42"/>
  <c r="DK44"/>
  <c r="DK46"/>
  <c r="DK47"/>
  <c r="DK50"/>
  <c r="DK52"/>
  <c r="DK54"/>
  <c r="DK56"/>
  <c r="DK58"/>
  <c r="DK60"/>
  <c r="DK64"/>
  <c r="DK68"/>
  <c r="DK93"/>
  <c r="DK99"/>
  <c r="DK113"/>
  <c r="DK32"/>
  <c r="DK34"/>
  <c r="DK71"/>
  <c r="DK73"/>
  <c r="DK77"/>
  <c r="DK79"/>
  <c r="DK81"/>
  <c r="DK84"/>
  <c r="DK86"/>
  <c r="DK88"/>
  <c r="DK90"/>
  <c r="DK91"/>
  <c r="DK92"/>
  <c r="DK100"/>
  <c r="DK102"/>
  <c r="DK103"/>
  <c r="DK104"/>
  <c r="DK109"/>
  <c r="DK116"/>
  <c r="DK130"/>
  <c r="DK147"/>
  <c r="DK150"/>
  <c r="DK167"/>
  <c r="DK179"/>
  <c r="DK180"/>
  <c r="DK188"/>
  <c r="DK125"/>
  <c r="DK129"/>
  <c r="DK131"/>
  <c r="DK144"/>
  <c r="DK145"/>
  <c r="DK146"/>
  <c r="DK151"/>
  <c r="DK152"/>
  <c r="DK153"/>
  <c r="DK154"/>
  <c r="DK172"/>
  <c r="DK173"/>
  <c r="DK174"/>
  <c r="DK182"/>
  <c r="DK184"/>
  <c r="DK185"/>
  <c r="DK186"/>
  <c r="DK69"/>
  <c r="DK177"/>
  <c r="DK148"/>
  <c r="DK66"/>
  <c r="DK9"/>
  <c r="DK62"/>
  <c r="DK136"/>
  <c r="DK120"/>
  <c r="DK97"/>
  <c r="DK36"/>
  <c r="DK22"/>
  <c r="DK27"/>
  <c r="BP8"/>
  <c r="BP23"/>
  <c r="BP10"/>
  <c r="BP14"/>
  <c r="BP16"/>
  <c r="BP18"/>
  <c r="BP24"/>
  <c r="BP26"/>
  <c r="BP12"/>
  <c r="BP13"/>
  <c r="BP19"/>
  <c r="BP21"/>
  <c r="BP30"/>
  <c r="BP31"/>
  <c r="BP37"/>
  <c r="BP67"/>
  <c r="BP39"/>
  <c r="BP41"/>
  <c r="BP43"/>
  <c r="BP45"/>
  <c r="BP48"/>
  <c r="BP49"/>
  <c r="BP51"/>
  <c r="BP53"/>
  <c r="BP55"/>
  <c r="BP57"/>
  <c r="BP59"/>
  <c r="BP61"/>
  <c r="BP63"/>
  <c r="BP65"/>
  <c r="BP94"/>
  <c r="BP96"/>
  <c r="BP101"/>
  <c r="BP106"/>
  <c r="BP109"/>
  <c r="BP115"/>
  <c r="BP118"/>
  <c r="BP122"/>
  <c r="BP124"/>
  <c r="BP98"/>
  <c r="BP112"/>
  <c r="BP121"/>
  <c r="BP33"/>
  <c r="BP35"/>
  <c r="BP70"/>
  <c r="BP72"/>
  <c r="BP74"/>
  <c r="BP75"/>
  <c r="BP76"/>
  <c r="BP78"/>
  <c r="BP80"/>
  <c r="BP82"/>
  <c r="BP83"/>
  <c r="BP85"/>
  <c r="BP87"/>
  <c r="BP89"/>
  <c r="BP93"/>
  <c r="BP107"/>
  <c r="BP108"/>
  <c r="BP110"/>
  <c r="BP114"/>
  <c r="BP119"/>
  <c r="BP126"/>
  <c r="BP128"/>
  <c r="BP133"/>
  <c r="BP140"/>
  <c r="BP142"/>
  <c r="BP144"/>
  <c r="BP146"/>
  <c r="BP153"/>
  <c r="BP155"/>
  <c r="BP157"/>
  <c r="BP159"/>
  <c r="BP161"/>
  <c r="BP163"/>
  <c r="BP165"/>
  <c r="BP166"/>
  <c r="BP169"/>
  <c r="BP173"/>
  <c r="BP175"/>
  <c r="BP183"/>
  <c r="BP185"/>
  <c r="BP187"/>
  <c r="BP127"/>
  <c r="BP134"/>
  <c r="BP135"/>
  <c r="BP138"/>
  <c r="BP150"/>
  <c r="BP170"/>
  <c r="BP171"/>
  <c r="BP179"/>
  <c r="BP181"/>
  <c r="BP15"/>
  <c r="BP17"/>
  <c r="BP25"/>
  <c r="BP28"/>
  <c r="BP11"/>
  <c r="BP20"/>
  <c r="BP29"/>
  <c r="BP38"/>
  <c r="BP40"/>
  <c r="BP42"/>
  <c r="BP44"/>
  <c r="BP46"/>
  <c r="BP47"/>
  <c r="BP50"/>
  <c r="BP52"/>
  <c r="BP54"/>
  <c r="BP56"/>
  <c r="BP58"/>
  <c r="BP60"/>
  <c r="BP64"/>
  <c r="BP68"/>
  <c r="BP95"/>
  <c r="BP99"/>
  <c r="BP103"/>
  <c r="BP105"/>
  <c r="BP113"/>
  <c r="BP117"/>
  <c r="BP123"/>
  <c r="BP32"/>
  <c r="BP34"/>
  <c r="BP71"/>
  <c r="BP73"/>
  <c r="BP77"/>
  <c r="BP79"/>
  <c r="BP81"/>
  <c r="BP84"/>
  <c r="BP86"/>
  <c r="BP88"/>
  <c r="BP90"/>
  <c r="BP91"/>
  <c r="BP92"/>
  <c r="BP100"/>
  <c r="BP102"/>
  <c r="BP104"/>
  <c r="BP116"/>
  <c r="BP125"/>
  <c r="BP130"/>
  <c r="BP132"/>
  <c r="BP139"/>
  <c r="BP141"/>
  <c r="BP143"/>
  <c r="BP145"/>
  <c r="BP147"/>
  <c r="BP152"/>
  <c r="BP154"/>
  <c r="BP156"/>
  <c r="BP158"/>
  <c r="BP160"/>
  <c r="BP162"/>
  <c r="BP164"/>
  <c r="BP167"/>
  <c r="BP168"/>
  <c r="BP172"/>
  <c r="BP174"/>
  <c r="BP176"/>
  <c r="BP184"/>
  <c r="BP186"/>
  <c r="BP188"/>
  <c r="BP137"/>
  <c r="BP149"/>
  <c r="BP178"/>
  <c r="BP129"/>
  <c r="BP131"/>
  <c r="BP151"/>
  <c r="BP180"/>
  <c r="BP182"/>
  <c r="BP62"/>
  <c r="BP66"/>
  <c r="BP177"/>
  <c r="BP148"/>
  <c r="BP9"/>
  <c r="BP69"/>
  <c r="BP120"/>
  <c r="BP97"/>
  <c r="BP36"/>
  <c r="BP22"/>
  <c r="BP136"/>
  <c r="BP27"/>
  <c r="CM8"/>
  <c r="CM28"/>
  <c r="CM19"/>
  <c r="CM20"/>
  <c r="CM21"/>
  <c r="CM15"/>
  <c r="CM18"/>
  <c r="CM24"/>
  <c r="CM25"/>
  <c r="CM26"/>
  <c r="CM32"/>
  <c r="CM33"/>
  <c r="CM34"/>
  <c r="CM35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CM91"/>
  <c r="CM92"/>
  <c r="CM95"/>
  <c r="CM99"/>
  <c r="CM103"/>
  <c r="CM113"/>
  <c r="CM117"/>
  <c r="CM37"/>
  <c r="CM67"/>
  <c r="CM98"/>
  <c r="CM112"/>
  <c r="CM121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8"/>
  <c r="CM96"/>
  <c r="CM100"/>
  <c r="CM102"/>
  <c r="CM104"/>
  <c r="CM109"/>
  <c r="CM116"/>
  <c r="CM130"/>
  <c r="CM132"/>
  <c r="CM139"/>
  <c r="CM141"/>
  <c r="CM143"/>
  <c r="CM145"/>
  <c r="CM152"/>
  <c r="CM154"/>
  <c r="CM156"/>
  <c r="CM158"/>
  <c r="CM160"/>
  <c r="CM162"/>
  <c r="CM164"/>
  <c r="CM168"/>
  <c r="CM172"/>
  <c r="CM174"/>
  <c r="CM176"/>
  <c r="CM182"/>
  <c r="CM184"/>
  <c r="CM186"/>
  <c r="CM188"/>
  <c r="CM125"/>
  <c r="CM129"/>
  <c r="CM131"/>
  <c r="CM147"/>
  <c r="CM165"/>
  <c r="CM167"/>
  <c r="CM169"/>
  <c r="CM180"/>
  <c r="CM10"/>
  <c r="CM11"/>
  <c r="CM12"/>
  <c r="CM13"/>
  <c r="CM29"/>
  <c r="CM30"/>
  <c r="CM31"/>
  <c r="CM23"/>
  <c r="CM14"/>
  <c r="CM16"/>
  <c r="CM17"/>
  <c r="CM94"/>
  <c r="CM101"/>
  <c r="CM106"/>
  <c r="CM115"/>
  <c r="CM118"/>
  <c r="CM122"/>
  <c r="CM124"/>
  <c r="CM38"/>
  <c r="CM39"/>
  <c r="CM63"/>
  <c r="CM64"/>
  <c r="CM65"/>
  <c r="CM93"/>
  <c r="CM105"/>
  <c r="CM107"/>
  <c r="CM108"/>
  <c r="CM110"/>
  <c r="CM114"/>
  <c r="CM119"/>
  <c r="CM123"/>
  <c r="CM126"/>
  <c r="CM128"/>
  <c r="CM133"/>
  <c r="CM138"/>
  <c r="CM140"/>
  <c r="CM142"/>
  <c r="CM144"/>
  <c r="CM146"/>
  <c r="CM151"/>
  <c r="CM153"/>
  <c r="CM155"/>
  <c r="CM157"/>
  <c r="CM159"/>
  <c r="CM161"/>
  <c r="CM163"/>
  <c r="CM166"/>
  <c r="CM171"/>
  <c r="CM173"/>
  <c r="CM175"/>
  <c r="CM183"/>
  <c r="CM185"/>
  <c r="CM187"/>
  <c r="CM137"/>
  <c r="CM149"/>
  <c r="CM178"/>
  <c r="CM127"/>
  <c r="CM134"/>
  <c r="CM135"/>
  <c r="CM150"/>
  <c r="CM170"/>
  <c r="CM179"/>
  <c r="CM181"/>
  <c r="CM9"/>
  <c r="CM120"/>
  <c r="CM97"/>
  <c r="CM36"/>
  <c r="CM27"/>
  <c r="CM136"/>
  <c r="CM22"/>
  <c r="CM62"/>
  <c r="CM69"/>
  <c r="CM66"/>
  <c r="CM177"/>
  <c r="CM148"/>
  <c r="DF8"/>
  <c r="DF23"/>
  <c r="DF15"/>
  <c r="DF17"/>
  <c r="DF25"/>
  <c r="DF11"/>
  <c r="DF20"/>
  <c r="DF29"/>
  <c r="DF37"/>
  <c r="DF67"/>
  <c r="DF38"/>
  <c r="DF40"/>
  <c r="DF42"/>
  <c r="DF44"/>
  <c r="DF46"/>
  <c r="DF47"/>
  <c r="DF50"/>
  <c r="DF52"/>
  <c r="DF54"/>
  <c r="DF56"/>
  <c r="DF58"/>
  <c r="DF60"/>
  <c r="DF64"/>
  <c r="DF68"/>
  <c r="DF93"/>
  <c r="DF99"/>
  <c r="DF113"/>
  <c r="DF98"/>
  <c r="DF112"/>
  <c r="DF121"/>
  <c r="DF32"/>
  <c r="DF34"/>
  <c r="DF71"/>
  <c r="DF73"/>
  <c r="DF77"/>
  <c r="DF79"/>
  <c r="DF81"/>
  <c r="DF84"/>
  <c r="DF86"/>
  <c r="DF88"/>
  <c r="DF90"/>
  <c r="DF91"/>
  <c r="DF92"/>
  <c r="DF100"/>
  <c r="DF102"/>
  <c r="DF103"/>
  <c r="DF104"/>
  <c r="DF109"/>
  <c r="DF116"/>
  <c r="DF124"/>
  <c r="DF137"/>
  <c r="DF149"/>
  <c r="DF178"/>
  <c r="DF130"/>
  <c r="DF147"/>
  <c r="DF150"/>
  <c r="DF167"/>
  <c r="DF179"/>
  <c r="DF180"/>
  <c r="DF188"/>
  <c r="DF125"/>
  <c r="DF129"/>
  <c r="DF131"/>
  <c r="DF144"/>
  <c r="DF145"/>
  <c r="DF146"/>
  <c r="DF151"/>
  <c r="DF152"/>
  <c r="DF153"/>
  <c r="DF154"/>
  <c r="DF172"/>
  <c r="DF173"/>
  <c r="DF174"/>
  <c r="DF182"/>
  <c r="DF184"/>
  <c r="DF185"/>
  <c r="DF186"/>
  <c r="DF10"/>
  <c r="DF14"/>
  <c r="DF16"/>
  <c r="DF18"/>
  <c r="DF24"/>
  <c r="DF26"/>
  <c r="DF28"/>
  <c r="DF12"/>
  <c r="DF13"/>
  <c r="DF19"/>
  <c r="DF21"/>
  <c r="DF30"/>
  <c r="DF39"/>
  <c r="DF41"/>
  <c r="DF43"/>
  <c r="DF45"/>
  <c r="DF48"/>
  <c r="DF49"/>
  <c r="DF51"/>
  <c r="DF53"/>
  <c r="DF55"/>
  <c r="DF57"/>
  <c r="DF59"/>
  <c r="DF61"/>
  <c r="DF63"/>
  <c r="DF65"/>
  <c r="DF96"/>
  <c r="DF101"/>
  <c r="DF106"/>
  <c r="DF115"/>
  <c r="DF118"/>
  <c r="DF31"/>
  <c r="DF33"/>
  <c r="DF35"/>
  <c r="DF70"/>
  <c r="DF72"/>
  <c r="DF74"/>
  <c r="DF75"/>
  <c r="DF76"/>
  <c r="DF78"/>
  <c r="DF80"/>
  <c r="DF82"/>
  <c r="DF83"/>
  <c r="DF85"/>
  <c r="DF87"/>
  <c r="DF89"/>
  <c r="DF94"/>
  <c r="DF95"/>
  <c r="DF105"/>
  <c r="DF107"/>
  <c r="DF108"/>
  <c r="DF110"/>
  <c r="DF114"/>
  <c r="DF117"/>
  <c r="DF119"/>
  <c r="DF122"/>
  <c r="DF123"/>
  <c r="DF126"/>
  <c r="DF128"/>
  <c r="DF133"/>
  <c r="DF165"/>
  <c r="DF169"/>
  <c r="DF170"/>
  <c r="DF181"/>
  <c r="DF127"/>
  <c r="DF132"/>
  <c r="DF134"/>
  <c r="DF135"/>
  <c r="DF138"/>
  <c r="DF139"/>
  <c r="DF140"/>
  <c r="DF141"/>
  <c r="DF142"/>
  <c r="DF143"/>
  <c r="DF155"/>
  <c r="DF156"/>
  <c r="DF157"/>
  <c r="DF158"/>
  <c r="DF159"/>
  <c r="DF160"/>
  <c r="DF161"/>
  <c r="DF162"/>
  <c r="DF163"/>
  <c r="DF164"/>
  <c r="DF166"/>
  <c r="DF168"/>
  <c r="DF171"/>
  <c r="DF175"/>
  <c r="DF176"/>
  <c r="DF183"/>
  <c r="DF187"/>
  <c r="DF9"/>
  <c r="DF69"/>
  <c r="DF136"/>
  <c r="DF120"/>
  <c r="DF97"/>
  <c r="DF36"/>
  <c r="DF22"/>
  <c r="DF27"/>
  <c r="DF62"/>
  <c r="DF177"/>
  <c r="DF148"/>
  <c r="DF66"/>
  <c r="BU8"/>
  <c r="BU23"/>
  <c r="BU15"/>
  <c r="BU17"/>
  <c r="BU25"/>
  <c r="BU11"/>
  <c r="BU20"/>
  <c r="BU29"/>
  <c r="BU37"/>
  <c r="BU67"/>
  <c r="BU38"/>
  <c r="BU40"/>
  <c r="BU42"/>
  <c r="BU44"/>
  <c r="BU46"/>
  <c r="BU47"/>
  <c r="BU50"/>
  <c r="BU52"/>
  <c r="BU54"/>
  <c r="BU56"/>
  <c r="BU58"/>
  <c r="BU60"/>
  <c r="BU64"/>
  <c r="BU68"/>
  <c r="BU95"/>
  <c r="BU99"/>
  <c r="BU103"/>
  <c r="BU105"/>
  <c r="BU113"/>
  <c r="BU117"/>
  <c r="BU123"/>
  <c r="BU98"/>
  <c r="BU112"/>
  <c r="BU121"/>
  <c r="BU32"/>
  <c r="BU34"/>
  <c r="BU71"/>
  <c r="BU73"/>
  <c r="BU77"/>
  <c r="BU79"/>
  <c r="BU81"/>
  <c r="BU84"/>
  <c r="BU86"/>
  <c r="BU88"/>
  <c r="BU90"/>
  <c r="BU91"/>
  <c r="BU92"/>
  <c r="BU100"/>
  <c r="BU102"/>
  <c r="BU104"/>
  <c r="BU116"/>
  <c r="BU125"/>
  <c r="BU130"/>
  <c r="BU132"/>
  <c r="BU139"/>
  <c r="BU141"/>
  <c r="BU143"/>
  <c r="BU145"/>
  <c r="BU147"/>
  <c r="BU152"/>
  <c r="BU154"/>
  <c r="BU156"/>
  <c r="BU158"/>
  <c r="BU160"/>
  <c r="BU162"/>
  <c r="BU164"/>
  <c r="BU167"/>
  <c r="BU168"/>
  <c r="BU172"/>
  <c r="BU174"/>
  <c r="BU176"/>
  <c r="BU184"/>
  <c r="BU186"/>
  <c r="BU188"/>
  <c r="BU129"/>
  <c r="BU131"/>
  <c r="BU151"/>
  <c r="BU180"/>
  <c r="BU182"/>
  <c r="BU10"/>
  <c r="BU14"/>
  <c r="BU16"/>
  <c r="BU18"/>
  <c r="BU24"/>
  <c r="BU26"/>
  <c r="BU28"/>
  <c r="BU12"/>
  <c r="BU13"/>
  <c r="BU19"/>
  <c r="BU21"/>
  <c r="BU30"/>
  <c r="BU31"/>
  <c r="BU39"/>
  <c r="BU41"/>
  <c r="BU43"/>
  <c r="BU45"/>
  <c r="BU48"/>
  <c r="BU49"/>
  <c r="BU51"/>
  <c r="BU53"/>
  <c r="BU55"/>
  <c r="BU57"/>
  <c r="BU59"/>
  <c r="BU61"/>
  <c r="BU63"/>
  <c r="BU65"/>
  <c r="BU94"/>
  <c r="BU96"/>
  <c r="BU101"/>
  <c r="BU106"/>
  <c r="BU109"/>
  <c r="BU115"/>
  <c r="BU118"/>
  <c r="BU122"/>
  <c r="BU124"/>
  <c r="BU33"/>
  <c r="BU35"/>
  <c r="BU70"/>
  <c r="BU72"/>
  <c r="BU74"/>
  <c r="BU75"/>
  <c r="BU76"/>
  <c r="BU78"/>
  <c r="BU80"/>
  <c r="BU82"/>
  <c r="BU83"/>
  <c r="BU85"/>
  <c r="BU87"/>
  <c r="BU89"/>
  <c r="BU93"/>
  <c r="BU107"/>
  <c r="BU108"/>
  <c r="BU110"/>
  <c r="BU114"/>
  <c r="BU119"/>
  <c r="BU126"/>
  <c r="BU128"/>
  <c r="BU133"/>
  <c r="BU140"/>
  <c r="BU142"/>
  <c r="BU144"/>
  <c r="BU146"/>
  <c r="BU153"/>
  <c r="BU155"/>
  <c r="BU157"/>
  <c r="BU159"/>
  <c r="BU161"/>
  <c r="BU163"/>
  <c r="BU165"/>
  <c r="BU166"/>
  <c r="BU169"/>
  <c r="BU173"/>
  <c r="BU175"/>
  <c r="BU183"/>
  <c r="BU185"/>
  <c r="BU187"/>
  <c r="BU137"/>
  <c r="BU149"/>
  <c r="BU178"/>
  <c r="BU127"/>
  <c r="BU134"/>
  <c r="BU135"/>
  <c r="BU138"/>
  <c r="BU150"/>
  <c r="BU170"/>
  <c r="BU171"/>
  <c r="BU179"/>
  <c r="BU181"/>
  <c r="BU9"/>
  <c r="BU69"/>
  <c r="BU120"/>
  <c r="BU97"/>
  <c r="BU36"/>
  <c r="BU22"/>
  <c r="BU136"/>
  <c r="BU27"/>
  <c r="BU62"/>
  <c r="BU66"/>
  <c r="BU177"/>
  <c r="BU148"/>
  <c r="BG11"/>
  <c r="AF111"/>
  <c r="BL111"/>
  <c r="N111"/>
  <c r="BJ62"/>
  <c r="AH22"/>
  <c r="DK111"/>
  <c r="CQ111"/>
  <c r="BP111"/>
  <c r="ED27"/>
  <c r="AH9"/>
  <c r="ED97"/>
  <c r="ED177"/>
  <c r="N62"/>
  <c r="BW111"/>
  <c r="ED111"/>
  <c r="ED62"/>
  <c r="AH136"/>
  <c r="DM111"/>
  <c r="CX111"/>
  <c r="BU111"/>
  <c r="ED136"/>
  <c r="BJ9"/>
  <c r="AH62"/>
  <c r="N8"/>
  <c r="N28"/>
  <c r="N29"/>
  <c r="N10"/>
  <c r="N19"/>
  <c r="N20"/>
  <c r="N21"/>
  <c r="N24"/>
  <c r="N25"/>
  <c r="N26"/>
  <c r="N32"/>
  <c r="N33"/>
  <c r="N34"/>
  <c r="N35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114"/>
  <c r="N121"/>
  <c r="N129"/>
  <c r="N137"/>
  <c r="N172"/>
  <c r="N95"/>
  <c r="N96"/>
  <c r="N99"/>
  <c r="N100"/>
  <c r="N101"/>
  <c r="N103"/>
  <c r="N105"/>
  <c r="N106"/>
  <c r="N108"/>
  <c r="N109"/>
  <c r="N110"/>
  <c r="N122"/>
  <c r="N123"/>
  <c r="N124"/>
  <c r="N37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3"/>
  <c r="N68"/>
  <c r="N113"/>
  <c r="N117"/>
  <c r="N132"/>
  <c r="N171"/>
  <c r="N188"/>
  <c r="N184"/>
  <c r="N180"/>
  <c r="N174"/>
  <c r="N168"/>
  <c r="N164"/>
  <c r="N160"/>
  <c r="N156"/>
  <c r="N152"/>
  <c r="N146"/>
  <c r="N142"/>
  <c r="N138"/>
  <c r="N128"/>
  <c r="N187"/>
  <c r="N183"/>
  <c r="N179"/>
  <c r="N173"/>
  <c r="N167"/>
  <c r="N163"/>
  <c r="N159"/>
  <c r="N155"/>
  <c r="N151"/>
  <c r="N145"/>
  <c r="N141"/>
  <c r="N135"/>
  <c r="N125"/>
  <c r="N11"/>
  <c r="N12"/>
  <c r="N13"/>
  <c r="N30"/>
  <c r="N31"/>
  <c r="N15"/>
  <c r="N16"/>
  <c r="N17"/>
  <c r="N18"/>
  <c r="N23"/>
  <c r="N14"/>
  <c r="N70"/>
  <c r="N98"/>
  <c r="N102"/>
  <c r="N104"/>
  <c r="N107"/>
  <c r="N112"/>
  <c r="N116"/>
  <c r="N119"/>
  <c r="N127"/>
  <c r="N149"/>
  <c r="N38"/>
  <c r="N39"/>
  <c r="N40"/>
  <c r="N64"/>
  <c r="N65"/>
  <c r="N67"/>
  <c r="N94"/>
  <c r="N115"/>
  <c r="N118"/>
  <c r="N130"/>
  <c r="N133"/>
  <c r="N178"/>
  <c r="N186"/>
  <c r="N182"/>
  <c r="N176"/>
  <c r="N170"/>
  <c r="N166"/>
  <c r="N162"/>
  <c r="N158"/>
  <c r="N154"/>
  <c r="N150"/>
  <c r="N144"/>
  <c r="N140"/>
  <c r="N134"/>
  <c r="N126"/>
  <c r="N185"/>
  <c r="N181"/>
  <c r="N175"/>
  <c r="N169"/>
  <c r="N165"/>
  <c r="N161"/>
  <c r="N157"/>
  <c r="N153"/>
  <c r="N147"/>
  <c r="N143"/>
  <c r="N139"/>
  <c r="N131"/>
  <c r="N27"/>
  <c r="N177"/>
  <c r="N97"/>
  <c r="N69"/>
  <c r="N66"/>
  <c r="N36"/>
  <c r="N148"/>
  <c r="N120"/>
  <c r="N136"/>
  <c r="N22"/>
  <c r="AP8"/>
  <c r="AP15"/>
  <c r="AP23"/>
  <c r="AP25"/>
  <c r="AP11"/>
  <c r="AP13"/>
  <c r="AP19"/>
  <c r="AP29"/>
  <c r="AP37"/>
  <c r="AP67"/>
  <c r="AP38"/>
  <c r="AP40"/>
  <c r="AP42"/>
  <c r="AP44"/>
  <c r="AP46"/>
  <c r="AP47"/>
  <c r="AP50"/>
  <c r="AP52"/>
  <c r="AP54"/>
  <c r="AP56"/>
  <c r="AP58"/>
  <c r="AP60"/>
  <c r="AP64"/>
  <c r="AP68"/>
  <c r="AP95"/>
  <c r="AP99"/>
  <c r="AP103"/>
  <c r="AP105"/>
  <c r="AP113"/>
  <c r="AP117"/>
  <c r="AP123"/>
  <c r="AP98"/>
  <c r="AP112"/>
  <c r="AP121"/>
  <c r="AP32"/>
  <c r="AP34"/>
  <c r="AP71"/>
  <c r="AP73"/>
  <c r="AP75"/>
  <c r="AP76"/>
  <c r="AP77"/>
  <c r="AP79"/>
  <c r="AP81"/>
  <c r="AP83"/>
  <c r="AP84"/>
  <c r="AP86"/>
  <c r="AP88"/>
  <c r="AP90"/>
  <c r="AP92"/>
  <c r="AP100"/>
  <c r="AP102"/>
  <c r="AP104"/>
  <c r="AP110"/>
  <c r="AP116"/>
  <c r="AP125"/>
  <c r="AP130"/>
  <c r="AP132"/>
  <c r="AP141"/>
  <c r="AP143"/>
  <c r="AP145"/>
  <c r="AP147"/>
  <c r="AP152"/>
  <c r="AP154"/>
  <c r="AP156"/>
  <c r="AP158"/>
  <c r="AP160"/>
  <c r="AP162"/>
  <c r="AP164"/>
  <c r="AP167"/>
  <c r="AP172"/>
  <c r="AP174"/>
  <c r="AP176"/>
  <c r="AP186"/>
  <c r="AP129"/>
  <c r="AP131"/>
  <c r="AP151"/>
  <c r="AP180"/>
  <c r="AP182"/>
  <c r="AP183"/>
  <c r="AP188"/>
  <c r="AP10"/>
  <c r="AP14"/>
  <c r="AP16"/>
  <c r="AP18"/>
  <c r="AP24"/>
  <c r="AP26"/>
  <c r="AP28"/>
  <c r="AP12"/>
  <c r="AP17"/>
  <c r="AP20"/>
  <c r="AP21"/>
  <c r="AP30"/>
  <c r="AP31"/>
  <c r="AP39"/>
  <c r="AP41"/>
  <c r="AP43"/>
  <c r="AP45"/>
  <c r="AP48"/>
  <c r="AP49"/>
  <c r="AP51"/>
  <c r="AP53"/>
  <c r="AP55"/>
  <c r="AP57"/>
  <c r="AP59"/>
  <c r="AP61"/>
  <c r="AP63"/>
  <c r="AP65"/>
  <c r="AP94"/>
  <c r="AP96"/>
  <c r="AP101"/>
  <c r="AP106"/>
  <c r="AP109"/>
  <c r="AP115"/>
  <c r="AP118"/>
  <c r="AP122"/>
  <c r="AP124"/>
  <c r="AP33"/>
  <c r="AP35"/>
  <c r="AP70"/>
  <c r="AP72"/>
  <c r="AP74"/>
  <c r="AP78"/>
  <c r="AP80"/>
  <c r="AP82"/>
  <c r="AP85"/>
  <c r="AP87"/>
  <c r="AP89"/>
  <c r="AP91"/>
  <c r="AP93"/>
  <c r="AP107"/>
  <c r="AP108"/>
  <c r="AP114"/>
  <c r="AP119"/>
  <c r="AP126"/>
  <c r="AP128"/>
  <c r="AP133"/>
  <c r="AP140"/>
  <c r="AP142"/>
  <c r="AP144"/>
  <c r="AP146"/>
  <c r="AP153"/>
  <c r="AP155"/>
  <c r="AP157"/>
  <c r="AP159"/>
  <c r="AP161"/>
  <c r="AP163"/>
  <c r="AP165"/>
  <c r="AP166"/>
  <c r="AP169"/>
  <c r="AP171"/>
  <c r="AP173"/>
  <c r="AP175"/>
  <c r="AP185"/>
  <c r="AP187"/>
  <c r="AP137"/>
  <c r="AP149"/>
  <c r="AP178"/>
  <c r="AP127"/>
  <c r="AP134"/>
  <c r="AP135"/>
  <c r="AP138"/>
  <c r="AP139"/>
  <c r="AP150"/>
  <c r="AP168"/>
  <c r="AP170"/>
  <c r="AP179"/>
  <c r="AP181"/>
  <c r="AP184"/>
  <c r="AP62"/>
  <c r="AP120"/>
  <c r="AP97"/>
  <c r="AP36"/>
  <c r="AP22"/>
  <c r="AP148"/>
  <c r="AP136"/>
  <c r="AP27"/>
  <c r="AP9"/>
  <c r="AP69"/>
  <c r="AP66"/>
  <c r="AP177"/>
  <c r="DB8"/>
  <c r="DB23"/>
  <c r="DB10"/>
  <c r="DB14"/>
  <c r="DB16"/>
  <c r="DB18"/>
  <c r="DB24"/>
  <c r="DB26"/>
  <c r="DB12"/>
  <c r="DB13"/>
  <c r="DB19"/>
  <c r="DB21"/>
  <c r="DB30"/>
  <c r="DB37"/>
  <c r="DB67"/>
  <c r="DB39"/>
  <c r="DB41"/>
  <c r="DB43"/>
  <c r="DB45"/>
  <c r="DB48"/>
  <c r="DB49"/>
  <c r="DB51"/>
  <c r="DB53"/>
  <c r="DB55"/>
  <c r="DB57"/>
  <c r="DB59"/>
  <c r="DB61"/>
  <c r="DB63"/>
  <c r="DB65"/>
  <c r="DB96"/>
  <c r="DB101"/>
  <c r="DB106"/>
  <c r="DB115"/>
  <c r="DB118"/>
  <c r="DB98"/>
  <c r="DB112"/>
  <c r="DB121"/>
  <c r="DB31"/>
  <c r="DB33"/>
  <c r="DB35"/>
  <c r="DB70"/>
  <c r="DB72"/>
  <c r="DB74"/>
  <c r="DB75"/>
  <c r="DB76"/>
  <c r="DB78"/>
  <c r="DB80"/>
  <c r="DB82"/>
  <c r="DB83"/>
  <c r="DB85"/>
  <c r="DB87"/>
  <c r="DB89"/>
  <c r="DB94"/>
  <c r="DB95"/>
  <c r="DB105"/>
  <c r="DB107"/>
  <c r="DB108"/>
  <c r="DB110"/>
  <c r="DB114"/>
  <c r="DB117"/>
  <c r="DB119"/>
  <c r="DB122"/>
  <c r="DB123"/>
  <c r="DB137"/>
  <c r="DB149"/>
  <c r="DB178"/>
  <c r="DB126"/>
  <c r="DB128"/>
  <c r="DB133"/>
  <c r="DB165"/>
  <c r="DB169"/>
  <c r="DB170"/>
  <c r="DB181"/>
  <c r="DB127"/>
  <c r="DB132"/>
  <c r="DB134"/>
  <c r="DB135"/>
  <c r="DB138"/>
  <c r="DB139"/>
  <c r="DB140"/>
  <c r="DB141"/>
  <c r="DB142"/>
  <c r="DB143"/>
  <c r="DB155"/>
  <c r="DB156"/>
  <c r="DB157"/>
  <c r="DB158"/>
  <c r="DB159"/>
  <c r="DB160"/>
  <c r="DB161"/>
  <c r="DB162"/>
  <c r="DB163"/>
  <c r="DB164"/>
  <c r="DB166"/>
  <c r="DB168"/>
  <c r="DB171"/>
  <c r="DB175"/>
  <c r="DB176"/>
  <c r="DB183"/>
  <c r="DB187"/>
  <c r="DB15"/>
  <c r="DB17"/>
  <c r="DB25"/>
  <c r="DB28"/>
  <c r="DB11"/>
  <c r="DB20"/>
  <c r="DB29"/>
  <c r="DB38"/>
  <c r="DB40"/>
  <c r="DB42"/>
  <c r="DB44"/>
  <c r="DB46"/>
  <c r="DB47"/>
  <c r="DB50"/>
  <c r="DB52"/>
  <c r="DB54"/>
  <c r="DB56"/>
  <c r="DB58"/>
  <c r="DB60"/>
  <c r="DB64"/>
  <c r="DB68"/>
  <c r="DB93"/>
  <c r="DB99"/>
  <c r="DB113"/>
  <c r="DB32"/>
  <c r="DB34"/>
  <c r="DB71"/>
  <c r="DB73"/>
  <c r="DB77"/>
  <c r="DB79"/>
  <c r="DB81"/>
  <c r="DB84"/>
  <c r="DB86"/>
  <c r="DB88"/>
  <c r="DB90"/>
  <c r="DB91"/>
  <c r="DB92"/>
  <c r="DB100"/>
  <c r="DB102"/>
  <c r="DB103"/>
  <c r="DB104"/>
  <c r="DB109"/>
  <c r="DB116"/>
  <c r="DB124"/>
  <c r="DB130"/>
  <c r="DB147"/>
  <c r="DB150"/>
  <c r="DB167"/>
  <c r="DB179"/>
  <c r="DB180"/>
  <c r="DB188"/>
  <c r="DB125"/>
  <c r="DB129"/>
  <c r="DB131"/>
  <c r="DB144"/>
  <c r="DB145"/>
  <c r="DB146"/>
  <c r="DB151"/>
  <c r="DB152"/>
  <c r="DB153"/>
  <c r="DB154"/>
  <c r="DB172"/>
  <c r="DB173"/>
  <c r="DB174"/>
  <c r="DB182"/>
  <c r="DB184"/>
  <c r="DB185"/>
  <c r="DB186"/>
  <c r="DB62"/>
  <c r="DB177"/>
  <c r="DB148"/>
  <c r="DB66"/>
  <c r="DB9"/>
  <c r="DB69"/>
  <c r="DB136"/>
  <c r="DB120"/>
  <c r="DB97"/>
  <c r="DB36"/>
  <c r="DB22"/>
  <c r="DB27"/>
  <c r="BJ111"/>
  <c r="AH69"/>
  <c r="AZ9"/>
  <c r="D8" i="5"/>
  <c r="D7"/>
  <c r="AD6"/>
  <c r="AD5"/>
  <c r="AH5"/>
  <c r="I3" i="1"/>
  <c r="D3"/>
  <c r="T3"/>
  <c r="AH3"/>
  <c r="EC111" i="8"/>
  <c r="BG136"/>
  <c r="BG120"/>
  <c r="EM148"/>
  <c r="FB177"/>
  <c r="BT148"/>
  <c r="CP111"/>
  <c r="DI148"/>
  <c r="EM120"/>
  <c r="AL62"/>
  <c r="AL177"/>
  <c r="AL148"/>
  <c r="AL136"/>
  <c r="AL120"/>
  <c r="AL97"/>
  <c r="BD177"/>
  <c r="CF177"/>
  <c r="GZ177"/>
  <c r="CS177"/>
  <c r="CY177"/>
  <c r="CY136"/>
  <c r="DI136"/>
  <c r="EI177"/>
  <c r="AC177"/>
  <c r="CJ177"/>
  <c r="EM177"/>
  <c r="BT177"/>
  <c r="DF177"/>
  <c r="EV177"/>
  <c r="FH177"/>
  <c r="BG177"/>
  <c r="BM177"/>
  <c r="BP177"/>
  <c r="CV177"/>
  <c r="AO177"/>
  <c r="AU177"/>
  <c r="DI177"/>
  <c r="DP177"/>
  <c r="CF148"/>
  <c r="GZ148"/>
  <c r="BG148"/>
  <c r="BG111"/>
  <c r="DP148"/>
  <c r="BD148"/>
  <c r="EI148"/>
  <c r="AC148"/>
  <c r="CJ148"/>
  <c r="DF148"/>
  <c r="EP148"/>
  <c r="EV148"/>
  <c r="FB148"/>
  <c r="FH148"/>
  <c r="BM148"/>
  <c r="BP148"/>
  <c r="CV148"/>
  <c r="AO148"/>
  <c r="CS148"/>
  <c r="CY148"/>
  <c r="EI136"/>
  <c r="CJ136"/>
  <c r="EM136"/>
  <c r="EP136"/>
  <c r="FB136"/>
  <c r="BP136"/>
  <c r="CV136"/>
  <c r="AU136"/>
  <c r="BD136"/>
  <c r="CF136"/>
  <c r="GZ136"/>
  <c r="AC136"/>
  <c r="BT136"/>
  <c r="DF136"/>
  <c r="EV136"/>
  <c r="FH136"/>
  <c r="BM136"/>
  <c r="AO136"/>
  <c r="AU120"/>
  <c r="CS136"/>
  <c r="DP136"/>
  <c r="CF120"/>
  <c r="GZ120"/>
  <c r="GZ111"/>
  <c r="CJ120"/>
  <c r="CJ111"/>
  <c r="BP120"/>
  <c r="BP111"/>
  <c r="AO120"/>
  <c r="AO111"/>
  <c r="CY120"/>
  <c r="DP120"/>
  <c r="BD120"/>
  <c r="EI120"/>
  <c r="AC120"/>
  <c r="BT120"/>
  <c r="BT111"/>
  <c r="DF120"/>
  <c r="EP120"/>
  <c r="EV120"/>
  <c r="FB120"/>
  <c r="FB111"/>
  <c r="FH120"/>
  <c r="BM120"/>
  <c r="BM111"/>
  <c r="CV120"/>
  <c r="DI120"/>
  <c r="DI111"/>
  <c r="CS111"/>
  <c r="EI111"/>
  <c r="EM111"/>
  <c r="AU111"/>
  <c r="CF97"/>
  <c r="EI97"/>
  <c r="GZ97"/>
  <c r="AC97"/>
  <c r="BT97"/>
  <c r="EP97"/>
  <c r="FB97"/>
  <c r="BM97"/>
  <c r="BP97"/>
  <c r="AO97"/>
  <c r="AU97"/>
  <c r="BD97"/>
  <c r="CJ97"/>
  <c r="EM97"/>
  <c r="DF97"/>
  <c r="EV97"/>
  <c r="FH97"/>
  <c r="BG97"/>
  <c r="CV97"/>
  <c r="CS97"/>
  <c r="CY97"/>
  <c r="DI97"/>
  <c r="DP97"/>
  <c r="BD62"/>
  <c r="AC62"/>
  <c r="CJ62"/>
  <c r="EM62"/>
  <c r="BT62"/>
  <c r="EV62"/>
  <c r="FH62"/>
  <c r="BM62"/>
  <c r="BP62"/>
  <c r="CV62"/>
  <c r="AO62"/>
  <c r="DI62"/>
  <c r="DP62"/>
  <c r="CF62"/>
  <c r="EI62"/>
  <c r="GZ62"/>
  <c r="DF62"/>
  <c r="EP62"/>
  <c r="FB62"/>
  <c r="BG62"/>
  <c r="CS62"/>
  <c r="CY62"/>
  <c r="GN8"/>
  <c r="GN12"/>
  <c r="GN16"/>
  <c r="GN18"/>
  <c r="GN20"/>
  <c r="GN22"/>
  <c r="GN24"/>
  <c r="GN26"/>
  <c r="GN28"/>
  <c r="GN30"/>
  <c r="GN33"/>
  <c r="GN11"/>
  <c r="GN13"/>
  <c r="GN34"/>
  <c r="GN46"/>
  <c r="GN50"/>
  <c r="GN59"/>
  <c r="GN64"/>
  <c r="GN67"/>
  <c r="GN72"/>
  <c r="GN79"/>
  <c r="GN82"/>
  <c r="GN86"/>
  <c r="GN89"/>
  <c r="GN43"/>
  <c r="GN44"/>
  <c r="GN49"/>
  <c r="GN57"/>
  <c r="GN58"/>
  <c r="GN63"/>
  <c r="GN71"/>
  <c r="GN74"/>
  <c r="GN77"/>
  <c r="GN78"/>
  <c r="GN83"/>
  <c r="GN88"/>
  <c r="GN91"/>
  <c r="GN92"/>
  <c r="GN101"/>
  <c r="GN112"/>
  <c r="GN114"/>
  <c r="GN100"/>
  <c r="GN107"/>
  <c r="GN116"/>
  <c r="GN125"/>
  <c r="GN127"/>
  <c r="GN133"/>
  <c r="GN143"/>
  <c r="GN135"/>
  <c r="GN138"/>
  <c r="GN145"/>
  <c r="GN149"/>
  <c r="GN150"/>
  <c r="GN151"/>
  <c r="GN152"/>
  <c r="GN153"/>
  <c r="GN15"/>
  <c r="GN32"/>
  <c r="GN38"/>
  <c r="GN40"/>
  <c r="GN10"/>
  <c r="GN17"/>
  <c r="GN19"/>
  <c r="GN21"/>
  <c r="GN23"/>
  <c r="GN25"/>
  <c r="GN27"/>
  <c r="GN29"/>
  <c r="GN31"/>
  <c r="GN35"/>
  <c r="GN37"/>
  <c r="GN48"/>
  <c r="GN53"/>
  <c r="GN54"/>
  <c r="GN61"/>
  <c r="GN66"/>
  <c r="GN70"/>
  <c r="GN75"/>
  <c r="GN81"/>
  <c r="GN84"/>
  <c r="GN87"/>
  <c r="GN90"/>
  <c r="GN99"/>
  <c r="GN41"/>
  <c r="GN45"/>
  <c r="GN47"/>
  <c r="GN51"/>
  <c r="GN55"/>
  <c r="GN56"/>
  <c r="GN60"/>
  <c r="GN65"/>
  <c r="GN68"/>
  <c r="GN69"/>
  <c r="GN73"/>
  <c r="GN76"/>
  <c r="GN80"/>
  <c r="GN85"/>
  <c r="GN93"/>
  <c r="GN94"/>
  <c r="GN95"/>
  <c r="GN96"/>
  <c r="GN98"/>
  <c r="GN102"/>
  <c r="GN106"/>
  <c r="GN109"/>
  <c r="GN103"/>
  <c r="GN105"/>
  <c r="GN113"/>
  <c r="GN115"/>
  <c r="GN124"/>
  <c r="GN126"/>
  <c r="GN128"/>
  <c r="GN129"/>
  <c r="GN130"/>
  <c r="GN131"/>
  <c r="GN137"/>
  <c r="GN121"/>
  <c r="GN134"/>
  <c r="GN141"/>
  <c r="GN142"/>
  <c r="GN144"/>
  <c r="GN146"/>
  <c r="GN147"/>
  <c r="GN158"/>
  <c r="GN164"/>
  <c r="GN165"/>
  <c r="GN160"/>
  <c r="GN161"/>
  <c r="GN162"/>
  <c r="GN181"/>
  <c r="GN184"/>
  <c r="GN173"/>
  <c r="GN170"/>
  <c r="GN171"/>
  <c r="GN172"/>
  <c r="GN174"/>
  <c r="GN175"/>
  <c r="GN176"/>
  <c r="GN179"/>
  <c r="GN182"/>
  <c r="GN185"/>
  <c r="GN186"/>
  <c r="GN187"/>
  <c r="GN188"/>
  <c r="GN157"/>
  <c r="GN159"/>
  <c r="GN156"/>
  <c r="GN180"/>
  <c r="GN169"/>
  <c r="GN166"/>
  <c r="GN119"/>
  <c r="GN154"/>
  <c r="GN140"/>
  <c r="GN132"/>
  <c r="GN122"/>
  <c r="GN117"/>
  <c r="GN110"/>
  <c r="GN108"/>
  <c r="GN14"/>
  <c r="GN139"/>
  <c r="GN178"/>
  <c r="GN177"/>
  <c r="GN168"/>
  <c r="GN163"/>
  <c r="GN155"/>
  <c r="GN183"/>
  <c r="GN167"/>
  <c r="GN123"/>
  <c r="GN39"/>
  <c r="GN118"/>
  <c r="GN52"/>
  <c r="GN42"/>
  <c r="GN104"/>
  <c r="GN9"/>
  <c r="GN36"/>
  <c r="BA126"/>
  <c r="BA122"/>
  <c r="BA8"/>
  <c r="BA10"/>
  <c r="BA15"/>
  <c r="BA32"/>
  <c r="BA38"/>
  <c r="BA17"/>
  <c r="BA19"/>
  <c r="BA21"/>
  <c r="BA22"/>
  <c r="BA23"/>
  <c r="BA25"/>
  <c r="BA29"/>
  <c r="BA31"/>
  <c r="BA37"/>
  <c r="BA39"/>
  <c r="BA48"/>
  <c r="BA52"/>
  <c r="BA53"/>
  <c r="BA54"/>
  <c r="BA61"/>
  <c r="BA70"/>
  <c r="BA75"/>
  <c r="BA81"/>
  <c r="BA84"/>
  <c r="BA95"/>
  <c r="BA51"/>
  <c r="BA55"/>
  <c r="BA60"/>
  <c r="BA65"/>
  <c r="BA68"/>
  <c r="BA73"/>
  <c r="BA76"/>
  <c r="BA80"/>
  <c r="BA85"/>
  <c r="BA106"/>
  <c r="BA115"/>
  <c r="BA104"/>
  <c r="BA105"/>
  <c r="BA113"/>
  <c r="BA114"/>
  <c r="BA116"/>
  <c r="BA119"/>
  <c r="BA123"/>
  <c r="BA129"/>
  <c r="BA130"/>
  <c r="BA139"/>
  <c r="BA142"/>
  <c r="BA144"/>
  <c r="BA134"/>
  <c r="BA137"/>
  <c r="BA140"/>
  <c r="BA149"/>
  <c r="BA152"/>
  <c r="BA154"/>
  <c r="BA157"/>
  <c r="BA14"/>
  <c r="BA16"/>
  <c r="BA18"/>
  <c r="BA20"/>
  <c r="BA24"/>
  <c r="BA26"/>
  <c r="BA27"/>
  <c r="BA28"/>
  <c r="BA30"/>
  <c r="BA12"/>
  <c r="BA13"/>
  <c r="BA34"/>
  <c r="BA98"/>
  <c r="BA42"/>
  <c r="BA46"/>
  <c r="BA50"/>
  <c r="BA56"/>
  <c r="BA58"/>
  <c r="BA59"/>
  <c r="BA64"/>
  <c r="BA72"/>
  <c r="BA74"/>
  <c r="BA78"/>
  <c r="BA79"/>
  <c r="BA86"/>
  <c r="BA89"/>
  <c r="BA92"/>
  <c r="BA94"/>
  <c r="BA96"/>
  <c r="BA44"/>
  <c r="BA49"/>
  <c r="BA63"/>
  <c r="BA71"/>
  <c r="BA82"/>
  <c r="BA83"/>
  <c r="BA88"/>
  <c r="BA90"/>
  <c r="BA91"/>
  <c r="BA101"/>
  <c r="BA108"/>
  <c r="BA110"/>
  <c r="BA112"/>
  <c r="BA100"/>
  <c r="BA103"/>
  <c r="BA107"/>
  <c r="BA117"/>
  <c r="BA121"/>
  <c r="BA143"/>
  <c r="BA125"/>
  <c r="BA127"/>
  <c r="BA128"/>
  <c r="BA133"/>
  <c r="BA138"/>
  <c r="BA141"/>
  <c r="BA131"/>
  <c r="BA132"/>
  <c r="BA145"/>
  <c r="BA147"/>
  <c r="BA150"/>
  <c r="BA151"/>
  <c r="BA153"/>
  <c r="BA162"/>
  <c r="BA170"/>
  <c r="BA156"/>
  <c r="BA164"/>
  <c r="BA165"/>
  <c r="BA166"/>
  <c r="BA172"/>
  <c r="BA174"/>
  <c r="BA173"/>
  <c r="BA187"/>
  <c r="BA188"/>
  <c r="BA160"/>
  <c r="BA161"/>
  <c r="BA163"/>
  <c r="BA168"/>
  <c r="BA158"/>
  <c r="BA159"/>
  <c r="BA169"/>
  <c r="BA171"/>
  <c r="BA175"/>
  <c r="BA178"/>
  <c r="BA176"/>
  <c r="BA183"/>
  <c r="BA184"/>
  <c r="BA186"/>
  <c r="BA180"/>
  <c r="BA167"/>
  <c r="BA179"/>
  <c r="BA77"/>
  <c r="BA41"/>
  <c r="BA11"/>
  <c r="BA124"/>
  <c r="BA102"/>
  <c r="BA93"/>
  <c r="BA47"/>
  <c r="BA33"/>
  <c r="BA40"/>
  <c r="BA155"/>
  <c r="BA135"/>
  <c r="BA87"/>
  <c r="BA43"/>
  <c r="BA181"/>
  <c r="BA185"/>
  <c r="BA182"/>
  <c r="BA146"/>
  <c r="BA118"/>
  <c r="BA99"/>
  <c r="BA35"/>
  <c r="BA67"/>
  <c r="BA109"/>
  <c r="BA57"/>
  <c r="BA45"/>
  <c r="BA36"/>
  <c r="BA69"/>
  <c r="BA66"/>
  <c r="GI111" i="7"/>
  <c r="GI188"/>
  <c r="GI185"/>
  <c r="GI181"/>
  <c r="GI177"/>
  <c r="GI165"/>
  <c r="GI142"/>
  <c r="GI123"/>
  <c r="GI119"/>
  <c r="GI71"/>
  <c r="GI96"/>
  <c r="GI64"/>
  <c r="GI16"/>
  <c r="GI39"/>
  <c r="GI23"/>
  <c r="GI8"/>
  <c r="GI13"/>
  <c r="GI18"/>
  <c r="GI20"/>
  <c r="GI21"/>
  <c r="GI28"/>
  <c r="GI30"/>
  <c r="GI32"/>
  <c r="GI34"/>
  <c r="GI38"/>
  <c r="GI11"/>
  <c r="GI15"/>
  <c r="GI17"/>
  <c r="GI46"/>
  <c r="GI43"/>
  <c r="GI48"/>
  <c r="GI50"/>
  <c r="GI52"/>
  <c r="GI53"/>
  <c r="GI54"/>
  <c r="GI56"/>
  <c r="GI58"/>
  <c r="GI60"/>
  <c r="GI67"/>
  <c r="GI70"/>
  <c r="GI72"/>
  <c r="GI74"/>
  <c r="GI76"/>
  <c r="GI78"/>
  <c r="GI80"/>
  <c r="GI82"/>
  <c r="GI97"/>
  <c r="GI99"/>
  <c r="GI104"/>
  <c r="GI108"/>
  <c r="GI68"/>
  <c r="GI83"/>
  <c r="GI85"/>
  <c r="GI87"/>
  <c r="GI89"/>
  <c r="GI91"/>
  <c r="GI93"/>
  <c r="GI94"/>
  <c r="GI100"/>
  <c r="GI105"/>
  <c r="GI109"/>
  <c r="GI112"/>
  <c r="GI115"/>
  <c r="GI117"/>
  <c r="GI126"/>
  <c r="GI114"/>
  <c r="GI128"/>
  <c r="GI131"/>
  <c r="GI134"/>
  <c r="GI135"/>
  <c r="GI137"/>
  <c r="GI153"/>
  <c r="GI129"/>
  <c r="GI130"/>
  <c r="GI141"/>
  <c r="GI143"/>
  <c r="GI144"/>
  <c r="GI145"/>
  <c r="GI146"/>
  <c r="GI160"/>
  <c r="GI158"/>
  <c r="GI168"/>
  <c r="GI170"/>
  <c r="GI172"/>
  <c r="GI175"/>
  <c r="GI176"/>
  <c r="GI167"/>
  <c r="GI169"/>
  <c r="GI182"/>
  <c r="GI183"/>
  <c r="GI184"/>
  <c r="GI10"/>
  <c r="GI14"/>
  <c r="GI19"/>
  <c r="GI24"/>
  <c r="GI27"/>
  <c r="GI29"/>
  <c r="GI31"/>
  <c r="GI33"/>
  <c r="GI35"/>
  <c r="GI12"/>
  <c r="GI26"/>
  <c r="GI37"/>
  <c r="GI45"/>
  <c r="GI55"/>
  <c r="GI44"/>
  <c r="GI47"/>
  <c r="GI49"/>
  <c r="GI51"/>
  <c r="GI57"/>
  <c r="GI59"/>
  <c r="GI61"/>
  <c r="GI63"/>
  <c r="GI66"/>
  <c r="GI69"/>
  <c r="GI73"/>
  <c r="GI75"/>
  <c r="GI77"/>
  <c r="GI79"/>
  <c r="GI81"/>
  <c r="GI101"/>
  <c r="GI102"/>
  <c r="GI106"/>
  <c r="GI110"/>
  <c r="GI84"/>
  <c r="GI86"/>
  <c r="GI88"/>
  <c r="GI90"/>
  <c r="GI92"/>
  <c r="GI95"/>
  <c r="GI98"/>
  <c r="GI103"/>
  <c r="GI107"/>
  <c r="GI113"/>
  <c r="GI118"/>
  <c r="GI124"/>
  <c r="GI116"/>
  <c r="GI120"/>
  <c r="GI121"/>
  <c r="GI122"/>
  <c r="GI125"/>
  <c r="GI132"/>
  <c r="GI138"/>
  <c r="GI139"/>
  <c r="GI147"/>
  <c r="GI149"/>
  <c r="GI127"/>
  <c r="GI133"/>
  <c r="GI151"/>
  <c r="GI154"/>
  <c r="GI155"/>
  <c r="GI156"/>
  <c r="GI162"/>
  <c r="GI166"/>
  <c r="GI163"/>
  <c r="GI164"/>
  <c r="GI173"/>
  <c r="GI174"/>
  <c r="GI178"/>
  <c r="GI179"/>
  <c r="GI180"/>
  <c r="GI186"/>
  <c r="GI140"/>
  <c r="GI65"/>
  <c r="GI25"/>
  <c r="GI42"/>
  <c r="GI150"/>
  <c r="GI187"/>
  <c r="GI161"/>
  <c r="GI157"/>
  <c r="GI41"/>
  <c r="GI40"/>
  <c r="GI171"/>
  <c r="GI159"/>
  <c r="GI152"/>
  <c r="GI148"/>
  <c r="GI62"/>
  <c r="GI22"/>
  <c r="GI136"/>
  <c r="GI36"/>
  <c r="BV9"/>
  <c r="D10"/>
  <c r="CF9"/>
  <c r="AZ8" i="6"/>
  <c r="BG10"/>
  <c r="D11"/>
  <c r="D6" i="5"/>
  <c r="D5"/>
  <c r="AD4"/>
  <c r="AD3"/>
  <c r="AL111" i="8"/>
  <c r="EP111"/>
  <c r="DP111"/>
  <c r="CY111"/>
  <c r="AC111"/>
  <c r="BA177"/>
  <c r="CV111"/>
  <c r="FH111"/>
  <c r="EV111"/>
  <c r="DF111"/>
  <c r="BD111"/>
  <c r="CF111"/>
  <c r="BA148"/>
  <c r="GN148"/>
  <c r="GN136"/>
  <c r="BA136"/>
  <c r="BA120"/>
  <c r="GN120"/>
  <c r="BA111"/>
  <c r="GN97"/>
  <c r="BA97"/>
  <c r="GN62"/>
  <c r="BA62"/>
  <c r="CK9"/>
  <c r="D9" i="7"/>
  <c r="CF8"/>
  <c r="CH9"/>
  <c r="BV8"/>
  <c r="BX9"/>
  <c r="BG9" i="6"/>
  <c r="D10"/>
  <c r="BA8"/>
  <c r="BA17"/>
  <c r="BA108"/>
  <c r="BA171"/>
  <c r="BA139"/>
  <c r="BA184"/>
  <c r="BA100"/>
  <c r="BA183"/>
  <c r="BA188"/>
  <c r="BA186"/>
  <c r="BA181"/>
  <c r="BA179"/>
  <c r="BA173"/>
  <c r="BA169"/>
  <c r="BA165"/>
  <c r="BA158"/>
  <c r="BA156"/>
  <c r="BA129"/>
  <c r="BA103"/>
  <c r="BA89"/>
  <c r="BA81"/>
  <c r="BA67"/>
  <c r="BA39"/>
  <c r="BA175"/>
  <c r="BA162"/>
  <c r="BA141"/>
  <c r="BA115"/>
  <c r="BA53"/>
  <c r="BA25"/>
  <c r="BA144"/>
  <c r="BA109"/>
  <c r="BA59"/>
  <c r="BA34"/>
  <c r="BA31"/>
  <c r="BA143"/>
  <c r="BA112"/>
  <c r="BA94"/>
  <c r="BA87"/>
  <c r="BA56"/>
  <c r="BA52"/>
  <c r="BA44"/>
  <c r="BA38"/>
  <c r="BA73"/>
  <c r="BA140"/>
  <c r="BA131"/>
  <c r="BA126"/>
  <c r="BA135"/>
  <c r="BA15"/>
  <c r="BA14"/>
  <c r="BA187"/>
  <c r="BA159"/>
  <c r="BA151"/>
  <c r="BA123"/>
  <c r="BA98"/>
  <c r="BA86"/>
  <c r="BA61"/>
  <c r="BA174"/>
  <c r="BA157"/>
  <c r="BA152"/>
  <c r="BA142"/>
  <c r="BA125"/>
  <c r="BA104"/>
  <c r="BA95"/>
  <c r="BA82"/>
  <c r="BA65"/>
  <c r="BA46"/>
  <c r="BA21"/>
  <c r="BA28"/>
  <c r="BA166"/>
  <c r="BA92"/>
  <c r="BA80"/>
  <c r="BA16"/>
  <c r="BA29"/>
  <c r="BA70"/>
  <c r="BA71"/>
  <c r="BA74"/>
  <c r="BA51"/>
  <c r="BA48"/>
  <c r="BA91"/>
  <c r="BA76"/>
  <c r="BA113"/>
  <c r="BA168"/>
  <c r="BA19"/>
  <c r="BA13"/>
  <c r="BA167"/>
  <c r="BA150"/>
  <c r="BA58"/>
  <c r="BA33"/>
  <c r="BA180"/>
  <c r="BA145"/>
  <c r="BA138"/>
  <c r="BA130"/>
  <c r="BA106"/>
  <c r="BA99"/>
  <c r="BA93"/>
  <c r="BA55"/>
  <c r="BA47"/>
  <c r="BA43"/>
  <c r="BA32"/>
  <c r="BA84"/>
  <c r="BA79"/>
  <c r="BA50"/>
  <c r="BA26"/>
  <c r="BA154"/>
  <c r="BA127"/>
  <c r="BA119"/>
  <c r="BA77"/>
  <c r="BA63"/>
  <c r="BA107"/>
  <c r="BA90"/>
  <c r="BA149"/>
  <c r="BA54"/>
  <c r="BA182"/>
  <c r="BA153"/>
  <c r="BA105"/>
  <c r="BA101"/>
  <c r="BA45"/>
  <c r="BA41"/>
  <c r="BA35"/>
  <c r="BA163"/>
  <c r="BA146"/>
  <c r="BA37"/>
  <c r="BA134"/>
  <c r="BA96"/>
  <c r="BA170"/>
  <c r="BA164"/>
  <c r="BA147"/>
  <c r="BA137"/>
  <c r="BA124"/>
  <c r="BA118"/>
  <c r="BA85"/>
  <c r="BA30"/>
  <c r="BA185"/>
  <c r="BA176"/>
  <c r="BA172"/>
  <c r="BA161"/>
  <c r="BA155"/>
  <c r="BA122"/>
  <c r="BA102"/>
  <c r="BA68"/>
  <c r="BA18"/>
  <c r="BA160"/>
  <c r="BA128"/>
  <c r="BA42"/>
  <c r="BA133"/>
  <c r="BA64"/>
  <c r="BA49"/>
  <c r="BA178"/>
  <c r="BA72"/>
  <c r="BA57"/>
  <c r="BA132"/>
  <c r="BA88"/>
  <c r="BA60"/>
  <c r="BA78"/>
  <c r="BA24"/>
  <c r="BA116"/>
  <c r="BA23"/>
  <c r="BA117"/>
  <c r="BA110"/>
  <c r="BA83"/>
  <c r="BA75"/>
  <c r="BA121"/>
  <c r="BA114"/>
  <c r="BA40"/>
  <c r="BA20"/>
  <c r="BA12"/>
  <c r="BA36"/>
  <c r="BA27"/>
  <c r="BA177"/>
  <c r="BA136"/>
  <c r="BA69"/>
  <c r="BA22"/>
  <c r="BA62"/>
  <c r="BA120"/>
  <c r="BA97"/>
  <c r="BA66"/>
  <c r="BA148"/>
  <c r="BA10"/>
  <c r="BA111"/>
  <c r="BA11"/>
  <c r="BA9"/>
  <c r="D4" i="5"/>
  <c r="H4"/>
  <c r="H3"/>
  <c r="L4"/>
  <c r="L3"/>
  <c r="P4"/>
  <c r="P3"/>
  <c r="U4"/>
  <c r="U3"/>
  <c r="Y4"/>
  <c r="Y3"/>
  <c r="AF4"/>
  <c r="AF3"/>
  <c r="AK4"/>
  <c r="AK3"/>
  <c r="AP4"/>
  <c r="AP3"/>
  <c r="AT4"/>
  <c r="AT3"/>
  <c r="AX4"/>
  <c r="AX3"/>
  <c r="BB4"/>
  <c r="BB3"/>
  <c r="BG4"/>
  <c r="BG3"/>
  <c r="BK4"/>
  <c r="BK3"/>
  <c r="BO4"/>
  <c r="BO3"/>
  <c r="BS4"/>
  <c r="BS3"/>
  <c r="BX4"/>
  <c r="BX3"/>
  <c r="CC4"/>
  <c r="CC3"/>
  <c r="G4"/>
  <c r="G3"/>
  <c r="K4"/>
  <c r="K3"/>
  <c r="O4"/>
  <c r="O3"/>
  <c r="S4"/>
  <c r="S3"/>
  <c r="X4"/>
  <c r="X3"/>
  <c r="AE4"/>
  <c r="AE3"/>
  <c r="AJ4"/>
  <c r="AJ3"/>
  <c r="AN4"/>
  <c r="AN3"/>
  <c r="AS4"/>
  <c r="AS3"/>
  <c r="AW4"/>
  <c r="AW3"/>
  <c r="BA4"/>
  <c r="BA3"/>
  <c r="BF4"/>
  <c r="BF3"/>
  <c r="BJ4"/>
  <c r="BJ3"/>
  <c r="BN4"/>
  <c r="BN3"/>
  <c r="BR4"/>
  <c r="BR3"/>
  <c r="BV4"/>
  <c r="BV3"/>
  <c r="CB4"/>
  <c r="CB3"/>
  <c r="Z4"/>
  <c r="Z3"/>
  <c r="F4"/>
  <c r="F3"/>
  <c r="J4"/>
  <c r="J3"/>
  <c r="N4"/>
  <c r="N3"/>
  <c r="R4"/>
  <c r="R3"/>
  <c r="W4"/>
  <c r="W3"/>
  <c r="AB4"/>
  <c r="AB3"/>
  <c r="AI4"/>
  <c r="AI3"/>
  <c r="AM4"/>
  <c r="AM3"/>
  <c r="AR4"/>
  <c r="AR3"/>
  <c r="AV4"/>
  <c r="AV3"/>
  <c r="AZ4"/>
  <c r="AZ3"/>
  <c r="BE4"/>
  <c r="BE3"/>
  <c r="BI4"/>
  <c r="BI3"/>
  <c r="BM4"/>
  <c r="BM3"/>
  <c r="BQ4"/>
  <c r="BQ3"/>
  <c r="BU4"/>
  <c r="BU3"/>
  <c r="CA4"/>
  <c r="CA3"/>
  <c r="AC4"/>
  <c r="AC3"/>
  <c r="I4"/>
  <c r="I3"/>
  <c r="M4"/>
  <c r="M3"/>
  <c r="Q4"/>
  <c r="Q3"/>
  <c r="V4"/>
  <c r="V3"/>
  <c r="AA4"/>
  <c r="AA3"/>
  <c r="AG4"/>
  <c r="AG3"/>
  <c r="AL4"/>
  <c r="AL3"/>
  <c r="AQ4"/>
  <c r="AQ3"/>
  <c r="AU4"/>
  <c r="AU3"/>
  <c r="AY4"/>
  <c r="AY3"/>
  <c r="BD4"/>
  <c r="BD3"/>
  <c r="BH4"/>
  <c r="BH3"/>
  <c r="BL4"/>
  <c r="BL3"/>
  <c r="BP4"/>
  <c r="BP3"/>
  <c r="BT4"/>
  <c r="BT3"/>
  <c r="BZ4"/>
  <c r="BZ3"/>
  <c r="CD4"/>
  <c r="CD3"/>
  <c r="T4"/>
  <c r="T3"/>
  <c r="BW4"/>
  <c r="BW3"/>
  <c r="BY4"/>
  <c r="BY3"/>
  <c r="AO4"/>
  <c r="AO3"/>
  <c r="BC4"/>
  <c r="BC3"/>
  <c r="E4"/>
  <c r="E3"/>
  <c r="AH4"/>
  <c r="AH3"/>
  <c r="GN111" i="8"/>
  <c r="CK8"/>
  <c r="CA9"/>
  <c r="BX185" i="7"/>
  <c r="BX183"/>
  <c r="BX179"/>
  <c r="BX163"/>
  <c r="BX176"/>
  <c r="BX174"/>
  <c r="BX156"/>
  <c r="BX146"/>
  <c r="BX144"/>
  <c r="BX138"/>
  <c r="BX145"/>
  <c r="BX137"/>
  <c r="BX122"/>
  <c r="BX95"/>
  <c r="BX96"/>
  <c r="BX83"/>
  <c r="BX72"/>
  <c r="BX56"/>
  <c r="BX55"/>
  <c r="BX47"/>
  <c r="BX45"/>
  <c r="BX63"/>
  <c r="BX38"/>
  <c r="BX37"/>
  <c r="BX25"/>
  <c r="BX24"/>
  <c r="BX43"/>
  <c r="BX21"/>
  <c r="BX17"/>
  <c r="BX15"/>
  <c r="BX13"/>
  <c r="BX8"/>
  <c r="BX16"/>
  <c r="BX18"/>
  <c r="BX42"/>
  <c r="BX14"/>
  <c r="BX28"/>
  <c r="BX39"/>
  <c r="BX29"/>
  <c r="BX30"/>
  <c r="BX31"/>
  <c r="BX32"/>
  <c r="BX33"/>
  <c r="BX34"/>
  <c r="BX35"/>
  <c r="BX48"/>
  <c r="BX64"/>
  <c r="BX44"/>
  <c r="BX50"/>
  <c r="BX52"/>
  <c r="BX54"/>
  <c r="BX57"/>
  <c r="BX59"/>
  <c r="BX61"/>
  <c r="BX84"/>
  <c r="BX86"/>
  <c r="BX88"/>
  <c r="BX90"/>
  <c r="BX92"/>
  <c r="BX101"/>
  <c r="BX106"/>
  <c r="BX110"/>
  <c r="BX71"/>
  <c r="BX73"/>
  <c r="BX75"/>
  <c r="BX78"/>
  <c r="BX82"/>
  <c r="BX102"/>
  <c r="BX107"/>
  <c r="BX113"/>
  <c r="BX117"/>
  <c r="BX116"/>
  <c r="BX124"/>
  <c r="BX125"/>
  <c r="BX130"/>
  <c r="BX141"/>
  <c r="BX142"/>
  <c r="BX143"/>
  <c r="BX147"/>
  <c r="BX153"/>
  <c r="BX127"/>
  <c r="BX133"/>
  <c r="BX150"/>
  <c r="BX160"/>
  <c r="BX155"/>
  <c r="BX158"/>
  <c r="BX161"/>
  <c r="BX165"/>
  <c r="BX168"/>
  <c r="BX167"/>
  <c r="BX169"/>
  <c r="BX171"/>
  <c r="BX172"/>
  <c r="BX173"/>
  <c r="BX180"/>
  <c r="BX184"/>
  <c r="BX188"/>
  <c r="BX26"/>
  <c r="BX41"/>
  <c r="BX23"/>
  <c r="BX19"/>
  <c r="BX20"/>
  <c r="BX40"/>
  <c r="BX67"/>
  <c r="BX49"/>
  <c r="BX51"/>
  <c r="BX53"/>
  <c r="BX58"/>
  <c r="BX60"/>
  <c r="BX68"/>
  <c r="BX46"/>
  <c r="BX65"/>
  <c r="BX85"/>
  <c r="BX87"/>
  <c r="BX89"/>
  <c r="BX91"/>
  <c r="BX93"/>
  <c r="BX94"/>
  <c r="BX99"/>
  <c r="BX104"/>
  <c r="BX108"/>
  <c r="BX70"/>
  <c r="BX98"/>
  <c r="BX112"/>
  <c r="BX74"/>
  <c r="BX76"/>
  <c r="BX77"/>
  <c r="BX79"/>
  <c r="BX80"/>
  <c r="BX81"/>
  <c r="BX100"/>
  <c r="BX103"/>
  <c r="BX105"/>
  <c r="BX109"/>
  <c r="BX121"/>
  <c r="BX115"/>
  <c r="BX123"/>
  <c r="BX126"/>
  <c r="BX114"/>
  <c r="BX118"/>
  <c r="BX119"/>
  <c r="BX149"/>
  <c r="BX128"/>
  <c r="BX131"/>
  <c r="BX134"/>
  <c r="BX152"/>
  <c r="BX140"/>
  <c r="BX129"/>
  <c r="BX132"/>
  <c r="BX135"/>
  <c r="BX139"/>
  <c r="BX151"/>
  <c r="BX154"/>
  <c r="BX159"/>
  <c r="BX157"/>
  <c r="BX162"/>
  <c r="BX164"/>
  <c r="BX170"/>
  <c r="BX175"/>
  <c r="BX166"/>
  <c r="BX178"/>
  <c r="BX186"/>
  <c r="BX181"/>
  <c r="BX182"/>
  <c r="BX187"/>
  <c r="BX36"/>
  <c r="BX148"/>
  <c r="BX97"/>
  <c r="BX22"/>
  <c r="BX62"/>
  <c r="BX177"/>
  <c r="BX27"/>
  <c r="BX136"/>
  <c r="BX120"/>
  <c r="BX69"/>
  <c r="BX66"/>
  <c r="BX12"/>
  <c r="BX111"/>
  <c r="BX11"/>
  <c r="BX10"/>
  <c r="CH188"/>
  <c r="CH172"/>
  <c r="CH143"/>
  <c r="CH141"/>
  <c r="CH131"/>
  <c r="CH136"/>
  <c r="CH124"/>
  <c r="CH120"/>
  <c r="CH97"/>
  <c r="CH69"/>
  <c r="CH66"/>
  <c r="CH8"/>
  <c r="CH40"/>
  <c r="CH14"/>
  <c r="CH19"/>
  <c r="CH24"/>
  <c r="CH29"/>
  <c r="CH31"/>
  <c r="CH33"/>
  <c r="CH35"/>
  <c r="CH39"/>
  <c r="CH12"/>
  <c r="CH16"/>
  <c r="CH25"/>
  <c r="CH37"/>
  <c r="CH46"/>
  <c r="CH43"/>
  <c r="CH50"/>
  <c r="CH52"/>
  <c r="CH58"/>
  <c r="CH60"/>
  <c r="CH63"/>
  <c r="CH64"/>
  <c r="CH67"/>
  <c r="CH70"/>
  <c r="CH72"/>
  <c r="CH74"/>
  <c r="CH76"/>
  <c r="CH78"/>
  <c r="CH80"/>
  <c r="CH82"/>
  <c r="CH98"/>
  <c r="CH102"/>
  <c r="CH103"/>
  <c r="CH107"/>
  <c r="CH83"/>
  <c r="CH85"/>
  <c r="CH87"/>
  <c r="CH89"/>
  <c r="CH91"/>
  <c r="CH93"/>
  <c r="CH99"/>
  <c r="CH104"/>
  <c r="CH108"/>
  <c r="CH114"/>
  <c r="CH119"/>
  <c r="CH122"/>
  <c r="CH125"/>
  <c r="CH113"/>
  <c r="CH117"/>
  <c r="CH121"/>
  <c r="CH123"/>
  <c r="CH126"/>
  <c r="CH127"/>
  <c r="CH133"/>
  <c r="CH140"/>
  <c r="CH150"/>
  <c r="CH128"/>
  <c r="CH134"/>
  <c r="CH152"/>
  <c r="CH157"/>
  <c r="CH155"/>
  <c r="CH156"/>
  <c r="CH167"/>
  <c r="CH174"/>
  <c r="CH165"/>
  <c r="CH175"/>
  <c r="CH176"/>
  <c r="CH180"/>
  <c r="CH185"/>
  <c r="CH187"/>
  <c r="CH13"/>
  <c r="CH18"/>
  <c r="CH20"/>
  <c r="CH21"/>
  <c r="CH23"/>
  <c r="CH28"/>
  <c r="CH30"/>
  <c r="CH32"/>
  <c r="CH34"/>
  <c r="CH38"/>
  <c r="CH15"/>
  <c r="CH17"/>
  <c r="CH27"/>
  <c r="CH45"/>
  <c r="CH55"/>
  <c r="CH44"/>
  <c r="CH47"/>
  <c r="CH48"/>
  <c r="CH49"/>
  <c r="CH51"/>
  <c r="CH53"/>
  <c r="CH54"/>
  <c r="CH56"/>
  <c r="CH57"/>
  <c r="CH59"/>
  <c r="CH61"/>
  <c r="CH68"/>
  <c r="CH71"/>
  <c r="CH73"/>
  <c r="CH75"/>
  <c r="CH77"/>
  <c r="CH79"/>
  <c r="CH81"/>
  <c r="CH94"/>
  <c r="CH95"/>
  <c r="CH100"/>
  <c r="CH105"/>
  <c r="CH109"/>
  <c r="CH112"/>
  <c r="CH84"/>
  <c r="CH86"/>
  <c r="CH88"/>
  <c r="CH90"/>
  <c r="CH92"/>
  <c r="CH96"/>
  <c r="CH101"/>
  <c r="CH106"/>
  <c r="CH110"/>
  <c r="CH116"/>
  <c r="CH118"/>
  <c r="CH115"/>
  <c r="CH129"/>
  <c r="CH135"/>
  <c r="CH144"/>
  <c r="CH145"/>
  <c r="CH146"/>
  <c r="CH154"/>
  <c r="CH130"/>
  <c r="CH132"/>
  <c r="CH137"/>
  <c r="CH138"/>
  <c r="CH139"/>
  <c r="CH142"/>
  <c r="CH147"/>
  <c r="CH149"/>
  <c r="CH161"/>
  <c r="CH159"/>
  <c r="CH163"/>
  <c r="CH164"/>
  <c r="CH169"/>
  <c r="CH171"/>
  <c r="CH173"/>
  <c r="CH166"/>
  <c r="CH168"/>
  <c r="CH170"/>
  <c r="CH177"/>
  <c r="CH178"/>
  <c r="CH179"/>
  <c r="CH184"/>
  <c r="CH181"/>
  <c r="CH182"/>
  <c r="CH183"/>
  <c r="CH186"/>
  <c r="CH151"/>
  <c r="CH41"/>
  <c r="CH162"/>
  <c r="CH158"/>
  <c r="CH153"/>
  <c r="CH65"/>
  <c r="CH26"/>
  <c r="CH160"/>
  <c r="CH42"/>
  <c r="CH62"/>
  <c r="CH22"/>
  <c r="CH148"/>
  <c r="CH36"/>
  <c r="CH11"/>
  <c r="CH111"/>
  <c r="CH10"/>
  <c r="D8"/>
  <c r="D9" i="6"/>
  <c r="BG8"/>
  <c r="BH9"/>
  <c r="CM8" i="8"/>
  <c r="CM12"/>
  <c r="CM14"/>
  <c r="CM16"/>
  <c r="CM18"/>
  <c r="CM20"/>
  <c r="CM24"/>
  <c r="CM26"/>
  <c r="CM27"/>
  <c r="CM28"/>
  <c r="CM30"/>
  <c r="CM33"/>
  <c r="CM13"/>
  <c r="CM34"/>
  <c r="CM46"/>
  <c r="CM50"/>
  <c r="CM58"/>
  <c r="CM59"/>
  <c r="CM64"/>
  <c r="CM67"/>
  <c r="CM72"/>
  <c r="CM79"/>
  <c r="CM82"/>
  <c r="CM86"/>
  <c r="CM94"/>
  <c r="CM96"/>
  <c r="CM42"/>
  <c r="CM43"/>
  <c r="CM44"/>
  <c r="CM49"/>
  <c r="CM63"/>
  <c r="CM66"/>
  <c r="CM71"/>
  <c r="CM78"/>
  <c r="CM83"/>
  <c r="CM88"/>
  <c r="CM91"/>
  <c r="CM92"/>
  <c r="CM101"/>
  <c r="CM103"/>
  <c r="CM108"/>
  <c r="CM110"/>
  <c r="CM112"/>
  <c r="CM115"/>
  <c r="CM100"/>
  <c r="CM107"/>
  <c r="CM128"/>
  <c r="CM129"/>
  <c r="CM133"/>
  <c r="CM138"/>
  <c r="CM141"/>
  <c r="CM135"/>
  <c r="CM143"/>
  <c r="CM145"/>
  <c r="CM147"/>
  <c r="CM150"/>
  <c r="CM151"/>
  <c r="CM153"/>
  <c r="CM15"/>
  <c r="CM32"/>
  <c r="CM38"/>
  <c r="CM19"/>
  <c r="CM21"/>
  <c r="CM22"/>
  <c r="CM23"/>
  <c r="CM25"/>
  <c r="CM29"/>
  <c r="CM35"/>
  <c r="CM37"/>
  <c r="CM39"/>
  <c r="CM74"/>
  <c r="CM48"/>
  <c r="CM52"/>
  <c r="CM53"/>
  <c r="CM54"/>
  <c r="CM61"/>
  <c r="CM70"/>
  <c r="CM75"/>
  <c r="CM81"/>
  <c r="CM84"/>
  <c r="CM87"/>
  <c r="CM90"/>
  <c r="CM95"/>
  <c r="CM51"/>
  <c r="CM55"/>
  <c r="CM56"/>
  <c r="CM60"/>
  <c r="CM65"/>
  <c r="CM68"/>
  <c r="CM73"/>
  <c r="CM76"/>
  <c r="CM80"/>
  <c r="CM85"/>
  <c r="CM93"/>
  <c r="CM98"/>
  <c r="CM102"/>
  <c r="CM106"/>
  <c r="CM104"/>
  <c r="CM105"/>
  <c r="CM113"/>
  <c r="CM114"/>
  <c r="CM116"/>
  <c r="CM117"/>
  <c r="CM119"/>
  <c r="CM123"/>
  <c r="CM121"/>
  <c r="CM125"/>
  <c r="CM127"/>
  <c r="CM130"/>
  <c r="CM131"/>
  <c r="CM139"/>
  <c r="CM142"/>
  <c r="CM144"/>
  <c r="CM134"/>
  <c r="CM137"/>
  <c r="CM140"/>
  <c r="CM146"/>
  <c r="CM149"/>
  <c r="CM152"/>
  <c r="CM154"/>
  <c r="CM157"/>
  <c r="CM160"/>
  <c r="CM161"/>
  <c r="CM163"/>
  <c r="CM168"/>
  <c r="CM158"/>
  <c r="CM159"/>
  <c r="CM169"/>
  <c r="CM171"/>
  <c r="CM178"/>
  <c r="CM176"/>
  <c r="CM180"/>
  <c r="CM183"/>
  <c r="CM184"/>
  <c r="CM162"/>
  <c r="CM156"/>
  <c r="CM164"/>
  <c r="CM165"/>
  <c r="CM166"/>
  <c r="CM167"/>
  <c r="CM170"/>
  <c r="CM172"/>
  <c r="CM174"/>
  <c r="CM173"/>
  <c r="CM179"/>
  <c r="CM175"/>
  <c r="CM181"/>
  <c r="CM185"/>
  <c r="CM187"/>
  <c r="CM188"/>
  <c r="CM182"/>
  <c r="CM186"/>
  <c r="CM17"/>
  <c r="CM118"/>
  <c r="CM77"/>
  <c r="CM40"/>
  <c r="CM109"/>
  <c r="CM57"/>
  <c r="CM45"/>
  <c r="CM41"/>
  <c r="CM99"/>
  <c r="CM124"/>
  <c r="CM122"/>
  <c r="CM31"/>
  <c r="CM155"/>
  <c r="CM132"/>
  <c r="CM126"/>
  <c r="CM89"/>
  <c r="CM47"/>
  <c r="CM36"/>
  <c r="CM69"/>
  <c r="CM11"/>
  <c r="CM10"/>
  <c r="CA8"/>
  <c r="CC9"/>
  <c r="CM9"/>
  <c r="GS7" i="7"/>
  <c r="GS4"/>
  <c r="GM7"/>
  <c r="GM4"/>
  <c r="GA7"/>
  <c r="GA4"/>
  <c r="FU7"/>
  <c r="FU4"/>
  <c r="FO7"/>
  <c r="FO4"/>
  <c r="FK7"/>
  <c r="FK4"/>
  <c r="FE7"/>
  <c r="FE4"/>
  <c r="FE5"/>
  <c r="FE6"/>
  <c r="FA7"/>
  <c r="FA4"/>
  <c r="EU7"/>
  <c r="EU4"/>
  <c r="EO7"/>
  <c r="EO4"/>
  <c r="EI7"/>
  <c r="EI4"/>
  <c r="EE7"/>
  <c r="EE4"/>
  <c r="DY7"/>
  <c r="DY4"/>
  <c r="DT7"/>
  <c r="DT4"/>
  <c r="DT5"/>
  <c r="DT6"/>
  <c r="DR7"/>
  <c r="DR4"/>
  <c r="DR5"/>
  <c r="DR6"/>
  <c r="DP7"/>
  <c r="DP4"/>
  <c r="DP5"/>
  <c r="DP6"/>
  <c r="DN7"/>
  <c r="DN4"/>
  <c r="DN5"/>
  <c r="DN6"/>
  <c r="DI7"/>
  <c r="DI4"/>
  <c r="DE7"/>
  <c r="DE4"/>
  <c r="CZ7"/>
  <c r="CZ4"/>
  <c r="CZ5"/>
  <c r="CZ6"/>
  <c r="CU7"/>
  <c r="CU4"/>
  <c r="CO7"/>
  <c r="CO4"/>
  <c r="CI7"/>
  <c r="CI4"/>
  <c r="CC7"/>
  <c r="CC4"/>
  <c r="BY7"/>
  <c r="BY4"/>
  <c r="BS7"/>
  <c r="BS4"/>
  <c r="BM7"/>
  <c r="BM4"/>
  <c r="BI7"/>
  <c r="BI4"/>
  <c r="BC7"/>
  <c r="BC4"/>
  <c r="AW7"/>
  <c r="AW4"/>
  <c r="AQ7"/>
  <c r="AQ4"/>
  <c r="AK7"/>
  <c r="AK4"/>
  <c r="AE7"/>
  <c r="AE4"/>
  <c r="Y7"/>
  <c r="Y4"/>
  <c r="S7"/>
  <c r="S4"/>
  <c r="O7"/>
  <c r="O4"/>
  <c r="I7"/>
  <c r="I4"/>
  <c r="GV7"/>
  <c r="GV4"/>
  <c r="GP7"/>
  <c r="GP4"/>
  <c r="GJ7"/>
  <c r="GJ4"/>
  <c r="GD7"/>
  <c r="GD4"/>
  <c r="FX7"/>
  <c r="FX4"/>
  <c r="FR7"/>
  <c r="FR4"/>
  <c r="FN7"/>
  <c r="FN4"/>
  <c r="FN5"/>
  <c r="FN6"/>
  <c r="FH7"/>
  <c r="FH4"/>
  <c r="FD7"/>
  <c r="FD4"/>
  <c r="EX7"/>
  <c r="EX4"/>
  <c r="ER7"/>
  <c r="ER4"/>
  <c r="EL7"/>
  <c r="EL4"/>
  <c r="EG7"/>
  <c r="EG4"/>
  <c r="EG5"/>
  <c r="EG6"/>
  <c r="EB7"/>
  <c r="EB4"/>
  <c r="DV7"/>
  <c r="DV4"/>
  <c r="DS7"/>
  <c r="DS4"/>
  <c r="DS5"/>
  <c r="DS6"/>
  <c r="DQ7"/>
  <c r="DQ4"/>
  <c r="DQ5"/>
  <c r="DQ6"/>
  <c r="DO7"/>
  <c r="DO4"/>
  <c r="DO5"/>
  <c r="DO6"/>
  <c r="DL7"/>
  <c r="DL4"/>
  <c r="DH7"/>
  <c r="DH4"/>
  <c r="DH5"/>
  <c r="DH6"/>
  <c r="DB7"/>
  <c r="DB4"/>
  <c r="CX7"/>
  <c r="CX4"/>
  <c r="CR7"/>
  <c r="CR4"/>
  <c r="CL7"/>
  <c r="CL4"/>
  <c r="CB7"/>
  <c r="CB4"/>
  <c r="BP7"/>
  <c r="BP4"/>
  <c r="BL7"/>
  <c r="BL4"/>
  <c r="BF7"/>
  <c r="BF4"/>
  <c r="AZ7"/>
  <c r="AZ4"/>
  <c r="AN7"/>
  <c r="AN4"/>
  <c r="AH7"/>
  <c r="AH4"/>
  <c r="AB7"/>
  <c r="AB4"/>
  <c r="V7"/>
  <c r="V4"/>
  <c r="P7"/>
  <c r="P4"/>
  <c r="P5"/>
  <c r="P6"/>
  <c r="L7"/>
  <c r="L4"/>
  <c r="F7"/>
  <c r="F4"/>
  <c r="D7"/>
  <c r="D5"/>
  <c r="D6"/>
  <c r="T15"/>
  <c r="T20"/>
  <c r="T23"/>
  <c r="T24"/>
  <c r="T28"/>
  <c r="T30"/>
  <c r="T32"/>
  <c r="T34"/>
  <c r="T13"/>
  <c r="T38"/>
  <c r="T63"/>
  <c r="T47"/>
  <c r="T56"/>
  <c r="T55"/>
  <c r="T98"/>
  <c r="T112"/>
  <c r="T72"/>
  <c r="T83"/>
  <c r="T100"/>
  <c r="T105"/>
  <c r="T109"/>
  <c r="T84"/>
  <c r="T86"/>
  <c r="T88"/>
  <c r="T90"/>
  <c r="T92"/>
  <c r="T94"/>
  <c r="T95"/>
  <c r="T96"/>
  <c r="T106"/>
  <c r="T110"/>
  <c r="T113"/>
  <c r="T116"/>
  <c r="T118"/>
  <c r="T127"/>
  <c r="T129"/>
  <c r="T135"/>
  <c r="T137"/>
  <c r="T154"/>
  <c r="T130"/>
  <c r="T142"/>
  <c r="T144"/>
  <c r="T145"/>
  <c r="T146"/>
  <c r="T147"/>
  <c r="T169"/>
  <c r="T173"/>
  <c r="T176"/>
  <c r="T182"/>
  <c r="T183"/>
  <c r="T184"/>
  <c r="T185"/>
  <c r="T14"/>
  <c r="T19"/>
  <c r="T21"/>
  <c r="T29"/>
  <c r="T31"/>
  <c r="T33"/>
  <c r="T35"/>
  <c r="T37"/>
  <c r="T39"/>
  <c r="T16"/>
  <c r="T17"/>
  <c r="T18"/>
  <c r="T46"/>
  <c r="T45"/>
  <c r="T102"/>
  <c r="T103"/>
  <c r="T107"/>
  <c r="T85"/>
  <c r="T87"/>
  <c r="T89"/>
  <c r="T91"/>
  <c r="T93"/>
  <c r="T99"/>
  <c r="T104"/>
  <c r="T108"/>
  <c r="T114"/>
  <c r="T119"/>
  <c r="T125"/>
  <c r="T121"/>
  <c r="T122"/>
  <c r="T123"/>
  <c r="T124"/>
  <c r="T126"/>
  <c r="T132"/>
  <c r="T133"/>
  <c r="T139"/>
  <c r="T143"/>
  <c r="T128"/>
  <c r="T131"/>
  <c r="T134"/>
  <c r="T155"/>
  <c r="T156"/>
  <c r="T166"/>
  <c r="T167"/>
  <c r="T163"/>
  <c r="T164"/>
  <c r="T172"/>
  <c r="T174"/>
  <c r="T178"/>
  <c r="T179"/>
  <c r="T180"/>
  <c r="T181"/>
  <c r="T157"/>
  <c r="T150"/>
  <c r="T65"/>
  <c r="T175"/>
  <c r="T117"/>
  <c r="T80"/>
  <c r="T76"/>
  <c r="T70"/>
  <c r="T67"/>
  <c r="T60"/>
  <c r="T52"/>
  <c r="T48"/>
  <c r="T170"/>
  <c r="T115"/>
  <c r="T69"/>
  <c r="T81"/>
  <c r="T77"/>
  <c r="T68"/>
  <c r="T59"/>
  <c r="T54"/>
  <c r="T51"/>
  <c r="T44"/>
  <c r="T43"/>
  <c r="T152"/>
  <c r="T165"/>
  <c r="T82"/>
  <c r="T78"/>
  <c r="T74"/>
  <c r="T97"/>
  <c r="T64"/>
  <c r="T58"/>
  <c r="T50"/>
  <c r="T168"/>
  <c r="T149"/>
  <c r="T79"/>
  <c r="T75"/>
  <c r="T71"/>
  <c r="T61"/>
  <c r="T57"/>
  <c r="T53"/>
  <c r="T49"/>
  <c r="T27"/>
  <c r="T36"/>
  <c r="T42"/>
  <c r="T151"/>
  <c r="T159"/>
  <c r="T41"/>
  <c r="T160"/>
  <c r="T186"/>
  <c r="T25"/>
  <c r="T153"/>
  <c r="T161"/>
  <c r="T66"/>
  <c r="T40"/>
  <c r="T62"/>
  <c r="T26"/>
  <c r="T158"/>
  <c r="T177"/>
  <c r="E7"/>
  <c r="E4"/>
  <c r="E5"/>
  <c r="E6"/>
  <c r="T22"/>
  <c r="T140"/>
  <c r="T136"/>
  <c r="T162"/>
  <c r="T171"/>
  <c r="T120"/>
  <c r="T12"/>
  <c r="T148"/>
  <c r="AT7"/>
  <c r="AT4"/>
  <c r="T11"/>
  <c r="T111"/>
  <c r="GG7"/>
  <c r="GG4"/>
  <c r="T10"/>
  <c r="T9"/>
  <c r="CF7"/>
  <c r="CF4"/>
  <c r="CG62"/>
  <c r="BV7"/>
  <c r="BV4"/>
  <c r="BW12"/>
  <c r="D8" i="6"/>
  <c r="BH8"/>
  <c r="BH108"/>
  <c r="BH67"/>
  <c r="BH127"/>
  <c r="BH137"/>
  <c r="BH30"/>
  <c r="BH131"/>
  <c r="BH179"/>
  <c r="BH152"/>
  <c r="BH104"/>
  <c r="BH60"/>
  <c r="BH149"/>
  <c r="BH98"/>
  <c r="BH70"/>
  <c r="BH77"/>
  <c r="BH181"/>
  <c r="BH53"/>
  <c r="BH63"/>
  <c r="BH132"/>
  <c r="BH72"/>
  <c r="BH19"/>
  <c r="BH45"/>
  <c r="BH43"/>
  <c r="BH79"/>
  <c r="BH114"/>
  <c r="BH46"/>
  <c r="BH187"/>
  <c r="BH172"/>
  <c r="BH170"/>
  <c r="BH107"/>
  <c r="BH93"/>
  <c r="BH73"/>
  <c r="BH65"/>
  <c r="BH61"/>
  <c r="BH121"/>
  <c r="BH44"/>
  <c r="BH42"/>
  <c r="BH39"/>
  <c r="BH37"/>
  <c r="BH117"/>
  <c r="BH115"/>
  <c r="BH82"/>
  <c r="BH80"/>
  <c r="BH74"/>
  <c r="BH47"/>
  <c r="BH26"/>
  <c r="BH24"/>
  <c r="BH12"/>
  <c r="BH91"/>
  <c r="BH20"/>
  <c r="BH180"/>
  <c r="BH171"/>
  <c r="BH151"/>
  <c r="BH150"/>
  <c r="BH109"/>
  <c r="BH48"/>
  <c r="BH28"/>
  <c r="BH128"/>
  <c r="BH85"/>
  <c r="BH83"/>
  <c r="BH81"/>
  <c r="BH50"/>
  <c r="BH25"/>
  <c r="BH23"/>
  <c r="BH21"/>
  <c r="BH183"/>
  <c r="BH174"/>
  <c r="BH173"/>
  <c r="BH169"/>
  <c r="BH168"/>
  <c r="BH154"/>
  <c r="BH153"/>
  <c r="BH126"/>
  <c r="BH125"/>
  <c r="BH16"/>
  <c r="BH15"/>
  <c r="BH14"/>
  <c r="BH116"/>
  <c r="BH166"/>
  <c r="BH54"/>
  <c r="BH178"/>
  <c r="BH112"/>
  <c r="BH94"/>
  <c r="BH86"/>
  <c r="BH133"/>
  <c r="BH176"/>
  <c r="BH92"/>
  <c r="BH68"/>
  <c r="BH64"/>
  <c r="BH52"/>
  <c r="BH58"/>
  <c r="BH56"/>
  <c r="BH40"/>
  <c r="BH71"/>
  <c r="BH110"/>
  <c r="BH175"/>
  <c r="BH155"/>
  <c r="BH102"/>
  <c r="BH78"/>
  <c r="BH130"/>
  <c r="BH87"/>
  <c r="BH113"/>
  <c r="BH13"/>
  <c r="BH129"/>
  <c r="BH59"/>
  <c r="BH57"/>
  <c r="BH55"/>
  <c r="BH88"/>
  <c r="BH41"/>
  <c r="BH38"/>
  <c r="BH118"/>
  <c r="BH90"/>
  <c r="BH84"/>
  <c r="BH76"/>
  <c r="BH49"/>
  <c r="BH35"/>
  <c r="BH33"/>
  <c r="BH31"/>
  <c r="BH75"/>
  <c r="BH182"/>
  <c r="BH138"/>
  <c r="BH135"/>
  <c r="BH134"/>
  <c r="BH100"/>
  <c r="BH124"/>
  <c r="BH123"/>
  <c r="BH122"/>
  <c r="BH106"/>
  <c r="BH105"/>
  <c r="BH103"/>
  <c r="BH101"/>
  <c r="BH99"/>
  <c r="BH96"/>
  <c r="BH95"/>
  <c r="BH29"/>
  <c r="BH119"/>
  <c r="BH89"/>
  <c r="BH51"/>
  <c r="BH34"/>
  <c r="BH32"/>
  <c r="BH188"/>
  <c r="BH186"/>
  <c r="BH185"/>
  <c r="BH184"/>
  <c r="BH167"/>
  <c r="BH165"/>
  <c r="BH164"/>
  <c r="BH163"/>
  <c r="BH162"/>
  <c r="BH161"/>
  <c r="BH160"/>
  <c r="BH159"/>
  <c r="BH158"/>
  <c r="BH157"/>
  <c r="BH156"/>
  <c r="BH147"/>
  <c r="BH146"/>
  <c r="BH145"/>
  <c r="BH144"/>
  <c r="BH143"/>
  <c r="BH142"/>
  <c r="BH141"/>
  <c r="BH140"/>
  <c r="BH139"/>
  <c r="BH18"/>
  <c r="BH17"/>
  <c r="BH69"/>
  <c r="BH111"/>
  <c r="BH177"/>
  <c r="BH36"/>
  <c r="BH22"/>
  <c r="BH120"/>
  <c r="BH66"/>
  <c r="BH97"/>
  <c r="BH148"/>
  <c r="BH27"/>
  <c r="BH136"/>
  <c r="BH62"/>
  <c r="BH11"/>
  <c r="BG7"/>
  <c r="BG4"/>
  <c r="BG5"/>
  <c r="BG6"/>
  <c r="BH10"/>
  <c r="CM177" i="8"/>
  <c r="CM148"/>
  <c r="CM136"/>
  <c r="CM120"/>
  <c r="CM111"/>
  <c r="CM97"/>
  <c r="CM62"/>
  <c r="CC123"/>
  <c r="CC119"/>
  <c r="CC8"/>
  <c r="CC14"/>
  <c r="CC16"/>
  <c r="CC18"/>
  <c r="CC20"/>
  <c r="CC24"/>
  <c r="CC26"/>
  <c r="CC27"/>
  <c r="CC28"/>
  <c r="CC30"/>
  <c r="CC33"/>
  <c r="CC13"/>
  <c r="CC34"/>
  <c r="CC41"/>
  <c r="CC42"/>
  <c r="CC46"/>
  <c r="CC50"/>
  <c r="CC58"/>
  <c r="CC59"/>
  <c r="CC64"/>
  <c r="CC67"/>
  <c r="CC72"/>
  <c r="CC74"/>
  <c r="CC79"/>
  <c r="CC82"/>
  <c r="CC86"/>
  <c r="CC94"/>
  <c r="CC96"/>
  <c r="CC43"/>
  <c r="CC44"/>
  <c r="CC49"/>
  <c r="CC63"/>
  <c r="CC66"/>
  <c r="CC71"/>
  <c r="CC78"/>
  <c r="CC83"/>
  <c r="CC88"/>
  <c r="CC91"/>
  <c r="CC92"/>
  <c r="CC101"/>
  <c r="CC103"/>
  <c r="CC108"/>
  <c r="CC110"/>
  <c r="CC112"/>
  <c r="CC117"/>
  <c r="CC122"/>
  <c r="CC100"/>
  <c r="CC107"/>
  <c r="CC125"/>
  <c r="CC127"/>
  <c r="CC128"/>
  <c r="CC133"/>
  <c r="CC138"/>
  <c r="CC141"/>
  <c r="CC129"/>
  <c r="CC135"/>
  <c r="CC143"/>
  <c r="CC145"/>
  <c r="CC147"/>
  <c r="CC150"/>
  <c r="CC151"/>
  <c r="CC153"/>
  <c r="CC15"/>
  <c r="CC32"/>
  <c r="CC38"/>
  <c r="CC19"/>
  <c r="CC21"/>
  <c r="CC22"/>
  <c r="CC23"/>
  <c r="CC25"/>
  <c r="CC29"/>
  <c r="CC35"/>
  <c r="CC37"/>
  <c r="CC39"/>
  <c r="CC47"/>
  <c r="CC48"/>
  <c r="CC52"/>
  <c r="CC53"/>
  <c r="CC54"/>
  <c r="CC61"/>
  <c r="CC70"/>
  <c r="CC75"/>
  <c r="CC81"/>
  <c r="CC84"/>
  <c r="CC87"/>
  <c r="CC90"/>
  <c r="CC95"/>
  <c r="CC51"/>
  <c r="CC55"/>
  <c r="CC56"/>
  <c r="CC60"/>
  <c r="CC65"/>
  <c r="CC68"/>
  <c r="CC73"/>
  <c r="CC76"/>
  <c r="CC80"/>
  <c r="CC85"/>
  <c r="CC93"/>
  <c r="CC98"/>
  <c r="CC115"/>
  <c r="CC102"/>
  <c r="CC106"/>
  <c r="CC104"/>
  <c r="CC105"/>
  <c r="CC113"/>
  <c r="CC114"/>
  <c r="CC116"/>
  <c r="CC126"/>
  <c r="CC121"/>
  <c r="CC130"/>
  <c r="CC131"/>
  <c r="CC139"/>
  <c r="CC142"/>
  <c r="CC144"/>
  <c r="CC134"/>
  <c r="CC137"/>
  <c r="CC140"/>
  <c r="CC146"/>
  <c r="CC149"/>
  <c r="CC152"/>
  <c r="CC154"/>
  <c r="CC157"/>
  <c r="CC160"/>
  <c r="CC161"/>
  <c r="CC163"/>
  <c r="CC168"/>
  <c r="CC158"/>
  <c r="CC159"/>
  <c r="CC169"/>
  <c r="CC171"/>
  <c r="CC178"/>
  <c r="CC176"/>
  <c r="CC180"/>
  <c r="CC183"/>
  <c r="CC184"/>
  <c r="CC186"/>
  <c r="CC162"/>
  <c r="CC156"/>
  <c r="CC164"/>
  <c r="CC165"/>
  <c r="CC166"/>
  <c r="CC167"/>
  <c r="CC170"/>
  <c r="CC172"/>
  <c r="CC174"/>
  <c r="CC173"/>
  <c r="CC179"/>
  <c r="CC175"/>
  <c r="CC181"/>
  <c r="CC185"/>
  <c r="CC187"/>
  <c r="CC188"/>
  <c r="CC57"/>
  <c r="CC99"/>
  <c r="CC17"/>
  <c r="CC124"/>
  <c r="CC118"/>
  <c r="CC31"/>
  <c r="CC182"/>
  <c r="CC40"/>
  <c r="CC155"/>
  <c r="CC132"/>
  <c r="CC109"/>
  <c r="CC89"/>
  <c r="CC45"/>
  <c r="CC77"/>
  <c r="CC69"/>
  <c r="CC36"/>
  <c r="CC12"/>
  <c r="CC11"/>
  <c r="CC10"/>
  <c r="GH62" i="7"/>
  <c r="GH171"/>
  <c r="GH161"/>
  <c r="GH25"/>
  <c r="GH180"/>
  <c r="GH173"/>
  <c r="GH162"/>
  <c r="GH151"/>
  <c r="GH147"/>
  <c r="GH125"/>
  <c r="GH116"/>
  <c r="GH107"/>
  <c r="GH92"/>
  <c r="GH84"/>
  <c r="GH101"/>
  <c r="GH75"/>
  <c r="GH63"/>
  <c r="GH51"/>
  <c r="GH55"/>
  <c r="GH12"/>
  <c r="GH29"/>
  <c r="GH14"/>
  <c r="GH182"/>
  <c r="GH175"/>
  <c r="GH158"/>
  <c r="GH144"/>
  <c r="GH129"/>
  <c r="GH134"/>
  <c r="GH126"/>
  <c r="GH109"/>
  <c r="GH93"/>
  <c r="GH85"/>
  <c r="GH104"/>
  <c r="GH80"/>
  <c r="GH72"/>
  <c r="GH58"/>
  <c r="GH52"/>
  <c r="GH46"/>
  <c r="GH38"/>
  <c r="GH28"/>
  <c r="GH13"/>
  <c r="GH16"/>
  <c r="GH119"/>
  <c r="GH177"/>
  <c r="GH111"/>
  <c r="GH22"/>
  <c r="GH159"/>
  <c r="GH157"/>
  <c r="GH42"/>
  <c r="GH186"/>
  <c r="GH174"/>
  <c r="GH166"/>
  <c r="GH154"/>
  <c r="GH149"/>
  <c r="GH132"/>
  <c r="GH120"/>
  <c r="GH113"/>
  <c r="GH95"/>
  <c r="GH86"/>
  <c r="GH102"/>
  <c r="GH77"/>
  <c r="GH66"/>
  <c r="GH57"/>
  <c r="GH44"/>
  <c r="GH26"/>
  <c r="GH31"/>
  <c r="GH19"/>
  <c r="GH183"/>
  <c r="GH176"/>
  <c r="GH168"/>
  <c r="GH145"/>
  <c r="GH130"/>
  <c r="GH135"/>
  <c r="GH114"/>
  <c r="GH112"/>
  <c r="GH94"/>
  <c r="GH87"/>
  <c r="GH108"/>
  <c r="GH82"/>
  <c r="GH74"/>
  <c r="GH60"/>
  <c r="GH53"/>
  <c r="GH43"/>
  <c r="GH11"/>
  <c r="GH30"/>
  <c r="GH18"/>
  <c r="GH64"/>
  <c r="GH123"/>
  <c r="GH181"/>
  <c r="GH136"/>
  <c r="GH152"/>
  <c r="GH41"/>
  <c r="GH150"/>
  <c r="GH140"/>
  <c r="GH178"/>
  <c r="GH163"/>
  <c r="GH155"/>
  <c r="GH127"/>
  <c r="GH138"/>
  <c r="GH121"/>
  <c r="GH118"/>
  <c r="GH98"/>
  <c r="GH88"/>
  <c r="GH106"/>
  <c r="GH79"/>
  <c r="GH69"/>
  <c r="GH59"/>
  <c r="GH47"/>
  <c r="GH37"/>
  <c r="GH33"/>
  <c r="GH24"/>
  <c r="GH184"/>
  <c r="GH167"/>
  <c r="GH170"/>
  <c r="GH146"/>
  <c r="GH141"/>
  <c r="GH137"/>
  <c r="GH128"/>
  <c r="GH115"/>
  <c r="GH100"/>
  <c r="GH89"/>
  <c r="GH68"/>
  <c r="GH97"/>
  <c r="GH76"/>
  <c r="GH67"/>
  <c r="GH54"/>
  <c r="GH48"/>
  <c r="GH15"/>
  <c r="GH32"/>
  <c r="GH20"/>
  <c r="GH23"/>
  <c r="GH96"/>
  <c r="GH142"/>
  <c r="GH185"/>
  <c r="GH36"/>
  <c r="GH148"/>
  <c r="GH40"/>
  <c r="GH187"/>
  <c r="GH65"/>
  <c r="GH179"/>
  <c r="GH164"/>
  <c r="GH156"/>
  <c r="GH133"/>
  <c r="GH139"/>
  <c r="GH122"/>
  <c r="GH124"/>
  <c r="GH103"/>
  <c r="GH90"/>
  <c r="GH110"/>
  <c r="GH81"/>
  <c r="GH73"/>
  <c r="GH61"/>
  <c r="GH49"/>
  <c r="GH45"/>
  <c r="GH35"/>
  <c r="GH27"/>
  <c r="GH10"/>
  <c r="GH169"/>
  <c r="GH172"/>
  <c r="GH160"/>
  <c r="GH143"/>
  <c r="GH153"/>
  <c r="GH131"/>
  <c r="GH117"/>
  <c r="GH105"/>
  <c r="GH91"/>
  <c r="GH83"/>
  <c r="GH99"/>
  <c r="GH78"/>
  <c r="GH70"/>
  <c r="GH56"/>
  <c r="GH50"/>
  <c r="GH17"/>
  <c r="GH34"/>
  <c r="GH21"/>
  <c r="GH39"/>
  <c r="GH71"/>
  <c r="GH165"/>
  <c r="GH188"/>
  <c r="DC181"/>
  <c r="DC180"/>
  <c r="DC173"/>
  <c r="DC164"/>
  <c r="DC149"/>
  <c r="DC137"/>
  <c r="DC151"/>
  <c r="DC146"/>
  <c r="DC144"/>
  <c r="DC141"/>
  <c r="DC124"/>
  <c r="DC117"/>
  <c r="DC119"/>
  <c r="DC118"/>
  <c r="DC183"/>
  <c r="DC170"/>
  <c r="DC174"/>
  <c r="DC160"/>
  <c r="DC138"/>
  <c r="DC132"/>
  <c r="DC130"/>
  <c r="DC145"/>
  <c r="DC143"/>
  <c r="DC96"/>
  <c r="DC69"/>
  <c r="DC94"/>
  <c r="DC64"/>
  <c r="DC53"/>
  <c r="DC49"/>
  <c r="DC54"/>
  <c r="DC59"/>
  <c r="DC68"/>
  <c r="DC75"/>
  <c r="DC79"/>
  <c r="DC85"/>
  <c r="DC89"/>
  <c r="DC93"/>
  <c r="DC101"/>
  <c r="DC105"/>
  <c r="DC109"/>
  <c r="DC114"/>
  <c r="DC125"/>
  <c r="DC129"/>
  <c r="DC140"/>
  <c r="DC152"/>
  <c r="DC161"/>
  <c r="DC184"/>
  <c r="DC65"/>
  <c r="DC33"/>
  <c r="DC31"/>
  <c r="DC29"/>
  <c r="DC12"/>
  <c r="DC40"/>
  <c r="DC10"/>
  <c r="DC24"/>
  <c r="DC19"/>
  <c r="DC83"/>
  <c r="DC111"/>
  <c r="DC47"/>
  <c r="DC27"/>
  <c r="DC43"/>
  <c r="DC50"/>
  <c r="DC55"/>
  <c r="DC60"/>
  <c r="DC70"/>
  <c r="DC76"/>
  <c r="DC80"/>
  <c r="DC86"/>
  <c r="DC90"/>
  <c r="DC98"/>
  <c r="DC102"/>
  <c r="DC106"/>
  <c r="DC110"/>
  <c r="DC115"/>
  <c r="DC126"/>
  <c r="DC133"/>
  <c r="DC142"/>
  <c r="DC154"/>
  <c r="DC165"/>
  <c r="DC185"/>
  <c r="DC41"/>
  <c r="DC15"/>
  <c r="DC35"/>
  <c r="DC188"/>
  <c r="DC182"/>
  <c r="DC179"/>
  <c r="DC176"/>
  <c r="DC166"/>
  <c r="DC163"/>
  <c r="DC156"/>
  <c r="DC162"/>
  <c r="DC136"/>
  <c r="DC131"/>
  <c r="DC122"/>
  <c r="DC186"/>
  <c r="DC178"/>
  <c r="DC175"/>
  <c r="DC172"/>
  <c r="DC168"/>
  <c r="DC169"/>
  <c r="DC167"/>
  <c r="DC155"/>
  <c r="DC158"/>
  <c r="DC153"/>
  <c r="DC147"/>
  <c r="DC139"/>
  <c r="DC120"/>
  <c r="DC97"/>
  <c r="DC84"/>
  <c r="DC103"/>
  <c r="DC95"/>
  <c r="DC72"/>
  <c r="DC56"/>
  <c r="DC44"/>
  <c r="DC46"/>
  <c r="DC51"/>
  <c r="DC57"/>
  <c r="DC61"/>
  <c r="DC73"/>
  <c r="DC77"/>
  <c r="DC81"/>
  <c r="DC87"/>
  <c r="DC91"/>
  <c r="DC99"/>
  <c r="DC112"/>
  <c r="DC107"/>
  <c r="DC123"/>
  <c r="DC116"/>
  <c r="DC127"/>
  <c r="DC134"/>
  <c r="DC148"/>
  <c r="DC157"/>
  <c r="DC171"/>
  <c r="DC187"/>
  <c r="DC66"/>
  <c r="DC62"/>
  <c r="DC34"/>
  <c r="DC32"/>
  <c r="DC30"/>
  <c r="DC28"/>
  <c r="DC18"/>
  <c r="DC14"/>
  <c r="DC42"/>
  <c r="DC37"/>
  <c r="DC26"/>
  <c r="DC17"/>
  <c r="DC16"/>
  <c r="DC11"/>
  <c r="DC22"/>
  <c r="DC13"/>
  <c r="DC71"/>
  <c r="DC63"/>
  <c r="DC38"/>
  <c r="DC48"/>
  <c r="DC52"/>
  <c r="DC58"/>
  <c r="DC67"/>
  <c r="DC74"/>
  <c r="DC78"/>
  <c r="DC82"/>
  <c r="DC88"/>
  <c r="DC92"/>
  <c r="DC100"/>
  <c r="DC104"/>
  <c r="DC108"/>
  <c r="DC113"/>
  <c r="DC121"/>
  <c r="DC128"/>
  <c r="DC135"/>
  <c r="DC150"/>
  <c r="DC159"/>
  <c r="DC177"/>
  <c r="DC45"/>
  <c r="DC39"/>
  <c r="DC36"/>
  <c r="DC25"/>
  <c r="DC23"/>
  <c r="DC21"/>
  <c r="DC20"/>
  <c r="FY186"/>
  <c r="FY183"/>
  <c r="FY178"/>
  <c r="FY175"/>
  <c r="FY172"/>
  <c r="FY155"/>
  <c r="FY153"/>
  <c r="FY147"/>
  <c r="FY139"/>
  <c r="FY134"/>
  <c r="FY133"/>
  <c r="FY130"/>
  <c r="FY127"/>
  <c r="FY121"/>
  <c r="FY108"/>
  <c r="FY104"/>
  <c r="FY179"/>
  <c r="FY177"/>
  <c r="FY176"/>
  <c r="FY166"/>
  <c r="FY167"/>
  <c r="FY163"/>
  <c r="FY156"/>
  <c r="FY124"/>
  <c r="FY122"/>
  <c r="FY116"/>
  <c r="FY99"/>
  <c r="FY69"/>
  <c r="FY100"/>
  <c r="FY71"/>
  <c r="FY142"/>
  <c r="FY154"/>
  <c r="FY165"/>
  <c r="FY187"/>
  <c r="FY67"/>
  <c r="FY61"/>
  <c r="FY59"/>
  <c r="FY57"/>
  <c r="FY54"/>
  <c r="FY52"/>
  <c r="FY50"/>
  <c r="FY48"/>
  <c r="FY44"/>
  <c r="FY40"/>
  <c r="FY23"/>
  <c r="FY34"/>
  <c r="FY30"/>
  <c r="FY28"/>
  <c r="FY18"/>
  <c r="FY13"/>
  <c r="FY10"/>
  <c r="FY12"/>
  <c r="FY81"/>
  <c r="FY79"/>
  <c r="FY77"/>
  <c r="FY75"/>
  <c r="FY73"/>
  <c r="FY112"/>
  <c r="FY111"/>
  <c r="FY107"/>
  <c r="FY103"/>
  <c r="FY95"/>
  <c r="FY93"/>
  <c r="FY91"/>
  <c r="FY89"/>
  <c r="FY87"/>
  <c r="FY85"/>
  <c r="FY83"/>
  <c r="FY55"/>
  <c r="FY45"/>
  <c r="FY64"/>
  <c r="FY119"/>
  <c r="FY148"/>
  <c r="FY157"/>
  <c r="FY171"/>
  <c r="FY188"/>
  <c r="FY25"/>
  <c r="FY32"/>
  <c r="FY24"/>
  <c r="FY21"/>
  <c r="FY17"/>
  <c r="FY15"/>
  <c r="FY180"/>
  <c r="FY170"/>
  <c r="FY168"/>
  <c r="FY174"/>
  <c r="FY169"/>
  <c r="FY160"/>
  <c r="FY158"/>
  <c r="FY138"/>
  <c r="FY132"/>
  <c r="FY145"/>
  <c r="FY143"/>
  <c r="FY136"/>
  <c r="FY129"/>
  <c r="FY115"/>
  <c r="FY123"/>
  <c r="FY110"/>
  <c r="FY106"/>
  <c r="FY102"/>
  <c r="FY96"/>
  <c r="FY182"/>
  <c r="FY184"/>
  <c r="FY173"/>
  <c r="FY164"/>
  <c r="FY162"/>
  <c r="FY149"/>
  <c r="FY137"/>
  <c r="FY135"/>
  <c r="FY128"/>
  <c r="FY151"/>
  <c r="FY146"/>
  <c r="FY144"/>
  <c r="FY141"/>
  <c r="FY126"/>
  <c r="FY118"/>
  <c r="FY117"/>
  <c r="FY113"/>
  <c r="FY125"/>
  <c r="FY120"/>
  <c r="FY114"/>
  <c r="FY101"/>
  <c r="FY97"/>
  <c r="FY70"/>
  <c r="FY98"/>
  <c r="FY16"/>
  <c r="FY65"/>
  <c r="FY131"/>
  <c r="FY150"/>
  <c r="FY159"/>
  <c r="FY181"/>
  <c r="FY66"/>
  <c r="FY63"/>
  <c r="FY62"/>
  <c r="FY60"/>
  <c r="FY58"/>
  <c r="FY56"/>
  <c r="FY53"/>
  <c r="FY51"/>
  <c r="FY49"/>
  <c r="FY43"/>
  <c r="FY41"/>
  <c r="FY39"/>
  <c r="FY35"/>
  <c r="FY31"/>
  <c r="FY29"/>
  <c r="FY37"/>
  <c r="FY19"/>
  <c r="FY14"/>
  <c r="FY26"/>
  <c r="FY22"/>
  <c r="FY11"/>
  <c r="FY42"/>
  <c r="FY82"/>
  <c r="FY80"/>
  <c r="FY78"/>
  <c r="FY76"/>
  <c r="FY74"/>
  <c r="FY72"/>
  <c r="FY109"/>
  <c r="FY105"/>
  <c r="FY94"/>
  <c r="FY92"/>
  <c r="FY90"/>
  <c r="FY88"/>
  <c r="FY86"/>
  <c r="FY84"/>
  <c r="FY46"/>
  <c r="FY68"/>
  <c r="FY140"/>
  <c r="FY152"/>
  <c r="FY161"/>
  <c r="FY185"/>
  <c r="FY47"/>
  <c r="FY38"/>
  <c r="FY33"/>
  <c r="FY27"/>
  <c r="FY36"/>
  <c r="FY20"/>
  <c r="GK176"/>
  <c r="GK173"/>
  <c r="GK158"/>
  <c r="GK131"/>
  <c r="GK117"/>
  <c r="GK121"/>
  <c r="GK102"/>
  <c r="GK82"/>
  <c r="GK74"/>
  <c r="GK69"/>
  <c r="GK103"/>
  <c r="GK93"/>
  <c r="GK89"/>
  <c r="GK85"/>
  <c r="GK16"/>
  <c r="GK123"/>
  <c r="GK161"/>
  <c r="GK186"/>
  <c r="GK178"/>
  <c r="GK169"/>
  <c r="GK156"/>
  <c r="GK137"/>
  <c r="GK132"/>
  <c r="GK145"/>
  <c r="GK133"/>
  <c r="GK115"/>
  <c r="GK108"/>
  <c r="GK78"/>
  <c r="GK83"/>
  <c r="GK47"/>
  <c r="GK140"/>
  <c r="GK165"/>
  <c r="GK63"/>
  <c r="GK40"/>
  <c r="GK67"/>
  <c r="GK59"/>
  <c r="GK53"/>
  <c r="GK49"/>
  <c r="GK38"/>
  <c r="GK30"/>
  <c r="GK14"/>
  <c r="GK32"/>
  <c r="GK22"/>
  <c r="GK13"/>
  <c r="GK15"/>
  <c r="GK175"/>
  <c r="GK164"/>
  <c r="GK149"/>
  <c r="GK126"/>
  <c r="GK113"/>
  <c r="GK120"/>
  <c r="GK101"/>
  <c r="GK81"/>
  <c r="GK73"/>
  <c r="GK109"/>
  <c r="GK100"/>
  <c r="GK92"/>
  <c r="GK88"/>
  <c r="GK84"/>
  <c r="GK64"/>
  <c r="GK142"/>
  <c r="GK171"/>
  <c r="GK180"/>
  <c r="GK172"/>
  <c r="GK167"/>
  <c r="GK155"/>
  <c r="GK136"/>
  <c r="GK128"/>
  <c r="GK144"/>
  <c r="GK130"/>
  <c r="GK125"/>
  <c r="GK106"/>
  <c r="GK77"/>
  <c r="GK55"/>
  <c r="GK65"/>
  <c r="GK148"/>
  <c r="GK177"/>
  <c r="GK54"/>
  <c r="GK39"/>
  <c r="GK60"/>
  <c r="GK56"/>
  <c r="GK50"/>
  <c r="GK23"/>
  <c r="GK33"/>
  <c r="GK24"/>
  <c r="GK35"/>
  <c r="GK27"/>
  <c r="GK18"/>
  <c r="GK17"/>
  <c r="GK183"/>
  <c r="GK170"/>
  <c r="GK160"/>
  <c r="GK147"/>
  <c r="GK124"/>
  <c r="GK112"/>
  <c r="GK116"/>
  <c r="GK99"/>
  <c r="GK80"/>
  <c r="GK72"/>
  <c r="GK107"/>
  <c r="GK98"/>
  <c r="GK91"/>
  <c r="GK87"/>
  <c r="GK62"/>
  <c r="GK68"/>
  <c r="GK150"/>
  <c r="GK181"/>
  <c r="GK184"/>
  <c r="GK168"/>
  <c r="GK163"/>
  <c r="GK153"/>
  <c r="GK135"/>
  <c r="GK151"/>
  <c r="GK143"/>
  <c r="GK129"/>
  <c r="GK111"/>
  <c r="GK104"/>
  <c r="GK76"/>
  <c r="GK46"/>
  <c r="GK96"/>
  <c r="GK152"/>
  <c r="GK185"/>
  <c r="GK43"/>
  <c r="GK25"/>
  <c r="GK61"/>
  <c r="GK57"/>
  <c r="GK51"/>
  <c r="GK44"/>
  <c r="GK34"/>
  <c r="GK37"/>
  <c r="GK11"/>
  <c r="GK29"/>
  <c r="GK19"/>
  <c r="GK26"/>
  <c r="GK182"/>
  <c r="GK166"/>
  <c r="GK154"/>
  <c r="GK139"/>
  <c r="GK118"/>
  <c r="GK122"/>
  <c r="GK114"/>
  <c r="GK97"/>
  <c r="GK75"/>
  <c r="GK70"/>
  <c r="GK105"/>
  <c r="GK95"/>
  <c r="GK90"/>
  <c r="GK86"/>
  <c r="GK45"/>
  <c r="GK71"/>
  <c r="GK157"/>
  <c r="GK187"/>
  <c r="GK179"/>
  <c r="GK174"/>
  <c r="GK162"/>
  <c r="GK138"/>
  <c r="GK134"/>
  <c r="GK146"/>
  <c r="GK141"/>
  <c r="GK127"/>
  <c r="GK110"/>
  <c r="GK79"/>
  <c r="GK94"/>
  <c r="GK20"/>
  <c r="GK119"/>
  <c r="GK159"/>
  <c r="GK188"/>
  <c r="GK41"/>
  <c r="GK66"/>
  <c r="GK58"/>
  <c r="GK52"/>
  <c r="GK48"/>
  <c r="GK36"/>
  <c r="GK28"/>
  <c r="GK12"/>
  <c r="GK31"/>
  <c r="GK21"/>
  <c r="GK10"/>
  <c r="GK42"/>
  <c r="GK9"/>
  <c r="GK8"/>
  <c r="FL178"/>
  <c r="FL176"/>
  <c r="FL151"/>
  <c r="FL133"/>
  <c r="FL149"/>
  <c r="FL134"/>
  <c r="FL122"/>
  <c r="FL117"/>
  <c r="FL107"/>
  <c r="FL71"/>
  <c r="FL45"/>
  <c r="FL46"/>
  <c r="FL57"/>
  <c r="FL74"/>
  <c r="FL82"/>
  <c r="FL91"/>
  <c r="FL150"/>
  <c r="FL171"/>
  <c r="FL180"/>
  <c r="FL163"/>
  <c r="FL168"/>
  <c r="FL146"/>
  <c r="FL148"/>
  <c r="FL121"/>
  <c r="FL115"/>
  <c r="FL95"/>
  <c r="FL106"/>
  <c r="FL99"/>
  <c r="FL62"/>
  <c r="FL50"/>
  <c r="FL60"/>
  <c r="FL77"/>
  <c r="FL86"/>
  <c r="FL96"/>
  <c r="FL157"/>
  <c r="FL185"/>
  <c r="FL34"/>
  <c r="FL30"/>
  <c r="FL18"/>
  <c r="FL21"/>
  <c r="FL37"/>
  <c r="FL25"/>
  <c r="FL39"/>
  <c r="FL36"/>
  <c r="FL16"/>
  <c r="FL183"/>
  <c r="FL164"/>
  <c r="FL155"/>
  <c r="FL136"/>
  <c r="FL127"/>
  <c r="FL135"/>
  <c r="FL123"/>
  <c r="FL124"/>
  <c r="FL109"/>
  <c r="FL72"/>
  <c r="FL65"/>
  <c r="FL43"/>
  <c r="FL53"/>
  <c r="FL70"/>
  <c r="FL80"/>
  <c r="FL89"/>
  <c r="FL140"/>
  <c r="FL165"/>
  <c r="FL182"/>
  <c r="FL173"/>
  <c r="FL170"/>
  <c r="FL156"/>
  <c r="FL153"/>
  <c r="FL125"/>
  <c r="FL118"/>
  <c r="FL98"/>
  <c r="FL108"/>
  <c r="FL101"/>
  <c r="FL68"/>
  <c r="FL48"/>
  <c r="FL58"/>
  <c r="FL75"/>
  <c r="FL84"/>
  <c r="FL92"/>
  <c r="FL152"/>
  <c r="FL184"/>
  <c r="FL54"/>
  <c r="FL31"/>
  <c r="FL19"/>
  <c r="FL15"/>
  <c r="FL24"/>
  <c r="FL12"/>
  <c r="FL42"/>
  <c r="FL27"/>
  <c r="FL35"/>
  <c r="FL186"/>
  <c r="FL169"/>
  <c r="FL160"/>
  <c r="FL143"/>
  <c r="FL129"/>
  <c r="FL137"/>
  <c r="FL128"/>
  <c r="FL126"/>
  <c r="FL111"/>
  <c r="FL103"/>
  <c r="FL66"/>
  <c r="FL26"/>
  <c r="FL51"/>
  <c r="FL61"/>
  <c r="FL78"/>
  <c r="FL87"/>
  <c r="FL119"/>
  <c r="FL159"/>
  <c r="FL187"/>
  <c r="FL177"/>
  <c r="FL172"/>
  <c r="FL158"/>
  <c r="FL141"/>
  <c r="FL139"/>
  <c r="FL114"/>
  <c r="FL100"/>
  <c r="FL110"/>
  <c r="FL102"/>
  <c r="FL83"/>
  <c r="FL44"/>
  <c r="FL55"/>
  <c r="FL73"/>
  <c r="FL81"/>
  <c r="FL90"/>
  <c r="FL142"/>
  <c r="FL167"/>
  <c r="FL64"/>
  <c r="FL32"/>
  <c r="FL28"/>
  <c r="FL56"/>
  <c r="FL14"/>
  <c r="FL23"/>
  <c r="FL11"/>
  <c r="FL41"/>
  <c r="FL20"/>
  <c r="FL174"/>
  <c r="FL162"/>
  <c r="FL145"/>
  <c r="FL130"/>
  <c r="FL138"/>
  <c r="FL132"/>
  <c r="FL116"/>
  <c r="FL112"/>
  <c r="FL105"/>
  <c r="FL69"/>
  <c r="FL38"/>
  <c r="FL49"/>
  <c r="FL59"/>
  <c r="FL76"/>
  <c r="FL85"/>
  <c r="FL93"/>
  <c r="FL154"/>
  <c r="FL181"/>
  <c r="FL179"/>
  <c r="FL175"/>
  <c r="FL166"/>
  <c r="FL144"/>
  <c r="FL147"/>
  <c r="FL120"/>
  <c r="FL113"/>
  <c r="FL94"/>
  <c r="FL104"/>
  <c r="FL97"/>
  <c r="FL63"/>
  <c r="FL52"/>
  <c r="FL67"/>
  <c r="FL79"/>
  <c r="FL88"/>
  <c r="FL131"/>
  <c r="FL161"/>
  <c r="FL188"/>
  <c r="FL33"/>
  <c r="FL29"/>
  <c r="FL47"/>
  <c r="FL13"/>
  <c r="FL22"/>
  <c r="FL10"/>
  <c r="FL40"/>
  <c r="FL17"/>
  <c r="FV177"/>
  <c r="FV175"/>
  <c r="FV170"/>
  <c r="FV162"/>
  <c r="FV160"/>
  <c r="FV155"/>
  <c r="FV146"/>
  <c r="FV133"/>
  <c r="FV132"/>
  <c r="FV123"/>
  <c r="FV116"/>
  <c r="FV107"/>
  <c r="FV103"/>
  <c r="FV183"/>
  <c r="FV169"/>
  <c r="FV176"/>
  <c r="FV156"/>
  <c r="FV151"/>
  <c r="FV145"/>
  <c r="FV129"/>
  <c r="FV153"/>
  <c r="FV147"/>
  <c r="FV122"/>
  <c r="FV120"/>
  <c r="FV114"/>
  <c r="FV126"/>
  <c r="FV118"/>
  <c r="FV115"/>
  <c r="FV111"/>
  <c r="FV98"/>
  <c r="FV92"/>
  <c r="FV90"/>
  <c r="FV88"/>
  <c r="FV86"/>
  <c r="FV84"/>
  <c r="FV99"/>
  <c r="FV82"/>
  <c r="FV81"/>
  <c r="FV80"/>
  <c r="FV79"/>
  <c r="FV78"/>
  <c r="FV77"/>
  <c r="FV76"/>
  <c r="FV75"/>
  <c r="FV74"/>
  <c r="FV73"/>
  <c r="FV72"/>
  <c r="FV63"/>
  <c r="FV52"/>
  <c r="FV51"/>
  <c r="FV50"/>
  <c r="FV49"/>
  <c r="FV48"/>
  <c r="FV44"/>
  <c r="FV71"/>
  <c r="FV142"/>
  <c r="FV154"/>
  <c r="FV165"/>
  <c r="FV187"/>
  <c r="FV45"/>
  <c r="FV25"/>
  <c r="FV38"/>
  <c r="FV37"/>
  <c r="FV35"/>
  <c r="FV33"/>
  <c r="FV31"/>
  <c r="FV29"/>
  <c r="FV22"/>
  <c r="FV17"/>
  <c r="FV12"/>
  <c r="FV11"/>
  <c r="FV13"/>
  <c r="FV110"/>
  <c r="FV106"/>
  <c r="FV102"/>
  <c r="FV62"/>
  <c r="FV61"/>
  <c r="FV60"/>
  <c r="FV59"/>
  <c r="FV58"/>
  <c r="FV57"/>
  <c r="FV56"/>
  <c r="FV53"/>
  <c r="FV119"/>
  <c r="FV148"/>
  <c r="FV157"/>
  <c r="FV171"/>
  <c r="FV188"/>
  <c r="FV41"/>
  <c r="FV23"/>
  <c r="FV39"/>
  <c r="FV36"/>
  <c r="FV21"/>
  <c r="FV20"/>
  <c r="FV14"/>
  <c r="FV10"/>
  <c r="FV182"/>
  <c r="FV180"/>
  <c r="FV178"/>
  <c r="FV173"/>
  <c r="FV164"/>
  <c r="FV163"/>
  <c r="FV166"/>
  <c r="FV144"/>
  <c r="FV141"/>
  <c r="FV136"/>
  <c r="FV130"/>
  <c r="FV149"/>
  <c r="FV139"/>
  <c r="FV138"/>
  <c r="FV137"/>
  <c r="FV134"/>
  <c r="FV128"/>
  <c r="FV121"/>
  <c r="FV109"/>
  <c r="FV105"/>
  <c r="FV184"/>
  <c r="FV186"/>
  <c r="FV179"/>
  <c r="FV174"/>
  <c r="FV167"/>
  <c r="FV172"/>
  <c r="FV168"/>
  <c r="FV158"/>
  <c r="FV143"/>
  <c r="FV127"/>
  <c r="FV135"/>
  <c r="FV125"/>
  <c r="FV124"/>
  <c r="FV117"/>
  <c r="FV113"/>
  <c r="FV112"/>
  <c r="FV100"/>
  <c r="FV68"/>
  <c r="FV101"/>
  <c r="FV97"/>
  <c r="FV67"/>
  <c r="FV66"/>
  <c r="FV54"/>
  <c r="FV43"/>
  <c r="FV64"/>
  <c r="FV131"/>
  <c r="FV150"/>
  <c r="FV159"/>
  <c r="FV181"/>
  <c r="FV55"/>
  <c r="FV15"/>
  <c r="FV24"/>
  <c r="FV19"/>
  <c r="FV95"/>
  <c r="FV94"/>
  <c r="FV93"/>
  <c r="FV91"/>
  <c r="FV89"/>
  <c r="FV87"/>
  <c r="FV85"/>
  <c r="FV83"/>
  <c r="FV108"/>
  <c r="FV104"/>
  <c r="FV96"/>
  <c r="FV70"/>
  <c r="FV69"/>
  <c r="FV47"/>
  <c r="FV65"/>
  <c r="FV140"/>
  <c r="FV152"/>
  <c r="FV161"/>
  <c r="FV185"/>
  <c r="FV46"/>
  <c r="FV40"/>
  <c r="FV34"/>
  <c r="FV32"/>
  <c r="FV30"/>
  <c r="FV28"/>
  <c r="FV27"/>
  <c r="FV26"/>
  <c r="FV16"/>
  <c r="FV18"/>
  <c r="FV42"/>
  <c r="GN182"/>
  <c r="GN180"/>
  <c r="GN178"/>
  <c r="GN173"/>
  <c r="GN164"/>
  <c r="GN163"/>
  <c r="GN166"/>
  <c r="GN144"/>
  <c r="GN141"/>
  <c r="GN130"/>
  <c r="GN149"/>
  <c r="GN139"/>
  <c r="GN138"/>
  <c r="GN137"/>
  <c r="GN136"/>
  <c r="GN134"/>
  <c r="GN128"/>
  <c r="GN121"/>
  <c r="GN112"/>
  <c r="GN109"/>
  <c r="GN105"/>
  <c r="GN184"/>
  <c r="GN186"/>
  <c r="GN181"/>
  <c r="GN179"/>
  <c r="GN174"/>
  <c r="GN167"/>
  <c r="GN162"/>
  <c r="GN172"/>
  <c r="GN168"/>
  <c r="GN158"/>
  <c r="GN143"/>
  <c r="GN127"/>
  <c r="GN135"/>
  <c r="GN131"/>
  <c r="GN125"/>
  <c r="GN124"/>
  <c r="GN117"/>
  <c r="GN113"/>
  <c r="GN100"/>
  <c r="GN101"/>
  <c r="GN97"/>
  <c r="GN67"/>
  <c r="GN66"/>
  <c r="GN54"/>
  <c r="GN43"/>
  <c r="GN64"/>
  <c r="GN71"/>
  <c r="GN148"/>
  <c r="GN159"/>
  <c r="GN177"/>
  <c r="GN62"/>
  <c r="GN55"/>
  <c r="GN39"/>
  <c r="GN25"/>
  <c r="GN15"/>
  <c r="GN24"/>
  <c r="GN22"/>
  <c r="GN19"/>
  <c r="GN42"/>
  <c r="GN94"/>
  <c r="GN93"/>
  <c r="GN91"/>
  <c r="GN89"/>
  <c r="GN87"/>
  <c r="GN85"/>
  <c r="GN83"/>
  <c r="GN108"/>
  <c r="GN104"/>
  <c r="GN70"/>
  <c r="GN69"/>
  <c r="GN65"/>
  <c r="GN119"/>
  <c r="GN150"/>
  <c r="GN161"/>
  <c r="GN185"/>
  <c r="GN46"/>
  <c r="GN41"/>
  <c r="GN23"/>
  <c r="GN36"/>
  <c r="GN34"/>
  <c r="GN32"/>
  <c r="GN30"/>
  <c r="GN28"/>
  <c r="GN27"/>
  <c r="GN26"/>
  <c r="GN18"/>
  <c r="GN175"/>
  <c r="GN170"/>
  <c r="GN160"/>
  <c r="GN155"/>
  <c r="GN154"/>
  <c r="GN146"/>
  <c r="GN133"/>
  <c r="GN132"/>
  <c r="GN123"/>
  <c r="GN116"/>
  <c r="GN107"/>
  <c r="GN103"/>
  <c r="GN95"/>
  <c r="GN183"/>
  <c r="GN169"/>
  <c r="GN176"/>
  <c r="GN156"/>
  <c r="GN151"/>
  <c r="GN145"/>
  <c r="GN129"/>
  <c r="GN153"/>
  <c r="GN147"/>
  <c r="GN122"/>
  <c r="GN120"/>
  <c r="GN114"/>
  <c r="GN126"/>
  <c r="GN118"/>
  <c r="GN115"/>
  <c r="GN98"/>
  <c r="GN92"/>
  <c r="GN90"/>
  <c r="GN88"/>
  <c r="GN86"/>
  <c r="GN84"/>
  <c r="GN99"/>
  <c r="GN82"/>
  <c r="GN81"/>
  <c r="GN80"/>
  <c r="GN79"/>
  <c r="GN78"/>
  <c r="GN77"/>
  <c r="GN76"/>
  <c r="GN75"/>
  <c r="GN74"/>
  <c r="GN73"/>
  <c r="GN72"/>
  <c r="GN63"/>
  <c r="GN52"/>
  <c r="GN51"/>
  <c r="GN50"/>
  <c r="GN49"/>
  <c r="GN48"/>
  <c r="GN44"/>
  <c r="GN20"/>
  <c r="GN68"/>
  <c r="GN140"/>
  <c r="GN152"/>
  <c r="GN165"/>
  <c r="GN187"/>
  <c r="GN45"/>
  <c r="GN38"/>
  <c r="GN37"/>
  <c r="GN35"/>
  <c r="GN33"/>
  <c r="GN31"/>
  <c r="GN29"/>
  <c r="GN17"/>
  <c r="GN12"/>
  <c r="GN11"/>
  <c r="GN13"/>
  <c r="GN111"/>
  <c r="GN110"/>
  <c r="GN106"/>
  <c r="GN102"/>
  <c r="GN61"/>
  <c r="GN60"/>
  <c r="GN59"/>
  <c r="GN58"/>
  <c r="GN57"/>
  <c r="GN56"/>
  <c r="GN53"/>
  <c r="GN16"/>
  <c r="GN47"/>
  <c r="GN96"/>
  <c r="GN142"/>
  <c r="GN157"/>
  <c r="GN171"/>
  <c r="GN188"/>
  <c r="GN40"/>
  <c r="GN21"/>
  <c r="GN14"/>
  <c r="GN10"/>
  <c r="CY186"/>
  <c r="CY183"/>
  <c r="CY178"/>
  <c r="CY177"/>
  <c r="CY175"/>
  <c r="CY172"/>
  <c r="CY171"/>
  <c r="CY155"/>
  <c r="CY161"/>
  <c r="CY153"/>
  <c r="CY147"/>
  <c r="CY139"/>
  <c r="CY134"/>
  <c r="CY130"/>
  <c r="CY148"/>
  <c r="CY133"/>
  <c r="CY127"/>
  <c r="CY111"/>
  <c r="CY108"/>
  <c r="CY104"/>
  <c r="CY96"/>
  <c r="CY188"/>
  <c r="CY181"/>
  <c r="CY185"/>
  <c r="CY184"/>
  <c r="CY179"/>
  <c r="CY176"/>
  <c r="CY166"/>
  <c r="CY163"/>
  <c r="CY156"/>
  <c r="CY157"/>
  <c r="CY152"/>
  <c r="CY154"/>
  <c r="CY124"/>
  <c r="CY123"/>
  <c r="CY121"/>
  <c r="CY122"/>
  <c r="CY119"/>
  <c r="CY116"/>
  <c r="CY99"/>
  <c r="CY93"/>
  <c r="CY91"/>
  <c r="CY89"/>
  <c r="CY87"/>
  <c r="CY85"/>
  <c r="CY83"/>
  <c r="CY100"/>
  <c r="CY61"/>
  <c r="CY60"/>
  <c r="CY59"/>
  <c r="CY58"/>
  <c r="CY57"/>
  <c r="CY54"/>
  <c r="CY47"/>
  <c r="CY46"/>
  <c r="CY39"/>
  <c r="CY27"/>
  <c r="CY36"/>
  <c r="CY34"/>
  <c r="CY32"/>
  <c r="CY30"/>
  <c r="CY28"/>
  <c r="CY15"/>
  <c r="CY21"/>
  <c r="CY18"/>
  <c r="CY14"/>
  <c r="CY69"/>
  <c r="CY112"/>
  <c r="CY107"/>
  <c r="CY103"/>
  <c r="CY97"/>
  <c r="CY95"/>
  <c r="CY82"/>
  <c r="CY81"/>
  <c r="CY80"/>
  <c r="CY79"/>
  <c r="CY78"/>
  <c r="CY77"/>
  <c r="CY76"/>
  <c r="CY75"/>
  <c r="CY74"/>
  <c r="CY73"/>
  <c r="CY72"/>
  <c r="CY68"/>
  <c r="CY67"/>
  <c r="CY44"/>
  <c r="CY43"/>
  <c r="CY62"/>
  <c r="CY55"/>
  <c r="CY40"/>
  <c r="CY26"/>
  <c r="CY17"/>
  <c r="CY16"/>
  <c r="CY11"/>
  <c r="CY22"/>
  <c r="CY13"/>
  <c r="CY170"/>
  <c r="CY168"/>
  <c r="CY174"/>
  <c r="CY169"/>
  <c r="CY167"/>
  <c r="CY160"/>
  <c r="CY158"/>
  <c r="CY142"/>
  <c r="CY138"/>
  <c r="CY132"/>
  <c r="CY150"/>
  <c r="CY145"/>
  <c r="CY143"/>
  <c r="CY140"/>
  <c r="CY135"/>
  <c r="CY129"/>
  <c r="CY120"/>
  <c r="CY115"/>
  <c r="CY110"/>
  <c r="CY106"/>
  <c r="CY182"/>
  <c r="CY187"/>
  <c r="CY180"/>
  <c r="CY165"/>
  <c r="CY173"/>
  <c r="CY164"/>
  <c r="CY159"/>
  <c r="CY162"/>
  <c r="CY149"/>
  <c r="CY137"/>
  <c r="CY128"/>
  <c r="CY151"/>
  <c r="CY146"/>
  <c r="CY144"/>
  <c r="CY141"/>
  <c r="CY136"/>
  <c r="CY131"/>
  <c r="CY126"/>
  <c r="CY117"/>
  <c r="CY113"/>
  <c r="CY125"/>
  <c r="CY118"/>
  <c r="CY114"/>
  <c r="CY101"/>
  <c r="CY102"/>
  <c r="CY98"/>
  <c r="CY71"/>
  <c r="CY70"/>
  <c r="CY63"/>
  <c r="CY48"/>
  <c r="CY45"/>
  <c r="CY41"/>
  <c r="CY25"/>
  <c r="CY23"/>
  <c r="CY20"/>
  <c r="CY92"/>
  <c r="CY90"/>
  <c r="CY88"/>
  <c r="CY86"/>
  <c r="CY84"/>
  <c r="CY109"/>
  <c r="CY105"/>
  <c r="CY94"/>
  <c r="CY64"/>
  <c r="CY56"/>
  <c r="CY53"/>
  <c r="CY52"/>
  <c r="CY51"/>
  <c r="CY50"/>
  <c r="CY49"/>
  <c r="CY66"/>
  <c r="CY65"/>
  <c r="CY42"/>
  <c r="CY37"/>
  <c r="CY38"/>
  <c r="CY35"/>
  <c r="CY33"/>
  <c r="CY31"/>
  <c r="CY29"/>
  <c r="CY12"/>
  <c r="CY10"/>
  <c r="CY24"/>
  <c r="CY19"/>
  <c r="FI35"/>
  <c r="FI170"/>
  <c r="FI168"/>
  <c r="FI174"/>
  <c r="FI169"/>
  <c r="FI160"/>
  <c r="FI158"/>
  <c r="FI138"/>
  <c r="FI132"/>
  <c r="FI145"/>
  <c r="FI143"/>
  <c r="FI136"/>
  <c r="FI129"/>
  <c r="FI115"/>
  <c r="FI123"/>
  <c r="FI110"/>
  <c r="FI106"/>
  <c r="FI102"/>
  <c r="FI182"/>
  <c r="FI180"/>
  <c r="FI173"/>
  <c r="FI164"/>
  <c r="FI162"/>
  <c r="FI149"/>
  <c r="FI148"/>
  <c r="FI137"/>
  <c r="FI135"/>
  <c r="FI128"/>
  <c r="FI151"/>
  <c r="FI146"/>
  <c r="FI144"/>
  <c r="FI141"/>
  <c r="FI126"/>
  <c r="FI118"/>
  <c r="FI117"/>
  <c r="FI113"/>
  <c r="FI125"/>
  <c r="FI120"/>
  <c r="FI114"/>
  <c r="FI101"/>
  <c r="FI97"/>
  <c r="FI98"/>
  <c r="FI71"/>
  <c r="FI56"/>
  <c r="FI38"/>
  <c r="FI24"/>
  <c r="FI45"/>
  <c r="FI50"/>
  <c r="FI55"/>
  <c r="FI60"/>
  <c r="FI72"/>
  <c r="FI76"/>
  <c r="FI80"/>
  <c r="FI85"/>
  <c r="FI89"/>
  <c r="FI93"/>
  <c r="FI131"/>
  <c r="FI152"/>
  <c r="FI161"/>
  <c r="FI184"/>
  <c r="FI188"/>
  <c r="FI66"/>
  <c r="FI62"/>
  <c r="FI19"/>
  <c r="FI15"/>
  <c r="FI41"/>
  <c r="FI25"/>
  <c r="FI16"/>
  <c r="FI22"/>
  <c r="FI20"/>
  <c r="FI109"/>
  <c r="FI105"/>
  <c r="FI94"/>
  <c r="FI64"/>
  <c r="FI54"/>
  <c r="FI63"/>
  <c r="FI46"/>
  <c r="FI51"/>
  <c r="FI57"/>
  <c r="FI61"/>
  <c r="FI73"/>
  <c r="FI77"/>
  <c r="FI81"/>
  <c r="FI86"/>
  <c r="FI90"/>
  <c r="FI96"/>
  <c r="FI140"/>
  <c r="FI154"/>
  <c r="FI165"/>
  <c r="FI181"/>
  <c r="FI65"/>
  <c r="FI34"/>
  <c r="FI32"/>
  <c r="FI30"/>
  <c r="FI28"/>
  <c r="FI14"/>
  <c r="FI42"/>
  <c r="FI37"/>
  <c r="FI27"/>
  <c r="FI36"/>
  <c r="FI12"/>
  <c r="FI23"/>
  <c r="FI186"/>
  <c r="FI183"/>
  <c r="FI178"/>
  <c r="FI175"/>
  <c r="FI172"/>
  <c r="FI155"/>
  <c r="FI153"/>
  <c r="FI147"/>
  <c r="FI139"/>
  <c r="FI134"/>
  <c r="FI133"/>
  <c r="FI127"/>
  <c r="FI121"/>
  <c r="FI108"/>
  <c r="FI104"/>
  <c r="FI179"/>
  <c r="FI177"/>
  <c r="FI176"/>
  <c r="FI166"/>
  <c r="FI163"/>
  <c r="FI156"/>
  <c r="FI124"/>
  <c r="FI122"/>
  <c r="FI116"/>
  <c r="FI99"/>
  <c r="FI83"/>
  <c r="FI69"/>
  <c r="FI100"/>
  <c r="FI47"/>
  <c r="FI26"/>
  <c r="FI43"/>
  <c r="FI48"/>
  <c r="FI52"/>
  <c r="FI58"/>
  <c r="FI67"/>
  <c r="FI74"/>
  <c r="FI78"/>
  <c r="FI82"/>
  <c r="FI87"/>
  <c r="FI91"/>
  <c r="FI119"/>
  <c r="FI142"/>
  <c r="FI157"/>
  <c r="FI167"/>
  <c r="FI185"/>
  <c r="FI39"/>
  <c r="FI10"/>
  <c r="FI21"/>
  <c r="FI68"/>
  <c r="FI112"/>
  <c r="FI111"/>
  <c r="FI107"/>
  <c r="FI103"/>
  <c r="FI95"/>
  <c r="FI44"/>
  <c r="FI49"/>
  <c r="FI53"/>
  <c r="FI59"/>
  <c r="FI70"/>
  <c r="FI75"/>
  <c r="FI79"/>
  <c r="FI84"/>
  <c r="FI88"/>
  <c r="FI92"/>
  <c r="FI130"/>
  <c r="FI150"/>
  <c r="FI159"/>
  <c r="FI171"/>
  <c r="FI187"/>
  <c r="FI33"/>
  <c r="FI31"/>
  <c r="FI29"/>
  <c r="FI18"/>
  <c r="FI13"/>
  <c r="FI40"/>
  <c r="FI17"/>
  <c r="FI11"/>
  <c r="FS182"/>
  <c r="FS184"/>
  <c r="FS179"/>
  <c r="FS176"/>
  <c r="FS166"/>
  <c r="FS167"/>
  <c r="FS163"/>
  <c r="FS156"/>
  <c r="FS162"/>
  <c r="FS126"/>
  <c r="FS113"/>
  <c r="FS122"/>
  <c r="FS114"/>
  <c r="FS101"/>
  <c r="FS97"/>
  <c r="FS186"/>
  <c r="FS180"/>
  <c r="FS178"/>
  <c r="FS175"/>
  <c r="FS172"/>
  <c r="FS168"/>
  <c r="FS169"/>
  <c r="FS155"/>
  <c r="FS158"/>
  <c r="FS153"/>
  <c r="FS147"/>
  <c r="FS139"/>
  <c r="FS134"/>
  <c r="FS136"/>
  <c r="FS133"/>
  <c r="FS127"/>
  <c r="FS115"/>
  <c r="FS121"/>
  <c r="FS110"/>
  <c r="FS106"/>
  <c r="FS102"/>
  <c r="FS82"/>
  <c r="FS81"/>
  <c r="FS80"/>
  <c r="FS79"/>
  <c r="FS78"/>
  <c r="FS77"/>
  <c r="FS76"/>
  <c r="FS75"/>
  <c r="FS74"/>
  <c r="FS73"/>
  <c r="FS72"/>
  <c r="FS112"/>
  <c r="FS111"/>
  <c r="FS107"/>
  <c r="FS103"/>
  <c r="FS95"/>
  <c r="FS93"/>
  <c r="FS92"/>
  <c r="FS91"/>
  <c r="FS90"/>
  <c r="FS89"/>
  <c r="FS88"/>
  <c r="FS87"/>
  <c r="FS86"/>
  <c r="FS85"/>
  <c r="FS84"/>
  <c r="FS83"/>
  <c r="FS46"/>
  <c r="FS45"/>
  <c r="FS71"/>
  <c r="FS142"/>
  <c r="FS157"/>
  <c r="FS171"/>
  <c r="FS188"/>
  <c r="FS47"/>
  <c r="FS41"/>
  <c r="FS33"/>
  <c r="FS32"/>
  <c r="FS21"/>
  <c r="FS20"/>
  <c r="FS17"/>
  <c r="FS15"/>
  <c r="FS98"/>
  <c r="FS119"/>
  <c r="FS150"/>
  <c r="FS159"/>
  <c r="FS181"/>
  <c r="FS67"/>
  <c r="FS66"/>
  <c r="FS61"/>
  <c r="FS60"/>
  <c r="FS59"/>
  <c r="FS58"/>
  <c r="FS57"/>
  <c r="FS56"/>
  <c r="FS54"/>
  <c r="FS53"/>
  <c r="FS52"/>
  <c r="FS51"/>
  <c r="FS50"/>
  <c r="FS49"/>
  <c r="FS48"/>
  <c r="FS39"/>
  <c r="FS35"/>
  <c r="FS34"/>
  <c r="FS31"/>
  <c r="FS30"/>
  <c r="FS29"/>
  <c r="FS28"/>
  <c r="FS14"/>
  <c r="FS13"/>
  <c r="FS10"/>
  <c r="FS12"/>
  <c r="FS11"/>
  <c r="FS42"/>
  <c r="FS177"/>
  <c r="FS173"/>
  <c r="FS164"/>
  <c r="FS149"/>
  <c r="FS148"/>
  <c r="FS137"/>
  <c r="FS135"/>
  <c r="FS128"/>
  <c r="FS151"/>
  <c r="FS146"/>
  <c r="FS144"/>
  <c r="FS141"/>
  <c r="FS124"/>
  <c r="FS118"/>
  <c r="FS117"/>
  <c r="FS125"/>
  <c r="FS120"/>
  <c r="FS116"/>
  <c r="FS99"/>
  <c r="FS183"/>
  <c r="FS170"/>
  <c r="FS174"/>
  <c r="FS160"/>
  <c r="FS138"/>
  <c r="FS132"/>
  <c r="FS145"/>
  <c r="FS143"/>
  <c r="FS130"/>
  <c r="FS129"/>
  <c r="FS123"/>
  <c r="FS108"/>
  <c r="FS104"/>
  <c r="FS96"/>
  <c r="FS109"/>
  <c r="FS105"/>
  <c r="FS94"/>
  <c r="FS68"/>
  <c r="FS55"/>
  <c r="FS64"/>
  <c r="FS131"/>
  <c r="FS152"/>
  <c r="FS161"/>
  <c r="FS185"/>
  <c r="FS40"/>
  <c r="FS23"/>
  <c r="FS38"/>
  <c r="FS27"/>
  <c r="FS36"/>
  <c r="FS24"/>
  <c r="FS70"/>
  <c r="FS69"/>
  <c r="FS100"/>
  <c r="FS65"/>
  <c r="FS140"/>
  <c r="FS154"/>
  <c r="FS165"/>
  <c r="FS187"/>
  <c r="FS63"/>
  <c r="FS62"/>
  <c r="FS44"/>
  <c r="FS43"/>
  <c r="FS25"/>
  <c r="FS37"/>
  <c r="FS19"/>
  <c r="FS18"/>
  <c r="FS26"/>
  <c r="FS22"/>
  <c r="FS16"/>
  <c r="GE173"/>
  <c r="GE164"/>
  <c r="GE149"/>
  <c r="GE137"/>
  <c r="GE135"/>
  <c r="GE128"/>
  <c r="GE151"/>
  <c r="GE146"/>
  <c r="GE144"/>
  <c r="GE141"/>
  <c r="GE124"/>
  <c r="GE118"/>
  <c r="GE117"/>
  <c r="GE125"/>
  <c r="GE120"/>
  <c r="GE116"/>
  <c r="GE99"/>
  <c r="GE183"/>
  <c r="GE170"/>
  <c r="GE174"/>
  <c r="GE160"/>
  <c r="GE154"/>
  <c r="GE138"/>
  <c r="GE132"/>
  <c r="GE145"/>
  <c r="GE143"/>
  <c r="GE130"/>
  <c r="GE129"/>
  <c r="GE112"/>
  <c r="GE123"/>
  <c r="GE108"/>
  <c r="GE104"/>
  <c r="GE96"/>
  <c r="GE109"/>
  <c r="GE105"/>
  <c r="GE94"/>
  <c r="GE55"/>
  <c r="GE16"/>
  <c r="GE64"/>
  <c r="GE119"/>
  <c r="GE148"/>
  <c r="GE159"/>
  <c r="GE177"/>
  <c r="GE188"/>
  <c r="GE41"/>
  <c r="GE38"/>
  <c r="GE27"/>
  <c r="GE36"/>
  <c r="GE24"/>
  <c r="GE70"/>
  <c r="GE69"/>
  <c r="GE100"/>
  <c r="GE65"/>
  <c r="GE131"/>
  <c r="GE150"/>
  <c r="GE161"/>
  <c r="GE181"/>
  <c r="GE63"/>
  <c r="GE62"/>
  <c r="GE44"/>
  <c r="GE43"/>
  <c r="GE37"/>
  <c r="GE19"/>
  <c r="GE18"/>
  <c r="GE26"/>
  <c r="GE22"/>
  <c r="GE182"/>
  <c r="GE184"/>
  <c r="GE179"/>
  <c r="GE176"/>
  <c r="GE166"/>
  <c r="GE167"/>
  <c r="GE163"/>
  <c r="GE156"/>
  <c r="GE162"/>
  <c r="GE126"/>
  <c r="GE113"/>
  <c r="GE122"/>
  <c r="GE114"/>
  <c r="GE101"/>
  <c r="GE97"/>
  <c r="GE186"/>
  <c r="GE180"/>
  <c r="GE178"/>
  <c r="GE175"/>
  <c r="GE172"/>
  <c r="GE168"/>
  <c r="GE169"/>
  <c r="GE155"/>
  <c r="GE158"/>
  <c r="GE153"/>
  <c r="GE147"/>
  <c r="GE139"/>
  <c r="GE134"/>
  <c r="GE136"/>
  <c r="GE133"/>
  <c r="GE127"/>
  <c r="GE115"/>
  <c r="GE121"/>
  <c r="GE110"/>
  <c r="GE106"/>
  <c r="GE102"/>
  <c r="GE82"/>
  <c r="GE81"/>
  <c r="GE80"/>
  <c r="GE79"/>
  <c r="GE78"/>
  <c r="GE77"/>
  <c r="GE76"/>
  <c r="GE75"/>
  <c r="GE74"/>
  <c r="GE73"/>
  <c r="GE72"/>
  <c r="GE111"/>
  <c r="GE107"/>
  <c r="GE103"/>
  <c r="GE95"/>
  <c r="GE93"/>
  <c r="GE92"/>
  <c r="GE91"/>
  <c r="GE90"/>
  <c r="GE89"/>
  <c r="GE88"/>
  <c r="GE87"/>
  <c r="GE86"/>
  <c r="GE85"/>
  <c r="GE84"/>
  <c r="GE83"/>
  <c r="GE46"/>
  <c r="GE45"/>
  <c r="GE68"/>
  <c r="GE140"/>
  <c r="GE152"/>
  <c r="GE165"/>
  <c r="GE185"/>
  <c r="GE47"/>
  <c r="GE40"/>
  <c r="GE23"/>
  <c r="GE33"/>
  <c r="GE32"/>
  <c r="GE21"/>
  <c r="GE20"/>
  <c r="GE17"/>
  <c r="GE15"/>
  <c r="GE98"/>
  <c r="GE71"/>
  <c r="GE142"/>
  <c r="GE157"/>
  <c r="GE171"/>
  <c r="GE187"/>
  <c r="GE67"/>
  <c r="GE66"/>
  <c r="GE61"/>
  <c r="GE60"/>
  <c r="GE59"/>
  <c r="GE58"/>
  <c r="GE57"/>
  <c r="GE56"/>
  <c r="GE54"/>
  <c r="GE53"/>
  <c r="GE52"/>
  <c r="GE51"/>
  <c r="GE50"/>
  <c r="GE49"/>
  <c r="GE48"/>
  <c r="GE25"/>
  <c r="GE39"/>
  <c r="GE35"/>
  <c r="GE34"/>
  <c r="GE31"/>
  <c r="GE30"/>
  <c r="GE29"/>
  <c r="GE28"/>
  <c r="GE14"/>
  <c r="GE13"/>
  <c r="GE10"/>
  <c r="GE12"/>
  <c r="GE11"/>
  <c r="GE42"/>
  <c r="DF181"/>
  <c r="DF163"/>
  <c r="DF168"/>
  <c r="DF146"/>
  <c r="DF153"/>
  <c r="DF120"/>
  <c r="DF97"/>
  <c r="DF62"/>
  <c r="DF48"/>
  <c r="DF57"/>
  <c r="DF73"/>
  <c r="DF85"/>
  <c r="DF93"/>
  <c r="DF105"/>
  <c r="DF114"/>
  <c r="DF129"/>
  <c r="DF152"/>
  <c r="DF184"/>
  <c r="DF178"/>
  <c r="DF164"/>
  <c r="DF155"/>
  <c r="DF136"/>
  <c r="DF132"/>
  <c r="DF117"/>
  <c r="DF76"/>
  <c r="DF66"/>
  <c r="DF49"/>
  <c r="DF58"/>
  <c r="DF74"/>
  <c r="DF86"/>
  <c r="DF98"/>
  <c r="DF106"/>
  <c r="DF115"/>
  <c r="DF133"/>
  <c r="DF154"/>
  <c r="DF187"/>
  <c r="DF33"/>
  <c r="DF29"/>
  <c r="DF64"/>
  <c r="DF42"/>
  <c r="DF37"/>
  <c r="DF39"/>
  <c r="DF19"/>
  <c r="DF16"/>
  <c r="DF10"/>
  <c r="DF179"/>
  <c r="DF175"/>
  <c r="DF166"/>
  <c r="DF144"/>
  <c r="DF147"/>
  <c r="DF118"/>
  <c r="DF96"/>
  <c r="DF38"/>
  <c r="DF50"/>
  <c r="DF59"/>
  <c r="DF75"/>
  <c r="DF87"/>
  <c r="DF99"/>
  <c r="DF107"/>
  <c r="DF116"/>
  <c r="DF134"/>
  <c r="DF157"/>
  <c r="DF185"/>
  <c r="DF174"/>
  <c r="DF176"/>
  <c r="DF151"/>
  <c r="DF149"/>
  <c r="DF122"/>
  <c r="DF111"/>
  <c r="DF72"/>
  <c r="DF65"/>
  <c r="DF51"/>
  <c r="DF60"/>
  <c r="DF77"/>
  <c r="DF88"/>
  <c r="DF100"/>
  <c r="DF108"/>
  <c r="DF121"/>
  <c r="DF135"/>
  <c r="DF159"/>
  <c r="DF63"/>
  <c r="DF32"/>
  <c r="DF28"/>
  <c r="DF14"/>
  <c r="DF36"/>
  <c r="DF17"/>
  <c r="DF21"/>
  <c r="DF25"/>
  <c r="DF11"/>
  <c r="DF188"/>
  <c r="DF180"/>
  <c r="DF172"/>
  <c r="DF158"/>
  <c r="DF141"/>
  <c r="DF139"/>
  <c r="DF94"/>
  <c r="DF84"/>
  <c r="DF27"/>
  <c r="DF52"/>
  <c r="DF61"/>
  <c r="DF78"/>
  <c r="DF89"/>
  <c r="DF101"/>
  <c r="DF109"/>
  <c r="DF125"/>
  <c r="DF140"/>
  <c r="DF161"/>
  <c r="DF186"/>
  <c r="DF169"/>
  <c r="DF162"/>
  <c r="DF145"/>
  <c r="DF138"/>
  <c r="DF119"/>
  <c r="DF103"/>
  <c r="DF71"/>
  <c r="DF45"/>
  <c r="DF53"/>
  <c r="DF67"/>
  <c r="DF79"/>
  <c r="DF90"/>
  <c r="DF102"/>
  <c r="DF110"/>
  <c r="DF126"/>
  <c r="DF142"/>
  <c r="DF165"/>
  <c r="DF47"/>
  <c r="DF31"/>
  <c r="DF18"/>
  <c r="DF44"/>
  <c r="DF40"/>
  <c r="DF20"/>
  <c r="DF22"/>
  <c r="DF26"/>
  <c r="DF12"/>
  <c r="DF182"/>
  <c r="DF173"/>
  <c r="DF170"/>
  <c r="DF156"/>
  <c r="DF131"/>
  <c r="DF130"/>
  <c r="DF80"/>
  <c r="DF83"/>
  <c r="DF43"/>
  <c r="DF54"/>
  <c r="DF68"/>
  <c r="DF81"/>
  <c r="DF91"/>
  <c r="DF112"/>
  <c r="DF123"/>
  <c r="DF127"/>
  <c r="DF148"/>
  <c r="DF171"/>
  <c r="DF183"/>
  <c r="DF167"/>
  <c r="DF160"/>
  <c r="DF143"/>
  <c r="DF137"/>
  <c r="DF124"/>
  <c r="DF95"/>
  <c r="DF69"/>
  <c r="DF46"/>
  <c r="DF55"/>
  <c r="DF70"/>
  <c r="DF82"/>
  <c r="DF92"/>
  <c r="DF104"/>
  <c r="DF113"/>
  <c r="DF128"/>
  <c r="DF150"/>
  <c r="DF177"/>
  <c r="DF34"/>
  <c r="DF30"/>
  <c r="DF56"/>
  <c r="DF41"/>
  <c r="DF24"/>
  <c r="DF23"/>
  <c r="DF13"/>
  <c r="DF15"/>
  <c r="DF35"/>
  <c r="GB186"/>
  <c r="GB169"/>
  <c r="GB167"/>
  <c r="GB176"/>
  <c r="GB168"/>
  <c r="GB158"/>
  <c r="GB156"/>
  <c r="GB143"/>
  <c r="GB127"/>
  <c r="GB135"/>
  <c r="GB120"/>
  <c r="GB114"/>
  <c r="GB124"/>
  <c r="GB115"/>
  <c r="GB98"/>
  <c r="GB178"/>
  <c r="GB173"/>
  <c r="GB164"/>
  <c r="GB170"/>
  <c r="GB166"/>
  <c r="GB160"/>
  <c r="GB154"/>
  <c r="GB146"/>
  <c r="GB141"/>
  <c r="GB136"/>
  <c r="GB149"/>
  <c r="GB139"/>
  <c r="GB137"/>
  <c r="GB134"/>
  <c r="GB128"/>
  <c r="GB116"/>
  <c r="GB112"/>
  <c r="GB107"/>
  <c r="GB103"/>
  <c r="GB94"/>
  <c r="GB83"/>
  <c r="GB108"/>
  <c r="GB104"/>
  <c r="GB102"/>
  <c r="GB96"/>
  <c r="GB70"/>
  <c r="GB69"/>
  <c r="GB62"/>
  <c r="GB47"/>
  <c r="GB71"/>
  <c r="GB142"/>
  <c r="GB157"/>
  <c r="GB171"/>
  <c r="GB188"/>
  <c r="GB39"/>
  <c r="GB36"/>
  <c r="GB26"/>
  <c r="GB21"/>
  <c r="GB10"/>
  <c r="GB42"/>
  <c r="GB92"/>
  <c r="GB90"/>
  <c r="GB88"/>
  <c r="GB86"/>
  <c r="GB84"/>
  <c r="GB99"/>
  <c r="GB63"/>
  <c r="GB52"/>
  <c r="GB51"/>
  <c r="GB50"/>
  <c r="GB49"/>
  <c r="GB48"/>
  <c r="GB16"/>
  <c r="GB64"/>
  <c r="GB119"/>
  <c r="GB148"/>
  <c r="GB159"/>
  <c r="GB181"/>
  <c r="GB45"/>
  <c r="GB40"/>
  <c r="GB38"/>
  <c r="GB35"/>
  <c r="GB33"/>
  <c r="GB31"/>
  <c r="GB29"/>
  <c r="GB17"/>
  <c r="GB11"/>
  <c r="GB24"/>
  <c r="GB19"/>
  <c r="GB184"/>
  <c r="GB183"/>
  <c r="GB179"/>
  <c r="GB174"/>
  <c r="GB172"/>
  <c r="GB151"/>
  <c r="GB145"/>
  <c r="GB129"/>
  <c r="GB153"/>
  <c r="GB147"/>
  <c r="GB125"/>
  <c r="GB122"/>
  <c r="GB126"/>
  <c r="GB118"/>
  <c r="GB117"/>
  <c r="GB113"/>
  <c r="GB111"/>
  <c r="GB100"/>
  <c r="GB182"/>
  <c r="GB180"/>
  <c r="GB177"/>
  <c r="GB163"/>
  <c r="GB175"/>
  <c r="GB162"/>
  <c r="GB155"/>
  <c r="GB144"/>
  <c r="GB133"/>
  <c r="GB130"/>
  <c r="GB138"/>
  <c r="GB132"/>
  <c r="GB123"/>
  <c r="GB121"/>
  <c r="GB109"/>
  <c r="GB105"/>
  <c r="GB95"/>
  <c r="GB93"/>
  <c r="GB91"/>
  <c r="GB89"/>
  <c r="GB87"/>
  <c r="GB85"/>
  <c r="GB110"/>
  <c r="GB106"/>
  <c r="GB61"/>
  <c r="GB60"/>
  <c r="GB59"/>
  <c r="GB58"/>
  <c r="GB57"/>
  <c r="GB56"/>
  <c r="GB53"/>
  <c r="GB65"/>
  <c r="GB131"/>
  <c r="GB150"/>
  <c r="GB161"/>
  <c r="GB185"/>
  <c r="GB46"/>
  <c r="GB25"/>
  <c r="GB34"/>
  <c r="GB32"/>
  <c r="GB30"/>
  <c r="GB28"/>
  <c r="GB27"/>
  <c r="GB20"/>
  <c r="GB18"/>
  <c r="GB14"/>
  <c r="GB101"/>
  <c r="GB97"/>
  <c r="GB82"/>
  <c r="GB81"/>
  <c r="GB80"/>
  <c r="GB79"/>
  <c r="GB78"/>
  <c r="GB77"/>
  <c r="GB76"/>
  <c r="GB75"/>
  <c r="GB74"/>
  <c r="GB73"/>
  <c r="GB72"/>
  <c r="GB67"/>
  <c r="GB66"/>
  <c r="GB54"/>
  <c r="GB44"/>
  <c r="GB43"/>
  <c r="GB68"/>
  <c r="GB140"/>
  <c r="GB152"/>
  <c r="GB165"/>
  <c r="GB187"/>
  <c r="GB55"/>
  <c r="GB41"/>
  <c r="GB23"/>
  <c r="GB37"/>
  <c r="GB22"/>
  <c r="GB15"/>
  <c r="GB12"/>
  <c r="GB13"/>
  <c r="GG5"/>
  <c r="GG6"/>
  <c r="BL5"/>
  <c r="BL6"/>
  <c r="BN187"/>
  <c r="BN184"/>
  <c r="BN185"/>
  <c r="BN177"/>
  <c r="BN179"/>
  <c r="BN176"/>
  <c r="BN172"/>
  <c r="BN171"/>
  <c r="BN163"/>
  <c r="BN162"/>
  <c r="BN161"/>
  <c r="BN156"/>
  <c r="BN160"/>
  <c r="BN159"/>
  <c r="BN140"/>
  <c r="BN136"/>
  <c r="BN132"/>
  <c r="BN143"/>
  <c r="BN130"/>
  <c r="BN128"/>
  <c r="BN122"/>
  <c r="BN101"/>
  <c r="BN99"/>
  <c r="BN56"/>
  <c r="BN182"/>
  <c r="BN180"/>
  <c r="BN178"/>
  <c r="BN166"/>
  <c r="BN168"/>
  <c r="BN165"/>
  <c r="BN158"/>
  <c r="BN157"/>
  <c r="BN153"/>
  <c r="BN152"/>
  <c r="BN147"/>
  <c r="BN145"/>
  <c r="BN141"/>
  <c r="BN131"/>
  <c r="BN125"/>
  <c r="BN118"/>
  <c r="BN117"/>
  <c r="BN115"/>
  <c r="BN113"/>
  <c r="BN112"/>
  <c r="BN102"/>
  <c r="BN100"/>
  <c r="BN98"/>
  <c r="BN97"/>
  <c r="BN96"/>
  <c r="BN95"/>
  <c r="BN84"/>
  <c r="BN69"/>
  <c r="BN47"/>
  <c r="BN46"/>
  <c r="BN35"/>
  <c r="BN34"/>
  <c r="BN31"/>
  <c r="BN30"/>
  <c r="BN29"/>
  <c r="BN28"/>
  <c r="BN38"/>
  <c r="BN27"/>
  <c r="BN10"/>
  <c r="BN26"/>
  <c r="BN22"/>
  <c r="BN12"/>
  <c r="BN44"/>
  <c r="BN43"/>
  <c r="BN42"/>
  <c r="BN41"/>
  <c r="BN25"/>
  <c r="BN17"/>
  <c r="BN14"/>
  <c r="BN11"/>
  <c r="BN13"/>
  <c r="BN181"/>
  <c r="BN173"/>
  <c r="BN169"/>
  <c r="BN175"/>
  <c r="BN170"/>
  <c r="BN155"/>
  <c r="BN154"/>
  <c r="BN139"/>
  <c r="BN137"/>
  <c r="BN135"/>
  <c r="BN133"/>
  <c r="BN149"/>
  <c r="BN148"/>
  <c r="BN146"/>
  <c r="BN144"/>
  <c r="BN134"/>
  <c r="BN116"/>
  <c r="BN111"/>
  <c r="BN109"/>
  <c r="BN107"/>
  <c r="BN105"/>
  <c r="BN103"/>
  <c r="BN83"/>
  <c r="BN82"/>
  <c r="BN81"/>
  <c r="BN80"/>
  <c r="BN79"/>
  <c r="BN78"/>
  <c r="BN77"/>
  <c r="BN76"/>
  <c r="BN75"/>
  <c r="BN74"/>
  <c r="BN73"/>
  <c r="BN72"/>
  <c r="BN66"/>
  <c r="BN65"/>
  <c r="BN188"/>
  <c r="BN183"/>
  <c r="BN186"/>
  <c r="BN167"/>
  <c r="BN174"/>
  <c r="BN164"/>
  <c r="BN151"/>
  <c r="BN150"/>
  <c r="BN138"/>
  <c r="BN129"/>
  <c r="BN127"/>
  <c r="BN142"/>
  <c r="BN124"/>
  <c r="BN119"/>
  <c r="BN114"/>
  <c r="BN126"/>
  <c r="BN123"/>
  <c r="BN121"/>
  <c r="BN120"/>
  <c r="BN71"/>
  <c r="BN70"/>
  <c r="BN110"/>
  <c r="BN108"/>
  <c r="BN106"/>
  <c r="BN104"/>
  <c r="BN94"/>
  <c r="BN93"/>
  <c r="BN92"/>
  <c r="BN91"/>
  <c r="BN90"/>
  <c r="BN89"/>
  <c r="BN88"/>
  <c r="BN87"/>
  <c r="BN86"/>
  <c r="BN85"/>
  <c r="BN63"/>
  <c r="BN62"/>
  <c r="BN40"/>
  <c r="BN37"/>
  <c r="BN19"/>
  <c r="BN15"/>
  <c r="BN21"/>
  <c r="BN18"/>
  <c r="BN16"/>
  <c r="BN68"/>
  <c r="BN67"/>
  <c r="BN64"/>
  <c r="BN61"/>
  <c r="BN60"/>
  <c r="BN59"/>
  <c r="BN58"/>
  <c r="BN57"/>
  <c r="BN55"/>
  <c r="BN54"/>
  <c r="BN53"/>
  <c r="BN52"/>
  <c r="BN51"/>
  <c r="BN50"/>
  <c r="BN49"/>
  <c r="BN48"/>
  <c r="BN45"/>
  <c r="BN39"/>
  <c r="BN33"/>
  <c r="BN32"/>
  <c r="BN36"/>
  <c r="BN23"/>
  <c r="BN20"/>
  <c r="BN24"/>
  <c r="CB5"/>
  <c r="CB6"/>
  <c r="CD183"/>
  <c r="CD178"/>
  <c r="CD175"/>
  <c r="CD170"/>
  <c r="CD168"/>
  <c r="CD171"/>
  <c r="CD155"/>
  <c r="CD161"/>
  <c r="CD147"/>
  <c r="CD139"/>
  <c r="CD150"/>
  <c r="CD140"/>
  <c r="CD129"/>
  <c r="CD127"/>
  <c r="CD120"/>
  <c r="CD96"/>
  <c r="CD90"/>
  <c r="CD86"/>
  <c r="CD69"/>
  <c r="CD102"/>
  <c r="CD100"/>
  <c r="CD98"/>
  <c r="CD95"/>
  <c r="CD71"/>
  <c r="CD65"/>
  <c r="CD61"/>
  <c r="CD59"/>
  <c r="CD57"/>
  <c r="CD47"/>
  <c r="CD188"/>
  <c r="CD181"/>
  <c r="CD186"/>
  <c r="CD180"/>
  <c r="CD179"/>
  <c r="CD169"/>
  <c r="CD164"/>
  <c r="CD159"/>
  <c r="CD156"/>
  <c r="CD151"/>
  <c r="CD148"/>
  <c r="CD154"/>
  <c r="CD146"/>
  <c r="CD144"/>
  <c r="CD126"/>
  <c r="CD124"/>
  <c r="CD123"/>
  <c r="CD121"/>
  <c r="CD118"/>
  <c r="CD116"/>
  <c r="CD114"/>
  <c r="CD101"/>
  <c r="CD99"/>
  <c r="CD91"/>
  <c r="CD87"/>
  <c r="CD112"/>
  <c r="CD103"/>
  <c r="CD97"/>
  <c r="CD94"/>
  <c r="CD81"/>
  <c r="CD79"/>
  <c r="CD77"/>
  <c r="CD75"/>
  <c r="CD73"/>
  <c r="CD67"/>
  <c r="CD64"/>
  <c r="CD53"/>
  <c r="CD51"/>
  <c r="CD49"/>
  <c r="CD43"/>
  <c r="CD55"/>
  <c r="CD45"/>
  <c r="CD40"/>
  <c r="CD27"/>
  <c r="CD17"/>
  <c r="CD12"/>
  <c r="CD23"/>
  <c r="CD19"/>
  <c r="CD11"/>
  <c r="CD10"/>
  <c r="CD39"/>
  <c r="CD37"/>
  <c r="CD35"/>
  <c r="CD33"/>
  <c r="CD31"/>
  <c r="CD29"/>
  <c r="CD21"/>
  <c r="CD18"/>
  <c r="CD14"/>
  <c r="CD177"/>
  <c r="CD172"/>
  <c r="CD174"/>
  <c r="CD167"/>
  <c r="CD162"/>
  <c r="CD160"/>
  <c r="CD142"/>
  <c r="CD138"/>
  <c r="CD134"/>
  <c r="CD132"/>
  <c r="CD145"/>
  <c r="CD143"/>
  <c r="CD135"/>
  <c r="CD133"/>
  <c r="CD115"/>
  <c r="CD110"/>
  <c r="CD108"/>
  <c r="CD106"/>
  <c r="CD104"/>
  <c r="CD92"/>
  <c r="CD88"/>
  <c r="CD84"/>
  <c r="CD70"/>
  <c r="CD63"/>
  <c r="CD60"/>
  <c r="CD58"/>
  <c r="CD54"/>
  <c r="CD48"/>
  <c r="CD182"/>
  <c r="CD187"/>
  <c r="CD185"/>
  <c r="CD184"/>
  <c r="CD176"/>
  <c r="CD166"/>
  <c r="CD165"/>
  <c r="CD173"/>
  <c r="CD163"/>
  <c r="CD158"/>
  <c r="CD157"/>
  <c r="CD152"/>
  <c r="CD149"/>
  <c r="CD137"/>
  <c r="CD130"/>
  <c r="CD128"/>
  <c r="CD153"/>
  <c r="CD141"/>
  <c r="CD136"/>
  <c r="CD131"/>
  <c r="CD117"/>
  <c r="CD113"/>
  <c r="CD125"/>
  <c r="CD122"/>
  <c r="CD119"/>
  <c r="CD93"/>
  <c r="CD89"/>
  <c r="CD85"/>
  <c r="CD83"/>
  <c r="CD111"/>
  <c r="CD109"/>
  <c r="CD107"/>
  <c r="CD105"/>
  <c r="CD82"/>
  <c r="CD80"/>
  <c r="CD78"/>
  <c r="CD76"/>
  <c r="CD74"/>
  <c r="CD72"/>
  <c r="CD68"/>
  <c r="CD62"/>
  <c r="CD56"/>
  <c r="CD52"/>
  <c r="CD50"/>
  <c r="CD44"/>
  <c r="CD66"/>
  <c r="CD34"/>
  <c r="CD32"/>
  <c r="CD30"/>
  <c r="CD28"/>
  <c r="CD25"/>
  <c r="CD22"/>
  <c r="CD16"/>
  <c r="CD26"/>
  <c r="CD24"/>
  <c r="CD13"/>
  <c r="CD46"/>
  <c r="CD42"/>
  <c r="CD41"/>
  <c r="CD36"/>
  <c r="CD38"/>
  <c r="CD15"/>
  <c r="CD20"/>
  <c r="CR5"/>
  <c r="CR6"/>
  <c r="CS177"/>
  <c r="CS142"/>
  <c r="CS134"/>
  <c r="CS130"/>
  <c r="CS148"/>
  <c r="CS135"/>
  <c r="CS133"/>
  <c r="CS115"/>
  <c r="CS110"/>
  <c r="CS108"/>
  <c r="CS106"/>
  <c r="CS104"/>
  <c r="CS92"/>
  <c r="CS88"/>
  <c r="CS84"/>
  <c r="CS70"/>
  <c r="CS60"/>
  <c r="CS58"/>
  <c r="CS54"/>
  <c r="CS48"/>
  <c r="CS21"/>
  <c r="CS18"/>
  <c r="CS17"/>
  <c r="CS187"/>
  <c r="CS184"/>
  <c r="CS165"/>
  <c r="CS157"/>
  <c r="CS152"/>
  <c r="CS128"/>
  <c r="CS117"/>
  <c r="CS113"/>
  <c r="CS125"/>
  <c r="CS93"/>
  <c r="CS89"/>
  <c r="CS85"/>
  <c r="CS109"/>
  <c r="CS107"/>
  <c r="CS105"/>
  <c r="CS82"/>
  <c r="CS80"/>
  <c r="CS78"/>
  <c r="CS76"/>
  <c r="CS74"/>
  <c r="CS72"/>
  <c r="CS68"/>
  <c r="CS52"/>
  <c r="CS50"/>
  <c r="CS44"/>
  <c r="CS15"/>
  <c r="CS37"/>
  <c r="CS26"/>
  <c r="CS56"/>
  <c r="CS66"/>
  <c r="CS71"/>
  <c r="CS122"/>
  <c r="CS124"/>
  <c r="CS146"/>
  <c r="CS139"/>
  <c r="CS147"/>
  <c r="CS156"/>
  <c r="CS155"/>
  <c r="CS175"/>
  <c r="CS172"/>
  <c r="CS180"/>
  <c r="CS185"/>
  <c r="CS34"/>
  <c r="CS32"/>
  <c r="CS30"/>
  <c r="CS28"/>
  <c r="CS16"/>
  <c r="CS46"/>
  <c r="CS45"/>
  <c r="CS41"/>
  <c r="CS10"/>
  <c r="CS47"/>
  <c r="CS65"/>
  <c r="CS111"/>
  <c r="CS96"/>
  <c r="CS120"/>
  <c r="CS144"/>
  <c r="CS137"/>
  <c r="CS145"/>
  <c r="CS153"/>
  <c r="CS162"/>
  <c r="CS173"/>
  <c r="CS170"/>
  <c r="CS178"/>
  <c r="CS183"/>
  <c r="CS188"/>
  <c r="CS23"/>
  <c r="CS20"/>
  <c r="CS168"/>
  <c r="CS171"/>
  <c r="CS169"/>
  <c r="CS161"/>
  <c r="CS150"/>
  <c r="CS140"/>
  <c r="CS129"/>
  <c r="CS127"/>
  <c r="CS90"/>
  <c r="CS86"/>
  <c r="CS102"/>
  <c r="CS100"/>
  <c r="CS98"/>
  <c r="CS61"/>
  <c r="CS59"/>
  <c r="CS57"/>
  <c r="CS159"/>
  <c r="CS154"/>
  <c r="CS126"/>
  <c r="CS123"/>
  <c r="CS121"/>
  <c r="CS116"/>
  <c r="CS114"/>
  <c r="CS101"/>
  <c r="CS99"/>
  <c r="CS91"/>
  <c r="CS87"/>
  <c r="CS112"/>
  <c r="CS103"/>
  <c r="CS95"/>
  <c r="CS81"/>
  <c r="CS79"/>
  <c r="CS77"/>
  <c r="CS75"/>
  <c r="CS73"/>
  <c r="CS67"/>
  <c r="CS64"/>
  <c r="CS53"/>
  <c r="CS51"/>
  <c r="CS49"/>
  <c r="CS43"/>
  <c r="CS22"/>
  <c r="CS13"/>
  <c r="CS55"/>
  <c r="CS39"/>
  <c r="CS38"/>
  <c r="CS25"/>
  <c r="CS63"/>
  <c r="CS97"/>
  <c r="CS94"/>
  <c r="CS119"/>
  <c r="CS138"/>
  <c r="CS132"/>
  <c r="CS143"/>
  <c r="CS151"/>
  <c r="CS160"/>
  <c r="CS167"/>
  <c r="CS166"/>
  <c r="CS176"/>
  <c r="CS181"/>
  <c r="CS186"/>
  <c r="CS27"/>
  <c r="CS36"/>
  <c r="CS12"/>
  <c r="CS11"/>
  <c r="CS19"/>
  <c r="CS42"/>
  <c r="CS40"/>
  <c r="CS24"/>
  <c r="CS62"/>
  <c r="CS69"/>
  <c r="CS83"/>
  <c r="CS118"/>
  <c r="CS136"/>
  <c r="CS131"/>
  <c r="CS141"/>
  <c r="CS149"/>
  <c r="CS158"/>
  <c r="CS163"/>
  <c r="CS164"/>
  <c r="CS174"/>
  <c r="CS179"/>
  <c r="CS182"/>
  <c r="CS35"/>
  <c r="CS33"/>
  <c r="CS31"/>
  <c r="CS29"/>
  <c r="CS14"/>
  <c r="DB5"/>
  <c r="DB6"/>
  <c r="DL5"/>
  <c r="DL6"/>
  <c r="DM187"/>
  <c r="DM184"/>
  <c r="DM171"/>
  <c r="DM165"/>
  <c r="DM161"/>
  <c r="DM159"/>
  <c r="DM128"/>
  <c r="DM123"/>
  <c r="DM121"/>
  <c r="DM120"/>
  <c r="DM93"/>
  <c r="DM89"/>
  <c r="DM85"/>
  <c r="DM111"/>
  <c r="DM101"/>
  <c r="DM99"/>
  <c r="DM82"/>
  <c r="DM81"/>
  <c r="DM80"/>
  <c r="DM79"/>
  <c r="DM78"/>
  <c r="DM77"/>
  <c r="DM76"/>
  <c r="DM75"/>
  <c r="DM74"/>
  <c r="DM73"/>
  <c r="DM68"/>
  <c r="DM67"/>
  <c r="DM52"/>
  <c r="DM51"/>
  <c r="DM50"/>
  <c r="DM49"/>
  <c r="DM157"/>
  <c r="DM148"/>
  <c r="DM152"/>
  <c r="DM140"/>
  <c r="DM136"/>
  <c r="DM125"/>
  <c r="DM115"/>
  <c r="DM113"/>
  <c r="DM112"/>
  <c r="DM100"/>
  <c r="DM98"/>
  <c r="DM90"/>
  <c r="DM86"/>
  <c r="DM102"/>
  <c r="DM54"/>
  <c r="DM53"/>
  <c r="DM13"/>
  <c r="DM66"/>
  <c r="DM46"/>
  <c r="DM39"/>
  <c r="DM25"/>
  <c r="DM63"/>
  <c r="DM71"/>
  <c r="DM94"/>
  <c r="DM119"/>
  <c r="DM146"/>
  <c r="DM139"/>
  <c r="DM147"/>
  <c r="DM156"/>
  <c r="DM155"/>
  <c r="DM173"/>
  <c r="DM168"/>
  <c r="DM176"/>
  <c r="DM181"/>
  <c r="DM188"/>
  <c r="DM36"/>
  <c r="DM11"/>
  <c r="DM10"/>
  <c r="DM22"/>
  <c r="DM18"/>
  <c r="DM14"/>
  <c r="DM42"/>
  <c r="DM40"/>
  <c r="DM24"/>
  <c r="DM56"/>
  <c r="DM95"/>
  <c r="DM84"/>
  <c r="DM122"/>
  <c r="DM144"/>
  <c r="DM137"/>
  <c r="DM145"/>
  <c r="DM153"/>
  <c r="DM162"/>
  <c r="DM169"/>
  <c r="DM166"/>
  <c r="DM174"/>
  <c r="DM179"/>
  <c r="DM186"/>
  <c r="DM27"/>
  <c r="DM34"/>
  <c r="DM32"/>
  <c r="DM30"/>
  <c r="DM28"/>
  <c r="DM15"/>
  <c r="DM12"/>
  <c r="DM185"/>
  <c r="DM154"/>
  <c r="DM133"/>
  <c r="DM130"/>
  <c r="DM134"/>
  <c r="DM116"/>
  <c r="DM109"/>
  <c r="DM107"/>
  <c r="DM105"/>
  <c r="DM97"/>
  <c r="DM96"/>
  <c r="DM91"/>
  <c r="DM87"/>
  <c r="DM69"/>
  <c r="DM43"/>
  <c r="DM21"/>
  <c r="DM20"/>
  <c r="DM17"/>
  <c r="DM177"/>
  <c r="DM150"/>
  <c r="DM142"/>
  <c r="DM129"/>
  <c r="DM127"/>
  <c r="DM135"/>
  <c r="DM114"/>
  <c r="DM126"/>
  <c r="DM118"/>
  <c r="DM92"/>
  <c r="DM88"/>
  <c r="DM110"/>
  <c r="DM108"/>
  <c r="DM106"/>
  <c r="DM104"/>
  <c r="DM70"/>
  <c r="DM61"/>
  <c r="DM60"/>
  <c r="DM59"/>
  <c r="DM58"/>
  <c r="DM57"/>
  <c r="DM48"/>
  <c r="DM19"/>
  <c r="DM62"/>
  <c r="DM37"/>
  <c r="DM26"/>
  <c r="DM47"/>
  <c r="DM65"/>
  <c r="DM83"/>
  <c r="DM117"/>
  <c r="DM138"/>
  <c r="DM132"/>
  <c r="DM143"/>
  <c r="DM151"/>
  <c r="DM160"/>
  <c r="DM167"/>
  <c r="DM164"/>
  <c r="DM172"/>
  <c r="DM180"/>
  <c r="DM182"/>
  <c r="DM38"/>
  <c r="DM35"/>
  <c r="DM33"/>
  <c r="DM31"/>
  <c r="DM29"/>
  <c r="DM16"/>
  <c r="DM55"/>
  <c r="DM45"/>
  <c r="DM41"/>
  <c r="DM23"/>
  <c r="DM44"/>
  <c r="DM64"/>
  <c r="DM72"/>
  <c r="DM103"/>
  <c r="DM124"/>
  <c r="DM131"/>
  <c r="DM141"/>
  <c r="DM149"/>
  <c r="DM158"/>
  <c r="DM163"/>
  <c r="DM175"/>
  <c r="DM170"/>
  <c r="DM178"/>
  <c r="DM183"/>
  <c r="DV5"/>
  <c r="DV6"/>
  <c r="DW171"/>
  <c r="DW161"/>
  <c r="DW150"/>
  <c r="DW136"/>
  <c r="DW129"/>
  <c r="DW127"/>
  <c r="DW121"/>
  <c r="DW100"/>
  <c r="DW98"/>
  <c r="DW96"/>
  <c r="DW93"/>
  <c r="DW91"/>
  <c r="DW89"/>
  <c r="DW87"/>
  <c r="DW85"/>
  <c r="DW46"/>
  <c r="DW44"/>
  <c r="DW64"/>
  <c r="DW83"/>
  <c r="DW117"/>
  <c r="DW144"/>
  <c r="DW137"/>
  <c r="DW145"/>
  <c r="DW151"/>
  <c r="DW160"/>
  <c r="DW167"/>
  <c r="DW164"/>
  <c r="DW172"/>
  <c r="DW178"/>
  <c r="DW183"/>
  <c r="DW184"/>
  <c r="DW159"/>
  <c r="DW140"/>
  <c r="DW135"/>
  <c r="DW154"/>
  <c r="DW126"/>
  <c r="DW116"/>
  <c r="DW114"/>
  <c r="DW101"/>
  <c r="DW99"/>
  <c r="DW97"/>
  <c r="DW81"/>
  <c r="DW79"/>
  <c r="DW77"/>
  <c r="DW75"/>
  <c r="DW73"/>
  <c r="DW112"/>
  <c r="DW111"/>
  <c r="DW20"/>
  <c r="DW17"/>
  <c r="DW47"/>
  <c r="DW65"/>
  <c r="DW84"/>
  <c r="DW122"/>
  <c r="DW146"/>
  <c r="DW139"/>
  <c r="DW147"/>
  <c r="DW153"/>
  <c r="DW162"/>
  <c r="DW169"/>
  <c r="DW166"/>
  <c r="DW174"/>
  <c r="DW180"/>
  <c r="DW182"/>
  <c r="DW67"/>
  <c r="DW61"/>
  <c r="DW59"/>
  <c r="DW57"/>
  <c r="DW54"/>
  <c r="DW52"/>
  <c r="DW50"/>
  <c r="DW48"/>
  <c r="DW43"/>
  <c r="DW24"/>
  <c r="DW23"/>
  <c r="DW18"/>
  <c r="DW16"/>
  <c r="DW15"/>
  <c r="DW42"/>
  <c r="DW62"/>
  <c r="DW37"/>
  <c r="DW38"/>
  <c r="DW33"/>
  <c r="DW32"/>
  <c r="DW10"/>
  <c r="DW185"/>
  <c r="DW165"/>
  <c r="DW134"/>
  <c r="DW142"/>
  <c r="DW133"/>
  <c r="DW119"/>
  <c r="DW115"/>
  <c r="DW123"/>
  <c r="DW110"/>
  <c r="DW108"/>
  <c r="DW106"/>
  <c r="DW104"/>
  <c r="DW102"/>
  <c r="DW70"/>
  <c r="DW92"/>
  <c r="DW90"/>
  <c r="DW88"/>
  <c r="DW86"/>
  <c r="DW55"/>
  <c r="DW45"/>
  <c r="DW19"/>
  <c r="DW56"/>
  <c r="DW95"/>
  <c r="DW94"/>
  <c r="DW124"/>
  <c r="DW131"/>
  <c r="DW141"/>
  <c r="DW148"/>
  <c r="DW156"/>
  <c r="DW155"/>
  <c r="DW173"/>
  <c r="DW168"/>
  <c r="DW176"/>
  <c r="DW179"/>
  <c r="DW186"/>
  <c r="DW187"/>
  <c r="DW157"/>
  <c r="DW152"/>
  <c r="DW128"/>
  <c r="DW130"/>
  <c r="DW118"/>
  <c r="DW113"/>
  <c r="DW125"/>
  <c r="DW120"/>
  <c r="DW82"/>
  <c r="DW80"/>
  <c r="DW78"/>
  <c r="DW76"/>
  <c r="DW74"/>
  <c r="DW72"/>
  <c r="DW69"/>
  <c r="DW109"/>
  <c r="DW107"/>
  <c r="DW105"/>
  <c r="DW27"/>
  <c r="DW21"/>
  <c r="DW63"/>
  <c r="DW71"/>
  <c r="DW103"/>
  <c r="DW138"/>
  <c r="DW132"/>
  <c r="DW143"/>
  <c r="DW149"/>
  <c r="DW158"/>
  <c r="DW163"/>
  <c r="DW175"/>
  <c r="DW170"/>
  <c r="DW177"/>
  <c r="DW181"/>
  <c r="DW188"/>
  <c r="DW68"/>
  <c r="DW60"/>
  <c r="DW58"/>
  <c r="DW53"/>
  <c r="DW51"/>
  <c r="DW49"/>
  <c r="DW41"/>
  <c r="DW40"/>
  <c r="DW35"/>
  <c r="DW34"/>
  <c r="DW31"/>
  <c r="DW30"/>
  <c r="DW29"/>
  <c r="DW28"/>
  <c r="DW66"/>
  <c r="DW39"/>
  <c r="DW26"/>
  <c r="DW25"/>
  <c r="DW36"/>
  <c r="DW14"/>
  <c r="DW13"/>
  <c r="DW22"/>
  <c r="DW12"/>
  <c r="DW11"/>
  <c r="ER5"/>
  <c r="ER6"/>
  <c r="ES187"/>
  <c r="ES184"/>
  <c r="ES171"/>
  <c r="ES165"/>
  <c r="ES167"/>
  <c r="ES161"/>
  <c r="ES159"/>
  <c r="ES93"/>
  <c r="ES89"/>
  <c r="ES85"/>
  <c r="ES82"/>
  <c r="ES81"/>
  <c r="ES80"/>
  <c r="ES79"/>
  <c r="ES78"/>
  <c r="ES77"/>
  <c r="ES76"/>
  <c r="ES75"/>
  <c r="ES74"/>
  <c r="ES73"/>
  <c r="ES72"/>
  <c r="ES68"/>
  <c r="ES67"/>
  <c r="ES52"/>
  <c r="ES51"/>
  <c r="ES50"/>
  <c r="ES49"/>
  <c r="ES48"/>
  <c r="ES36"/>
  <c r="ES177"/>
  <c r="ES157"/>
  <c r="ES131"/>
  <c r="ES152"/>
  <c r="ES140"/>
  <c r="ES130"/>
  <c r="ES96"/>
  <c r="ES90"/>
  <c r="ES86"/>
  <c r="ES83"/>
  <c r="ES54"/>
  <c r="ES53"/>
  <c r="ES46"/>
  <c r="ES42"/>
  <c r="ES41"/>
  <c r="ES40"/>
  <c r="ES64"/>
  <c r="ES95"/>
  <c r="ES100"/>
  <c r="ES112"/>
  <c r="ES104"/>
  <c r="ES108"/>
  <c r="ES118"/>
  <c r="ES114"/>
  <c r="ES121"/>
  <c r="ES127"/>
  <c r="ES138"/>
  <c r="ES133"/>
  <c r="ES139"/>
  <c r="ES147"/>
  <c r="ES156"/>
  <c r="ES155"/>
  <c r="ES175"/>
  <c r="ES170"/>
  <c r="ES178"/>
  <c r="ES183"/>
  <c r="ES17"/>
  <c r="ES11"/>
  <c r="ES18"/>
  <c r="ES14"/>
  <c r="ES39"/>
  <c r="ES25"/>
  <c r="ES10"/>
  <c r="ES62"/>
  <c r="ES69"/>
  <c r="ES99"/>
  <c r="ES111"/>
  <c r="ES103"/>
  <c r="ES107"/>
  <c r="ES117"/>
  <c r="ES113"/>
  <c r="ES120"/>
  <c r="ES126"/>
  <c r="ES136"/>
  <c r="ES132"/>
  <c r="ES137"/>
  <c r="ES145"/>
  <c r="ES153"/>
  <c r="ES162"/>
  <c r="ES173"/>
  <c r="ES168"/>
  <c r="ES176"/>
  <c r="ES181"/>
  <c r="ES34"/>
  <c r="ES32"/>
  <c r="ES30"/>
  <c r="ES28"/>
  <c r="ES26"/>
  <c r="ES16"/>
  <c r="ES15"/>
  <c r="ES24"/>
  <c r="ES13"/>
  <c r="ES185"/>
  <c r="ES154"/>
  <c r="ES91"/>
  <c r="ES87"/>
  <c r="ES63"/>
  <c r="ES44"/>
  <c r="ES43"/>
  <c r="ES12"/>
  <c r="ES188"/>
  <c r="ES150"/>
  <c r="ES148"/>
  <c r="ES142"/>
  <c r="ES119"/>
  <c r="ES92"/>
  <c r="ES88"/>
  <c r="ES84"/>
  <c r="ES70"/>
  <c r="ES61"/>
  <c r="ES60"/>
  <c r="ES59"/>
  <c r="ES58"/>
  <c r="ES57"/>
  <c r="ES22"/>
  <c r="ES20"/>
  <c r="ES56"/>
  <c r="ES66"/>
  <c r="ES98"/>
  <c r="ES102"/>
  <c r="ES94"/>
  <c r="ES106"/>
  <c r="ES110"/>
  <c r="ES123"/>
  <c r="ES116"/>
  <c r="ES125"/>
  <c r="ES129"/>
  <c r="ES146"/>
  <c r="ES135"/>
  <c r="ES143"/>
  <c r="ES151"/>
  <c r="ES160"/>
  <c r="ES169"/>
  <c r="ES166"/>
  <c r="ES174"/>
  <c r="ES179"/>
  <c r="ES186"/>
  <c r="ES38"/>
  <c r="ES35"/>
  <c r="ES33"/>
  <c r="ES31"/>
  <c r="ES29"/>
  <c r="ES23"/>
  <c r="ES55"/>
  <c r="ES45"/>
  <c r="ES37"/>
  <c r="ES47"/>
  <c r="ES65"/>
  <c r="ES97"/>
  <c r="ES101"/>
  <c r="ES71"/>
  <c r="ES105"/>
  <c r="ES109"/>
  <c r="ES122"/>
  <c r="ES115"/>
  <c r="ES124"/>
  <c r="ES128"/>
  <c r="ES144"/>
  <c r="ES134"/>
  <c r="ES141"/>
  <c r="ES149"/>
  <c r="ES158"/>
  <c r="ES163"/>
  <c r="ES164"/>
  <c r="ES172"/>
  <c r="ES180"/>
  <c r="ES182"/>
  <c r="ES27"/>
  <c r="ES21"/>
  <c r="ES19"/>
  <c r="FD5"/>
  <c r="FD6"/>
  <c r="FF181"/>
  <c r="FF185"/>
  <c r="FF172"/>
  <c r="FF168"/>
  <c r="FF174"/>
  <c r="FF169"/>
  <c r="FF154"/>
  <c r="FF153"/>
  <c r="FF138"/>
  <c r="FF134"/>
  <c r="FF132"/>
  <c r="FF145"/>
  <c r="FF143"/>
  <c r="FF133"/>
  <c r="FF115"/>
  <c r="FF123"/>
  <c r="FF110"/>
  <c r="FF108"/>
  <c r="FF106"/>
  <c r="FF104"/>
  <c r="FF102"/>
  <c r="FF91"/>
  <c r="FF87"/>
  <c r="FF63"/>
  <c r="FF44"/>
  <c r="FF43"/>
  <c r="FF182"/>
  <c r="FF188"/>
  <c r="FF176"/>
  <c r="FF166"/>
  <c r="FF173"/>
  <c r="FF163"/>
  <c r="FF162"/>
  <c r="FF150"/>
  <c r="FF149"/>
  <c r="FF148"/>
  <c r="FF142"/>
  <c r="FF137"/>
  <c r="FF128"/>
  <c r="FF141"/>
  <c r="FF119"/>
  <c r="FF118"/>
  <c r="FF113"/>
  <c r="FF125"/>
  <c r="FF122"/>
  <c r="FF120"/>
  <c r="FF92"/>
  <c r="FF88"/>
  <c r="FF84"/>
  <c r="FF69"/>
  <c r="FF68"/>
  <c r="FF109"/>
  <c r="FF107"/>
  <c r="FF105"/>
  <c r="FF103"/>
  <c r="FF95"/>
  <c r="FF70"/>
  <c r="FF64"/>
  <c r="FF61"/>
  <c r="FF60"/>
  <c r="FF59"/>
  <c r="FF58"/>
  <c r="FF57"/>
  <c r="FF65"/>
  <c r="FF35"/>
  <c r="FF33"/>
  <c r="FF31"/>
  <c r="FF29"/>
  <c r="FF25"/>
  <c r="FF12"/>
  <c r="FF23"/>
  <c r="FF66"/>
  <c r="FF55"/>
  <c r="FF45"/>
  <c r="FF27"/>
  <c r="FF36"/>
  <c r="FF22"/>
  <c r="FF21"/>
  <c r="FF19"/>
  <c r="FF187"/>
  <c r="FF186"/>
  <c r="FF183"/>
  <c r="FF184"/>
  <c r="FF178"/>
  <c r="FF175"/>
  <c r="FF171"/>
  <c r="FF170"/>
  <c r="FF165"/>
  <c r="FF167"/>
  <c r="FF161"/>
  <c r="FF160"/>
  <c r="FF155"/>
  <c r="FF159"/>
  <c r="FF158"/>
  <c r="FF147"/>
  <c r="FF139"/>
  <c r="FF136"/>
  <c r="FF129"/>
  <c r="FF127"/>
  <c r="FF121"/>
  <c r="FF93"/>
  <c r="FF89"/>
  <c r="FF85"/>
  <c r="FF100"/>
  <c r="FF98"/>
  <c r="FF82"/>
  <c r="FF81"/>
  <c r="FF80"/>
  <c r="FF79"/>
  <c r="FF78"/>
  <c r="FF77"/>
  <c r="FF76"/>
  <c r="FF75"/>
  <c r="FF74"/>
  <c r="FF73"/>
  <c r="FF72"/>
  <c r="FF71"/>
  <c r="FF67"/>
  <c r="FF56"/>
  <c r="FF52"/>
  <c r="FF51"/>
  <c r="FF50"/>
  <c r="FF49"/>
  <c r="FF48"/>
  <c r="FF47"/>
  <c r="FF180"/>
  <c r="FF179"/>
  <c r="FF177"/>
  <c r="FF164"/>
  <c r="FF157"/>
  <c r="FF156"/>
  <c r="FF135"/>
  <c r="FF131"/>
  <c r="FF152"/>
  <c r="FF151"/>
  <c r="FF146"/>
  <c r="FF144"/>
  <c r="FF140"/>
  <c r="FF130"/>
  <c r="FF126"/>
  <c r="FF124"/>
  <c r="FF117"/>
  <c r="FF116"/>
  <c r="FF114"/>
  <c r="FF101"/>
  <c r="FF99"/>
  <c r="FF97"/>
  <c r="FF96"/>
  <c r="FF90"/>
  <c r="FF86"/>
  <c r="FF83"/>
  <c r="FF112"/>
  <c r="FF111"/>
  <c r="FF94"/>
  <c r="FF54"/>
  <c r="FF53"/>
  <c r="FF46"/>
  <c r="FF42"/>
  <c r="FF40"/>
  <c r="FF17"/>
  <c r="FF11"/>
  <c r="FF18"/>
  <c r="FF14"/>
  <c r="FF62"/>
  <c r="FF41"/>
  <c r="FF39"/>
  <c r="FF38"/>
  <c r="FF37"/>
  <c r="FF34"/>
  <c r="FF32"/>
  <c r="FF30"/>
  <c r="FF28"/>
  <c r="FF26"/>
  <c r="FF16"/>
  <c r="FF15"/>
  <c r="FF10"/>
  <c r="FF24"/>
  <c r="FF20"/>
  <c r="FF13"/>
  <c r="FX5"/>
  <c r="FX6"/>
  <c r="GJ5"/>
  <c r="GJ6"/>
  <c r="GK7"/>
  <c r="GV5"/>
  <c r="GV6"/>
  <c r="GW161"/>
  <c r="GW130"/>
  <c r="GW38"/>
  <c r="GW165"/>
  <c r="GW157"/>
  <c r="GW96"/>
  <c r="GW62"/>
  <c r="GW33"/>
  <c r="GW29"/>
  <c r="GW10"/>
  <c r="GW51"/>
  <c r="GW60"/>
  <c r="GW74"/>
  <c r="GW82"/>
  <c r="GW90"/>
  <c r="GW101"/>
  <c r="GW107"/>
  <c r="GW113"/>
  <c r="GW126"/>
  <c r="GW132"/>
  <c r="GW145"/>
  <c r="GW160"/>
  <c r="GW166"/>
  <c r="GW183"/>
  <c r="GW64"/>
  <c r="GW14"/>
  <c r="GW44"/>
  <c r="GW54"/>
  <c r="GW67"/>
  <c r="GW77"/>
  <c r="GW85"/>
  <c r="GW93"/>
  <c r="GW94"/>
  <c r="GW110"/>
  <c r="GW116"/>
  <c r="GW129"/>
  <c r="GW135"/>
  <c r="GW151"/>
  <c r="GW167"/>
  <c r="GW172"/>
  <c r="GW184"/>
  <c r="GW21"/>
  <c r="GW39"/>
  <c r="GW23"/>
  <c r="GW177"/>
  <c r="GW148"/>
  <c r="GW55"/>
  <c r="GW185"/>
  <c r="GW159"/>
  <c r="GW131"/>
  <c r="GW68"/>
  <c r="GW34"/>
  <c r="GW30"/>
  <c r="GW18"/>
  <c r="GW49"/>
  <c r="GW58"/>
  <c r="GW72"/>
  <c r="GW80"/>
  <c r="GW88"/>
  <c r="GW99"/>
  <c r="GW105"/>
  <c r="GW118"/>
  <c r="GW124"/>
  <c r="GW144"/>
  <c r="GW141"/>
  <c r="GW156"/>
  <c r="GW162"/>
  <c r="GW178"/>
  <c r="GW65"/>
  <c r="GW15"/>
  <c r="GW63"/>
  <c r="GW52"/>
  <c r="GW61"/>
  <c r="GW75"/>
  <c r="GW83"/>
  <c r="GW91"/>
  <c r="GW102"/>
  <c r="GW108"/>
  <c r="GW114"/>
  <c r="GW127"/>
  <c r="GW133"/>
  <c r="GW147"/>
  <c r="GW155"/>
  <c r="GW168"/>
  <c r="GW180"/>
  <c r="GW22"/>
  <c r="GW40"/>
  <c r="GW25"/>
  <c r="GW11"/>
  <c r="GW187"/>
  <c r="GW150"/>
  <c r="GW123"/>
  <c r="GW188"/>
  <c r="GW171"/>
  <c r="GW140"/>
  <c r="GW95"/>
  <c r="GW24"/>
  <c r="GW31"/>
  <c r="GW19"/>
  <c r="GW46"/>
  <c r="GW56"/>
  <c r="GW69"/>
  <c r="GW78"/>
  <c r="GW86"/>
  <c r="GW97"/>
  <c r="GW103"/>
  <c r="GW112"/>
  <c r="GW120"/>
  <c r="GW136"/>
  <c r="GW137"/>
  <c r="GW153"/>
  <c r="GW169"/>
  <c r="GW174"/>
  <c r="GW186"/>
  <c r="GW35"/>
  <c r="GW12"/>
  <c r="GW50"/>
  <c r="GW59"/>
  <c r="GW73"/>
  <c r="GW81"/>
  <c r="GW89"/>
  <c r="GW100"/>
  <c r="GW106"/>
  <c r="GW122"/>
  <c r="GW125"/>
  <c r="GW146"/>
  <c r="GW143"/>
  <c r="GW158"/>
  <c r="GW164"/>
  <c r="GW179"/>
  <c r="GW27"/>
  <c r="GW42"/>
  <c r="GW37"/>
  <c r="GW16"/>
  <c r="GW181"/>
  <c r="GW152"/>
  <c r="GW119"/>
  <c r="GW26"/>
  <c r="GW173"/>
  <c r="GW142"/>
  <c r="GW71"/>
  <c r="GW45"/>
  <c r="GW32"/>
  <c r="GW28"/>
  <c r="GW43"/>
  <c r="GW53"/>
  <c r="GW66"/>
  <c r="GW76"/>
  <c r="GW84"/>
  <c r="GW92"/>
  <c r="GW111"/>
  <c r="GW109"/>
  <c r="GW115"/>
  <c r="GW128"/>
  <c r="GW134"/>
  <c r="GW149"/>
  <c r="GW163"/>
  <c r="GW170"/>
  <c r="GW182"/>
  <c r="GW47"/>
  <c r="GW13"/>
  <c r="GW48"/>
  <c r="GW57"/>
  <c r="GW70"/>
  <c r="GW79"/>
  <c r="GW87"/>
  <c r="GW98"/>
  <c r="GW104"/>
  <c r="GW117"/>
  <c r="GW121"/>
  <c r="GW138"/>
  <c r="GW139"/>
  <c r="GW154"/>
  <c r="GW175"/>
  <c r="GW176"/>
  <c r="GW41"/>
  <c r="GW17"/>
  <c r="GW36"/>
  <c r="GW20"/>
  <c r="BJ185"/>
  <c r="BJ188"/>
  <c r="BJ187"/>
  <c r="BJ184"/>
  <c r="BJ165"/>
  <c r="BJ163"/>
  <c r="BJ169"/>
  <c r="BJ159"/>
  <c r="BJ157"/>
  <c r="BJ148"/>
  <c r="BJ144"/>
  <c r="BJ154"/>
  <c r="BJ123"/>
  <c r="BJ121"/>
  <c r="BJ116"/>
  <c r="BJ114"/>
  <c r="BJ101"/>
  <c r="BJ99"/>
  <c r="BJ93"/>
  <c r="BJ89"/>
  <c r="BJ85"/>
  <c r="BJ112"/>
  <c r="BJ109"/>
  <c r="BJ107"/>
  <c r="BJ105"/>
  <c r="BJ82"/>
  <c r="BJ81"/>
  <c r="BJ80"/>
  <c r="BJ79"/>
  <c r="BJ78"/>
  <c r="BJ77"/>
  <c r="BJ76"/>
  <c r="BJ75"/>
  <c r="BJ74"/>
  <c r="BJ73"/>
  <c r="BJ68"/>
  <c r="BJ67"/>
  <c r="BJ53"/>
  <c r="BJ52"/>
  <c r="BJ51"/>
  <c r="BJ50"/>
  <c r="BJ49"/>
  <c r="BJ183"/>
  <c r="BJ181"/>
  <c r="BJ178"/>
  <c r="BJ174"/>
  <c r="BJ164"/>
  <c r="BJ171"/>
  <c r="BJ167"/>
  <c r="BJ156"/>
  <c r="BJ145"/>
  <c r="BJ131"/>
  <c r="BJ150"/>
  <c r="BJ140"/>
  <c r="BJ138"/>
  <c r="BJ132"/>
  <c r="BJ129"/>
  <c r="BJ127"/>
  <c r="BJ94"/>
  <c r="BJ90"/>
  <c r="BJ86"/>
  <c r="BJ84"/>
  <c r="BJ102"/>
  <c r="BJ100"/>
  <c r="BJ98"/>
  <c r="BJ83"/>
  <c r="BJ55"/>
  <c r="BJ54"/>
  <c r="BJ46"/>
  <c r="BJ42"/>
  <c r="BJ41"/>
  <c r="BJ69"/>
  <c r="BJ124"/>
  <c r="BJ151"/>
  <c r="BJ162"/>
  <c r="BJ56"/>
  <c r="BJ47"/>
  <c r="BJ43"/>
  <c r="BJ26"/>
  <c r="BJ66"/>
  <c r="BJ120"/>
  <c r="BJ143"/>
  <c r="BJ160"/>
  <c r="BJ180"/>
  <c r="BJ173"/>
  <c r="BJ152"/>
  <c r="BJ149"/>
  <c r="BJ146"/>
  <c r="BJ130"/>
  <c r="BJ128"/>
  <c r="BJ137"/>
  <c r="BJ126"/>
  <c r="BJ117"/>
  <c r="BJ113"/>
  <c r="BJ125"/>
  <c r="BJ119"/>
  <c r="BJ118"/>
  <c r="BJ91"/>
  <c r="BJ87"/>
  <c r="BJ72"/>
  <c r="BJ103"/>
  <c r="BJ96"/>
  <c r="BJ64"/>
  <c r="BJ44"/>
  <c r="BJ182"/>
  <c r="BJ179"/>
  <c r="BJ177"/>
  <c r="BJ175"/>
  <c r="BJ170"/>
  <c r="BJ168"/>
  <c r="BJ176"/>
  <c r="BJ166"/>
  <c r="BJ161"/>
  <c r="BJ155"/>
  <c r="BJ147"/>
  <c r="BJ142"/>
  <c r="BJ134"/>
  <c r="BJ139"/>
  <c r="BJ135"/>
  <c r="BJ133"/>
  <c r="BJ122"/>
  <c r="BJ115"/>
  <c r="BJ110"/>
  <c r="BJ108"/>
  <c r="BJ106"/>
  <c r="BJ104"/>
  <c r="BJ95"/>
  <c r="BJ92"/>
  <c r="BJ88"/>
  <c r="BJ71"/>
  <c r="BJ70"/>
  <c r="BJ61"/>
  <c r="BJ60"/>
  <c r="BJ59"/>
  <c r="BJ58"/>
  <c r="BJ57"/>
  <c r="BJ48"/>
  <c r="BJ45"/>
  <c r="BJ65"/>
  <c r="BJ111"/>
  <c r="BJ141"/>
  <c r="BJ158"/>
  <c r="BJ186"/>
  <c r="BJ63"/>
  <c r="BJ62"/>
  <c r="BJ97"/>
  <c r="BJ136"/>
  <c r="BJ153"/>
  <c r="BJ172"/>
  <c r="BJ38"/>
  <c r="BJ31"/>
  <c r="BJ16"/>
  <c r="BJ20"/>
  <c r="BJ39"/>
  <c r="BJ32"/>
  <c r="BJ18"/>
  <c r="BJ14"/>
  <c r="BJ27"/>
  <c r="BJ29"/>
  <c r="BJ13"/>
  <c r="BJ15"/>
  <c r="BJ36"/>
  <c r="BJ30"/>
  <c r="BJ12"/>
  <c r="BJ11"/>
  <c r="BJ35"/>
  <c r="BJ22"/>
  <c r="BJ25"/>
  <c r="BJ10"/>
  <c r="BJ37"/>
  <c r="BJ28"/>
  <c r="BJ19"/>
  <c r="BJ33"/>
  <c r="BJ21"/>
  <c r="BJ23"/>
  <c r="BJ40"/>
  <c r="BJ34"/>
  <c r="BJ24"/>
  <c r="BJ17"/>
  <c r="BT182"/>
  <c r="BT158"/>
  <c r="BT136"/>
  <c r="BT63"/>
  <c r="BT50"/>
  <c r="BT58"/>
  <c r="BT72"/>
  <c r="BT82"/>
  <c r="BT164"/>
  <c r="BT143"/>
  <c r="BT124"/>
  <c r="BT39"/>
  <c r="BT24"/>
  <c r="BT47"/>
  <c r="BT55"/>
  <c r="BT68"/>
  <c r="BT77"/>
  <c r="BT79"/>
  <c r="BT87"/>
  <c r="BT98"/>
  <c r="BT104"/>
  <c r="BT119"/>
  <c r="BT122"/>
  <c r="BT145"/>
  <c r="BT142"/>
  <c r="BT159"/>
  <c r="BT165"/>
  <c r="BT180"/>
  <c r="BT65"/>
  <c r="BT16"/>
  <c r="BT90"/>
  <c r="BT101"/>
  <c r="BT107"/>
  <c r="BT114"/>
  <c r="BT127"/>
  <c r="BT133"/>
  <c r="BT148"/>
  <c r="BT168"/>
  <c r="BT171"/>
  <c r="BT183"/>
  <c r="BT32"/>
  <c r="BT28"/>
  <c r="BT12"/>
  <c r="BT41"/>
  <c r="BT36"/>
  <c r="BT172"/>
  <c r="BT141"/>
  <c r="BT94"/>
  <c r="BT44"/>
  <c r="BT52"/>
  <c r="BT60"/>
  <c r="BT74"/>
  <c r="BT86"/>
  <c r="BT162"/>
  <c r="BT151"/>
  <c r="BT69"/>
  <c r="BT38"/>
  <c r="BT23"/>
  <c r="BT49"/>
  <c r="BT57"/>
  <c r="BT71"/>
  <c r="BT80"/>
  <c r="BT81"/>
  <c r="BT89"/>
  <c r="BT100"/>
  <c r="BT106"/>
  <c r="BT113"/>
  <c r="BT126"/>
  <c r="BT149"/>
  <c r="BT146"/>
  <c r="BT156"/>
  <c r="BT169"/>
  <c r="BT181"/>
  <c r="BT35"/>
  <c r="BT15"/>
  <c r="BT92"/>
  <c r="BT103"/>
  <c r="BT109"/>
  <c r="BT116"/>
  <c r="BT129"/>
  <c r="BT135"/>
  <c r="BT152"/>
  <c r="BT174"/>
  <c r="BT175"/>
  <c r="BT187"/>
  <c r="BT31"/>
  <c r="BT21"/>
  <c r="BT11"/>
  <c r="BT43"/>
  <c r="BT10"/>
  <c r="BT166"/>
  <c r="BT131"/>
  <c r="BT62"/>
  <c r="BT46"/>
  <c r="BT54"/>
  <c r="BT67"/>
  <c r="BT76"/>
  <c r="BT186"/>
  <c r="BT155"/>
  <c r="BT132"/>
  <c r="BT111"/>
  <c r="BT37"/>
  <c r="BT64"/>
  <c r="BT51"/>
  <c r="BT59"/>
  <c r="BT73"/>
  <c r="BT84"/>
  <c r="BT83"/>
  <c r="BT91"/>
  <c r="BT102"/>
  <c r="BT108"/>
  <c r="BT115"/>
  <c r="BT128"/>
  <c r="BT134"/>
  <c r="BT150"/>
  <c r="BT170"/>
  <c r="BT173"/>
  <c r="BT185"/>
  <c r="BT18"/>
  <c r="BT14"/>
  <c r="BT96"/>
  <c r="BT95"/>
  <c r="BT118"/>
  <c r="BT121"/>
  <c r="BT137"/>
  <c r="BT140"/>
  <c r="BT157"/>
  <c r="BT163"/>
  <c r="BT179"/>
  <c r="BT34"/>
  <c r="BT30"/>
  <c r="BT20"/>
  <c r="BT40"/>
  <c r="BT22"/>
  <c r="BT188"/>
  <c r="BT160"/>
  <c r="BT139"/>
  <c r="BT25"/>
  <c r="BT48"/>
  <c r="BT56"/>
  <c r="BT70"/>
  <c r="BT78"/>
  <c r="BT178"/>
  <c r="BT153"/>
  <c r="BT120"/>
  <c r="BT97"/>
  <c r="BT27"/>
  <c r="BT45"/>
  <c r="BT53"/>
  <c r="BT61"/>
  <c r="BT75"/>
  <c r="BT88"/>
  <c r="BT85"/>
  <c r="BT93"/>
  <c r="BT112"/>
  <c r="BT110"/>
  <c r="BT117"/>
  <c r="BT130"/>
  <c r="BT138"/>
  <c r="BT154"/>
  <c r="BT176"/>
  <c r="BT177"/>
  <c r="BT66"/>
  <c r="BT17"/>
  <c r="BT13"/>
  <c r="BT99"/>
  <c r="BT105"/>
  <c r="BT123"/>
  <c r="BT125"/>
  <c r="BT147"/>
  <c r="BT144"/>
  <c r="BT161"/>
  <c r="BT167"/>
  <c r="BT184"/>
  <c r="BT33"/>
  <c r="BT29"/>
  <c r="BT19"/>
  <c r="BT42"/>
  <c r="BT26"/>
  <c r="CO5"/>
  <c r="CO6"/>
  <c r="CP165"/>
  <c r="CP157"/>
  <c r="CP152"/>
  <c r="CP142"/>
  <c r="CP123"/>
  <c r="CP117"/>
  <c r="CP115"/>
  <c r="CP113"/>
  <c r="CP102"/>
  <c r="CP100"/>
  <c r="CP98"/>
  <c r="CP70"/>
  <c r="CP110"/>
  <c r="CP108"/>
  <c r="CP106"/>
  <c r="CP104"/>
  <c r="CP92"/>
  <c r="CP90"/>
  <c r="CP88"/>
  <c r="CP86"/>
  <c r="CP55"/>
  <c r="CP15"/>
  <c r="CP13"/>
  <c r="CP187"/>
  <c r="CP177"/>
  <c r="CP161"/>
  <c r="CP130"/>
  <c r="CP128"/>
  <c r="CP103"/>
  <c r="CP82"/>
  <c r="CP80"/>
  <c r="CP78"/>
  <c r="CP76"/>
  <c r="CP74"/>
  <c r="CP72"/>
  <c r="CP101"/>
  <c r="CP99"/>
  <c r="CP18"/>
  <c r="CP17"/>
  <c r="CP68"/>
  <c r="CP64"/>
  <c r="CP60"/>
  <c r="CP58"/>
  <c r="CP53"/>
  <c r="CP51"/>
  <c r="CP49"/>
  <c r="CP44"/>
  <c r="CP24"/>
  <c r="CP45"/>
  <c r="CP63"/>
  <c r="CP95"/>
  <c r="CP83"/>
  <c r="CP118"/>
  <c r="CP136"/>
  <c r="CP131"/>
  <c r="CP141"/>
  <c r="CP149"/>
  <c r="CP158"/>
  <c r="CP163"/>
  <c r="CP175"/>
  <c r="CP172"/>
  <c r="CP180"/>
  <c r="CP185"/>
  <c r="CP37"/>
  <c r="CP62"/>
  <c r="CP69"/>
  <c r="CP71"/>
  <c r="CP122"/>
  <c r="CP124"/>
  <c r="CP146"/>
  <c r="CP139"/>
  <c r="CP147"/>
  <c r="CP156"/>
  <c r="CP155"/>
  <c r="CP173"/>
  <c r="CP170"/>
  <c r="CP178"/>
  <c r="CP183"/>
  <c r="CP188"/>
  <c r="CP168"/>
  <c r="CP150"/>
  <c r="CP148"/>
  <c r="CP129"/>
  <c r="CP127"/>
  <c r="CP125"/>
  <c r="CP114"/>
  <c r="CP126"/>
  <c r="CP121"/>
  <c r="CP112"/>
  <c r="CP93"/>
  <c r="CP91"/>
  <c r="CP89"/>
  <c r="CP87"/>
  <c r="CP85"/>
  <c r="CP84"/>
  <c r="CP46"/>
  <c r="CP22"/>
  <c r="CP184"/>
  <c r="CP171"/>
  <c r="CP159"/>
  <c r="CP154"/>
  <c r="CP140"/>
  <c r="CP135"/>
  <c r="CP133"/>
  <c r="CP134"/>
  <c r="CP116"/>
  <c r="CP109"/>
  <c r="CP107"/>
  <c r="CP105"/>
  <c r="CP81"/>
  <c r="CP79"/>
  <c r="CP77"/>
  <c r="CP75"/>
  <c r="CP73"/>
  <c r="CP21"/>
  <c r="CP67"/>
  <c r="CP61"/>
  <c r="CP59"/>
  <c r="CP57"/>
  <c r="CP54"/>
  <c r="CP52"/>
  <c r="CP50"/>
  <c r="CP48"/>
  <c r="CP43"/>
  <c r="CP42"/>
  <c r="CP41"/>
  <c r="CP40"/>
  <c r="CP10"/>
  <c r="CP56"/>
  <c r="CP66"/>
  <c r="CP111"/>
  <c r="CP96"/>
  <c r="CP120"/>
  <c r="CP144"/>
  <c r="CP137"/>
  <c r="CP145"/>
  <c r="CP153"/>
  <c r="CP162"/>
  <c r="CP169"/>
  <c r="CP166"/>
  <c r="CP176"/>
  <c r="CP181"/>
  <c r="CP186"/>
  <c r="CP39"/>
  <c r="CP38"/>
  <c r="CP26"/>
  <c r="CP25"/>
  <c r="CP47"/>
  <c r="CP65"/>
  <c r="CP97"/>
  <c r="CP94"/>
  <c r="CP119"/>
  <c r="CP138"/>
  <c r="CP132"/>
  <c r="CP143"/>
  <c r="CP151"/>
  <c r="CP160"/>
  <c r="CP167"/>
  <c r="CP164"/>
  <c r="CP174"/>
  <c r="CP179"/>
  <c r="CP182"/>
  <c r="CP31"/>
  <c r="CP36"/>
  <c r="CP28"/>
  <c r="CP16"/>
  <c r="CP29"/>
  <c r="CP34"/>
  <c r="CP23"/>
  <c r="CP12"/>
  <c r="CP35"/>
  <c r="CP27"/>
  <c r="CP33"/>
  <c r="CP19"/>
  <c r="CP11"/>
  <c r="CP32"/>
  <c r="CP20"/>
  <c r="CP30"/>
  <c r="CP14"/>
  <c r="DI5"/>
  <c r="DI6"/>
  <c r="DJ7"/>
  <c r="EE5"/>
  <c r="EE6"/>
  <c r="EF185"/>
  <c r="EF154"/>
  <c r="EF136"/>
  <c r="EF133"/>
  <c r="EF130"/>
  <c r="EF134"/>
  <c r="EF131"/>
  <c r="EF116"/>
  <c r="EF119"/>
  <c r="EF109"/>
  <c r="EF107"/>
  <c r="EF105"/>
  <c r="EF91"/>
  <c r="EF87"/>
  <c r="EF63"/>
  <c r="EF43"/>
  <c r="EF16"/>
  <c r="EF48"/>
  <c r="EF95"/>
  <c r="EF103"/>
  <c r="EF138"/>
  <c r="EF137"/>
  <c r="EF145"/>
  <c r="EF153"/>
  <c r="EF162"/>
  <c r="EF169"/>
  <c r="EF166"/>
  <c r="EF174"/>
  <c r="EF179"/>
  <c r="EF186"/>
  <c r="EF150"/>
  <c r="EF142"/>
  <c r="EF129"/>
  <c r="EF127"/>
  <c r="EF135"/>
  <c r="EF114"/>
  <c r="EF126"/>
  <c r="EF118"/>
  <c r="EF92"/>
  <c r="EF88"/>
  <c r="EF84"/>
  <c r="EF110"/>
  <c r="EF108"/>
  <c r="EF106"/>
  <c r="EF104"/>
  <c r="EF70"/>
  <c r="EF69"/>
  <c r="EF62"/>
  <c r="EF61"/>
  <c r="EF60"/>
  <c r="EF59"/>
  <c r="EF58"/>
  <c r="EF57"/>
  <c r="EF56"/>
  <c r="EF71"/>
  <c r="EF117"/>
  <c r="EF144"/>
  <c r="EF139"/>
  <c r="EF147"/>
  <c r="EF156"/>
  <c r="EF155"/>
  <c r="EF173"/>
  <c r="EF168"/>
  <c r="EF176"/>
  <c r="EF181"/>
  <c r="EF39"/>
  <c r="EF25"/>
  <c r="EF38"/>
  <c r="EF35"/>
  <c r="EF33"/>
  <c r="EF31"/>
  <c r="EF29"/>
  <c r="EF22"/>
  <c r="EF55"/>
  <c r="EF45"/>
  <c r="EF40"/>
  <c r="EF24"/>
  <c r="EF36"/>
  <c r="EF187"/>
  <c r="EF184"/>
  <c r="EF171"/>
  <c r="EF165"/>
  <c r="EF161"/>
  <c r="EF159"/>
  <c r="EF148"/>
  <c r="EF128"/>
  <c r="EF123"/>
  <c r="EF121"/>
  <c r="EF93"/>
  <c r="EF89"/>
  <c r="EF85"/>
  <c r="EF101"/>
  <c r="EF99"/>
  <c r="EF97"/>
  <c r="EF82"/>
  <c r="EF81"/>
  <c r="EF80"/>
  <c r="EF79"/>
  <c r="EF78"/>
  <c r="EF77"/>
  <c r="EF76"/>
  <c r="EF75"/>
  <c r="EF74"/>
  <c r="EF73"/>
  <c r="EF72"/>
  <c r="EF68"/>
  <c r="EF67"/>
  <c r="EF66"/>
  <c r="EF52"/>
  <c r="EF51"/>
  <c r="EF50"/>
  <c r="EF49"/>
  <c r="EF21"/>
  <c r="EF20"/>
  <c r="EF44"/>
  <c r="EF64"/>
  <c r="EF83"/>
  <c r="EF122"/>
  <c r="EF146"/>
  <c r="EF141"/>
  <c r="EF149"/>
  <c r="EF158"/>
  <c r="EF163"/>
  <c r="EF175"/>
  <c r="EF170"/>
  <c r="EF178"/>
  <c r="EF183"/>
  <c r="EF188"/>
  <c r="EF177"/>
  <c r="EF157"/>
  <c r="EF152"/>
  <c r="EF140"/>
  <c r="EF125"/>
  <c r="EF120"/>
  <c r="EF115"/>
  <c r="EF113"/>
  <c r="EF112"/>
  <c r="EF111"/>
  <c r="EF100"/>
  <c r="EF98"/>
  <c r="EF96"/>
  <c r="EF90"/>
  <c r="EF86"/>
  <c r="EF102"/>
  <c r="EF54"/>
  <c r="EF53"/>
  <c r="EF19"/>
  <c r="EF47"/>
  <c r="EF65"/>
  <c r="EF94"/>
  <c r="EF124"/>
  <c r="EF132"/>
  <c r="EF143"/>
  <c r="EF151"/>
  <c r="EF160"/>
  <c r="EF167"/>
  <c r="EF164"/>
  <c r="EF172"/>
  <c r="EF180"/>
  <c r="EF182"/>
  <c r="EF46"/>
  <c r="EF37"/>
  <c r="EF26"/>
  <c r="EF17"/>
  <c r="EF11"/>
  <c r="EF18"/>
  <c r="EF14"/>
  <c r="EF10"/>
  <c r="EF41"/>
  <c r="EF23"/>
  <c r="EF34"/>
  <c r="EF32"/>
  <c r="EF30"/>
  <c r="EF28"/>
  <c r="EF27"/>
  <c r="EF15"/>
  <c r="EF12"/>
  <c r="EF13"/>
  <c r="EF42"/>
  <c r="EO5"/>
  <c r="EO6"/>
  <c r="EP188"/>
  <c r="EP185"/>
  <c r="EP177"/>
  <c r="EP165"/>
  <c r="EP142"/>
  <c r="EP70"/>
  <c r="EP92"/>
  <c r="EP90"/>
  <c r="EP88"/>
  <c r="EP86"/>
  <c r="EP84"/>
  <c r="EP55"/>
  <c r="EP45"/>
  <c r="EP21"/>
  <c r="EP20"/>
  <c r="EP187"/>
  <c r="EP157"/>
  <c r="EP152"/>
  <c r="EP82"/>
  <c r="EP80"/>
  <c r="EP78"/>
  <c r="EP76"/>
  <c r="EP74"/>
  <c r="EP72"/>
  <c r="EP96"/>
  <c r="EP36"/>
  <c r="EP68"/>
  <c r="EP60"/>
  <c r="EP58"/>
  <c r="EP53"/>
  <c r="EP51"/>
  <c r="EP49"/>
  <c r="EP37"/>
  <c r="EP26"/>
  <c r="EP56"/>
  <c r="EP66"/>
  <c r="EP98"/>
  <c r="EP102"/>
  <c r="EP83"/>
  <c r="EP105"/>
  <c r="EP109"/>
  <c r="EP122"/>
  <c r="EP115"/>
  <c r="EP124"/>
  <c r="EP128"/>
  <c r="EP138"/>
  <c r="EP133"/>
  <c r="EP139"/>
  <c r="EP147"/>
  <c r="EP156"/>
  <c r="EP155"/>
  <c r="EP173"/>
  <c r="EP168"/>
  <c r="EP176"/>
  <c r="EP181"/>
  <c r="EP41"/>
  <c r="EP47"/>
  <c r="EP65"/>
  <c r="EP97"/>
  <c r="EP101"/>
  <c r="EP71"/>
  <c r="EP104"/>
  <c r="EP108"/>
  <c r="EP118"/>
  <c r="EP114"/>
  <c r="EP121"/>
  <c r="EP127"/>
  <c r="EP136"/>
  <c r="EP132"/>
  <c r="EP137"/>
  <c r="EP145"/>
  <c r="EP153"/>
  <c r="EP162"/>
  <c r="EP169"/>
  <c r="EP166"/>
  <c r="EP174"/>
  <c r="EP179"/>
  <c r="EP186"/>
  <c r="EP171"/>
  <c r="EP161"/>
  <c r="EP150"/>
  <c r="EP93"/>
  <c r="EP91"/>
  <c r="EP89"/>
  <c r="EP87"/>
  <c r="EP85"/>
  <c r="EP46"/>
  <c r="EP22"/>
  <c r="EP184"/>
  <c r="EP159"/>
  <c r="EP140"/>
  <c r="EP154"/>
  <c r="EP148"/>
  <c r="EP131"/>
  <c r="EP119"/>
  <c r="EP81"/>
  <c r="EP79"/>
  <c r="EP77"/>
  <c r="EP75"/>
  <c r="EP73"/>
  <c r="EP67"/>
  <c r="EP63"/>
  <c r="EP61"/>
  <c r="EP59"/>
  <c r="EP57"/>
  <c r="EP54"/>
  <c r="EP52"/>
  <c r="EP50"/>
  <c r="EP48"/>
  <c r="EP44"/>
  <c r="EP43"/>
  <c r="EP39"/>
  <c r="EP25"/>
  <c r="EP10"/>
  <c r="EP64"/>
  <c r="EP95"/>
  <c r="EP100"/>
  <c r="EP112"/>
  <c r="EP103"/>
  <c r="EP107"/>
  <c r="EP117"/>
  <c r="EP113"/>
  <c r="EP120"/>
  <c r="EP126"/>
  <c r="EP130"/>
  <c r="EP146"/>
  <c r="EP135"/>
  <c r="EP143"/>
  <c r="EP151"/>
  <c r="EP160"/>
  <c r="EP167"/>
  <c r="EP164"/>
  <c r="EP172"/>
  <c r="EP180"/>
  <c r="EP182"/>
  <c r="EP42"/>
  <c r="EP40"/>
  <c r="EP62"/>
  <c r="EP69"/>
  <c r="EP99"/>
  <c r="EP111"/>
  <c r="EP94"/>
  <c r="EP106"/>
  <c r="EP110"/>
  <c r="EP123"/>
  <c r="EP116"/>
  <c r="EP125"/>
  <c r="EP129"/>
  <c r="EP144"/>
  <c r="EP134"/>
  <c r="EP141"/>
  <c r="EP149"/>
  <c r="EP158"/>
  <c r="EP163"/>
  <c r="EP175"/>
  <c r="EP170"/>
  <c r="EP178"/>
  <c r="EP183"/>
  <c r="EP38"/>
  <c r="EP28"/>
  <c r="EP30"/>
  <c r="EP17"/>
  <c r="EP31"/>
  <c r="EP19"/>
  <c r="EP12"/>
  <c r="EP16"/>
  <c r="EP29"/>
  <c r="EP18"/>
  <c r="EP11"/>
  <c r="EP33"/>
  <c r="EP34"/>
  <c r="EP27"/>
  <c r="EP35"/>
  <c r="EP24"/>
  <c r="EP13"/>
  <c r="EP14"/>
  <c r="EP32"/>
  <c r="EP23"/>
  <c r="EP15"/>
  <c r="FA5"/>
  <c r="FA6"/>
  <c r="FB171"/>
  <c r="FB161"/>
  <c r="FB150"/>
  <c r="FB93"/>
  <c r="FB91"/>
  <c r="FB89"/>
  <c r="FB87"/>
  <c r="FB85"/>
  <c r="FB46"/>
  <c r="FB20"/>
  <c r="FB184"/>
  <c r="FB167"/>
  <c r="FB159"/>
  <c r="FB140"/>
  <c r="FB154"/>
  <c r="FB148"/>
  <c r="FB131"/>
  <c r="FB119"/>
  <c r="FB81"/>
  <c r="FB79"/>
  <c r="FB77"/>
  <c r="FB75"/>
  <c r="FB73"/>
  <c r="FB36"/>
  <c r="FB67"/>
  <c r="FB63"/>
  <c r="FB61"/>
  <c r="FB59"/>
  <c r="FB57"/>
  <c r="FB54"/>
  <c r="FB52"/>
  <c r="FB50"/>
  <c r="FB48"/>
  <c r="FB44"/>
  <c r="FB43"/>
  <c r="FB47"/>
  <c r="FB66"/>
  <c r="FB99"/>
  <c r="FB111"/>
  <c r="FB103"/>
  <c r="FB107"/>
  <c r="FB117"/>
  <c r="FB113"/>
  <c r="FB120"/>
  <c r="FB126"/>
  <c r="FB136"/>
  <c r="FB132"/>
  <c r="FB137"/>
  <c r="FB145"/>
  <c r="FB153"/>
  <c r="FB162"/>
  <c r="FB173"/>
  <c r="FB168"/>
  <c r="FB176"/>
  <c r="FB183"/>
  <c r="FB41"/>
  <c r="FB65"/>
  <c r="FB98"/>
  <c r="FB102"/>
  <c r="FB94"/>
  <c r="FB106"/>
  <c r="FB110"/>
  <c r="FB123"/>
  <c r="FB116"/>
  <c r="FB125"/>
  <c r="FB129"/>
  <c r="FB146"/>
  <c r="FB135"/>
  <c r="FB143"/>
  <c r="FB151"/>
  <c r="FB160"/>
  <c r="FB169"/>
  <c r="FB166"/>
  <c r="FB174"/>
  <c r="FB179"/>
  <c r="FB188"/>
  <c r="FB185"/>
  <c r="FB177"/>
  <c r="FB165"/>
  <c r="FB130"/>
  <c r="FB142"/>
  <c r="FB95"/>
  <c r="FB70"/>
  <c r="FB92"/>
  <c r="FB90"/>
  <c r="FB88"/>
  <c r="FB86"/>
  <c r="FB84"/>
  <c r="FB83"/>
  <c r="FB55"/>
  <c r="FB45"/>
  <c r="FB22"/>
  <c r="FB187"/>
  <c r="FB181"/>
  <c r="FB157"/>
  <c r="FB152"/>
  <c r="FB82"/>
  <c r="FB80"/>
  <c r="FB78"/>
  <c r="FB76"/>
  <c r="FB74"/>
  <c r="FB72"/>
  <c r="FB96"/>
  <c r="FB68"/>
  <c r="FB60"/>
  <c r="FB58"/>
  <c r="FB56"/>
  <c r="FB53"/>
  <c r="FB51"/>
  <c r="FB49"/>
  <c r="FB25"/>
  <c r="FB10"/>
  <c r="FB64"/>
  <c r="FB97"/>
  <c r="FB101"/>
  <c r="FB71"/>
  <c r="FB105"/>
  <c r="FB109"/>
  <c r="FB122"/>
  <c r="FB115"/>
  <c r="FB124"/>
  <c r="FB128"/>
  <c r="FB144"/>
  <c r="FB134"/>
  <c r="FB141"/>
  <c r="FB149"/>
  <c r="FB158"/>
  <c r="FB163"/>
  <c r="FB164"/>
  <c r="FB172"/>
  <c r="FB180"/>
  <c r="FB186"/>
  <c r="FB42"/>
  <c r="FB40"/>
  <c r="FB62"/>
  <c r="FB69"/>
  <c r="FB100"/>
  <c r="FB112"/>
  <c r="FB104"/>
  <c r="FB108"/>
  <c r="FB118"/>
  <c r="FB114"/>
  <c r="FB121"/>
  <c r="FB127"/>
  <c r="FB138"/>
  <c r="FB133"/>
  <c r="FB139"/>
  <c r="FB147"/>
  <c r="FB156"/>
  <c r="FB155"/>
  <c r="FB175"/>
  <c r="FB170"/>
  <c r="FB178"/>
  <c r="FB182"/>
  <c r="FB34"/>
  <c r="FB27"/>
  <c r="FB35"/>
  <c r="FB37"/>
  <c r="FB19"/>
  <c r="FB15"/>
  <c r="FB38"/>
  <c r="FB28"/>
  <c r="FB16"/>
  <c r="FB29"/>
  <c r="FB21"/>
  <c r="FB26"/>
  <c r="FB39"/>
  <c r="FB30"/>
  <c r="FB17"/>
  <c r="FB31"/>
  <c r="FB23"/>
  <c r="FB13"/>
  <c r="FB11"/>
  <c r="FB33"/>
  <c r="FB14"/>
  <c r="FB32"/>
  <c r="FB24"/>
  <c r="FB18"/>
  <c r="FB12"/>
  <c r="FK5"/>
  <c r="FK6"/>
  <c r="FU5"/>
  <c r="FU6"/>
  <c r="GM5"/>
  <c r="GM6"/>
  <c r="BW163"/>
  <c r="BW146"/>
  <c r="BW137"/>
  <c r="BW83"/>
  <c r="BW47"/>
  <c r="BW37"/>
  <c r="BW21"/>
  <c r="BW18"/>
  <c r="BW39"/>
  <c r="BW32"/>
  <c r="BW48"/>
  <c r="BW52"/>
  <c r="BW61"/>
  <c r="BW90"/>
  <c r="BW110"/>
  <c r="BW78"/>
  <c r="BW113"/>
  <c r="BW125"/>
  <c r="BW143"/>
  <c r="BW133"/>
  <c r="BW158"/>
  <c r="BW167"/>
  <c r="BW173"/>
  <c r="BW26"/>
  <c r="BW20"/>
  <c r="BW51"/>
  <c r="BW68"/>
  <c r="BW87"/>
  <c r="BW94"/>
  <c r="BW70"/>
  <c r="BW76"/>
  <c r="BW81"/>
  <c r="BW109"/>
  <c r="BW126"/>
  <c r="BW149"/>
  <c r="BW152"/>
  <c r="BW135"/>
  <c r="BW159"/>
  <c r="BW170"/>
  <c r="BW186"/>
  <c r="BW36"/>
  <c r="BW62"/>
  <c r="BW120"/>
  <c r="BW111"/>
  <c r="CG172"/>
  <c r="CG136"/>
  <c r="CG69"/>
  <c r="CG24"/>
  <c r="CG35"/>
  <c r="CG25"/>
  <c r="CG50"/>
  <c r="CG63"/>
  <c r="CG72"/>
  <c r="CG80"/>
  <c r="CG103"/>
  <c r="CG87"/>
  <c r="CG99"/>
  <c r="CG119"/>
  <c r="CG117"/>
  <c r="CG127"/>
  <c r="CG128"/>
  <c r="CG155"/>
  <c r="CG165"/>
  <c r="CG185"/>
  <c r="CG20"/>
  <c r="CG30"/>
  <c r="CG15"/>
  <c r="CG55"/>
  <c r="CG49"/>
  <c r="CG56"/>
  <c r="CG68"/>
  <c r="CG77"/>
  <c r="CG95"/>
  <c r="CG112"/>
  <c r="CG90"/>
  <c r="CG106"/>
  <c r="CG115"/>
  <c r="CG145"/>
  <c r="CG132"/>
  <c r="CG142"/>
  <c r="CG159"/>
  <c r="CG171"/>
  <c r="CG170"/>
  <c r="CG184"/>
  <c r="CG186"/>
  <c r="CG158"/>
  <c r="CG160"/>
  <c r="CG10"/>
  <c r="BW179"/>
  <c r="BW156"/>
  <c r="BW145"/>
  <c r="BW96"/>
  <c r="BW55"/>
  <c r="BW38"/>
  <c r="BW43"/>
  <c r="BW13"/>
  <c r="BW42"/>
  <c r="BW29"/>
  <c r="BW33"/>
  <c r="BW64"/>
  <c r="BW54"/>
  <c r="BW84"/>
  <c r="BW92"/>
  <c r="BW71"/>
  <c r="BW82"/>
  <c r="BW117"/>
  <c r="BW130"/>
  <c r="BW147"/>
  <c r="BW150"/>
  <c r="BW161"/>
  <c r="BW169"/>
  <c r="BW180"/>
  <c r="BW41"/>
  <c r="BW40"/>
  <c r="BW53"/>
  <c r="BW46"/>
  <c r="BW89"/>
  <c r="BW99"/>
  <c r="BW98"/>
  <c r="BW77"/>
  <c r="BW100"/>
  <c r="BW121"/>
  <c r="BW114"/>
  <c r="BW128"/>
  <c r="BW140"/>
  <c r="BW139"/>
  <c r="BW157"/>
  <c r="BW175"/>
  <c r="BW181"/>
  <c r="BW148"/>
  <c r="BW177"/>
  <c r="BW69"/>
  <c r="BW11"/>
  <c r="CG143"/>
  <c r="CG124"/>
  <c r="CG66"/>
  <c r="CG19"/>
  <c r="CG33"/>
  <c r="CG16"/>
  <c r="CG43"/>
  <c r="CG60"/>
  <c r="CG70"/>
  <c r="CG78"/>
  <c r="CG102"/>
  <c r="CG85"/>
  <c r="CG93"/>
  <c r="CG114"/>
  <c r="CG113"/>
  <c r="CG126"/>
  <c r="CG150"/>
  <c r="CG157"/>
  <c r="CG174"/>
  <c r="CG180"/>
  <c r="CG18"/>
  <c r="CG28"/>
  <c r="CG38"/>
  <c r="CG45"/>
  <c r="CG48"/>
  <c r="CG54"/>
  <c r="CG61"/>
  <c r="CG75"/>
  <c r="CG94"/>
  <c r="CG109"/>
  <c r="CG88"/>
  <c r="CG101"/>
  <c r="CG118"/>
  <c r="CG144"/>
  <c r="CG130"/>
  <c r="CG139"/>
  <c r="CG161"/>
  <c r="CG169"/>
  <c r="CG168"/>
  <c r="CG179"/>
  <c r="CG183"/>
  <c r="CG162"/>
  <c r="CG26"/>
  <c r="CG22"/>
  <c r="CG111"/>
  <c r="CG11"/>
  <c r="BG188"/>
  <c r="BG167"/>
  <c r="BG166"/>
  <c r="BG174"/>
  <c r="BG168"/>
  <c r="BG150"/>
  <c r="BG138"/>
  <c r="BG129"/>
  <c r="BG127"/>
  <c r="BG147"/>
  <c r="BG145"/>
  <c r="BG131"/>
  <c r="BG125"/>
  <c r="BG119"/>
  <c r="BG114"/>
  <c r="BG126"/>
  <c r="BG121"/>
  <c r="BG112"/>
  <c r="BG71"/>
  <c r="BG93"/>
  <c r="BG91"/>
  <c r="BG89"/>
  <c r="BG87"/>
  <c r="BG85"/>
  <c r="BG84"/>
  <c r="BG63"/>
  <c r="BG46"/>
  <c r="BG184"/>
  <c r="BG185"/>
  <c r="BG176"/>
  <c r="BG171"/>
  <c r="BG175"/>
  <c r="BG163"/>
  <c r="BG159"/>
  <c r="BG154"/>
  <c r="BG140"/>
  <c r="BG139"/>
  <c r="BG137"/>
  <c r="BG135"/>
  <c r="BG133"/>
  <c r="BG132"/>
  <c r="BG134"/>
  <c r="BG116"/>
  <c r="BG122"/>
  <c r="BG109"/>
  <c r="BG107"/>
  <c r="BG105"/>
  <c r="BG83"/>
  <c r="BG81"/>
  <c r="BG79"/>
  <c r="BG77"/>
  <c r="BG75"/>
  <c r="BG73"/>
  <c r="BG72"/>
  <c r="BG56"/>
  <c r="BG67"/>
  <c r="BG61"/>
  <c r="BG59"/>
  <c r="BG57"/>
  <c r="BG54"/>
  <c r="BG52"/>
  <c r="BG50"/>
  <c r="BG48"/>
  <c r="BG43"/>
  <c r="BG26"/>
  <c r="BG65"/>
  <c r="BG111"/>
  <c r="BG141"/>
  <c r="BG158"/>
  <c r="BG186"/>
  <c r="BG39"/>
  <c r="BG33"/>
  <c r="BG32"/>
  <c r="BG25"/>
  <c r="BG20"/>
  <c r="BG14"/>
  <c r="BG11"/>
  <c r="BG24"/>
  <c r="BG13"/>
  <c r="BG41"/>
  <c r="BG62"/>
  <c r="BG97"/>
  <c r="BG136"/>
  <c r="BG153"/>
  <c r="BG172"/>
  <c r="BG40"/>
  <c r="BG38"/>
  <c r="BG27"/>
  <c r="BG19"/>
  <c r="BG15"/>
  <c r="BG10"/>
  <c r="BG16"/>
  <c r="BG12"/>
  <c r="BG183"/>
  <c r="BG182"/>
  <c r="BG180"/>
  <c r="BG178"/>
  <c r="BG165"/>
  <c r="BG164"/>
  <c r="BG157"/>
  <c r="BG152"/>
  <c r="BG142"/>
  <c r="BG118"/>
  <c r="BG123"/>
  <c r="BG117"/>
  <c r="BG115"/>
  <c r="BG113"/>
  <c r="BG102"/>
  <c r="BG100"/>
  <c r="BG98"/>
  <c r="BG96"/>
  <c r="BG70"/>
  <c r="BG110"/>
  <c r="BG108"/>
  <c r="BG106"/>
  <c r="BG104"/>
  <c r="BG95"/>
  <c r="BG94"/>
  <c r="BG92"/>
  <c r="BG90"/>
  <c r="BG88"/>
  <c r="BG86"/>
  <c r="BG47"/>
  <c r="BG187"/>
  <c r="BG181"/>
  <c r="BG177"/>
  <c r="BG179"/>
  <c r="BG173"/>
  <c r="BG169"/>
  <c r="BG170"/>
  <c r="BG161"/>
  <c r="BG156"/>
  <c r="BG155"/>
  <c r="BG149"/>
  <c r="BG148"/>
  <c r="BG146"/>
  <c r="BG144"/>
  <c r="BG130"/>
  <c r="BG128"/>
  <c r="BG103"/>
  <c r="BG82"/>
  <c r="BG80"/>
  <c r="BG78"/>
  <c r="BG76"/>
  <c r="BG74"/>
  <c r="BG101"/>
  <c r="BG99"/>
  <c r="BG68"/>
  <c r="BG64"/>
  <c r="BG60"/>
  <c r="BG58"/>
  <c r="BG55"/>
  <c r="BG53"/>
  <c r="BG51"/>
  <c r="BG49"/>
  <c r="BG45"/>
  <c r="BG44"/>
  <c r="BG69"/>
  <c r="BG124"/>
  <c r="BG151"/>
  <c r="BG162"/>
  <c r="BG36"/>
  <c r="BG23"/>
  <c r="BG17"/>
  <c r="BG42"/>
  <c r="BG66"/>
  <c r="BG120"/>
  <c r="BG143"/>
  <c r="BG160"/>
  <c r="BG37"/>
  <c r="BG35"/>
  <c r="BG34"/>
  <c r="BG31"/>
  <c r="BG30"/>
  <c r="BG29"/>
  <c r="BG28"/>
  <c r="BG22"/>
  <c r="BG21"/>
  <c r="BG18"/>
  <c r="BQ182"/>
  <c r="BQ164"/>
  <c r="BQ151"/>
  <c r="BQ141"/>
  <c r="BQ97"/>
  <c r="BQ94"/>
  <c r="BQ23"/>
  <c r="BQ63"/>
  <c r="BQ46"/>
  <c r="BQ50"/>
  <c r="BQ54"/>
  <c r="BQ58"/>
  <c r="BQ67"/>
  <c r="BQ72"/>
  <c r="BQ76"/>
  <c r="BQ80"/>
  <c r="BQ84"/>
  <c r="BQ88"/>
  <c r="BQ92"/>
  <c r="BQ99"/>
  <c r="BQ103"/>
  <c r="BQ105"/>
  <c r="BQ172"/>
  <c r="BQ155"/>
  <c r="BQ160"/>
  <c r="BQ136"/>
  <c r="BQ143"/>
  <c r="BQ111"/>
  <c r="BQ66"/>
  <c r="BQ65"/>
  <c r="BQ24"/>
  <c r="BQ64"/>
  <c r="BQ47"/>
  <c r="BQ51"/>
  <c r="BQ55"/>
  <c r="BQ59"/>
  <c r="BQ68"/>
  <c r="BQ73"/>
  <c r="BQ77"/>
  <c r="BQ81"/>
  <c r="BQ85"/>
  <c r="BQ89"/>
  <c r="BQ93"/>
  <c r="BQ100"/>
  <c r="BQ112"/>
  <c r="BQ106"/>
  <c r="BQ110"/>
  <c r="BQ113"/>
  <c r="BQ117"/>
  <c r="BQ126"/>
  <c r="BQ130"/>
  <c r="BQ149"/>
  <c r="BQ138"/>
  <c r="BQ146"/>
  <c r="BQ154"/>
  <c r="BQ156"/>
  <c r="BQ176"/>
  <c r="BQ169"/>
  <c r="BQ177"/>
  <c r="BQ184"/>
  <c r="BQ187"/>
  <c r="BQ21"/>
  <c r="BQ19"/>
  <c r="BQ17"/>
  <c r="BQ15"/>
  <c r="BQ14"/>
  <c r="BQ36"/>
  <c r="BQ107"/>
  <c r="BQ118"/>
  <c r="BQ114"/>
  <c r="BQ121"/>
  <c r="BQ127"/>
  <c r="BQ137"/>
  <c r="BQ133"/>
  <c r="BQ140"/>
  <c r="BQ148"/>
  <c r="BQ157"/>
  <c r="BQ168"/>
  <c r="BQ163"/>
  <c r="BQ171"/>
  <c r="BQ179"/>
  <c r="BQ181"/>
  <c r="BQ18"/>
  <c r="BQ16"/>
  <c r="BQ13"/>
  <c r="BQ22"/>
  <c r="BQ35"/>
  <c r="BQ188"/>
  <c r="BQ186"/>
  <c r="BQ166"/>
  <c r="BQ158"/>
  <c r="BQ153"/>
  <c r="BQ131"/>
  <c r="BQ124"/>
  <c r="BQ120"/>
  <c r="BQ69"/>
  <c r="BQ39"/>
  <c r="BQ38"/>
  <c r="BQ27"/>
  <c r="BQ25"/>
  <c r="BQ44"/>
  <c r="BQ48"/>
  <c r="BQ52"/>
  <c r="BQ56"/>
  <c r="BQ60"/>
  <c r="BQ70"/>
  <c r="BQ74"/>
  <c r="BQ78"/>
  <c r="BQ82"/>
  <c r="BQ86"/>
  <c r="BQ90"/>
  <c r="BQ96"/>
  <c r="BQ101"/>
  <c r="BQ95"/>
  <c r="BQ162"/>
  <c r="BQ139"/>
  <c r="BQ132"/>
  <c r="BQ37"/>
  <c r="BQ45"/>
  <c r="BQ49"/>
  <c r="BQ53"/>
  <c r="BQ57"/>
  <c r="BQ61"/>
  <c r="BQ71"/>
  <c r="BQ75"/>
  <c r="BQ79"/>
  <c r="BQ83"/>
  <c r="BQ87"/>
  <c r="BQ91"/>
  <c r="BQ98"/>
  <c r="BQ102"/>
  <c r="BQ104"/>
  <c r="BQ108"/>
  <c r="BQ119"/>
  <c r="BQ115"/>
  <c r="BQ122"/>
  <c r="BQ128"/>
  <c r="BQ145"/>
  <c r="BQ134"/>
  <c r="BQ142"/>
  <c r="BQ150"/>
  <c r="BQ159"/>
  <c r="BQ170"/>
  <c r="BQ165"/>
  <c r="BQ173"/>
  <c r="BQ178"/>
  <c r="BQ183"/>
  <c r="BQ34"/>
  <c r="BQ33"/>
  <c r="BQ32"/>
  <c r="BQ31"/>
  <c r="BQ30"/>
  <c r="BQ29"/>
  <c r="BQ28"/>
  <c r="BQ12"/>
  <c r="BQ43"/>
  <c r="BQ42"/>
  <c r="BQ41"/>
  <c r="BQ109"/>
  <c r="BQ123"/>
  <c r="BQ116"/>
  <c r="BQ125"/>
  <c r="BQ129"/>
  <c r="BQ147"/>
  <c r="BQ135"/>
  <c r="BQ144"/>
  <c r="BQ152"/>
  <c r="BQ161"/>
  <c r="BQ174"/>
  <c r="BQ167"/>
  <c r="BQ175"/>
  <c r="BQ180"/>
  <c r="BQ185"/>
  <c r="BQ62"/>
  <c r="BQ20"/>
  <c r="BQ11"/>
  <c r="BQ40"/>
  <c r="BQ10"/>
  <c r="BQ26"/>
  <c r="CL5"/>
  <c r="CL6"/>
  <c r="CM152"/>
  <c r="CM128"/>
  <c r="CM126"/>
  <c r="CM117"/>
  <c r="CM113"/>
  <c r="CM125"/>
  <c r="CM91"/>
  <c r="CM87"/>
  <c r="CM103"/>
  <c r="CM72"/>
  <c r="CM64"/>
  <c r="CM44"/>
  <c r="CM43"/>
  <c r="CM11"/>
  <c r="CM177"/>
  <c r="CM168"/>
  <c r="CM161"/>
  <c r="CM142"/>
  <c r="CM134"/>
  <c r="CM148"/>
  <c r="CM135"/>
  <c r="CM133"/>
  <c r="CM115"/>
  <c r="CM110"/>
  <c r="CM108"/>
  <c r="CM106"/>
  <c r="CM104"/>
  <c r="CM92"/>
  <c r="CM88"/>
  <c r="CM70"/>
  <c r="CM61"/>
  <c r="CM60"/>
  <c r="CM59"/>
  <c r="CM58"/>
  <c r="CM57"/>
  <c r="CM48"/>
  <c r="CM22"/>
  <c r="CM13"/>
  <c r="CM39"/>
  <c r="CM38"/>
  <c r="CM25"/>
  <c r="CM45"/>
  <c r="CM63"/>
  <c r="CM95"/>
  <c r="CM83"/>
  <c r="CM118"/>
  <c r="CM136"/>
  <c r="CM130"/>
  <c r="CM139"/>
  <c r="CM147"/>
  <c r="CM156"/>
  <c r="CM155"/>
  <c r="CM173"/>
  <c r="CM170"/>
  <c r="CM178"/>
  <c r="CM183"/>
  <c r="CM188"/>
  <c r="CM35"/>
  <c r="CM33"/>
  <c r="CM31"/>
  <c r="CM29"/>
  <c r="CM20"/>
  <c r="CM55"/>
  <c r="CM42"/>
  <c r="CM40"/>
  <c r="CM24"/>
  <c r="CM62"/>
  <c r="CM69"/>
  <c r="CM71"/>
  <c r="CM122"/>
  <c r="CM124"/>
  <c r="CM146"/>
  <c r="CM137"/>
  <c r="CM145"/>
  <c r="CM153"/>
  <c r="CM162"/>
  <c r="CM169"/>
  <c r="CM166"/>
  <c r="CM176"/>
  <c r="CM181"/>
  <c r="CM186"/>
  <c r="CM36"/>
  <c r="CM16"/>
  <c r="CM19"/>
  <c r="CM187"/>
  <c r="CM184"/>
  <c r="CM165"/>
  <c r="CM159"/>
  <c r="CM157"/>
  <c r="CM154"/>
  <c r="CM123"/>
  <c r="CM121"/>
  <c r="CM116"/>
  <c r="CM114"/>
  <c r="CM101"/>
  <c r="CM99"/>
  <c r="CM93"/>
  <c r="CM89"/>
  <c r="CM85"/>
  <c r="CM112"/>
  <c r="CM109"/>
  <c r="CM107"/>
  <c r="CM105"/>
  <c r="CM82"/>
  <c r="CM81"/>
  <c r="CM80"/>
  <c r="CM79"/>
  <c r="CM78"/>
  <c r="CM77"/>
  <c r="CM76"/>
  <c r="CM75"/>
  <c r="CM74"/>
  <c r="CM73"/>
  <c r="CM68"/>
  <c r="CM67"/>
  <c r="CM53"/>
  <c r="CM52"/>
  <c r="CM51"/>
  <c r="CM50"/>
  <c r="CM49"/>
  <c r="CM21"/>
  <c r="CM18"/>
  <c r="CM17"/>
  <c r="CM171"/>
  <c r="CM150"/>
  <c r="CM140"/>
  <c r="CM129"/>
  <c r="CM127"/>
  <c r="CM90"/>
  <c r="CM86"/>
  <c r="CM84"/>
  <c r="CM102"/>
  <c r="CM100"/>
  <c r="CM98"/>
  <c r="CM54"/>
  <c r="CM15"/>
  <c r="CM46"/>
  <c r="CM37"/>
  <c r="CM26"/>
  <c r="CM23"/>
  <c r="CM56"/>
  <c r="CM66"/>
  <c r="CM111"/>
  <c r="CM96"/>
  <c r="CM120"/>
  <c r="CM144"/>
  <c r="CM132"/>
  <c r="CM143"/>
  <c r="CM151"/>
  <c r="CM160"/>
  <c r="CM167"/>
  <c r="CM164"/>
  <c r="CM174"/>
  <c r="CM179"/>
  <c r="CM182"/>
  <c r="CM14"/>
  <c r="CM41"/>
  <c r="CM10"/>
  <c r="CM47"/>
  <c r="CM65"/>
  <c r="CM97"/>
  <c r="CM94"/>
  <c r="CM119"/>
  <c r="CM138"/>
  <c r="CM131"/>
  <c r="CM141"/>
  <c r="CM149"/>
  <c r="CM158"/>
  <c r="CM163"/>
  <c r="CM175"/>
  <c r="CM172"/>
  <c r="CM180"/>
  <c r="CM185"/>
  <c r="CM27"/>
  <c r="CM34"/>
  <c r="CM32"/>
  <c r="CM30"/>
  <c r="CM28"/>
  <c r="CM12"/>
  <c r="CX5"/>
  <c r="CX6"/>
  <c r="EB5"/>
  <c r="EB6"/>
  <c r="EC184"/>
  <c r="EC187"/>
  <c r="EC159"/>
  <c r="EC157"/>
  <c r="EC140"/>
  <c r="EC154"/>
  <c r="EC130"/>
  <c r="EC116"/>
  <c r="EC114"/>
  <c r="EC101"/>
  <c r="EC99"/>
  <c r="EC97"/>
  <c r="EC69"/>
  <c r="EC112"/>
  <c r="EC109"/>
  <c r="EC107"/>
  <c r="EC105"/>
  <c r="EC19"/>
  <c r="EC63"/>
  <c r="EC71"/>
  <c r="EC96"/>
  <c r="EC124"/>
  <c r="EC132"/>
  <c r="EC143"/>
  <c r="EC149"/>
  <c r="EC158"/>
  <c r="EC163"/>
  <c r="EC175"/>
  <c r="EC170"/>
  <c r="EC177"/>
  <c r="EC181"/>
  <c r="EC188"/>
  <c r="EC185"/>
  <c r="EC171"/>
  <c r="EC165"/>
  <c r="EC150"/>
  <c r="EC129"/>
  <c r="EC127"/>
  <c r="EC119"/>
  <c r="EC102"/>
  <c r="EC100"/>
  <c r="EC98"/>
  <c r="EC55"/>
  <c r="EC46"/>
  <c r="EC45"/>
  <c r="EC27"/>
  <c r="EC21"/>
  <c r="EC44"/>
  <c r="EC64"/>
  <c r="EC83"/>
  <c r="EC103"/>
  <c r="EC138"/>
  <c r="EC137"/>
  <c r="EC145"/>
  <c r="EC151"/>
  <c r="EC160"/>
  <c r="EC167"/>
  <c r="EC164"/>
  <c r="EC172"/>
  <c r="EC178"/>
  <c r="EC183"/>
  <c r="EC62"/>
  <c r="EC41"/>
  <c r="EC40"/>
  <c r="EC14"/>
  <c r="EC43"/>
  <c r="EC39"/>
  <c r="EC26"/>
  <c r="EC25"/>
  <c r="EC35"/>
  <c r="EC34"/>
  <c r="EC31"/>
  <c r="EC30"/>
  <c r="EC29"/>
  <c r="EC28"/>
  <c r="EC152"/>
  <c r="EC135"/>
  <c r="EC128"/>
  <c r="EC126"/>
  <c r="EC118"/>
  <c r="EC113"/>
  <c r="EC125"/>
  <c r="EC120"/>
  <c r="EC82"/>
  <c r="EC81"/>
  <c r="EC80"/>
  <c r="EC79"/>
  <c r="EC78"/>
  <c r="EC77"/>
  <c r="EC76"/>
  <c r="EC75"/>
  <c r="EC74"/>
  <c r="EC73"/>
  <c r="EC72"/>
  <c r="EC111"/>
  <c r="EC47"/>
  <c r="EC65"/>
  <c r="EC84"/>
  <c r="EC117"/>
  <c r="EC144"/>
  <c r="EC139"/>
  <c r="EC147"/>
  <c r="EC153"/>
  <c r="EC162"/>
  <c r="EC169"/>
  <c r="EC166"/>
  <c r="EC174"/>
  <c r="EC180"/>
  <c r="EC182"/>
  <c r="EC161"/>
  <c r="EC134"/>
  <c r="EC131"/>
  <c r="EC142"/>
  <c r="EC136"/>
  <c r="EC133"/>
  <c r="EC115"/>
  <c r="EC123"/>
  <c r="EC121"/>
  <c r="EC110"/>
  <c r="EC108"/>
  <c r="EC106"/>
  <c r="EC104"/>
  <c r="EC70"/>
  <c r="EC93"/>
  <c r="EC92"/>
  <c r="EC91"/>
  <c r="EC90"/>
  <c r="EC89"/>
  <c r="EC88"/>
  <c r="EC87"/>
  <c r="EC86"/>
  <c r="EC85"/>
  <c r="EC20"/>
  <c r="EC17"/>
  <c r="EC16"/>
  <c r="EC56"/>
  <c r="EC95"/>
  <c r="EC94"/>
  <c r="EC122"/>
  <c r="EC146"/>
  <c r="EC141"/>
  <c r="EC148"/>
  <c r="EC156"/>
  <c r="EC155"/>
  <c r="EC173"/>
  <c r="EC168"/>
  <c r="EC176"/>
  <c r="EC179"/>
  <c r="EC186"/>
  <c r="EC66"/>
  <c r="EC24"/>
  <c r="EC23"/>
  <c r="EC38"/>
  <c r="EC33"/>
  <c r="EC32"/>
  <c r="EC36"/>
  <c r="EC13"/>
  <c r="EC10"/>
  <c r="EC22"/>
  <c r="EC12"/>
  <c r="EC11"/>
  <c r="EC42"/>
  <c r="EC68"/>
  <c r="EC67"/>
  <c r="EC61"/>
  <c r="EC60"/>
  <c r="EC59"/>
  <c r="EC58"/>
  <c r="EC57"/>
  <c r="EC54"/>
  <c r="EC53"/>
  <c r="EC52"/>
  <c r="EC51"/>
  <c r="EC50"/>
  <c r="EC49"/>
  <c r="EC48"/>
  <c r="EC37"/>
  <c r="EC18"/>
  <c r="EC15"/>
  <c r="EL5"/>
  <c r="EL6"/>
  <c r="EM157"/>
  <c r="EM148"/>
  <c r="EM142"/>
  <c r="EM131"/>
  <c r="EM152"/>
  <c r="EM119"/>
  <c r="EM96"/>
  <c r="EM92"/>
  <c r="EM88"/>
  <c r="EM84"/>
  <c r="EM70"/>
  <c r="EM60"/>
  <c r="EM58"/>
  <c r="EM54"/>
  <c r="EM187"/>
  <c r="EM184"/>
  <c r="EM165"/>
  <c r="EM161"/>
  <c r="EM93"/>
  <c r="EM89"/>
  <c r="EM85"/>
  <c r="EM82"/>
  <c r="EM80"/>
  <c r="EM78"/>
  <c r="EM76"/>
  <c r="EM74"/>
  <c r="EM72"/>
  <c r="EM68"/>
  <c r="EM63"/>
  <c r="EM52"/>
  <c r="EM50"/>
  <c r="EM48"/>
  <c r="EM22"/>
  <c r="EM20"/>
  <c r="EM45"/>
  <c r="EM47"/>
  <c r="EM65"/>
  <c r="EM97"/>
  <c r="EM101"/>
  <c r="EM71"/>
  <c r="EM104"/>
  <c r="EM108"/>
  <c r="EM118"/>
  <c r="EM114"/>
  <c r="EM121"/>
  <c r="EM127"/>
  <c r="EM136"/>
  <c r="EM132"/>
  <c r="EM137"/>
  <c r="EM145"/>
  <c r="EM153"/>
  <c r="EM162"/>
  <c r="EM169"/>
  <c r="EM166"/>
  <c r="EM174"/>
  <c r="EM179"/>
  <c r="EM186"/>
  <c r="EM27"/>
  <c r="EM34"/>
  <c r="EM32"/>
  <c r="EM30"/>
  <c r="EM28"/>
  <c r="EM16"/>
  <c r="EM24"/>
  <c r="EM19"/>
  <c r="EM46"/>
  <c r="EM37"/>
  <c r="EM64"/>
  <c r="EM95"/>
  <c r="EM100"/>
  <c r="EM112"/>
  <c r="EM103"/>
  <c r="EM107"/>
  <c r="EM117"/>
  <c r="EM113"/>
  <c r="EM120"/>
  <c r="EM126"/>
  <c r="EM130"/>
  <c r="EM146"/>
  <c r="EM135"/>
  <c r="EM143"/>
  <c r="EM151"/>
  <c r="EM160"/>
  <c r="EM167"/>
  <c r="EM164"/>
  <c r="EM172"/>
  <c r="EM180"/>
  <c r="EM182"/>
  <c r="EM11"/>
  <c r="EM18"/>
  <c r="EM188"/>
  <c r="EM177"/>
  <c r="EM150"/>
  <c r="EM140"/>
  <c r="EM90"/>
  <c r="EM86"/>
  <c r="EM61"/>
  <c r="EM59"/>
  <c r="EM57"/>
  <c r="EM53"/>
  <c r="EM36"/>
  <c r="EM185"/>
  <c r="EM171"/>
  <c r="EM159"/>
  <c r="EM154"/>
  <c r="EM91"/>
  <c r="EM87"/>
  <c r="EM81"/>
  <c r="EM79"/>
  <c r="EM77"/>
  <c r="EM75"/>
  <c r="EM73"/>
  <c r="EM67"/>
  <c r="EM51"/>
  <c r="EM49"/>
  <c r="EM44"/>
  <c r="EM43"/>
  <c r="EM21"/>
  <c r="EM55"/>
  <c r="EM42"/>
  <c r="EM41"/>
  <c r="EM40"/>
  <c r="EM62"/>
  <c r="EM69"/>
  <c r="EM99"/>
  <c r="EM111"/>
  <c r="EM94"/>
  <c r="EM106"/>
  <c r="EM110"/>
  <c r="EM123"/>
  <c r="EM116"/>
  <c r="EM125"/>
  <c r="EM129"/>
  <c r="EM144"/>
  <c r="EM134"/>
  <c r="EM141"/>
  <c r="EM149"/>
  <c r="EM158"/>
  <c r="EM163"/>
  <c r="EM175"/>
  <c r="EM170"/>
  <c r="EM178"/>
  <c r="EM183"/>
  <c r="EM15"/>
  <c r="EM12"/>
  <c r="EM13"/>
  <c r="EM39"/>
  <c r="EM26"/>
  <c r="EM25"/>
  <c r="EM10"/>
  <c r="EM56"/>
  <c r="EM66"/>
  <c r="EM98"/>
  <c r="EM102"/>
  <c r="EM83"/>
  <c r="EM105"/>
  <c r="EM109"/>
  <c r="EM122"/>
  <c r="EM115"/>
  <c r="EM124"/>
  <c r="EM128"/>
  <c r="EM138"/>
  <c r="EM133"/>
  <c r="EM139"/>
  <c r="EM147"/>
  <c r="EM156"/>
  <c r="EM155"/>
  <c r="EM173"/>
  <c r="EM168"/>
  <c r="EM176"/>
  <c r="EM181"/>
  <c r="EM38"/>
  <c r="EM35"/>
  <c r="EM33"/>
  <c r="EM31"/>
  <c r="EM29"/>
  <c r="EM17"/>
  <c r="EM23"/>
  <c r="EM14"/>
  <c r="EX5"/>
  <c r="EX6"/>
  <c r="EY188"/>
  <c r="EY177"/>
  <c r="EY150"/>
  <c r="EY140"/>
  <c r="EY90"/>
  <c r="EY86"/>
  <c r="EY83"/>
  <c r="EY61"/>
  <c r="EY59"/>
  <c r="EY57"/>
  <c r="EY53"/>
  <c r="EY185"/>
  <c r="EY171"/>
  <c r="EY159"/>
  <c r="EY154"/>
  <c r="EY91"/>
  <c r="EY87"/>
  <c r="EY81"/>
  <c r="EY79"/>
  <c r="EY77"/>
  <c r="EY75"/>
  <c r="EY73"/>
  <c r="EY67"/>
  <c r="EY56"/>
  <c r="EY51"/>
  <c r="EY49"/>
  <c r="EY44"/>
  <c r="EY43"/>
  <c r="EY22"/>
  <c r="EY20"/>
  <c r="EY55"/>
  <c r="EY62"/>
  <c r="EY69"/>
  <c r="EY99"/>
  <c r="EY111"/>
  <c r="EY103"/>
  <c r="EY107"/>
  <c r="EY117"/>
  <c r="EY113"/>
  <c r="EY120"/>
  <c r="EY126"/>
  <c r="EY136"/>
  <c r="EY132"/>
  <c r="EY137"/>
  <c r="EY145"/>
  <c r="EY153"/>
  <c r="EY162"/>
  <c r="EY173"/>
  <c r="EY168"/>
  <c r="EY176"/>
  <c r="EY183"/>
  <c r="EY15"/>
  <c r="EY21"/>
  <c r="EY13"/>
  <c r="EY37"/>
  <c r="EY47"/>
  <c r="EY66"/>
  <c r="EY98"/>
  <c r="EY102"/>
  <c r="EY94"/>
  <c r="EY106"/>
  <c r="EY110"/>
  <c r="EY123"/>
  <c r="EY116"/>
  <c r="EY125"/>
  <c r="EY129"/>
  <c r="EY146"/>
  <c r="EY135"/>
  <c r="EY143"/>
  <c r="EY151"/>
  <c r="EY160"/>
  <c r="EY169"/>
  <c r="EY166"/>
  <c r="EY174"/>
  <c r="EY179"/>
  <c r="EY38"/>
  <c r="EY35"/>
  <c r="EY33"/>
  <c r="EY31"/>
  <c r="EY29"/>
  <c r="EY17"/>
  <c r="EY12"/>
  <c r="EY23"/>
  <c r="EY14"/>
  <c r="EY157"/>
  <c r="EY148"/>
  <c r="EY142"/>
  <c r="EY131"/>
  <c r="EY152"/>
  <c r="EY130"/>
  <c r="EY119"/>
  <c r="EY96"/>
  <c r="EY92"/>
  <c r="EY88"/>
  <c r="EY84"/>
  <c r="EY70"/>
  <c r="EY60"/>
  <c r="EY58"/>
  <c r="EY54"/>
  <c r="EY36"/>
  <c r="EY187"/>
  <c r="EY181"/>
  <c r="EY184"/>
  <c r="EY165"/>
  <c r="EY167"/>
  <c r="EY161"/>
  <c r="EY93"/>
  <c r="EY89"/>
  <c r="EY85"/>
  <c r="EY82"/>
  <c r="EY80"/>
  <c r="EY78"/>
  <c r="EY76"/>
  <c r="EY74"/>
  <c r="EY72"/>
  <c r="EY68"/>
  <c r="EY63"/>
  <c r="EY52"/>
  <c r="EY50"/>
  <c r="EY48"/>
  <c r="EY45"/>
  <c r="EY42"/>
  <c r="EY41"/>
  <c r="EY40"/>
  <c r="EY65"/>
  <c r="EY97"/>
  <c r="EY101"/>
  <c r="EY71"/>
  <c r="EY105"/>
  <c r="EY109"/>
  <c r="EY122"/>
  <c r="EY115"/>
  <c r="EY124"/>
  <c r="EY128"/>
  <c r="EY144"/>
  <c r="EY134"/>
  <c r="EY141"/>
  <c r="EY149"/>
  <c r="EY158"/>
  <c r="EY163"/>
  <c r="EY164"/>
  <c r="EY172"/>
  <c r="EY180"/>
  <c r="EY186"/>
  <c r="EY27"/>
  <c r="EY34"/>
  <c r="EY32"/>
  <c r="EY30"/>
  <c r="EY28"/>
  <c r="EY26"/>
  <c r="EY16"/>
  <c r="EY24"/>
  <c r="EY19"/>
  <c r="EY46"/>
  <c r="EY39"/>
  <c r="EY25"/>
  <c r="EY10"/>
  <c r="EY64"/>
  <c r="EY95"/>
  <c r="EY100"/>
  <c r="EY112"/>
  <c r="EY104"/>
  <c r="EY108"/>
  <c r="EY118"/>
  <c r="EY114"/>
  <c r="EY121"/>
  <c r="EY127"/>
  <c r="EY138"/>
  <c r="EY133"/>
  <c r="EY139"/>
  <c r="EY147"/>
  <c r="EY156"/>
  <c r="EY155"/>
  <c r="EY175"/>
  <c r="EY170"/>
  <c r="EY178"/>
  <c r="EY182"/>
  <c r="EY11"/>
  <c r="EY18"/>
  <c r="FH5"/>
  <c r="FH6"/>
  <c r="FR5"/>
  <c r="FR6"/>
  <c r="GD5"/>
  <c r="GD6"/>
  <c r="GP5"/>
  <c r="GP6"/>
  <c r="GQ7"/>
  <c r="BZ186"/>
  <c r="BZ181"/>
  <c r="BZ178"/>
  <c r="BZ166"/>
  <c r="BZ160"/>
  <c r="BZ158"/>
  <c r="BZ141"/>
  <c r="BZ132"/>
  <c r="BZ111"/>
  <c r="BZ94"/>
  <c r="BZ66"/>
  <c r="BZ37"/>
  <c r="BZ63"/>
  <c r="BZ46"/>
  <c r="BZ50"/>
  <c r="BZ54"/>
  <c r="BZ58"/>
  <c r="BZ67"/>
  <c r="BZ72"/>
  <c r="BZ76"/>
  <c r="BZ80"/>
  <c r="BZ84"/>
  <c r="BZ88"/>
  <c r="BZ92"/>
  <c r="BZ99"/>
  <c r="BZ103"/>
  <c r="BZ105"/>
  <c r="BZ109"/>
  <c r="BZ123"/>
  <c r="BZ116"/>
  <c r="BZ125"/>
  <c r="BZ129"/>
  <c r="BZ147"/>
  <c r="BZ135"/>
  <c r="BZ144"/>
  <c r="BZ152"/>
  <c r="BZ161"/>
  <c r="BZ174"/>
  <c r="BZ167"/>
  <c r="BZ175"/>
  <c r="BZ184"/>
  <c r="BZ188"/>
  <c r="BZ172"/>
  <c r="BZ151"/>
  <c r="BZ124"/>
  <c r="BZ120"/>
  <c r="BZ38"/>
  <c r="BZ27"/>
  <c r="BZ64"/>
  <c r="BZ47"/>
  <c r="BZ51"/>
  <c r="BZ55"/>
  <c r="BZ59"/>
  <c r="BZ68"/>
  <c r="BZ73"/>
  <c r="BZ77"/>
  <c r="BZ81"/>
  <c r="BZ85"/>
  <c r="BZ89"/>
  <c r="BZ93"/>
  <c r="BZ100"/>
  <c r="BZ112"/>
  <c r="BZ106"/>
  <c r="BZ110"/>
  <c r="BZ113"/>
  <c r="BZ117"/>
  <c r="BZ126"/>
  <c r="BZ130"/>
  <c r="BZ149"/>
  <c r="BZ138"/>
  <c r="BZ146"/>
  <c r="BZ154"/>
  <c r="BZ156"/>
  <c r="BZ176"/>
  <c r="BZ169"/>
  <c r="BZ177"/>
  <c r="BZ183"/>
  <c r="BZ62"/>
  <c r="BZ36"/>
  <c r="BZ13"/>
  <c r="BZ11"/>
  <c r="BZ42"/>
  <c r="BZ34"/>
  <c r="BZ32"/>
  <c r="BZ30"/>
  <c r="BZ28"/>
  <c r="BZ21"/>
  <c r="BZ15"/>
  <c r="BZ12"/>
  <c r="BZ41"/>
  <c r="BZ18"/>
  <c r="BZ182"/>
  <c r="BZ164"/>
  <c r="BZ155"/>
  <c r="BZ153"/>
  <c r="BZ136"/>
  <c r="BZ131"/>
  <c r="BZ139"/>
  <c r="BZ24"/>
  <c r="BZ44"/>
  <c r="BZ48"/>
  <c r="BZ52"/>
  <c r="BZ56"/>
  <c r="BZ60"/>
  <c r="BZ70"/>
  <c r="BZ74"/>
  <c r="BZ78"/>
  <c r="BZ82"/>
  <c r="BZ86"/>
  <c r="BZ90"/>
  <c r="BZ96"/>
  <c r="BZ101"/>
  <c r="BZ95"/>
  <c r="BZ107"/>
  <c r="BZ118"/>
  <c r="BZ114"/>
  <c r="BZ121"/>
  <c r="BZ127"/>
  <c r="BZ137"/>
  <c r="BZ133"/>
  <c r="BZ140"/>
  <c r="BZ148"/>
  <c r="BZ157"/>
  <c r="BZ168"/>
  <c r="BZ163"/>
  <c r="BZ171"/>
  <c r="BZ179"/>
  <c r="BZ185"/>
  <c r="BZ162"/>
  <c r="BZ143"/>
  <c r="BZ97"/>
  <c r="BZ69"/>
  <c r="BZ39"/>
  <c r="BZ25"/>
  <c r="BZ23"/>
  <c r="BZ45"/>
  <c r="BZ49"/>
  <c r="BZ53"/>
  <c r="BZ57"/>
  <c r="BZ61"/>
  <c r="BZ71"/>
  <c r="BZ75"/>
  <c r="BZ79"/>
  <c r="BZ83"/>
  <c r="BZ87"/>
  <c r="BZ91"/>
  <c r="BZ98"/>
  <c r="BZ102"/>
  <c r="BZ104"/>
  <c r="BZ108"/>
  <c r="BZ119"/>
  <c r="BZ115"/>
  <c r="BZ122"/>
  <c r="BZ128"/>
  <c r="BZ145"/>
  <c r="BZ134"/>
  <c r="BZ142"/>
  <c r="BZ150"/>
  <c r="BZ159"/>
  <c r="BZ170"/>
  <c r="BZ165"/>
  <c r="BZ173"/>
  <c r="BZ180"/>
  <c r="BZ187"/>
  <c r="BZ65"/>
  <c r="BZ35"/>
  <c r="BZ20"/>
  <c r="BZ16"/>
  <c r="BZ10"/>
  <c r="BZ22"/>
  <c r="BZ43"/>
  <c r="BZ33"/>
  <c r="BZ31"/>
  <c r="BZ29"/>
  <c r="BZ19"/>
  <c r="BZ17"/>
  <c r="BZ14"/>
  <c r="BZ40"/>
  <c r="BZ26"/>
  <c r="CJ168"/>
  <c r="CJ187"/>
  <c r="CJ129"/>
  <c r="CJ125"/>
  <c r="CJ103"/>
  <c r="CJ73"/>
  <c r="CJ104"/>
  <c r="CJ87"/>
  <c r="CJ21"/>
  <c r="CJ61"/>
  <c r="CJ52"/>
  <c r="CJ37"/>
  <c r="CJ47"/>
  <c r="CJ95"/>
  <c r="CJ94"/>
  <c r="CJ138"/>
  <c r="CJ141"/>
  <c r="CJ158"/>
  <c r="CJ175"/>
  <c r="CJ180"/>
  <c r="CJ39"/>
  <c r="CJ32"/>
  <c r="CJ161"/>
  <c r="CJ135"/>
  <c r="CJ117"/>
  <c r="CJ109"/>
  <c r="CJ100"/>
  <c r="CJ77"/>
  <c r="CJ101"/>
  <c r="CJ88"/>
  <c r="CJ13"/>
  <c r="CJ58"/>
  <c r="CJ43"/>
  <c r="CJ10"/>
  <c r="CJ65"/>
  <c r="CJ79"/>
  <c r="CJ120"/>
  <c r="CJ132"/>
  <c r="CJ151"/>
  <c r="CJ167"/>
  <c r="CJ174"/>
  <c r="CJ182"/>
  <c r="CJ31"/>
  <c r="CJ27"/>
  <c r="CJ16"/>
  <c r="CJ177"/>
  <c r="CJ152"/>
  <c r="CJ148"/>
  <c r="CJ128"/>
  <c r="CJ121"/>
  <c r="CJ75"/>
  <c r="CJ106"/>
  <c r="CJ89"/>
  <c r="CJ46"/>
  <c r="CJ67"/>
  <c r="CJ54"/>
  <c r="CJ44"/>
  <c r="CJ23"/>
  <c r="CJ66"/>
  <c r="CJ83"/>
  <c r="CJ124"/>
  <c r="CJ137"/>
  <c r="CJ153"/>
  <c r="CJ169"/>
  <c r="CJ176"/>
  <c r="CJ186"/>
  <c r="CJ33"/>
  <c r="CJ171"/>
  <c r="CJ140"/>
  <c r="CJ123"/>
  <c r="CJ112"/>
  <c r="CJ102"/>
  <c r="CJ80"/>
  <c r="CJ70"/>
  <c r="CJ90"/>
  <c r="CJ17"/>
  <c r="CJ60"/>
  <c r="CJ49"/>
  <c r="CJ40"/>
  <c r="CJ63"/>
  <c r="CJ71"/>
  <c r="CJ118"/>
  <c r="CJ130"/>
  <c r="CJ147"/>
  <c r="CJ155"/>
  <c r="CJ170"/>
  <c r="CJ183"/>
  <c r="CJ34"/>
  <c r="CJ28"/>
  <c r="CJ25"/>
  <c r="CJ184"/>
  <c r="CJ127"/>
  <c r="CJ154"/>
  <c r="CJ134"/>
  <c r="CJ126"/>
  <c r="CJ78"/>
  <c r="CJ108"/>
  <c r="CJ91"/>
  <c r="CJ55"/>
  <c r="CJ15"/>
  <c r="CJ57"/>
  <c r="CJ48"/>
  <c r="CJ24"/>
  <c r="CJ64"/>
  <c r="CJ72"/>
  <c r="CJ119"/>
  <c r="CJ131"/>
  <c r="CJ149"/>
  <c r="CJ163"/>
  <c r="CJ172"/>
  <c r="CJ185"/>
  <c r="CJ36"/>
  <c r="CJ12"/>
  <c r="CJ150"/>
  <c r="CJ114"/>
  <c r="CJ113"/>
  <c r="CJ105"/>
  <c r="CJ81"/>
  <c r="CJ74"/>
  <c r="CJ92"/>
  <c r="CJ22"/>
  <c r="CJ68"/>
  <c r="CJ51"/>
  <c r="CJ41"/>
  <c r="CJ56"/>
  <c r="CJ97"/>
  <c r="CJ96"/>
  <c r="CJ144"/>
  <c r="CJ143"/>
  <c r="CJ160"/>
  <c r="CJ164"/>
  <c r="CJ179"/>
  <c r="CJ35"/>
  <c r="CJ29"/>
  <c r="CJ19"/>
  <c r="CJ165"/>
  <c r="CJ157"/>
  <c r="CJ142"/>
  <c r="CJ116"/>
  <c r="CJ82"/>
  <c r="CJ110"/>
  <c r="CJ93"/>
  <c r="CJ85"/>
  <c r="CJ18"/>
  <c r="CJ59"/>
  <c r="CJ50"/>
  <c r="CJ26"/>
  <c r="CJ62"/>
  <c r="CJ111"/>
  <c r="CJ122"/>
  <c r="CJ146"/>
  <c r="CJ145"/>
  <c r="CJ162"/>
  <c r="CJ166"/>
  <c r="CJ181"/>
  <c r="CJ38"/>
  <c r="CJ14"/>
  <c r="CJ159"/>
  <c r="CJ133"/>
  <c r="CJ115"/>
  <c r="CJ107"/>
  <c r="CJ98"/>
  <c r="CJ76"/>
  <c r="CJ99"/>
  <c r="CJ86"/>
  <c r="CJ11"/>
  <c r="CJ53"/>
  <c r="CJ42"/>
  <c r="CJ45"/>
  <c r="CJ69"/>
  <c r="CJ84"/>
  <c r="CJ136"/>
  <c r="CJ139"/>
  <c r="CJ156"/>
  <c r="CJ173"/>
  <c r="CJ178"/>
  <c r="CJ188"/>
  <c r="CJ30"/>
  <c r="CJ20"/>
  <c r="CU5"/>
  <c r="CU6"/>
  <c r="CV154"/>
  <c r="CV135"/>
  <c r="CV133"/>
  <c r="CV138"/>
  <c r="CV134"/>
  <c r="CV118"/>
  <c r="CV116"/>
  <c r="CV109"/>
  <c r="CV107"/>
  <c r="CV105"/>
  <c r="CV103"/>
  <c r="CV82"/>
  <c r="CV81"/>
  <c r="CV80"/>
  <c r="CV79"/>
  <c r="CV78"/>
  <c r="CV77"/>
  <c r="CV76"/>
  <c r="CV75"/>
  <c r="CV74"/>
  <c r="CV73"/>
  <c r="CV72"/>
  <c r="CV83"/>
  <c r="CV22"/>
  <c r="CV169"/>
  <c r="CV150"/>
  <c r="CV129"/>
  <c r="CV127"/>
  <c r="CV142"/>
  <c r="CV114"/>
  <c r="CV126"/>
  <c r="CV123"/>
  <c r="CV121"/>
  <c r="CV70"/>
  <c r="CV110"/>
  <c r="CV108"/>
  <c r="CV106"/>
  <c r="CV104"/>
  <c r="CV93"/>
  <c r="CV92"/>
  <c r="CV91"/>
  <c r="CV90"/>
  <c r="CV89"/>
  <c r="CV88"/>
  <c r="CV87"/>
  <c r="CV86"/>
  <c r="CV85"/>
  <c r="CV21"/>
  <c r="CV42"/>
  <c r="CV41"/>
  <c r="CV40"/>
  <c r="CV10"/>
  <c r="CV62"/>
  <c r="CV69"/>
  <c r="CV71"/>
  <c r="CV120"/>
  <c r="CV146"/>
  <c r="CV139"/>
  <c r="CV147"/>
  <c r="CV156"/>
  <c r="CV155"/>
  <c r="CV175"/>
  <c r="CV172"/>
  <c r="CV180"/>
  <c r="CV182"/>
  <c r="CV68"/>
  <c r="CV67"/>
  <c r="CV64"/>
  <c r="CV61"/>
  <c r="CV60"/>
  <c r="CV59"/>
  <c r="CV58"/>
  <c r="CV57"/>
  <c r="CV54"/>
  <c r="CV53"/>
  <c r="CV52"/>
  <c r="CV51"/>
  <c r="CV50"/>
  <c r="CV49"/>
  <c r="CV48"/>
  <c r="CV39"/>
  <c r="CV38"/>
  <c r="CV26"/>
  <c r="CV25"/>
  <c r="CV56"/>
  <c r="CV66"/>
  <c r="CV111"/>
  <c r="CV119"/>
  <c r="CV144"/>
  <c r="CV137"/>
  <c r="CV145"/>
  <c r="CV153"/>
  <c r="CV162"/>
  <c r="CV173"/>
  <c r="CV170"/>
  <c r="CV178"/>
  <c r="CV183"/>
  <c r="CV187"/>
  <c r="CV184"/>
  <c r="CV177"/>
  <c r="CV171"/>
  <c r="CV161"/>
  <c r="CV159"/>
  <c r="CV140"/>
  <c r="CV130"/>
  <c r="CV128"/>
  <c r="CV101"/>
  <c r="CV99"/>
  <c r="CV15"/>
  <c r="CV13"/>
  <c r="CV185"/>
  <c r="CV168"/>
  <c r="CV165"/>
  <c r="CV157"/>
  <c r="CV148"/>
  <c r="CV152"/>
  <c r="CV125"/>
  <c r="CV117"/>
  <c r="CV115"/>
  <c r="CV113"/>
  <c r="CV112"/>
  <c r="CV102"/>
  <c r="CV100"/>
  <c r="CV98"/>
  <c r="CV96"/>
  <c r="CV84"/>
  <c r="CV55"/>
  <c r="CV46"/>
  <c r="CV36"/>
  <c r="CV17"/>
  <c r="CV24"/>
  <c r="CV47"/>
  <c r="CV65"/>
  <c r="CV97"/>
  <c r="CV122"/>
  <c r="CV136"/>
  <c r="CV132"/>
  <c r="CV143"/>
  <c r="CV151"/>
  <c r="CV160"/>
  <c r="CV167"/>
  <c r="CV166"/>
  <c r="CV176"/>
  <c r="CV181"/>
  <c r="CV188"/>
  <c r="CV44"/>
  <c r="CV43"/>
  <c r="CV37"/>
  <c r="CV45"/>
  <c r="CV63"/>
  <c r="CV95"/>
  <c r="CV94"/>
  <c r="CV124"/>
  <c r="CV131"/>
  <c r="CV141"/>
  <c r="CV149"/>
  <c r="CV158"/>
  <c r="CV163"/>
  <c r="CV164"/>
  <c r="CV174"/>
  <c r="CV179"/>
  <c r="CV186"/>
  <c r="CV30"/>
  <c r="CV14"/>
  <c r="CV35"/>
  <c r="CV27"/>
  <c r="CV28"/>
  <c r="CV16"/>
  <c r="CV32"/>
  <c r="CV20"/>
  <c r="CV34"/>
  <c r="CV23"/>
  <c r="CV12"/>
  <c r="CV31"/>
  <c r="CV18"/>
  <c r="CV33"/>
  <c r="CV19"/>
  <c r="CV11"/>
  <c r="CV29"/>
  <c r="DE5"/>
  <c r="DE6"/>
  <c r="DY5"/>
  <c r="DY6"/>
  <c r="DZ150"/>
  <c r="DZ129"/>
  <c r="DZ127"/>
  <c r="DZ140"/>
  <c r="DZ125"/>
  <c r="DZ114"/>
  <c r="DZ126"/>
  <c r="DZ118"/>
  <c r="DZ112"/>
  <c r="DZ90"/>
  <c r="DZ86"/>
  <c r="DZ102"/>
  <c r="DZ69"/>
  <c r="DZ61"/>
  <c r="DZ59"/>
  <c r="DZ57"/>
  <c r="DZ53"/>
  <c r="DZ27"/>
  <c r="DZ21"/>
  <c r="DZ20"/>
  <c r="DZ17"/>
  <c r="DZ63"/>
  <c r="DZ71"/>
  <c r="DZ103"/>
  <c r="DZ138"/>
  <c r="DZ137"/>
  <c r="DZ145"/>
  <c r="DZ151"/>
  <c r="DZ160"/>
  <c r="DZ167"/>
  <c r="DZ164"/>
  <c r="DZ172"/>
  <c r="DZ178"/>
  <c r="DZ183"/>
  <c r="DZ185"/>
  <c r="DZ171"/>
  <c r="DZ159"/>
  <c r="DZ154"/>
  <c r="DZ133"/>
  <c r="DZ130"/>
  <c r="DZ134"/>
  <c r="DZ131"/>
  <c r="DZ123"/>
  <c r="DZ121"/>
  <c r="DZ116"/>
  <c r="DZ119"/>
  <c r="DZ109"/>
  <c r="DZ107"/>
  <c r="DZ105"/>
  <c r="DZ91"/>
  <c r="DZ87"/>
  <c r="DZ81"/>
  <c r="DZ79"/>
  <c r="DZ77"/>
  <c r="DZ75"/>
  <c r="DZ73"/>
  <c r="DZ67"/>
  <c r="DZ51"/>
  <c r="DZ49"/>
  <c r="DZ43"/>
  <c r="DZ19"/>
  <c r="DZ44"/>
  <c r="DZ64"/>
  <c r="DZ83"/>
  <c r="DZ117"/>
  <c r="DZ144"/>
  <c r="DZ139"/>
  <c r="DZ147"/>
  <c r="DZ153"/>
  <c r="DZ162"/>
  <c r="DZ169"/>
  <c r="DZ166"/>
  <c r="DZ174"/>
  <c r="DZ180"/>
  <c r="DZ182"/>
  <c r="DZ55"/>
  <c r="DZ37"/>
  <c r="DZ26"/>
  <c r="DZ36"/>
  <c r="DZ15"/>
  <c r="DZ12"/>
  <c r="DZ13"/>
  <c r="DZ42"/>
  <c r="DZ41"/>
  <c r="DZ23"/>
  <c r="DZ38"/>
  <c r="DZ35"/>
  <c r="DZ33"/>
  <c r="DZ31"/>
  <c r="DZ29"/>
  <c r="DZ22"/>
  <c r="DZ14"/>
  <c r="DZ10"/>
  <c r="DZ157"/>
  <c r="DZ142"/>
  <c r="DZ152"/>
  <c r="DZ135"/>
  <c r="DZ120"/>
  <c r="DZ115"/>
  <c r="DZ113"/>
  <c r="DZ111"/>
  <c r="DZ100"/>
  <c r="DZ98"/>
  <c r="DZ92"/>
  <c r="DZ88"/>
  <c r="DZ84"/>
  <c r="DZ110"/>
  <c r="DZ108"/>
  <c r="DZ106"/>
  <c r="DZ104"/>
  <c r="DZ70"/>
  <c r="DZ62"/>
  <c r="DZ60"/>
  <c r="DZ58"/>
  <c r="DZ54"/>
  <c r="DZ48"/>
  <c r="DZ47"/>
  <c r="DZ65"/>
  <c r="DZ94"/>
  <c r="DZ122"/>
  <c r="DZ146"/>
  <c r="DZ141"/>
  <c r="DZ148"/>
  <c r="DZ156"/>
  <c r="DZ155"/>
  <c r="DZ173"/>
  <c r="DZ168"/>
  <c r="DZ176"/>
  <c r="DZ179"/>
  <c r="DZ186"/>
  <c r="DZ187"/>
  <c r="DZ184"/>
  <c r="DZ165"/>
  <c r="DZ161"/>
  <c r="DZ136"/>
  <c r="DZ128"/>
  <c r="DZ93"/>
  <c r="DZ89"/>
  <c r="DZ85"/>
  <c r="DZ101"/>
  <c r="DZ99"/>
  <c r="DZ97"/>
  <c r="DZ82"/>
  <c r="DZ80"/>
  <c r="DZ78"/>
  <c r="DZ76"/>
  <c r="DZ74"/>
  <c r="DZ72"/>
  <c r="DZ68"/>
  <c r="DZ66"/>
  <c r="DZ52"/>
  <c r="DZ50"/>
  <c r="DZ56"/>
  <c r="DZ95"/>
  <c r="DZ96"/>
  <c r="DZ124"/>
  <c r="DZ132"/>
  <c r="DZ143"/>
  <c r="DZ149"/>
  <c r="DZ158"/>
  <c r="DZ163"/>
  <c r="DZ175"/>
  <c r="DZ170"/>
  <c r="DZ177"/>
  <c r="DZ181"/>
  <c r="DZ188"/>
  <c r="DZ45"/>
  <c r="DZ39"/>
  <c r="DZ25"/>
  <c r="DZ34"/>
  <c r="DZ32"/>
  <c r="DZ30"/>
  <c r="DZ28"/>
  <c r="DZ46"/>
  <c r="DZ40"/>
  <c r="DZ24"/>
  <c r="DZ16"/>
  <c r="DZ11"/>
  <c r="DZ18"/>
  <c r="EI5"/>
  <c r="EI6"/>
  <c r="EJ152"/>
  <c r="EJ78"/>
  <c r="EJ96"/>
  <c r="EJ36"/>
  <c r="EJ184"/>
  <c r="EJ159"/>
  <c r="EJ148"/>
  <c r="EJ81"/>
  <c r="EJ73"/>
  <c r="EJ91"/>
  <c r="EJ87"/>
  <c r="EJ21"/>
  <c r="EJ60"/>
  <c r="EJ54"/>
  <c r="EJ50"/>
  <c r="EJ42"/>
  <c r="EJ26"/>
  <c r="EJ56"/>
  <c r="EJ98"/>
  <c r="EJ83"/>
  <c r="EJ109"/>
  <c r="EJ115"/>
  <c r="EJ128"/>
  <c r="EJ133"/>
  <c r="EJ147"/>
  <c r="EJ155"/>
  <c r="EJ168"/>
  <c r="EJ181"/>
  <c r="EJ37"/>
  <c r="EJ69"/>
  <c r="EJ111"/>
  <c r="EJ106"/>
  <c r="EJ123"/>
  <c r="EJ125"/>
  <c r="EJ144"/>
  <c r="EJ141"/>
  <c r="EJ158"/>
  <c r="EJ175"/>
  <c r="EJ178"/>
  <c r="EJ35"/>
  <c r="EJ23"/>
  <c r="EJ15"/>
  <c r="EJ34"/>
  <c r="EJ27"/>
  <c r="EJ161"/>
  <c r="EJ79"/>
  <c r="EJ72"/>
  <c r="EJ45"/>
  <c r="EJ188"/>
  <c r="EJ165"/>
  <c r="EJ154"/>
  <c r="EJ82"/>
  <c r="EJ74"/>
  <c r="EJ92"/>
  <c r="EJ88"/>
  <c r="EJ84"/>
  <c r="EJ61"/>
  <c r="EJ57"/>
  <c r="EJ51"/>
  <c r="EJ44"/>
  <c r="EJ39"/>
  <c r="EJ10"/>
  <c r="EJ95"/>
  <c r="EJ112"/>
  <c r="EJ107"/>
  <c r="EJ113"/>
  <c r="EJ126"/>
  <c r="EJ146"/>
  <c r="EJ143"/>
  <c r="EJ160"/>
  <c r="EJ164"/>
  <c r="EJ180"/>
  <c r="EJ43"/>
  <c r="EJ65"/>
  <c r="EJ101"/>
  <c r="EJ104"/>
  <c r="EJ118"/>
  <c r="EJ121"/>
  <c r="EJ136"/>
  <c r="EJ137"/>
  <c r="EJ153"/>
  <c r="EJ169"/>
  <c r="EJ174"/>
  <c r="EJ186"/>
  <c r="EJ29"/>
  <c r="EJ13"/>
  <c r="EJ38"/>
  <c r="EJ28"/>
  <c r="EJ16"/>
  <c r="EJ187"/>
  <c r="EJ142"/>
  <c r="EJ76"/>
  <c r="EJ46"/>
  <c r="EJ20"/>
  <c r="EJ171"/>
  <c r="EJ140"/>
  <c r="EJ119"/>
  <c r="EJ75"/>
  <c r="EJ93"/>
  <c r="EJ89"/>
  <c r="EJ85"/>
  <c r="EJ67"/>
  <c r="EJ58"/>
  <c r="EJ52"/>
  <c r="EJ48"/>
  <c r="EJ40"/>
  <c r="EJ24"/>
  <c r="EJ66"/>
  <c r="EJ102"/>
  <c r="EJ105"/>
  <c r="EJ122"/>
  <c r="EJ124"/>
  <c r="EJ138"/>
  <c r="EJ139"/>
  <c r="EJ156"/>
  <c r="EJ173"/>
  <c r="EJ176"/>
  <c r="EJ63"/>
  <c r="EJ62"/>
  <c r="EJ99"/>
  <c r="EJ94"/>
  <c r="EJ110"/>
  <c r="EJ116"/>
  <c r="EJ129"/>
  <c r="EJ134"/>
  <c r="EJ149"/>
  <c r="EJ163"/>
  <c r="EJ170"/>
  <c r="EJ183"/>
  <c r="EJ31"/>
  <c r="EJ18"/>
  <c r="EJ11"/>
  <c r="EJ30"/>
  <c r="EJ17"/>
  <c r="EJ185"/>
  <c r="EJ150"/>
  <c r="EJ77"/>
  <c r="EJ55"/>
  <c r="EJ22"/>
  <c r="EJ177"/>
  <c r="EJ157"/>
  <c r="EJ131"/>
  <c r="EJ80"/>
  <c r="EJ70"/>
  <c r="EJ90"/>
  <c r="EJ86"/>
  <c r="EJ68"/>
  <c r="EJ59"/>
  <c r="EJ53"/>
  <c r="EJ49"/>
  <c r="EJ41"/>
  <c r="EJ25"/>
  <c r="EJ64"/>
  <c r="EJ100"/>
  <c r="EJ103"/>
  <c r="EJ117"/>
  <c r="EJ120"/>
  <c r="EJ130"/>
  <c r="EJ135"/>
  <c r="EJ151"/>
  <c r="EJ167"/>
  <c r="EJ172"/>
  <c r="EJ182"/>
  <c r="EJ47"/>
  <c r="EJ97"/>
  <c r="EJ71"/>
  <c r="EJ108"/>
  <c r="EJ114"/>
  <c r="EJ127"/>
  <c r="EJ132"/>
  <c r="EJ145"/>
  <c r="EJ162"/>
  <c r="EJ166"/>
  <c r="EJ179"/>
  <c r="EJ32"/>
  <c r="EJ19"/>
  <c r="EJ12"/>
  <c r="EJ33"/>
  <c r="EJ14"/>
  <c r="EU5"/>
  <c r="EU6"/>
  <c r="EV152"/>
  <c r="EV148"/>
  <c r="EV82"/>
  <c r="EV81"/>
  <c r="EV80"/>
  <c r="EV79"/>
  <c r="EV78"/>
  <c r="EV77"/>
  <c r="EV76"/>
  <c r="EV75"/>
  <c r="EV74"/>
  <c r="EV73"/>
  <c r="EV72"/>
  <c r="EV22"/>
  <c r="EV188"/>
  <c r="EV177"/>
  <c r="EV161"/>
  <c r="EV142"/>
  <c r="EV70"/>
  <c r="EV93"/>
  <c r="EV92"/>
  <c r="EV91"/>
  <c r="EV90"/>
  <c r="EV89"/>
  <c r="EV88"/>
  <c r="EV87"/>
  <c r="EV86"/>
  <c r="EV85"/>
  <c r="EV84"/>
  <c r="EV39"/>
  <c r="EV25"/>
  <c r="EV10"/>
  <c r="EV56"/>
  <c r="EV66"/>
  <c r="EV98"/>
  <c r="EV102"/>
  <c r="EV94"/>
  <c r="EV106"/>
  <c r="EV110"/>
  <c r="EV123"/>
  <c r="EV116"/>
  <c r="EV125"/>
  <c r="EV129"/>
  <c r="EV146"/>
  <c r="EV135"/>
  <c r="EV143"/>
  <c r="EV151"/>
  <c r="EV160"/>
  <c r="EV169"/>
  <c r="EV166"/>
  <c r="EV174"/>
  <c r="EV179"/>
  <c r="EV186"/>
  <c r="EV68"/>
  <c r="EV67"/>
  <c r="EV63"/>
  <c r="EV61"/>
  <c r="EV60"/>
  <c r="EV59"/>
  <c r="EV58"/>
  <c r="EV57"/>
  <c r="EV54"/>
  <c r="EV53"/>
  <c r="EV52"/>
  <c r="EV51"/>
  <c r="EV50"/>
  <c r="EV49"/>
  <c r="EV48"/>
  <c r="EV44"/>
  <c r="EV42"/>
  <c r="EV40"/>
  <c r="EV47"/>
  <c r="EV65"/>
  <c r="EV97"/>
  <c r="EV101"/>
  <c r="EV71"/>
  <c r="EV105"/>
  <c r="EV109"/>
  <c r="EV122"/>
  <c r="EV115"/>
  <c r="EV124"/>
  <c r="EV128"/>
  <c r="EV144"/>
  <c r="EV134"/>
  <c r="EV141"/>
  <c r="EV149"/>
  <c r="EV158"/>
  <c r="EV163"/>
  <c r="EV164"/>
  <c r="EV172"/>
  <c r="EV180"/>
  <c r="EV182"/>
  <c r="EV184"/>
  <c r="EV187"/>
  <c r="EV167"/>
  <c r="EV159"/>
  <c r="EV157"/>
  <c r="EV140"/>
  <c r="EV154"/>
  <c r="EV131"/>
  <c r="EV119"/>
  <c r="EV96"/>
  <c r="EV20"/>
  <c r="EV185"/>
  <c r="EV171"/>
  <c r="EV165"/>
  <c r="EV130"/>
  <c r="EV150"/>
  <c r="EV83"/>
  <c r="EV55"/>
  <c r="EV46"/>
  <c r="EV45"/>
  <c r="EV36"/>
  <c r="EV37"/>
  <c r="EV64"/>
  <c r="EV95"/>
  <c r="EV100"/>
  <c r="EV112"/>
  <c r="EV104"/>
  <c r="EV108"/>
  <c r="EV118"/>
  <c r="EV114"/>
  <c r="EV121"/>
  <c r="EV127"/>
  <c r="EV138"/>
  <c r="EV133"/>
  <c r="EV139"/>
  <c r="EV147"/>
  <c r="EV156"/>
  <c r="EV155"/>
  <c r="EV175"/>
  <c r="EV170"/>
  <c r="EV178"/>
  <c r="EV183"/>
  <c r="EV43"/>
  <c r="EV41"/>
  <c r="EV62"/>
  <c r="EV69"/>
  <c r="EV99"/>
  <c r="EV111"/>
  <c r="EV103"/>
  <c r="EV107"/>
  <c r="EV117"/>
  <c r="EV113"/>
  <c r="EV120"/>
  <c r="EV126"/>
  <c r="EV136"/>
  <c r="EV132"/>
  <c r="EV137"/>
  <c r="EV145"/>
  <c r="EV153"/>
  <c r="EV162"/>
  <c r="EV173"/>
  <c r="EV168"/>
  <c r="EV176"/>
  <c r="EV181"/>
  <c r="EV35"/>
  <c r="EV24"/>
  <c r="EV18"/>
  <c r="EV12"/>
  <c r="EV33"/>
  <c r="EV14"/>
  <c r="EV29"/>
  <c r="EV19"/>
  <c r="EV15"/>
  <c r="EV34"/>
  <c r="EV27"/>
  <c r="EV31"/>
  <c r="EV21"/>
  <c r="EV26"/>
  <c r="EV38"/>
  <c r="EV28"/>
  <c r="EV16"/>
  <c r="EV32"/>
  <c r="EV23"/>
  <c r="EV13"/>
  <c r="EV11"/>
  <c r="EV30"/>
  <c r="EV17"/>
  <c r="FO5"/>
  <c r="FO6"/>
  <c r="FP7"/>
  <c r="GA5"/>
  <c r="GA6"/>
  <c r="GS5"/>
  <c r="GS6"/>
  <c r="GT157"/>
  <c r="GT148"/>
  <c r="GT130"/>
  <c r="GT152"/>
  <c r="GT136"/>
  <c r="GT123"/>
  <c r="GT119"/>
  <c r="GT95"/>
  <c r="GT96"/>
  <c r="GT71"/>
  <c r="GT47"/>
  <c r="GT38"/>
  <c r="GT26"/>
  <c r="GT24"/>
  <c r="GT187"/>
  <c r="GT185"/>
  <c r="GT181"/>
  <c r="GT165"/>
  <c r="GT161"/>
  <c r="GT34"/>
  <c r="GT33"/>
  <c r="GT32"/>
  <c r="GT31"/>
  <c r="GT30"/>
  <c r="GT29"/>
  <c r="GT28"/>
  <c r="GT43"/>
  <c r="GT48"/>
  <c r="GT52"/>
  <c r="GT57"/>
  <c r="GT61"/>
  <c r="GT70"/>
  <c r="GT75"/>
  <c r="GT79"/>
  <c r="GT83"/>
  <c r="GT87"/>
  <c r="GT91"/>
  <c r="GT98"/>
  <c r="GT102"/>
  <c r="GT104"/>
  <c r="GT108"/>
  <c r="GT117"/>
  <c r="GT114"/>
  <c r="GT121"/>
  <c r="GT127"/>
  <c r="GT144"/>
  <c r="GT134"/>
  <c r="GT141"/>
  <c r="GT149"/>
  <c r="GT156"/>
  <c r="GT163"/>
  <c r="GT175"/>
  <c r="GT168"/>
  <c r="GT176"/>
  <c r="GT180"/>
  <c r="GT42"/>
  <c r="GT41"/>
  <c r="GT40"/>
  <c r="GT37"/>
  <c r="GT16"/>
  <c r="GT62"/>
  <c r="GT19"/>
  <c r="GT10"/>
  <c r="GT63"/>
  <c r="GT46"/>
  <c r="GT51"/>
  <c r="GT56"/>
  <c r="GT60"/>
  <c r="GT69"/>
  <c r="GT74"/>
  <c r="GT78"/>
  <c r="GT82"/>
  <c r="GT86"/>
  <c r="GT90"/>
  <c r="GT97"/>
  <c r="GT101"/>
  <c r="GT103"/>
  <c r="GT107"/>
  <c r="GT112"/>
  <c r="GT113"/>
  <c r="GT120"/>
  <c r="GT126"/>
  <c r="GT138"/>
  <c r="GT133"/>
  <c r="GT139"/>
  <c r="GT147"/>
  <c r="GT154"/>
  <c r="GT155"/>
  <c r="GT173"/>
  <c r="GT166"/>
  <c r="GT174"/>
  <c r="GT183"/>
  <c r="GT186"/>
  <c r="GT39"/>
  <c r="GT27"/>
  <c r="GT11"/>
  <c r="GT25"/>
  <c r="GT20"/>
  <c r="GT150"/>
  <c r="GT140"/>
  <c r="GT68"/>
  <c r="GT188"/>
  <c r="GT177"/>
  <c r="GT171"/>
  <c r="GT159"/>
  <c r="GT142"/>
  <c r="GT131"/>
  <c r="GT65"/>
  <c r="GT64"/>
  <c r="GT18"/>
  <c r="GT14"/>
  <c r="GT13"/>
  <c r="GT45"/>
  <c r="GT50"/>
  <c r="GT54"/>
  <c r="GT59"/>
  <c r="GT67"/>
  <c r="GT73"/>
  <c r="GT77"/>
  <c r="GT81"/>
  <c r="GT85"/>
  <c r="GT89"/>
  <c r="GT93"/>
  <c r="GT100"/>
  <c r="GT94"/>
  <c r="GT106"/>
  <c r="GT110"/>
  <c r="GT122"/>
  <c r="GT116"/>
  <c r="GT125"/>
  <c r="GT129"/>
  <c r="GT132"/>
  <c r="GT137"/>
  <c r="GT145"/>
  <c r="GT153"/>
  <c r="GT160"/>
  <c r="GT169"/>
  <c r="GT164"/>
  <c r="GT172"/>
  <c r="GT179"/>
  <c r="GT184"/>
  <c r="GT23"/>
  <c r="GT21"/>
  <c r="GT55"/>
  <c r="GT35"/>
  <c r="GT15"/>
  <c r="GT12"/>
  <c r="GT44"/>
  <c r="GT49"/>
  <c r="GT53"/>
  <c r="GT58"/>
  <c r="GT66"/>
  <c r="GT72"/>
  <c r="GT76"/>
  <c r="GT80"/>
  <c r="GT84"/>
  <c r="GT88"/>
  <c r="GT92"/>
  <c r="GT99"/>
  <c r="GT111"/>
  <c r="GT105"/>
  <c r="GT109"/>
  <c r="GT118"/>
  <c r="GT115"/>
  <c r="GT124"/>
  <c r="GT128"/>
  <c r="GT146"/>
  <c r="GT135"/>
  <c r="GT143"/>
  <c r="GT151"/>
  <c r="GT158"/>
  <c r="GT167"/>
  <c r="GT162"/>
  <c r="GT170"/>
  <c r="GT178"/>
  <c r="GT182"/>
  <c r="GT36"/>
  <c r="GT17"/>
  <c r="GT22"/>
  <c r="BW183"/>
  <c r="BW174"/>
  <c r="BW138"/>
  <c r="BW95"/>
  <c r="BW56"/>
  <c r="BW63"/>
  <c r="BW24"/>
  <c r="BW15"/>
  <c r="BW14"/>
  <c r="BW30"/>
  <c r="BW34"/>
  <c r="BW44"/>
  <c r="BW57"/>
  <c r="BW86"/>
  <c r="BW101"/>
  <c r="BW73"/>
  <c r="BW102"/>
  <c r="BW116"/>
  <c r="BW141"/>
  <c r="BW153"/>
  <c r="BW160"/>
  <c r="BW165"/>
  <c r="BW171"/>
  <c r="BW184"/>
  <c r="BW23"/>
  <c r="BW67"/>
  <c r="BW58"/>
  <c r="BW65"/>
  <c r="BW91"/>
  <c r="BW104"/>
  <c r="BW112"/>
  <c r="BW79"/>
  <c r="BW103"/>
  <c r="BW115"/>
  <c r="BW118"/>
  <c r="BW131"/>
  <c r="BW129"/>
  <c r="BW151"/>
  <c r="BW162"/>
  <c r="BW166"/>
  <c r="BW182"/>
  <c r="BW97"/>
  <c r="BW27"/>
  <c r="BW66"/>
  <c r="BW10"/>
  <c r="CG141"/>
  <c r="CG120"/>
  <c r="CG14"/>
  <c r="CG31"/>
  <c r="CG12"/>
  <c r="CG46"/>
  <c r="CG58"/>
  <c r="CG67"/>
  <c r="CG76"/>
  <c r="CG98"/>
  <c r="CG83"/>
  <c r="CG91"/>
  <c r="CG108"/>
  <c r="CG125"/>
  <c r="CG123"/>
  <c r="CG140"/>
  <c r="CG152"/>
  <c r="CG167"/>
  <c r="CG176"/>
  <c r="CG13"/>
  <c r="CG23"/>
  <c r="CG34"/>
  <c r="CG27"/>
  <c r="CG47"/>
  <c r="CG53"/>
  <c r="CG59"/>
  <c r="CG73"/>
  <c r="CG81"/>
  <c r="CG105"/>
  <c r="CG86"/>
  <c r="CG96"/>
  <c r="CG116"/>
  <c r="CG135"/>
  <c r="CG154"/>
  <c r="CG138"/>
  <c r="CG149"/>
  <c r="CG164"/>
  <c r="CG166"/>
  <c r="CG178"/>
  <c r="CG182"/>
  <c r="CG41"/>
  <c r="CG65"/>
  <c r="CG148"/>
  <c r="BW185"/>
  <c r="BW176"/>
  <c r="BW144"/>
  <c r="BW122"/>
  <c r="BW72"/>
  <c r="BW45"/>
  <c r="BW25"/>
  <c r="BW17"/>
  <c r="BW16"/>
  <c r="BW28"/>
  <c r="BW31"/>
  <c r="BW35"/>
  <c r="BW50"/>
  <c r="BW59"/>
  <c r="BW88"/>
  <c r="BW106"/>
  <c r="BW75"/>
  <c r="BW107"/>
  <c r="BW124"/>
  <c r="BW142"/>
  <c r="BW127"/>
  <c r="BW155"/>
  <c r="BW168"/>
  <c r="BW172"/>
  <c r="BW188"/>
  <c r="BW19"/>
  <c r="BW49"/>
  <c r="BW60"/>
  <c r="BW85"/>
  <c r="BW93"/>
  <c r="BW108"/>
  <c r="BW74"/>
  <c r="BW80"/>
  <c r="BW105"/>
  <c r="BW123"/>
  <c r="BW119"/>
  <c r="BW134"/>
  <c r="BW132"/>
  <c r="BW154"/>
  <c r="BW164"/>
  <c r="BW178"/>
  <c r="BW187"/>
  <c r="BW22"/>
  <c r="BW136"/>
  <c r="CG188"/>
  <c r="CG131"/>
  <c r="CG97"/>
  <c r="CG40"/>
  <c r="CG29"/>
  <c r="CG39"/>
  <c r="CG37"/>
  <c r="CG52"/>
  <c r="CG64"/>
  <c r="CG74"/>
  <c r="CG82"/>
  <c r="CG107"/>
  <c r="CG89"/>
  <c r="CG104"/>
  <c r="CG122"/>
  <c r="CG121"/>
  <c r="CG133"/>
  <c r="CG134"/>
  <c r="CG156"/>
  <c r="CG175"/>
  <c r="CG187"/>
  <c r="CG21"/>
  <c r="CG32"/>
  <c r="CG17"/>
  <c r="CG44"/>
  <c r="CG51"/>
  <c r="CG57"/>
  <c r="CG71"/>
  <c r="CG79"/>
  <c r="CG100"/>
  <c r="CG84"/>
  <c r="CG92"/>
  <c r="CG110"/>
  <c r="CG129"/>
  <c r="CG146"/>
  <c r="CG137"/>
  <c r="CG147"/>
  <c r="CG163"/>
  <c r="CG173"/>
  <c r="CG177"/>
  <c r="CG181"/>
  <c r="CG151"/>
  <c r="CG153"/>
  <c r="CG42"/>
  <c r="CG36"/>
  <c r="CF5"/>
  <c r="CF6"/>
  <c r="L5"/>
  <c r="L6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M54"/>
  <c r="M56"/>
  <c r="M58"/>
  <c r="M60"/>
  <c r="M62"/>
  <c r="M64"/>
  <c r="M66"/>
  <c r="M68"/>
  <c r="M70"/>
  <c r="M72"/>
  <c r="M74"/>
  <c r="M76"/>
  <c r="M78"/>
  <c r="M80"/>
  <c r="M82"/>
  <c r="M84"/>
  <c r="M86"/>
  <c r="M88"/>
  <c r="M90"/>
  <c r="M92"/>
  <c r="M94"/>
  <c r="M96"/>
  <c r="M98"/>
  <c r="M100"/>
  <c r="M102"/>
  <c r="M104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0"/>
  <c r="M152"/>
  <c r="M154"/>
  <c r="M156"/>
  <c r="M158"/>
  <c r="M160"/>
  <c r="M162"/>
  <c r="M164"/>
  <c r="M166"/>
  <c r="M168"/>
  <c r="M170"/>
  <c r="M172"/>
  <c r="M174"/>
  <c r="M176"/>
  <c r="M178"/>
  <c r="M180"/>
  <c r="M182"/>
  <c r="M184"/>
  <c r="M186"/>
  <c r="M188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M55"/>
  <c r="M57"/>
  <c r="M59"/>
  <c r="M61"/>
  <c r="M63"/>
  <c r="M65"/>
  <c r="M67"/>
  <c r="M69"/>
  <c r="M71"/>
  <c r="M73"/>
  <c r="M75"/>
  <c r="M77"/>
  <c r="M79"/>
  <c r="M81"/>
  <c r="M83"/>
  <c r="M85"/>
  <c r="M87"/>
  <c r="M89"/>
  <c r="M91"/>
  <c r="M93"/>
  <c r="M95"/>
  <c r="M97"/>
  <c r="M99"/>
  <c r="M101"/>
  <c r="M103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73"/>
  <c r="M175"/>
  <c r="M177"/>
  <c r="M179"/>
  <c r="M181"/>
  <c r="M183"/>
  <c r="M185"/>
  <c r="M187"/>
  <c r="M10"/>
  <c r="M9"/>
  <c r="M8"/>
  <c r="M7"/>
  <c r="V5"/>
  <c r="V6"/>
  <c r="W182"/>
  <c r="W185"/>
  <c r="W171"/>
  <c r="W167"/>
  <c r="W163"/>
  <c r="W133"/>
  <c r="W183"/>
  <c r="W180"/>
  <c r="W178"/>
  <c r="W161"/>
  <c r="W146"/>
  <c r="W144"/>
  <c r="W118"/>
  <c r="W114"/>
  <c r="W123"/>
  <c r="W117"/>
  <c r="W113"/>
  <c r="W109"/>
  <c r="W105"/>
  <c r="W100"/>
  <c r="W97"/>
  <c r="W81"/>
  <c r="W79"/>
  <c r="W76"/>
  <c r="W70"/>
  <c r="W101"/>
  <c r="W92"/>
  <c r="W88"/>
  <c r="W84"/>
  <c r="W63"/>
  <c r="W62"/>
  <c r="W21"/>
  <c r="W64"/>
  <c r="W58"/>
  <c r="W51"/>
  <c r="W43"/>
  <c r="W41"/>
  <c r="W72"/>
  <c r="W141"/>
  <c r="W153"/>
  <c r="W166"/>
  <c r="W37"/>
  <c r="W36"/>
  <c r="W34"/>
  <c r="W32"/>
  <c r="W28"/>
  <c r="W27"/>
  <c r="W20"/>
  <c r="W11"/>
  <c r="W18"/>
  <c r="W13"/>
  <c r="W174"/>
  <c r="W170"/>
  <c r="W168"/>
  <c r="W165"/>
  <c r="W157"/>
  <c r="W138"/>
  <c r="W134"/>
  <c r="W130"/>
  <c r="W125"/>
  <c r="W116"/>
  <c r="W121"/>
  <c r="W103"/>
  <c r="W78"/>
  <c r="W73"/>
  <c r="W111"/>
  <c r="W108"/>
  <c r="W104"/>
  <c r="W93"/>
  <c r="W89"/>
  <c r="W85"/>
  <c r="W69"/>
  <c r="W46"/>
  <c r="W67"/>
  <c r="W59"/>
  <c r="W54"/>
  <c r="W50"/>
  <c r="W44"/>
  <c r="W24"/>
  <c r="W10"/>
  <c r="W48"/>
  <c r="W96"/>
  <c r="W143"/>
  <c r="W158"/>
  <c r="W172"/>
  <c r="W35"/>
  <c r="W31"/>
  <c r="W29"/>
  <c r="W19"/>
  <c r="W15"/>
  <c r="W12"/>
  <c r="W187"/>
  <c r="W181"/>
  <c r="W169"/>
  <c r="W164"/>
  <c r="W140"/>
  <c r="W136"/>
  <c r="W184"/>
  <c r="W177"/>
  <c r="W179"/>
  <c r="W173"/>
  <c r="W155"/>
  <c r="W159"/>
  <c r="W150"/>
  <c r="W148"/>
  <c r="W135"/>
  <c r="W147"/>
  <c r="W145"/>
  <c r="W119"/>
  <c r="W122"/>
  <c r="W115"/>
  <c r="W112"/>
  <c r="W107"/>
  <c r="W102"/>
  <c r="W98"/>
  <c r="W83"/>
  <c r="W80"/>
  <c r="W77"/>
  <c r="W74"/>
  <c r="W99"/>
  <c r="W94"/>
  <c r="W90"/>
  <c r="W86"/>
  <c r="W56"/>
  <c r="W47"/>
  <c r="W68"/>
  <c r="W60"/>
  <c r="W53"/>
  <c r="W49"/>
  <c r="W42"/>
  <c r="W40"/>
  <c r="W65"/>
  <c r="W120"/>
  <c r="W149"/>
  <c r="W160"/>
  <c r="W186"/>
  <c r="W33"/>
  <c r="W38"/>
  <c r="W23"/>
  <c r="W22"/>
  <c r="W14"/>
  <c r="W176"/>
  <c r="W175"/>
  <c r="W156"/>
  <c r="W154"/>
  <c r="W139"/>
  <c r="W137"/>
  <c r="W132"/>
  <c r="W129"/>
  <c r="W152"/>
  <c r="W142"/>
  <c r="W131"/>
  <c r="W128"/>
  <c r="W127"/>
  <c r="W126"/>
  <c r="W82"/>
  <c r="W75"/>
  <c r="W71"/>
  <c r="W110"/>
  <c r="W106"/>
  <c r="W95"/>
  <c r="W91"/>
  <c r="W87"/>
  <c r="W61"/>
  <c r="W57"/>
  <c r="W55"/>
  <c r="W52"/>
  <c r="W45"/>
  <c r="W26"/>
  <c r="W66"/>
  <c r="W124"/>
  <c r="W151"/>
  <c r="W162"/>
  <c r="W188"/>
  <c r="W39"/>
  <c r="W30"/>
  <c r="W25"/>
  <c r="W17"/>
  <c r="W16"/>
  <c r="AH5"/>
  <c r="AH6"/>
  <c r="AI187"/>
  <c r="AI181"/>
  <c r="AI169"/>
  <c r="AI164"/>
  <c r="AI140"/>
  <c r="AI136"/>
  <c r="AI184"/>
  <c r="AI177"/>
  <c r="AI179"/>
  <c r="AI173"/>
  <c r="AI155"/>
  <c r="AI159"/>
  <c r="AI150"/>
  <c r="AI148"/>
  <c r="AI135"/>
  <c r="AI147"/>
  <c r="AI145"/>
  <c r="AI119"/>
  <c r="AI122"/>
  <c r="AI115"/>
  <c r="AI112"/>
  <c r="AI107"/>
  <c r="AI102"/>
  <c r="AI98"/>
  <c r="AI83"/>
  <c r="AI80"/>
  <c r="AI77"/>
  <c r="AI74"/>
  <c r="AI99"/>
  <c r="AI94"/>
  <c r="AI90"/>
  <c r="AI86"/>
  <c r="AI56"/>
  <c r="AI47"/>
  <c r="AI68"/>
  <c r="AI60"/>
  <c r="AI53"/>
  <c r="AI49"/>
  <c r="AI43"/>
  <c r="AI41"/>
  <c r="AI10"/>
  <c r="AI66"/>
  <c r="AI124"/>
  <c r="AI153"/>
  <c r="AI166"/>
  <c r="AI33"/>
  <c r="AI38"/>
  <c r="AI23"/>
  <c r="AI22"/>
  <c r="AI14"/>
  <c r="AI176"/>
  <c r="AI175"/>
  <c r="AI156"/>
  <c r="AI154"/>
  <c r="AI139"/>
  <c r="AI137"/>
  <c r="AI132"/>
  <c r="AI129"/>
  <c r="AI152"/>
  <c r="AI142"/>
  <c r="AI131"/>
  <c r="AI128"/>
  <c r="AI126"/>
  <c r="AI96"/>
  <c r="AI82"/>
  <c r="AI75"/>
  <c r="AI71"/>
  <c r="AI110"/>
  <c r="AI106"/>
  <c r="AI95"/>
  <c r="AI91"/>
  <c r="AI87"/>
  <c r="AI61"/>
  <c r="AI57"/>
  <c r="AI55"/>
  <c r="AI52"/>
  <c r="AI48"/>
  <c r="AI45"/>
  <c r="AI24"/>
  <c r="AI97"/>
  <c r="AI141"/>
  <c r="AI158"/>
  <c r="AI172"/>
  <c r="AI39"/>
  <c r="AI30"/>
  <c r="AI25"/>
  <c r="AI17"/>
  <c r="AI21"/>
  <c r="AI16"/>
  <c r="AI182"/>
  <c r="AI185"/>
  <c r="AI171"/>
  <c r="AI167"/>
  <c r="AI163"/>
  <c r="AI133"/>
  <c r="AI183"/>
  <c r="AI180"/>
  <c r="AI178"/>
  <c r="AI161"/>
  <c r="AI146"/>
  <c r="AI144"/>
  <c r="AI118"/>
  <c r="AI114"/>
  <c r="AI123"/>
  <c r="AI117"/>
  <c r="AI113"/>
  <c r="AI109"/>
  <c r="AI105"/>
  <c r="AI100"/>
  <c r="AI81"/>
  <c r="AI79"/>
  <c r="AI76"/>
  <c r="AI70"/>
  <c r="AI101"/>
  <c r="AI92"/>
  <c r="AI88"/>
  <c r="AI84"/>
  <c r="AI63"/>
  <c r="AI62"/>
  <c r="AI64"/>
  <c r="AI58"/>
  <c r="AI51"/>
  <c r="AI42"/>
  <c r="AI72"/>
  <c r="AI143"/>
  <c r="AI160"/>
  <c r="AI186"/>
  <c r="AI37"/>
  <c r="AI36"/>
  <c r="AI34"/>
  <c r="AI32"/>
  <c r="AI28"/>
  <c r="AI27"/>
  <c r="AI20"/>
  <c r="AI11"/>
  <c r="AI18"/>
  <c r="AI13"/>
  <c r="AI174"/>
  <c r="AI170"/>
  <c r="AI168"/>
  <c r="AI165"/>
  <c r="AI157"/>
  <c r="AI138"/>
  <c r="AI127"/>
  <c r="AI149"/>
  <c r="AI134"/>
  <c r="AI130"/>
  <c r="AI125"/>
  <c r="AI116"/>
  <c r="AI121"/>
  <c r="AI103"/>
  <c r="AI78"/>
  <c r="AI73"/>
  <c r="AI111"/>
  <c r="AI108"/>
  <c r="AI104"/>
  <c r="AI93"/>
  <c r="AI89"/>
  <c r="AI85"/>
  <c r="AI69"/>
  <c r="AI46"/>
  <c r="AI67"/>
  <c r="AI59"/>
  <c r="AI54"/>
  <c r="AI50"/>
  <c r="AI44"/>
  <c r="AI26"/>
  <c r="AI65"/>
  <c r="AI120"/>
  <c r="AI151"/>
  <c r="AI162"/>
  <c r="AI188"/>
  <c r="AI40"/>
  <c r="AI35"/>
  <c r="AI31"/>
  <c r="AI29"/>
  <c r="AI19"/>
  <c r="AI15"/>
  <c r="AI12"/>
  <c r="AZ5"/>
  <c r="AZ6"/>
  <c r="BA182"/>
  <c r="BA185"/>
  <c r="BA171"/>
  <c r="BA167"/>
  <c r="BA163"/>
  <c r="BA133"/>
  <c r="BA183"/>
  <c r="BA180"/>
  <c r="BA178"/>
  <c r="BA176"/>
  <c r="BA161"/>
  <c r="BA146"/>
  <c r="BA144"/>
  <c r="BA118"/>
  <c r="BA114"/>
  <c r="BA123"/>
  <c r="BA117"/>
  <c r="BA113"/>
  <c r="BA109"/>
  <c r="BA105"/>
  <c r="BA100"/>
  <c r="BA81"/>
  <c r="BA79"/>
  <c r="BA76"/>
  <c r="BA70"/>
  <c r="BA101"/>
  <c r="BA92"/>
  <c r="BA88"/>
  <c r="BA84"/>
  <c r="BA63"/>
  <c r="BA64"/>
  <c r="BA62"/>
  <c r="BA58"/>
  <c r="BA51"/>
  <c r="BA26"/>
  <c r="BA97"/>
  <c r="BA124"/>
  <c r="BA151"/>
  <c r="BA162"/>
  <c r="BA39"/>
  <c r="BA37"/>
  <c r="BA32"/>
  <c r="BA27"/>
  <c r="BA11"/>
  <c r="BA24"/>
  <c r="BA18"/>
  <c r="BA13"/>
  <c r="BA174"/>
  <c r="BA170"/>
  <c r="BA168"/>
  <c r="BA165"/>
  <c r="BA157"/>
  <c r="BA138"/>
  <c r="BA127"/>
  <c r="BA149"/>
  <c r="BA148"/>
  <c r="BA134"/>
  <c r="BA130"/>
  <c r="BA125"/>
  <c r="BA116"/>
  <c r="BA121"/>
  <c r="BA103"/>
  <c r="BA78"/>
  <c r="BA73"/>
  <c r="BA108"/>
  <c r="BA104"/>
  <c r="BA93"/>
  <c r="BA89"/>
  <c r="BA85"/>
  <c r="BA46"/>
  <c r="BA67"/>
  <c r="BA59"/>
  <c r="BA54"/>
  <c r="BA50"/>
  <c r="BA44"/>
  <c r="BA42"/>
  <c r="BA65"/>
  <c r="BA111"/>
  <c r="BA136"/>
  <c r="BA153"/>
  <c r="BA172"/>
  <c r="BA40"/>
  <c r="BA35"/>
  <c r="BA31"/>
  <c r="BA29"/>
  <c r="BA36"/>
  <c r="BA23"/>
  <c r="BA19"/>
  <c r="BA15"/>
  <c r="BA22"/>
  <c r="BA12"/>
  <c r="BA187"/>
  <c r="BA181"/>
  <c r="BA169"/>
  <c r="BA164"/>
  <c r="BA140"/>
  <c r="BA184"/>
  <c r="BA177"/>
  <c r="BA179"/>
  <c r="BA173"/>
  <c r="BA155"/>
  <c r="BA159"/>
  <c r="BA150"/>
  <c r="BA135"/>
  <c r="BA147"/>
  <c r="BA145"/>
  <c r="BA119"/>
  <c r="BA122"/>
  <c r="BA115"/>
  <c r="BA112"/>
  <c r="BA107"/>
  <c r="BA102"/>
  <c r="BA98"/>
  <c r="BA83"/>
  <c r="BA80"/>
  <c r="BA77"/>
  <c r="BA74"/>
  <c r="BA99"/>
  <c r="BA94"/>
  <c r="BA90"/>
  <c r="BA86"/>
  <c r="BA56"/>
  <c r="BA47"/>
  <c r="BA68"/>
  <c r="BA60"/>
  <c r="BA53"/>
  <c r="BA49"/>
  <c r="BA66"/>
  <c r="BA72"/>
  <c r="BA141"/>
  <c r="BA158"/>
  <c r="BA186"/>
  <c r="BA33"/>
  <c r="BA38"/>
  <c r="BA14"/>
  <c r="BA10"/>
  <c r="BA166"/>
  <c r="BA175"/>
  <c r="BA156"/>
  <c r="BA154"/>
  <c r="BA139"/>
  <c r="BA137"/>
  <c r="BA132"/>
  <c r="BA129"/>
  <c r="BA152"/>
  <c r="BA142"/>
  <c r="BA131"/>
  <c r="BA128"/>
  <c r="BA126"/>
  <c r="BA96"/>
  <c r="BA82"/>
  <c r="BA75"/>
  <c r="BA71"/>
  <c r="BA110"/>
  <c r="BA106"/>
  <c r="BA95"/>
  <c r="BA91"/>
  <c r="BA87"/>
  <c r="BA61"/>
  <c r="BA57"/>
  <c r="BA55"/>
  <c r="BA52"/>
  <c r="BA48"/>
  <c r="BA45"/>
  <c r="BA43"/>
  <c r="BA41"/>
  <c r="BA69"/>
  <c r="BA120"/>
  <c r="BA143"/>
  <c r="BA160"/>
  <c r="BA188"/>
  <c r="BA34"/>
  <c r="BA30"/>
  <c r="BA28"/>
  <c r="BA25"/>
  <c r="BA20"/>
  <c r="BA17"/>
  <c r="BA21"/>
  <c r="BA16"/>
  <c r="O5"/>
  <c r="O6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71"/>
  <c r="Q173"/>
  <c r="Q175"/>
  <c r="Q177"/>
  <c r="Q179"/>
  <c r="Q181"/>
  <c r="Q183"/>
  <c r="Q185"/>
  <c r="Q187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60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0"/>
  <c r="Q152"/>
  <c r="Q154"/>
  <c r="Q156"/>
  <c r="Q158"/>
  <c r="Q160"/>
  <c r="Q162"/>
  <c r="Q164"/>
  <c r="Q166"/>
  <c r="Q168"/>
  <c r="Q170"/>
  <c r="Q172"/>
  <c r="Q174"/>
  <c r="Q176"/>
  <c r="Q178"/>
  <c r="Q180"/>
  <c r="Q182"/>
  <c r="Q184"/>
  <c r="Q186"/>
  <c r="Q188"/>
  <c r="Y5"/>
  <c r="Y6"/>
  <c r="Z180"/>
  <c r="Z179"/>
  <c r="Z178"/>
  <c r="Z177"/>
  <c r="Z170"/>
  <c r="Z154"/>
  <c r="Z174"/>
  <c r="Z173"/>
  <c r="Z159"/>
  <c r="Z142"/>
  <c r="Z117"/>
  <c r="Z113"/>
  <c r="Z116"/>
  <c r="Z108"/>
  <c r="Z104"/>
  <c r="Z99"/>
  <c r="Z95"/>
  <c r="Z94"/>
  <c r="Z93"/>
  <c r="Z92"/>
  <c r="Z91"/>
  <c r="Z90"/>
  <c r="Z89"/>
  <c r="Z88"/>
  <c r="Z87"/>
  <c r="Z86"/>
  <c r="Z85"/>
  <c r="Z84"/>
  <c r="Z69"/>
  <c r="Z100"/>
  <c r="Z81"/>
  <c r="Z77"/>
  <c r="Z73"/>
  <c r="Z71"/>
  <c r="Z68"/>
  <c r="Z61"/>
  <c r="Z57"/>
  <c r="Z54"/>
  <c r="Z53"/>
  <c r="Z49"/>
  <c r="Z62"/>
  <c r="Z56"/>
  <c r="Z26"/>
  <c r="Z24"/>
  <c r="Z97"/>
  <c r="Z124"/>
  <c r="Z151"/>
  <c r="Z162"/>
  <c r="Z188"/>
  <c r="Z39"/>
  <c r="Z27"/>
  <c r="Z11"/>
  <c r="Z164"/>
  <c r="Z163"/>
  <c r="Z176"/>
  <c r="Z130"/>
  <c r="Z148"/>
  <c r="Z133"/>
  <c r="Z132"/>
  <c r="Z129"/>
  <c r="Z121"/>
  <c r="Z115"/>
  <c r="Z127"/>
  <c r="Z112"/>
  <c r="Z107"/>
  <c r="Z103"/>
  <c r="Z83"/>
  <c r="Z82"/>
  <c r="Z78"/>
  <c r="Z74"/>
  <c r="Z70"/>
  <c r="Z58"/>
  <c r="Z50"/>
  <c r="Z63"/>
  <c r="Z47"/>
  <c r="Z46"/>
  <c r="Z42"/>
  <c r="Z40"/>
  <c r="Z48"/>
  <c r="Z72"/>
  <c r="Z131"/>
  <c r="Z153"/>
  <c r="Z166"/>
  <c r="Z38"/>
  <c r="Z36"/>
  <c r="Z18"/>
  <c r="Z13"/>
  <c r="Z12"/>
  <c r="Z22"/>
  <c r="Z17"/>
  <c r="Z10"/>
  <c r="Z185"/>
  <c r="Z187"/>
  <c r="Z168"/>
  <c r="Z165"/>
  <c r="Z169"/>
  <c r="Z167"/>
  <c r="Z184"/>
  <c r="Z183"/>
  <c r="Z182"/>
  <c r="Z181"/>
  <c r="Z157"/>
  <c r="Z156"/>
  <c r="Z155"/>
  <c r="Z149"/>
  <c r="Z134"/>
  <c r="Z140"/>
  <c r="Z139"/>
  <c r="Z136"/>
  <c r="Z123"/>
  <c r="Z122"/>
  <c r="Z114"/>
  <c r="Z111"/>
  <c r="Z110"/>
  <c r="Z106"/>
  <c r="Z101"/>
  <c r="Z102"/>
  <c r="Z98"/>
  <c r="Z79"/>
  <c r="Z75"/>
  <c r="Z64"/>
  <c r="Z59"/>
  <c r="Z51"/>
  <c r="Z45"/>
  <c r="Z44"/>
  <c r="Z65"/>
  <c r="Z96"/>
  <c r="Z141"/>
  <c r="Z158"/>
  <c r="Z172"/>
  <c r="Z37"/>
  <c r="Z35"/>
  <c r="Z34"/>
  <c r="Z33"/>
  <c r="Z32"/>
  <c r="Z31"/>
  <c r="Z30"/>
  <c r="Z29"/>
  <c r="Z28"/>
  <c r="Z25"/>
  <c r="Z20"/>
  <c r="Z19"/>
  <c r="Z15"/>
  <c r="Z14"/>
  <c r="Z175"/>
  <c r="Z171"/>
  <c r="Z161"/>
  <c r="Z152"/>
  <c r="Z147"/>
  <c r="Z146"/>
  <c r="Z145"/>
  <c r="Z144"/>
  <c r="Z128"/>
  <c r="Z150"/>
  <c r="Z138"/>
  <c r="Z137"/>
  <c r="Z135"/>
  <c r="Z126"/>
  <c r="Z125"/>
  <c r="Z119"/>
  <c r="Z118"/>
  <c r="Z109"/>
  <c r="Z105"/>
  <c r="Z80"/>
  <c r="Z76"/>
  <c r="Z67"/>
  <c r="Z60"/>
  <c r="Z55"/>
  <c r="Z52"/>
  <c r="Z21"/>
  <c r="Z43"/>
  <c r="Z41"/>
  <c r="Z66"/>
  <c r="Z120"/>
  <c r="Z143"/>
  <c r="Z160"/>
  <c r="Z186"/>
  <c r="Z16"/>
  <c r="Z23"/>
  <c r="AK5"/>
  <c r="AK6"/>
  <c r="AL185"/>
  <c r="AL187"/>
  <c r="AL168"/>
  <c r="AL165"/>
  <c r="AL169"/>
  <c r="AL167"/>
  <c r="AL166"/>
  <c r="AL184"/>
  <c r="AL183"/>
  <c r="AL182"/>
  <c r="AL181"/>
  <c r="AL157"/>
  <c r="AL156"/>
  <c r="AL155"/>
  <c r="AL149"/>
  <c r="AL143"/>
  <c r="AL134"/>
  <c r="AL140"/>
  <c r="AL139"/>
  <c r="AL136"/>
  <c r="AL123"/>
  <c r="AL122"/>
  <c r="AL114"/>
  <c r="AL111"/>
  <c r="AL110"/>
  <c r="AL106"/>
  <c r="AL101"/>
  <c r="AL102"/>
  <c r="AL98"/>
  <c r="AL79"/>
  <c r="AL75"/>
  <c r="AL64"/>
  <c r="AL59"/>
  <c r="AL51"/>
  <c r="AL45"/>
  <c r="AL44"/>
  <c r="AL26"/>
  <c r="AL65"/>
  <c r="AL120"/>
  <c r="AL153"/>
  <c r="AL172"/>
  <c r="AL37"/>
  <c r="AL35"/>
  <c r="AL34"/>
  <c r="AL33"/>
  <c r="AL32"/>
  <c r="AL31"/>
  <c r="AL30"/>
  <c r="AL29"/>
  <c r="AL28"/>
  <c r="AL25"/>
  <c r="AL20"/>
  <c r="AL19"/>
  <c r="AL15"/>
  <c r="AL14"/>
  <c r="AL175"/>
  <c r="AL171"/>
  <c r="AL161"/>
  <c r="AL152"/>
  <c r="AL147"/>
  <c r="AL146"/>
  <c r="AL145"/>
  <c r="AL144"/>
  <c r="AL128"/>
  <c r="AL150"/>
  <c r="AL138"/>
  <c r="AL137"/>
  <c r="AL135"/>
  <c r="AL127"/>
  <c r="AL126"/>
  <c r="AL125"/>
  <c r="AL119"/>
  <c r="AL118"/>
  <c r="AL109"/>
  <c r="AL105"/>
  <c r="AL96"/>
  <c r="AL80"/>
  <c r="AL76"/>
  <c r="AL67"/>
  <c r="AL60"/>
  <c r="AL55"/>
  <c r="AL52"/>
  <c r="AL42"/>
  <c r="AL66"/>
  <c r="AL124"/>
  <c r="AL158"/>
  <c r="AL186"/>
  <c r="AL21"/>
  <c r="AL16"/>
  <c r="AL23"/>
  <c r="AL180"/>
  <c r="AL179"/>
  <c r="AL178"/>
  <c r="AL177"/>
  <c r="AL170"/>
  <c r="AL131"/>
  <c r="AL154"/>
  <c r="AL174"/>
  <c r="AL173"/>
  <c r="AL159"/>
  <c r="AL142"/>
  <c r="AL117"/>
  <c r="AL113"/>
  <c r="AL116"/>
  <c r="AL108"/>
  <c r="AL104"/>
  <c r="AL99"/>
  <c r="AL95"/>
  <c r="AL94"/>
  <c r="AL93"/>
  <c r="AL92"/>
  <c r="AL91"/>
  <c r="AL90"/>
  <c r="AL89"/>
  <c r="AL88"/>
  <c r="AL87"/>
  <c r="AL86"/>
  <c r="AL85"/>
  <c r="AL84"/>
  <c r="AL69"/>
  <c r="AL100"/>
  <c r="AL81"/>
  <c r="AL77"/>
  <c r="AL73"/>
  <c r="AL71"/>
  <c r="AL68"/>
  <c r="AL61"/>
  <c r="AL57"/>
  <c r="AL54"/>
  <c r="AL53"/>
  <c r="AL49"/>
  <c r="AL62"/>
  <c r="AL56"/>
  <c r="AL97"/>
  <c r="AL141"/>
  <c r="AL160"/>
  <c r="AL188"/>
  <c r="AL39"/>
  <c r="AL27"/>
  <c r="AL24"/>
  <c r="AL11"/>
  <c r="AL164"/>
  <c r="AL163"/>
  <c r="AL176"/>
  <c r="AL130"/>
  <c r="AL148"/>
  <c r="AL133"/>
  <c r="AL132"/>
  <c r="AL129"/>
  <c r="AL121"/>
  <c r="AL115"/>
  <c r="AL112"/>
  <c r="AL107"/>
  <c r="AL103"/>
  <c r="AL83"/>
  <c r="AL82"/>
  <c r="AL78"/>
  <c r="AL74"/>
  <c r="AL70"/>
  <c r="AL58"/>
  <c r="AL50"/>
  <c r="AL48"/>
  <c r="AL63"/>
  <c r="AL47"/>
  <c r="AL46"/>
  <c r="AL43"/>
  <c r="AL41"/>
  <c r="AL10"/>
  <c r="AL72"/>
  <c r="AL151"/>
  <c r="AL162"/>
  <c r="AL40"/>
  <c r="AL38"/>
  <c r="AL36"/>
  <c r="AL18"/>
  <c r="AL13"/>
  <c r="AL12"/>
  <c r="AL22"/>
  <c r="AL17"/>
  <c r="AW5"/>
  <c r="AW6"/>
  <c r="AX179"/>
  <c r="AX168"/>
  <c r="AX166"/>
  <c r="AX183"/>
  <c r="AX173"/>
  <c r="AX155"/>
  <c r="AX142"/>
  <c r="AX123"/>
  <c r="AX116"/>
  <c r="AX106"/>
  <c r="AX95"/>
  <c r="AX91"/>
  <c r="AX87"/>
  <c r="AX102"/>
  <c r="AX79"/>
  <c r="AX71"/>
  <c r="AX61"/>
  <c r="AX53"/>
  <c r="AX44"/>
  <c r="AX41"/>
  <c r="AX97"/>
  <c r="AX158"/>
  <c r="AX36"/>
  <c r="AX34"/>
  <c r="AX30"/>
  <c r="AX22"/>
  <c r="AX15"/>
  <c r="AX175"/>
  <c r="AX171"/>
  <c r="AX146"/>
  <c r="AX128"/>
  <c r="AX135"/>
  <c r="AX127"/>
  <c r="AX125"/>
  <c r="AX111"/>
  <c r="AX103"/>
  <c r="AX80"/>
  <c r="AX70"/>
  <c r="AX55"/>
  <c r="AX47"/>
  <c r="AX69"/>
  <c r="AX153"/>
  <c r="AX38"/>
  <c r="AX13"/>
  <c r="AX185"/>
  <c r="AX178"/>
  <c r="AX165"/>
  <c r="AX131"/>
  <c r="AX182"/>
  <c r="AX159"/>
  <c r="AX149"/>
  <c r="AX134"/>
  <c r="AX122"/>
  <c r="AX114"/>
  <c r="AX104"/>
  <c r="AX94"/>
  <c r="AX90"/>
  <c r="AX86"/>
  <c r="AX100"/>
  <c r="AX77"/>
  <c r="AX68"/>
  <c r="AX59"/>
  <c r="AX51"/>
  <c r="AX56"/>
  <c r="AX40"/>
  <c r="AX120"/>
  <c r="AX162"/>
  <c r="AX27"/>
  <c r="AX33"/>
  <c r="AX29"/>
  <c r="AX25"/>
  <c r="AX14"/>
  <c r="AX164"/>
  <c r="AX161"/>
  <c r="AX145"/>
  <c r="AX150"/>
  <c r="AX133"/>
  <c r="AX126"/>
  <c r="AX119"/>
  <c r="AX109"/>
  <c r="AX96"/>
  <c r="AX78"/>
  <c r="AX67"/>
  <c r="AX52"/>
  <c r="AX46"/>
  <c r="AX72"/>
  <c r="AX160"/>
  <c r="AX21"/>
  <c r="AX12"/>
  <c r="AX187"/>
  <c r="AX177"/>
  <c r="AX169"/>
  <c r="AX154"/>
  <c r="AX181"/>
  <c r="AX157"/>
  <c r="AX148"/>
  <c r="AX140"/>
  <c r="AX117"/>
  <c r="AX110"/>
  <c r="AX101"/>
  <c r="AX93"/>
  <c r="AX89"/>
  <c r="AX85"/>
  <c r="AX98"/>
  <c r="AX75"/>
  <c r="AX64"/>
  <c r="AX57"/>
  <c r="AX49"/>
  <c r="AX43"/>
  <c r="AX48"/>
  <c r="AX136"/>
  <c r="AX186"/>
  <c r="AX37"/>
  <c r="AX32"/>
  <c r="AX28"/>
  <c r="AX20"/>
  <c r="AX11"/>
  <c r="AX163"/>
  <c r="AX152"/>
  <c r="AX144"/>
  <c r="AX138"/>
  <c r="AX132"/>
  <c r="AX121"/>
  <c r="AX118"/>
  <c r="AX107"/>
  <c r="AX83"/>
  <c r="AX76"/>
  <c r="AX60"/>
  <c r="AX50"/>
  <c r="AX26"/>
  <c r="AX124"/>
  <c r="AX172"/>
  <c r="AX18"/>
  <c r="AX23"/>
  <c r="AX180"/>
  <c r="AX170"/>
  <c r="AX167"/>
  <c r="AX184"/>
  <c r="AX174"/>
  <c r="AX156"/>
  <c r="AX143"/>
  <c r="AX139"/>
  <c r="AX113"/>
  <c r="AX108"/>
  <c r="AX99"/>
  <c r="AX92"/>
  <c r="AX88"/>
  <c r="AX84"/>
  <c r="AX81"/>
  <c r="AX73"/>
  <c r="AX62"/>
  <c r="AX54"/>
  <c r="AX45"/>
  <c r="AX42"/>
  <c r="AX66"/>
  <c r="AX151"/>
  <c r="AX39"/>
  <c r="AX35"/>
  <c r="AX31"/>
  <c r="AX24"/>
  <c r="AX19"/>
  <c r="AX10"/>
  <c r="AX176"/>
  <c r="AX147"/>
  <c r="AX130"/>
  <c r="AX137"/>
  <c r="AX129"/>
  <c r="AX115"/>
  <c r="AX112"/>
  <c r="AX105"/>
  <c r="AX82"/>
  <c r="AX74"/>
  <c r="AX58"/>
  <c r="AX63"/>
  <c r="AX65"/>
  <c r="AX141"/>
  <c r="AX188"/>
  <c r="AX16"/>
  <c r="AX17"/>
  <c r="BI5"/>
  <c r="BI6"/>
  <c r="BS5"/>
  <c r="BS6"/>
  <c r="CC5"/>
  <c r="CC6"/>
  <c r="BV5"/>
  <c r="BV6"/>
  <c r="AT5"/>
  <c r="AT6"/>
  <c r="AU62"/>
  <c r="AU185"/>
  <c r="AU175"/>
  <c r="AU156"/>
  <c r="AU158"/>
  <c r="AU153"/>
  <c r="AU134"/>
  <c r="AU118"/>
  <c r="AU122"/>
  <c r="AU105"/>
  <c r="AU83"/>
  <c r="AU77"/>
  <c r="AU104"/>
  <c r="AU89"/>
  <c r="AU46"/>
  <c r="AU60"/>
  <c r="AU49"/>
  <c r="AU35"/>
  <c r="AU31"/>
  <c r="AU14"/>
  <c r="AU26"/>
  <c r="AU12"/>
  <c r="AU180"/>
  <c r="AU169"/>
  <c r="AU165"/>
  <c r="AU160"/>
  <c r="AU138"/>
  <c r="AU127"/>
  <c r="AU144"/>
  <c r="AU125"/>
  <c r="AU112"/>
  <c r="AU82"/>
  <c r="AU71"/>
  <c r="AU101"/>
  <c r="AU90"/>
  <c r="AU56"/>
  <c r="AU57"/>
  <c r="AU50"/>
  <c r="AU40"/>
  <c r="AU19"/>
  <c r="AU41"/>
  <c r="AU13"/>
  <c r="AU97"/>
  <c r="AU136"/>
  <c r="AU188"/>
  <c r="AU36"/>
  <c r="AU181"/>
  <c r="AU176"/>
  <c r="AU157"/>
  <c r="AU162"/>
  <c r="AU129"/>
  <c r="AU143"/>
  <c r="AU119"/>
  <c r="AU123"/>
  <c r="AU109"/>
  <c r="AU98"/>
  <c r="AU79"/>
  <c r="AU108"/>
  <c r="AU91"/>
  <c r="AU63"/>
  <c r="AU64"/>
  <c r="AU51"/>
  <c r="AU37"/>
  <c r="AU32"/>
  <c r="AU25"/>
  <c r="AU42"/>
  <c r="AU16"/>
  <c r="AU182"/>
  <c r="AU171"/>
  <c r="AU168"/>
  <c r="AU161"/>
  <c r="AU139"/>
  <c r="AU132"/>
  <c r="AU145"/>
  <c r="AU130"/>
  <c r="AU113"/>
  <c r="AU96"/>
  <c r="AU73"/>
  <c r="AU106"/>
  <c r="AU92"/>
  <c r="AU84"/>
  <c r="AU59"/>
  <c r="AU52"/>
  <c r="AU65"/>
  <c r="AU20"/>
  <c r="AU10"/>
  <c r="AU21"/>
  <c r="AU72"/>
  <c r="AU141"/>
  <c r="AU22"/>
  <c r="AU187"/>
  <c r="AU178"/>
  <c r="AU170"/>
  <c r="AU159"/>
  <c r="AU135"/>
  <c r="AU149"/>
  <c r="AU151"/>
  <c r="AU126"/>
  <c r="AU115"/>
  <c r="AU100"/>
  <c r="AU80"/>
  <c r="AU74"/>
  <c r="AU93"/>
  <c r="AU85"/>
  <c r="AU67"/>
  <c r="AU53"/>
  <c r="AU39"/>
  <c r="AU33"/>
  <c r="AU29"/>
  <c r="AU43"/>
  <c r="AU18"/>
  <c r="AU183"/>
  <c r="AU173"/>
  <c r="AU166"/>
  <c r="AU163"/>
  <c r="AU140"/>
  <c r="AU133"/>
  <c r="AU146"/>
  <c r="AU131"/>
  <c r="AU117"/>
  <c r="AU102"/>
  <c r="AU75"/>
  <c r="AU110"/>
  <c r="AU94"/>
  <c r="AU86"/>
  <c r="AU61"/>
  <c r="AU54"/>
  <c r="AU44"/>
  <c r="AU23"/>
  <c r="AU15"/>
  <c r="AU27"/>
  <c r="AU66"/>
  <c r="AU120"/>
  <c r="AU172"/>
  <c r="AU111"/>
  <c r="AU148"/>
  <c r="AU177"/>
  <c r="AU174"/>
  <c r="AU155"/>
  <c r="AU154"/>
  <c r="AU152"/>
  <c r="AU128"/>
  <c r="AU114"/>
  <c r="AU121"/>
  <c r="AU103"/>
  <c r="AU81"/>
  <c r="AU76"/>
  <c r="AU99"/>
  <c r="AU87"/>
  <c r="AU68"/>
  <c r="AU58"/>
  <c r="AU48"/>
  <c r="AU34"/>
  <c r="AU30"/>
  <c r="AU11"/>
  <c r="AU24"/>
  <c r="AU184"/>
  <c r="AU179"/>
  <c r="AU167"/>
  <c r="AU164"/>
  <c r="AU150"/>
  <c r="AU137"/>
  <c r="AU147"/>
  <c r="AU142"/>
  <c r="AU116"/>
  <c r="AU107"/>
  <c r="AU78"/>
  <c r="AU70"/>
  <c r="AU95"/>
  <c r="AU88"/>
  <c r="AU47"/>
  <c r="AU55"/>
  <c r="AU45"/>
  <c r="AU28"/>
  <c r="AU17"/>
  <c r="AU38"/>
  <c r="AU69"/>
  <c r="AU124"/>
  <c r="AU186"/>
  <c r="F5"/>
  <c r="F6"/>
  <c r="G12"/>
  <c r="G14"/>
  <c r="G16"/>
  <c r="G18"/>
  <c r="G20"/>
  <c r="G22"/>
  <c r="G24"/>
  <c r="G26"/>
  <c r="G28"/>
  <c r="G30"/>
  <c r="G32"/>
  <c r="G34"/>
  <c r="G36"/>
  <c r="G38"/>
  <c r="G40"/>
  <c r="G42"/>
  <c r="G44"/>
  <c r="G46"/>
  <c r="G48"/>
  <c r="G50"/>
  <c r="G52"/>
  <c r="G54"/>
  <c r="G56"/>
  <c r="G58"/>
  <c r="G60"/>
  <c r="G63"/>
  <c r="G65"/>
  <c r="G67"/>
  <c r="G69"/>
  <c r="G71"/>
  <c r="G73"/>
  <c r="G75"/>
  <c r="G77"/>
  <c r="G79"/>
  <c r="G81"/>
  <c r="G83"/>
  <c r="G85"/>
  <c r="G87"/>
  <c r="G89"/>
  <c r="G91"/>
  <c r="G93"/>
  <c r="G95"/>
  <c r="G98"/>
  <c r="G100"/>
  <c r="G102"/>
  <c r="G104"/>
  <c r="G106"/>
  <c r="G108"/>
  <c r="G110"/>
  <c r="G113"/>
  <c r="G115"/>
  <c r="G117"/>
  <c r="G119"/>
  <c r="G121"/>
  <c r="G123"/>
  <c r="G125"/>
  <c r="G127"/>
  <c r="G129"/>
  <c r="G131"/>
  <c r="G133"/>
  <c r="G135"/>
  <c r="G137"/>
  <c r="G139"/>
  <c r="G141"/>
  <c r="G143"/>
  <c r="G145"/>
  <c r="G147"/>
  <c r="G149"/>
  <c r="G151"/>
  <c r="G153"/>
  <c r="G155"/>
  <c r="G157"/>
  <c r="G159"/>
  <c r="G11"/>
  <c r="G13"/>
  <c r="G15"/>
  <c r="G17"/>
  <c r="G19"/>
  <c r="G21"/>
  <c r="G23"/>
  <c r="G25"/>
  <c r="G27"/>
  <c r="G29"/>
  <c r="G31"/>
  <c r="G33"/>
  <c r="G35"/>
  <c r="G37"/>
  <c r="G39"/>
  <c r="G41"/>
  <c r="G43"/>
  <c r="G45"/>
  <c r="G47"/>
  <c r="G49"/>
  <c r="G51"/>
  <c r="G53"/>
  <c r="G55"/>
  <c r="G57"/>
  <c r="G59"/>
  <c r="G61"/>
  <c r="G64"/>
  <c r="G66"/>
  <c r="G68"/>
  <c r="G70"/>
  <c r="G72"/>
  <c r="G74"/>
  <c r="G76"/>
  <c r="G78"/>
  <c r="G80"/>
  <c r="G82"/>
  <c r="G84"/>
  <c r="G86"/>
  <c r="G88"/>
  <c r="G90"/>
  <c r="G92"/>
  <c r="G94"/>
  <c r="G96"/>
  <c r="G99"/>
  <c r="G101"/>
  <c r="G103"/>
  <c r="G105"/>
  <c r="G107"/>
  <c r="G109"/>
  <c r="G112"/>
  <c r="G114"/>
  <c r="G116"/>
  <c r="G118"/>
  <c r="G120"/>
  <c r="G122"/>
  <c r="G124"/>
  <c r="G126"/>
  <c r="G128"/>
  <c r="G130"/>
  <c r="G132"/>
  <c r="G134"/>
  <c r="G136"/>
  <c r="G138"/>
  <c r="G140"/>
  <c r="G142"/>
  <c r="G144"/>
  <c r="G146"/>
  <c r="G148"/>
  <c r="G150"/>
  <c r="G152"/>
  <c r="G154"/>
  <c r="G156"/>
  <c r="G158"/>
  <c r="G160"/>
  <c r="G162"/>
  <c r="G164"/>
  <c r="G166"/>
  <c r="G168"/>
  <c r="G170"/>
  <c r="G172"/>
  <c r="G174"/>
  <c r="G176"/>
  <c r="G178"/>
  <c r="G180"/>
  <c r="G182"/>
  <c r="G184"/>
  <c r="G186"/>
  <c r="G188"/>
  <c r="G10"/>
  <c r="G9"/>
  <c r="G161"/>
  <c r="G163"/>
  <c r="G165"/>
  <c r="G167"/>
  <c r="G169"/>
  <c r="G171"/>
  <c r="G173"/>
  <c r="G175"/>
  <c r="G177"/>
  <c r="G179"/>
  <c r="G181"/>
  <c r="G183"/>
  <c r="G185"/>
  <c r="G187"/>
  <c r="AB5"/>
  <c r="AB6"/>
  <c r="AC177"/>
  <c r="AC180"/>
  <c r="AC179"/>
  <c r="AC178"/>
  <c r="AC176"/>
  <c r="AC165"/>
  <c r="AC132"/>
  <c r="AC127"/>
  <c r="AC152"/>
  <c r="AC182"/>
  <c r="AC181"/>
  <c r="AC175"/>
  <c r="AC174"/>
  <c r="AC157"/>
  <c r="AC156"/>
  <c r="AC149"/>
  <c r="AC134"/>
  <c r="AC131"/>
  <c r="AC130"/>
  <c r="AC116"/>
  <c r="AC126"/>
  <c r="AC103"/>
  <c r="AC96"/>
  <c r="AC78"/>
  <c r="AC75"/>
  <c r="AC108"/>
  <c r="AC104"/>
  <c r="AC95"/>
  <c r="AC91"/>
  <c r="AC87"/>
  <c r="AC69"/>
  <c r="AC61"/>
  <c r="AC57"/>
  <c r="AC55"/>
  <c r="AC54"/>
  <c r="AC50"/>
  <c r="AC42"/>
  <c r="AC72"/>
  <c r="AC151"/>
  <c r="AC162"/>
  <c r="AC188"/>
  <c r="AC39"/>
  <c r="AC35"/>
  <c r="AC31"/>
  <c r="AC30"/>
  <c r="AC29"/>
  <c r="AC25"/>
  <c r="AC19"/>
  <c r="AC15"/>
  <c r="AC12"/>
  <c r="AC173"/>
  <c r="AC171"/>
  <c r="AC167"/>
  <c r="AC164"/>
  <c r="AC163"/>
  <c r="AC161"/>
  <c r="AC140"/>
  <c r="AC133"/>
  <c r="AC147"/>
  <c r="AC146"/>
  <c r="AC145"/>
  <c r="AC144"/>
  <c r="AC119"/>
  <c r="AC118"/>
  <c r="AC114"/>
  <c r="AC115"/>
  <c r="AC109"/>
  <c r="AC105"/>
  <c r="AC102"/>
  <c r="AC98"/>
  <c r="AC83"/>
  <c r="AC77"/>
  <c r="AC76"/>
  <c r="AC99"/>
  <c r="AC92"/>
  <c r="AC88"/>
  <c r="AC84"/>
  <c r="AC63"/>
  <c r="AC62"/>
  <c r="AC64"/>
  <c r="AC58"/>
  <c r="AC53"/>
  <c r="AC49"/>
  <c r="AC26"/>
  <c r="AC65"/>
  <c r="AC124"/>
  <c r="AC153"/>
  <c r="AC166"/>
  <c r="AC37"/>
  <c r="AC38"/>
  <c r="AC27"/>
  <c r="AC23"/>
  <c r="AC14"/>
  <c r="AC11"/>
  <c r="AC18"/>
  <c r="AC184"/>
  <c r="AC183"/>
  <c r="AC170"/>
  <c r="AC168"/>
  <c r="AC139"/>
  <c r="AC138"/>
  <c r="AC137"/>
  <c r="AC187"/>
  <c r="AC185"/>
  <c r="AC154"/>
  <c r="AC129"/>
  <c r="AC142"/>
  <c r="AC128"/>
  <c r="AC125"/>
  <c r="AC121"/>
  <c r="AC82"/>
  <c r="AC73"/>
  <c r="AC71"/>
  <c r="AC111"/>
  <c r="AC110"/>
  <c r="AC106"/>
  <c r="AC93"/>
  <c r="AC89"/>
  <c r="AC85"/>
  <c r="AC46"/>
  <c r="AC67"/>
  <c r="AC59"/>
  <c r="AC52"/>
  <c r="AC48"/>
  <c r="AC45"/>
  <c r="AC44"/>
  <c r="AC43"/>
  <c r="AC41"/>
  <c r="AC66"/>
  <c r="AC141"/>
  <c r="AC158"/>
  <c r="AC172"/>
  <c r="AC40"/>
  <c r="AC17"/>
  <c r="AC21"/>
  <c r="AC16"/>
  <c r="AC169"/>
  <c r="AC155"/>
  <c r="AC159"/>
  <c r="AC150"/>
  <c r="AC148"/>
  <c r="AC136"/>
  <c r="AC135"/>
  <c r="AC123"/>
  <c r="AC122"/>
  <c r="AC120"/>
  <c r="AC117"/>
  <c r="AC113"/>
  <c r="AC112"/>
  <c r="AC107"/>
  <c r="AC100"/>
  <c r="AC81"/>
  <c r="AC80"/>
  <c r="AC79"/>
  <c r="AC74"/>
  <c r="AC70"/>
  <c r="AC101"/>
  <c r="AC94"/>
  <c r="AC90"/>
  <c r="AC86"/>
  <c r="AC56"/>
  <c r="AC47"/>
  <c r="AC68"/>
  <c r="AC60"/>
  <c r="AC51"/>
  <c r="AC24"/>
  <c r="AC97"/>
  <c r="AC143"/>
  <c r="AC160"/>
  <c r="AC186"/>
  <c r="AC36"/>
  <c r="AC34"/>
  <c r="AC33"/>
  <c r="AC32"/>
  <c r="AC28"/>
  <c r="AC22"/>
  <c r="AC20"/>
  <c r="AC10"/>
  <c r="AC13"/>
  <c r="AN5"/>
  <c r="AN6"/>
  <c r="AO184"/>
  <c r="AO183"/>
  <c r="AO170"/>
  <c r="AO168"/>
  <c r="AO139"/>
  <c r="AO138"/>
  <c r="AO137"/>
  <c r="AO187"/>
  <c r="AO185"/>
  <c r="AO154"/>
  <c r="AO129"/>
  <c r="AO142"/>
  <c r="AO128"/>
  <c r="AO125"/>
  <c r="AO121"/>
  <c r="AO82"/>
  <c r="AO73"/>
  <c r="AO71"/>
  <c r="AO111"/>
  <c r="AO110"/>
  <c r="AO106"/>
  <c r="AO93"/>
  <c r="AO89"/>
  <c r="AO85"/>
  <c r="AO46"/>
  <c r="AO67"/>
  <c r="AO59"/>
  <c r="AO52"/>
  <c r="AO48"/>
  <c r="AO45"/>
  <c r="AO44"/>
  <c r="AO42"/>
  <c r="AO65"/>
  <c r="AO72"/>
  <c r="AO151"/>
  <c r="AO162"/>
  <c r="AO40"/>
  <c r="AO17"/>
  <c r="AO21"/>
  <c r="AO16"/>
  <c r="AO169"/>
  <c r="AO155"/>
  <c r="AO159"/>
  <c r="AO150"/>
  <c r="AO148"/>
  <c r="AO136"/>
  <c r="AO135"/>
  <c r="AO123"/>
  <c r="AO122"/>
  <c r="AO117"/>
  <c r="AO113"/>
  <c r="AO112"/>
  <c r="AO107"/>
  <c r="AO100"/>
  <c r="AO81"/>
  <c r="AO80"/>
  <c r="AO79"/>
  <c r="AO74"/>
  <c r="AO70"/>
  <c r="AO101"/>
  <c r="AO94"/>
  <c r="AO90"/>
  <c r="AO86"/>
  <c r="AO56"/>
  <c r="AO47"/>
  <c r="AO68"/>
  <c r="AO60"/>
  <c r="AO51"/>
  <c r="AO26"/>
  <c r="AO66"/>
  <c r="AO120"/>
  <c r="AO153"/>
  <c r="AO172"/>
  <c r="AO36"/>
  <c r="AO34"/>
  <c r="AO33"/>
  <c r="AO32"/>
  <c r="AO28"/>
  <c r="AO22"/>
  <c r="AO20"/>
  <c r="AO13"/>
  <c r="AO177"/>
  <c r="AO180"/>
  <c r="AO179"/>
  <c r="AO178"/>
  <c r="AO176"/>
  <c r="AO166"/>
  <c r="AO165"/>
  <c r="AO132"/>
  <c r="AO127"/>
  <c r="AO152"/>
  <c r="AO182"/>
  <c r="AO181"/>
  <c r="AO175"/>
  <c r="AO174"/>
  <c r="AO157"/>
  <c r="AO156"/>
  <c r="AO149"/>
  <c r="AO143"/>
  <c r="AO134"/>
  <c r="AO131"/>
  <c r="AO130"/>
  <c r="AO116"/>
  <c r="AO126"/>
  <c r="AO103"/>
  <c r="AO96"/>
  <c r="AO78"/>
  <c r="AO75"/>
  <c r="AO108"/>
  <c r="AO104"/>
  <c r="AO95"/>
  <c r="AO91"/>
  <c r="AO87"/>
  <c r="AO61"/>
  <c r="AO57"/>
  <c r="AO55"/>
  <c r="AO54"/>
  <c r="AO50"/>
  <c r="AO43"/>
  <c r="AO41"/>
  <c r="AO10"/>
  <c r="AO69"/>
  <c r="AO124"/>
  <c r="AO158"/>
  <c r="AO186"/>
  <c r="AO39"/>
  <c r="AO35"/>
  <c r="AO31"/>
  <c r="AO30"/>
  <c r="AO29"/>
  <c r="AO25"/>
  <c r="AO19"/>
  <c r="AO15"/>
  <c r="AO12"/>
  <c r="AO173"/>
  <c r="AO171"/>
  <c r="AO167"/>
  <c r="AO164"/>
  <c r="AO163"/>
  <c r="AO161"/>
  <c r="AO140"/>
  <c r="AO133"/>
  <c r="AO147"/>
  <c r="AO146"/>
  <c r="AO145"/>
  <c r="AO144"/>
  <c r="AO119"/>
  <c r="AO118"/>
  <c r="AO114"/>
  <c r="AO115"/>
  <c r="AO109"/>
  <c r="AO105"/>
  <c r="AO102"/>
  <c r="AO98"/>
  <c r="AO83"/>
  <c r="AO77"/>
  <c r="AO76"/>
  <c r="AO99"/>
  <c r="AO92"/>
  <c r="AO88"/>
  <c r="AO84"/>
  <c r="AO63"/>
  <c r="AO62"/>
  <c r="AO64"/>
  <c r="AO58"/>
  <c r="AO53"/>
  <c r="AO49"/>
  <c r="AO97"/>
  <c r="AO141"/>
  <c r="AO160"/>
  <c r="AO188"/>
  <c r="AO37"/>
  <c r="AO38"/>
  <c r="AO27"/>
  <c r="AO23"/>
  <c r="AO14"/>
  <c r="AO11"/>
  <c r="AO24"/>
  <c r="AO18"/>
  <c r="BF5"/>
  <c r="BF6"/>
  <c r="BP5"/>
  <c r="BP6"/>
  <c r="I5"/>
  <c r="I6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1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0"/>
  <c r="J9"/>
  <c r="S5"/>
  <c r="S6"/>
  <c r="T8"/>
  <c r="T7"/>
  <c r="AE5"/>
  <c r="AE6"/>
  <c r="AF183"/>
  <c r="AF181"/>
  <c r="AF163"/>
  <c r="AF161"/>
  <c r="AF152"/>
  <c r="AF147"/>
  <c r="AF128"/>
  <c r="AF185"/>
  <c r="AF180"/>
  <c r="AF178"/>
  <c r="AF175"/>
  <c r="AF176"/>
  <c r="AF146"/>
  <c r="AF150"/>
  <c r="AF148"/>
  <c r="AF138"/>
  <c r="AF135"/>
  <c r="AF132"/>
  <c r="AF127"/>
  <c r="AF121"/>
  <c r="AF119"/>
  <c r="AF109"/>
  <c r="AF105"/>
  <c r="AF96"/>
  <c r="AF82"/>
  <c r="AF78"/>
  <c r="AF74"/>
  <c r="AF58"/>
  <c r="AF55"/>
  <c r="AF50"/>
  <c r="AF48"/>
  <c r="AF47"/>
  <c r="AF65"/>
  <c r="AF120"/>
  <c r="AF151"/>
  <c r="AF162"/>
  <c r="AF188"/>
  <c r="AF40"/>
  <c r="AF21"/>
  <c r="AF16"/>
  <c r="AF13"/>
  <c r="AF174"/>
  <c r="AF168"/>
  <c r="AF165"/>
  <c r="AF157"/>
  <c r="AF155"/>
  <c r="AF149"/>
  <c r="AF142"/>
  <c r="AF134"/>
  <c r="AF131"/>
  <c r="AF154"/>
  <c r="AF140"/>
  <c r="AF122"/>
  <c r="AF116"/>
  <c r="AF110"/>
  <c r="AF106"/>
  <c r="AF99"/>
  <c r="AF94"/>
  <c r="AF92"/>
  <c r="AF90"/>
  <c r="AF88"/>
  <c r="AF86"/>
  <c r="AF84"/>
  <c r="AF69"/>
  <c r="AF100"/>
  <c r="AF79"/>
  <c r="AF75"/>
  <c r="AF71"/>
  <c r="AF64"/>
  <c r="AF59"/>
  <c r="AF54"/>
  <c r="AF51"/>
  <c r="AF44"/>
  <c r="AF62"/>
  <c r="AF56"/>
  <c r="AF43"/>
  <c r="AF41"/>
  <c r="AF66"/>
  <c r="AF124"/>
  <c r="AF153"/>
  <c r="AF166"/>
  <c r="AF39"/>
  <c r="AF27"/>
  <c r="AF34"/>
  <c r="AF32"/>
  <c r="AF30"/>
  <c r="AF28"/>
  <c r="AF25"/>
  <c r="AF19"/>
  <c r="AF15"/>
  <c r="AF184"/>
  <c r="AF182"/>
  <c r="AF171"/>
  <c r="AF145"/>
  <c r="AF187"/>
  <c r="AF179"/>
  <c r="AF177"/>
  <c r="AF164"/>
  <c r="AF144"/>
  <c r="AF130"/>
  <c r="AF137"/>
  <c r="AF133"/>
  <c r="AF129"/>
  <c r="AF126"/>
  <c r="AF115"/>
  <c r="AF125"/>
  <c r="AF118"/>
  <c r="AF112"/>
  <c r="AF107"/>
  <c r="AF103"/>
  <c r="AF83"/>
  <c r="AF80"/>
  <c r="AF76"/>
  <c r="AF70"/>
  <c r="AF67"/>
  <c r="AF60"/>
  <c r="AF52"/>
  <c r="AF63"/>
  <c r="AF46"/>
  <c r="AF26"/>
  <c r="AF24"/>
  <c r="AF97"/>
  <c r="AF141"/>
  <c r="AF158"/>
  <c r="AF172"/>
  <c r="AF38"/>
  <c r="AF36"/>
  <c r="AF18"/>
  <c r="AF12"/>
  <c r="AF23"/>
  <c r="AF22"/>
  <c r="AF17"/>
  <c r="AF10"/>
  <c r="AF170"/>
  <c r="AF173"/>
  <c r="AF169"/>
  <c r="AF167"/>
  <c r="AF159"/>
  <c r="AF156"/>
  <c r="AF139"/>
  <c r="AF136"/>
  <c r="AF123"/>
  <c r="AF117"/>
  <c r="AF113"/>
  <c r="AF114"/>
  <c r="AF111"/>
  <c r="AF108"/>
  <c r="AF104"/>
  <c r="AF101"/>
  <c r="AF95"/>
  <c r="AF93"/>
  <c r="AF91"/>
  <c r="AF89"/>
  <c r="AF87"/>
  <c r="AF85"/>
  <c r="AF102"/>
  <c r="AF98"/>
  <c r="AF81"/>
  <c r="AF77"/>
  <c r="AF73"/>
  <c r="AF68"/>
  <c r="AF61"/>
  <c r="AF57"/>
  <c r="AF53"/>
  <c r="AF49"/>
  <c r="AF45"/>
  <c r="AF42"/>
  <c r="AF72"/>
  <c r="AF143"/>
  <c r="AF160"/>
  <c r="AF186"/>
  <c r="AF37"/>
  <c r="AF35"/>
  <c r="AF33"/>
  <c r="AF31"/>
  <c r="AF29"/>
  <c r="AF20"/>
  <c r="AF14"/>
  <c r="AF11"/>
  <c r="AQ5"/>
  <c r="AQ6"/>
  <c r="AR184"/>
  <c r="AR182"/>
  <c r="AR171"/>
  <c r="AR145"/>
  <c r="AR187"/>
  <c r="AR179"/>
  <c r="AR177"/>
  <c r="AR164"/>
  <c r="AR144"/>
  <c r="AR130"/>
  <c r="AR137"/>
  <c r="AR133"/>
  <c r="AR129"/>
  <c r="AR126"/>
  <c r="AR115"/>
  <c r="AR125"/>
  <c r="AR118"/>
  <c r="AR112"/>
  <c r="AR107"/>
  <c r="AR103"/>
  <c r="AR83"/>
  <c r="AR80"/>
  <c r="AR76"/>
  <c r="AR70"/>
  <c r="AR67"/>
  <c r="AR60"/>
  <c r="AR52"/>
  <c r="AR63"/>
  <c r="AR46"/>
  <c r="AR65"/>
  <c r="AR72"/>
  <c r="AR151"/>
  <c r="AR162"/>
  <c r="AR38"/>
  <c r="AR36"/>
  <c r="AR18"/>
  <c r="AR12"/>
  <c r="AR23"/>
  <c r="AR22"/>
  <c r="AR17"/>
  <c r="AR170"/>
  <c r="AR173"/>
  <c r="AR169"/>
  <c r="AR167"/>
  <c r="AR159"/>
  <c r="AR156"/>
  <c r="AR139"/>
  <c r="AR136"/>
  <c r="AR123"/>
  <c r="AR117"/>
  <c r="AR113"/>
  <c r="AR114"/>
  <c r="AR111"/>
  <c r="AR108"/>
  <c r="AR104"/>
  <c r="AR101"/>
  <c r="AR95"/>
  <c r="AR93"/>
  <c r="AR91"/>
  <c r="AR89"/>
  <c r="AR87"/>
  <c r="AR85"/>
  <c r="AR102"/>
  <c r="AR98"/>
  <c r="AR81"/>
  <c r="AR77"/>
  <c r="AR73"/>
  <c r="AR68"/>
  <c r="AR61"/>
  <c r="AR57"/>
  <c r="AR53"/>
  <c r="AR49"/>
  <c r="AR45"/>
  <c r="AR43"/>
  <c r="AR41"/>
  <c r="AR66"/>
  <c r="AR120"/>
  <c r="AR153"/>
  <c r="AR172"/>
  <c r="AR37"/>
  <c r="AR35"/>
  <c r="AR33"/>
  <c r="AR31"/>
  <c r="AR29"/>
  <c r="AR20"/>
  <c r="AR14"/>
  <c r="AR11"/>
  <c r="AR183"/>
  <c r="AR181"/>
  <c r="AR163"/>
  <c r="AR161"/>
  <c r="AR152"/>
  <c r="AR147"/>
  <c r="AR128"/>
  <c r="AR185"/>
  <c r="AR180"/>
  <c r="AR178"/>
  <c r="AR175"/>
  <c r="AR176"/>
  <c r="AR146"/>
  <c r="AR150"/>
  <c r="AR148"/>
  <c r="AR138"/>
  <c r="AR135"/>
  <c r="AR132"/>
  <c r="AR127"/>
  <c r="AR121"/>
  <c r="AR119"/>
  <c r="AR109"/>
  <c r="AR105"/>
  <c r="AR96"/>
  <c r="AR82"/>
  <c r="AR78"/>
  <c r="AR74"/>
  <c r="AR58"/>
  <c r="AR55"/>
  <c r="AR50"/>
  <c r="AR48"/>
  <c r="AR47"/>
  <c r="AR26"/>
  <c r="AR69"/>
  <c r="AR124"/>
  <c r="AR158"/>
  <c r="AR186"/>
  <c r="AR40"/>
  <c r="AR21"/>
  <c r="AR16"/>
  <c r="AR13"/>
  <c r="AR174"/>
  <c r="AR168"/>
  <c r="AR165"/>
  <c r="AR166"/>
  <c r="AR157"/>
  <c r="AR155"/>
  <c r="AR149"/>
  <c r="AR143"/>
  <c r="AR142"/>
  <c r="AR134"/>
  <c r="AR131"/>
  <c r="AR154"/>
  <c r="AR140"/>
  <c r="AR122"/>
  <c r="AR116"/>
  <c r="AR110"/>
  <c r="AR106"/>
  <c r="AR99"/>
  <c r="AR94"/>
  <c r="AR92"/>
  <c r="AR90"/>
  <c r="AR88"/>
  <c r="AR86"/>
  <c r="AR84"/>
  <c r="AR100"/>
  <c r="AR79"/>
  <c r="AR75"/>
  <c r="AR71"/>
  <c r="AR64"/>
  <c r="AR59"/>
  <c r="AR54"/>
  <c r="AR51"/>
  <c r="AR44"/>
  <c r="AR62"/>
  <c r="AR56"/>
  <c r="AR42"/>
  <c r="AR97"/>
  <c r="AR141"/>
  <c r="AR160"/>
  <c r="AR188"/>
  <c r="AR39"/>
  <c r="AR27"/>
  <c r="AR34"/>
  <c r="AR32"/>
  <c r="AR30"/>
  <c r="AR28"/>
  <c r="AR24"/>
  <c r="AR25"/>
  <c r="AR19"/>
  <c r="AR15"/>
  <c r="AR10"/>
  <c r="BC5"/>
  <c r="BC6"/>
  <c r="BD183"/>
  <c r="BD181"/>
  <c r="BD164"/>
  <c r="BD144"/>
  <c r="BD130"/>
  <c r="BD185"/>
  <c r="BD180"/>
  <c r="BD178"/>
  <c r="BD163"/>
  <c r="BD161"/>
  <c r="BD152"/>
  <c r="BD147"/>
  <c r="BD128"/>
  <c r="BD138"/>
  <c r="BD135"/>
  <c r="BD132"/>
  <c r="BD127"/>
  <c r="BD121"/>
  <c r="BD119"/>
  <c r="BD109"/>
  <c r="BD105"/>
  <c r="BD96"/>
  <c r="BD82"/>
  <c r="BD78"/>
  <c r="BD74"/>
  <c r="BD58"/>
  <c r="BD55"/>
  <c r="BD50"/>
  <c r="BD47"/>
  <c r="BD43"/>
  <c r="BD41"/>
  <c r="BD66"/>
  <c r="BD72"/>
  <c r="BD141"/>
  <c r="BD160"/>
  <c r="BD188"/>
  <c r="BD21"/>
  <c r="BD16"/>
  <c r="BD13"/>
  <c r="BD174"/>
  <c r="BD168"/>
  <c r="BD165"/>
  <c r="BD166"/>
  <c r="BD157"/>
  <c r="BD155"/>
  <c r="BD149"/>
  <c r="BD143"/>
  <c r="BD142"/>
  <c r="BD134"/>
  <c r="BD131"/>
  <c r="BD154"/>
  <c r="BD140"/>
  <c r="BD122"/>
  <c r="BD116"/>
  <c r="BD110"/>
  <c r="BD106"/>
  <c r="BD99"/>
  <c r="BD94"/>
  <c r="BD92"/>
  <c r="BD90"/>
  <c r="BD88"/>
  <c r="BD86"/>
  <c r="BD84"/>
  <c r="BD100"/>
  <c r="BD79"/>
  <c r="BD75"/>
  <c r="BD71"/>
  <c r="BD64"/>
  <c r="BD59"/>
  <c r="BD54"/>
  <c r="BD51"/>
  <c r="BD48"/>
  <c r="BD44"/>
  <c r="BD56"/>
  <c r="BD69"/>
  <c r="BD120"/>
  <c r="BD151"/>
  <c r="BD162"/>
  <c r="BD40"/>
  <c r="BD39"/>
  <c r="BD27"/>
  <c r="BD34"/>
  <c r="BD32"/>
  <c r="BD30"/>
  <c r="BD28"/>
  <c r="BD24"/>
  <c r="BD25"/>
  <c r="BD19"/>
  <c r="BD15"/>
  <c r="BD10"/>
  <c r="BD184"/>
  <c r="BD182"/>
  <c r="BD175"/>
  <c r="BD176"/>
  <c r="BD146"/>
  <c r="BD150"/>
  <c r="BD187"/>
  <c r="BD179"/>
  <c r="BD177"/>
  <c r="BD171"/>
  <c r="BD145"/>
  <c r="BD137"/>
  <c r="BD133"/>
  <c r="BD129"/>
  <c r="BD126"/>
  <c r="BD115"/>
  <c r="BD125"/>
  <c r="BD118"/>
  <c r="BD112"/>
  <c r="BD107"/>
  <c r="BD103"/>
  <c r="BD83"/>
  <c r="BD80"/>
  <c r="BD76"/>
  <c r="BD70"/>
  <c r="BD67"/>
  <c r="BD60"/>
  <c r="BD52"/>
  <c r="BD63"/>
  <c r="BD46"/>
  <c r="BD42"/>
  <c r="BD62"/>
  <c r="BD97"/>
  <c r="BD124"/>
  <c r="BD153"/>
  <c r="BD172"/>
  <c r="BD38"/>
  <c r="BD18"/>
  <c r="BD12"/>
  <c r="BD23"/>
  <c r="BD17"/>
  <c r="BD170"/>
  <c r="BD173"/>
  <c r="BD169"/>
  <c r="BD167"/>
  <c r="BD159"/>
  <c r="BD156"/>
  <c r="BD148"/>
  <c r="BD139"/>
  <c r="BD123"/>
  <c r="BD117"/>
  <c r="BD113"/>
  <c r="BD114"/>
  <c r="BD108"/>
  <c r="BD104"/>
  <c r="BD101"/>
  <c r="BD95"/>
  <c r="BD93"/>
  <c r="BD91"/>
  <c r="BD89"/>
  <c r="BD87"/>
  <c r="BD85"/>
  <c r="BD102"/>
  <c r="BD98"/>
  <c r="BD81"/>
  <c r="BD77"/>
  <c r="BD73"/>
  <c r="BD68"/>
  <c r="BD61"/>
  <c r="BD57"/>
  <c r="BD53"/>
  <c r="BD49"/>
  <c r="BD45"/>
  <c r="BD26"/>
  <c r="BD65"/>
  <c r="BD111"/>
  <c r="BD136"/>
  <c r="BD158"/>
  <c r="BD186"/>
  <c r="BD36"/>
  <c r="BD37"/>
  <c r="BD35"/>
  <c r="BD33"/>
  <c r="BD31"/>
  <c r="BD29"/>
  <c r="BD22"/>
  <c r="BD20"/>
  <c r="BD14"/>
  <c r="BD11"/>
  <c r="BM5"/>
  <c r="BM6"/>
  <c r="BY5"/>
  <c r="BY6"/>
  <c r="CI5"/>
  <c r="CI6"/>
  <c r="P8" i="6"/>
  <c r="D5"/>
  <c r="D6"/>
  <c r="P174"/>
  <c r="P157"/>
  <c r="P142"/>
  <c r="P114"/>
  <c r="P87"/>
  <c r="P58"/>
  <c r="P47"/>
  <c r="P38"/>
  <c r="P17"/>
  <c r="P171"/>
  <c r="P135"/>
  <c r="P50"/>
  <c r="P28"/>
  <c r="P73"/>
  <c r="P63"/>
  <c r="P188"/>
  <c r="P170"/>
  <c r="P151"/>
  <c r="P131"/>
  <c r="P106"/>
  <c r="P85"/>
  <c r="P100"/>
  <c r="P68"/>
  <c r="P40"/>
  <c r="P20"/>
  <c r="P128"/>
  <c r="P83"/>
  <c r="P55"/>
  <c r="P107"/>
  <c r="P19"/>
  <c r="P91"/>
  <c r="P183"/>
  <c r="P167"/>
  <c r="P147"/>
  <c r="P118"/>
  <c r="P99"/>
  <c r="P82"/>
  <c r="P56"/>
  <c r="P43"/>
  <c r="P21"/>
  <c r="P15"/>
  <c r="P160"/>
  <c r="P126"/>
  <c r="P44"/>
  <c r="P24"/>
  <c r="P23"/>
  <c r="P74"/>
  <c r="P178"/>
  <c r="P164"/>
  <c r="P145"/>
  <c r="P124"/>
  <c r="P93"/>
  <c r="P78"/>
  <c r="P57"/>
  <c r="P46"/>
  <c r="P34"/>
  <c r="P16"/>
  <c r="P112"/>
  <c r="P64"/>
  <c r="P54"/>
  <c r="P72"/>
  <c r="P14"/>
  <c r="P75"/>
  <c r="P51"/>
  <c r="P48"/>
  <c r="P136"/>
  <c r="P143"/>
  <c r="P31"/>
  <c r="P33"/>
  <c r="P161"/>
  <c r="P60"/>
  <c r="P109"/>
  <c r="P166"/>
  <c r="P70"/>
  <c r="P102"/>
  <c r="P140"/>
  <c r="P154"/>
  <c r="P125"/>
  <c r="P134"/>
  <c r="P139"/>
  <c r="P35"/>
  <c r="P105"/>
  <c r="P182"/>
  <c r="P168"/>
  <c r="P53"/>
  <c r="P175"/>
  <c r="P89"/>
  <c r="P129"/>
  <c r="P165"/>
  <c r="P181"/>
  <c r="P116"/>
  <c r="P22"/>
  <c r="P18"/>
  <c r="P80"/>
  <c r="P155"/>
  <c r="P25"/>
  <c r="P94"/>
  <c r="P152"/>
  <c r="P104"/>
  <c r="P110"/>
  <c r="P187"/>
  <c r="P32"/>
  <c r="P130"/>
  <c r="P37"/>
  <c r="P146"/>
  <c r="P41"/>
  <c r="P108"/>
  <c r="P121"/>
  <c r="P184"/>
  <c r="P115"/>
  <c r="P39"/>
  <c r="P84"/>
  <c r="P122"/>
  <c r="P158"/>
  <c r="P179"/>
  <c r="P30"/>
  <c r="P67"/>
  <c r="P180"/>
  <c r="P61"/>
  <c r="P88"/>
  <c r="P185"/>
  <c r="P77"/>
  <c r="P144"/>
  <c r="P149"/>
  <c r="P86"/>
  <c r="P127"/>
  <c r="P150"/>
  <c r="P52"/>
  <c r="P79"/>
  <c r="P90"/>
  <c r="P163"/>
  <c r="P45"/>
  <c r="P119"/>
  <c r="P113"/>
  <c r="P133"/>
  <c r="P141"/>
  <c r="P81"/>
  <c r="P103"/>
  <c r="P156"/>
  <c r="P173"/>
  <c r="P98"/>
  <c r="P172"/>
  <c r="P59"/>
  <c r="P123"/>
  <c r="P92"/>
  <c r="P176"/>
  <c r="P71"/>
  <c r="P132"/>
  <c r="P42"/>
  <c r="P13"/>
  <c r="P137"/>
  <c r="P159"/>
  <c r="P65"/>
  <c r="P96"/>
  <c r="P117"/>
  <c r="P26"/>
  <c r="P101"/>
  <c r="P153"/>
  <c r="P29"/>
  <c r="P49"/>
  <c r="P162"/>
  <c r="P76"/>
  <c r="P95"/>
  <c r="P138"/>
  <c r="P169"/>
  <c r="P186"/>
  <c r="P120"/>
  <c r="P69"/>
  <c r="P148"/>
  <c r="P12"/>
  <c r="P27"/>
  <c r="P66"/>
  <c r="P177"/>
  <c r="P36"/>
  <c r="P97"/>
  <c r="P62"/>
  <c r="P111"/>
  <c r="P11"/>
  <c r="P10"/>
  <c r="EI7"/>
  <c r="EI4"/>
  <c r="EI5"/>
  <c r="EI6"/>
  <c r="DS7"/>
  <c r="DS4"/>
  <c r="DS5"/>
  <c r="DS6"/>
  <c r="DE7"/>
  <c r="DE4"/>
  <c r="DE5"/>
  <c r="DE6"/>
  <c r="CP7"/>
  <c r="CP4"/>
  <c r="CP5"/>
  <c r="CP6"/>
  <c r="CE7"/>
  <c r="CE4"/>
  <c r="CE5"/>
  <c r="CE6"/>
  <c r="BS7"/>
  <c r="BS4"/>
  <c r="BS5"/>
  <c r="BS6"/>
  <c r="AV7"/>
  <c r="AV4"/>
  <c r="AV5"/>
  <c r="AV6"/>
  <c r="AC7"/>
  <c r="AC4"/>
  <c r="AC5"/>
  <c r="AC6"/>
  <c r="M7"/>
  <c r="M4"/>
  <c r="M5"/>
  <c r="M6"/>
  <c r="EK7"/>
  <c r="EK4"/>
  <c r="EK5"/>
  <c r="EK6"/>
  <c r="DQ7"/>
  <c r="DQ4"/>
  <c r="DQ5"/>
  <c r="DQ6"/>
  <c r="DC7"/>
  <c r="DC4"/>
  <c r="DC5"/>
  <c r="DC6"/>
  <c r="CN7"/>
  <c r="CN4"/>
  <c r="CN5"/>
  <c r="CN6"/>
  <c r="CD7"/>
  <c r="CD4"/>
  <c r="CD5"/>
  <c r="CD6"/>
  <c r="BQ7"/>
  <c r="BQ4"/>
  <c r="BQ5"/>
  <c r="BQ6"/>
  <c r="BB7"/>
  <c r="BB4"/>
  <c r="BB5"/>
  <c r="BB6"/>
  <c r="AM7"/>
  <c r="AM4"/>
  <c r="AM5"/>
  <c r="AM6"/>
  <c r="W7"/>
  <c r="W4"/>
  <c r="W5"/>
  <c r="W6"/>
  <c r="H7"/>
  <c r="H4"/>
  <c r="H5"/>
  <c r="H6"/>
  <c r="E7"/>
  <c r="E4"/>
  <c r="E5"/>
  <c r="E6"/>
  <c r="EE7"/>
  <c r="EE4"/>
  <c r="EE5"/>
  <c r="EE6"/>
  <c r="DP7"/>
  <c r="DP4"/>
  <c r="DP5"/>
  <c r="DP6"/>
  <c r="DA7"/>
  <c r="DA4"/>
  <c r="DA5"/>
  <c r="DA6"/>
  <c r="CL7"/>
  <c r="CL4"/>
  <c r="CL5"/>
  <c r="CL6"/>
  <c r="CC7"/>
  <c r="CC4"/>
  <c r="CC5"/>
  <c r="CC6"/>
  <c r="BO7"/>
  <c r="BO4"/>
  <c r="BO5"/>
  <c r="BO6"/>
  <c r="AS7"/>
  <c r="AS4"/>
  <c r="AS5"/>
  <c r="AS6"/>
  <c r="Y7"/>
  <c r="Y4"/>
  <c r="Y5"/>
  <c r="Y6"/>
  <c r="J7"/>
  <c r="J4"/>
  <c r="J5"/>
  <c r="J6"/>
  <c r="EG7"/>
  <c r="EG4"/>
  <c r="EG5"/>
  <c r="EG6"/>
  <c r="DN7"/>
  <c r="DN4"/>
  <c r="DN5"/>
  <c r="DN6"/>
  <c r="CY7"/>
  <c r="CY4"/>
  <c r="CY5"/>
  <c r="CY6"/>
  <c r="CJ7"/>
  <c r="CJ4"/>
  <c r="CJ5"/>
  <c r="CJ6"/>
  <c r="CA7"/>
  <c r="CA4"/>
  <c r="CA5"/>
  <c r="CA6"/>
  <c r="BM7"/>
  <c r="BM4"/>
  <c r="BM5"/>
  <c r="BM6"/>
  <c r="AX7"/>
  <c r="AX4"/>
  <c r="AX5"/>
  <c r="AX6"/>
  <c r="AI7"/>
  <c r="AI4"/>
  <c r="AI5"/>
  <c r="AI6"/>
  <c r="S7"/>
  <c r="S4"/>
  <c r="S5"/>
  <c r="S6"/>
  <c r="AG7"/>
  <c r="AG4"/>
  <c r="AG5"/>
  <c r="AG6"/>
  <c r="DG7"/>
  <c r="DG4"/>
  <c r="DG5"/>
  <c r="DG6"/>
  <c r="CF7"/>
  <c r="CF4"/>
  <c r="CF5"/>
  <c r="CF6"/>
  <c r="BT7"/>
  <c r="BT4"/>
  <c r="BT5"/>
  <c r="BT6"/>
  <c r="AQ7"/>
  <c r="AQ4"/>
  <c r="AQ5"/>
  <c r="AQ6"/>
  <c r="L7"/>
  <c r="L4"/>
  <c r="L5"/>
  <c r="L6"/>
  <c r="AZ7"/>
  <c r="AZ4"/>
  <c r="AZ5"/>
  <c r="AZ6"/>
  <c r="EA7"/>
  <c r="EA4"/>
  <c r="EA5"/>
  <c r="EA6"/>
  <c r="DL7"/>
  <c r="DL4"/>
  <c r="DL5"/>
  <c r="DL6"/>
  <c r="CW7"/>
  <c r="CW4"/>
  <c r="CW5"/>
  <c r="CW6"/>
  <c r="CI7"/>
  <c r="CI4"/>
  <c r="CI5"/>
  <c r="CI6"/>
  <c r="BZ7"/>
  <c r="BZ4"/>
  <c r="BZ5"/>
  <c r="BZ6"/>
  <c r="BK7"/>
  <c r="BK4"/>
  <c r="BK5"/>
  <c r="BK6"/>
  <c r="AO7"/>
  <c r="AO4"/>
  <c r="AO5"/>
  <c r="AO6"/>
  <c r="U7"/>
  <c r="U4"/>
  <c r="U5"/>
  <c r="U6"/>
  <c r="F7"/>
  <c r="F4"/>
  <c r="F5"/>
  <c r="F6"/>
  <c r="DY7"/>
  <c r="DY4"/>
  <c r="DY5"/>
  <c r="DY6"/>
  <c r="DJ7"/>
  <c r="DJ4"/>
  <c r="DJ5"/>
  <c r="DJ6"/>
  <c r="CU7"/>
  <c r="CU4"/>
  <c r="CU5"/>
  <c r="CU6"/>
  <c r="CH7"/>
  <c r="CH4"/>
  <c r="CH5"/>
  <c r="CH6"/>
  <c r="BX7"/>
  <c r="BX4"/>
  <c r="BX5"/>
  <c r="BX6"/>
  <c r="BI7"/>
  <c r="BI4"/>
  <c r="BI5"/>
  <c r="BI6"/>
  <c r="AT7"/>
  <c r="AT4"/>
  <c r="AT5"/>
  <c r="AT6"/>
  <c r="AE7"/>
  <c r="AE4"/>
  <c r="AE5"/>
  <c r="AE6"/>
  <c r="O7"/>
  <c r="O4"/>
  <c r="O5"/>
  <c r="O6"/>
  <c r="EC7"/>
  <c r="EC4"/>
  <c r="EC5"/>
  <c r="EC6"/>
  <c r="EM7"/>
  <c r="EM4"/>
  <c r="EM5"/>
  <c r="EM6"/>
  <c r="DW7"/>
  <c r="DW4"/>
  <c r="DW5"/>
  <c r="DW6"/>
  <c r="DI7"/>
  <c r="DI4"/>
  <c r="DI5"/>
  <c r="DI6"/>
  <c r="CS7"/>
  <c r="CS4"/>
  <c r="CS5"/>
  <c r="CS6"/>
  <c r="CG7"/>
  <c r="CG4"/>
  <c r="CG5"/>
  <c r="CG6"/>
  <c r="BV7"/>
  <c r="BV4"/>
  <c r="BV5"/>
  <c r="BV6"/>
  <c r="BD7"/>
  <c r="BD4"/>
  <c r="BD5"/>
  <c r="BD6"/>
  <c r="AK7"/>
  <c r="AK4"/>
  <c r="AK5"/>
  <c r="AK6"/>
  <c r="Q7"/>
  <c r="Q4"/>
  <c r="Q5"/>
  <c r="Q6"/>
  <c r="D7"/>
  <c r="DU7"/>
  <c r="DU4"/>
  <c r="DU5"/>
  <c r="DU6"/>
  <c r="CR7"/>
  <c r="CR4"/>
  <c r="CR5"/>
  <c r="CR6"/>
  <c r="BE7"/>
  <c r="BE4"/>
  <c r="BE5"/>
  <c r="BE6"/>
  <c r="AA7"/>
  <c r="AA4"/>
  <c r="AA5"/>
  <c r="AA6"/>
  <c r="P9"/>
  <c r="CC177" i="8"/>
  <c r="CC148"/>
  <c r="CC136"/>
  <c r="CC120"/>
  <c r="CC111"/>
  <c r="CC97"/>
  <c r="CC62"/>
  <c r="GN9" i="7"/>
  <c r="GN8"/>
  <c r="GN7"/>
  <c r="BQ9"/>
  <c r="BQ8"/>
  <c r="BQ7"/>
  <c r="FS9"/>
  <c r="FS8"/>
  <c r="FS7"/>
  <c r="FI9"/>
  <c r="FI8"/>
  <c r="FI7"/>
  <c r="FV9"/>
  <c r="FV8"/>
  <c r="FV7"/>
  <c r="FL9"/>
  <c r="FL8"/>
  <c r="FL7"/>
  <c r="FY9"/>
  <c r="FY8"/>
  <c r="FY7"/>
  <c r="DC9"/>
  <c r="DC8"/>
  <c r="DC7"/>
  <c r="GH9"/>
  <c r="GH8"/>
  <c r="GH7"/>
  <c r="GB9"/>
  <c r="GB8"/>
  <c r="GB7"/>
  <c r="DF9"/>
  <c r="DF8"/>
  <c r="DF7"/>
  <c r="GE9"/>
  <c r="GE8"/>
  <c r="GE7"/>
  <c r="CY9"/>
  <c r="CY8"/>
  <c r="CY7"/>
  <c r="BD9"/>
  <c r="BD8"/>
  <c r="BD7"/>
  <c r="EV9"/>
  <c r="EV8"/>
  <c r="EV7"/>
  <c r="EJ9"/>
  <c r="EJ8"/>
  <c r="EJ7"/>
  <c r="CV9"/>
  <c r="CV8"/>
  <c r="CV7"/>
  <c r="CJ9"/>
  <c r="CJ8"/>
  <c r="CJ7"/>
  <c r="BZ9"/>
  <c r="BZ8"/>
  <c r="BZ7"/>
  <c r="EM9"/>
  <c r="EM8"/>
  <c r="EM7"/>
  <c r="EC9"/>
  <c r="EC8"/>
  <c r="EC7"/>
  <c r="CM9"/>
  <c r="CM8"/>
  <c r="CM7"/>
  <c r="BG9"/>
  <c r="BG8"/>
  <c r="BG7"/>
  <c r="CG9"/>
  <c r="CG8"/>
  <c r="CG7"/>
  <c r="FB9"/>
  <c r="FB8"/>
  <c r="FB7"/>
  <c r="EP9"/>
  <c r="EP8"/>
  <c r="EP7"/>
  <c r="EF9"/>
  <c r="EF8"/>
  <c r="EF7"/>
  <c r="CP9"/>
  <c r="CP8"/>
  <c r="CP7"/>
  <c r="BT9"/>
  <c r="BT8"/>
  <c r="BT7"/>
  <c r="BJ9"/>
  <c r="BJ8"/>
  <c r="BJ7"/>
  <c r="GW9"/>
  <c r="GW8"/>
  <c r="GW7"/>
  <c r="FF9"/>
  <c r="FF8"/>
  <c r="FF7"/>
  <c r="ES9"/>
  <c r="ES8"/>
  <c r="ES7"/>
  <c r="DM9"/>
  <c r="DM8"/>
  <c r="DM7"/>
  <c r="CS9"/>
  <c r="CS8"/>
  <c r="CS7"/>
  <c r="BN9"/>
  <c r="BN8"/>
  <c r="BN7"/>
  <c r="BA9"/>
  <c r="BA8"/>
  <c r="BA7"/>
  <c r="BW9"/>
  <c r="BW8"/>
  <c r="BW7"/>
  <c r="GT9"/>
  <c r="GT8"/>
  <c r="GT7"/>
  <c r="DZ9"/>
  <c r="DZ8"/>
  <c r="DZ7"/>
  <c r="EY9"/>
  <c r="EY8"/>
  <c r="EY7"/>
  <c r="DW9"/>
  <c r="DW8"/>
  <c r="DW7"/>
  <c r="CD9"/>
  <c r="CD8"/>
  <c r="CD7"/>
  <c r="AC9"/>
  <c r="AC8"/>
  <c r="AC7"/>
  <c r="AR9"/>
  <c r="AR8"/>
  <c r="AR7"/>
  <c r="AF9"/>
  <c r="AF8"/>
  <c r="AF7"/>
  <c r="J8"/>
  <c r="J7"/>
  <c r="AO9"/>
  <c r="AO8"/>
  <c r="AO7"/>
  <c r="G62"/>
  <c r="AU9"/>
  <c r="AU8"/>
  <c r="AU7"/>
  <c r="AX9"/>
  <c r="AX8"/>
  <c r="AX7"/>
  <c r="AL9"/>
  <c r="AL8"/>
  <c r="AL7"/>
  <c r="Q9"/>
  <c r="Q8"/>
  <c r="Q7"/>
  <c r="W9"/>
  <c r="W8"/>
  <c r="W7"/>
  <c r="G111"/>
  <c r="G97"/>
  <c r="Z9"/>
  <c r="Z8"/>
  <c r="Z7"/>
  <c r="AI9"/>
  <c r="AI8"/>
  <c r="AI7"/>
  <c r="G8"/>
  <c r="G7"/>
  <c r="T97" i="8"/>
  <c r="E97"/>
  <c r="O7"/>
  <c r="O6"/>
  <c r="R188"/>
  <c r="Q188"/>
  <c r="R187"/>
  <c r="Q187"/>
  <c r="R186"/>
  <c r="Q186"/>
  <c r="R185"/>
  <c r="Q185"/>
  <c r="R184"/>
  <c r="Q184"/>
  <c r="R183"/>
  <c r="Q183"/>
  <c r="R182"/>
  <c r="Q182"/>
  <c r="R181"/>
  <c r="Q181"/>
  <c r="R180"/>
  <c r="Q180"/>
  <c r="R179"/>
  <c r="Q179"/>
  <c r="R178"/>
  <c r="R177"/>
  <c r="Q178"/>
  <c r="Q177"/>
  <c r="R176"/>
  <c r="Q176"/>
  <c r="R175"/>
  <c r="Q175"/>
  <c r="R174"/>
  <c r="Q174"/>
  <c r="R173"/>
  <c r="Q173"/>
  <c r="R172"/>
  <c r="Q172"/>
  <c r="R171"/>
  <c r="Q171"/>
  <c r="R170"/>
  <c r="Q170"/>
  <c r="R169"/>
  <c r="Q169"/>
  <c r="R168"/>
  <c r="Q168"/>
  <c r="R167"/>
  <c r="Q167"/>
  <c r="R166"/>
  <c r="Q166"/>
  <c r="R165"/>
  <c r="Q165"/>
  <c r="R164"/>
  <c r="Q164"/>
  <c r="R163"/>
  <c r="Q163"/>
  <c r="R162"/>
  <c r="Q162"/>
  <c r="R161"/>
  <c r="Q161"/>
  <c r="R160"/>
  <c r="Q160"/>
  <c r="R159"/>
  <c r="Q159"/>
  <c r="R158"/>
  <c r="Q158"/>
  <c r="R157"/>
  <c r="Q157"/>
  <c r="R156"/>
  <c r="Q156"/>
  <c r="R155"/>
  <c r="Q155"/>
  <c r="R154"/>
  <c r="Q154"/>
  <c r="R153"/>
  <c r="Q153"/>
  <c r="R152"/>
  <c r="Q152"/>
  <c r="R151"/>
  <c r="Q151"/>
  <c r="R150"/>
  <c r="Q150"/>
  <c r="R149"/>
  <c r="R148"/>
  <c r="Q149"/>
  <c r="Q148"/>
  <c r="R147"/>
  <c r="Q147"/>
  <c r="R146"/>
  <c r="Q146"/>
  <c r="R145"/>
  <c r="Q145"/>
  <c r="R144"/>
  <c r="Q144"/>
  <c r="R143"/>
  <c r="Q143"/>
  <c r="R142"/>
  <c r="Q142"/>
  <c r="R141"/>
  <c r="Q141"/>
  <c r="R140"/>
  <c r="Q140"/>
  <c r="R139"/>
  <c r="Q139"/>
  <c r="R138"/>
  <c r="Q138"/>
  <c r="R137"/>
  <c r="R136"/>
  <c r="Q137"/>
  <c r="Q136"/>
  <c r="R135"/>
  <c r="Q135"/>
  <c r="R134"/>
  <c r="Q134"/>
  <c r="R133"/>
  <c r="Q133"/>
  <c r="R132"/>
  <c r="Q132"/>
  <c r="R131"/>
  <c r="Q131"/>
  <c r="R130"/>
  <c r="Q130"/>
  <c r="R129"/>
  <c r="Q129"/>
  <c r="R128"/>
  <c r="Q128"/>
  <c r="R127"/>
  <c r="Q127"/>
  <c r="R126"/>
  <c r="Q126"/>
  <c r="R125"/>
  <c r="Q125"/>
  <c r="R124"/>
  <c r="Q124"/>
  <c r="R123"/>
  <c r="Q123"/>
  <c r="R122"/>
  <c r="Q122"/>
  <c r="R121"/>
  <c r="R120"/>
  <c r="Q121"/>
  <c r="Q120"/>
  <c r="R119"/>
  <c r="Q119"/>
  <c r="R118"/>
  <c r="Q118"/>
  <c r="R117"/>
  <c r="Q117"/>
  <c r="R116"/>
  <c r="Q116"/>
  <c r="R115"/>
  <c r="Q115"/>
  <c r="R114"/>
  <c r="Q114"/>
  <c r="R113"/>
  <c r="Q113"/>
  <c r="R112"/>
  <c r="R111"/>
  <c r="Q112"/>
  <c r="Q111"/>
  <c r="R110"/>
  <c r="Q110"/>
  <c r="R109"/>
  <c r="Q109"/>
  <c r="R108"/>
  <c r="Q108"/>
  <c r="R107"/>
  <c r="Q107"/>
  <c r="R106"/>
  <c r="Q106"/>
  <c r="R105"/>
  <c r="Q105"/>
  <c r="R104"/>
  <c r="Q104"/>
  <c r="R103"/>
  <c r="Q103"/>
  <c r="R102"/>
  <c r="Q102"/>
  <c r="R101"/>
  <c r="Q101"/>
  <c r="R100"/>
  <c r="Q100"/>
  <c r="R99"/>
  <c r="Q99"/>
  <c r="R98"/>
  <c r="R97"/>
  <c r="Q98"/>
  <c r="Q97"/>
  <c r="R96"/>
  <c r="Q96"/>
  <c r="R95"/>
  <c r="Q95"/>
  <c r="R94"/>
  <c r="Q94"/>
  <c r="R93"/>
  <c r="Q93"/>
  <c r="R92"/>
  <c r="Q92"/>
  <c r="R91"/>
  <c r="Q91"/>
  <c r="R90"/>
  <c r="Q90"/>
  <c r="R89"/>
  <c r="Q89"/>
  <c r="R88"/>
  <c r="Q88"/>
  <c r="R87"/>
  <c r="Q87"/>
  <c r="R86"/>
  <c r="Q86"/>
  <c r="R85"/>
  <c r="Q85"/>
  <c r="R84"/>
  <c r="Q84"/>
  <c r="R83"/>
  <c r="Q83"/>
  <c r="R82"/>
  <c r="Q82"/>
  <c r="R81"/>
  <c r="Q81"/>
  <c r="R80"/>
  <c r="Q80"/>
  <c r="R79"/>
  <c r="Q79"/>
  <c r="R78"/>
  <c r="Q78"/>
  <c r="R77"/>
  <c r="Q77"/>
  <c r="R76"/>
  <c r="Q76"/>
  <c r="R75"/>
  <c r="Q75"/>
  <c r="R74"/>
  <c r="Q74"/>
  <c r="R73"/>
  <c r="Q73"/>
  <c r="R72"/>
  <c r="Q72"/>
  <c r="R71"/>
  <c r="Q71"/>
  <c r="R70"/>
  <c r="Q70"/>
  <c r="R69"/>
  <c r="Q69"/>
  <c r="R68"/>
  <c r="Q68"/>
  <c r="R67"/>
  <c r="Q67"/>
  <c r="R66"/>
  <c r="Q66"/>
  <c r="R65"/>
  <c r="Q65"/>
  <c r="R64"/>
  <c r="Q64"/>
  <c r="R63"/>
  <c r="R62"/>
  <c r="Q63"/>
  <c r="Q62"/>
  <c r="R61"/>
  <c r="Q61"/>
  <c r="R60"/>
  <c r="Q60"/>
  <c r="R59"/>
  <c r="Q59"/>
  <c r="R58"/>
  <c r="Q58"/>
  <c r="R57"/>
  <c r="Q57"/>
  <c r="R56"/>
  <c r="Q56"/>
  <c r="R55"/>
  <c r="Q55"/>
  <c r="R54"/>
  <c r="Q54"/>
  <c r="R53"/>
  <c r="Q53"/>
  <c r="R52"/>
  <c r="Q52"/>
  <c r="R51"/>
  <c r="Q51"/>
  <c r="R50"/>
  <c r="Q50"/>
  <c r="R49"/>
  <c r="Q49"/>
  <c r="R48"/>
  <c r="Q48"/>
  <c r="R47"/>
  <c r="Q47"/>
  <c r="R46"/>
  <c r="Q46"/>
  <c r="R45"/>
  <c r="Q45"/>
  <c r="R44"/>
  <c r="Q44"/>
  <c r="R43"/>
  <c r="Q43"/>
  <c r="R42"/>
  <c r="Q42"/>
  <c r="R41"/>
  <c r="Q41"/>
  <c r="R40"/>
  <c r="Q40"/>
  <c r="R39"/>
  <c r="Q39"/>
  <c r="R38"/>
  <c r="Q38"/>
  <c r="R37"/>
  <c r="Q37"/>
  <c r="R36"/>
  <c r="Q36"/>
  <c r="R35"/>
  <c r="Q35"/>
  <c r="R34"/>
  <c r="Q34"/>
  <c r="R33"/>
  <c r="Q33"/>
  <c r="R32"/>
  <c r="Q32"/>
  <c r="R31"/>
  <c r="Q31"/>
  <c r="R30"/>
  <c r="Q30"/>
  <c r="R29"/>
  <c r="Q29"/>
  <c r="R28"/>
  <c r="Q28"/>
  <c r="R27"/>
  <c r="Q27"/>
  <c r="R26"/>
  <c r="Q26"/>
  <c r="R25"/>
  <c r="Q25"/>
  <c r="R24"/>
  <c r="Q24"/>
  <c r="R23"/>
  <c r="Q23"/>
  <c r="R22"/>
  <c r="Q22"/>
  <c r="R21"/>
  <c r="Q21"/>
  <c r="R20"/>
  <c r="Q20"/>
  <c r="R19"/>
  <c r="Q19"/>
  <c r="R18"/>
  <c r="Q18"/>
  <c r="R17"/>
  <c r="Q17"/>
  <c r="R16"/>
  <c r="Q16"/>
  <c r="R15"/>
  <c r="Q15"/>
  <c r="R14"/>
  <c r="Q14"/>
  <c r="R13"/>
  <c r="Q13"/>
  <c r="R12"/>
  <c r="Q12"/>
  <c r="R11"/>
  <c r="Q11"/>
  <c r="R10"/>
  <c r="R9"/>
  <c r="R8"/>
  <c r="Q10"/>
  <c r="Q9"/>
  <c r="Q8"/>
  <c r="O4"/>
  <c r="Q7"/>
  <c r="P7"/>
  <c r="P4"/>
  <c r="P5"/>
  <c r="P6"/>
  <c r="O5"/>
  <c r="W9"/>
  <c r="W8"/>
  <c r="FM7"/>
  <c r="FM4"/>
  <c r="FM5"/>
  <c r="FM6"/>
  <c r="FN7"/>
  <c r="DY7"/>
  <c r="DY4"/>
  <c r="DY5"/>
  <c r="DY6"/>
  <c r="DW7"/>
  <c r="DW4"/>
  <c r="DW5"/>
  <c r="DW6"/>
  <c r="DU7"/>
  <c r="DU4"/>
  <c r="DU5"/>
  <c r="DU6"/>
  <c r="DS7"/>
  <c r="DS4"/>
  <c r="DS5"/>
  <c r="DS6"/>
  <c r="CH7"/>
  <c r="CH4"/>
  <c r="CH5"/>
  <c r="CH6"/>
  <c r="U7"/>
  <c r="U4"/>
  <c r="U5"/>
  <c r="U6"/>
  <c r="FS7"/>
  <c r="FS4"/>
  <c r="FS5"/>
  <c r="FS6"/>
  <c r="FJ7"/>
  <c r="FJ4"/>
  <c r="FJ5"/>
  <c r="FJ6"/>
  <c r="EL7"/>
  <c r="EL4"/>
  <c r="EL5"/>
  <c r="EL6"/>
  <c r="DX7"/>
  <c r="DX4"/>
  <c r="DX5"/>
  <c r="DX6"/>
  <c r="DV7"/>
  <c r="DV4"/>
  <c r="DV5"/>
  <c r="DV6"/>
  <c r="DT7"/>
  <c r="DT4"/>
  <c r="DT5"/>
  <c r="DT6"/>
  <c r="BR7"/>
  <c r="BR4"/>
  <c r="BR5"/>
  <c r="BR6"/>
  <c r="D7"/>
  <c r="D5"/>
  <c r="D6"/>
  <c r="E111"/>
  <c r="E8"/>
  <c r="E7"/>
  <c r="E4"/>
  <c r="E5"/>
  <c r="E6"/>
  <c r="DE7"/>
  <c r="DE4"/>
  <c r="DE5"/>
  <c r="DE6"/>
  <c r="DM7"/>
  <c r="DM4"/>
  <c r="DM5"/>
  <c r="DM6"/>
  <c r="AS7"/>
  <c r="AS4"/>
  <c r="AT114"/>
  <c r="CK7"/>
  <c r="CK4"/>
  <c r="CK5"/>
  <c r="CK6"/>
  <c r="CL14"/>
  <c r="CL18"/>
  <c r="CL24"/>
  <c r="CL27"/>
  <c r="CL30"/>
  <c r="CL13"/>
  <c r="CL46"/>
  <c r="CL58"/>
  <c r="CL64"/>
  <c r="CL72"/>
  <c r="CL82"/>
  <c r="CL94"/>
  <c r="CL42"/>
  <c r="CL44"/>
  <c r="CL71"/>
  <c r="CL83"/>
  <c r="CL91"/>
  <c r="CL101"/>
  <c r="CL108"/>
  <c r="CL100"/>
  <c r="CL128"/>
  <c r="CL133"/>
  <c r="CL141"/>
  <c r="CL143"/>
  <c r="CL147"/>
  <c r="CL151"/>
  <c r="CL15"/>
  <c r="CL38"/>
  <c r="CL21"/>
  <c r="CL23"/>
  <c r="CL29"/>
  <c r="CL37"/>
  <c r="CL74"/>
  <c r="CL52"/>
  <c r="CL54"/>
  <c r="CL70"/>
  <c r="CL81"/>
  <c r="CL87"/>
  <c r="CL95"/>
  <c r="CL55"/>
  <c r="CL60"/>
  <c r="CL68"/>
  <c r="CL76"/>
  <c r="CL85"/>
  <c r="CL106"/>
  <c r="CL105"/>
  <c r="CL114"/>
  <c r="CL117"/>
  <c r="CL123"/>
  <c r="CL125"/>
  <c r="CL130"/>
  <c r="CL139"/>
  <c r="CL144"/>
  <c r="CL146"/>
  <c r="CL152"/>
  <c r="CL157"/>
  <c r="CL161"/>
  <c r="CL168"/>
  <c r="CL159"/>
  <c r="CL171"/>
  <c r="CL176"/>
  <c r="CL183"/>
  <c r="CL162"/>
  <c r="CL164"/>
  <c r="CL166"/>
  <c r="CL170"/>
  <c r="CL174"/>
  <c r="CL179"/>
  <c r="CL181"/>
  <c r="CL187"/>
  <c r="CL182"/>
  <c r="CL17"/>
  <c r="CL77"/>
  <c r="CL109"/>
  <c r="CL45"/>
  <c r="CL99"/>
  <c r="CL122"/>
  <c r="CL155"/>
  <c r="CL126"/>
  <c r="CL47"/>
  <c r="CL69"/>
  <c r="GC7"/>
  <c r="GC4"/>
  <c r="GD124"/>
  <c r="GU7"/>
  <c r="GU4"/>
  <c r="GV12"/>
  <c r="GV14"/>
  <c r="GV16"/>
  <c r="GV18"/>
  <c r="GV20"/>
  <c r="GV22"/>
  <c r="GV24"/>
  <c r="GV26"/>
  <c r="GV28"/>
  <c r="GV30"/>
  <c r="GV32"/>
  <c r="GV34"/>
  <c r="GV36"/>
  <c r="GV38"/>
  <c r="GV40"/>
  <c r="GV42"/>
  <c r="GV44"/>
  <c r="GV46"/>
  <c r="GV48"/>
  <c r="GV50"/>
  <c r="GV52"/>
  <c r="GV54"/>
  <c r="GV56"/>
  <c r="GV58"/>
  <c r="GV60"/>
  <c r="GV62"/>
  <c r="GV64"/>
  <c r="GV66"/>
  <c r="GV68"/>
  <c r="GV70"/>
  <c r="GV72"/>
  <c r="GV74"/>
  <c r="GV76"/>
  <c r="GV78"/>
  <c r="GV80"/>
  <c r="GV82"/>
  <c r="GV84"/>
  <c r="GV86"/>
  <c r="GV88"/>
  <c r="GV90"/>
  <c r="GV92"/>
  <c r="GV94"/>
  <c r="GV96"/>
  <c r="GV98"/>
  <c r="GV100"/>
  <c r="GV102"/>
  <c r="GV104"/>
  <c r="GV106"/>
  <c r="GV108"/>
  <c r="GV110"/>
  <c r="GV112"/>
  <c r="GV114"/>
  <c r="GV116"/>
  <c r="GV118"/>
  <c r="GV120"/>
  <c r="GV122"/>
  <c r="GV124"/>
  <c r="GV126"/>
  <c r="GV128"/>
  <c r="GV130"/>
  <c r="GV132"/>
  <c r="GV134"/>
  <c r="GV136"/>
  <c r="GV138"/>
  <c r="GV140"/>
  <c r="GV142"/>
  <c r="GV144"/>
  <c r="GV146"/>
  <c r="GV148"/>
  <c r="GV150"/>
  <c r="GV152"/>
  <c r="GV154"/>
  <c r="GV156"/>
  <c r="GV158"/>
  <c r="GV160"/>
  <c r="GV162"/>
  <c r="GV164"/>
  <c r="GV166"/>
  <c r="GV168"/>
  <c r="GV170"/>
  <c r="GV172"/>
  <c r="GV174"/>
  <c r="GV176"/>
  <c r="GV178"/>
  <c r="GV180"/>
  <c r="GV182"/>
  <c r="GV184"/>
  <c r="GV186"/>
  <c r="GV188"/>
  <c r="GV11"/>
  <c r="GV13"/>
  <c r="GV15"/>
  <c r="GV17"/>
  <c r="GV19"/>
  <c r="GV21"/>
  <c r="GV23"/>
  <c r="GV25"/>
  <c r="GV27"/>
  <c r="GV29"/>
  <c r="GV31"/>
  <c r="GV33"/>
  <c r="GV35"/>
  <c r="GV37"/>
  <c r="GV39"/>
  <c r="GV41"/>
  <c r="GV43"/>
  <c r="GV45"/>
  <c r="GV47"/>
  <c r="GV49"/>
  <c r="GV51"/>
  <c r="GV53"/>
  <c r="GV55"/>
  <c r="GV57"/>
  <c r="GV59"/>
  <c r="GV61"/>
  <c r="GV63"/>
  <c r="GV65"/>
  <c r="GV67"/>
  <c r="GV69"/>
  <c r="GV71"/>
  <c r="GV73"/>
  <c r="GV75"/>
  <c r="GV77"/>
  <c r="GV79"/>
  <c r="GV81"/>
  <c r="GV83"/>
  <c r="GV85"/>
  <c r="GV87"/>
  <c r="GV89"/>
  <c r="GV91"/>
  <c r="GV93"/>
  <c r="GV95"/>
  <c r="GV97"/>
  <c r="GV99"/>
  <c r="GV101"/>
  <c r="GV103"/>
  <c r="GV105"/>
  <c r="GV107"/>
  <c r="GV109"/>
  <c r="GV111"/>
  <c r="GV113"/>
  <c r="GV115"/>
  <c r="GV117"/>
  <c r="GV119"/>
  <c r="GV121"/>
  <c r="GV123"/>
  <c r="GV125"/>
  <c r="GV127"/>
  <c r="GV129"/>
  <c r="GV131"/>
  <c r="GV133"/>
  <c r="GV135"/>
  <c r="GV137"/>
  <c r="GV139"/>
  <c r="GV141"/>
  <c r="GV143"/>
  <c r="GV145"/>
  <c r="GV147"/>
  <c r="GV149"/>
  <c r="GV151"/>
  <c r="GV153"/>
  <c r="GV155"/>
  <c r="GV157"/>
  <c r="GV159"/>
  <c r="GV161"/>
  <c r="GV163"/>
  <c r="GV165"/>
  <c r="GV167"/>
  <c r="GV169"/>
  <c r="GV171"/>
  <c r="GV173"/>
  <c r="GV175"/>
  <c r="GV177"/>
  <c r="GV179"/>
  <c r="GV181"/>
  <c r="GV183"/>
  <c r="GV185"/>
  <c r="GV187"/>
  <c r="EA7"/>
  <c r="EA4"/>
  <c r="EB97"/>
  <c r="EB62"/>
  <c r="CL11"/>
  <c r="CL36"/>
  <c r="CL89"/>
  <c r="CL132"/>
  <c r="CL31"/>
  <c r="CL124"/>
  <c r="CL41"/>
  <c r="CL57"/>
  <c r="CL40"/>
  <c r="CL118"/>
  <c r="CL186"/>
  <c r="CL188"/>
  <c r="CL185"/>
  <c r="CL175"/>
  <c r="CL173"/>
  <c r="CL172"/>
  <c r="CL167"/>
  <c r="CL165"/>
  <c r="CL156"/>
  <c r="CL184"/>
  <c r="CL180"/>
  <c r="CL169"/>
  <c r="CL158"/>
  <c r="CL163"/>
  <c r="CL160"/>
  <c r="CL154"/>
  <c r="CL140"/>
  <c r="CL134"/>
  <c r="CL142"/>
  <c r="CL131"/>
  <c r="CL127"/>
  <c r="CL119"/>
  <c r="CL116"/>
  <c r="CL113"/>
  <c r="CL104"/>
  <c r="CL102"/>
  <c r="CL93"/>
  <c r="CL73"/>
  <c r="CL65"/>
  <c r="CL56"/>
  <c r="CL51"/>
  <c r="CL90"/>
  <c r="CL84"/>
  <c r="CL75"/>
  <c r="CL61"/>
  <c r="CL53"/>
  <c r="CL48"/>
  <c r="CL39"/>
  <c r="CL35"/>
  <c r="CL25"/>
  <c r="CL22"/>
  <c r="CL19"/>
  <c r="CL32"/>
  <c r="CL153"/>
  <c r="CL150"/>
  <c r="CL145"/>
  <c r="CL135"/>
  <c r="CL138"/>
  <c r="CL129"/>
  <c r="CL107"/>
  <c r="CL115"/>
  <c r="CL110"/>
  <c r="CL103"/>
  <c r="CL92"/>
  <c r="CL88"/>
  <c r="CL78"/>
  <c r="CL66"/>
  <c r="CL49"/>
  <c r="CL43"/>
  <c r="CL96"/>
  <c r="CL86"/>
  <c r="CL79"/>
  <c r="CL67"/>
  <c r="CL59"/>
  <c r="CL50"/>
  <c r="CL34"/>
  <c r="CL33"/>
  <c r="CL28"/>
  <c r="CL26"/>
  <c r="CL20"/>
  <c r="CL16"/>
  <c r="CL12"/>
  <c r="CL178"/>
  <c r="CL177"/>
  <c r="CL149"/>
  <c r="CL148"/>
  <c r="CL80"/>
  <c r="GL7"/>
  <c r="GL4"/>
  <c r="GL5"/>
  <c r="GL6"/>
  <c r="GM104"/>
  <c r="GM39"/>
  <c r="GM155"/>
  <c r="GM139"/>
  <c r="GM117"/>
  <c r="GM154"/>
  <c r="GM180"/>
  <c r="GM188"/>
  <c r="GM182"/>
  <c r="GM174"/>
  <c r="GM173"/>
  <c r="GM161"/>
  <c r="GM158"/>
  <c r="GM142"/>
  <c r="GM128"/>
  <c r="GM113"/>
  <c r="GM106"/>
  <c r="GM95"/>
  <c r="GM80"/>
  <c r="GM68"/>
  <c r="GM55"/>
  <c r="GM41"/>
  <c r="GM84"/>
  <c r="GM66"/>
  <c r="GM48"/>
  <c r="GM29"/>
  <c r="GM21"/>
  <c r="GM40"/>
  <c r="GM153"/>
  <c r="GM135"/>
  <c r="GM125"/>
  <c r="GM114"/>
  <c r="GM91"/>
  <c r="GM77"/>
  <c r="GM58"/>
  <c r="GM43"/>
  <c r="GM79"/>
  <c r="GM34"/>
  <c r="GM30"/>
  <c r="GM22"/>
  <c r="GM12"/>
  <c r="GM42"/>
  <c r="GM123"/>
  <c r="GM163"/>
  <c r="GM14"/>
  <c r="GM122"/>
  <c r="GM119"/>
  <c r="GM156"/>
  <c r="GM187"/>
  <c r="GM179"/>
  <c r="GM172"/>
  <c r="GM184"/>
  <c r="GM160"/>
  <c r="GM147"/>
  <c r="GM141"/>
  <c r="GM131"/>
  <c r="GM126"/>
  <c r="GM105"/>
  <c r="GM102"/>
  <c r="GM94"/>
  <c r="GM76"/>
  <c r="GM65"/>
  <c r="GM51"/>
  <c r="GM99"/>
  <c r="GM81"/>
  <c r="GM61"/>
  <c r="GM37"/>
  <c r="GM27"/>
  <c r="GM19"/>
  <c r="GM38"/>
  <c r="GM152"/>
  <c r="GM143"/>
  <c r="GM116"/>
  <c r="GM88"/>
  <c r="GM74"/>
  <c r="GM57"/>
  <c r="GM89"/>
  <c r="GM72"/>
  <c r="GM59"/>
  <c r="GM13"/>
  <c r="GM28"/>
  <c r="GM20"/>
  <c r="GM36"/>
  <c r="GM52"/>
  <c r="GM167"/>
  <c r="GM168"/>
  <c r="GM108"/>
  <c r="GM132"/>
  <c r="GM166"/>
  <c r="GM159"/>
  <c r="GM186"/>
  <c r="GM176"/>
  <c r="GM171"/>
  <c r="GM181"/>
  <c r="GM165"/>
  <c r="GM146"/>
  <c r="GM134"/>
  <c r="GM130"/>
  <c r="GM124"/>
  <c r="GM103"/>
  <c r="GM93"/>
  <c r="GM73"/>
  <c r="GM60"/>
  <c r="GM47"/>
  <c r="GM90"/>
  <c r="GM75"/>
  <c r="GM54"/>
  <c r="GM35"/>
  <c r="GM25"/>
  <c r="GM17"/>
  <c r="GM32"/>
  <c r="GM151"/>
  <c r="GM145"/>
  <c r="GM133"/>
  <c r="GM107"/>
  <c r="GM101"/>
  <c r="GM83"/>
  <c r="GM71"/>
  <c r="GM49"/>
  <c r="GM86"/>
  <c r="GM67"/>
  <c r="GM50"/>
  <c r="GM11"/>
  <c r="GM26"/>
  <c r="GM18"/>
  <c r="GM118"/>
  <c r="GM183"/>
  <c r="GM110"/>
  <c r="GM140"/>
  <c r="GM169"/>
  <c r="GM157"/>
  <c r="GM185"/>
  <c r="GM175"/>
  <c r="GM170"/>
  <c r="GM162"/>
  <c r="GM164"/>
  <c r="GM144"/>
  <c r="GM129"/>
  <c r="GM115"/>
  <c r="GM109"/>
  <c r="GM96"/>
  <c r="GM85"/>
  <c r="GM69"/>
  <c r="GM56"/>
  <c r="GM45"/>
  <c r="GM87"/>
  <c r="GM70"/>
  <c r="GM53"/>
  <c r="GM31"/>
  <c r="GM23"/>
  <c r="GM15"/>
  <c r="GM150"/>
  <c r="GM138"/>
  <c r="GM127"/>
  <c r="GM100"/>
  <c r="GM92"/>
  <c r="GM78"/>
  <c r="GM44"/>
  <c r="GM82"/>
  <c r="GM64"/>
  <c r="GM46"/>
  <c r="GM33"/>
  <c r="GM24"/>
  <c r="GM16"/>
  <c r="GX7"/>
  <c r="GX4"/>
  <c r="GX5"/>
  <c r="GX6"/>
  <c r="GY186"/>
  <c r="GY179"/>
  <c r="GY174"/>
  <c r="GY172"/>
  <c r="GY184"/>
  <c r="GY160"/>
  <c r="GY164"/>
  <c r="GY154"/>
  <c r="GY142"/>
  <c r="GY124"/>
  <c r="GY131"/>
  <c r="GY117"/>
  <c r="GY113"/>
  <c r="GY114"/>
  <c r="GY102"/>
  <c r="GY95"/>
  <c r="GY80"/>
  <c r="GY68"/>
  <c r="GY55"/>
  <c r="GY42"/>
  <c r="GY84"/>
  <c r="GY66"/>
  <c r="GY43"/>
  <c r="GY29"/>
  <c r="GY21"/>
  <c r="GY14"/>
  <c r="GY36"/>
  <c r="GY152"/>
  <c r="GY132"/>
  <c r="GY133"/>
  <c r="GY100"/>
  <c r="GY101"/>
  <c r="GY88"/>
  <c r="GY74"/>
  <c r="GY57"/>
  <c r="GY44"/>
  <c r="GY79"/>
  <c r="GY34"/>
  <c r="GY30"/>
  <c r="GY22"/>
  <c r="GY12"/>
  <c r="GY185"/>
  <c r="GY173"/>
  <c r="GY169"/>
  <c r="GY183"/>
  <c r="GY166"/>
  <c r="GY159"/>
  <c r="GY163"/>
  <c r="GY147"/>
  <c r="GY141"/>
  <c r="GY139"/>
  <c r="GY130"/>
  <c r="GY122"/>
  <c r="GY110"/>
  <c r="GY109"/>
  <c r="GY99"/>
  <c r="GY94"/>
  <c r="GY76"/>
  <c r="GY65"/>
  <c r="GY51"/>
  <c r="GY41"/>
  <c r="GY81"/>
  <c r="GY61"/>
  <c r="GY37"/>
  <c r="GY27"/>
  <c r="GY19"/>
  <c r="GY32"/>
  <c r="GY151"/>
  <c r="GY145"/>
  <c r="GY128"/>
  <c r="GY127"/>
  <c r="GY116"/>
  <c r="GY83"/>
  <c r="GY71"/>
  <c r="GY53"/>
  <c r="GY89"/>
  <c r="GY72"/>
  <c r="GY59"/>
  <c r="GY13"/>
  <c r="GY28"/>
  <c r="GY20"/>
  <c r="GY11"/>
  <c r="GY187"/>
  <c r="GY176"/>
  <c r="GY171"/>
  <c r="GY167"/>
  <c r="GY180"/>
  <c r="GY162"/>
  <c r="GY168"/>
  <c r="GY158"/>
  <c r="GY146"/>
  <c r="GY140"/>
  <c r="GY129"/>
  <c r="GY118"/>
  <c r="GY108"/>
  <c r="GY106"/>
  <c r="GY93"/>
  <c r="GY73"/>
  <c r="GY60"/>
  <c r="GY47"/>
  <c r="GY90"/>
  <c r="GY75"/>
  <c r="GY54"/>
  <c r="GY35"/>
  <c r="GY25"/>
  <c r="GY17"/>
  <c r="GY40"/>
  <c r="GY155"/>
  <c r="GY150"/>
  <c r="GY138"/>
  <c r="GY126"/>
  <c r="GY123"/>
  <c r="GY92"/>
  <c r="GY78"/>
  <c r="GY52"/>
  <c r="GY86"/>
  <c r="GY67"/>
  <c r="GY50"/>
  <c r="GY39"/>
  <c r="GY26"/>
  <c r="GY18"/>
  <c r="GY125"/>
  <c r="GY188"/>
  <c r="GY182"/>
  <c r="GY175"/>
  <c r="GY170"/>
  <c r="GY156"/>
  <c r="GY181"/>
  <c r="GY161"/>
  <c r="GY165"/>
  <c r="GY157"/>
  <c r="GY144"/>
  <c r="GY134"/>
  <c r="GY119"/>
  <c r="GY115"/>
  <c r="GY105"/>
  <c r="GY104"/>
  <c r="GY96"/>
  <c r="GY85"/>
  <c r="GY69"/>
  <c r="GY56"/>
  <c r="GY45"/>
  <c r="GY87"/>
  <c r="GY70"/>
  <c r="GY48"/>
  <c r="GY31"/>
  <c r="GY23"/>
  <c r="GY15"/>
  <c r="GY38"/>
  <c r="GY153"/>
  <c r="GY135"/>
  <c r="GY143"/>
  <c r="GY107"/>
  <c r="GY103"/>
  <c r="GY91"/>
  <c r="GY77"/>
  <c r="GY58"/>
  <c r="GY49"/>
  <c r="GY82"/>
  <c r="GY64"/>
  <c r="GY46"/>
  <c r="GY33"/>
  <c r="GY24"/>
  <c r="GY16"/>
  <c r="CG7"/>
  <c r="CG4"/>
  <c r="CG5"/>
  <c r="CG6"/>
  <c r="CI184"/>
  <c r="CI158"/>
  <c r="CI160"/>
  <c r="CI181"/>
  <c r="CI173"/>
  <c r="CI167"/>
  <c r="CI156"/>
  <c r="CI150"/>
  <c r="CI143"/>
  <c r="CI133"/>
  <c r="CI107"/>
  <c r="CI108"/>
  <c r="CI91"/>
  <c r="CI78"/>
  <c r="CI96"/>
  <c r="CI79"/>
  <c r="CI67"/>
  <c r="CI57"/>
  <c r="CI41"/>
  <c r="CI33"/>
  <c r="CI27"/>
  <c r="CI18"/>
  <c r="CI154"/>
  <c r="CI140"/>
  <c r="CI119"/>
  <c r="CI116"/>
  <c r="CI104"/>
  <c r="CI76"/>
  <c r="CI60"/>
  <c r="CI95"/>
  <c r="CI81"/>
  <c r="CI61"/>
  <c r="CI48"/>
  <c r="CI36"/>
  <c r="CI23"/>
  <c r="CI38"/>
  <c r="CI17"/>
  <c r="CI115"/>
  <c r="CI127"/>
  <c r="CI129"/>
  <c r="CI183"/>
  <c r="CI171"/>
  <c r="CI168"/>
  <c r="CI188"/>
  <c r="CI175"/>
  <c r="CI174"/>
  <c r="CI166"/>
  <c r="CI162"/>
  <c r="CI135"/>
  <c r="CI128"/>
  <c r="CI100"/>
  <c r="CI103"/>
  <c r="CI89"/>
  <c r="CI71"/>
  <c r="CI49"/>
  <c r="CI94"/>
  <c r="CI77"/>
  <c r="CI64"/>
  <c r="CI50"/>
  <c r="CI34"/>
  <c r="CI31"/>
  <c r="CI26"/>
  <c r="CI16"/>
  <c r="CI157"/>
  <c r="CI146"/>
  <c r="CI123"/>
  <c r="CI139"/>
  <c r="CI130"/>
  <c r="CI105"/>
  <c r="CI80"/>
  <c r="CI65"/>
  <c r="CI51"/>
  <c r="CI84"/>
  <c r="CI52"/>
  <c r="CI37"/>
  <c r="CI25"/>
  <c r="CI19"/>
  <c r="CI11"/>
  <c r="CI99"/>
  <c r="CI125"/>
  <c r="CI124"/>
  <c r="CI180"/>
  <c r="CI169"/>
  <c r="CI163"/>
  <c r="CI187"/>
  <c r="CI179"/>
  <c r="CI172"/>
  <c r="CI165"/>
  <c r="CI153"/>
  <c r="CI147"/>
  <c r="CI141"/>
  <c r="CI126"/>
  <c r="CI101"/>
  <c r="CI88"/>
  <c r="CI69"/>
  <c r="CI44"/>
  <c r="CI86"/>
  <c r="CI74"/>
  <c r="CI59"/>
  <c r="CI46"/>
  <c r="CI13"/>
  <c r="CI30"/>
  <c r="CI24"/>
  <c r="CI14"/>
  <c r="CI134"/>
  <c r="CI142"/>
  <c r="CI131"/>
  <c r="CI113"/>
  <c r="CI102"/>
  <c r="CI85"/>
  <c r="CI68"/>
  <c r="CI55"/>
  <c r="CI87"/>
  <c r="CI70"/>
  <c r="CI53"/>
  <c r="CI39"/>
  <c r="CI29"/>
  <c r="CI21"/>
  <c r="CI15"/>
  <c r="CI42"/>
  <c r="CI118"/>
  <c r="CI182"/>
  <c r="CI186"/>
  <c r="CI176"/>
  <c r="CI159"/>
  <c r="CI161"/>
  <c r="CI185"/>
  <c r="CI170"/>
  <c r="CI164"/>
  <c r="CI151"/>
  <c r="CI145"/>
  <c r="CI138"/>
  <c r="CI122"/>
  <c r="CI110"/>
  <c r="CI92"/>
  <c r="CI83"/>
  <c r="CI66"/>
  <c r="CI43"/>
  <c r="CI82"/>
  <c r="CI72"/>
  <c r="CI58"/>
  <c r="CI45"/>
  <c r="CI28"/>
  <c r="CI20"/>
  <c r="CI12"/>
  <c r="CI152"/>
  <c r="CI144"/>
  <c r="CI132"/>
  <c r="CI114"/>
  <c r="CI106"/>
  <c r="CI93"/>
  <c r="CI73"/>
  <c r="CI56"/>
  <c r="CI90"/>
  <c r="CI75"/>
  <c r="CI54"/>
  <c r="CI47"/>
  <c r="CI35"/>
  <c r="CI22"/>
  <c r="CI32"/>
  <c r="CI40"/>
  <c r="CI117"/>
  <c r="CI109"/>
  <c r="CI155"/>
  <c r="DC7"/>
  <c r="DC4"/>
  <c r="DC5"/>
  <c r="DC6"/>
  <c r="DD183"/>
  <c r="DD171"/>
  <c r="DD163"/>
  <c r="DD187"/>
  <c r="DD174"/>
  <c r="DD164"/>
  <c r="DD151"/>
  <c r="DD145"/>
  <c r="DD122"/>
  <c r="DD128"/>
  <c r="DD101"/>
  <c r="DD83"/>
  <c r="DD66"/>
  <c r="DD49"/>
  <c r="DD96"/>
  <c r="DD82"/>
  <c r="DD67"/>
  <c r="DD46"/>
  <c r="DD11"/>
  <c r="DD27"/>
  <c r="DD18"/>
  <c r="DD157"/>
  <c r="DD146"/>
  <c r="DD126"/>
  <c r="DD116"/>
  <c r="DD104"/>
  <c r="DD93"/>
  <c r="DD73"/>
  <c r="DD60"/>
  <c r="DD47"/>
  <c r="DD90"/>
  <c r="DD75"/>
  <c r="DD53"/>
  <c r="DD37"/>
  <c r="DD25"/>
  <c r="DD19"/>
  <c r="DD32"/>
  <c r="DD40"/>
  <c r="DD117"/>
  <c r="DD109"/>
  <c r="DD155"/>
  <c r="DD184"/>
  <c r="DD168"/>
  <c r="DD188"/>
  <c r="DD181"/>
  <c r="DD173"/>
  <c r="DD167"/>
  <c r="DD153"/>
  <c r="DD147"/>
  <c r="DD132"/>
  <c r="DD133"/>
  <c r="DD100"/>
  <c r="DD103"/>
  <c r="DD88"/>
  <c r="DD71"/>
  <c r="DD57"/>
  <c r="DD86"/>
  <c r="DD69"/>
  <c r="DD50"/>
  <c r="DD13"/>
  <c r="DD28"/>
  <c r="DD20"/>
  <c r="DD12"/>
  <c r="DD134"/>
  <c r="DD139"/>
  <c r="DD119"/>
  <c r="DD105"/>
  <c r="DD76"/>
  <c r="DD51"/>
  <c r="DD95"/>
  <c r="DD81"/>
  <c r="DD54"/>
  <c r="DD39"/>
  <c r="DD29"/>
  <c r="DD21"/>
  <c r="DD15"/>
  <c r="DD74"/>
  <c r="DD118"/>
  <c r="DD165"/>
  <c r="DD186"/>
  <c r="DD176"/>
  <c r="DD158"/>
  <c r="DD160"/>
  <c r="DD182"/>
  <c r="DD179"/>
  <c r="DD170"/>
  <c r="DD162"/>
  <c r="DD135"/>
  <c r="DD138"/>
  <c r="DD107"/>
  <c r="DD108"/>
  <c r="DD91"/>
  <c r="DD77"/>
  <c r="DD58"/>
  <c r="DD43"/>
  <c r="DD89"/>
  <c r="DD72"/>
  <c r="DD59"/>
  <c r="DD34"/>
  <c r="DD30"/>
  <c r="DD24"/>
  <c r="DD14"/>
  <c r="DD152"/>
  <c r="DD142"/>
  <c r="DD130"/>
  <c r="DD113"/>
  <c r="DD102"/>
  <c r="DD80"/>
  <c r="DD65"/>
  <c r="DD55"/>
  <c r="DD41"/>
  <c r="DD84"/>
  <c r="DD61"/>
  <c r="DD48"/>
  <c r="DD31"/>
  <c r="DD22"/>
  <c r="DD38"/>
  <c r="DD99"/>
  <c r="DD125"/>
  <c r="DD124"/>
  <c r="DD166"/>
  <c r="DD180"/>
  <c r="DD159"/>
  <c r="DD161"/>
  <c r="DD185"/>
  <c r="DD175"/>
  <c r="DD172"/>
  <c r="DD156"/>
  <c r="DD150"/>
  <c r="DD143"/>
  <c r="DD141"/>
  <c r="DD123"/>
  <c r="DD110"/>
  <c r="DD92"/>
  <c r="DD78"/>
  <c r="DD44"/>
  <c r="DD94"/>
  <c r="DD79"/>
  <c r="DD64"/>
  <c r="DD42"/>
  <c r="DD33"/>
  <c r="DD26"/>
  <c r="DD16"/>
  <c r="DD154"/>
  <c r="DD140"/>
  <c r="DD144"/>
  <c r="DD131"/>
  <c r="DD114"/>
  <c r="DD106"/>
  <c r="DD85"/>
  <c r="DD68"/>
  <c r="DD56"/>
  <c r="DD45"/>
  <c r="DD87"/>
  <c r="DD70"/>
  <c r="DD52"/>
  <c r="DD35"/>
  <c r="DD23"/>
  <c r="DD36"/>
  <c r="DD17"/>
  <c r="DD115"/>
  <c r="DD127"/>
  <c r="DD129"/>
  <c r="DD169"/>
  <c r="FF7"/>
  <c r="FF4"/>
  <c r="FF5"/>
  <c r="FF6"/>
  <c r="FG188"/>
  <c r="FG182"/>
  <c r="FG175"/>
  <c r="FG170"/>
  <c r="FG166"/>
  <c r="FG181"/>
  <c r="FG161"/>
  <c r="FG165"/>
  <c r="FG147"/>
  <c r="FG142"/>
  <c r="FG134"/>
  <c r="FG128"/>
  <c r="FG113"/>
  <c r="FG118"/>
  <c r="FG106"/>
  <c r="FG95"/>
  <c r="FG87"/>
  <c r="FG70"/>
  <c r="FG46"/>
  <c r="FG92"/>
  <c r="FG78"/>
  <c r="FG71"/>
  <c r="FG57"/>
  <c r="FG45"/>
  <c r="FG40"/>
  <c r="FG28"/>
  <c r="FG20"/>
  <c r="FG14"/>
  <c r="FG159"/>
  <c r="FG151"/>
  <c r="FG145"/>
  <c r="FG140"/>
  <c r="FG114"/>
  <c r="FG75"/>
  <c r="FG59"/>
  <c r="FG50"/>
  <c r="FG74"/>
  <c r="FG60"/>
  <c r="FG33"/>
  <c r="FG29"/>
  <c r="FG21"/>
  <c r="FG11"/>
  <c r="FG185"/>
  <c r="FG176"/>
  <c r="FG171"/>
  <c r="FG169"/>
  <c r="FG162"/>
  <c r="FG167"/>
  <c r="FG156"/>
  <c r="FG144"/>
  <c r="FG117"/>
  <c r="FG129"/>
  <c r="FG115"/>
  <c r="FG103"/>
  <c r="FG108"/>
  <c r="FG96"/>
  <c r="FG89"/>
  <c r="FG81"/>
  <c r="FG48"/>
  <c r="FG93"/>
  <c r="FG85"/>
  <c r="FG73"/>
  <c r="FG58"/>
  <c r="FG49"/>
  <c r="FG41"/>
  <c r="FG30"/>
  <c r="FG24"/>
  <c r="FG15"/>
  <c r="FG37"/>
  <c r="FG155"/>
  <c r="FG150"/>
  <c r="FG138"/>
  <c r="FG133"/>
  <c r="FG107"/>
  <c r="FG101"/>
  <c r="FG72"/>
  <c r="FG54"/>
  <c r="FG68"/>
  <c r="FG51"/>
  <c r="FG12"/>
  <c r="FG25"/>
  <c r="FG19"/>
  <c r="FG186"/>
  <c r="FG180"/>
  <c r="FG172"/>
  <c r="FG163"/>
  <c r="FG184"/>
  <c r="FG168"/>
  <c r="FG157"/>
  <c r="FG158"/>
  <c r="FG154"/>
  <c r="FG139"/>
  <c r="FG119"/>
  <c r="FG130"/>
  <c r="FG124"/>
  <c r="FG104"/>
  <c r="FG109"/>
  <c r="FG90"/>
  <c r="FG82"/>
  <c r="FG61"/>
  <c r="FG99"/>
  <c r="FG88"/>
  <c r="FG76"/>
  <c r="FG55"/>
  <c r="FG43"/>
  <c r="FG32"/>
  <c r="FG26"/>
  <c r="FG16"/>
  <c r="FG35"/>
  <c r="FG153"/>
  <c r="FG135"/>
  <c r="FG132"/>
  <c r="FG100"/>
  <c r="FG84"/>
  <c r="FG67"/>
  <c r="FG53"/>
  <c r="FG83"/>
  <c r="FG65"/>
  <c r="FG47"/>
  <c r="FG39"/>
  <c r="FG23"/>
  <c r="FG17"/>
  <c r="FG125"/>
  <c r="FG187"/>
  <c r="FG179"/>
  <c r="FG174"/>
  <c r="FG173"/>
  <c r="FG183"/>
  <c r="FG160"/>
  <c r="FG164"/>
  <c r="FG146"/>
  <c r="FG141"/>
  <c r="FG123"/>
  <c r="FG131"/>
  <c r="FG126"/>
  <c r="FG105"/>
  <c r="FG110"/>
  <c r="FG102"/>
  <c r="FG94"/>
  <c r="FG86"/>
  <c r="FG69"/>
  <c r="FG42"/>
  <c r="FG91"/>
  <c r="FG77"/>
  <c r="FG66"/>
  <c r="FG56"/>
  <c r="FG44"/>
  <c r="FG38"/>
  <c r="FG27"/>
  <c r="FG18"/>
  <c r="FG31"/>
  <c r="FG152"/>
  <c r="FG143"/>
  <c r="FG116"/>
  <c r="FG122"/>
  <c r="FG79"/>
  <c r="FG64"/>
  <c r="FG52"/>
  <c r="FG80"/>
  <c r="FG36"/>
  <c r="FG34"/>
  <c r="FG22"/>
  <c r="FG13"/>
  <c r="FG127"/>
  <c r="BN7"/>
  <c r="BN4"/>
  <c r="BN5"/>
  <c r="BN6"/>
  <c r="BO182"/>
  <c r="BO175"/>
  <c r="BO170"/>
  <c r="BO166"/>
  <c r="BO162"/>
  <c r="BO167"/>
  <c r="BO156"/>
  <c r="BO144"/>
  <c r="BO103"/>
  <c r="BO104"/>
  <c r="BO94"/>
  <c r="BO86"/>
  <c r="BO70"/>
  <c r="BO47"/>
  <c r="BO92"/>
  <c r="BO78"/>
  <c r="BO71"/>
  <c r="BO56"/>
  <c r="BO44"/>
  <c r="BO30"/>
  <c r="BO24"/>
  <c r="BO15"/>
  <c r="BO35"/>
  <c r="BO159"/>
  <c r="BO151"/>
  <c r="BO138"/>
  <c r="BO145"/>
  <c r="BO134"/>
  <c r="BO125"/>
  <c r="BO72"/>
  <c r="BO58"/>
  <c r="BO50"/>
  <c r="BO83"/>
  <c r="BO36"/>
  <c r="BO29"/>
  <c r="BO21"/>
  <c r="BO124"/>
  <c r="BO187"/>
  <c r="BO179"/>
  <c r="BO174"/>
  <c r="BO173"/>
  <c r="BO186"/>
  <c r="BO181"/>
  <c r="BO161"/>
  <c r="BO165"/>
  <c r="BO147"/>
  <c r="BO142"/>
  <c r="BO131"/>
  <c r="BO119"/>
  <c r="BO110"/>
  <c r="BO102"/>
  <c r="BO114"/>
  <c r="BO100"/>
  <c r="BO90"/>
  <c r="BO82"/>
  <c r="BO69"/>
  <c r="BO46"/>
  <c r="BO91"/>
  <c r="BO77"/>
  <c r="BO66"/>
  <c r="BO55"/>
  <c r="BO43"/>
  <c r="BO28"/>
  <c r="BO20"/>
  <c r="BO14"/>
  <c r="BO31"/>
  <c r="BO155"/>
  <c r="BO150"/>
  <c r="BO133"/>
  <c r="BO143"/>
  <c r="BO132"/>
  <c r="BO116"/>
  <c r="BO84"/>
  <c r="BO67"/>
  <c r="BO54"/>
  <c r="BO42"/>
  <c r="BO80"/>
  <c r="BO60"/>
  <c r="BO33"/>
  <c r="BO25"/>
  <c r="BO19"/>
  <c r="BO118"/>
  <c r="BO185"/>
  <c r="BO180"/>
  <c r="BO172"/>
  <c r="BO163"/>
  <c r="BO183"/>
  <c r="BO160"/>
  <c r="BO164"/>
  <c r="BO146"/>
  <c r="BO141"/>
  <c r="BO130"/>
  <c r="BO117"/>
  <c r="BO108"/>
  <c r="BO101"/>
  <c r="BO107"/>
  <c r="BO96"/>
  <c r="BO89"/>
  <c r="BO81"/>
  <c r="BO61"/>
  <c r="BO41"/>
  <c r="BO88"/>
  <c r="BO76"/>
  <c r="BO49"/>
  <c r="BO38"/>
  <c r="BO27"/>
  <c r="BO18"/>
  <c r="BO17"/>
  <c r="BO153"/>
  <c r="BO128"/>
  <c r="BO140"/>
  <c r="BO129"/>
  <c r="BO113"/>
  <c r="BO79"/>
  <c r="BO64"/>
  <c r="BO53"/>
  <c r="BO99"/>
  <c r="BO68"/>
  <c r="BO51"/>
  <c r="BO39"/>
  <c r="BO23"/>
  <c r="BO13"/>
  <c r="BO188"/>
  <c r="BO176"/>
  <c r="BO171"/>
  <c r="BO169"/>
  <c r="BO184"/>
  <c r="BO168"/>
  <c r="BO157"/>
  <c r="BO158"/>
  <c r="BO154"/>
  <c r="BO139"/>
  <c r="BO122"/>
  <c r="BO115"/>
  <c r="BO106"/>
  <c r="BO127"/>
  <c r="BO105"/>
  <c r="BO95"/>
  <c r="BO87"/>
  <c r="BO74"/>
  <c r="BO48"/>
  <c r="BO93"/>
  <c r="BO85"/>
  <c r="BO73"/>
  <c r="BO57"/>
  <c r="BO45"/>
  <c r="BO32"/>
  <c r="BO26"/>
  <c r="BO16"/>
  <c r="BO37"/>
  <c r="BO12"/>
  <c r="BO152"/>
  <c r="BO126"/>
  <c r="BO135"/>
  <c r="BO123"/>
  <c r="BO109"/>
  <c r="BO75"/>
  <c r="BO59"/>
  <c r="BO52"/>
  <c r="BO65"/>
  <c r="BO40"/>
  <c r="BO34"/>
  <c r="BO22"/>
  <c r="BO11"/>
  <c r="CQ7"/>
  <c r="CQ4"/>
  <c r="CQ5"/>
  <c r="CQ6"/>
  <c r="CR183"/>
  <c r="CR158"/>
  <c r="CR160"/>
  <c r="CR181"/>
  <c r="CR173"/>
  <c r="CR167"/>
  <c r="CR156"/>
  <c r="CR150"/>
  <c r="CR143"/>
  <c r="CR141"/>
  <c r="CR115"/>
  <c r="CR103"/>
  <c r="CR88"/>
  <c r="CR71"/>
  <c r="CR57"/>
  <c r="CR86"/>
  <c r="CR69"/>
  <c r="CR50"/>
  <c r="CR17"/>
  <c r="CR33"/>
  <c r="CR26"/>
  <c r="CR16"/>
  <c r="CR155"/>
  <c r="CR146"/>
  <c r="CR124"/>
  <c r="CR139"/>
  <c r="CR127"/>
  <c r="CR116"/>
  <c r="CR105"/>
  <c r="CR99"/>
  <c r="CR80"/>
  <c r="CR68"/>
  <c r="CR56"/>
  <c r="CR45"/>
  <c r="CR87"/>
  <c r="CR70"/>
  <c r="CR52"/>
  <c r="CR35"/>
  <c r="CR23"/>
  <c r="CR36"/>
  <c r="CR122"/>
  <c r="CR184"/>
  <c r="CR182"/>
  <c r="CR159"/>
  <c r="CR161"/>
  <c r="CR185"/>
  <c r="CR179"/>
  <c r="CR170"/>
  <c r="CR164"/>
  <c r="CR151"/>
  <c r="CR145"/>
  <c r="CR129"/>
  <c r="CR128"/>
  <c r="CR117"/>
  <c r="CR108"/>
  <c r="CR91"/>
  <c r="CR77"/>
  <c r="CR58"/>
  <c r="CR43"/>
  <c r="CR89"/>
  <c r="CR72"/>
  <c r="CR59"/>
  <c r="CR34"/>
  <c r="CR40"/>
  <c r="CR27"/>
  <c r="CR18"/>
  <c r="CR157"/>
  <c r="CR134"/>
  <c r="CR142"/>
  <c r="CR130"/>
  <c r="CR119"/>
  <c r="CR109"/>
  <c r="CR102"/>
  <c r="CR85"/>
  <c r="CR73"/>
  <c r="CR60"/>
  <c r="CR47"/>
  <c r="CR90"/>
  <c r="CR75"/>
  <c r="CR53"/>
  <c r="CR37"/>
  <c r="CR25"/>
  <c r="CR19"/>
  <c r="CR32"/>
  <c r="CR126"/>
  <c r="CR186"/>
  <c r="CR176"/>
  <c r="CR169"/>
  <c r="CR163"/>
  <c r="CR187"/>
  <c r="CR175"/>
  <c r="CR172"/>
  <c r="CR165"/>
  <c r="CR153"/>
  <c r="CR147"/>
  <c r="CR132"/>
  <c r="CR133"/>
  <c r="CR100"/>
  <c r="CR110"/>
  <c r="CR92"/>
  <c r="CR78"/>
  <c r="CR44"/>
  <c r="CR94"/>
  <c r="CR79"/>
  <c r="CR64"/>
  <c r="CR42"/>
  <c r="CR11"/>
  <c r="CR28"/>
  <c r="CR20"/>
  <c r="CR12"/>
  <c r="CR152"/>
  <c r="CR144"/>
  <c r="CR131"/>
  <c r="CR123"/>
  <c r="CR113"/>
  <c r="CR106"/>
  <c r="CR93"/>
  <c r="CR74"/>
  <c r="CR51"/>
  <c r="CR95"/>
  <c r="CR81"/>
  <c r="CR54"/>
  <c r="CR39"/>
  <c r="CR29"/>
  <c r="CR21"/>
  <c r="CR15"/>
  <c r="CR180"/>
  <c r="CR171"/>
  <c r="CR168"/>
  <c r="CR188"/>
  <c r="CR174"/>
  <c r="CR166"/>
  <c r="CR162"/>
  <c r="CR135"/>
  <c r="CR138"/>
  <c r="CR107"/>
  <c r="CR101"/>
  <c r="CR83"/>
  <c r="CR66"/>
  <c r="CR49"/>
  <c r="CR96"/>
  <c r="CR82"/>
  <c r="CR67"/>
  <c r="CR46"/>
  <c r="CR13"/>
  <c r="CR30"/>
  <c r="CR24"/>
  <c r="CR14"/>
  <c r="CR154"/>
  <c r="CR140"/>
  <c r="CR118"/>
  <c r="CR125"/>
  <c r="CR114"/>
  <c r="CR104"/>
  <c r="CR76"/>
  <c r="CR65"/>
  <c r="CR55"/>
  <c r="CR41"/>
  <c r="CR84"/>
  <c r="CR61"/>
  <c r="CR48"/>
  <c r="CR31"/>
  <c r="CR22"/>
  <c r="CR38"/>
  <c r="BB7"/>
  <c r="BB4"/>
  <c r="BB5"/>
  <c r="BB6"/>
  <c r="BC188"/>
  <c r="BC176"/>
  <c r="BC170"/>
  <c r="BC166"/>
  <c r="BC168"/>
  <c r="BC157"/>
  <c r="BC158"/>
  <c r="BC154"/>
  <c r="BC141"/>
  <c r="BC127"/>
  <c r="BC102"/>
  <c r="BC105"/>
  <c r="BC82"/>
  <c r="BC94"/>
  <c r="BC81"/>
  <c r="BC61"/>
  <c r="BC41"/>
  <c r="BC85"/>
  <c r="BC71"/>
  <c r="BC55"/>
  <c r="BC43"/>
  <c r="BC28"/>
  <c r="BC20"/>
  <c r="BC14"/>
  <c r="BC31"/>
  <c r="BC159"/>
  <c r="BC151"/>
  <c r="BC143"/>
  <c r="BC128"/>
  <c r="BC145"/>
  <c r="BC132"/>
  <c r="BC103"/>
  <c r="BC84"/>
  <c r="BC67"/>
  <c r="BC54"/>
  <c r="BC42"/>
  <c r="BC68"/>
  <c r="BC51"/>
  <c r="BC39"/>
  <c r="BC23"/>
  <c r="BC13"/>
  <c r="BC185"/>
  <c r="BC180"/>
  <c r="BC171"/>
  <c r="BC169"/>
  <c r="BC184"/>
  <c r="BC175"/>
  <c r="BC160"/>
  <c r="BC164"/>
  <c r="BC146"/>
  <c r="BC142"/>
  <c r="BC130"/>
  <c r="BC119"/>
  <c r="BC106"/>
  <c r="BC107"/>
  <c r="BC90"/>
  <c r="BC95"/>
  <c r="BC86"/>
  <c r="BC69"/>
  <c r="BC46"/>
  <c r="BC88"/>
  <c r="BC73"/>
  <c r="BC57"/>
  <c r="BC44"/>
  <c r="BC30"/>
  <c r="BC24"/>
  <c r="BC15"/>
  <c r="BC35"/>
  <c r="BC155"/>
  <c r="BC150"/>
  <c r="BC131"/>
  <c r="BC126"/>
  <c r="BC140"/>
  <c r="BC123"/>
  <c r="BC116"/>
  <c r="BC92"/>
  <c r="BC79"/>
  <c r="BC64"/>
  <c r="BC53"/>
  <c r="BC99"/>
  <c r="BC65"/>
  <c r="BC40"/>
  <c r="BC34"/>
  <c r="BC22"/>
  <c r="BC11"/>
  <c r="BC187"/>
  <c r="BC179"/>
  <c r="BC172"/>
  <c r="BC163"/>
  <c r="BC183"/>
  <c r="BC161"/>
  <c r="BC165"/>
  <c r="BC147"/>
  <c r="BC144"/>
  <c r="BC108"/>
  <c r="BC114"/>
  <c r="BC100"/>
  <c r="BC96"/>
  <c r="BC87"/>
  <c r="BC70"/>
  <c r="BC47"/>
  <c r="BC91"/>
  <c r="BC76"/>
  <c r="BC45"/>
  <c r="BC32"/>
  <c r="BC26"/>
  <c r="BC16"/>
  <c r="BC37"/>
  <c r="BC12"/>
  <c r="BC153"/>
  <c r="BC138"/>
  <c r="BC125"/>
  <c r="BC135"/>
  <c r="BC117"/>
  <c r="BC113"/>
  <c r="BC78"/>
  <c r="BC75"/>
  <c r="BC59"/>
  <c r="BC52"/>
  <c r="BC83"/>
  <c r="BC36"/>
  <c r="BC29"/>
  <c r="BC21"/>
  <c r="BC118"/>
  <c r="BC182"/>
  <c r="BC174"/>
  <c r="BC173"/>
  <c r="BC186"/>
  <c r="BC181"/>
  <c r="BC162"/>
  <c r="BC167"/>
  <c r="BC156"/>
  <c r="BC129"/>
  <c r="BC139"/>
  <c r="BC122"/>
  <c r="BC110"/>
  <c r="BC101"/>
  <c r="BC104"/>
  <c r="BC56"/>
  <c r="BC89"/>
  <c r="BC74"/>
  <c r="BC48"/>
  <c r="BC93"/>
  <c r="BC77"/>
  <c r="BC66"/>
  <c r="BC49"/>
  <c r="BC38"/>
  <c r="BC27"/>
  <c r="BC18"/>
  <c r="BC17"/>
  <c r="BC152"/>
  <c r="BC133"/>
  <c r="BC134"/>
  <c r="BC115"/>
  <c r="BC109"/>
  <c r="BC72"/>
  <c r="BC58"/>
  <c r="BC50"/>
  <c r="BC80"/>
  <c r="BC60"/>
  <c r="BC33"/>
  <c r="BC25"/>
  <c r="BC19"/>
  <c r="BC124"/>
  <c r="EJ7"/>
  <c r="EJ4"/>
  <c r="EJ5"/>
  <c r="EJ6"/>
  <c r="EK188"/>
  <c r="EK181"/>
  <c r="EK174"/>
  <c r="EK167"/>
  <c r="EK186"/>
  <c r="EK176"/>
  <c r="EK166"/>
  <c r="EK168"/>
  <c r="EK157"/>
  <c r="EK145"/>
  <c r="EK131"/>
  <c r="EK115"/>
  <c r="EK124"/>
  <c r="EK76"/>
  <c r="EK65"/>
  <c r="EK51"/>
  <c r="EK99"/>
  <c r="EK84"/>
  <c r="EK66"/>
  <c r="EK52"/>
  <c r="EK35"/>
  <c r="EK25"/>
  <c r="EK17"/>
  <c r="EK15"/>
  <c r="EK132"/>
  <c r="EK133"/>
  <c r="EK91"/>
  <c r="EK77"/>
  <c r="EK58"/>
  <c r="EK43"/>
  <c r="EK89"/>
  <c r="EK72"/>
  <c r="EK59"/>
  <c r="EK36"/>
  <c r="EK33"/>
  <c r="EK24"/>
  <c r="EK16"/>
  <c r="EK116"/>
  <c r="EK108"/>
  <c r="EK182"/>
  <c r="EK173"/>
  <c r="EK169"/>
  <c r="EK162"/>
  <c r="EK180"/>
  <c r="EK171"/>
  <c r="EK158"/>
  <c r="EK160"/>
  <c r="EK140"/>
  <c r="EK125"/>
  <c r="EK139"/>
  <c r="EK118"/>
  <c r="EK104"/>
  <c r="EK102"/>
  <c r="EK80"/>
  <c r="EK68"/>
  <c r="EK55"/>
  <c r="EK41"/>
  <c r="EK87"/>
  <c r="EK70"/>
  <c r="EK53"/>
  <c r="EK37"/>
  <c r="EK27"/>
  <c r="EK19"/>
  <c r="EK40"/>
  <c r="EK153"/>
  <c r="EK147"/>
  <c r="EK127"/>
  <c r="EK122"/>
  <c r="EK103"/>
  <c r="EK88"/>
  <c r="EK74"/>
  <c r="EK57"/>
  <c r="EK86"/>
  <c r="EK67"/>
  <c r="EK50"/>
  <c r="EK34"/>
  <c r="EK30"/>
  <c r="EK22"/>
  <c r="EK14"/>
  <c r="EK117"/>
  <c r="EK110"/>
  <c r="EK185"/>
  <c r="EK179"/>
  <c r="EK170"/>
  <c r="EK156"/>
  <c r="EK183"/>
  <c r="EK159"/>
  <c r="EK161"/>
  <c r="EK152"/>
  <c r="EK146"/>
  <c r="EK134"/>
  <c r="EK142"/>
  <c r="EK129"/>
  <c r="EK105"/>
  <c r="EK106"/>
  <c r="EK85"/>
  <c r="EK69"/>
  <c r="EK56"/>
  <c r="EK45"/>
  <c r="EK90"/>
  <c r="EK75"/>
  <c r="EK54"/>
  <c r="EK39"/>
  <c r="EK29"/>
  <c r="EK21"/>
  <c r="EK38"/>
  <c r="EK151"/>
  <c r="EK143"/>
  <c r="EK141"/>
  <c r="EK107"/>
  <c r="EK101"/>
  <c r="EK83"/>
  <c r="EK71"/>
  <c r="EK49"/>
  <c r="EK96"/>
  <c r="EK82"/>
  <c r="EK64"/>
  <c r="EK46"/>
  <c r="EK13"/>
  <c r="EK28"/>
  <c r="EK20"/>
  <c r="EK12"/>
  <c r="EK119"/>
  <c r="EK126"/>
  <c r="EK187"/>
  <c r="EK175"/>
  <c r="EK172"/>
  <c r="EK164"/>
  <c r="EK184"/>
  <c r="EK165"/>
  <c r="EK163"/>
  <c r="EK154"/>
  <c r="EK155"/>
  <c r="EK144"/>
  <c r="EK130"/>
  <c r="EK113"/>
  <c r="EK109"/>
  <c r="EK93"/>
  <c r="EK73"/>
  <c r="EK60"/>
  <c r="EK47"/>
  <c r="EK95"/>
  <c r="EK81"/>
  <c r="EK61"/>
  <c r="EK48"/>
  <c r="EK31"/>
  <c r="EK23"/>
  <c r="EK32"/>
  <c r="EK150"/>
  <c r="EK135"/>
  <c r="EK138"/>
  <c r="EK100"/>
  <c r="EK92"/>
  <c r="EK78"/>
  <c r="EK44"/>
  <c r="EK94"/>
  <c r="EK79"/>
  <c r="EK42"/>
  <c r="EK11"/>
  <c r="EK26"/>
  <c r="EK18"/>
  <c r="EK114"/>
  <c r="EK123"/>
  <c r="EK128"/>
  <c r="EZ7"/>
  <c r="EZ4"/>
  <c r="EZ5"/>
  <c r="EZ6"/>
  <c r="FA184"/>
  <c r="FA168"/>
  <c r="FA157"/>
  <c r="FA188"/>
  <c r="FA182"/>
  <c r="FA175"/>
  <c r="FA170"/>
  <c r="FA166"/>
  <c r="FA152"/>
  <c r="FA143"/>
  <c r="FA116"/>
  <c r="FA122"/>
  <c r="FA79"/>
  <c r="FA64"/>
  <c r="FA52"/>
  <c r="FA80"/>
  <c r="FA36"/>
  <c r="FA34"/>
  <c r="FA22"/>
  <c r="FA13"/>
  <c r="FA147"/>
  <c r="FA142"/>
  <c r="FA134"/>
  <c r="FA128"/>
  <c r="FA113"/>
  <c r="FA118"/>
  <c r="FA106"/>
  <c r="FA95"/>
  <c r="FA87"/>
  <c r="FA70"/>
  <c r="FA46"/>
  <c r="FA92"/>
  <c r="FA78"/>
  <c r="FA71"/>
  <c r="FA57"/>
  <c r="FA45"/>
  <c r="FA40"/>
  <c r="FA28"/>
  <c r="FA20"/>
  <c r="FA14"/>
  <c r="FA162"/>
  <c r="FA167"/>
  <c r="FA187"/>
  <c r="FA179"/>
  <c r="FA174"/>
  <c r="FA173"/>
  <c r="FA159"/>
  <c r="FA151"/>
  <c r="FA145"/>
  <c r="FA140"/>
  <c r="FA114"/>
  <c r="FA75"/>
  <c r="FA59"/>
  <c r="FA50"/>
  <c r="FA74"/>
  <c r="FA60"/>
  <c r="FA33"/>
  <c r="FA29"/>
  <c r="FA21"/>
  <c r="FA11"/>
  <c r="FA146"/>
  <c r="FA141"/>
  <c r="FA123"/>
  <c r="FA131"/>
  <c r="FA126"/>
  <c r="FA105"/>
  <c r="FA110"/>
  <c r="FA102"/>
  <c r="FA94"/>
  <c r="FA86"/>
  <c r="FA69"/>
  <c r="FA42"/>
  <c r="FA91"/>
  <c r="FA77"/>
  <c r="FA66"/>
  <c r="FA56"/>
  <c r="FA44"/>
  <c r="FA38"/>
  <c r="FA27"/>
  <c r="FA18"/>
  <c r="FA31"/>
  <c r="FA181"/>
  <c r="FA161"/>
  <c r="FA165"/>
  <c r="FA186"/>
  <c r="FA180"/>
  <c r="FA172"/>
  <c r="FA163"/>
  <c r="FA155"/>
  <c r="FA150"/>
  <c r="FA138"/>
  <c r="FA133"/>
  <c r="FA107"/>
  <c r="FA101"/>
  <c r="FA72"/>
  <c r="FA54"/>
  <c r="FA68"/>
  <c r="FA51"/>
  <c r="FA12"/>
  <c r="FA25"/>
  <c r="FA19"/>
  <c r="FA158"/>
  <c r="FA154"/>
  <c r="FA139"/>
  <c r="FA119"/>
  <c r="FA130"/>
  <c r="FA124"/>
  <c r="FA104"/>
  <c r="FA109"/>
  <c r="FA90"/>
  <c r="FA82"/>
  <c r="FA61"/>
  <c r="FA99"/>
  <c r="FA88"/>
  <c r="FA76"/>
  <c r="FA55"/>
  <c r="FA43"/>
  <c r="FA32"/>
  <c r="FA26"/>
  <c r="FA16"/>
  <c r="FA35"/>
  <c r="FA127"/>
  <c r="FA183"/>
  <c r="FA160"/>
  <c r="FA164"/>
  <c r="FA185"/>
  <c r="FA176"/>
  <c r="FA171"/>
  <c r="FA169"/>
  <c r="FA153"/>
  <c r="FA135"/>
  <c r="FA132"/>
  <c r="FA100"/>
  <c r="FA84"/>
  <c r="FA67"/>
  <c r="FA53"/>
  <c r="FA83"/>
  <c r="FA65"/>
  <c r="FA47"/>
  <c r="FA39"/>
  <c r="FA23"/>
  <c r="FA17"/>
  <c r="FA156"/>
  <c r="FA144"/>
  <c r="FA117"/>
  <c r="FA129"/>
  <c r="FA115"/>
  <c r="FA103"/>
  <c r="FA108"/>
  <c r="FA96"/>
  <c r="FA89"/>
  <c r="FA81"/>
  <c r="FA48"/>
  <c r="FA93"/>
  <c r="FA85"/>
  <c r="FA73"/>
  <c r="FA58"/>
  <c r="FA49"/>
  <c r="FA41"/>
  <c r="FA30"/>
  <c r="FA24"/>
  <c r="FA15"/>
  <c r="FA37"/>
  <c r="FA125"/>
  <c r="CT7"/>
  <c r="CT4"/>
  <c r="CT5"/>
  <c r="CT6"/>
  <c r="CU185"/>
  <c r="CU180"/>
  <c r="CU172"/>
  <c r="CU163"/>
  <c r="CU184"/>
  <c r="CU168"/>
  <c r="CU157"/>
  <c r="CU158"/>
  <c r="CU155"/>
  <c r="CU141"/>
  <c r="CU130"/>
  <c r="CU125"/>
  <c r="CU108"/>
  <c r="CU101"/>
  <c r="CU105"/>
  <c r="CU95"/>
  <c r="CU87"/>
  <c r="CU70"/>
  <c r="CU46"/>
  <c r="CU92"/>
  <c r="CU78"/>
  <c r="CU71"/>
  <c r="CU57"/>
  <c r="CU45"/>
  <c r="CU40"/>
  <c r="CU28"/>
  <c r="CU20"/>
  <c r="CU14"/>
  <c r="CU31"/>
  <c r="CU151"/>
  <c r="CU138"/>
  <c r="CU122"/>
  <c r="CU135"/>
  <c r="CU117"/>
  <c r="CU113"/>
  <c r="CU75"/>
  <c r="CU59"/>
  <c r="CU50"/>
  <c r="CU74"/>
  <c r="CU60"/>
  <c r="CU33"/>
  <c r="CU29"/>
  <c r="CU21"/>
  <c r="CU11"/>
  <c r="CU186"/>
  <c r="CU179"/>
  <c r="CU174"/>
  <c r="CU173"/>
  <c r="CU183"/>
  <c r="CU160"/>
  <c r="CU164"/>
  <c r="CU146"/>
  <c r="CU142"/>
  <c r="CU131"/>
  <c r="CU123"/>
  <c r="CU110"/>
  <c r="CU102"/>
  <c r="CU107"/>
  <c r="CU96"/>
  <c r="CU89"/>
  <c r="CU81"/>
  <c r="CU48"/>
  <c r="CU93"/>
  <c r="CU85"/>
  <c r="CU73"/>
  <c r="CU58"/>
  <c r="CU49"/>
  <c r="CU41"/>
  <c r="CU30"/>
  <c r="CU24"/>
  <c r="CU15"/>
  <c r="CU35"/>
  <c r="CU152"/>
  <c r="CU126"/>
  <c r="CU140"/>
  <c r="CU119"/>
  <c r="CU116"/>
  <c r="CU79"/>
  <c r="CU64"/>
  <c r="CU52"/>
  <c r="CU80"/>
  <c r="CU36"/>
  <c r="CU34"/>
  <c r="CU22"/>
  <c r="CU13"/>
  <c r="CU187"/>
  <c r="CU182"/>
  <c r="CU175"/>
  <c r="CU170"/>
  <c r="CU166"/>
  <c r="CU181"/>
  <c r="CU161"/>
  <c r="CU165"/>
  <c r="CU147"/>
  <c r="CU144"/>
  <c r="CU129"/>
  <c r="CU103"/>
  <c r="CU109"/>
  <c r="CU100"/>
  <c r="CU90"/>
  <c r="CU82"/>
  <c r="CU61"/>
  <c r="CU99"/>
  <c r="CU88"/>
  <c r="CU76"/>
  <c r="CU55"/>
  <c r="CU43"/>
  <c r="CU32"/>
  <c r="CU26"/>
  <c r="CU16"/>
  <c r="CU37"/>
  <c r="CU153"/>
  <c r="CU128"/>
  <c r="CU143"/>
  <c r="CU132"/>
  <c r="CU84"/>
  <c r="CU67"/>
  <c r="CU53"/>
  <c r="CU83"/>
  <c r="CU65"/>
  <c r="CU47"/>
  <c r="CU39"/>
  <c r="CU23"/>
  <c r="CU17"/>
  <c r="CU118"/>
  <c r="CU188"/>
  <c r="CU176"/>
  <c r="CU171"/>
  <c r="CU169"/>
  <c r="CU162"/>
  <c r="CU167"/>
  <c r="CU156"/>
  <c r="CU154"/>
  <c r="CU139"/>
  <c r="CU115"/>
  <c r="CU106"/>
  <c r="CU114"/>
  <c r="CU104"/>
  <c r="CU94"/>
  <c r="CU86"/>
  <c r="CU69"/>
  <c r="CU42"/>
  <c r="CU91"/>
  <c r="CU77"/>
  <c r="CU66"/>
  <c r="CU56"/>
  <c r="CU44"/>
  <c r="CU38"/>
  <c r="CU27"/>
  <c r="CU18"/>
  <c r="CU159"/>
  <c r="CU150"/>
  <c r="CU133"/>
  <c r="CU145"/>
  <c r="CU134"/>
  <c r="CU127"/>
  <c r="CU72"/>
  <c r="CU54"/>
  <c r="CU68"/>
  <c r="CU51"/>
  <c r="CU12"/>
  <c r="CU25"/>
  <c r="CU19"/>
  <c r="CU124"/>
  <c r="AS5"/>
  <c r="AS6"/>
  <c r="AT181"/>
  <c r="AT172"/>
  <c r="AT156"/>
  <c r="AT185"/>
  <c r="AT179"/>
  <c r="AT175"/>
  <c r="AT158"/>
  <c r="AT160"/>
  <c r="AT134"/>
  <c r="AT142"/>
  <c r="AT129"/>
  <c r="AT116"/>
  <c r="AT105"/>
  <c r="AT73"/>
  <c r="AT60"/>
  <c r="AT95"/>
  <c r="AT70"/>
  <c r="AT53"/>
  <c r="AT39"/>
  <c r="AT31"/>
  <c r="AT22"/>
  <c r="AT38"/>
  <c r="AT143"/>
  <c r="AT128"/>
  <c r="AT103"/>
  <c r="AT110"/>
  <c r="AT90"/>
  <c r="AT82"/>
  <c r="AT49"/>
  <c r="AT92"/>
  <c r="AT78"/>
  <c r="AT66"/>
  <c r="AT57"/>
  <c r="AT45"/>
  <c r="AT13"/>
  <c r="AT28"/>
  <c r="AT20"/>
  <c r="AT126"/>
  <c r="AT188"/>
  <c r="AT166"/>
  <c r="AT170"/>
  <c r="AT184"/>
  <c r="AT176"/>
  <c r="AT171"/>
  <c r="AT168"/>
  <c r="AT157"/>
  <c r="AT155"/>
  <c r="AT125"/>
  <c r="AT139"/>
  <c r="AT118"/>
  <c r="AT115"/>
  <c r="AT104"/>
  <c r="AT85"/>
  <c r="AT68"/>
  <c r="AT55"/>
  <c r="AT84"/>
  <c r="AT52"/>
  <c r="AT37"/>
  <c r="AT29"/>
  <c r="AT21"/>
  <c r="AT32"/>
  <c r="AT153"/>
  <c r="AT146"/>
  <c r="AT132"/>
  <c r="AT141"/>
  <c r="AT124"/>
  <c r="AT102"/>
  <c r="AT108"/>
  <c r="AT88"/>
  <c r="AT71"/>
  <c r="AT47"/>
  <c r="AT96"/>
  <c r="AT89"/>
  <c r="AT77"/>
  <c r="AT64"/>
  <c r="AT56"/>
  <c r="AT43"/>
  <c r="AT12"/>
  <c r="AT27"/>
  <c r="AT18"/>
  <c r="AT122"/>
  <c r="AT187"/>
  <c r="AT173"/>
  <c r="AT165"/>
  <c r="AT167"/>
  <c r="AT183"/>
  <c r="AT180"/>
  <c r="AT169"/>
  <c r="AT163"/>
  <c r="AT154"/>
  <c r="AT140"/>
  <c r="AT135"/>
  <c r="AT123"/>
  <c r="AT109"/>
  <c r="AT80"/>
  <c r="AT67"/>
  <c r="AT51"/>
  <c r="AT81"/>
  <c r="AT61"/>
  <c r="AT48"/>
  <c r="AT36"/>
  <c r="AT25"/>
  <c r="AT19"/>
  <c r="AT15"/>
  <c r="AT151"/>
  <c r="AT147"/>
  <c r="AT131"/>
  <c r="AT138"/>
  <c r="AT117"/>
  <c r="AT100"/>
  <c r="AT101"/>
  <c r="AT87"/>
  <c r="AT69"/>
  <c r="AT44"/>
  <c r="AT94"/>
  <c r="AT86"/>
  <c r="AT74"/>
  <c r="AT59"/>
  <c r="AT50"/>
  <c r="AT42"/>
  <c r="AT35"/>
  <c r="AT26"/>
  <c r="AT16"/>
  <c r="AT186"/>
  <c r="AT174"/>
  <c r="AT164"/>
  <c r="AT162"/>
  <c r="AT182"/>
  <c r="AT159"/>
  <c r="AT161"/>
  <c r="AT152"/>
  <c r="AT144"/>
  <c r="AT130"/>
  <c r="AT119"/>
  <c r="AT113"/>
  <c r="AT106"/>
  <c r="AT76"/>
  <c r="AT65"/>
  <c r="AT99"/>
  <c r="AT75"/>
  <c r="AT54"/>
  <c r="AT40"/>
  <c r="AT33"/>
  <c r="AT23"/>
  <c r="AT17"/>
  <c r="AT11"/>
  <c r="AT150"/>
  <c r="AT145"/>
  <c r="AT127"/>
  <c r="AT133"/>
  <c r="AT107"/>
  <c r="AT91"/>
  <c r="AT83"/>
  <c r="AT41"/>
  <c r="AT93"/>
  <c r="AT79"/>
  <c r="AT72"/>
  <c r="AT58"/>
  <c r="AT46"/>
  <c r="AT34"/>
  <c r="AT30"/>
  <c r="AT24"/>
  <c r="AT14"/>
  <c r="F7"/>
  <c r="F4"/>
  <c r="G188"/>
  <c r="G187"/>
  <c r="G186"/>
  <c r="G185"/>
  <c r="G184"/>
  <c r="G183"/>
  <c r="G182"/>
  <c r="G181"/>
  <c r="G180"/>
  <c r="G179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7"/>
  <c r="G146"/>
  <c r="G145"/>
  <c r="G144"/>
  <c r="G143"/>
  <c r="G142"/>
  <c r="G138"/>
  <c r="G134"/>
  <c r="G131"/>
  <c r="G129"/>
  <c r="G127"/>
  <c r="G125"/>
  <c r="G124"/>
  <c r="G118"/>
  <c r="G141"/>
  <c r="G140"/>
  <c r="G139"/>
  <c r="G135"/>
  <c r="G133"/>
  <c r="G132"/>
  <c r="G130"/>
  <c r="G128"/>
  <c r="G123"/>
  <c r="G119"/>
  <c r="G117"/>
  <c r="G115"/>
  <c r="G113"/>
  <c r="G110"/>
  <c r="G108"/>
  <c r="G106"/>
  <c r="G104"/>
  <c r="G103"/>
  <c r="G100"/>
  <c r="G126"/>
  <c r="G122"/>
  <c r="G116"/>
  <c r="G114"/>
  <c r="G109"/>
  <c r="G107"/>
  <c r="G105"/>
  <c r="G102"/>
  <c r="G101"/>
  <c r="G96"/>
  <c r="G95"/>
  <c r="G94"/>
  <c r="G92"/>
  <c r="G90"/>
  <c r="G88"/>
  <c r="G86"/>
  <c r="G84"/>
  <c r="G82"/>
  <c r="G80"/>
  <c r="G78"/>
  <c r="G76"/>
  <c r="G74"/>
  <c r="G73"/>
  <c r="G71"/>
  <c r="G69"/>
  <c r="G68"/>
  <c r="G66"/>
  <c r="G65"/>
  <c r="G60"/>
  <c r="G58"/>
  <c r="G56"/>
  <c r="G54"/>
  <c r="G52"/>
  <c r="G50"/>
  <c r="G48"/>
  <c r="G46"/>
  <c r="G44"/>
  <c r="G42"/>
  <c r="G99"/>
  <c r="G93"/>
  <c r="G91"/>
  <c r="G89"/>
  <c r="G87"/>
  <c r="G85"/>
  <c r="G83"/>
  <c r="G81"/>
  <c r="G79"/>
  <c r="G77"/>
  <c r="G75"/>
  <c r="G72"/>
  <c r="G70"/>
  <c r="G67"/>
  <c r="G64"/>
  <c r="G61"/>
  <c r="G59"/>
  <c r="G57"/>
  <c r="G55"/>
  <c r="G53"/>
  <c r="G51"/>
  <c r="G49"/>
  <c r="G47"/>
  <c r="G45"/>
  <c r="G43"/>
  <c r="G41"/>
  <c r="G39"/>
  <c r="G37"/>
  <c r="G34"/>
  <c r="G32"/>
  <c r="G30"/>
  <c r="G28"/>
  <c r="G25"/>
  <c r="G23"/>
  <c r="G20"/>
  <c r="G18"/>
  <c r="G16"/>
  <c r="G14"/>
  <c r="G12"/>
  <c r="G40"/>
  <c r="G38"/>
  <c r="G36"/>
  <c r="G35"/>
  <c r="G33"/>
  <c r="G31"/>
  <c r="G29"/>
  <c r="G27"/>
  <c r="G26"/>
  <c r="G24"/>
  <c r="G22"/>
  <c r="G21"/>
  <c r="G19"/>
  <c r="G17"/>
  <c r="G15"/>
  <c r="G13"/>
  <c r="G11"/>
  <c r="F5"/>
  <c r="F6"/>
  <c r="L7"/>
  <c r="L4"/>
  <c r="M188"/>
  <c r="M187"/>
  <c r="M186"/>
  <c r="M185"/>
  <c r="M184"/>
  <c r="M183"/>
  <c r="M182"/>
  <c r="M181"/>
  <c r="M180"/>
  <c r="M179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7"/>
  <c r="M146"/>
  <c r="M145"/>
  <c r="M144"/>
  <c r="M143"/>
  <c r="M142"/>
  <c r="M138"/>
  <c r="M134"/>
  <c r="M131"/>
  <c r="M129"/>
  <c r="M127"/>
  <c r="M125"/>
  <c r="M124"/>
  <c r="M118"/>
  <c r="M141"/>
  <c r="M140"/>
  <c r="M139"/>
  <c r="M135"/>
  <c r="M133"/>
  <c r="M132"/>
  <c r="M130"/>
  <c r="M128"/>
  <c r="M123"/>
  <c r="M119"/>
  <c r="M117"/>
  <c r="M115"/>
  <c r="M113"/>
  <c r="M110"/>
  <c r="M108"/>
  <c r="M106"/>
  <c r="M104"/>
  <c r="M103"/>
  <c r="M100"/>
  <c r="M126"/>
  <c r="M122"/>
  <c r="M116"/>
  <c r="M114"/>
  <c r="M109"/>
  <c r="M107"/>
  <c r="M105"/>
  <c r="M102"/>
  <c r="M101"/>
  <c r="M96"/>
  <c r="M95"/>
  <c r="M94"/>
  <c r="M92"/>
  <c r="M90"/>
  <c r="M88"/>
  <c r="M86"/>
  <c r="M84"/>
  <c r="M82"/>
  <c r="M80"/>
  <c r="M78"/>
  <c r="M76"/>
  <c r="M74"/>
  <c r="M73"/>
  <c r="M71"/>
  <c r="M69"/>
  <c r="M68"/>
  <c r="M66"/>
  <c r="M65"/>
  <c r="M60"/>
  <c r="M58"/>
  <c r="M56"/>
  <c r="M54"/>
  <c r="M52"/>
  <c r="M50"/>
  <c r="M48"/>
  <c r="M46"/>
  <c r="M44"/>
  <c r="M42"/>
  <c r="M99"/>
  <c r="M93"/>
  <c r="M91"/>
  <c r="M89"/>
  <c r="M87"/>
  <c r="M85"/>
  <c r="M83"/>
  <c r="M81"/>
  <c r="M79"/>
  <c r="M77"/>
  <c r="M75"/>
  <c r="M72"/>
  <c r="M70"/>
  <c r="M67"/>
  <c r="M64"/>
  <c r="M61"/>
  <c r="M59"/>
  <c r="M57"/>
  <c r="M55"/>
  <c r="M53"/>
  <c r="M51"/>
  <c r="M49"/>
  <c r="M47"/>
  <c r="M45"/>
  <c r="M43"/>
  <c r="M41"/>
  <c r="M39"/>
  <c r="M37"/>
  <c r="M34"/>
  <c r="M32"/>
  <c r="M30"/>
  <c r="M28"/>
  <c r="M25"/>
  <c r="M23"/>
  <c r="M20"/>
  <c r="M18"/>
  <c r="M16"/>
  <c r="M14"/>
  <c r="M12"/>
  <c r="M40"/>
  <c r="M38"/>
  <c r="M36"/>
  <c r="M35"/>
  <c r="M33"/>
  <c r="M31"/>
  <c r="M29"/>
  <c r="M27"/>
  <c r="M26"/>
  <c r="M24"/>
  <c r="M22"/>
  <c r="M21"/>
  <c r="M19"/>
  <c r="M17"/>
  <c r="M15"/>
  <c r="M13"/>
  <c r="M11"/>
  <c r="L5"/>
  <c r="L6"/>
  <c r="BX7"/>
  <c r="BX4"/>
  <c r="BX5"/>
  <c r="BX6"/>
  <c r="BY12"/>
  <c r="BY17"/>
  <c r="BY31"/>
  <c r="BY35"/>
  <c r="BY37"/>
  <c r="BY14"/>
  <c r="BY15"/>
  <c r="BY16"/>
  <c r="BY18"/>
  <c r="BY20"/>
  <c r="BY24"/>
  <c r="BY26"/>
  <c r="BY27"/>
  <c r="BY28"/>
  <c r="BY30"/>
  <c r="BY32"/>
  <c r="BY38"/>
  <c r="BY11"/>
  <c r="BY13"/>
  <c r="BY19"/>
  <c r="BY21"/>
  <c r="BY22"/>
  <c r="BY23"/>
  <c r="BY25"/>
  <c r="BY29"/>
  <c r="BY34"/>
  <c r="BY39"/>
  <c r="BY33"/>
  <c r="BY36"/>
  <c r="BY40"/>
  <c r="BY168"/>
  <c r="BY162"/>
  <c r="BY160"/>
  <c r="BY167"/>
  <c r="BY164"/>
  <c r="BY185"/>
  <c r="BY180"/>
  <c r="BY176"/>
  <c r="BY174"/>
  <c r="BY172"/>
  <c r="BY170"/>
  <c r="BY163"/>
  <c r="BY166"/>
  <c r="BY159"/>
  <c r="BY155"/>
  <c r="BY153"/>
  <c r="BY151"/>
  <c r="BY138"/>
  <c r="BY128"/>
  <c r="BY140"/>
  <c r="BY135"/>
  <c r="BY134"/>
  <c r="BY132"/>
  <c r="BY126"/>
  <c r="BY118"/>
  <c r="BY116"/>
  <c r="BY84"/>
  <c r="BY79"/>
  <c r="BY72"/>
  <c r="BY67"/>
  <c r="BY64"/>
  <c r="BY59"/>
  <c r="BY54"/>
  <c r="BY52"/>
  <c r="BY99"/>
  <c r="BY83"/>
  <c r="BY68"/>
  <c r="BY158"/>
  <c r="BY156"/>
  <c r="BY147"/>
  <c r="BY154"/>
  <c r="BY144"/>
  <c r="BY142"/>
  <c r="BY139"/>
  <c r="BY123"/>
  <c r="BY117"/>
  <c r="BY115"/>
  <c r="BY106"/>
  <c r="BY124"/>
  <c r="BY107"/>
  <c r="BY105"/>
  <c r="BY96"/>
  <c r="BY94"/>
  <c r="BY87"/>
  <c r="BY86"/>
  <c r="BY82"/>
  <c r="BY81"/>
  <c r="BY74"/>
  <c r="BY70"/>
  <c r="BY47"/>
  <c r="BY46"/>
  <c r="BY41"/>
  <c r="BY93"/>
  <c r="BY92"/>
  <c r="BY91"/>
  <c r="BY85"/>
  <c r="BY66"/>
  <c r="BY43"/>
  <c r="BY127"/>
  <c r="BY186"/>
  <c r="BY183"/>
  <c r="BY184"/>
  <c r="BY181"/>
  <c r="BY161"/>
  <c r="BY157"/>
  <c r="BY165"/>
  <c r="BY187"/>
  <c r="BY188"/>
  <c r="BY182"/>
  <c r="BY179"/>
  <c r="BY175"/>
  <c r="BY171"/>
  <c r="BY173"/>
  <c r="BY169"/>
  <c r="BY152"/>
  <c r="BY150"/>
  <c r="BY133"/>
  <c r="BY145"/>
  <c r="BY143"/>
  <c r="BY129"/>
  <c r="BY113"/>
  <c r="BY109"/>
  <c r="BY75"/>
  <c r="BY58"/>
  <c r="BY53"/>
  <c r="BY50"/>
  <c r="BY42"/>
  <c r="BY80"/>
  <c r="BY65"/>
  <c r="BY60"/>
  <c r="BY51"/>
  <c r="BY125"/>
  <c r="BY146"/>
  <c r="BY141"/>
  <c r="BY131"/>
  <c r="BY130"/>
  <c r="BY119"/>
  <c r="BY122"/>
  <c r="BY110"/>
  <c r="BY108"/>
  <c r="BY103"/>
  <c r="BY102"/>
  <c r="BY101"/>
  <c r="BY114"/>
  <c r="BY104"/>
  <c r="BY100"/>
  <c r="BY95"/>
  <c r="BY90"/>
  <c r="BY89"/>
  <c r="BY69"/>
  <c r="BY61"/>
  <c r="BY48"/>
  <c r="BY88"/>
  <c r="BY78"/>
  <c r="BY77"/>
  <c r="BY76"/>
  <c r="BY73"/>
  <c r="BY71"/>
  <c r="BY57"/>
  <c r="BY56"/>
  <c r="BY55"/>
  <c r="BY49"/>
  <c r="BY45"/>
  <c r="BY44"/>
  <c r="ED7"/>
  <c r="ED4"/>
  <c r="ED5"/>
  <c r="ED6"/>
  <c r="EE15"/>
  <c r="EE32"/>
  <c r="EE38"/>
  <c r="EE40"/>
  <c r="EE17"/>
  <c r="EE19"/>
  <c r="EE21"/>
  <c r="EE23"/>
  <c r="EE25"/>
  <c r="EE27"/>
  <c r="EE29"/>
  <c r="EE31"/>
  <c r="EE35"/>
  <c r="EE37"/>
  <c r="EE39"/>
  <c r="EE12"/>
  <c r="EE14"/>
  <c r="EE16"/>
  <c r="EE18"/>
  <c r="EE20"/>
  <c r="EE22"/>
  <c r="EE24"/>
  <c r="EE26"/>
  <c r="EE28"/>
  <c r="EE30"/>
  <c r="EE33"/>
  <c r="EE11"/>
  <c r="EE13"/>
  <c r="EE34"/>
  <c r="EE36"/>
  <c r="EE186"/>
  <c r="EE180"/>
  <c r="EE176"/>
  <c r="EE166"/>
  <c r="EE165"/>
  <c r="EE159"/>
  <c r="EE168"/>
  <c r="EE163"/>
  <c r="EE160"/>
  <c r="EE187"/>
  <c r="EE182"/>
  <c r="EE181"/>
  <c r="EE173"/>
  <c r="EE170"/>
  <c r="EE164"/>
  <c r="EE156"/>
  <c r="EE153"/>
  <c r="EE150"/>
  <c r="EE135"/>
  <c r="EE119"/>
  <c r="EE141"/>
  <c r="EE133"/>
  <c r="EE128"/>
  <c r="EE117"/>
  <c r="EE103"/>
  <c r="EE92"/>
  <c r="EE91"/>
  <c r="EE88"/>
  <c r="EE83"/>
  <c r="EE78"/>
  <c r="EE77"/>
  <c r="EE71"/>
  <c r="EE58"/>
  <c r="EE44"/>
  <c r="EE94"/>
  <c r="EE86"/>
  <c r="EE82"/>
  <c r="EE72"/>
  <c r="EE67"/>
  <c r="EE127"/>
  <c r="EE157"/>
  <c r="EE152"/>
  <c r="EE145"/>
  <c r="EE146"/>
  <c r="EE140"/>
  <c r="EE134"/>
  <c r="EE142"/>
  <c r="EE131"/>
  <c r="EE130"/>
  <c r="EE115"/>
  <c r="EE114"/>
  <c r="EE105"/>
  <c r="EE106"/>
  <c r="EE102"/>
  <c r="EE93"/>
  <c r="EE85"/>
  <c r="EE80"/>
  <c r="EE76"/>
  <c r="EE73"/>
  <c r="EE69"/>
  <c r="EE68"/>
  <c r="EE45"/>
  <c r="EE95"/>
  <c r="EE90"/>
  <c r="EE84"/>
  <c r="EE61"/>
  <c r="EE53"/>
  <c r="EE125"/>
  <c r="EE184"/>
  <c r="EE183"/>
  <c r="EE171"/>
  <c r="EE158"/>
  <c r="EE161"/>
  <c r="EE188"/>
  <c r="EE185"/>
  <c r="EE175"/>
  <c r="EE179"/>
  <c r="EE174"/>
  <c r="EE172"/>
  <c r="EE169"/>
  <c r="EE167"/>
  <c r="EE162"/>
  <c r="EE151"/>
  <c r="EE147"/>
  <c r="EE143"/>
  <c r="EE132"/>
  <c r="EE123"/>
  <c r="EE138"/>
  <c r="EE126"/>
  <c r="EE122"/>
  <c r="EE107"/>
  <c r="EE100"/>
  <c r="EE118"/>
  <c r="EE110"/>
  <c r="EE108"/>
  <c r="EE101"/>
  <c r="EE74"/>
  <c r="EE57"/>
  <c r="EE49"/>
  <c r="EE43"/>
  <c r="EE96"/>
  <c r="EE89"/>
  <c r="EE79"/>
  <c r="EE64"/>
  <c r="EE59"/>
  <c r="EE50"/>
  <c r="EE46"/>
  <c r="EE42"/>
  <c r="EE154"/>
  <c r="EE155"/>
  <c r="EE144"/>
  <c r="EE139"/>
  <c r="EE129"/>
  <c r="EE116"/>
  <c r="EE113"/>
  <c r="EE104"/>
  <c r="EE124"/>
  <c r="EE109"/>
  <c r="EE65"/>
  <c r="EE60"/>
  <c r="EE56"/>
  <c r="EE55"/>
  <c r="EE51"/>
  <c r="EE47"/>
  <c r="EE41"/>
  <c r="EE99"/>
  <c r="EE87"/>
  <c r="EE81"/>
  <c r="EE75"/>
  <c r="EE70"/>
  <c r="EE66"/>
  <c r="EE54"/>
  <c r="EE52"/>
  <c r="EE48"/>
  <c r="FP7"/>
  <c r="FP4"/>
  <c r="FP5"/>
  <c r="FP6"/>
  <c r="FQ31"/>
  <c r="FQ35"/>
  <c r="FQ37"/>
  <c r="FQ10"/>
  <c r="FQ14"/>
  <c r="FQ15"/>
  <c r="FQ16"/>
  <c r="FQ18"/>
  <c r="FQ20"/>
  <c r="FQ24"/>
  <c r="FQ26"/>
  <c r="FQ27"/>
  <c r="FQ28"/>
  <c r="FQ30"/>
  <c r="FQ32"/>
  <c r="FQ38"/>
  <c r="FQ40"/>
  <c r="FQ11"/>
  <c r="FQ13"/>
  <c r="FQ17"/>
  <c r="FQ19"/>
  <c r="FQ21"/>
  <c r="FQ22"/>
  <c r="FQ23"/>
  <c r="FQ25"/>
  <c r="FQ29"/>
  <c r="FQ34"/>
  <c r="FQ39"/>
  <c r="FQ12"/>
  <c r="FQ33"/>
  <c r="FQ36"/>
  <c r="FQ184"/>
  <c r="FQ168"/>
  <c r="FQ162"/>
  <c r="FQ160"/>
  <c r="FQ167"/>
  <c r="FQ164"/>
  <c r="FQ188"/>
  <c r="FQ185"/>
  <c r="FQ182"/>
  <c r="FQ180"/>
  <c r="FQ176"/>
  <c r="FQ174"/>
  <c r="FQ172"/>
  <c r="FQ170"/>
  <c r="FQ163"/>
  <c r="FQ155"/>
  <c r="FQ166"/>
  <c r="FQ159"/>
  <c r="FQ153"/>
  <c r="FQ151"/>
  <c r="FQ145"/>
  <c r="FQ138"/>
  <c r="FQ124"/>
  <c r="FQ140"/>
  <c r="FQ132"/>
  <c r="FQ127"/>
  <c r="FQ123"/>
  <c r="FQ125"/>
  <c r="FQ116"/>
  <c r="FQ107"/>
  <c r="FQ100"/>
  <c r="FQ112"/>
  <c r="FQ101"/>
  <c r="FQ84"/>
  <c r="FQ79"/>
  <c r="FQ72"/>
  <c r="FQ67"/>
  <c r="FQ64"/>
  <c r="FQ59"/>
  <c r="FQ54"/>
  <c r="FQ52"/>
  <c r="FQ83"/>
  <c r="FQ68"/>
  <c r="FQ118"/>
  <c r="FQ158"/>
  <c r="FQ156"/>
  <c r="FQ147"/>
  <c r="FQ154"/>
  <c r="FQ144"/>
  <c r="FQ142"/>
  <c r="FQ139"/>
  <c r="FQ126"/>
  <c r="FQ129"/>
  <c r="FQ113"/>
  <c r="FQ104"/>
  <c r="FQ110"/>
  <c r="FQ109"/>
  <c r="FQ108"/>
  <c r="FQ96"/>
  <c r="FQ94"/>
  <c r="FQ87"/>
  <c r="FQ86"/>
  <c r="FQ82"/>
  <c r="FQ81"/>
  <c r="FQ70"/>
  <c r="FQ46"/>
  <c r="FQ42"/>
  <c r="FQ99"/>
  <c r="FQ93"/>
  <c r="FQ92"/>
  <c r="FQ91"/>
  <c r="FQ85"/>
  <c r="FQ66"/>
  <c r="FQ63"/>
  <c r="FQ58"/>
  <c r="FQ43"/>
  <c r="FQ183"/>
  <c r="FQ181"/>
  <c r="FQ161"/>
  <c r="FQ157"/>
  <c r="FQ165"/>
  <c r="FQ187"/>
  <c r="FQ186"/>
  <c r="FQ179"/>
  <c r="FQ175"/>
  <c r="FQ171"/>
  <c r="FQ173"/>
  <c r="FQ169"/>
  <c r="FQ152"/>
  <c r="FQ150"/>
  <c r="FQ135"/>
  <c r="FQ143"/>
  <c r="FQ133"/>
  <c r="FQ114"/>
  <c r="FQ75"/>
  <c r="FQ53"/>
  <c r="FQ50"/>
  <c r="FQ80"/>
  <c r="FQ74"/>
  <c r="FQ65"/>
  <c r="FQ60"/>
  <c r="FQ51"/>
  <c r="FQ47"/>
  <c r="FQ146"/>
  <c r="FQ141"/>
  <c r="FQ134"/>
  <c r="FQ131"/>
  <c r="FQ130"/>
  <c r="FQ128"/>
  <c r="FQ119"/>
  <c r="FQ117"/>
  <c r="FQ115"/>
  <c r="FQ105"/>
  <c r="FQ103"/>
  <c r="FQ106"/>
  <c r="FQ102"/>
  <c r="FQ98"/>
  <c r="FQ95"/>
  <c r="FQ90"/>
  <c r="FQ89"/>
  <c r="FQ69"/>
  <c r="FQ61"/>
  <c r="FQ48"/>
  <c r="FQ88"/>
  <c r="FQ78"/>
  <c r="FQ77"/>
  <c r="FQ76"/>
  <c r="FQ73"/>
  <c r="FQ71"/>
  <c r="FQ57"/>
  <c r="FQ56"/>
  <c r="FQ55"/>
  <c r="FQ49"/>
  <c r="FQ45"/>
  <c r="FQ44"/>
  <c r="FQ41"/>
  <c r="FQ122"/>
  <c r="AD7"/>
  <c r="AD4"/>
  <c r="AD5"/>
  <c r="AD6"/>
  <c r="AE13"/>
  <c r="AE19"/>
  <c r="AE21"/>
  <c r="AE22"/>
  <c r="AE23"/>
  <c r="AE25"/>
  <c r="AE29"/>
  <c r="AE33"/>
  <c r="AE34"/>
  <c r="AE39"/>
  <c r="AE11"/>
  <c r="AE12"/>
  <c r="AE17"/>
  <c r="AE31"/>
  <c r="AE36"/>
  <c r="AE37"/>
  <c r="AE40"/>
  <c r="AE14"/>
  <c r="AE15"/>
  <c r="AE16"/>
  <c r="AE18"/>
  <c r="AE20"/>
  <c r="AE24"/>
  <c r="AE26"/>
  <c r="AE27"/>
  <c r="AE28"/>
  <c r="AE30"/>
  <c r="AE32"/>
  <c r="AE35"/>
  <c r="AE38"/>
  <c r="AE187"/>
  <c r="AE182"/>
  <c r="AE176"/>
  <c r="AE172"/>
  <c r="AE171"/>
  <c r="AE173"/>
  <c r="AE163"/>
  <c r="AE169"/>
  <c r="AE166"/>
  <c r="AE186"/>
  <c r="AE183"/>
  <c r="AE168"/>
  <c r="AE162"/>
  <c r="AE161"/>
  <c r="AE160"/>
  <c r="AE165"/>
  <c r="AE164"/>
  <c r="AE158"/>
  <c r="AE156"/>
  <c r="AE147"/>
  <c r="AE154"/>
  <c r="AE146"/>
  <c r="AE130"/>
  <c r="AE131"/>
  <c r="AE110"/>
  <c r="AE108"/>
  <c r="AE106"/>
  <c r="AE117"/>
  <c r="AE107"/>
  <c r="AE104"/>
  <c r="AE102"/>
  <c r="AE100"/>
  <c r="AE48"/>
  <c r="AE46"/>
  <c r="AE45"/>
  <c r="AE88"/>
  <c r="AE87"/>
  <c r="AE76"/>
  <c r="AE73"/>
  <c r="AE49"/>
  <c r="AE47"/>
  <c r="AE44"/>
  <c r="AE155"/>
  <c r="AE153"/>
  <c r="AE152"/>
  <c r="AE151"/>
  <c r="AE150"/>
  <c r="AE138"/>
  <c r="AE140"/>
  <c r="AE134"/>
  <c r="AE115"/>
  <c r="AE113"/>
  <c r="AE103"/>
  <c r="AE92"/>
  <c r="AE64"/>
  <c r="AE59"/>
  <c r="AE58"/>
  <c r="AE57"/>
  <c r="AE54"/>
  <c r="AE52"/>
  <c r="AE50"/>
  <c r="AE43"/>
  <c r="AE42"/>
  <c r="AE80"/>
  <c r="AE69"/>
  <c r="AE68"/>
  <c r="AE67"/>
  <c r="AE51"/>
  <c r="AE41"/>
  <c r="AE127"/>
  <c r="AE188"/>
  <c r="AE185"/>
  <c r="AE181"/>
  <c r="AE179"/>
  <c r="AE174"/>
  <c r="AE170"/>
  <c r="AE167"/>
  <c r="AE184"/>
  <c r="AE180"/>
  <c r="AE175"/>
  <c r="AE157"/>
  <c r="AE144"/>
  <c r="AE142"/>
  <c r="AE141"/>
  <c r="AE139"/>
  <c r="AE129"/>
  <c r="AE119"/>
  <c r="AE124"/>
  <c r="AE118"/>
  <c r="AE101"/>
  <c r="AE105"/>
  <c r="AE96"/>
  <c r="AE95"/>
  <c r="AE94"/>
  <c r="AE93"/>
  <c r="AE89"/>
  <c r="AE86"/>
  <c r="AE81"/>
  <c r="AE74"/>
  <c r="AE70"/>
  <c r="AE61"/>
  <c r="AE56"/>
  <c r="AE91"/>
  <c r="AE90"/>
  <c r="AE85"/>
  <c r="AE71"/>
  <c r="AE55"/>
  <c r="AE125"/>
  <c r="AE159"/>
  <c r="AE143"/>
  <c r="AE135"/>
  <c r="AE133"/>
  <c r="AE128"/>
  <c r="AE126"/>
  <c r="AE122"/>
  <c r="AE145"/>
  <c r="AE132"/>
  <c r="AE123"/>
  <c r="AE109"/>
  <c r="AE116"/>
  <c r="AE99"/>
  <c r="AE84"/>
  <c r="AE79"/>
  <c r="AE78"/>
  <c r="AE77"/>
  <c r="AE75"/>
  <c r="AE72"/>
  <c r="AE66"/>
  <c r="AE53"/>
  <c r="AE83"/>
  <c r="AE82"/>
  <c r="AE65"/>
  <c r="AE60"/>
  <c r="AP7"/>
  <c r="AP4"/>
  <c r="AP5"/>
  <c r="AP6"/>
  <c r="AQ13"/>
  <c r="AQ19"/>
  <c r="AQ21"/>
  <c r="AQ22"/>
  <c r="AQ23"/>
  <c r="AQ25"/>
  <c r="AQ29"/>
  <c r="AQ33"/>
  <c r="AQ34"/>
  <c r="AQ39"/>
  <c r="AQ11"/>
  <c r="AQ12"/>
  <c r="AQ17"/>
  <c r="AM7"/>
  <c r="AM4"/>
  <c r="AN17"/>
  <c r="AK17"/>
  <c r="AQ31"/>
  <c r="AQ36"/>
  <c r="AQ37"/>
  <c r="AQ40"/>
  <c r="AQ14"/>
  <c r="AQ15"/>
  <c r="AQ16"/>
  <c r="AQ18"/>
  <c r="AQ20"/>
  <c r="AQ24"/>
  <c r="AQ26"/>
  <c r="AQ27"/>
  <c r="AQ28"/>
  <c r="AQ30"/>
  <c r="AQ32"/>
  <c r="AQ35"/>
  <c r="AQ38"/>
  <c r="AQ188"/>
  <c r="AQ185"/>
  <c r="AQ181"/>
  <c r="AQ179"/>
  <c r="AQ174"/>
  <c r="AQ170"/>
  <c r="AQ167"/>
  <c r="AQ184"/>
  <c r="AQ180"/>
  <c r="AQ175"/>
  <c r="AQ157"/>
  <c r="AQ144"/>
  <c r="AQ142"/>
  <c r="AQ141"/>
  <c r="AQ139"/>
  <c r="AQ129"/>
  <c r="AQ119"/>
  <c r="AQ124"/>
  <c r="AQ118"/>
  <c r="AQ101"/>
  <c r="AQ105"/>
  <c r="AQ96"/>
  <c r="AQ95"/>
  <c r="AQ94"/>
  <c r="AQ93"/>
  <c r="AQ89"/>
  <c r="AQ86"/>
  <c r="AQ81"/>
  <c r="AQ74"/>
  <c r="AQ70"/>
  <c r="AQ61"/>
  <c r="AQ56"/>
  <c r="AQ91"/>
  <c r="AQ90"/>
  <c r="AQ85"/>
  <c r="AQ71"/>
  <c r="AQ55"/>
  <c r="AQ127"/>
  <c r="AQ159"/>
  <c r="AQ143"/>
  <c r="AQ135"/>
  <c r="AQ133"/>
  <c r="AQ128"/>
  <c r="AQ126"/>
  <c r="AQ145"/>
  <c r="AQ132"/>
  <c r="AQ123"/>
  <c r="AQ109"/>
  <c r="AQ116"/>
  <c r="AQ99"/>
  <c r="AQ84"/>
  <c r="AQ79"/>
  <c r="AQ78"/>
  <c r="AQ77"/>
  <c r="AQ75"/>
  <c r="AQ72"/>
  <c r="AQ66"/>
  <c r="AQ53"/>
  <c r="AQ83"/>
  <c r="AQ82"/>
  <c r="AQ65"/>
  <c r="AQ60"/>
  <c r="AQ125"/>
  <c r="AQ187"/>
  <c r="AQ182"/>
  <c r="AQ176"/>
  <c r="AQ172"/>
  <c r="AQ171"/>
  <c r="AQ173"/>
  <c r="AQ163"/>
  <c r="AQ169"/>
  <c r="AQ166"/>
  <c r="AQ186"/>
  <c r="AQ183"/>
  <c r="AQ168"/>
  <c r="AQ162"/>
  <c r="AQ161"/>
  <c r="AQ160"/>
  <c r="AQ165"/>
  <c r="AQ164"/>
  <c r="AQ158"/>
  <c r="AQ156"/>
  <c r="AQ147"/>
  <c r="AQ154"/>
  <c r="AQ146"/>
  <c r="AQ130"/>
  <c r="AQ131"/>
  <c r="AQ110"/>
  <c r="AQ108"/>
  <c r="AQ106"/>
  <c r="AQ117"/>
  <c r="AQ114"/>
  <c r="AQ107"/>
  <c r="AQ104"/>
  <c r="AQ102"/>
  <c r="AQ100"/>
  <c r="AQ48"/>
  <c r="AQ46"/>
  <c r="AQ45"/>
  <c r="AQ88"/>
  <c r="AQ87"/>
  <c r="AQ76"/>
  <c r="AQ73"/>
  <c r="AQ49"/>
  <c r="AQ47"/>
  <c r="AQ44"/>
  <c r="AQ155"/>
  <c r="AQ153"/>
  <c r="AQ152"/>
  <c r="AQ151"/>
  <c r="AQ150"/>
  <c r="AQ138"/>
  <c r="AQ122"/>
  <c r="AQ140"/>
  <c r="AQ134"/>
  <c r="AQ115"/>
  <c r="AQ113"/>
  <c r="AQ103"/>
  <c r="AQ92"/>
  <c r="AQ64"/>
  <c r="AQ59"/>
  <c r="AQ58"/>
  <c r="AQ57"/>
  <c r="AQ54"/>
  <c r="AQ52"/>
  <c r="AQ50"/>
  <c r="AQ43"/>
  <c r="AQ42"/>
  <c r="AQ80"/>
  <c r="AQ69"/>
  <c r="AQ68"/>
  <c r="AQ67"/>
  <c r="AQ51"/>
  <c r="AQ41"/>
  <c r="BH7"/>
  <c r="BH4"/>
  <c r="BH5"/>
  <c r="BH6"/>
  <c r="BI12"/>
  <c r="BI17"/>
  <c r="BI31"/>
  <c r="BI35"/>
  <c r="BI37"/>
  <c r="BI14"/>
  <c r="BI15"/>
  <c r="BI16"/>
  <c r="BI18"/>
  <c r="BI20"/>
  <c r="BI24"/>
  <c r="BI26"/>
  <c r="BI27"/>
  <c r="BI28"/>
  <c r="BI30"/>
  <c r="BI32"/>
  <c r="BI38"/>
  <c r="BI11"/>
  <c r="BI13"/>
  <c r="BI19"/>
  <c r="BI21"/>
  <c r="BI22"/>
  <c r="BI23"/>
  <c r="BI25"/>
  <c r="BI29"/>
  <c r="BI34"/>
  <c r="BI39"/>
  <c r="BI33"/>
  <c r="BI36"/>
  <c r="BI40"/>
  <c r="BI186"/>
  <c r="BI183"/>
  <c r="BI184"/>
  <c r="BI181"/>
  <c r="BI161"/>
  <c r="BI157"/>
  <c r="BI165"/>
  <c r="BI187"/>
  <c r="BI188"/>
  <c r="BI182"/>
  <c r="BI179"/>
  <c r="BI175"/>
  <c r="BI171"/>
  <c r="BI173"/>
  <c r="BI169"/>
  <c r="BI152"/>
  <c r="BI150"/>
  <c r="BI133"/>
  <c r="BI126"/>
  <c r="BI122"/>
  <c r="BI145"/>
  <c r="BI143"/>
  <c r="BI129"/>
  <c r="BI113"/>
  <c r="BI109"/>
  <c r="BI75"/>
  <c r="BI58"/>
  <c r="BI53"/>
  <c r="BI50"/>
  <c r="BI42"/>
  <c r="BI80"/>
  <c r="BI65"/>
  <c r="BI60"/>
  <c r="BI51"/>
  <c r="BI118"/>
  <c r="BI146"/>
  <c r="BI141"/>
  <c r="BI131"/>
  <c r="BI130"/>
  <c r="BI119"/>
  <c r="BI110"/>
  <c r="BI108"/>
  <c r="BI103"/>
  <c r="BI102"/>
  <c r="BI101"/>
  <c r="BI127"/>
  <c r="BI114"/>
  <c r="BI104"/>
  <c r="BI100"/>
  <c r="BI95"/>
  <c r="BI90"/>
  <c r="BI89"/>
  <c r="BI69"/>
  <c r="BI61"/>
  <c r="BI48"/>
  <c r="BI88"/>
  <c r="BI78"/>
  <c r="BI77"/>
  <c r="BI76"/>
  <c r="BI73"/>
  <c r="BI71"/>
  <c r="BI57"/>
  <c r="BI56"/>
  <c r="BI55"/>
  <c r="BI49"/>
  <c r="BI45"/>
  <c r="BI44"/>
  <c r="BI168"/>
  <c r="BI162"/>
  <c r="BI160"/>
  <c r="BI167"/>
  <c r="BI164"/>
  <c r="BI185"/>
  <c r="BI180"/>
  <c r="BI176"/>
  <c r="BI174"/>
  <c r="BI172"/>
  <c r="BI170"/>
  <c r="BI163"/>
  <c r="BI166"/>
  <c r="BI159"/>
  <c r="BI155"/>
  <c r="BI153"/>
  <c r="BI151"/>
  <c r="BI138"/>
  <c r="BI128"/>
  <c r="BI140"/>
  <c r="BI135"/>
  <c r="BI134"/>
  <c r="BI132"/>
  <c r="BI123"/>
  <c r="BI125"/>
  <c r="BI116"/>
  <c r="BI84"/>
  <c r="BI79"/>
  <c r="BI72"/>
  <c r="BI67"/>
  <c r="BI64"/>
  <c r="BI59"/>
  <c r="BI54"/>
  <c r="BI52"/>
  <c r="BI99"/>
  <c r="BI83"/>
  <c r="BI68"/>
  <c r="BI158"/>
  <c r="BI156"/>
  <c r="BI147"/>
  <c r="BI154"/>
  <c r="BI144"/>
  <c r="BI142"/>
  <c r="BI139"/>
  <c r="BI117"/>
  <c r="BI115"/>
  <c r="BI106"/>
  <c r="BI107"/>
  <c r="BI105"/>
  <c r="BI96"/>
  <c r="BI94"/>
  <c r="BI87"/>
  <c r="BI86"/>
  <c r="BI82"/>
  <c r="BI81"/>
  <c r="BI74"/>
  <c r="BI70"/>
  <c r="BI47"/>
  <c r="BI46"/>
  <c r="BI41"/>
  <c r="BI93"/>
  <c r="BI92"/>
  <c r="BI91"/>
  <c r="BI85"/>
  <c r="BI66"/>
  <c r="BI43"/>
  <c r="BI124"/>
  <c r="CN7"/>
  <c r="CN4"/>
  <c r="CN5"/>
  <c r="CN6"/>
  <c r="CO31"/>
  <c r="CO35"/>
  <c r="CO37"/>
  <c r="CO14"/>
  <c r="CO15"/>
  <c r="CO16"/>
  <c r="CO18"/>
  <c r="CO20"/>
  <c r="CO24"/>
  <c r="CO26"/>
  <c r="CO27"/>
  <c r="CO28"/>
  <c r="CO30"/>
  <c r="CO32"/>
  <c r="CO38"/>
  <c r="CO40"/>
  <c r="CO11"/>
  <c r="CO13"/>
  <c r="CO17"/>
  <c r="CO19"/>
  <c r="CO21"/>
  <c r="CO22"/>
  <c r="CO23"/>
  <c r="CO25"/>
  <c r="CO29"/>
  <c r="CO34"/>
  <c r="CO39"/>
  <c r="CO12"/>
  <c r="CO33"/>
  <c r="CO36"/>
  <c r="CO183"/>
  <c r="CO184"/>
  <c r="CO181"/>
  <c r="CO161"/>
  <c r="CO157"/>
  <c r="CO165"/>
  <c r="CO187"/>
  <c r="CO186"/>
  <c r="CO188"/>
  <c r="CO179"/>
  <c r="CO175"/>
  <c r="CO171"/>
  <c r="CO173"/>
  <c r="CO169"/>
  <c r="CO152"/>
  <c r="CO150"/>
  <c r="CO129"/>
  <c r="CO133"/>
  <c r="CO145"/>
  <c r="CO143"/>
  <c r="CO113"/>
  <c r="CO75"/>
  <c r="CO53"/>
  <c r="CO50"/>
  <c r="CO80"/>
  <c r="CO65"/>
  <c r="CO60"/>
  <c r="CO51"/>
  <c r="CO47"/>
  <c r="CO124"/>
  <c r="CO146"/>
  <c r="CO141"/>
  <c r="CO131"/>
  <c r="CO130"/>
  <c r="CO122"/>
  <c r="CO117"/>
  <c r="CO110"/>
  <c r="CO108"/>
  <c r="CO103"/>
  <c r="CO102"/>
  <c r="CO101"/>
  <c r="CO114"/>
  <c r="CO104"/>
  <c r="CO100"/>
  <c r="CO95"/>
  <c r="CO90"/>
  <c r="CO89"/>
  <c r="CO69"/>
  <c r="CO61"/>
  <c r="CO48"/>
  <c r="CO88"/>
  <c r="CO78"/>
  <c r="CO77"/>
  <c r="CO76"/>
  <c r="CO73"/>
  <c r="CO71"/>
  <c r="CO57"/>
  <c r="CO56"/>
  <c r="CO55"/>
  <c r="CO49"/>
  <c r="CO45"/>
  <c r="CO44"/>
  <c r="CO41"/>
  <c r="CO118"/>
  <c r="CO182"/>
  <c r="CO168"/>
  <c r="CO162"/>
  <c r="CO160"/>
  <c r="CO167"/>
  <c r="CO164"/>
  <c r="CO185"/>
  <c r="CO180"/>
  <c r="CO176"/>
  <c r="CO174"/>
  <c r="CO172"/>
  <c r="CO170"/>
  <c r="CO163"/>
  <c r="CO166"/>
  <c r="CO159"/>
  <c r="CO153"/>
  <c r="CO151"/>
  <c r="CO138"/>
  <c r="CO128"/>
  <c r="CO126"/>
  <c r="CO125"/>
  <c r="CO140"/>
  <c r="CO135"/>
  <c r="CO134"/>
  <c r="CO132"/>
  <c r="CO119"/>
  <c r="CO116"/>
  <c r="CO58"/>
  <c r="CO84"/>
  <c r="CO79"/>
  <c r="CO72"/>
  <c r="CO67"/>
  <c r="CO64"/>
  <c r="CO59"/>
  <c r="CO54"/>
  <c r="CO52"/>
  <c r="CO83"/>
  <c r="CO68"/>
  <c r="CO158"/>
  <c r="CO156"/>
  <c r="CO147"/>
  <c r="CO155"/>
  <c r="CO154"/>
  <c r="CO144"/>
  <c r="CO142"/>
  <c r="CO139"/>
  <c r="CO127"/>
  <c r="CO123"/>
  <c r="CO115"/>
  <c r="CO106"/>
  <c r="CO109"/>
  <c r="CO107"/>
  <c r="CO105"/>
  <c r="CO74"/>
  <c r="CO42"/>
  <c r="CO96"/>
  <c r="CO94"/>
  <c r="CO87"/>
  <c r="CO86"/>
  <c r="CO82"/>
  <c r="CO81"/>
  <c r="CO70"/>
  <c r="CO46"/>
  <c r="CO99"/>
  <c r="CO93"/>
  <c r="CO92"/>
  <c r="CO91"/>
  <c r="CO85"/>
  <c r="CO66"/>
  <c r="CO43"/>
  <c r="DN7"/>
  <c r="DN4"/>
  <c r="DN5"/>
  <c r="DN6"/>
  <c r="DO7"/>
  <c r="EQ7"/>
  <c r="EQ4"/>
  <c r="EQ5"/>
  <c r="EQ6"/>
  <c r="ER15"/>
  <c r="ER32"/>
  <c r="ER36"/>
  <c r="ER38"/>
  <c r="ER40"/>
  <c r="ER17"/>
  <c r="ER19"/>
  <c r="ER21"/>
  <c r="ER22"/>
  <c r="ER23"/>
  <c r="ER25"/>
  <c r="ER29"/>
  <c r="ER31"/>
  <c r="ER35"/>
  <c r="ER37"/>
  <c r="ER39"/>
  <c r="ER12"/>
  <c r="ER14"/>
  <c r="ER16"/>
  <c r="ER18"/>
  <c r="ER20"/>
  <c r="ER24"/>
  <c r="ER26"/>
  <c r="ER27"/>
  <c r="ER28"/>
  <c r="ER30"/>
  <c r="ER33"/>
  <c r="ER11"/>
  <c r="ER13"/>
  <c r="ER34"/>
  <c r="ER184"/>
  <c r="ER183"/>
  <c r="ER171"/>
  <c r="ER158"/>
  <c r="ER161"/>
  <c r="ER185"/>
  <c r="ER175"/>
  <c r="ER179"/>
  <c r="ER174"/>
  <c r="ER172"/>
  <c r="ER169"/>
  <c r="ER167"/>
  <c r="ER162"/>
  <c r="ER151"/>
  <c r="ER147"/>
  <c r="ER143"/>
  <c r="ER132"/>
  <c r="ER128"/>
  <c r="ER127"/>
  <c r="ER138"/>
  <c r="ER135"/>
  <c r="ER134"/>
  <c r="ER122"/>
  <c r="ER116"/>
  <c r="ER74"/>
  <c r="ER66"/>
  <c r="ER57"/>
  <c r="ER49"/>
  <c r="ER43"/>
  <c r="ER123"/>
  <c r="ER96"/>
  <c r="ER89"/>
  <c r="ER79"/>
  <c r="ER69"/>
  <c r="ER64"/>
  <c r="ER59"/>
  <c r="ER50"/>
  <c r="ER46"/>
  <c r="ER42"/>
  <c r="ER154"/>
  <c r="ER155"/>
  <c r="ER125"/>
  <c r="ER144"/>
  <c r="ER139"/>
  <c r="ER106"/>
  <c r="ER124"/>
  <c r="ER115"/>
  <c r="ER107"/>
  <c r="ER105"/>
  <c r="ER65"/>
  <c r="ER60"/>
  <c r="ER56"/>
  <c r="ER55"/>
  <c r="ER51"/>
  <c r="ER47"/>
  <c r="ER41"/>
  <c r="ER119"/>
  <c r="ER87"/>
  <c r="ER81"/>
  <c r="ER75"/>
  <c r="ER70"/>
  <c r="ER54"/>
  <c r="ER52"/>
  <c r="ER48"/>
  <c r="ER186"/>
  <c r="ER180"/>
  <c r="ER176"/>
  <c r="ER166"/>
  <c r="ER165"/>
  <c r="ER159"/>
  <c r="ER168"/>
  <c r="ER163"/>
  <c r="ER160"/>
  <c r="ER188"/>
  <c r="ER187"/>
  <c r="ER182"/>
  <c r="ER181"/>
  <c r="ER173"/>
  <c r="ER170"/>
  <c r="ER164"/>
  <c r="ER156"/>
  <c r="ER153"/>
  <c r="ER150"/>
  <c r="ER133"/>
  <c r="ER129"/>
  <c r="ER141"/>
  <c r="ER109"/>
  <c r="ER103"/>
  <c r="ER99"/>
  <c r="ER92"/>
  <c r="ER91"/>
  <c r="ER88"/>
  <c r="ER83"/>
  <c r="ER78"/>
  <c r="ER77"/>
  <c r="ER71"/>
  <c r="ER58"/>
  <c r="ER44"/>
  <c r="ER117"/>
  <c r="ER94"/>
  <c r="ER86"/>
  <c r="ER82"/>
  <c r="ER72"/>
  <c r="ER67"/>
  <c r="ER157"/>
  <c r="ER152"/>
  <c r="ER145"/>
  <c r="ER146"/>
  <c r="ER140"/>
  <c r="ER131"/>
  <c r="ER130"/>
  <c r="ER142"/>
  <c r="ER118"/>
  <c r="ER126"/>
  <c r="ER110"/>
  <c r="ER108"/>
  <c r="ER102"/>
  <c r="ER101"/>
  <c r="ER114"/>
  <c r="ER104"/>
  <c r="ER100"/>
  <c r="ER93"/>
  <c r="ER85"/>
  <c r="ER80"/>
  <c r="ER76"/>
  <c r="ER73"/>
  <c r="ER68"/>
  <c r="ER45"/>
  <c r="ER95"/>
  <c r="ER90"/>
  <c r="ER84"/>
  <c r="ER61"/>
  <c r="ER53"/>
  <c r="FC7"/>
  <c r="FC4"/>
  <c r="FC5"/>
  <c r="FC6"/>
  <c r="FD15"/>
  <c r="FD32"/>
  <c r="FD36"/>
  <c r="FD38"/>
  <c r="FD40"/>
  <c r="FD17"/>
  <c r="FD19"/>
  <c r="FD21"/>
  <c r="FD22"/>
  <c r="FD23"/>
  <c r="FD25"/>
  <c r="FD29"/>
  <c r="FD31"/>
  <c r="FD35"/>
  <c r="FD37"/>
  <c r="FD39"/>
  <c r="FD12"/>
  <c r="FD14"/>
  <c r="FD16"/>
  <c r="FD18"/>
  <c r="FD20"/>
  <c r="FD24"/>
  <c r="FD26"/>
  <c r="FD27"/>
  <c r="FD28"/>
  <c r="FD30"/>
  <c r="FD33"/>
  <c r="FD11"/>
  <c r="FD13"/>
  <c r="FD34"/>
  <c r="FD186"/>
  <c r="FD180"/>
  <c r="FD176"/>
  <c r="FD166"/>
  <c r="FD165"/>
  <c r="FD159"/>
  <c r="FD168"/>
  <c r="FD163"/>
  <c r="FD160"/>
  <c r="FD188"/>
  <c r="FD187"/>
  <c r="FD182"/>
  <c r="FD181"/>
  <c r="FD173"/>
  <c r="FD170"/>
  <c r="FD164"/>
  <c r="FD156"/>
  <c r="FD153"/>
  <c r="FD150"/>
  <c r="FD133"/>
  <c r="FD129"/>
  <c r="FD141"/>
  <c r="FD109"/>
  <c r="FD113"/>
  <c r="FD103"/>
  <c r="FD99"/>
  <c r="FD92"/>
  <c r="FD91"/>
  <c r="FD88"/>
  <c r="FD83"/>
  <c r="FD78"/>
  <c r="FD77"/>
  <c r="FD71"/>
  <c r="FD58"/>
  <c r="FD44"/>
  <c r="FD119"/>
  <c r="FD94"/>
  <c r="FD86"/>
  <c r="FD82"/>
  <c r="FD72"/>
  <c r="FD67"/>
  <c r="FD157"/>
  <c r="FD152"/>
  <c r="FD145"/>
  <c r="FD146"/>
  <c r="FD140"/>
  <c r="FD131"/>
  <c r="FD130"/>
  <c r="FD142"/>
  <c r="FD118"/>
  <c r="FD126"/>
  <c r="FD110"/>
  <c r="FD108"/>
  <c r="FD102"/>
  <c r="FD101"/>
  <c r="FD114"/>
  <c r="FD104"/>
  <c r="FD100"/>
  <c r="FD93"/>
  <c r="FD85"/>
  <c r="FD80"/>
  <c r="FD76"/>
  <c r="FD73"/>
  <c r="FD68"/>
  <c r="FD45"/>
  <c r="FD117"/>
  <c r="FD95"/>
  <c r="FD90"/>
  <c r="FD84"/>
  <c r="FD61"/>
  <c r="FD53"/>
  <c r="FD184"/>
  <c r="FD183"/>
  <c r="FD171"/>
  <c r="FD158"/>
  <c r="FD161"/>
  <c r="FD185"/>
  <c r="FD175"/>
  <c r="FD179"/>
  <c r="FD174"/>
  <c r="FD172"/>
  <c r="FD169"/>
  <c r="FD167"/>
  <c r="FD162"/>
  <c r="FD151"/>
  <c r="FD147"/>
  <c r="FD143"/>
  <c r="FD132"/>
  <c r="FD128"/>
  <c r="FD127"/>
  <c r="FD138"/>
  <c r="FD135"/>
  <c r="FD134"/>
  <c r="FD122"/>
  <c r="FD116"/>
  <c r="FD74"/>
  <c r="FD66"/>
  <c r="FD57"/>
  <c r="FD49"/>
  <c r="FD43"/>
  <c r="FD96"/>
  <c r="FD89"/>
  <c r="FD79"/>
  <c r="FD69"/>
  <c r="FD64"/>
  <c r="FD59"/>
  <c r="FD50"/>
  <c r="FD46"/>
  <c r="FD42"/>
  <c r="FD154"/>
  <c r="FD155"/>
  <c r="FD125"/>
  <c r="FD144"/>
  <c r="FD139"/>
  <c r="FD106"/>
  <c r="FD124"/>
  <c r="FD115"/>
  <c r="FD107"/>
  <c r="FD105"/>
  <c r="FD65"/>
  <c r="FD60"/>
  <c r="FD56"/>
  <c r="FD55"/>
  <c r="FD51"/>
  <c r="FD47"/>
  <c r="FD41"/>
  <c r="FD123"/>
  <c r="FD87"/>
  <c r="FD81"/>
  <c r="FD75"/>
  <c r="FD70"/>
  <c r="FD54"/>
  <c r="FD52"/>
  <c r="FD48"/>
  <c r="FW7"/>
  <c r="FW4"/>
  <c r="FW5"/>
  <c r="FW6"/>
  <c r="FX11"/>
  <c r="FX13"/>
  <c r="FX17"/>
  <c r="FX19"/>
  <c r="FX21"/>
  <c r="FX23"/>
  <c r="FX25"/>
  <c r="FX27"/>
  <c r="FX29"/>
  <c r="FX34"/>
  <c r="FX39"/>
  <c r="FX12"/>
  <c r="FX33"/>
  <c r="FX31"/>
  <c r="FX35"/>
  <c r="FX36"/>
  <c r="FX37"/>
  <c r="FX14"/>
  <c r="FX15"/>
  <c r="FX16"/>
  <c r="FX18"/>
  <c r="FX20"/>
  <c r="FX22"/>
  <c r="FX24"/>
  <c r="FX26"/>
  <c r="FX28"/>
  <c r="FX30"/>
  <c r="FX32"/>
  <c r="FX38"/>
  <c r="FX40"/>
  <c r="FX181"/>
  <c r="FX175"/>
  <c r="FX179"/>
  <c r="FX172"/>
  <c r="FX167"/>
  <c r="FX158"/>
  <c r="FX162"/>
  <c r="FX186"/>
  <c r="FX185"/>
  <c r="FX180"/>
  <c r="FX174"/>
  <c r="FX165"/>
  <c r="FX159"/>
  <c r="FX163"/>
  <c r="FX157"/>
  <c r="FX152"/>
  <c r="FX143"/>
  <c r="FX139"/>
  <c r="FX135"/>
  <c r="FX125"/>
  <c r="FX102"/>
  <c r="FX101"/>
  <c r="FX90"/>
  <c r="FX89"/>
  <c r="FX87"/>
  <c r="FX86"/>
  <c r="FX82"/>
  <c r="FX81"/>
  <c r="FX70"/>
  <c r="FX61"/>
  <c r="FX93"/>
  <c r="FX92"/>
  <c r="FX91"/>
  <c r="FX85"/>
  <c r="FX71"/>
  <c r="FX57"/>
  <c r="FX56"/>
  <c r="FX55"/>
  <c r="FX43"/>
  <c r="FX155"/>
  <c r="FX151"/>
  <c r="FX133"/>
  <c r="FX128"/>
  <c r="FX127"/>
  <c r="FX118"/>
  <c r="FX144"/>
  <c r="FX141"/>
  <c r="FX116"/>
  <c r="FX115"/>
  <c r="FX105"/>
  <c r="FX84"/>
  <c r="FX79"/>
  <c r="FX75"/>
  <c r="FX72"/>
  <c r="FX67"/>
  <c r="FX66"/>
  <c r="FX53"/>
  <c r="FX94"/>
  <c r="FX83"/>
  <c r="FX65"/>
  <c r="FX60"/>
  <c r="FX126"/>
  <c r="FX184"/>
  <c r="FX187"/>
  <c r="FX182"/>
  <c r="FX176"/>
  <c r="FX173"/>
  <c r="FX170"/>
  <c r="FX169"/>
  <c r="FX156"/>
  <c r="FX160"/>
  <c r="FX188"/>
  <c r="FX183"/>
  <c r="FX171"/>
  <c r="FX166"/>
  <c r="FX164"/>
  <c r="FX168"/>
  <c r="FX161"/>
  <c r="FX154"/>
  <c r="FX150"/>
  <c r="FX145"/>
  <c r="FX146"/>
  <c r="FX140"/>
  <c r="FX131"/>
  <c r="FX130"/>
  <c r="FX129"/>
  <c r="FX142"/>
  <c r="FX123"/>
  <c r="FX119"/>
  <c r="FX117"/>
  <c r="FX110"/>
  <c r="FX109"/>
  <c r="FX108"/>
  <c r="FX106"/>
  <c r="FX114"/>
  <c r="FX113"/>
  <c r="FX107"/>
  <c r="FX104"/>
  <c r="FX100"/>
  <c r="FX99"/>
  <c r="FX48"/>
  <c r="FX46"/>
  <c r="FX42"/>
  <c r="FX95"/>
  <c r="FX88"/>
  <c r="FX78"/>
  <c r="FX77"/>
  <c r="FX76"/>
  <c r="FX73"/>
  <c r="FX58"/>
  <c r="FX49"/>
  <c r="FX45"/>
  <c r="FX44"/>
  <c r="FX41"/>
  <c r="FX124"/>
  <c r="FX153"/>
  <c r="FX147"/>
  <c r="FX132"/>
  <c r="FX122"/>
  <c r="FX138"/>
  <c r="FX134"/>
  <c r="FX103"/>
  <c r="FX64"/>
  <c r="FX59"/>
  <c r="FX54"/>
  <c r="FX52"/>
  <c r="FX50"/>
  <c r="FX96"/>
  <c r="FX80"/>
  <c r="FX74"/>
  <c r="FX69"/>
  <c r="FX68"/>
  <c r="FX51"/>
  <c r="FX47"/>
  <c r="GC5"/>
  <c r="GC6"/>
  <c r="GD31"/>
  <c r="GD35"/>
  <c r="GD36"/>
  <c r="GD37"/>
  <c r="GD14"/>
  <c r="GD15"/>
  <c r="GD16"/>
  <c r="GD18"/>
  <c r="GD20"/>
  <c r="GD22"/>
  <c r="GD24"/>
  <c r="GD26"/>
  <c r="GD28"/>
  <c r="GD30"/>
  <c r="GD32"/>
  <c r="GD38"/>
  <c r="GD40"/>
  <c r="GD11"/>
  <c r="GD13"/>
  <c r="GD17"/>
  <c r="GD19"/>
  <c r="GD21"/>
  <c r="GD23"/>
  <c r="GD25"/>
  <c r="GD27"/>
  <c r="GD29"/>
  <c r="GD34"/>
  <c r="GD39"/>
  <c r="GD12"/>
  <c r="GD33"/>
  <c r="GD188"/>
  <c r="GD186"/>
  <c r="GD185"/>
  <c r="GD180"/>
  <c r="GD166"/>
  <c r="GD165"/>
  <c r="GD164"/>
  <c r="GD159"/>
  <c r="GD168"/>
  <c r="GD163"/>
  <c r="GD187"/>
  <c r="GD182"/>
  <c r="GD181"/>
  <c r="GD176"/>
  <c r="GD173"/>
  <c r="GD170"/>
  <c r="GD160"/>
  <c r="GD155"/>
  <c r="GD153"/>
  <c r="GD133"/>
  <c r="GD127"/>
  <c r="GD118"/>
  <c r="GD141"/>
  <c r="GD115"/>
  <c r="GD105"/>
  <c r="GD103"/>
  <c r="GD75"/>
  <c r="GD53"/>
  <c r="GD50"/>
  <c r="GD94"/>
  <c r="GD80"/>
  <c r="GD74"/>
  <c r="GD65"/>
  <c r="GD60"/>
  <c r="GD51"/>
  <c r="GD47"/>
  <c r="GD126"/>
  <c r="GD157"/>
  <c r="GD152"/>
  <c r="GD145"/>
  <c r="GD146"/>
  <c r="GD143"/>
  <c r="GD140"/>
  <c r="GD131"/>
  <c r="GD130"/>
  <c r="GD142"/>
  <c r="GD119"/>
  <c r="GD110"/>
  <c r="GD108"/>
  <c r="GD102"/>
  <c r="GD101"/>
  <c r="GD114"/>
  <c r="GD104"/>
  <c r="GD100"/>
  <c r="GD90"/>
  <c r="GD89"/>
  <c r="GD61"/>
  <c r="GD48"/>
  <c r="GD95"/>
  <c r="GD88"/>
  <c r="GD78"/>
  <c r="GD77"/>
  <c r="GD76"/>
  <c r="GD73"/>
  <c r="GD71"/>
  <c r="GD57"/>
  <c r="GD56"/>
  <c r="GD55"/>
  <c r="GD49"/>
  <c r="GD45"/>
  <c r="GD44"/>
  <c r="GD41"/>
  <c r="GD183"/>
  <c r="GD174"/>
  <c r="GD171"/>
  <c r="GD161"/>
  <c r="GD184"/>
  <c r="GD175"/>
  <c r="GD179"/>
  <c r="GD172"/>
  <c r="GD169"/>
  <c r="GD167"/>
  <c r="GD158"/>
  <c r="GD162"/>
  <c r="GD151"/>
  <c r="GD147"/>
  <c r="GD132"/>
  <c r="GD128"/>
  <c r="GD122"/>
  <c r="GD144"/>
  <c r="GD138"/>
  <c r="GD134"/>
  <c r="GD116"/>
  <c r="GD84"/>
  <c r="GD79"/>
  <c r="GD72"/>
  <c r="GD67"/>
  <c r="GD66"/>
  <c r="GD64"/>
  <c r="GD59"/>
  <c r="GD54"/>
  <c r="GD52"/>
  <c r="GD96"/>
  <c r="GD83"/>
  <c r="GD69"/>
  <c r="GD68"/>
  <c r="GD154"/>
  <c r="GD150"/>
  <c r="GD129"/>
  <c r="GD139"/>
  <c r="GD135"/>
  <c r="GD125"/>
  <c r="GD123"/>
  <c r="GD117"/>
  <c r="GD109"/>
  <c r="GD106"/>
  <c r="GD113"/>
  <c r="GD107"/>
  <c r="GD99"/>
  <c r="GD87"/>
  <c r="GD86"/>
  <c r="GD82"/>
  <c r="GD81"/>
  <c r="GD70"/>
  <c r="GD46"/>
  <c r="GD42"/>
  <c r="GD93"/>
  <c r="GD92"/>
  <c r="GD91"/>
  <c r="GD85"/>
  <c r="GD58"/>
  <c r="GD43"/>
  <c r="GI7"/>
  <c r="GI4"/>
  <c r="GI5"/>
  <c r="GI6"/>
  <c r="GJ11"/>
  <c r="GJ13"/>
  <c r="GJ17"/>
  <c r="GJ19"/>
  <c r="GJ21"/>
  <c r="GJ23"/>
  <c r="GJ25"/>
  <c r="GJ27"/>
  <c r="GJ29"/>
  <c r="GJ34"/>
  <c r="GJ39"/>
  <c r="GJ12"/>
  <c r="GJ33"/>
  <c r="GJ31"/>
  <c r="GJ35"/>
  <c r="GJ36"/>
  <c r="GJ37"/>
  <c r="GJ14"/>
  <c r="GJ15"/>
  <c r="GJ16"/>
  <c r="GJ18"/>
  <c r="GJ20"/>
  <c r="GJ22"/>
  <c r="GJ24"/>
  <c r="GJ26"/>
  <c r="GJ28"/>
  <c r="GJ30"/>
  <c r="GJ32"/>
  <c r="GJ38"/>
  <c r="GJ40"/>
  <c r="GJ184"/>
  <c r="GJ187"/>
  <c r="GJ182"/>
  <c r="GJ176"/>
  <c r="GJ173"/>
  <c r="GJ170"/>
  <c r="GJ169"/>
  <c r="GJ156"/>
  <c r="GJ160"/>
  <c r="GJ188"/>
  <c r="GJ183"/>
  <c r="GJ171"/>
  <c r="GJ166"/>
  <c r="GJ164"/>
  <c r="GJ168"/>
  <c r="GJ161"/>
  <c r="GJ154"/>
  <c r="GJ150"/>
  <c r="GJ145"/>
  <c r="GJ146"/>
  <c r="GJ140"/>
  <c r="GJ131"/>
  <c r="GJ130"/>
  <c r="GJ129"/>
  <c r="GJ142"/>
  <c r="GJ123"/>
  <c r="GJ119"/>
  <c r="GJ117"/>
  <c r="GJ110"/>
  <c r="GJ109"/>
  <c r="GJ108"/>
  <c r="GJ106"/>
  <c r="GJ114"/>
  <c r="GJ113"/>
  <c r="GJ107"/>
  <c r="GJ104"/>
  <c r="GJ100"/>
  <c r="GJ99"/>
  <c r="GJ48"/>
  <c r="GJ46"/>
  <c r="GJ42"/>
  <c r="GJ95"/>
  <c r="GJ88"/>
  <c r="GJ78"/>
  <c r="GJ77"/>
  <c r="GJ76"/>
  <c r="GJ73"/>
  <c r="GJ58"/>
  <c r="GJ49"/>
  <c r="GJ45"/>
  <c r="GJ44"/>
  <c r="GJ41"/>
  <c r="GJ153"/>
  <c r="GJ147"/>
  <c r="GJ132"/>
  <c r="GJ122"/>
  <c r="GJ138"/>
  <c r="GJ134"/>
  <c r="GJ103"/>
  <c r="GJ64"/>
  <c r="GJ59"/>
  <c r="GJ54"/>
  <c r="GJ52"/>
  <c r="GJ50"/>
  <c r="GJ96"/>
  <c r="GJ80"/>
  <c r="GJ74"/>
  <c r="GJ69"/>
  <c r="GJ68"/>
  <c r="GJ51"/>
  <c r="GJ47"/>
  <c r="GJ181"/>
  <c r="GJ175"/>
  <c r="GJ179"/>
  <c r="GJ172"/>
  <c r="GJ167"/>
  <c r="GJ158"/>
  <c r="GJ162"/>
  <c r="GJ186"/>
  <c r="GJ185"/>
  <c r="GJ180"/>
  <c r="GJ174"/>
  <c r="GJ165"/>
  <c r="GJ159"/>
  <c r="GJ163"/>
  <c r="GJ157"/>
  <c r="GJ152"/>
  <c r="GJ143"/>
  <c r="GJ139"/>
  <c r="GJ135"/>
  <c r="GJ125"/>
  <c r="GJ102"/>
  <c r="GJ101"/>
  <c r="GJ90"/>
  <c r="GJ89"/>
  <c r="GJ87"/>
  <c r="GJ86"/>
  <c r="GJ82"/>
  <c r="GJ81"/>
  <c r="GJ70"/>
  <c r="GJ61"/>
  <c r="GJ93"/>
  <c r="GJ92"/>
  <c r="GJ91"/>
  <c r="GJ85"/>
  <c r="GJ71"/>
  <c r="GJ57"/>
  <c r="GJ56"/>
  <c r="GJ55"/>
  <c r="GJ43"/>
  <c r="GJ126"/>
  <c r="GJ155"/>
  <c r="GJ151"/>
  <c r="GJ133"/>
  <c r="GJ128"/>
  <c r="GJ127"/>
  <c r="GJ118"/>
  <c r="GJ144"/>
  <c r="GJ141"/>
  <c r="GJ116"/>
  <c r="GJ115"/>
  <c r="GJ105"/>
  <c r="GJ84"/>
  <c r="GJ79"/>
  <c r="GJ75"/>
  <c r="GJ72"/>
  <c r="GJ67"/>
  <c r="GJ66"/>
  <c r="GJ53"/>
  <c r="GJ94"/>
  <c r="GJ83"/>
  <c r="GJ65"/>
  <c r="GJ60"/>
  <c r="GJ124"/>
  <c r="GR7"/>
  <c r="GR4"/>
  <c r="GR5"/>
  <c r="GR6"/>
  <c r="GS32"/>
  <c r="GS36"/>
  <c r="GS38"/>
  <c r="GS40"/>
  <c r="GS14"/>
  <c r="GS15"/>
  <c r="GS17"/>
  <c r="GS19"/>
  <c r="GS21"/>
  <c r="GS23"/>
  <c r="GS25"/>
  <c r="GS27"/>
  <c r="GS29"/>
  <c r="GS31"/>
  <c r="GS35"/>
  <c r="GS37"/>
  <c r="GS11"/>
  <c r="GS12"/>
  <c r="GS16"/>
  <c r="GS18"/>
  <c r="GS20"/>
  <c r="GS22"/>
  <c r="GS24"/>
  <c r="GS26"/>
  <c r="GS28"/>
  <c r="GS30"/>
  <c r="GS33"/>
  <c r="GS39"/>
  <c r="GS13"/>
  <c r="GS34"/>
  <c r="GS184"/>
  <c r="GS183"/>
  <c r="GS162"/>
  <c r="GS160"/>
  <c r="GS164"/>
  <c r="GS188"/>
  <c r="GS185"/>
  <c r="GS182"/>
  <c r="GS176"/>
  <c r="GS174"/>
  <c r="GS170"/>
  <c r="GS172"/>
  <c r="GS169"/>
  <c r="GS167"/>
  <c r="GS153"/>
  <c r="GS151"/>
  <c r="GS145"/>
  <c r="GS138"/>
  <c r="GS132"/>
  <c r="GS128"/>
  <c r="GS127"/>
  <c r="GS125"/>
  <c r="GS107"/>
  <c r="GS100"/>
  <c r="GS116"/>
  <c r="GS101"/>
  <c r="GS74"/>
  <c r="GS57"/>
  <c r="GS52"/>
  <c r="GS49"/>
  <c r="GS122"/>
  <c r="GS89"/>
  <c r="GS79"/>
  <c r="GS64"/>
  <c r="GS59"/>
  <c r="GS50"/>
  <c r="GS46"/>
  <c r="GS158"/>
  <c r="GS154"/>
  <c r="GS147"/>
  <c r="GS144"/>
  <c r="GS142"/>
  <c r="GS119"/>
  <c r="GS139"/>
  <c r="GS129"/>
  <c r="GS113"/>
  <c r="GS109"/>
  <c r="GS96"/>
  <c r="GS94"/>
  <c r="GS65"/>
  <c r="GS60"/>
  <c r="GS56"/>
  <c r="GS55"/>
  <c r="GS51"/>
  <c r="GS47"/>
  <c r="GS42"/>
  <c r="GS41"/>
  <c r="GS118"/>
  <c r="GS87"/>
  <c r="GS81"/>
  <c r="GS75"/>
  <c r="GS70"/>
  <c r="GS66"/>
  <c r="GS54"/>
  <c r="GS48"/>
  <c r="GS43"/>
  <c r="GS180"/>
  <c r="GS181"/>
  <c r="GS166"/>
  <c r="GS161"/>
  <c r="GS159"/>
  <c r="GS168"/>
  <c r="GS165"/>
  <c r="GS163"/>
  <c r="GS186"/>
  <c r="GS187"/>
  <c r="GS179"/>
  <c r="GS175"/>
  <c r="GS173"/>
  <c r="GS171"/>
  <c r="GS156"/>
  <c r="GS155"/>
  <c r="GS152"/>
  <c r="GS150"/>
  <c r="GS135"/>
  <c r="GS143"/>
  <c r="GS133"/>
  <c r="GS103"/>
  <c r="GS92"/>
  <c r="GS91"/>
  <c r="GS88"/>
  <c r="GS83"/>
  <c r="GS78"/>
  <c r="GS77"/>
  <c r="GS71"/>
  <c r="GS58"/>
  <c r="GS53"/>
  <c r="GS44"/>
  <c r="GS86"/>
  <c r="GS82"/>
  <c r="GS72"/>
  <c r="GS67"/>
  <c r="GS157"/>
  <c r="GS146"/>
  <c r="GS141"/>
  <c r="GS140"/>
  <c r="GS134"/>
  <c r="GS123"/>
  <c r="GS117"/>
  <c r="GS131"/>
  <c r="GS130"/>
  <c r="GS126"/>
  <c r="GS124"/>
  <c r="GS115"/>
  <c r="GS110"/>
  <c r="GS108"/>
  <c r="GS105"/>
  <c r="GS99"/>
  <c r="GS114"/>
  <c r="GS106"/>
  <c r="GS104"/>
  <c r="GS102"/>
  <c r="GS95"/>
  <c r="GS93"/>
  <c r="GS85"/>
  <c r="GS80"/>
  <c r="GS76"/>
  <c r="GS73"/>
  <c r="GS69"/>
  <c r="GS68"/>
  <c r="GS45"/>
  <c r="GS90"/>
  <c r="GS84"/>
  <c r="GS61"/>
  <c r="HA7"/>
  <c r="HA4"/>
  <c r="HA5"/>
  <c r="HA6"/>
  <c r="HB13"/>
  <c r="HB15"/>
  <c r="HB17"/>
  <c r="HB19"/>
  <c r="HB21"/>
  <c r="HB23"/>
  <c r="HB25"/>
  <c r="HB27"/>
  <c r="HB29"/>
  <c r="HB34"/>
  <c r="HB11"/>
  <c r="HB12"/>
  <c r="HB33"/>
  <c r="HB14"/>
  <c r="HB31"/>
  <c r="HB35"/>
  <c r="HB37"/>
  <c r="HB16"/>
  <c r="HB18"/>
  <c r="HB20"/>
  <c r="HB22"/>
  <c r="HB24"/>
  <c r="HB26"/>
  <c r="HB28"/>
  <c r="HB30"/>
  <c r="HB32"/>
  <c r="HB36"/>
  <c r="HB38"/>
  <c r="HB39"/>
  <c r="HB40"/>
  <c r="HB181"/>
  <c r="HB175"/>
  <c r="HB179"/>
  <c r="HB168"/>
  <c r="HB158"/>
  <c r="HB167"/>
  <c r="HB162"/>
  <c r="HB186"/>
  <c r="HB185"/>
  <c r="HB180"/>
  <c r="HB172"/>
  <c r="HB174"/>
  <c r="HB165"/>
  <c r="HB163"/>
  <c r="HB155"/>
  <c r="HB166"/>
  <c r="HB159"/>
  <c r="HB152"/>
  <c r="HB143"/>
  <c r="HB125"/>
  <c r="HB140"/>
  <c r="HB135"/>
  <c r="HB132"/>
  <c r="HB118"/>
  <c r="HB116"/>
  <c r="HB102"/>
  <c r="HB101"/>
  <c r="HB123"/>
  <c r="HB90"/>
  <c r="HB89"/>
  <c r="HB87"/>
  <c r="HB86"/>
  <c r="HB82"/>
  <c r="HB81"/>
  <c r="HB70"/>
  <c r="HB61"/>
  <c r="HB43"/>
  <c r="HB93"/>
  <c r="HB92"/>
  <c r="HB91"/>
  <c r="HB85"/>
  <c r="HB71"/>
  <c r="HB57"/>
  <c r="HB56"/>
  <c r="HB55"/>
  <c r="HB42"/>
  <c r="HB156"/>
  <c r="HB151"/>
  <c r="HB154"/>
  <c r="HB139"/>
  <c r="HB133"/>
  <c r="HB127"/>
  <c r="HB144"/>
  <c r="HB141"/>
  <c r="HB122"/>
  <c r="HB114"/>
  <c r="HB104"/>
  <c r="HB115"/>
  <c r="HB110"/>
  <c r="HB108"/>
  <c r="HB105"/>
  <c r="HB84"/>
  <c r="HB79"/>
  <c r="HB75"/>
  <c r="HB72"/>
  <c r="HB67"/>
  <c r="HB66"/>
  <c r="HB94"/>
  <c r="HB83"/>
  <c r="HB65"/>
  <c r="HB60"/>
  <c r="HB52"/>
  <c r="HB184"/>
  <c r="HB183"/>
  <c r="HB182"/>
  <c r="HB176"/>
  <c r="HB170"/>
  <c r="HB157"/>
  <c r="HB160"/>
  <c r="HB187"/>
  <c r="HB188"/>
  <c r="HB173"/>
  <c r="HB171"/>
  <c r="HB164"/>
  <c r="HB169"/>
  <c r="HB161"/>
  <c r="HB150"/>
  <c r="HB145"/>
  <c r="HB146"/>
  <c r="HB131"/>
  <c r="HB130"/>
  <c r="HB129"/>
  <c r="HB142"/>
  <c r="HB109"/>
  <c r="HB106"/>
  <c r="HB99"/>
  <c r="HB113"/>
  <c r="HB107"/>
  <c r="HB100"/>
  <c r="HB48"/>
  <c r="HB46"/>
  <c r="HB126"/>
  <c r="HB95"/>
  <c r="HB88"/>
  <c r="HB78"/>
  <c r="HB77"/>
  <c r="HB76"/>
  <c r="HB73"/>
  <c r="HB58"/>
  <c r="HB49"/>
  <c r="HB45"/>
  <c r="HB44"/>
  <c r="HB41"/>
  <c r="HB153"/>
  <c r="HB147"/>
  <c r="HB138"/>
  <c r="HB134"/>
  <c r="HB128"/>
  <c r="HB103"/>
  <c r="HB119"/>
  <c r="HB117"/>
  <c r="HB64"/>
  <c r="HB59"/>
  <c r="HB54"/>
  <c r="HB50"/>
  <c r="HB124"/>
  <c r="HB96"/>
  <c r="HB80"/>
  <c r="HB74"/>
  <c r="HB69"/>
  <c r="HB68"/>
  <c r="HB53"/>
  <c r="HB51"/>
  <c r="HB47"/>
  <c r="CA7"/>
  <c r="CA4"/>
  <c r="CA5"/>
  <c r="CA6"/>
  <c r="CB20"/>
  <c r="CB26"/>
  <c r="CB28"/>
  <c r="CB33"/>
  <c r="CB34"/>
  <c r="CB42"/>
  <c r="CB50"/>
  <c r="CB59"/>
  <c r="CB67"/>
  <c r="CB74"/>
  <c r="CB82"/>
  <c r="CB94"/>
  <c r="CB43"/>
  <c r="CB49"/>
  <c r="CB66"/>
  <c r="CB78"/>
  <c r="CB88"/>
  <c r="CB92"/>
  <c r="CB103"/>
  <c r="CB110"/>
  <c r="CB117"/>
  <c r="CB100"/>
  <c r="CB125"/>
  <c r="CB128"/>
  <c r="CB138"/>
  <c r="CB129"/>
  <c r="CB143"/>
  <c r="CB147"/>
  <c r="CB151"/>
  <c r="CB15"/>
  <c r="CB38"/>
  <c r="CB21"/>
  <c r="CB23"/>
  <c r="CB29"/>
  <c r="CB37"/>
  <c r="CB47"/>
  <c r="CB52"/>
  <c r="CB54"/>
  <c r="CB70"/>
  <c r="CB81"/>
  <c r="CB87"/>
  <c r="CB95"/>
  <c r="CB55"/>
  <c r="CB60"/>
  <c r="CB68"/>
  <c r="CB76"/>
  <c r="CB85"/>
  <c r="CB102"/>
  <c r="CB104"/>
  <c r="CB113"/>
  <c r="CB116"/>
  <c r="CB131"/>
  <c r="CB142"/>
  <c r="CB134"/>
  <c r="CB140"/>
  <c r="CB154"/>
  <c r="CB160"/>
  <c r="CB163"/>
  <c r="CB158"/>
  <c r="CB169"/>
  <c r="CB180"/>
  <c r="CB184"/>
  <c r="CB162"/>
  <c r="CB164"/>
  <c r="CB166"/>
  <c r="CB170"/>
  <c r="CB174"/>
  <c r="CB179"/>
  <c r="CB181"/>
  <c r="CB187"/>
  <c r="CB57"/>
  <c r="CB17"/>
  <c r="CB118"/>
  <c r="CB182"/>
  <c r="CB155"/>
  <c r="CB109"/>
  <c r="CB45"/>
  <c r="CB69"/>
  <c r="CB12"/>
  <c r="AY7"/>
  <c r="AY4"/>
  <c r="AY5"/>
  <c r="AY6"/>
  <c r="AZ57"/>
  <c r="AZ99"/>
  <c r="AZ185"/>
  <c r="AZ33"/>
  <c r="AZ124"/>
  <c r="AZ179"/>
  <c r="AZ184"/>
  <c r="AZ175"/>
  <c r="AZ158"/>
  <c r="AZ160"/>
  <c r="AZ174"/>
  <c r="AZ164"/>
  <c r="AZ153"/>
  <c r="AZ147"/>
  <c r="AZ141"/>
  <c r="AZ127"/>
  <c r="AZ117"/>
  <c r="AZ91"/>
  <c r="AZ82"/>
  <c r="AZ44"/>
  <c r="AZ89"/>
  <c r="AZ74"/>
  <c r="AZ58"/>
  <c r="AZ42"/>
  <c r="AZ12"/>
  <c r="AZ26"/>
  <c r="AZ16"/>
  <c r="AZ152"/>
  <c r="AZ134"/>
  <c r="AZ130"/>
  <c r="AZ116"/>
  <c r="AZ104"/>
  <c r="AZ80"/>
  <c r="AZ65"/>
  <c r="AZ95"/>
  <c r="AZ70"/>
  <c r="AZ52"/>
  <c r="AZ31"/>
  <c r="AZ22"/>
  <c r="AZ38"/>
  <c r="AZ122"/>
  <c r="AZ45"/>
  <c r="AZ35"/>
  <c r="AZ182"/>
  <c r="AZ87"/>
  <c r="AZ40"/>
  <c r="AZ102"/>
  <c r="AZ77"/>
  <c r="AZ186"/>
  <c r="AZ159"/>
  <c r="AZ161"/>
  <c r="AZ173"/>
  <c r="AZ165"/>
  <c r="AZ162"/>
  <c r="AZ131"/>
  <c r="AZ128"/>
  <c r="AZ100"/>
  <c r="AZ101"/>
  <c r="AZ83"/>
  <c r="AZ49"/>
  <c r="AZ92"/>
  <c r="AZ78"/>
  <c r="AZ59"/>
  <c r="AZ46"/>
  <c r="AZ13"/>
  <c r="AZ27"/>
  <c r="AZ18"/>
  <c r="AZ154"/>
  <c r="AZ139"/>
  <c r="AZ119"/>
  <c r="AZ105"/>
  <c r="AZ85"/>
  <c r="AZ68"/>
  <c r="AZ51"/>
  <c r="AZ75"/>
  <c r="AZ53"/>
  <c r="AZ37"/>
  <c r="AZ23"/>
  <c r="AZ17"/>
  <c r="AZ36"/>
  <c r="AZ67"/>
  <c r="AZ146"/>
  <c r="AZ43"/>
  <c r="AZ155"/>
  <c r="AZ93"/>
  <c r="AZ41"/>
  <c r="AZ180"/>
  <c r="AZ176"/>
  <c r="AZ169"/>
  <c r="AZ163"/>
  <c r="AZ187"/>
  <c r="AZ166"/>
  <c r="AZ170"/>
  <c r="AZ150"/>
  <c r="AZ132"/>
  <c r="AZ133"/>
  <c r="AZ143"/>
  <c r="AZ103"/>
  <c r="AZ108"/>
  <c r="AZ88"/>
  <c r="AZ94"/>
  <c r="AZ79"/>
  <c r="AZ64"/>
  <c r="AZ50"/>
  <c r="AZ34"/>
  <c r="AZ28"/>
  <c r="AZ20"/>
  <c r="AZ157"/>
  <c r="AZ140"/>
  <c r="AZ142"/>
  <c r="AZ123"/>
  <c r="AZ113"/>
  <c r="AZ106"/>
  <c r="AZ73"/>
  <c r="AZ55"/>
  <c r="AZ81"/>
  <c r="AZ54"/>
  <c r="AZ39"/>
  <c r="AZ25"/>
  <c r="AZ19"/>
  <c r="AZ15"/>
  <c r="AZ66"/>
  <c r="AZ69"/>
  <c r="AZ109"/>
  <c r="AZ118"/>
  <c r="AZ181"/>
  <c r="AZ135"/>
  <c r="AZ47"/>
  <c r="AZ11"/>
  <c r="AZ167"/>
  <c r="AZ183"/>
  <c r="AZ171"/>
  <c r="AZ168"/>
  <c r="AZ188"/>
  <c r="AZ172"/>
  <c r="AZ156"/>
  <c r="AZ151"/>
  <c r="AZ145"/>
  <c r="AZ138"/>
  <c r="AZ125"/>
  <c r="AZ107"/>
  <c r="AZ110"/>
  <c r="AZ90"/>
  <c r="AZ71"/>
  <c r="AZ96"/>
  <c r="AZ86"/>
  <c r="AZ72"/>
  <c r="AZ56"/>
  <c r="AZ30"/>
  <c r="AZ24"/>
  <c r="AZ14"/>
  <c r="AZ149"/>
  <c r="AZ148"/>
  <c r="AZ144"/>
  <c r="AZ129"/>
  <c r="AZ114"/>
  <c r="AZ115"/>
  <c r="AZ76"/>
  <c r="AZ60"/>
  <c r="AZ84"/>
  <c r="AZ61"/>
  <c r="AZ48"/>
  <c r="AZ29"/>
  <c r="AZ21"/>
  <c r="AZ32"/>
  <c r="AZ126"/>
  <c r="EG7"/>
  <c r="EG4"/>
  <c r="EG5"/>
  <c r="EG6"/>
  <c r="EH185"/>
  <c r="EH174"/>
  <c r="EH173"/>
  <c r="EH183"/>
  <c r="EH168"/>
  <c r="EH157"/>
  <c r="EH158"/>
  <c r="EH154"/>
  <c r="EH139"/>
  <c r="EH124"/>
  <c r="EH108"/>
  <c r="EH101"/>
  <c r="EH105"/>
  <c r="EH95"/>
  <c r="EH87"/>
  <c r="EH70"/>
  <c r="EH46"/>
  <c r="EH91"/>
  <c r="EH77"/>
  <c r="EH55"/>
  <c r="EH43"/>
  <c r="EH32"/>
  <c r="EH24"/>
  <c r="EH16"/>
  <c r="EH36"/>
  <c r="EH155"/>
  <c r="EH151"/>
  <c r="EH138"/>
  <c r="EH125"/>
  <c r="EH134"/>
  <c r="EH122"/>
  <c r="EH72"/>
  <c r="EH59"/>
  <c r="EH50"/>
  <c r="EH74"/>
  <c r="EH60"/>
  <c r="EH12"/>
  <c r="EH27"/>
  <c r="EH19"/>
  <c r="EH119"/>
  <c r="EH186"/>
  <c r="EH179"/>
  <c r="EH175"/>
  <c r="EH170"/>
  <c r="EH166"/>
  <c r="EH181"/>
  <c r="EH160"/>
  <c r="EH164"/>
  <c r="EH146"/>
  <c r="EH141"/>
  <c r="EH127"/>
  <c r="EH110"/>
  <c r="EH102"/>
  <c r="EH107"/>
  <c r="EH96"/>
  <c r="EH89"/>
  <c r="EH81"/>
  <c r="EH48"/>
  <c r="EH92"/>
  <c r="EH78"/>
  <c r="EH71"/>
  <c r="EH56"/>
  <c r="EH44"/>
  <c r="EH38"/>
  <c r="EH26"/>
  <c r="EH18"/>
  <c r="EH37"/>
  <c r="EH150"/>
  <c r="EH133"/>
  <c r="EH143"/>
  <c r="EH132"/>
  <c r="EH116"/>
  <c r="EH84"/>
  <c r="EH67"/>
  <c r="EH54"/>
  <c r="EH69"/>
  <c r="EH51"/>
  <c r="EH39"/>
  <c r="EH25"/>
  <c r="EH17"/>
  <c r="EH123"/>
  <c r="EH187"/>
  <c r="EH182"/>
  <c r="EH176"/>
  <c r="EH171"/>
  <c r="EH169"/>
  <c r="EH161"/>
  <c r="EH165"/>
  <c r="EH147"/>
  <c r="EH142"/>
  <c r="EH130"/>
  <c r="EH103"/>
  <c r="EH114"/>
  <c r="EH100"/>
  <c r="EH90"/>
  <c r="EH82"/>
  <c r="EH61"/>
  <c r="EH93"/>
  <c r="EH85"/>
  <c r="EH73"/>
  <c r="EH57"/>
  <c r="EH45"/>
  <c r="EH40"/>
  <c r="EH28"/>
  <c r="EH20"/>
  <c r="EH14"/>
  <c r="EH31"/>
  <c r="EH153"/>
  <c r="EH129"/>
  <c r="EH140"/>
  <c r="EH118"/>
  <c r="EH113"/>
  <c r="EH79"/>
  <c r="EH66"/>
  <c r="EH53"/>
  <c r="EH83"/>
  <c r="EH68"/>
  <c r="EH47"/>
  <c r="EH34"/>
  <c r="EH23"/>
  <c r="EH13"/>
  <c r="EH188"/>
  <c r="EH180"/>
  <c r="EH172"/>
  <c r="EH163"/>
  <c r="EH184"/>
  <c r="EH162"/>
  <c r="EH167"/>
  <c r="EH156"/>
  <c r="EH144"/>
  <c r="EH131"/>
  <c r="EH117"/>
  <c r="EH126"/>
  <c r="EH106"/>
  <c r="EH115"/>
  <c r="EH104"/>
  <c r="EH94"/>
  <c r="EH86"/>
  <c r="EH42"/>
  <c r="EH88"/>
  <c r="EH76"/>
  <c r="EH58"/>
  <c r="EH49"/>
  <c r="EH41"/>
  <c r="EH30"/>
  <c r="EH22"/>
  <c r="EH15"/>
  <c r="EH35"/>
  <c r="EH159"/>
  <c r="EH152"/>
  <c r="EH145"/>
  <c r="EH128"/>
  <c r="EH135"/>
  <c r="EH109"/>
  <c r="EH99"/>
  <c r="EH75"/>
  <c r="EH64"/>
  <c r="EH52"/>
  <c r="EH80"/>
  <c r="EH65"/>
  <c r="EH33"/>
  <c r="EH29"/>
  <c r="EH21"/>
  <c r="EH11"/>
  <c r="AA7"/>
  <c r="AA4"/>
  <c r="AA5"/>
  <c r="AA6"/>
  <c r="AB185"/>
  <c r="AB179"/>
  <c r="AB175"/>
  <c r="AB158"/>
  <c r="AB188"/>
  <c r="AB166"/>
  <c r="AB170"/>
  <c r="AB153"/>
  <c r="AB146"/>
  <c r="AB132"/>
  <c r="AB141"/>
  <c r="AB124"/>
  <c r="AB102"/>
  <c r="AB108"/>
  <c r="AB88"/>
  <c r="AB71"/>
  <c r="AB47"/>
  <c r="AB96"/>
  <c r="AB89"/>
  <c r="AB77"/>
  <c r="AB64"/>
  <c r="AB56"/>
  <c r="AB43"/>
  <c r="AB12"/>
  <c r="AB27"/>
  <c r="AB18"/>
  <c r="AB157"/>
  <c r="AB155"/>
  <c r="AB125"/>
  <c r="AB139"/>
  <c r="AB118"/>
  <c r="AB115"/>
  <c r="AB104"/>
  <c r="AB85"/>
  <c r="AB68"/>
  <c r="AB55"/>
  <c r="AB84"/>
  <c r="AB52"/>
  <c r="AB37"/>
  <c r="AB29"/>
  <c r="AB21"/>
  <c r="AB32"/>
  <c r="AB122"/>
  <c r="AB182"/>
  <c r="AB159"/>
  <c r="AB161"/>
  <c r="AB181"/>
  <c r="AB172"/>
  <c r="AB156"/>
  <c r="AB160"/>
  <c r="AB143"/>
  <c r="AB128"/>
  <c r="AB103"/>
  <c r="AB110"/>
  <c r="AB90"/>
  <c r="AB82"/>
  <c r="AB49"/>
  <c r="AB92"/>
  <c r="AB78"/>
  <c r="AB66"/>
  <c r="AB57"/>
  <c r="AB45"/>
  <c r="AB13"/>
  <c r="AB28"/>
  <c r="AB20"/>
  <c r="AB154"/>
  <c r="AB140"/>
  <c r="AB135"/>
  <c r="AB123"/>
  <c r="AB109"/>
  <c r="AB80"/>
  <c r="AB67"/>
  <c r="AB51"/>
  <c r="AB81"/>
  <c r="AB61"/>
  <c r="AB48"/>
  <c r="AB36"/>
  <c r="AB25"/>
  <c r="AB19"/>
  <c r="AB15"/>
  <c r="AB126"/>
  <c r="AB183"/>
  <c r="AB180"/>
  <c r="AB169"/>
  <c r="AB163"/>
  <c r="AB186"/>
  <c r="AB174"/>
  <c r="AB164"/>
  <c r="AB162"/>
  <c r="AB150"/>
  <c r="AB145"/>
  <c r="AB127"/>
  <c r="AB133"/>
  <c r="AB107"/>
  <c r="AB91"/>
  <c r="AB83"/>
  <c r="AB41"/>
  <c r="AB93"/>
  <c r="AB79"/>
  <c r="AB72"/>
  <c r="AB58"/>
  <c r="AB46"/>
  <c r="AB34"/>
  <c r="AB30"/>
  <c r="AB24"/>
  <c r="AB14"/>
  <c r="AB152"/>
  <c r="AB144"/>
  <c r="AB130"/>
  <c r="AB119"/>
  <c r="AB113"/>
  <c r="AB106"/>
  <c r="AB76"/>
  <c r="AB65"/>
  <c r="AB99"/>
  <c r="AB75"/>
  <c r="AB54"/>
  <c r="AB40"/>
  <c r="AB33"/>
  <c r="AB23"/>
  <c r="AB17"/>
  <c r="AB11"/>
  <c r="AB184"/>
  <c r="AB176"/>
  <c r="AB171"/>
  <c r="AB168"/>
  <c r="AB187"/>
  <c r="AB173"/>
  <c r="AB165"/>
  <c r="AB167"/>
  <c r="AB151"/>
  <c r="AB147"/>
  <c r="AB131"/>
  <c r="AB138"/>
  <c r="AB117"/>
  <c r="AB100"/>
  <c r="AB101"/>
  <c r="AB87"/>
  <c r="AB69"/>
  <c r="AB44"/>
  <c r="AB94"/>
  <c r="AB86"/>
  <c r="AB74"/>
  <c r="AB59"/>
  <c r="AB50"/>
  <c r="AB42"/>
  <c r="AB35"/>
  <c r="AB26"/>
  <c r="AB16"/>
  <c r="AB134"/>
  <c r="AB142"/>
  <c r="AB129"/>
  <c r="AB116"/>
  <c r="AB105"/>
  <c r="AB73"/>
  <c r="AB60"/>
  <c r="AB95"/>
  <c r="AB70"/>
  <c r="AB53"/>
  <c r="AB39"/>
  <c r="AB31"/>
  <c r="AB22"/>
  <c r="AB38"/>
  <c r="BQ7"/>
  <c r="BQ4"/>
  <c r="BQ5"/>
  <c r="BQ6"/>
  <c r="BS181"/>
  <c r="BS173"/>
  <c r="BS167"/>
  <c r="BS156"/>
  <c r="BS183"/>
  <c r="BS171"/>
  <c r="BS168"/>
  <c r="BS157"/>
  <c r="BS146"/>
  <c r="BS126"/>
  <c r="BS139"/>
  <c r="BS123"/>
  <c r="BS105"/>
  <c r="BS76"/>
  <c r="BS51"/>
  <c r="BS87"/>
  <c r="BS70"/>
  <c r="BS52"/>
  <c r="BS37"/>
  <c r="BS25"/>
  <c r="BS19"/>
  <c r="BS15"/>
  <c r="BS150"/>
  <c r="BS143"/>
  <c r="BS138"/>
  <c r="BS107"/>
  <c r="BS108"/>
  <c r="BS91"/>
  <c r="BS77"/>
  <c r="BS57"/>
  <c r="BS86"/>
  <c r="BS72"/>
  <c r="BS59"/>
  <c r="BS42"/>
  <c r="BS12"/>
  <c r="BS27"/>
  <c r="BS18"/>
  <c r="BS40"/>
  <c r="BS118"/>
  <c r="BS182"/>
  <c r="BS188"/>
  <c r="BS174"/>
  <c r="BS166"/>
  <c r="BS162"/>
  <c r="BS180"/>
  <c r="BS169"/>
  <c r="BS163"/>
  <c r="BS154"/>
  <c r="BS140"/>
  <c r="BS122"/>
  <c r="BS116"/>
  <c r="BS104"/>
  <c r="BS93"/>
  <c r="BS73"/>
  <c r="BS60"/>
  <c r="BS45"/>
  <c r="BS84"/>
  <c r="BS61"/>
  <c r="BS48"/>
  <c r="BS35"/>
  <c r="BS23"/>
  <c r="BS38"/>
  <c r="BS135"/>
  <c r="BS133"/>
  <c r="BS100"/>
  <c r="BS103"/>
  <c r="BS88"/>
  <c r="BS71"/>
  <c r="BS49"/>
  <c r="BS96"/>
  <c r="BS82"/>
  <c r="BS69"/>
  <c r="BS58"/>
  <c r="BS41"/>
  <c r="BS11"/>
  <c r="BS28"/>
  <c r="BS20"/>
  <c r="BS17"/>
  <c r="BS117"/>
  <c r="BS109"/>
  <c r="BS155"/>
  <c r="BS187"/>
  <c r="BS175"/>
  <c r="BS172"/>
  <c r="BS165"/>
  <c r="BS186"/>
  <c r="BS176"/>
  <c r="BS159"/>
  <c r="BS161"/>
  <c r="BS152"/>
  <c r="BS144"/>
  <c r="BS131"/>
  <c r="BS114"/>
  <c r="BS106"/>
  <c r="BS85"/>
  <c r="BS68"/>
  <c r="BS56"/>
  <c r="BS95"/>
  <c r="BS81"/>
  <c r="BS54"/>
  <c r="BS47"/>
  <c r="BS31"/>
  <c r="BS22"/>
  <c r="BS36"/>
  <c r="BS153"/>
  <c r="BS147"/>
  <c r="BS132"/>
  <c r="BS128"/>
  <c r="BS101"/>
  <c r="BS83"/>
  <c r="BS66"/>
  <c r="BS44"/>
  <c r="BS94"/>
  <c r="BS79"/>
  <c r="BS67"/>
  <c r="BS50"/>
  <c r="BS34"/>
  <c r="BS30"/>
  <c r="BS24"/>
  <c r="BS14"/>
  <c r="BS115"/>
  <c r="BS127"/>
  <c r="BS129"/>
  <c r="BS185"/>
  <c r="BS179"/>
  <c r="BS170"/>
  <c r="BS164"/>
  <c r="BS184"/>
  <c r="BS158"/>
  <c r="BS160"/>
  <c r="BS134"/>
  <c r="BS142"/>
  <c r="BS130"/>
  <c r="BS113"/>
  <c r="BS102"/>
  <c r="BS80"/>
  <c r="BS65"/>
  <c r="BS55"/>
  <c r="BS90"/>
  <c r="BS75"/>
  <c r="BS53"/>
  <c r="BS39"/>
  <c r="BS29"/>
  <c r="BS21"/>
  <c r="BS32"/>
  <c r="BS151"/>
  <c r="BS145"/>
  <c r="BS141"/>
  <c r="BS119"/>
  <c r="BS110"/>
  <c r="BS92"/>
  <c r="BS78"/>
  <c r="BS43"/>
  <c r="BS89"/>
  <c r="BS74"/>
  <c r="BS64"/>
  <c r="BS46"/>
  <c r="BS13"/>
  <c r="BS33"/>
  <c r="BS26"/>
  <c r="BS16"/>
  <c r="BS99"/>
  <c r="BS125"/>
  <c r="BS124"/>
  <c r="ET7"/>
  <c r="ET4"/>
  <c r="ET5"/>
  <c r="ET6"/>
  <c r="EU186"/>
  <c r="EU180"/>
  <c r="EU172"/>
  <c r="EU163"/>
  <c r="EU184"/>
  <c r="EU168"/>
  <c r="EU157"/>
  <c r="EU158"/>
  <c r="EU154"/>
  <c r="EU139"/>
  <c r="EU119"/>
  <c r="EU130"/>
  <c r="EU124"/>
  <c r="EU104"/>
  <c r="EU109"/>
  <c r="EU98"/>
  <c r="EU90"/>
  <c r="EU82"/>
  <c r="EU61"/>
  <c r="EU99"/>
  <c r="EU88"/>
  <c r="EU76"/>
  <c r="EU63"/>
  <c r="EU55"/>
  <c r="EU43"/>
  <c r="EU32"/>
  <c r="EU26"/>
  <c r="EU16"/>
  <c r="EU35"/>
  <c r="EU153"/>
  <c r="EU135"/>
  <c r="EU132"/>
  <c r="EU100"/>
  <c r="EU84"/>
  <c r="EU67"/>
  <c r="EU53"/>
  <c r="EU83"/>
  <c r="EU65"/>
  <c r="EU47"/>
  <c r="EU39"/>
  <c r="EU23"/>
  <c r="EU17"/>
  <c r="EU125"/>
  <c r="EU187"/>
  <c r="EU179"/>
  <c r="EU174"/>
  <c r="EU173"/>
  <c r="EU183"/>
  <c r="EU160"/>
  <c r="EU164"/>
  <c r="EU146"/>
  <c r="EU141"/>
  <c r="EU123"/>
  <c r="EU131"/>
  <c r="EU126"/>
  <c r="EU105"/>
  <c r="EU110"/>
  <c r="EU102"/>
  <c r="EU94"/>
  <c r="EU86"/>
  <c r="EU69"/>
  <c r="EU42"/>
  <c r="EU91"/>
  <c r="EU77"/>
  <c r="EU66"/>
  <c r="EU56"/>
  <c r="EU44"/>
  <c r="EU38"/>
  <c r="EU27"/>
  <c r="EU18"/>
  <c r="EU10"/>
  <c r="EU31"/>
  <c r="EU152"/>
  <c r="EU143"/>
  <c r="EU116"/>
  <c r="EU122"/>
  <c r="EU79"/>
  <c r="EU64"/>
  <c r="EU52"/>
  <c r="EU80"/>
  <c r="EU36"/>
  <c r="EU34"/>
  <c r="EU22"/>
  <c r="EU13"/>
  <c r="EU127"/>
  <c r="EU188"/>
  <c r="EU182"/>
  <c r="EU175"/>
  <c r="EU170"/>
  <c r="EU166"/>
  <c r="EU181"/>
  <c r="EU161"/>
  <c r="EU165"/>
  <c r="EU147"/>
  <c r="EU142"/>
  <c r="EU134"/>
  <c r="EU128"/>
  <c r="EU113"/>
  <c r="EU118"/>
  <c r="EU106"/>
  <c r="EU95"/>
  <c r="EU87"/>
  <c r="EU70"/>
  <c r="EU46"/>
  <c r="EU92"/>
  <c r="EU78"/>
  <c r="EU71"/>
  <c r="EU57"/>
  <c r="EU45"/>
  <c r="EU40"/>
  <c r="EU28"/>
  <c r="EU20"/>
  <c r="EU14"/>
  <c r="EU159"/>
  <c r="EU151"/>
  <c r="EU145"/>
  <c r="EU140"/>
  <c r="EU114"/>
  <c r="EU75"/>
  <c r="EU59"/>
  <c r="EU50"/>
  <c r="EU74"/>
  <c r="EU60"/>
  <c r="EU33"/>
  <c r="EU29"/>
  <c r="EU21"/>
  <c r="EU11"/>
  <c r="EU185"/>
  <c r="EU176"/>
  <c r="EU171"/>
  <c r="EU169"/>
  <c r="EU162"/>
  <c r="EU167"/>
  <c r="EU156"/>
  <c r="EU144"/>
  <c r="EU117"/>
  <c r="EU129"/>
  <c r="EU115"/>
  <c r="EU103"/>
  <c r="EU108"/>
  <c r="EU96"/>
  <c r="EU89"/>
  <c r="EU81"/>
  <c r="EU48"/>
  <c r="EU93"/>
  <c r="EU85"/>
  <c r="EU73"/>
  <c r="EU58"/>
  <c r="EU49"/>
  <c r="EU41"/>
  <c r="EU30"/>
  <c r="EU24"/>
  <c r="EU15"/>
  <c r="EU37"/>
  <c r="EU155"/>
  <c r="EU150"/>
  <c r="EU138"/>
  <c r="EU133"/>
  <c r="EU107"/>
  <c r="EU101"/>
  <c r="EU72"/>
  <c r="EU54"/>
  <c r="EU68"/>
  <c r="EU51"/>
  <c r="EU12"/>
  <c r="EU25"/>
  <c r="EU19"/>
  <c r="BK7"/>
  <c r="BK4"/>
  <c r="BK5"/>
  <c r="BK6"/>
  <c r="BL183"/>
  <c r="BL171"/>
  <c r="BL168"/>
  <c r="BL188"/>
  <c r="BL173"/>
  <c r="BL167"/>
  <c r="BL156"/>
  <c r="BL151"/>
  <c r="BL145"/>
  <c r="BL124"/>
  <c r="BL133"/>
  <c r="BL109"/>
  <c r="BL101"/>
  <c r="BL88"/>
  <c r="BL71"/>
  <c r="BL49"/>
  <c r="BL96"/>
  <c r="BL82"/>
  <c r="BL69"/>
  <c r="BL58"/>
  <c r="BL41"/>
  <c r="BL11"/>
  <c r="BL28"/>
  <c r="BL20"/>
  <c r="BL157"/>
  <c r="BL146"/>
  <c r="BL129"/>
  <c r="BL123"/>
  <c r="BL113"/>
  <c r="BL106"/>
  <c r="BL85"/>
  <c r="BL68"/>
  <c r="BL56"/>
  <c r="BL95"/>
  <c r="BL81"/>
  <c r="BL54"/>
  <c r="BL47"/>
  <c r="BL31"/>
  <c r="BL22"/>
  <c r="BL40"/>
  <c r="BL15"/>
  <c r="BL184"/>
  <c r="BL158"/>
  <c r="BL160"/>
  <c r="BL181"/>
  <c r="BL179"/>
  <c r="BL170"/>
  <c r="BL164"/>
  <c r="BL153"/>
  <c r="BL147"/>
  <c r="BL132"/>
  <c r="BL138"/>
  <c r="BL125"/>
  <c r="BL115"/>
  <c r="BL103"/>
  <c r="BL91"/>
  <c r="BL77"/>
  <c r="BL57"/>
  <c r="BL86"/>
  <c r="BL72"/>
  <c r="BL59"/>
  <c r="BL42"/>
  <c r="BL12"/>
  <c r="BL27"/>
  <c r="BL18"/>
  <c r="BL154"/>
  <c r="BL140"/>
  <c r="BL144"/>
  <c r="BL131"/>
  <c r="BL119"/>
  <c r="BL105"/>
  <c r="BL102"/>
  <c r="BL80"/>
  <c r="BL65"/>
  <c r="BL55"/>
  <c r="BL90"/>
  <c r="BL75"/>
  <c r="BL53"/>
  <c r="BL39"/>
  <c r="BL29"/>
  <c r="BL21"/>
  <c r="BL38"/>
  <c r="BL186"/>
  <c r="BL176"/>
  <c r="BL159"/>
  <c r="BL161"/>
  <c r="BL185"/>
  <c r="BL182"/>
  <c r="BL172"/>
  <c r="BL165"/>
  <c r="BL155"/>
  <c r="BL135"/>
  <c r="BL141"/>
  <c r="BL127"/>
  <c r="BL100"/>
  <c r="BL108"/>
  <c r="BL92"/>
  <c r="BL78"/>
  <c r="BL43"/>
  <c r="BL89"/>
  <c r="BL74"/>
  <c r="BL64"/>
  <c r="BL46"/>
  <c r="BL13"/>
  <c r="BL33"/>
  <c r="BL26"/>
  <c r="BL16"/>
  <c r="BL152"/>
  <c r="BL142"/>
  <c r="BL130"/>
  <c r="BL116"/>
  <c r="BL104"/>
  <c r="BL76"/>
  <c r="BL51"/>
  <c r="BL87"/>
  <c r="BL70"/>
  <c r="BL52"/>
  <c r="BL37"/>
  <c r="BL25"/>
  <c r="BL19"/>
  <c r="BL36"/>
  <c r="BL122"/>
  <c r="BL180"/>
  <c r="BL169"/>
  <c r="BL163"/>
  <c r="BL187"/>
  <c r="BL175"/>
  <c r="BL174"/>
  <c r="BL166"/>
  <c r="BL162"/>
  <c r="BL150"/>
  <c r="BL143"/>
  <c r="BL118"/>
  <c r="BL128"/>
  <c r="BL107"/>
  <c r="BL110"/>
  <c r="BL99"/>
  <c r="BL83"/>
  <c r="BL66"/>
  <c r="BL44"/>
  <c r="BL94"/>
  <c r="BL79"/>
  <c r="BL67"/>
  <c r="BL50"/>
  <c r="BL34"/>
  <c r="BL30"/>
  <c r="BL24"/>
  <c r="BL14"/>
  <c r="BL134"/>
  <c r="BL139"/>
  <c r="BL114"/>
  <c r="BL117"/>
  <c r="BL93"/>
  <c r="BL73"/>
  <c r="BL60"/>
  <c r="BL45"/>
  <c r="BL84"/>
  <c r="BL61"/>
  <c r="BL48"/>
  <c r="BL35"/>
  <c r="BL23"/>
  <c r="BL17"/>
  <c r="BL32"/>
  <c r="BL126"/>
  <c r="AM5"/>
  <c r="AM6"/>
  <c r="AN173"/>
  <c r="AK173"/>
  <c r="AN145"/>
  <c r="AK145"/>
  <c r="AN83"/>
  <c r="AK83"/>
  <c r="AN34"/>
  <c r="AK34"/>
  <c r="AN119"/>
  <c r="AK119"/>
  <c r="AN106"/>
  <c r="AK106"/>
  <c r="AN65"/>
  <c r="AK65"/>
  <c r="AN75"/>
  <c r="AK75"/>
  <c r="AN40"/>
  <c r="AK40"/>
  <c r="AN23"/>
  <c r="AK23"/>
  <c r="AN184"/>
  <c r="AK184"/>
  <c r="AN170"/>
  <c r="AK170"/>
  <c r="AN147"/>
  <c r="AK147"/>
  <c r="AN100"/>
  <c r="AK100"/>
  <c r="AN86"/>
  <c r="AK86"/>
  <c r="AN59"/>
  <c r="AK59"/>
  <c r="AN26"/>
  <c r="AK26"/>
  <c r="AN149"/>
  <c r="AQ149"/>
  <c r="AK149"/>
  <c r="AN142"/>
  <c r="AK142"/>
  <c r="AN116"/>
  <c r="AK116"/>
  <c r="AN95"/>
  <c r="AK95"/>
  <c r="AN38"/>
  <c r="AK38"/>
  <c r="AN185"/>
  <c r="AK185"/>
  <c r="AN172"/>
  <c r="AK172"/>
  <c r="AN153"/>
  <c r="AK153"/>
  <c r="AN139"/>
  <c r="AK139"/>
  <c r="AN85"/>
  <c r="AK85"/>
  <c r="AN55"/>
  <c r="AK55"/>
  <c r="AN52"/>
  <c r="AK52"/>
  <c r="AN29"/>
  <c r="AK29"/>
  <c r="AN32"/>
  <c r="AK32"/>
  <c r="AN182"/>
  <c r="AK182"/>
  <c r="AN159"/>
  <c r="AK159"/>
  <c r="AN186"/>
  <c r="AK186"/>
  <c r="AN92"/>
  <c r="AK92"/>
  <c r="AN66"/>
  <c r="AK66"/>
  <c r="AN13"/>
  <c r="AK13"/>
  <c r="AN28"/>
  <c r="AK28"/>
  <c r="AN20"/>
  <c r="AK20"/>
  <c r="AN121"/>
  <c r="AQ121"/>
  <c r="AK121"/>
  <c r="AN123"/>
  <c r="AK123"/>
  <c r="AN61"/>
  <c r="AK61"/>
  <c r="AN36"/>
  <c r="AK36"/>
  <c r="DG7"/>
  <c r="DG4"/>
  <c r="DG5"/>
  <c r="DG6"/>
  <c r="DH188"/>
  <c r="DH181"/>
  <c r="DH173"/>
  <c r="DH169"/>
  <c r="DH162"/>
  <c r="DH180"/>
  <c r="DH166"/>
  <c r="DH168"/>
  <c r="DH157"/>
  <c r="DH155"/>
  <c r="DH134"/>
  <c r="DH139"/>
  <c r="DH129"/>
  <c r="DH114"/>
  <c r="DH123"/>
  <c r="DH76"/>
  <c r="DH51"/>
  <c r="DH99"/>
  <c r="DH84"/>
  <c r="DH61"/>
  <c r="DH48"/>
  <c r="DH31"/>
  <c r="DH22"/>
  <c r="DH38"/>
  <c r="DH135"/>
  <c r="DH141"/>
  <c r="DH124"/>
  <c r="DH119"/>
  <c r="DH103"/>
  <c r="DH91"/>
  <c r="DH77"/>
  <c r="DH44"/>
  <c r="DH89"/>
  <c r="DH72"/>
  <c r="DH59"/>
  <c r="DH34"/>
  <c r="DH30"/>
  <c r="DH24"/>
  <c r="DH14"/>
  <c r="DH182"/>
  <c r="DH179"/>
  <c r="DH170"/>
  <c r="DH156"/>
  <c r="DH183"/>
  <c r="DH171"/>
  <c r="DH158"/>
  <c r="DH160"/>
  <c r="DH142"/>
  <c r="DH130"/>
  <c r="DH115"/>
  <c r="DH104"/>
  <c r="DH102"/>
  <c r="DH80"/>
  <c r="DH65"/>
  <c r="DH55"/>
  <c r="DH41"/>
  <c r="DH87"/>
  <c r="DH70"/>
  <c r="DH52"/>
  <c r="DH35"/>
  <c r="DH23"/>
  <c r="DH17"/>
  <c r="DH36"/>
  <c r="DH153"/>
  <c r="DH147"/>
  <c r="DH132"/>
  <c r="DH138"/>
  <c r="DH117"/>
  <c r="DH101"/>
  <c r="DH88"/>
  <c r="DH74"/>
  <c r="DH58"/>
  <c r="DH43"/>
  <c r="DH86"/>
  <c r="DH69"/>
  <c r="DH50"/>
  <c r="DH13"/>
  <c r="DH28"/>
  <c r="DH20"/>
  <c r="DH12"/>
  <c r="DH185"/>
  <c r="DH175"/>
  <c r="DH172"/>
  <c r="DH164"/>
  <c r="DH184"/>
  <c r="DH159"/>
  <c r="DH161"/>
  <c r="DH152"/>
  <c r="DH140"/>
  <c r="DH144"/>
  <c r="DH131"/>
  <c r="DH116"/>
  <c r="DH105"/>
  <c r="DH106"/>
  <c r="DH85"/>
  <c r="DH68"/>
  <c r="DH56"/>
  <c r="DH45"/>
  <c r="DH90"/>
  <c r="DH75"/>
  <c r="DH53"/>
  <c r="DH37"/>
  <c r="DH25"/>
  <c r="DH19"/>
  <c r="DH32"/>
  <c r="DH151"/>
  <c r="DH145"/>
  <c r="DH125"/>
  <c r="DH133"/>
  <c r="DH107"/>
  <c r="DH110"/>
  <c r="DH83"/>
  <c r="DH71"/>
  <c r="DH57"/>
  <c r="DH96"/>
  <c r="DH82"/>
  <c r="DH67"/>
  <c r="DH46"/>
  <c r="DH11"/>
  <c r="DH27"/>
  <c r="DH18"/>
  <c r="DH122"/>
  <c r="DH187"/>
  <c r="DH174"/>
  <c r="DH167"/>
  <c r="DH186"/>
  <c r="DH176"/>
  <c r="DH165"/>
  <c r="DH163"/>
  <c r="DH154"/>
  <c r="DH146"/>
  <c r="DH127"/>
  <c r="DH118"/>
  <c r="DH113"/>
  <c r="DH109"/>
  <c r="DH93"/>
  <c r="DH73"/>
  <c r="DH60"/>
  <c r="DH47"/>
  <c r="DH95"/>
  <c r="DH81"/>
  <c r="DH54"/>
  <c r="DH39"/>
  <c r="DH29"/>
  <c r="DH21"/>
  <c r="DH40"/>
  <c r="DH15"/>
  <c r="DH150"/>
  <c r="DH143"/>
  <c r="DH128"/>
  <c r="DH100"/>
  <c r="DH108"/>
  <c r="DH92"/>
  <c r="DH78"/>
  <c r="DH66"/>
  <c r="DH49"/>
  <c r="DH94"/>
  <c r="DH79"/>
  <c r="DH64"/>
  <c r="DH42"/>
  <c r="DH33"/>
  <c r="DH26"/>
  <c r="DH16"/>
  <c r="DH126"/>
  <c r="CD7"/>
  <c r="CD4"/>
  <c r="CD5"/>
  <c r="CD6"/>
  <c r="CE179"/>
  <c r="CE175"/>
  <c r="CE170"/>
  <c r="CE166"/>
  <c r="CE162"/>
  <c r="CE167"/>
  <c r="CE156"/>
  <c r="CE154"/>
  <c r="CE139"/>
  <c r="CE127"/>
  <c r="CE122"/>
  <c r="CE110"/>
  <c r="CE103"/>
  <c r="CE107"/>
  <c r="CE42"/>
  <c r="CE94"/>
  <c r="CE82"/>
  <c r="CE46"/>
  <c r="CE92"/>
  <c r="CE78"/>
  <c r="CE66"/>
  <c r="CE49"/>
  <c r="CE32"/>
  <c r="CE27"/>
  <c r="CE18"/>
  <c r="CE36"/>
  <c r="CE153"/>
  <c r="CE133"/>
  <c r="CE135"/>
  <c r="CE113"/>
  <c r="CE75"/>
  <c r="CE59"/>
  <c r="CE53"/>
  <c r="CE69"/>
  <c r="CE51"/>
  <c r="CE11"/>
  <c r="CE29"/>
  <c r="CE21"/>
  <c r="CE124"/>
  <c r="CE187"/>
  <c r="CE174"/>
  <c r="CE173"/>
  <c r="CE186"/>
  <c r="CE182"/>
  <c r="CE161"/>
  <c r="CE165"/>
  <c r="CE155"/>
  <c r="CE144"/>
  <c r="CE123"/>
  <c r="CE117"/>
  <c r="CE109"/>
  <c r="CE102"/>
  <c r="CE105"/>
  <c r="CE99"/>
  <c r="CE90"/>
  <c r="CE81"/>
  <c r="CE61"/>
  <c r="CE45"/>
  <c r="CE91"/>
  <c r="CE76"/>
  <c r="CE44"/>
  <c r="CE31"/>
  <c r="CE26"/>
  <c r="CE16"/>
  <c r="CE37"/>
  <c r="CE159"/>
  <c r="CE150"/>
  <c r="CE138"/>
  <c r="CE125"/>
  <c r="CE140"/>
  <c r="CE116"/>
  <c r="CE77"/>
  <c r="CE64"/>
  <c r="CE54"/>
  <c r="CE80"/>
  <c r="CE60"/>
  <c r="CE12"/>
  <c r="CE34"/>
  <c r="CE22"/>
  <c r="CE118"/>
  <c r="CE185"/>
  <c r="CE180"/>
  <c r="CE172"/>
  <c r="CE163"/>
  <c r="CE183"/>
  <c r="CE181"/>
  <c r="CE160"/>
  <c r="CE164"/>
  <c r="CE147"/>
  <c r="CE142"/>
  <c r="CE131"/>
  <c r="CE119"/>
  <c r="CE115"/>
  <c r="CE108"/>
  <c r="CE101"/>
  <c r="CE104"/>
  <c r="CE96"/>
  <c r="CE87"/>
  <c r="CE74"/>
  <c r="CE48"/>
  <c r="CE41"/>
  <c r="CE88"/>
  <c r="CE73"/>
  <c r="CE56"/>
  <c r="CE43"/>
  <c r="CE30"/>
  <c r="CE24"/>
  <c r="CE15"/>
  <c r="CE151"/>
  <c r="CE129"/>
  <c r="CE128"/>
  <c r="CE143"/>
  <c r="CE126"/>
  <c r="CE79"/>
  <c r="CE67"/>
  <c r="CE57"/>
  <c r="CE50"/>
  <c r="CE83"/>
  <c r="CE65"/>
  <c r="CE17"/>
  <c r="CE39"/>
  <c r="CE23"/>
  <c r="CE13"/>
  <c r="CE188"/>
  <c r="CE176"/>
  <c r="CE171"/>
  <c r="CE169"/>
  <c r="CE184"/>
  <c r="CE168"/>
  <c r="CE157"/>
  <c r="CE158"/>
  <c r="CE146"/>
  <c r="CE141"/>
  <c r="CE130"/>
  <c r="CE106"/>
  <c r="CE114"/>
  <c r="CE100"/>
  <c r="CE95"/>
  <c r="CE86"/>
  <c r="CE70"/>
  <c r="CE47"/>
  <c r="CE93"/>
  <c r="CE85"/>
  <c r="CE71"/>
  <c r="CE55"/>
  <c r="CE38"/>
  <c r="CE28"/>
  <c r="CE20"/>
  <c r="CE14"/>
  <c r="CE35"/>
  <c r="CE152"/>
  <c r="CE132"/>
  <c r="CE145"/>
  <c r="CE134"/>
  <c r="CE84"/>
  <c r="CE72"/>
  <c r="CE58"/>
  <c r="CE52"/>
  <c r="CE89"/>
  <c r="CE68"/>
  <c r="CE33"/>
  <c r="CE40"/>
  <c r="CE25"/>
  <c r="CE19"/>
  <c r="EN7"/>
  <c r="EN4"/>
  <c r="EN5"/>
  <c r="EN6"/>
  <c r="EO181"/>
  <c r="EO161"/>
  <c r="EO165"/>
  <c r="EO186"/>
  <c r="EO180"/>
  <c r="EO172"/>
  <c r="EO163"/>
  <c r="EO155"/>
  <c r="EO150"/>
  <c r="EO138"/>
  <c r="EO133"/>
  <c r="EO107"/>
  <c r="EO101"/>
  <c r="EO72"/>
  <c r="EO54"/>
  <c r="EO68"/>
  <c r="EO51"/>
  <c r="EO12"/>
  <c r="EO25"/>
  <c r="EO19"/>
  <c r="EO158"/>
  <c r="EO154"/>
  <c r="EO139"/>
  <c r="EO119"/>
  <c r="EO130"/>
  <c r="EO124"/>
  <c r="EO104"/>
  <c r="EO109"/>
  <c r="EO90"/>
  <c r="EO82"/>
  <c r="EO61"/>
  <c r="EO99"/>
  <c r="EO88"/>
  <c r="EO76"/>
  <c r="EO55"/>
  <c r="EO43"/>
  <c r="EO32"/>
  <c r="EO26"/>
  <c r="EO16"/>
  <c r="EO35"/>
  <c r="EO127"/>
  <c r="EO183"/>
  <c r="EO160"/>
  <c r="EO164"/>
  <c r="EO185"/>
  <c r="EO176"/>
  <c r="EO171"/>
  <c r="EO169"/>
  <c r="EO153"/>
  <c r="EO135"/>
  <c r="EO132"/>
  <c r="EO100"/>
  <c r="EO84"/>
  <c r="EO67"/>
  <c r="EO53"/>
  <c r="EO83"/>
  <c r="EO65"/>
  <c r="EO47"/>
  <c r="EO39"/>
  <c r="EO23"/>
  <c r="EO17"/>
  <c r="EO156"/>
  <c r="EO144"/>
  <c r="EO117"/>
  <c r="EO129"/>
  <c r="EO115"/>
  <c r="EO103"/>
  <c r="EO108"/>
  <c r="EO96"/>
  <c r="EO89"/>
  <c r="EO81"/>
  <c r="EO48"/>
  <c r="EO93"/>
  <c r="EO85"/>
  <c r="EO73"/>
  <c r="EO58"/>
  <c r="EO49"/>
  <c r="EO41"/>
  <c r="EO30"/>
  <c r="EO24"/>
  <c r="EO15"/>
  <c r="EO37"/>
  <c r="EO125"/>
  <c r="EO184"/>
  <c r="EO168"/>
  <c r="EO157"/>
  <c r="EO188"/>
  <c r="EO182"/>
  <c r="EO175"/>
  <c r="EO170"/>
  <c r="EO166"/>
  <c r="EO152"/>
  <c r="EO143"/>
  <c r="EO116"/>
  <c r="EO122"/>
  <c r="EO79"/>
  <c r="EO64"/>
  <c r="EO52"/>
  <c r="EO80"/>
  <c r="EO36"/>
  <c r="EO34"/>
  <c r="EO22"/>
  <c r="EO13"/>
  <c r="EO147"/>
  <c r="EO142"/>
  <c r="EO134"/>
  <c r="EO128"/>
  <c r="EO113"/>
  <c r="EO118"/>
  <c r="EO106"/>
  <c r="EO95"/>
  <c r="EO87"/>
  <c r="EO70"/>
  <c r="EO46"/>
  <c r="EO92"/>
  <c r="EO78"/>
  <c r="EO71"/>
  <c r="EO57"/>
  <c r="EO45"/>
  <c r="EO40"/>
  <c r="EO28"/>
  <c r="EO20"/>
  <c r="EO14"/>
  <c r="EO162"/>
  <c r="EO167"/>
  <c r="EO187"/>
  <c r="EO179"/>
  <c r="EO174"/>
  <c r="EO173"/>
  <c r="EO159"/>
  <c r="EO151"/>
  <c r="EO145"/>
  <c r="EO140"/>
  <c r="EO114"/>
  <c r="EO75"/>
  <c r="EO59"/>
  <c r="EO50"/>
  <c r="EO74"/>
  <c r="EO60"/>
  <c r="EO33"/>
  <c r="EO29"/>
  <c r="EO21"/>
  <c r="EO11"/>
  <c r="EO146"/>
  <c r="EO141"/>
  <c r="EO123"/>
  <c r="EO131"/>
  <c r="EO126"/>
  <c r="EO105"/>
  <c r="EO110"/>
  <c r="EO102"/>
  <c r="EO94"/>
  <c r="EO86"/>
  <c r="EO69"/>
  <c r="EO42"/>
  <c r="EO91"/>
  <c r="EO77"/>
  <c r="EO66"/>
  <c r="EO56"/>
  <c r="EO44"/>
  <c r="EO38"/>
  <c r="EO27"/>
  <c r="EO18"/>
  <c r="EO31"/>
  <c r="BE7"/>
  <c r="BE4"/>
  <c r="BE5"/>
  <c r="BE6"/>
  <c r="BF181"/>
  <c r="BF173"/>
  <c r="BF167"/>
  <c r="BF156"/>
  <c r="BF183"/>
  <c r="BF175"/>
  <c r="BF158"/>
  <c r="BF160"/>
  <c r="BF134"/>
  <c r="BF139"/>
  <c r="BF114"/>
  <c r="BF117"/>
  <c r="BF93"/>
  <c r="BF73"/>
  <c r="BF60"/>
  <c r="BF45"/>
  <c r="BF84"/>
  <c r="BF61"/>
  <c r="BF48"/>
  <c r="BF35"/>
  <c r="BF23"/>
  <c r="BF17"/>
  <c r="BF32"/>
  <c r="BF153"/>
  <c r="BF147"/>
  <c r="BF132"/>
  <c r="BF138"/>
  <c r="BF125"/>
  <c r="BF115"/>
  <c r="BF103"/>
  <c r="BF91"/>
  <c r="BF77"/>
  <c r="BF57"/>
  <c r="BF86"/>
  <c r="BF72"/>
  <c r="BF59"/>
  <c r="BF42"/>
  <c r="BF12"/>
  <c r="BF27"/>
  <c r="BF18"/>
  <c r="BF126"/>
  <c r="BF188"/>
  <c r="BF174"/>
  <c r="BF166"/>
  <c r="BF162"/>
  <c r="BF180"/>
  <c r="BF171"/>
  <c r="BF168"/>
  <c r="BF157"/>
  <c r="BF146"/>
  <c r="BF129"/>
  <c r="BF123"/>
  <c r="BF113"/>
  <c r="BF106"/>
  <c r="BF85"/>
  <c r="BF68"/>
  <c r="BF56"/>
  <c r="BF95"/>
  <c r="BF81"/>
  <c r="BF54"/>
  <c r="BF47"/>
  <c r="BF31"/>
  <c r="BF22"/>
  <c r="BF40"/>
  <c r="BF15"/>
  <c r="BF151"/>
  <c r="BF145"/>
  <c r="BF124"/>
  <c r="BF133"/>
  <c r="BF109"/>
  <c r="BF101"/>
  <c r="BF88"/>
  <c r="BF71"/>
  <c r="BF49"/>
  <c r="BF96"/>
  <c r="BF82"/>
  <c r="BF69"/>
  <c r="BF58"/>
  <c r="BF41"/>
  <c r="BF11"/>
  <c r="BF28"/>
  <c r="BF20"/>
  <c r="BF122"/>
  <c r="BF187"/>
  <c r="BF182"/>
  <c r="BF172"/>
  <c r="BF165"/>
  <c r="BF186"/>
  <c r="BF176"/>
  <c r="BF169"/>
  <c r="BF163"/>
  <c r="BF154"/>
  <c r="BF140"/>
  <c r="BF144"/>
  <c r="BF131"/>
  <c r="BF119"/>
  <c r="BF105"/>
  <c r="BF102"/>
  <c r="BF80"/>
  <c r="BF65"/>
  <c r="BF55"/>
  <c r="BF90"/>
  <c r="BF75"/>
  <c r="BF53"/>
  <c r="BF39"/>
  <c r="BF29"/>
  <c r="BF21"/>
  <c r="BF38"/>
  <c r="BF150"/>
  <c r="BF143"/>
  <c r="BF118"/>
  <c r="BF128"/>
  <c r="BF107"/>
  <c r="BF110"/>
  <c r="BF99"/>
  <c r="BF83"/>
  <c r="BF66"/>
  <c r="BF44"/>
  <c r="BF94"/>
  <c r="BF79"/>
  <c r="BF67"/>
  <c r="BF50"/>
  <c r="BF34"/>
  <c r="BF30"/>
  <c r="BF24"/>
  <c r="BF14"/>
  <c r="BF185"/>
  <c r="BF179"/>
  <c r="BF170"/>
  <c r="BF164"/>
  <c r="BF184"/>
  <c r="BF159"/>
  <c r="BF161"/>
  <c r="BF152"/>
  <c r="BF142"/>
  <c r="BF130"/>
  <c r="BF116"/>
  <c r="BF104"/>
  <c r="BF76"/>
  <c r="BF51"/>
  <c r="BF87"/>
  <c r="BF70"/>
  <c r="BF52"/>
  <c r="BF37"/>
  <c r="BF25"/>
  <c r="BF19"/>
  <c r="BF36"/>
  <c r="BF155"/>
  <c r="BF135"/>
  <c r="BF141"/>
  <c r="BF127"/>
  <c r="BF100"/>
  <c r="BF108"/>
  <c r="BF92"/>
  <c r="BF78"/>
  <c r="BF43"/>
  <c r="BF89"/>
  <c r="BF74"/>
  <c r="BF64"/>
  <c r="BF46"/>
  <c r="BF13"/>
  <c r="BF33"/>
  <c r="BF26"/>
  <c r="BF16"/>
  <c r="AG7"/>
  <c r="AG4"/>
  <c r="AG5"/>
  <c r="AG6"/>
  <c r="CW7"/>
  <c r="CW4"/>
  <c r="CW5"/>
  <c r="CW6"/>
  <c r="CX187"/>
  <c r="CX174"/>
  <c r="CX166"/>
  <c r="CX162"/>
  <c r="CX180"/>
  <c r="CX169"/>
  <c r="CX163"/>
  <c r="CX155"/>
  <c r="CX146"/>
  <c r="CX124"/>
  <c r="CX139"/>
  <c r="CX127"/>
  <c r="CX116"/>
  <c r="CX105"/>
  <c r="CX99"/>
  <c r="CX80"/>
  <c r="CX68"/>
  <c r="CX56"/>
  <c r="CX45"/>
  <c r="CX87"/>
  <c r="CX70"/>
  <c r="CX52"/>
  <c r="CX35"/>
  <c r="CX23"/>
  <c r="CX36"/>
  <c r="CX153"/>
  <c r="CX147"/>
  <c r="CX132"/>
  <c r="CX133"/>
  <c r="CX100"/>
  <c r="CX110"/>
  <c r="CX92"/>
  <c r="CX78"/>
  <c r="CX44"/>
  <c r="CX94"/>
  <c r="CX79"/>
  <c r="CX64"/>
  <c r="CX42"/>
  <c r="CX11"/>
  <c r="CX28"/>
  <c r="CX20"/>
  <c r="CX12"/>
  <c r="CX185"/>
  <c r="CX175"/>
  <c r="CX172"/>
  <c r="CX165"/>
  <c r="CX186"/>
  <c r="CX176"/>
  <c r="CX159"/>
  <c r="CX161"/>
  <c r="CX154"/>
  <c r="CX140"/>
  <c r="CX118"/>
  <c r="CX125"/>
  <c r="CX114"/>
  <c r="CX104"/>
  <c r="CX76"/>
  <c r="CX65"/>
  <c r="CX55"/>
  <c r="CX41"/>
  <c r="CX84"/>
  <c r="CX61"/>
  <c r="CX48"/>
  <c r="CX31"/>
  <c r="CX22"/>
  <c r="CX38"/>
  <c r="CX135"/>
  <c r="CX138"/>
  <c r="CX107"/>
  <c r="CX101"/>
  <c r="CX83"/>
  <c r="CX66"/>
  <c r="CX49"/>
  <c r="CX96"/>
  <c r="CX82"/>
  <c r="CX67"/>
  <c r="CX46"/>
  <c r="CX13"/>
  <c r="CX30"/>
  <c r="CX24"/>
  <c r="CX14"/>
  <c r="CX182"/>
  <c r="CX179"/>
  <c r="CX170"/>
  <c r="CX164"/>
  <c r="CX184"/>
  <c r="CX158"/>
  <c r="CX160"/>
  <c r="CX152"/>
  <c r="CX144"/>
  <c r="CX131"/>
  <c r="CX123"/>
  <c r="CX113"/>
  <c r="CX106"/>
  <c r="CX93"/>
  <c r="CX74"/>
  <c r="CX51"/>
  <c r="CX95"/>
  <c r="CX81"/>
  <c r="CX54"/>
  <c r="CX39"/>
  <c r="CX29"/>
  <c r="CX21"/>
  <c r="CX15"/>
  <c r="CX150"/>
  <c r="CX143"/>
  <c r="CX141"/>
  <c r="CX115"/>
  <c r="CX103"/>
  <c r="CX88"/>
  <c r="CX71"/>
  <c r="CX57"/>
  <c r="CX86"/>
  <c r="CX69"/>
  <c r="CX50"/>
  <c r="CX17"/>
  <c r="CX33"/>
  <c r="CX26"/>
  <c r="CX16"/>
  <c r="CX126"/>
  <c r="CX188"/>
  <c r="CX181"/>
  <c r="CX173"/>
  <c r="CX167"/>
  <c r="CX156"/>
  <c r="CX183"/>
  <c r="CX171"/>
  <c r="CX168"/>
  <c r="CX157"/>
  <c r="CX134"/>
  <c r="CX142"/>
  <c r="CX130"/>
  <c r="CX119"/>
  <c r="CX109"/>
  <c r="CX102"/>
  <c r="CX85"/>
  <c r="CX73"/>
  <c r="CX60"/>
  <c r="CX47"/>
  <c r="CX90"/>
  <c r="CX75"/>
  <c r="CX53"/>
  <c r="CX37"/>
  <c r="CX25"/>
  <c r="CX19"/>
  <c r="CX32"/>
  <c r="CX151"/>
  <c r="CX145"/>
  <c r="CX129"/>
  <c r="CX128"/>
  <c r="CX117"/>
  <c r="CX108"/>
  <c r="CX91"/>
  <c r="CX77"/>
  <c r="CX58"/>
  <c r="CX43"/>
  <c r="CX89"/>
  <c r="CX72"/>
  <c r="CX59"/>
  <c r="CX34"/>
  <c r="CX40"/>
  <c r="CX27"/>
  <c r="CX18"/>
  <c r="CX122"/>
  <c r="FT7"/>
  <c r="FT4"/>
  <c r="FT5"/>
  <c r="FT6"/>
  <c r="I7"/>
  <c r="I4"/>
  <c r="J188"/>
  <c r="J187"/>
  <c r="J186"/>
  <c r="J185"/>
  <c r="J184"/>
  <c r="J183"/>
  <c r="J182"/>
  <c r="J181"/>
  <c r="J180"/>
  <c r="J179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7"/>
  <c r="J146"/>
  <c r="J145"/>
  <c r="J144"/>
  <c r="J143"/>
  <c r="J142"/>
  <c r="J138"/>
  <c r="J134"/>
  <c r="J131"/>
  <c r="J129"/>
  <c r="J127"/>
  <c r="J125"/>
  <c r="J124"/>
  <c r="J118"/>
  <c r="J141"/>
  <c r="J140"/>
  <c r="J139"/>
  <c r="J135"/>
  <c r="J133"/>
  <c r="J132"/>
  <c r="J130"/>
  <c r="J128"/>
  <c r="J126"/>
  <c r="J122"/>
  <c r="J117"/>
  <c r="J115"/>
  <c r="J113"/>
  <c r="J110"/>
  <c r="J108"/>
  <c r="J106"/>
  <c r="J104"/>
  <c r="J103"/>
  <c r="J100"/>
  <c r="J123"/>
  <c r="J119"/>
  <c r="J116"/>
  <c r="J114"/>
  <c r="J109"/>
  <c r="J107"/>
  <c r="J105"/>
  <c r="J102"/>
  <c r="J101"/>
  <c r="J96"/>
  <c r="J95"/>
  <c r="J94"/>
  <c r="J92"/>
  <c r="J90"/>
  <c r="J88"/>
  <c r="J86"/>
  <c r="J84"/>
  <c r="J82"/>
  <c r="J80"/>
  <c r="J78"/>
  <c r="J76"/>
  <c r="J74"/>
  <c r="J73"/>
  <c r="J71"/>
  <c r="J68"/>
  <c r="J65"/>
  <c r="J60"/>
  <c r="J58"/>
  <c r="J56"/>
  <c r="J54"/>
  <c r="J52"/>
  <c r="J50"/>
  <c r="J48"/>
  <c r="J46"/>
  <c r="J44"/>
  <c r="J42"/>
  <c r="J99"/>
  <c r="J93"/>
  <c r="J91"/>
  <c r="J89"/>
  <c r="J87"/>
  <c r="J85"/>
  <c r="J83"/>
  <c r="J81"/>
  <c r="J79"/>
  <c r="J77"/>
  <c r="J75"/>
  <c r="J72"/>
  <c r="J70"/>
  <c r="J69"/>
  <c r="J67"/>
  <c r="J66"/>
  <c r="J64"/>
  <c r="J61"/>
  <c r="J59"/>
  <c r="J57"/>
  <c r="J55"/>
  <c r="J53"/>
  <c r="J51"/>
  <c r="J49"/>
  <c r="J47"/>
  <c r="J45"/>
  <c r="J43"/>
  <c r="J41"/>
  <c r="J39"/>
  <c r="J37"/>
  <c r="J36"/>
  <c r="J34"/>
  <c r="J32"/>
  <c r="J30"/>
  <c r="J28"/>
  <c r="J27"/>
  <c r="J25"/>
  <c r="J23"/>
  <c r="J22"/>
  <c r="J20"/>
  <c r="J18"/>
  <c r="J16"/>
  <c r="J14"/>
  <c r="J12"/>
  <c r="I5"/>
  <c r="I6"/>
  <c r="J40"/>
  <c r="J38"/>
  <c r="J35"/>
  <c r="J33"/>
  <c r="J31"/>
  <c r="J29"/>
  <c r="J26"/>
  <c r="J24"/>
  <c r="J21"/>
  <c r="J19"/>
  <c r="J17"/>
  <c r="J15"/>
  <c r="J13"/>
  <c r="J11"/>
  <c r="T5"/>
  <c r="T6"/>
  <c r="BU7"/>
  <c r="BU4"/>
  <c r="BU5"/>
  <c r="BU6"/>
  <c r="BV15"/>
  <c r="BV32"/>
  <c r="BV36"/>
  <c r="BV38"/>
  <c r="BV19"/>
  <c r="BV21"/>
  <c r="BV22"/>
  <c r="BV23"/>
  <c r="BV25"/>
  <c r="BV29"/>
  <c r="BV31"/>
  <c r="BV35"/>
  <c r="BV37"/>
  <c r="BV39"/>
  <c r="BV14"/>
  <c r="BV16"/>
  <c r="BV18"/>
  <c r="BV20"/>
  <c r="BV24"/>
  <c r="BV26"/>
  <c r="BV27"/>
  <c r="BV28"/>
  <c r="BV30"/>
  <c r="BV33"/>
  <c r="BV40"/>
  <c r="BV11"/>
  <c r="BV12"/>
  <c r="BV13"/>
  <c r="BV17"/>
  <c r="BV34"/>
  <c r="BV184"/>
  <c r="BV183"/>
  <c r="BV182"/>
  <c r="BV171"/>
  <c r="BV158"/>
  <c r="BV161"/>
  <c r="BV188"/>
  <c r="BV185"/>
  <c r="BV175"/>
  <c r="BV179"/>
  <c r="BV174"/>
  <c r="BV172"/>
  <c r="BV167"/>
  <c r="BV165"/>
  <c r="BV162"/>
  <c r="BV151"/>
  <c r="BV147"/>
  <c r="BV143"/>
  <c r="BV132"/>
  <c r="BV125"/>
  <c r="BV138"/>
  <c r="BV107"/>
  <c r="BV100"/>
  <c r="BV117"/>
  <c r="BV110"/>
  <c r="BV108"/>
  <c r="BV101"/>
  <c r="BV66"/>
  <c r="BV57"/>
  <c r="BV49"/>
  <c r="BV43"/>
  <c r="BV96"/>
  <c r="BV89"/>
  <c r="BV79"/>
  <c r="BV74"/>
  <c r="BV69"/>
  <c r="BV64"/>
  <c r="BV59"/>
  <c r="BV50"/>
  <c r="BV46"/>
  <c r="BV42"/>
  <c r="BV155"/>
  <c r="BV154"/>
  <c r="BV127"/>
  <c r="BV144"/>
  <c r="BV139"/>
  <c r="BV118"/>
  <c r="BV116"/>
  <c r="BV113"/>
  <c r="BV104"/>
  <c r="BV115"/>
  <c r="BV65"/>
  <c r="BV60"/>
  <c r="BV56"/>
  <c r="BV55"/>
  <c r="BV51"/>
  <c r="BV123"/>
  <c r="BV87"/>
  <c r="BV81"/>
  <c r="BV75"/>
  <c r="BV70"/>
  <c r="BV54"/>
  <c r="BV52"/>
  <c r="BV48"/>
  <c r="BV186"/>
  <c r="BV180"/>
  <c r="BV176"/>
  <c r="BV169"/>
  <c r="BV159"/>
  <c r="BV168"/>
  <c r="BV163"/>
  <c r="BV160"/>
  <c r="BV187"/>
  <c r="BV181"/>
  <c r="BV173"/>
  <c r="BV170"/>
  <c r="BV166"/>
  <c r="BV164"/>
  <c r="BV156"/>
  <c r="BV153"/>
  <c r="BV150"/>
  <c r="BV145"/>
  <c r="BV135"/>
  <c r="BV129"/>
  <c r="BV141"/>
  <c r="BV133"/>
  <c r="BV128"/>
  <c r="BV124"/>
  <c r="BV103"/>
  <c r="BV92"/>
  <c r="BV91"/>
  <c r="BV88"/>
  <c r="BV83"/>
  <c r="BV78"/>
  <c r="BV77"/>
  <c r="BV71"/>
  <c r="BV44"/>
  <c r="BV119"/>
  <c r="BV94"/>
  <c r="BV86"/>
  <c r="BV82"/>
  <c r="BV72"/>
  <c r="BV67"/>
  <c r="BV58"/>
  <c r="BV41"/>
  <c r="BV157"/>
  <c r="BV152"/>
  <c r="BV146"/>
  <c r="BV140"/>
  <c r="BV134"/>
  <c r="BV122"/>
  <c r="BV142"/>
  <c r="BV131"/>
  <c r="BV130"/>
  <c r="BV126"/>
  <c r="BV114"/>
  <c r="BV109"/>
  <c r="BV105"/>
  <c r="BV106"/>
  <c r="BV102"/>
  <c r="BV99"/>
  <c r="BV93"/>
  <c r="BV85"/>
  <c r="BV80"/>
  <c r="BV76"/>
  <c r="BV73"/>
  <c r="BV68"/>
  <c r="BV45"/>
  <c r="BV95"/>
  <c r="BV90"/>
  <c r="BV84"/>
  <c r="BV61"/>
  <c r="BV53"/>
  <c r="BV47"/>
  <c r="DJ7"/>
  <c r="DJ4"/>
  <c r="DJ5"/>
  <c r="DJ6"/>
  <c r="DK11"/>
  <c r="DK13"/>
  <c r="DK17"/>
  <c r="DK19"/>
  <c r="DK21"/>
  <c r="DK22"/>
  <c r="DK23"/>
  <c r="DK25"/>
  <c r="DK29"/>
  <c r="DK34"/>
  <c r="DK39"/>
  <c r="DK12"/>
  <c r="DK33"/>
  <c r="DK36"/>
  <c r="DK31"/>
  <c r="DK35"/>
  <c r="DK37"/>
  <c r="DK14"/>
  <c r="DK15"/>
  <c r="DK16"/>
  <c r="DK18"/>
  <c r="DK20"/>
  <c r="DK24"/>
  <c r="DK26"/>
  <c r="DK27"/>
  <c r="DK28"/>
  <c r="DK30"/>
  <c r="DK32"/>
  <c r="DK38"/>
  <c r="DK40"/>
  <c r="DK187"/>
  <c r="DK186"/>
  <c r="DK185"/>
  <c r="DK179"/>
  <c r="DK176"/>
  <c r="DK175"/>
  <c r="DK172"/>
  <c r="DK171"/>
  <c r="DK170"/>
  <c r="DK173"/>
  <c r="DK163"/>
  <c r="DK169"/>
  <c r="DK166"/>
  <c r="DK183"/>
  <c r="DK168"/>
  <c r="DK162"/>
  <c r="DK161"/>
  <c r="DK160"/>
  <c r="DK165"/>
  <c r="DK164"/>
  <c r="DK158"/>
  <c r="DK156"/>
  <c r="DK147"/>
  <c r="DK146"/>
  <c r="DK154"/>
  <c r="DK131"/>
  <c r="DK130"/>
  <c r="DK117"/>
  <c r="DK115"/>
  <c r="DK110"/>
  <c r="DK108"/>
  <c r="DK106"/>
  <c r="DK114"/>
  <c r="DK107"/>
  <c r="DK104"/>
  <c r="DK100"/>
  <c r="DK48"/>
  <c r="DK46"/>
  <c r="DK42"/>
  <c r="DK88"/>
  <c r="DK78"/>
  <c r="DK77"/>
  <c r="DK76"/>
  <c r="DK73"/>
  <c r="DK66"/>
  <c r="DK58"/>
  <c r="DK49"/>
  <c r="DK45"/>
  <c r="DK44"/>
  <c r="DK41"/>
  <c r="DK127"/>
  <c r="DK153"/>
  <c r="DK152"/>
  <c r="DK151"/>
  <c r="DK150"/>
  <c r="DK129"/>
  <c r="DK138"/>
  <c r="DK122"/>
  <c r="DK143"/>
  <c r="DK140"/>
  <c r="DK135"/>
  <c r="DK134"/>
  <c r="DK109"/>
  <c r="DK113"/>
  <c r="DK99"/>
  <c r="DK64"/>
  <c r="DK59"/>
  <c r="DK54"/>
  <c r="DK52"/>
  <c r="DK50"/>
  <c r="DK80"/>
  <c r="DK74"/>
  <c r="DK68"/>
  <c r="DK51"/>
  <c r="DK47"/>
  <c r="DK125"/>
  <c r="DK188"/>
  <c r="DK182"/>
  <c r="DK180"/>
  <c r="DK174"/>
  <c r="DK184"/>
  <c r="DK181"/>
  <c r="DK157"/>
  <c r="DK167"/>
  <c r="DK144"/>
  <c r="DK142"/>
  <c r="DK141"/>
  <c r="DK139"/>
  <c r="DK126"/>
  <c r="DK119"/>
  <c r="DK103"/>
  <c r="DK102"/>
  <c r="DK101"/>
  <c r="DK105"/>
  <c r="DK96"/>
  <c r="DK95"/>
  <c r="DK94"/>
  <c r="DK90"/>
  <c r="DK89"/>
  <c r="DK87"/>
  <c r="DK86"/>
  <c r="DK82"/>
  <c r="DK81"/>
  <c r="DK70"/>
  <c r="DK69"/>
  <c r="DK61"/>
  <c r="DK93"/>
  <c r="DK92"/>
  <c r="DK91"/>
  <c r="DK85"/>
  <c r="DK71"/>
  <c r="DK57"/>
  <c r="DK56"/>
  <c r="DK55"/>
  <c r="DK43"/>
  <c r="DK159"/>
  <c r="DK155"/>
  <c r="DK133"/>
  <c r="DK128"/>
  <c r="DK124"/>
  <c r="DK118"/>
  <c r="DK145"/>
  <c r="DK132"/>
  <c r="DK123"/>
  <c r="DK116"/>
  <c r="DK84"/>
  <c r="DK79"/>
  <c r="DK75"/>
  <c r="DK72"/>
  <c r="DK67"/>
  <c r="DK53"/>
  <c r="DK83"/>
  <c r="DK65"/>
  <c r="DK60"/>
  <c r="EA5"/>
  <c r="EA6"/>
  <c r="EB10"/>
  <c r="EB31"/>
  <c r="EB35"/>
  <c r="EB36"/>
  <c r="EB37"/>
  <c r="EB14"/>
  <c r="EB15"/>
  <c r="EB16"/>
  <c r="EB18"/>
  <c r="EB20"/>
  <c r="EB22"/>
  <c r="EB24"/>
  <c r="EB26"/>
  <c r="EB28"/>
  <c r="EB30"/>
  <c r="EB32"/>
  <c r="EB38"/>
  <c r="EB40"/>
  <c r="EB11"/>
  <c r="EB13"/>
  <c r="EB17"/>
  <c r="EB19"/>
  <c r="EB21"/>
  <c r="EB23"/>
  <c r="EB25"/>
  <c r="EB27"/>
  <c r="EB29"/>
  <c r="EB34"/>
  <c r="EB39"/>
  <c r="EB12"/>
  <c r="EB33"/>
  <c r="EB183"/>
  <c r="EB184"/>
  <c r="EB181"/>
  <c r="EB161"/>
  <c r="EB157"/>
  <c r="EB165"/>
  <c r="EB187"/>
  <c r="EB186"/>
  <c r="EB188"/>
  <c r="EB179"/>
  <c r="EB175"/>
  <c r="EB171"/>
  <c r="EB173"/>
  <c r="EB169"/>
  <c r="EB155"/>
  <c r="EB152"/>
  <c r="EB150"/>
  <c r="EB133"/>
  <c r="EB129"/>
  <c r="EB125"/>
  <c r="EB143"/>
  <c r="EB118"/>
  <c r="EB109"/>
  <c r="EB113"/>
  <c r="EB99"/>
  <c r="EB75"/>
  <c r="EB53"/>
  <c r="EB50"/>
  <c r="EB80"/>
  <c r="EB74"/>
  <c r="EB65"/>
  <c r="EB60"/>
  <c r="EB51"/>
  <c r="EB47"/>
  <c r="EB146"/>
  <c r="EB141"/>
  <c r="EB131"/>
  <c r="EB130"/>
  <c r="EB127"/>
  <c r="EB126"/>
  <c r="EB110"/>
  <c r="EB108"/>
  <c r="EB103"/>
  <c r="EB102"/>
  <c r="EB101"/>
  <c r="EB114"/>
  <c r="EB104"/>
  <c r="EB100"/>
  <c r="EB95"/>
  <c r="EB90"/>
  <c r="EB89"/>
  <c r="EB61"/>
  <c r="EB48"/>
  <c r="EB88"/>
  <c r="EB78"/>
  <c r="EB77"/>
  <c r="EB76"/>
  <c r="EB73"/>
  <c r="EB71"/>
  <c r="EB57"/>
  <c r="EB56"/>
  <c r="EB55"/>
  <c r="EB49"/>
  <c r="EB45"/>
  <c r="EB44"/>
  <c r="EB41"/>
  <c r="EB168"/>
  <c r="EB162"/>
  <c r="EB160"/>
  <c r="EB167"/>
  <c r="EB164"/>
  <c r="EB185"/>
  <c r="EB182"/>
  <c r="EB180"/>
  <c r="EB176"/>
  <c r="EB174"/>
  <c r="EB172"/>
  <c r="EB170"/>
  <c r="EB163"/>
  <c r="EB166"/>
  <c r="EB159"/>
  <c r="EB153"/>
  <c r="EB151"/>
  <c r="EB145"/>
  <c r="EB138"/>
  <c r="EB128"/>
  <c r="EB140"/>
  <c r="EB135"/>
  <c r="EB134"/>
  <c r="EB132"/>
  <c r="EB122"/>
  <c r="EB117"/>
  <c r="EB116"/>
  <c r="EB84"/>
  <c r="EB79"/>
  <c r="EB72"/>
  <c r="EB67"/>
  <c r="EB66"/>
  <c r="EB64"/>
  <c r="EB59"/>
  <c r="EB54"/>
  <c r="EB52"/>
  <c r="EB123"/>
  <c r="EB98"/>
  <c r="EB83"/>
  <c r="EB69"/>
  <c r="EB68"/>
  <c r="EB158"/>
  <c r="EB156"/>
  <c r="EB147"/>
  <c r="EB154"/>
  <c r="EB144"/>
  <c r="EB142"/>
  <c r="EB139"/>
  <c r="EB124"/>
  <c r="EB106"/>
  <c r="EB115"/>
  <c r="EB107"/>
  <c r="EB105"/>
  <c r="EB96"/>
  <c r="EB94"/>
  <c r="EB87"/>
  <c r="EB86"/>
  <c r="EB82"/>
  <c r="EB81"/>
  <c r="EB70"/>
  <c r="EB46"/>
  <c r="EB42"/>
  <c r="EB119"/>
  <c r="EB93"/>
  <c r="EB92"/>
  <c r="EB91"/>
  <c r="EB85"/>
  <c r="EB63"/>
  <c r="EB58"/>
  <c r="EB43"/>
  <c r="X7"/>
  <c r="X4"/>
  <c r="X5"/>
  <c r="X6"/>
  <c r="Y12"/>
  <c r="Y17"/>
  <c r="Y31"/>
  <c r="Y36"/>
  <c r="Y37"/>
  <c r="Y40"/>
  <c r="Y14"/>
  <c r="Y15"/>
  <c r="Y16"/>
  <c r="Y18"/>
  <c r="Y20"/>
  <c r="Y24"/>
  <c r="Y26"/>
  <c r="Y27"/>
  <c r="Y28"/>
  <c r="Y30"/>
  <c r="Y32"/>
  <c r="Y35"/>
  <c r="Y38"/>
  <c r="Y13"/>
  <c r="Y19"/>
  <c r="Y21"/>
  <c r="Y22"/>
  <c r="Y23"/>
  <c r="Y25"/>
  <c r="Y29"/>
  <c r="Y33"/>
  <c r="Y34"/>
  <c r="Y39"/>
  <c r="Y11"/>
  <c r="Y186"/>
  <c r="Y180"/>
  <c r="Y168"/>
  <c r="Y162"/>
  <c r="Y160"/>
  <c r="Y164"/>
  <c r="Y181"/>
  <c r="Y176"/>
  <c r="Y174"/>
  <c r="Y172"/>
  <c r="Y163"/>
  <c r="Y166"/>
  <c r="Y159"/>
  <c r="Y153"/>
  <c r="Y151"/>
  <c r="Y135"/>
  <c r="Y128"/>
  <c r="Y140"/>
  <c r="Y134"/>
  <c r="Y132"/>
  <c r="Y123"/>
  <c r="Y116"/>
  <c r="Y103"/>
  <c r="Y92"/>
  <c r="Y84"/>
  <c r="Y79"/>
  <c r="Y78"/>
  <c r="Y77"/>
  <c r="Y72"/>
  <c r="Y64"/>
  <c r="Y59"/>
  <c r="Y54"/>
  <c r="Y52"/>
  <c r="Y83"/>
  <c r="Y82"/>
  <c r="Y68"/>
  <c r="Y67"/>
  <c r="Y41"/>
  <c r="Y158"/>
  <c r="Y156"/>
  <c r="Y147"/>
  <c r="Y154"/>
  <c r="Y146"/>
  <c r="Y144"/>
  <c r="Y142"/>
  <c r="Y139"/>
  <c r="Y129"/>
  <c r="Y122"/>
  <c r="Y131"/>
  <c r="Y124"/>
  <c r="Y118"/>
  <c r="Y106"/>
  <c r="Y117"/>
  <c r="Y107"/>
  <c r="Y105"/>
  <c r="Y102"/>
  <c r="Y96"/>
  <c r="Y94"/>
  <c r="Y93"/>
  <c r="Y86"/>
  <c r="Y81"/>
  <c r="Y74"/>
  <c r="Y70"/>
  <c r="Y46"/>
  <c r="Y45"/>
  <c r="Y91"/>
  <c r="Y90"/>
  <c r="Y85"/>
  <c r="Y47"/>
  <c r="Y183"/>
  <c r="Y184"/>
  <c r="Y175"/>
  <c r="Y161"/>
  <c r="Y157"/>
  <c r="Y165"/>
  <c r="Y185"/>
  <c r="Y182"/>
  <c r="Y179"/>
  <c r="Y171"/>
  <c r="Y173"/>
  <c r="Y170"/>
  <c r="Y167"/>
  <c r="Y169"/>
  <c r="Y155"/>
  <c r="Y152"/>
  <c r="Y150"/>
  <c r="Y143"/>
  <c r="Y133"/>
  <c r="Y126"/>
  <c r="Y145"/>
  <c r="Y109"/>
  <c r="Y115"/>
  <c r="Y113"/>
  <c r="Y99"/>
  <c r="Y75"/>
  <c r="Y66"/>
  <c r="Y58"/>
  <c r="Y57"/>
  <c r="Y53"/>
  <c r="Y50"/>
  <c r="Y43"/>
  <c r="Y42"/>
  <c r="Y80"/>
  <c r="Y69"/>
  <c r="Y65"/>
  <c r="Y60"/>
  <c r="Y51"/>
  <c r="Y127"/>
  <c r="Y130"/>
  <c r="Y119"/>
  <c r="Y110"/>
  <c r="Y108"/>
  <c r="Y114"/>
  <c r="Y104"/>
  <c r="Y100"/>
  <c r="Y95"/>
  <c r="Y89"/>
  <c r="Y61"/>
  <c r="Y56"/>
  <c r="Y48"/>
  <c r="Y88"/>
  <c r="Y87"/>
  <c r="Y76"/>
  <c r="Y71"/>
  <c r="Y55"/>
  <c r="Y49"/>
  <c r="Y44"/>
  <c r="Y125"/>
  <c r="AJ7"/>
  <c r="AJ4"/>
  <c r="AJ5"/>
  <c r="AJ6"/>
  <c r="AV7"/>
  <c r="AV4"/>
  <c r="AV5"/>
  <c r="AV6"/>
  <c r="AW12"/>
  <c r="AW17"/>
  <c r="AW31"/>
  <c r="AW36"/>
  <c r="AW37"/>
  <c r="AW40"/>
  <c r="AW14"/>
  <c r="AW15"/>
  <c r="AW16"/>
  <c r="AW18"/>
  <c r="AW20"/>
  <c r="AW24"/>
  <c r="AW26"/>
  <c r="AW27"/>
  <c r="AW28"/>
  <c r="AW30"/>
  <c r="AW32"/>
  <c r="AW35"/>
  <c r="AW38"/>
  <c r="AW13"/>
  <c r="AW19"/>
  <c r="AW21"/>
  <c r="AW22"/>
  <c r="AW23"/>
  <c r="AW25"/>
  <c r="AW29"/>
  <c r="AW33"/>
  <c r="AW34"/>
  <c r="AW39"/>
  <c r="AW11"/>
  <c r="AW186"/>
  <c r="AW180"/>
  <c r="AW168"/>
  <c r="AW162"/>
  <c r="AW160"/>
  <c r="AW164"/>
  <c r="AW181"/>
  <c r="AW176"/>
  <c r="AW174"/>
  <c r="AW172"/>
  <c r="AW163"/>
  <c r="AW166"/>
  <c r="AW159"/>
  <c r="AW153"/>
  <c r="AW151"/>
  <c r="AW138"/>
  <c r="AW135"/>
  <c r="AW128"/>
  <c r="AW140"/>
  <c r="AW134"/>
  <c r="AW132"/>
  <c r="AW123"/>
  <c r="AW116"/>
  <c r="AW103"/>
  <c r="AW92"/>
  <c r="AW84"/>
  <c r="AW79"/>
  <c r="AW78"/>
  <c r="AW77"/>
  <c r="AW72"/>
  <c r="AW64"/>
  <c r="AW59"/>
  <c r="AW54"/>
  <c r="AW52"/>
  <c r="AW83"/>
  <c r="AW82"/>
  <c r="AW68"/>
  <c r="AW67"/>
  <c r="AW41"/>
  <c r="AW127"/>
  <c r="AW158"/>
  <c r="AW156"/>
  <c r="AW147"/>
  <c r="AW154"/>
  <c r="AW146"/>
  <c r="AW144"/>
  <c r="AW142"/>
  <c r="AW139"/>
  <c r="AW129"/>
  <c r="AW122"/>
  <c r="AW131"/>
  <c r="AW124"/>
  <c r="AW118"/>
  <c r="AW106"/>
  <c r="AW117"/>
  <c r="AW107"/>
  <c r="AW105"/>
  <c r="AW102"/>
  <c r="AW96"/>
  <c r="AW94"/>
  <c r="AW93"/>
  <c r="AW86"/>
  <c r="AW81"/>
  <c r="AW74"/>
  <c r="AW70"/>
  <c r="AW46"/>
  <c r="AW45"/>
  <c r="AW91"/>
  <c r="AW90"/>
  <c r="AW85"/>
  <c r="AW47"/>
  <c r="AW125"/>
  <c r="AW183"/>
  <c r="AW184"/>
  <c r="AW175"/>
  <c r="AW161"/>
  <c r="AW157"/>
  <c r="AW165"/>
  <c r="AW187"/>
  <c r="AW188"/>
  <c r="AW185"/>
  <c r="AW182"/>
  <c r="AW179"/>
  <c r="AW171"/>
  <c r="AW173"/>
  <c r="AW170"/>
  <c r="AW167"/>
  <c r="AW169"/>
  <c r="AW155"/>
  <c r="AW152"/>
  <c r="AW150"/>
  <c r="AW143"/>
  <c r="AW133"/>
  <c r="AW126"/>
  <c r="AW145"/>
  <c r="AW109"/>
  <c r="AW115"/>
  <c r="AW113"/>
  <c r="AW99"/>
  <c r="AW75"/>
  <c r="AW66"/>
  <c r="AW58"/>
  <c r="AW57"/>
  <c r="AW53"/>
  <c r="AW50"/>
  <c r="AW43"/>
  <c r="AW42"/>
  <c r="AW80"/>
  <c r="AW69"/>
  <c r="AW65"/>
  <c r="AW60"/>
  <c r="AW51"/>
  <c r="AW141"/>
  <c r="AW130"/>
  <c r="AW119"/>
  <c r="AW110"/>
  <c r="AW108"/>
  <c r="AW101"/>
  <c r="AW114"/>
  <c r="AW104"/>
  <c r="AW100"/>
  <c r="AW95"/>
  <c r="AW89"/>
  <c r="AW61"/>
  <c r="AW56"/>
  <c r="AW48"/>
  <c r="AW88"/>
  <c r="AW87"/>
  <c r="AW76"/>
  <c r="AW73"/>
  <c r="AW71"/>
  <c r="AW55"/>
  <c r="AW49"/>
  <c r="AW44"/>
  <c r="CZ7"/>
  <c r="CZ4"/>
  <c r="CZ5"/>
  <c r="CZ6"/>
  <c r="DA31"/>
  <c r="DA35"/>
  <c r="DA37"/>
  <c r="DA14"/>
  <c r="DA15"/>
  <c r="DA16"/>
  <c r="DA18"/>
  <c r="DA20"/>
  <c r="DA24"/>
  <c r="DA26"/>
  <c r="DA27"/>
  <c r="DA28"/>
  <c r="DA30"/>
  <c r="DA32"/>
  <c r="DA38"/>
  <c r="DA40"/>
  <c r="DA11"/>
  <c r="DA13"/>
  <c r="DA17"/>
  <c r="DA19"/>
  <c r="DA21"/>
  <c r="DA22"/>
  <c r="DA23"/>
  <c r="DA25"/>
  <c r="DA29"/>
  <c r="DA34"/>
  <c r="DA39"/>
  <c r="DA12"/>
  <c r="DA33"/>
  <c r="DA36"/>
  <c r="DA168"/>
  <c r="DA162"/>
  <c r="DA160"/>
  <c r="DA167"/>
  <c r="DA164"/>
  <c r="DA185"/>
  <c r="DA182"/>
  <c r="DA180"/>
  <c r="DA176"/>
  <c r="DA174"/>
  <c r="DA172"/>
  <c r="DA170"/>
  <c r="DA163"/>
  <c r="DA166"/>
  <c r="DA159"/>
  <c r="DA153"/>
  <c r="DA151"/>
  <c r="DA138"/>
  <c r="DA128"/>
  <c r="DA126"/>
  <c r="DA140"/>
  <c r="DA135"/>
  <c r="DA134"/>
  <c r="DA132"/>
  <c r="DA119"/>
  <c r="DA116"/>
  <c r="DA84"/>
  <c r="DA79"/>
  <c r="DA72"/>
  <c r="DA67"/>
  <c r="DA64"/>
  <c r="DA59"/>
  <c r="DA54"/>
  <c r="DA52"/>
  <c r="DA83"/>
  <c r="DA68"/>
  <c r="DA158"/>
  <c r="DA156"/>
  <c r="DA147"/>
  <c r="DA155"/>
  <c r="DA154"/>
  <c r="DA144"/>
  <c r="DA142"/>
  <c r="DA139"/>
  <c r="DA129"/>
  <c r="DA123"/>
  <c r="DA106"/>
  <c r="DA109"/>
  <c r="DA107"/>
  <c r="DA105"/>
  <c r="DA96"/>
  <c r="DA94"/>
  <c r="DA87"/>
  <c r="DA86"/>
  <c r="DA82"/>
  <c r="DA81"/>
  <c r="DA70"/>
  <c r="DA46"/>
  <c r="DA42"/>
  <c r="DA99"/>
  <c r="DA93"/>
  <c r="DA92"/>
  <c r="DA91"/>
  <c r="DA85"/>
  <c r="DA66"/>
  <c r="DA58"/>
  <c r="DA43"/>
  <c r="DA183"/>
  <c r="DA184"/>
  <c r="DA181"/>
  <c r="DA161"/>
  <c r="DA157"/>
  <c r="DA165"/>
  <c r="DA187"/>
  <c r="DA186"/>
  <c r="DA188"/>
  <c r="DA179"/>
  <c r="DA175"/>
  <c r="DA171"/>
  <c r="DA173"/>
  <c r="DA169"/>
  <c r="DA152"/>
  <c r="DA150"/>
  <c r="DA133"/>
  <c r="DA145"/>
  <c r="DA143"/>
  <c r="DA117"/>
  <c r="DA127"/>
  <c r="DA113"/>
  <c r="DA75"/>
  <c r="DA53"/>
  <c r="DA50"/>
  <c r="DA80"/>
  <c r="DA74"/>
  <c r="DA65"/>
  <c r="DA60"/>
  <c r="DA51"/>
  <c r="DA47"/>
  <c r="DA124"/>
  <c r="DA146"/>
  <c r="DA141"/>
  <c r="DA131"/>
  <c r="DA130"/>
  <c r="DA122"/>
  <c r="DA125"/>
  <c r="DA115"/>
  <c r="DA110"/>
  <c r="DA108"/>
  <c r="DA103"/>
  <c r="DA102"/>
  <c r="DA101"/>
  <c r="DA114"/>
  <c r="DA104"/>
  <c r="DA100"/>
  <c r="DA95"/>
  <c r="DA90"/>
  <c r="DA89"/>
  <c r="DA69"/>
  <c r="DA61"/>
  <c r="DA48"/>
  <c r="DA88"/>
  <c r="DA78"/>
  <c r="DA77"/>
  <c r="DA76"/>
  <c r="DA73"/>
  <c r="DA71"/>
  <c r="DA57"/>
  <c r="DA56"/>
  <c r="DA55"/>
  <c r="DA49"/>
  <c r="DA45"/>
  <c r="DA44"/>
  <c r="DA41"/>
  <c r="DA118"/>
  <c r="DQ7"/>
  <c r="DQ4"/>
  <c r="DQ5"/>
  <c r="DQ6"/>
  <c r="DR12"/>
  <c r="DR14"/>
  <c r="DR16"/>
  <c r="DR18"/>
  <c r="DR20"/>
  <c r="DR24"/>
  <c r="DR26"/>
  <c r="DR27"/>
  <c r="DR28"/>
  <c r="DR30"/>
  <c r="DR33"/>
  <c r="DR11"/>
  <c r="DR13"/>
  <c r="DR34"/>
  <c r="DR15"/>
  <c r="DR32"/>
  <c r="DR36"/>
  <c r="DR38"/>
  <c r="DR40"/>
  <c r="DR17"/>
  <c r="DR19"/>
  <c r="DR21"/>
  <c r="DR22"/>
  <c r="DR23"/>
  <c r="DR25"/>
  <c r="DR29"/>
  <c r="DR31"/>
  <c r="DR35"/>
  <c r="DR37"/>
  <c r="DR39"/>
  <c r="DR188"/>
  <c r="DR187"/>
  <c r="DR182"/>
  <c r="DR173"/>
  <c r="DR174"/>
  <c r="DR170"/>
  <c r="DR169"/>
  <c r="DR156"/>
  <c r="DR183"/>
  <c r="DR171"/>
  <c r="DR166"/>
  <c r="DR158"/>
  <c r="DR168"/>
  <c r="DR161"/>
  <c r="DR154"/>
  <c r="DR145"/>
  <c r="DR146"/>
  <c r="DR140"/>
  <c r="DR134"/>
  <c r="DR144"/>
  <c r="DR142"/>
  <c r="DR131"/>
  <c r="DR130"/>
  <c r="DR129"/>
  <c r="DR114"/>
  <c r="DR113"/>
  <c r="DR105"/>
  <c r="DR109"/>
  <c r="DR106"/>
  <c r="DR102"/>
  <c r="DR76"/>
  <c r="DR51"/>
  <c r="DR47"/>
  <c r="DR45"/>
  <c r="DR125"/>
  <c r="DR95"/>
  <c r="DR87"/>
  <c r="DR81"/>
  <c r="DR75"/>
  <c r="DR61"/>
  <c r="DR52"/>
  <c r="DR48"/>
  <c r="DR153"/>
  <c r="DR150"/>
  <c r="DR147"/>
  <c r="DR132"/>
  <c r="DR119"/>
  <c r="DR138"/>
  <c r="DR133"/>
  <c r="DR128"/>
  <c r="DR122"/>
  <c r="DR100"/>
  <c r="DR118"/>
  <c r="DR103"/>
  <c r="DR101"/>
  <c r="DR92"/>
  <c r="DR91"/>
  <c r="DR58"/>
  <c r="DR57"/>
  <c r="DR49"/>
  <c r="DR44"/>
  <c r="DR43"/>
  <c r="DR96"/>
  <c r="DR89"/>
  <c r="DR79"/>
  <c r="DR72"/>
  <c r="DR69"/>
  <c r="DR67"/>
  <c r="DR50"/>
  <c r="DR46"/>
  <c r="DR42"/>
  <c r="DR185"/>
  <c r="DR181"/>
  <c r="DR175"/>
  <c r="DR179"/>
  <c r="DR172"/>
  <c r="DR167"/>
  <c r="DR164"/>
  <c r="DR162"/>
  <c r="DR186"/>
  <c r="DR184"/>
  <c r="DR180"/>
  <c r="DR176"/>
  <c r="DR165"/>
  <c r="DR159"/>
  <c r="DR163"/>
  <c r="DR160"/>
  <c r="DR157"/>
  <c r="DR152"/>
  <c r="DR155"/>
  <c r="DR139"/>
  <c r="DR116"/>
  <c r="DR115"/>
  <c r="DR104"/>
  <c r="DR124"/>
  <c r="DR93"/>
  <c r="DR85"/>
  <c r="DR80"/>
  <c r="DR73"/>
  <c r="DR68"/>
  <c r="DR65"/>
  <c r="DR60"/>
  <c r="DR56"/>
  <c r="DR55"/>
  <c r="DR41"/>
  <c r="DR99"/>
  <c r="DR90"/>
  <c r="DR84"/>
  <c r="DR70"/>
  <c r="DR54"/>
  <c r="DR53"/>
  <c r="DR151"/>
  <c r="DR143"/>
  <c r="DR135"/>
  <c r="DR123"/>
  <c r="DR141"/>
  <c r="DR126"/>
  <c r="DR117"/>
  <c r="DR107"/>
  <c r="DR110"/>
  <c r="DR108"/>
  <c r="DR88"/>
  <c r="DR83"/>
  <c r="DR78"/>
  <c r="DR77"/>
  <c r="DR74"/>
  <c r="DR71"/>
  <c r="DR66"/>
  <c r="DR127"/>
  <c r="DR94"/>
  <c r="DR86"/>
  <c r="DR82"/>
  <c r="DR64"/>
  <c r="DR59"/>
  <c r="EW7"/>
  <c r="EW4"/>
  <c r="EW5"/>
  <c r="EW6"/>
  <c r="EX12"/>
  <c r="EX14"/>
  <c r="EX16"/>
  <c r="EX18"/>
  <c r="EX20"/>
  <c r="EX24"/>
  <c r="EX26"/>
  <c r="EX27"/>
  <c r="EX28"/>
  <c r="EX30"/>
  <c r="EX33"/>
  <c r="EX11"/>
  <c r="EX13"/>
  <c r="EX34"/>
  <c r="EX15"/>
  <c r="EX32"/>
  <c r="EX36"/>
  <c r="EX38"/>
  <c r="EX40"/>
  <c r="EX17"/>
  <c r="EX19"/>
  <c r="EX21"/>
  <c r="EX22"/>
  <c r="EX23"/>
  <c r="EX25"/>
  <c r="EX29"/>
  <c r="EX31"/>
  <c r="EX35"/>
  <c r="EX37"/>
  <c r="EX39"/>
  <c r="EX188"/>
  <c r="EX185"/>
  <c r="EX181"/>
  <c r="EX175"/>
  <c r="EX179"/>
  <c r="EX172"/>
  <c r="EX167"/>
  <c r="EX164"/>
  <c r="EX162"/>
  <c r="EX186"/>
  <c r="EX184"/>
  <c r="EX180"/>
  <c r="EX176"/>
  <c r="EX165"/>
  <c r="EX159"/>
  <c r="EX163"/>
  <c r="EX160"/>
  <c r="EX157"/>
  <c r="EX152"/>
  <c r="EX155"/>
  <c r="EX139"/>
  <c r="EX102"/>
  <c r="EX101"/>
  <c r="EX124"/>
  <c r="EX115"/>
  <c r="EX105"/>
  <c r="EX93"/>
  <c r="EX85"/>
  <c r="EX80"/>
  <c r="EX73"/>
  <c r="EX68"/>
  <c r="EX65"/>
  <c r="EX60"/>
  <c r="EX56"/>
  <c r="EX55"/>
  <c r="EX41"/>
  <c r="EX90"/>
  <c r="EX84"/>
  <c r="EX70"/>
  <c r="EX54"/>
  <c r="EX53"/>
  <c r="EX151"/>
  <c r="EX143"/>
  <c r="EX133"/>
  <c r="EX128"/>
  <c r="EX141"/>
  <c r="EX116"/>
  <c r="EX88"/>
  <c r="EX83"/>
  <c r="EX78"/>
  <c r="EX77"/>
  <c r="EX74"/>
  <c r="EX71"/>
  <c r="EX66"/>
  <c r="EX119"/>
  <c r="EX94"/>
  <c r="EX86"/>
  <c r="EX82"/>
  <c r="EX64"/>
  <c r="EX59"/>
  <c r="EX187"/>
  <c r="EX182"/>
  <c r="EX173"/>
  <c r="EX174"/>
  <c r="EX170"/>
  <c r="EX169"/>
  <c r="EX156"/>
  <c r="EX183"/>
  <c r="EX171"/>
  <c r="EX166"/>
  <c r="EX158"/>
  <c r="EX168"/>
  <c r="EX161"/>
  <c r="EX154"/>
  <c r="EX145"/>
  <c r="EX146"/>
  <c r="EX140"/>
  <c r="EX131"/>
  <c r="EX130"/>
  <c r="EX125"/>
  <c r="EX144"/>
  <c r="EX142"/>
  <c r="EX118"/>
  <c r="EX126"/>
  <c r="EX110"/>
  <c r="EX108"/>
  <c r="EX106"/>
  <c r="EX114"/>
  <c r="EX107"/>
  <c r="EX104"/>
  <c r="EX100"/>
  <c r="EX76"/>
  <c r="EX51"/>
  <c r="EX47"/>
  <c r="EX45"/>
  <c r="EX117"/>
  <c r="EX95"/>
  <c r="EX87"/>
  <c r="EX81"/>
  <c r="EX75"/>
  <c r="EX61"/>
  <c r="EX52"/>
  <c r="EX48"/>
  <c r="EX153"/>
  <c r="EX150"/>
  <c r="EX147"/>
  <c r="EX132"/>
  <c r="EX129"/>
  <c r="EX127"/>
  <c r="EX138"/>
  <c r="EX135"/>
  <c r="EX134"/>
  <c r="EX122"/>
  <c r="EX109"/>
  <c r="EX103"/>
  <c r="EX99"/>
  <c r="EX92"/>
  <c r="EX91"/>
  <c r="EX58"/>
  <c r="EX57"/>
  <c r="EX49"/>
  <c r="EX44"/>
  <c r="EX43"/>
  <c r="EX123"/>
  <c r="EX96"/>
  <c r="EX89"/>
  <c r="EX79"/>
  <c r="EX72"/>
  <c r="EX69"/>
  <c r="EX67"/>
  <c r="EX50"/>
  <c r="EX46"/>
  <c r="EX42"/>
  <c r="FI7"/>
  <c r="FI4"/>
  <c r="FI5"/>
  <c r="FI6"/>
  <c r="FK12"/>
  <c r="FK14"/>
  <c r="FK16"/>
  <c r="FK18"/>
  <c r="FK20"/>
  <c r="FK24"/>
  <c r="FK26"/>
  <c r="FK27"/>
  <c r="FK28"/>
  <c r="FK30"/>
  <c r="FK33"/>
  <c r="FK11"/>
  <c r="FK13"/>
  <c r="FK34"/>
  <c r="FK15"/>
  <c r="FK32"/>
  <c r="FK36"/>
  <c r="FK38"/>
  <c r="FK40"/>
  <c r="FK17"/>
  <c r="FK19"/>
  <c r="FK21"/>
  <c r="FK22"/>
  <c r="FK23"/>
  <c r="FK25"/>
  <c r="FK29"/>
  <c r="FK31"/>
  <c r="FK35"/>
  <c r="FK37"/>
  <c r="FK184"/>
  <c r="FK187"/>
  <c r="FK182"/>
  <c r="FK173"/>
  <c r="FK170"/>
  <c r="FK169"/>
  <c r="FK156"/>
  <c r="FK183"/>
  <c r="FK171"/>
  <c r="FK166"/>
  <c r="FK168"/>
  <c r="FK161"/>
  <c r="FK154"/>
  <c r="FK145"/>
  <c r="FK146"/>
  <c r="FK140"/>
  <c r="FK131"/>
  <c r="FK130"/>
  <c r="FK142"/>
  <c r="FK110"/>
  <c r="FK108"/>
  <c r="FK106"/>
  <c r="FK114"/>
  <c r="FK107"/>
  <c r="FK104"/>
  <c r="FK100"/>
  <c r="FK76"/>
  <c r="FK51"/>
  <c r="FK47"/>
  <c r="FK45"/>
  <c r="FK99"/>
  <c r="FK122"/>
  <c r="FK135"/>
  <c r="FK158"/>
  <c r="FK176"/>
  <c r="FK95"/>
  <c r="FK87"/>
  <c r="FK81"/>
  <c r="FK75"/>
  <c r="FK61"/>
  <c r="FK52"/>
  <c r="FK48"/>
  <c r="FK153"/>
  <c r="FK147"/>
  <c r="FK132"/>
  <c r="FK123"/>
  <c r="FK117"/>
  <c r="FK138"/>
  <c r="FK134"/>
  <c r="FK126"/>
  <c r="FK124"/>
  <c r="FK103"/>
  <c r="FK92"/>
  <c r="FK91"/>
  <c r="FK58"/>
  <c r="FK57"/>
  <c r="FK49"/>
  <c r="FK44"/>
  <c r="FK43"/>
  <c r="FK39"/>
  <c r="FK118"/>
  <c r="FK129"/>
  <c r="FK150"/>
  <c r="FK174"/>
  <c r="FK96"/>
  <c r="FK89"/>
  <c r="FK79"/>
  <c r="FK72"/>
  <c r="FK69"/>
  <c r="FK67"/>
  <c r="FK50"/>
  <c r="FK46"/>
  <c r="FK42"/>
  <c r="FK181"/>
  <c r="FK175"/>
  <c r="FK179"/>
  <c r="FK172"/>
  <c r="FK167"/>
  <c r="FK162"/>
  <c r="FK186"/>
  <c r="FK180"/>
  <c r="FK165"/>
  <c r="FK159"/>
  <c r="FK163"/>
  <c r="FK157"/>
  <c r="FK152"/>
  <c r="FK155"/>
  <c r="FK139"/>
  <c r="FK102"/>
  <c r="FK101"/>
  <c r="FK93"/>
  <c r="FK85"/>
  <c r="FK80"/>
  <c r="FK73"/>
  <c r="FK68"/>
  <c r="FK65"/>
  <c r="FK60"/>
  <c r="FK56"/>
  <c r="FK55"/>
  <c r="FK41"/>
  <c r="FK115"/>
  <c r="FK109"/>
  <c r="FK127"/>
  <c r="FK144"/>
  <c r="FK164"/>
  <c r="FK188"/>
  <c r="FK90"/>
  <c r="FK84"/>
  <c r="FK70"/>
  <c r="FK54"/>
  <c r="FK53"/>
  <c r="FK151"/>
  <c r="FK133"/>
  <c r="FK128"/>
  <c r="FK119"/>
  <c r="FK141"/>
  <c r="FK116"/>
  <c r="FK88"/>
  <c r="FK83"/>
  <c r="FK78"/>
  <c r="FK77"/>
  <c r="FK74"/>
  <c r="FK71"/>
  <c r="FK66"/>
  <c r="FK113"/>
  <c r="FK105"/>
  <c r="FK125"/>
  <c r="FK143"/>
  <c r="FK160"/>
  <c r="FK185"/>
  <c r="FK94"/>
  <c r="FK86"/>
  <c r="FK82"/>
  <c r="FK64"/>
  <c r="FK59"/>
  <c r="FZ7"/>
  <c r="FZ4"/>
  <c r="FZ5"/>
  <c r="FZ6"/>
  <c r="GA12"/>
  <c r="GA14"/>
  <c r="GA16"/>
  <c r="GA18"/>
  <c r="GA20"/>
  <c r="GA22"/>
  <c r="GA24"/>
  <c r="GA26"/>
  <c r="GA28"/>
  <c r="GA30"/>
  <c r="GA33"/>
  <c r="GA11"/>
  <c r="GA13"/>
  <c r="GA34"/>
  <c r="GA36"/>
  <c r="GA39"/>
  <c r="GA15"/>
  <c r="GA32"/>
  <c r="GA38"/>
  <c r="GA40"/>
  <c r="GA17"/>
  <c r="GA19"/>
  <c r="GA21"/>
  <c r="GA23"/>
  <c r="GA25"/>
  <c r="GA27"/>
  <c r="GA29"/>
  <c r="GA31"/>
  <c r="GA35"/>
  <c r="GA37"/>
  <c r="GA182"/>
  <c r="GA180"/>
  <c r="GA174"/>
  <c r="GA155"/>
  <c r="GA184"/>
  <c r="GA181"/>
  <c r="GA157"/>
  <c r="GA167"/>
  <c r="GA144"/>
  <c r="GA142"/>
  <c r="GA141"/>
  <c r="GA139"/>
  <c r="GA126"/>
  <c r="GA119"/>
  <c r="GA115"/>
  <c r="GA104"/>
  <c r="GA103"/>
  <c r="GA110"/>
  <c r="GA108"/>
  <c r="GA96"/>
  <c r="GA95"/>
  <c r="GA94"/>
  <c r="GA93"/>
  <c r="GA85"/>
  <c r="GA80"/>
  <c r="GA73"/>
  <c r="GA69"/>
  <c r="GA68"/>
  <c r="GA65"/>
  <c r="GA60"/>
  <c r="GA56"/>
  <c r="GA55"/>
  <c r="GA41"/>
  <c r="GA122"/>
  <c r="GA99"/>
  <c r="GA90"/>
  <c r="GA84"/>
  <c r="GA70"/>
  <c r="GA54"/>
  <c r="GA53"/>
  <c r="GA159"/>
  <c r="GA135"/>
  <c r="GA124"/>
  <c r="GA132"/>
  <c r="GA123"/>
  <c r="GA125"/>
  <c r="GA116"/>
  <c r="GA107"/>
  <c r="GA88"/>
  <c r="GA83"/>
  <c r="GA78"/>
  <c r="GA77"/>
  <c r="GA74"/>
  <c r="GA71"/>
  <c r="GA118"/>
  <c r="GA86"/>
  <c r="GA82"/>
  <c r="GA64"/>
  <c r="GA59"/>
  <c r="GA188"/>
  <c r="GA187"/>
  <c r="GA186"/>
  <c r="GA185"/>
  <c r="GA179"/>
  <c r="GA176"/>
  <c r="GA175"/>
  <c r="GA172"/>
  <c r="GA171"/>
  <c r="GA170"/>
  <c r="GA173"/>
  <c r="GA163"/>
  <c r="GA169"/>
  <c r="GA166"/>
  <c r="GA183"/>
  <c r="GA168"/>
  <c r="GA162"/>
  <c r="GA161"/>
  <c r="GA160"/>
  <c r="GA165"/>
  <c r="GA164"/>
  <c r="GA158"/>
  <c r="GA156"/>
  <c r="GA147"/>
  <c r="GA146"/>
  <c r="GA154"/>
  <c r="GA134"/>
  <c r="GA131"/>
  <c r="GA130"/>
  <c r="GA129"/>
  <c r="GA128"/>
  <c r="GA117"/>
  <c r="GA113"/>
  <c r="GA105"/>
  <c r="GA109"/>
  <c r="GA106"/>
  <c r="GA102"/>
  <c r="GA76"/>
  <c r="GA51"/>
  <c r="GA47"/>
  <c r="GA45"/>
  <c r="GA87"/>
  <c r="GA81"/>
  <c r="GA75"/>
  <c r="GA66"/>
  <c r="GA61"/>
  <c r="GA52"/>
  <c r="GA48"/>
  <c r="GA153"/>
  <c r="GA152"/>
  <c r="GA151"/>
  <c r="GA150"/>
  <c r="GA145"/>
  <c r="GA138"/>
  <c r="GA143"/>
  <c r="GA140"/>
  <c r="GA133"/>
  <c r="GA127"/>
  <c r="GA114"/>
  <c r="GA100"/>
  <c r="GA101"/>
  <c r="GA92"/>
  <c r="GA91"/>
  <c r="GA58"/>
  <c r="GA57"/>
  <c r="GA49"/>
  <c r="GA44"/>
  <c r="GA43"/>
  <c r="GA89"/>
  <c r="GA79"/>
  <c r="GA72"/>
  <c r="GA67"/>
  <c r="GA50"/>
  <c r="GA46"/>
  <c r="GA42"/>
  <c r="GF7"/>
  <c r="GF4"/>
  <c r="GF5"/>
  <c r="GF6"/>
  <c r="GG15"/>
  <c r="GG32"/>
  <c r="GG38"/>
  <c r="GG40"/>
  <c r="GG17"/>
  <c r="GG19"/>
  <c r="GG21"/>
  <c r="GG23"/>
  <c r="GG25"/>
  <c r="GG27"/>
  <c r="GG29"/>
  <c r="GG31"/>
  <c r="GG35"/>
  <c r="GG37"/>
  <c r="GG12"/>
  <c r="GG14"/>
  <c r="GG16"/>
  <c r="GG18"/>
  <c r="GG20"/>
  <c r="GG22"/>
  <c r="GG24"/>
  <c r="GG26"/>
  <c r="GG28"/>
  <c r="GG30"/>
  <c r="GG33"/>
  <c r="GG11"/>
  <c r="GG13"/>
  <c r="GG34"/>
  <c r="GG36"/>
  <c r="GG39"/>
  <c r="GG183"/>
  <c r="GG181"/>
  <c r="GG161"/>
  <c r="GG157"/>
  <c r="GG165"/>
  <c r="GG187"/>
  <c r="GG186"/>
  <c r="GG179"/>
  <c r="GG175"/>
  <c r="GG171"/>
  <c r="GG173"/>
  <c r="GG169"/>
  <c r="GG152"/>
  <c r="GG150"/>
  <c r="GG135"/>
  <c r="GG143"/>
  <c r="GG133"/>
  <c r="GG114"/>
  <c r="GG92"/>
  <c r="GG91"/>
  <c r="GG88"/>
  <c r="GG83"/>
  <c r="GG78"/>
  <c r="GG77"/>
  <c r="GG71"/>
  <c r="GG58"/>
  <c r="GG44"/>
  <c r="GG86"/>
  <c r="GG82"/>
  <c r="GG72"/>
  <c r="GG67"/>
  <c r="GG146"/>
  <c r="GG141"/>
  <c r="GG134"/>
  <c r="GG131"/>
  <c r="GG130"/>
  <c r="GG128"/>
  <c r="GG119"/>
  <c r="GG117"/>
  <c r="GG115"/>
  <c r="GG105"/>
  <c r="GG103"/>
  <c r="GG106"/>
  <c r="GG102"/>
  <c r="GG95"/>
  <c r="GG93"/>
  <c r="GG85"/>
  <c r="GG80"/>
  <c r="GG76"/>
  <c r="GG73"/>
  <c r="GG69"/>
  <c r="GG68"/>
  <c r="GG45"/>
  <c r="GG90"/>
  <c r="GG84"/>
  <c r="GG61"/>
  <c r="GG53"/>
  <c r="GG184"/>
  <c r="GG168"/>
  <c r="GG162"/>
  <c r="GG160"/>
  <c r="GG167"/>
  <c r="GG164"/>
  <c r="GG188"/>
  <c r="GG185"/>
  <c r="GG182"/>
  <c r="GG180"/>
  <c r="GG176"/>
  <c r="GG174"/>
  <c r="GG172"/>
  <c r="GG170"/>
  <c r="GG163"/>
  <c r="GG155"/>
  <c r="GG166"/>
  <c r="GG159"/>
  <c r="GG153"/>
  <c r="GG151"/>
  <c r="GG145"/>
  <c r="GG138"/>
  <c r="GG124"/>
  <c r="GG140"/>
  <c r="GG132"/>
  <c r="GG127"/>
  <c r="GG123"/>
  <c r="GG125"/>
  <c r="GG116"/>
  <c r="GG107"/>
  <c r="GG100"/>
  <c r="GG101"/>
  <c r="GG74"/>
  <c r="GG57"/>
  <c r="GG49"/>
  <c r="GG43"/>
  <c r="GG122"/>
  <c r="GG89"/>
  <c r="GG79"/>
  <c r="GG64"/>
  <c r="GG59"/>
  <c r="GG50"/>
  <c r="GG46"/>
  <c r="GG42"/>
  <c r="GG158"/>
  <c r="GG156"/>
  <c r="GG147"/>
  <c r="GG154"/>
  <c r="GG144"/>
  <c r="GG142"/>
  <c r="GG139"/>
  <c r="GG126"/>
  <c r="GG129"/>
  <c r="GG113"/>
  <c r="GG104"/>
  <c r="GG110"/>
  <c r="GG109"/>
  <c r="GG108"/>
  <c r="GG96"/>
  <c r="GG94"/>
  <c r="GG65"/>
  <c r="GG60"/>
  <c r="GG56"/>
  <c r="GG55"/>
  <c r="GG51"/>
  <c r="GG47"/>
  <c r="GG41"/>
  <c r="GG118"/>
  <c r="GG99"/>
  <c r="GG87"/>
  <c r="GG81"/>
  <c r="GG75"/>
  <c r="GG70"/>
  <c r="GG66"/>
  <c r="GG54"/>
  <c r="GG52"/>
  <c r="GG48"/>
  <c r="GO7"/>
  <c r="GO4"/>
  <c r="GO5"/>
  <c r="GO6"/>
  <c r="GP14"/>
  <c r="GP31"/>
  <c r="GP35"/>
  <c r="GP37"/>
  <c r="GP16"/>
  <c r="GP18"/>
  <c r="GP20"/>
  <c r="GP22"/>
  <c r="GP24"/>
  <c r="GP26"/>
  <c r="GP28"/>
  <c r="GP30"/>
  <c r="GP32"/>
  <c r="GP36"/>
  <c r="GP38"/>
  <c r="GP39"/>
  <c r="GP40"/>
  <c r="GP13"/>
  <c r="GP17"/>
  <c r="GP19"/>
  <c r="GP21"/>
  <c r="GP23"/>
  <c r="GP25"/>
  <c r="GP27"/>
  <c r="GP29"/>
  <c r="GP34"/>
  <c r="GP12"/>
  <c r="GP33"/>
  <c r="GP174"/>
  <c r="GP171"/>
  <c r="GP163"/>
  <c r="GP169"/>
  <c r="GP166"/>
  <c r="GP161"/>
  <c r="GP184"/>
  <c r="GP183"/>
  <c r="GP175"/>
  <c r="GP179"/>
  <c r="GP168"/>
  <c r="GP158"/>
  <c r="GP162"/>
  <c r="GP156"/>
  <c r="GP151"/>
  <c r="GP154"/>
  <c r="GP147"/>
  <c r="GP144"/>
  <c r="GP138"/>
  <c r="GP134"/>
  <c r="GP43"/>
  <c r="GP84"/>
  <c r="GP79"/>
  <c r="GP72"/>
  <c r="GP67"/>
  <c r="GP66"/>
  <c r="GP64"/>
  <c r="GP59"/>
  <c r="GP54"/>
  <c r="GP96"/>
  <c r="GP83"/>
  <c r="GP69"/>
  <c r="GP68"/>
  <c r="GP52"/>
  <c r="GP150"/>
  <c r="GP129"/>
  <c r="GP118"/>
  <c r="GP140"/>
  <c r="GP135"/>
  <c r="GP125"/>
  <c r="GP109"/>
  <c r="GP106"/>
  <c r="GP113"/>
  <c r="GP107"/>
  <c r="GP53"/>
  <c r="GP99"/>
  <c r="GP87"/>
  <c r="GP86"/>
  <c r="GP82"/>
  <c r="GP81"/>
  <c r="GP70"/>
  <c r="GP46"/>
  <c r="GP93"/>
  <c r="GP92"/>
  <c r="GP91"/>
  <c r="GP85"/>
  <c r="GP58"/>
  <c r="GP42"/>
  <c r="GP11"/>
  <c r="GP123"/>
  <c r="GP187"/>
  <c r="GP188"/>
  <c r="GP186"/>
  <c r="GP185"/>
  <c r="GP180"/>
  <c r="GP172"/>
  <c r="GP165"/>
  <c r="GP164"/>
  <c r="GP155"/>
  <c r="GP182"/>
  <c r="GP181"/>
  <c r="GP176"/>
  <c r="GP173"/>
  <c r="GP170"/>
  <c r="GP157"/>
  <c r="GP167"/>
  <c r="GP160"/>
  <c r="GP153"/>
  <c r="GP139"/>
  <c r="GP133"/>
  <c r="GP127"/>
  <c r="GP126"/>
  <c r="GP141"/>
  <c r="GP116"/>
  <c r="GP114"/>
  <c r="GP103"/>
  <c r="GP104"/>
  <c r="GP115"/>
  <c r="GP110"/>
  <c r="GP108"/>
  <c r="GP105"/>
  <c r="GP75"/>
  <c r="GP50"/>
  <c r="GP94"/>
  <c r="GP80"/>
  <c r="GP74"/>
  <c r="GP65"/>
  <c r="GP60"/>
  <c r="GP51"/>
  <c r="GP47"/>
  <c r="GP119"/>
  <c r="GP159"/>
  <c r="GP152"/>
  <c r="GP145"/>
  <c r="GP146"/>
  <c r="GP128"/>
  <c r="GP143"/>
  <c r="GP131"/>
  <c r="GP130"/>
  <c r="GP124"/>
  <c r="GP122"/>
  <c r="GP142"/>
  <c r="GP132"/>
  <c r="GP102"/>
  <c r="GP101"/>
  <c r="GP100"/>
  <c r="GP90"/>
  <c r="GP89"/>
  <c r="GP61"/>
  <c r="GP48"/>
  <c r="GP95"/>
  <c r="GP88"/>
  <c r="GP78"/>
  <c r="GP77"/>
  <c r="GP76"/>
  <c r="GP73"/>
  <c r="GP71"/>
  <c r="GP57"/>
  <c r="GP56"/>
  <c r="GP55"/>
  <c r="GP49"/>
  <c r="GP45"/>
  <c r="GP44"/>
  <c r="GP41"/>
  <c r="GP15"/>
  <c r="GP117"/>
  <c r="GV10"/>
  <c r="GV9"/>
  <c r="GV8"/>
  <c r="GV7"/>
  <c r="GU5"/>
  <c r="GU6"/>
  <c r="AN126"/>
  <c r="AK126"/>
  <c r="AN19"/>
  <c r="AK19"/>
  <c r="AN140"/>
  <c r="AK140"/>
  <c r="AN82"/>
  <c r="AK82"/>
  <c r="AN162"/>
  <c r="AK162"/>
  <c r="AN174"/>
  <c r="AK174"/>
  <c r="AN37"/>
  <c r="AK37"/>
  <c r="AN27"/>
  <c r="AK27"/>
  <c r="AN64"/>
  <c r="AK64"/>
  <c r="AN89"/>
  <c r="AK89"/>
  <c r="AN102"/>
  <c r="AK102"/>
  <c r="AN141"/>
  <c r="AK141"/>
  <c r="AN156"/>
  <c r="AK156"/>
  <c r="AN181"/>
  <c r="AK181"/>
  <c r="AN10"/>
  <c r="AQ10"/>
  <c r="AK10"/>
  <c r="AN22"/>
  <c r="AK22"/>
  <c r="AN39"/>
  <c r="AK39"/>
  <c r="AN70"/>
  <c r="AK70"/>
  <c r="AN60"/>
  <c r="AK60"/>
  <c r="AN105"/>
  <c r="AK105"/>
  <c r="AN129"/>
  <c r="AK129"/>
  <c r="AN35"/>
  <c r="AK35"/>
  <c r="AN50"/>
  <c r="AK50"/>
  <c r="AN94"/>
  <c r="AK94"/>
  <c r="AN69"/>
  <c r="AK69"/>
  <c r="AN117"/>
  <c r="AK117"/>
  <c r="AN131"/>
  <c r="AK131"/>
  <c r="AN166"/>
  <c r="AK166"/>
  <c r="AN176"/>
  <c r="AK176"/>
  <c r="AN33"/>
  <c r="AK33"/>
  <c r="AN54"/>
  <c r="AK54"/>
  <c r="AN99"/>
  <c r="AK99"/>
  <c r="AN130"/>
  <c r="AK130"/>
  <c r="AN30"/>
  <c r="AK30"/>
  <c r="AN72"/>
  <c r="AK72"/>
  <c r="AN107"/>
  <c r="AK107"/>
  <c r="AN127"/>
  <c r="AK127"/>
  <c r="AN150"/>
  <c r="AK150"/>
  <c r="AN187"/>
  <c r="AK187"/>
  <c r="AN183"/>
  <c r="AK183"/>
  <c r="CB16"/>
  <c r="CL98"/>
  <c r="CL97"/>
  <c r="CL121"/>
  <c r="CL120"/>
  <c r="CL137"/>
  <c r="CL136"/>
  <c r="AN51"/>
  <c r="AK51"/>
  <c r="AN80"/>
  <c r="AK80"/>
  <c r="AN114"/>
  <c r="AK114"/>
  <c r="AN135"/>
  <c r="AK135"/>
  <c r="AN57"/>
  <c r="AK57"/>
  <c r="AN78"/>
  <c r="AK78"/>
  <c r="AN98"/>
  <c r="AQ98"/>
  <c r="AK98"/>
  <c r="AN110"/>
  <c r="AK110"/>
  <c r="AN128"/>
  <c r="AK128"/>
  <c r="AN161"/>
  <c r="AK161"/>
  <c r="AN178"/>
  <c r="AQ178"/>
  <c r="AK178"/>
  <c r="AN122"/>
  <c r="AK122"/>
  <c r="AN21"/>
  <c r="AK21"/>
  <c r="AN84"/>
  <c r="AK84"/>
  <c r="AN68"/>
  <c r="AK68"/>
  <c r="AN104"/>
  <c r="AK104"/>
  <c r="AN118"/>
  <c r="AK118"/>
  <c r="AN125"/>
  <c r="AK125"/>
  <c r="AN157"/>
  <c r="AK157"/>
  <c r="AN43"/>
  <c r="AK43"/>
  <c r="AN47"/>
  <c r="AK47"/>
  <c r="AN88"/>
  <c r="AK88"/>
  <c r="AN146"/>
  <c r="AK146"/>
  <c r="AN158"/>
  <c r="AK158"/>
  <c r="AN179"/>
  <c r="AK179"/>
  <c r="AN134"/>
  <c r="AK134"/>
  <c r="AN16"/>
  <c r="AK16"/>
  <c r="AN74"/>
  <c r="AK74"/>
  <c r="AN101"/>
  <c r="AK101"/>
  <c r="AN151"/>
  <c r="AK151"/>
  <c r="AN168"/>
  <c r="AK168"/>
  <c r="AN11"/>
  <c r="AK11"/>
  <c r="AN76"/>
  <c r="AK76"/>
  <c r="AN113"/>
  <c r="AK113"/>
  <c r="AN137"/>
  <c r="AQ137"/>
  <c r="AK137"/>
  <c r="AN14"/>
  <c r="AK14"/>
  <c r="AN46"/>
  <c r="AK46"/>
  <c r="AN93"/>
  <c r="AK93"/>
  <c r="AN63"/>
  <c r="AQ63"/>
  <c r="AK63"/>
  <c r="AN91"/>
  <c r="AK91"/>
  <c r="AN165"/>
  <c r="AK165"/>
  <c r="AN169"/>
  <c r="AK169"/>
  <c r="AN15"/>
  <c r="AK15"/>
  <c r="AN25"/>
  <c r="AK25"/>
  <c r="AN48"/>
  <c r="AK48"/>
  <c r="AN81"/>
  <c r="AK81"/>
  <c r="AN67"/>
  <c r="AK67"/>
  <c r="AN109"/>
  <c r="AK109"/>
  <c r="AN154"/>
  <c r="AK154"/>
  <c r="AN45"/>
  <c r="AK45"/>
  <c r="AN49"/>
  <c r="AK49"/>
  <c r="AN90"/>
  <c r="AK90"/>
  <c r="AN103"/>
  <c r="AK103"/>
  <c r="AN143"/>
  <c r="AK143"/>
  <c r="AN164"/>
  <c r="AK164"/>
  <c r="AN115"/>
  <c r="AK115"/>
  <c r="AN155"/>
  <c r="AK155"/>
  <c r="AN18"/>
  <c r="AK18"/>
  <c r="AN12"/>
  <c r="AK12"/>
  <c r="AN56"/>
  <c r="AK56"/>
  <c r="AN77"/>
  <c r="AK77"/>
  <c r="AN96"/>
  <c r="AK96"/>
  <c r="AN71"/>
  <c r="AK71"/>
  <c r="AN108"/>
  <c r="AK108"/>
  <c r="AN124"/>
  <c r="AK124"/>
  <c r="AN132"/>
  <c r="AK132"/>
  <c r="AN160"/>
  <c r="AK160"/>
  <c r="AN175"/>
  <c r="AK175"/>
  <c r="AN31"/>
  <c r="AK31"/>
  <c r="AN53"/>
  <c r="AK53"/>
  <c r="AN73"/>
  <c r="AK73"/>
  <c r="AN42"/>
  <c r="AK42"/>
  <c r="AN44"/>
  <c r="AK44"/>
  <c r="AN87"/>
  <c r="AK87"/>
  <c r="AN138"/>
  <c r="AK138"/>
  <c r="AN188"/>
  <c r="AK188"/>
  <c r="AN171"/>
  <c r="AK171"/>
  <c r="AN144"/>
  <c r="AK144"/>
  <c r="AN152"/>
  <c r="AK152"/>
  <c r="AN24"/>
  <c r="AK24"/>
  <c r="AN58"/>
  <c r="AK58"/>
  <c r="AN79"/>
  <c r="AK79"/>
  <c r="AN41"/>
  <c r="AK41"/>
  <c r="AN112"/>
  <c r="AQ112"/>
  <c r="AK112"/>
  <c r="AN133"/>
  <c r="AK133"/>
  <c r="AN167"/>
  <c r="AK167"/>
  <c r="AN163"/>
  <c r="AK163"/>
  <c r="AN180"/>
  <c r="AK180"/>
  <c r="FQ137"/>
  <c r="FQ136"/>
  <c r="BC63"/>
  <c r="BC62"/>
  <c r="AE121"/>
  <c r="AE120"/>
  <c r="AE149"/>
  <c r="AE148"/>
  <c r="CL63"/>
  <c r="CL62"/>
  <c r="AT178"/>
  <c r="AT177"/>
  <c r="CU98"/>
  <c r="CU97"/>
  <c r="CU178"/>
  <c r="CU177"/>
  <c r="CB11"/>
  <c r="CB36"/>
  <c r="CB77"/>
  <c r="AE178"/>
  <c r="AE177"/>
  <c r="CB89"/>
  <c r="CB132"/>
  <c r="CB40"/>
  <c r="CB31"/>
  <c r="CB124"/>
  <c r="CB99"/>
  <c r="CB188"/>
  <c r="CB185"/>
  <c r="CB175"/>
  <c r="CB173"/>
  <c r="CB172"/>
  <c r="CB167"/>
  <c r="CB165"/>
  <c r="BO98"/>
  <c r="BO97"/>
  <c r="BF178"/>
  <c r="BF177"/>
  <c r="FX178"/>
  <c r="FX177"/>
  <c r="GP178"/>
  <c r="GP177"/>
  <c r="GA178"/>
  <c r="GA177"/>
  <c r="Y137"/>
  <c r="Y136"/>
  <c r="EB149"/>
  <c r="EB148"/>
  <c r="DK149"/>
  <c r="DK148"/>
  <c r="BV137"/>
  <c r="BV136"/>
  <c r="J149"/>
  <c r="J148"/>
  <c r="J178"/>
  <c r="J177"/>
  <c r="DH178"/>
  <c r="DH177"/>
  <c r="EU121"/>
  <c r="EU120"/>
  <c r="HB178"/>
  <c r="HB177"/>
  <c r="GY149"/>
  <c r="GY148"/>
  <c r="GM178"/>
  <c r="GM177"/>
  <c r="FG63"/>
  <c r="FG62"/>
  <c r="GY121"/>
  <c r="GY120"/>
  <c r="BY121"/>
  <c r="BY120"/>
  <c r="BY137"/>
  <c r="BY136"/>
  <c r="G149"/>
  <c r="G148"/>
  <c r="G178"/>
  <c r="G177"/>
  <c r="FA149"/>
  <c r="FA148"/>
  <c r="EK178"/>
  <c r="EK177"/>
  <c r="CR98"/>
  <c r="CR97"/>
  <c r="CU137"/>
  <c r="CU136"/>
  <c r="M149"/>
  <c r="M148"/>
  <c r="M178"/>
  <c r="M177"/>
  <c r="GJ98"/>
  <c r="GJ97"/>
  <c r="ER137"/>
  <c r="ER136"/>
  <c r="ER149"/>
  <c r="ER148"/>
  <c r="BS178"/>
  <c r="BS177"/>
  <c r="CB156"/>
  <c r="CB186"/>
  <c r="CB183"/>
  <c r="CB176"/>
  <c r="CB171"/>
  <c r="CB159"/>
  <c r="CB168"/>
  <c r="CB161"/>
  <c r="CB157"/>
  <c r="CB152"/>
  <c r="CB146"/>
  <c r="CB144"/>
  <c r="CB139"/>
  <c r="CB130"/>
  <c r="CB126"/>
  <c r="CB114"/>
  <c r="CB105"/>
  <c r="CB106"/>
  <c r="CB115"/>
  <c r="CB93"/>
  <c r="CB73"/>
  <c r="CB65"/>
  <c r="CB56"/>
  <c r="CB51"/>
  <c r="CB90"/>
  <c r="CB84"/>
  <c r="CB75"/>
  <c r="CB61"/>
  <c r="CB53"/>
  <c r="CB48"/>
  <c r="CB39"/>
  <c r="CB35"/>
  <c r="CB25"/>
  <c r="CB22"/>
  <c r="CB19"/>
  <c r="CB32"/>
  <c r="CB153"/>
  <c r="CB150"/>
  <c r="CB145"/>
  <c r="CB135"/>
  <c r="CB141"/>
  <c r="CB133"/>
  <c r="CB127"/>
  <c r="CB107"/>
  <c r="CB122"/>
  <c r="CB108"/>
  <c r="CB101"/>
  <c r="CB91"/>
  <c r="CB83"/>
  <c r="CB71"/>
  <c r="CB44"/>
  <c r="CB96"/>
  <c r="CB86"/>
  <c r="CB79"/>
  <c r="CB72"/>
  <c r="DA178"/>
  <c r="DA177"/>
  <c r="EB178"/>
  <c r="EB177"/>
  <c r="CX178"/>
  <c r="CX177"/>
  <c r="CE178"/>
  <c r="CE177"/>
  <c r="BL178"/>
  <c r="BL177"/>
  <c r="EU178"/>
  <c r="EU177"/>
  <c r="EH63"/>
  <c r="EH62"/>
  <c r="EH178"/>
  <c r="EH177"/>
  <c r="GS178"/>
  <c r="GS177"/>
  <c r="GJ178"/>
  <c r="GJ177"/>
  <c r="GD178"/>
  <c r="GD177"/>
  <c r="FD178"/>
  <c r="FD177"/>
  <c r="CO149"/>
  <c r="CO148"/>
  <c r="CO178"/>
  <c r="CO177"/>
  <c r="BI178"/>
  <c r="BI177"/>
  <c r="EE178"/>
  <c r="EE177"/>
  <c r="BY178"/>
  <c r="BY177"/>
  <c r="FG178"/>
  <c r="FG177"/>
  <c r="DD178"/>
  <c r="DD177"/>
  <c r="GY178"/>
  <c r="GY177"/>
  <c r="CB178"/>
  <c r="CB177"/>
  <c r="GP149"/>
  <c r="GP148"/>
  <c r="GG178"/>
  <c r="GG177"/>
  <c r="FK178"/>
  <c r="FK177"/>
  <c r="EX178"/>
  <c r="EX177"/>
  <c r="DR178"/>
  <c r="DR177"/>
  <c r="AW178"/>
  <c r="AW177"/>
  <c r="Y178"/>
  <c r="Y177"/>
  <c r="DK178"/>
  <c r="DK177"/>
  <c r="BV178"/>
  <c r="BV177"/>
  <c r="EO178"/>
  <c r="EO177"/>
  <c r="AB178"/>
  <c r="AB177"/>
  <c r="AZ178"/>
  <c r="AZ177"/>
  <c r="ER178"/>
  <c r="ER177"/>
  <c r="AQ177"/>
  <c r="FQ178"/>
  <c r="FQ177"/>
  <c r="FA178"/>
  <c r="FA177"/>
  <c r="BC178"/>
  <c r="BC177"/>
  <c r="CR178"/>
  <c r="CR177"/>
  <c r="BO178"/>
  <c r="BO177"/>
  <c r="CI178"/>
  <c r="CI177"/>
  <c r="GP137"/>
  <c r="GP136"/>
  <c r="GG149"/>
  <c r="GG148"/>
  <c r="GA149"/>
  <c r="GA148"/>
  <c r="FK149"/>
  <c r="FK148"/>
  <c r="DR149"/>
  <c r="DR148"/>
  <c r="DA137"/>
  <c r="DA136"/>
  <c r="AW149"/>
  <c r="AW148"/>
  <c r="Y149"/>
  <c r="Y148"/>
  <c r="BV149"/>
  <c r="BV148"/>
  <c r="CX149"/>
  <c r="CX148"/>
  <c r="CE137"/>
  <c r="CE136"/>
  <c r="BL149"/>
  <c r="BL148"/>
  <c r="BS149"/>
  <c r="BS148"/>
  <c r="AB149"/>
  <c r="AB148"/>
  <c r="EH149"/>
  <c r="EH148"/>
  <c r="HB149"/>
  <c r="HB148"/>
  <c r="GJ149"/>
  <c r="GJ148"/>
  <c r="GD149"/>
  <c r="GD148"/>
  <c r="FX149"/>
  <c r="FX148"/>
  <c r="FD149"/>
  <c r="FD148"/>
  <c r="BI149"/>
  <c r="BI148"/>
  <c r="AQ148"/>
  <c r="BY149"/>
  <c r="BY148"/>
  <c r="AT149"/>
  <c r="AT148"/>
  <c r="BC149"/>
  <c r="BC148"/>
  <c r="BO149"/>
  <c r="BO148"/>
  <c r="FG149"/>
  <c r="FG148"/>
  <c r="DD149"/>
  <c r="DD148"/>
  <c r="CI149"/>
  <c r="CI148"/>
  <c r="GM149"/>
  <c r="GM148"/>
  <c r="EX149"/>
  <c r="EX148"/>
  <c r="DA149"/>
  <c r="DA148"/>
  <c r="BF149"/>
  <c r="BF148"/>
  <c r="EO149"/>
  <c r="EO148"/>
  <c r="CE149"/>
  <c r="CE148"/>
  <c r="DH149"/>
  <c r="DH148"/>
  <c r="EU149"/>
  <c r="EU148"/>
  <c r="BS137"/>
  <c r="BS136"/>
  <c r="EH137"/>
  <c r="EH136"/>
  <c r="GS98"/>
  <c r="GS97"/>
  <c r="GS137"/>
  <c r="GS136"/>
  <c r="GS149"/>
  <c r="GS148"/>
  <c r="FQ149"/>
  <c r="FQ148"/>
  <c r="EE149"/>
  <c r="EE148"/>
  <c r="CU149"/>
  <c r="CU148"/>
  <c r="EK149"/>
  <c r="EK148"/>
  <c r="CR149"/>
  <c r="CR148"/>
  <c r="GA137"/>
  <c r="GA136"/>
  <c r="AW137"/>
  <c r="AW136"/>
  <c r="EB137"/>
  <c r="EB136"/>
  <c r="DH137"/>
  <c r="DH136"/>
  <c r="BL137"/>
  <c r="BL136"/>
  <c r="EU137"/>
  <c r="EU136"/>
  <c r="AB137"/>
  <c r="AB136"/>
  <c r="HB137"/>
  <c r="HB136"/>
  <c r="GJ137"/>
  <c r="GJ136"/>
  <c r="GD137"/>
  <c r="GD136"/>
  <c r="FX137"/>
  <c r="FX136"/>
  <c r="BI137"/>
  <c r="BI136"/>
  <c r="EE137"/>
  <c r="EE136"/>
  <c r="G137"/>
  <c r="G136"/>
  <c r="FA137"/>
  <c r="FA136"/>
  <c r="BC137"/>
  <c r="BC136"/>
  <c r="CR137"/>
  <c r="CR136"/>
  <c r="FG137"/>
  <c r="FG136"/>
  <c r="DD137"/>
  <c r="DD136"/>
  <c r="CI137"/>
  <c r="CI136"/>
  <c r="GY137"/>
  <c r="GY136"/>
  <c r="GG137"/>
  <c r="GG136"/>
  <c r="FK137"/>
  <c r="FK136"/>
  <c r="EX137"/>
  <c r="EX136"/>
  <c r="DR137"/>
  <c r="DR136"/>
  <c r="DK137"/>
  <c r="DK136"/>
  <c r="J137"/>
  <c r="J136"/>
  <c r="CX137"/>
  <c r="CX136"/>
  <c r="BF137"/>
  <c r="BF136"/>
  <c r="EO137"/>
  <c r="EO136"/>
  <c r="AZ137"/>
  <c r="AZ136"/>
  <c r="FD137"/>
  <c r="FD136"/>
  <c r="CO137"/>
  <c r="CO136"/>
  <c r="AQ120"/>
  <c r="AQ136"/>
  <c r="AE137"/>
  <c r="AE136"/>
  <c r="M137"/>
  <c r="M136"/>
  <c r="AT137"/>
  <c r="AT136"/>
  <c r="EK137"/>
  <c r="EK136"/>
  <c r="BO137"/>
  <c r="BO136"/>
  <c r="GM137"/>
  <c r="GM136"/>
  <c r="GG121"/>
  <c r="GG120"/>
  <c r="EX121"/>
  <c r="EX120"/>
  <c r="DR121"/>
  <c r="DR120"/>
  <c r="DA121"/>
  <c r="DA120"/>
  <c r="DA112"/>
  <c r="DA111"/>
  <c r="AW121"/>
  <c r="AW120"/>
  <c r="Y121"/>
  <c r="Y120"/>
  <c r="Y112"/>
  <c r="Y111"/>
  <c r="DK121"/>
  <c r="DK120"/>
  <c r="J98"/>
  <c r="J97"/>
  <c r="CX121"/>
  <c r="CX120"/>
  <c r="CX112"/>
  <c r="CX111"/>
  <c r="EO121"/>
  <c r="EO120"/>
  <c r="CE121"/>
  <c r="CE120"/>
  <c r="BL121"/>
  <c r="BL120"/>
  <c r="AZ121"/>
  <c r="AZ120"/>
  <c r="AZ112"/>
  <c r="AZ111"/>
  <c r="HB121"/>
  <c r="HB120"/>
  <c r="GS121"/>
  <c r="GS120"/>
  <c r="GJ121"/>
  <c r="GJ120"/>
  <c r="FX121"/>
  <c r="FX120"/>
  <c r="ER121"/>
  <c r="ER120"/>
  <c r="CO121"/>
  <c r="CO120"/>
  <c r="CO112"/>
  <c r="CO111"/>
  <c r="FQ121"/>
  <c r="FQ120"/>
  <c r="EE121"/>
  <c r="EE120"/>
  <c r="AT121"/>
  <c r="AT120"/>
  <c r="CU121"/>
  <c r="CU120"/>
  <c r="EK121"/>
  <c r="EK120"/>
  <c r="CR121"/>
  <c r="CR120"/>
  <c r="BO121"/>
  <c r="BO120"/>
  <c r="DD121"/>
  <c r="DD120"/>
  <c r="CI121"/>
  <c r="CI120"/>
  <c r="GM121"/>
  <c r="GM120"/>
  <c r="GM112"/>
  <c r="GM111"/>
  <c r="GP121"/>
  <c r="GP120"/>
  <c r="GA121"/>
  <c r="GA120"/>
  <c r="GA112"/>
  <c r="GA111"/>
  <c r="FK121"/>
  <c r="FK120"/>
  <c r="EB121"/>
  <c r="EB120"/>
  <c r="EB112"/>
  <c r="EB111"/>
  <c r="BV121"/>
  <c r="BV120"/>
  <c r="J121"/>
  <c r="J120"/>
  <c r="BF121"/>
  <c r="BF120"/>
  <c r="DH121"/>
  <c r="DH120"/>
  <c r="DH112"/>
  <c r="DH111"/>
  <c r="AN120"/>
  <c r="AK120"/>
  <c r="BS121"/>
  <c r="BS120"/>
  <c r="BS112"/>
  <c r="BS111"/>
  <c r="AB121"/>
  <c r="AB120"/>
  <c r="EH121"/>
  <c r="EH120"/>
  <c r="GD121"/>
  <c r="GD120"/>
  <c r="FD121"/>
  <c r="FD120"/>
  <c r="BI121"/>
  <c r="BI120"/>
  <c r="M121"/>
  <c r="M120"/>
  <c r="M112"/>
  <c r="M111"/>
  <c r="G121"/>
  <c r="G120"/>
  <c r="FA121"/>
  <c r="FA120"/>
  <c r="BC121"/>
  <c r="BC120"/>
  <c r="FG121"/>
  <c r="FG120"/>
  <c r="DK98"/>
  <c r="DK97"/>
  <c r="AE112"/>
  <c r="AE111"/>
  <c r="GA98"/>
  <c r="GA97"/>
  <c r="FK98"/>
  <c r="FK97"/>
  <c r="DR98"/>
  <c r="DR97"/>
  <c r="DA98"/>
  <c r="DA97"/>
  <c r="BV98"/>
  <c r="BV97"/>
  <c r="CX98"/>
  <c r="CX97"/>
  <c r="BF98"/>
  <c r="BF97"/>
  <c r="CE98"/>
  <c r="CE97"/>
  <c r="BL98"/>
  <c r="BL97"/>
  <c r="BS98"/>
  <c r="BS97"/>
  <c r="AB98"/>
  <c r="AB97"/>
  <c r="EH98"/>
  <c r="EH97"/>
  <c r="AZ98"/>
  <c r="AZ97"/>
  <c r="HB98"/>
  <c r="HB97"/>
  <c r="FX98"/>
  <c r="FX97"/>
  <c r="ER98"/>
  <c r="ER97"/>
  <c r="BI98"/>
  <c r="BI97"/>
  <c r="EE98"/>
  <c r="EE97"/>
  <c r="BY98"/>
  <c r="BY97"/>
  <c r="GM98"/>
  <c r="GM97"/>
  <c r="GP98"/>
  <c r="GP97"/>
  <c r="GG98"/>
  <c r="GG97"/>
  <c r="EX98"/>
  <c r="EX97"/>
  <c r="AW98"/>
  <c r="AW97"/>
  <c r="Y98"/>
  <c r="Y97"/>
  <c r="EO98"/>
  <c r="EO97"/>
  <c r="DH98"/>
  <c r="DH97"/>
  <c r="GD98"/>
  <c r="GD97"/>
  <c r="FD98"/>
  <c r="FD97"/>
  <c r="CO98"/>
  <c r="CO97"/>
  <c r="AQ97"/>
  <c r="AE98"/>
  <c r="AE97"/>
  <c r="M98"/>
  <c r="M97"/>
  <c r="AT98"/>
  <c r="AT97"/>
  <c r="FA98"/>
  <c r="FA97"/>
  <c r="EK98"/>
  <c r="EK97"/>
  <c r="BC98"/>
  <c r="BC97"/>
  <c r="FG98"/>
  <c r="FG97"/>
  <c r="DD98"/>
  <c r="DD97"/>
  <c r="CI98"/>
  <c r="CI97"/>
  <c r="GY98"/>
  <c r="GY97"/>
  <c r="GP63"/>
  <c r="GP62"/>
  <c r="GG63"/>
  <c r="GG62"/>
  <c r="GA63"/>
  <c r="GA62"/>
  <c r="FK63"/>
  <c r="FK62"/>
  <c r="EX63"/>
  <c r="EX62"/>
  <c r="DR63"/>
  <c r="DR62"/>
  <c r="DK63"/>
  <c r="DK62"/>
  <c r="J63"/>
  <c r="J62"/>
  <c r="BF63"/>
  <c r="BF62"/>
  <c r="CE63"/>
  <c r="CE62"/>
  <c r="DH63"/>
  <c r="DH62"/>
  <c r="BL63"/>
  <c r="BL62"/>
  <c r="BS63"/>
  <c r="BS62"/>
  <c r="CB64"/>
  <c r="CB58"/>
  <c r="FD63"/>
  <c r="FD62"/>
  <c r="ER63"/>
  <c r="ER62"/>
  <c r="AT63"/>
  <c r="AT62"/>
  <c r="CU63"/>
  <c r="CU62"/>
  <c r="FA63"/>
  <c r="FA62"/>
  <c r="EK63"/>
  <c r="EK62"/>
  <c r="GM63"/>
  <c r="GM62"/>
  <c r="CB80"/>
  <c r="DA63"/>
  <c r="DA62"/>
  <c r="AW63"/>
  <c r="AW62"/>
  <c r="Y63"/>
  <c r="Y62"/>
  <c r="BV63"/>
  <c r="BV62"/>
  <c r="CX63"/>
  <c r="CX62"/>
  <c r="EO63"/>
  <c r="EO62"/>
  <c r="AB63"/>
  <c r="AB62"/>
  <c r="AZ63"/>
  <c r="AZ62"/>
  <c r="HB63"/>
  <c r="HB62"/>
  <c r="GS63"/>
  <c r="GS62"/>
  <c r="GJ63"/>
  <c r="GJ62"/>
  <c r="GD63"/>
  <c r="GD62"/>
  <c r="FX63"/>
  <c r="FX62"/>
  <c r="CO63"/>
  <c r="CO62"/>
  <c r="BI63"/>
  <c r="BI62"/>
  <c r="AQ62"/>
  <c r="AE63"/>
  <c r="AE62"/>
  <c r="EE63"/>
  <c r="EE62"/>
  <c r="BY63"/>
  <c r="BY62"/>
  <c r="M63"/>
  <c r="M62"/>
  <c r="CR63"/>
  <c r="CR62"/>
  <c r="BO63"/>
  <c r="BO62"/>
  <c r="DD63"/>
  <c r="DD62"/>
  <c r="CI63"/>
  <c r="CI62"/>
  <c r="GY63"/>
  <c r="GY62"/>
  <c r="CB46"/>
  <c r="CB41"/>
  <c r="CB13"/>
  <c r="CB30"/>
  <c r="CB27"/>
  <c r="CB24"/>
  <c r="CB18"/>
  <c r="CB14"/>
  <c r="CB123"/>
  <c r="AH7"/>
  <c r="CB119"/>
  <c r="G63"/>
  <c r="G62"/>
  <c r="G98"/>
  <c r="G97"/>
  <c r="GD112"/>
  <c r="GD111"/>
  <c r="GD10"/>
  <c r="GD9"/>
  <c r="GD8"/>
  <c r="DK112"/>
  <c r="DK111"/>
  <c r="DK10"/>
  <c r="DK9"/>
  <c r="DK8"/>
  <c r="DK7"/>
  <c r="G112"/>
  <c r="G111"/>
  <c r="CB63"/>
  <c r="CB62"/>
  <c r="CB98"/>
  <c r="CB97"/>
  <c r="BO112"/>
  <c r="BO111"/>
  <c r="EK112"/>
  <c r="EK111"/>
  <c r="EK10"/>
  <c r="EK9"/>
  <c r="EK8"/>
  <c r="EK7"/>
  <c r="ER113"/>
  <c r="ER111"/>
  <c r="BL112"/>
  <c r="BL111"/>
  <c r="BL10"/>
  <c r="BL9"/>
  <c r="BL8"/>
  <c r="BL7"/>
  <c r="CB149"/>
  <c r="CB148"/>
  <c r="CL112"/>
  <c r="CL111"/>
  <c r="CL10"/>
  <c r="CL9"/>
  <c r="CL8"/>
  <c r="CL7"/>
  <c r="FG112"/>
  <c r="FG111"/>
  <c r="FA112"/>
  <c r="FA111"/>
  <c r="FD112"/>
  <c r="FD111"/>
  <c r="EH112"/>
  <c r="EH111"/>
  <c r="J112"/>
  <c r="J111"/>
  <c r="DD112"/>
  <c r="DD111"/>
  <c r="DD10"/>
  <c r="DD9"/>
  <c r="DD8"/>
  <c r="DD7"/>
  <c r="CR112"/>
  <c r="CR111"/>
  <c r="CU112"/>
  <c r="CU111"/>
  <c r="EE112"/>
  <c r="EE111"/>
  <c r="FX112"/>
  <c r="FX111"/>
  <c r="FX10"/>
  <c r="FX9"/>
  <c r="FX8"/>
  <c r="FX7"/>
  <c r="GS112"/>
  <c r="GS111"/>
  <c r="CE112"/>
  <c r="CE111"/>
  <c r="EX113"/>
  <c r="EX111"/>
  <c r="EX10"/>
  <c r="EX9"/>
  <c r="EX8"/>
  <c r="EX7"/>
  <c r="GG112"/>
  <c r="GG111"/>
  <c r="GG10"/>
  <c r="GG9"/>
  <c r="GG8"/>
  <c r="GG7"/>
  <c r="CI112"/>
  <c r="CI111"/>
  <c r="BI112"/>
  <c r="BI111"/>
  <c r="HB112"/>
  <c r="HB111"/>
  <c r="HB10"/>
  <c r="HB9"/>
  <c r="HB8"/>
  <c r="HB7"/>
  <c r="AT112"/>
  <c r="AT111"/>
  <c r="AW112"/>
  <c r="AW111"/>
  <c r="GJ112"/>
  <c r="GJ111"/>
  <c r="BY112"/>
  <c r="BY111"/>
  <c r="BY10"/>
  <c r="BY9"/>
  <c r="BY8"/>
  <c r="BY7"/>
  <c r="AT10"/>
  <c r="AT9"/>
  <c r="AT8"/>
  <c r="AT7"/>
  <c r="GM10"/>
  <c r="GM9"/>
  <c r="GM8"/>
  <c r="GM7"/>
  <c r="AB112"/>
  <c r="AB111"/>
  <c r="AB10"/>
  <c r="AB9"/>
  <c r="AB8"/>
  <c r="AB7"/>
  <c r="CX10"/>
  <c r="CX9"/>
  <c r="CX8"/>
  <c r="CX7"/>
  <c r="GJ10"/>
  <c r="GJ9"/>
  <c r="GJ8"/>
  <c r="GJ7"/>
  <c r="CE10"/>
  <c r="CE9"/>
  <c r="CE8"/>
  <c r="CE7"/>
  <c r="V7"/>
  <c r="FG10"/>
  <c r="FG9"/>
  <c r="FG8"/>
  <c r="FG7"/>
  <c r="EU112"/>
  <c r="EU111"/>
  <c r="EU8"/>
  <c r="EU7"/>
  <c r="CR10"/>
  <c r="CR9"/>
  <c r="CR8"/>
  <c r="CR7"/>
  <c r="AQ111"/>
  <c r="AQ9"/>
  <c r="AQ8"/>
  <c r="AQ7"/>
  <c r="EO112"/>
  <c r="EO111"/>
  <c r="FD10"/>
  <c r="FD9"/>
  <c r="FD8"/>
  <c r="FD7"/>
  <c r="DR112"/>
  <c r="DR111"/>
  <c r="DR10"/>
  <c r="DR9"/>
  <c r="DR8"/>
  <c r="DR7"/>
  <c r="FK112"/>
  <c r="FK111"/>
  <c r="FK10"/>
  <c r="FK9"/>
  <c r="FK8"/>
  <c r="FK7"/>
  <c r="FQ7"/>
  <c r="BF112"/>
  <c r="BF111"/>
  <c r="BC112"/>
  <c r="BC111"/>
  <c r="BC10"/>
  <c r="BC9"/>
  <c r="BC8"/>
  <c r="BC7"/>
  <c r="BV112"/>
  <c r="BV111"/>
  <c r="GY112"/>
  <c r="GY111"/>
  <c r="GY10"/>
  <c r="GY9"/>
  <c r="GY8"/>
  <c r="GY7"/>
  <c r="GP112"/>
  <c r="GP111"/>
  <c r="GP10"/>
  <c r="GP9"/>
  <c r="GP8"/>
  <c r="GP7"/>
  <c r="FA10"/>
  <c r="FA9"/>
  <c r="FA8"/>
  <c r="FA7"/>
  <c r="AZ10"/>
  <c r="AZ9"/>
  <c r="AZ8"/>
  <c r="AZ7"/>
  <c r="CI10"/>
  <c r="CI9"/>
  <c r="CI8"/>
  <c r="CI7"/>
  <c r="M10"/>
  <c r="M9"/>
  <c r="M8"/>
  <c r="M7"/>
  <c r="ER10"/>
  <c r="ER9"/>
  <c r="ER8"/>
  <c r="ER7"/>
  <c r="EH10"/>
  <c r="EH9"/>
  <c r="EH8"/>
  <c r="EH7"/>
  <c r="BF10"/>
  <c r="BF9"/>
  <c r="BF8"/>
  <c r="BF7"/>
  <c r="EB9"/>
  <c r="EB8"/>
  <c r="EB7"/>
  <c r="DA10"/>
  <c r="DA9"/>
  <c r="DA8"/>
  <c r="DA7"/>
  <c r="BO10"/>
  <c r="BO9"/>
  <c r="BO8"/>
  <c r="BO7"/>
  <c r="CU10"/>
  <c r="CU9"/>
  <c r="CU8"/>
  <c r="CU7"/>
  <c r="AE10"/>
  <c r="AE9"/>
  <c r="AE8"/>
  <c r="AE7"/>
  <c r="BI10"/>
  <c r="BI9"/>
  <c r="BI8"/>
  <c r="BI7"/>
  <c r="DH10"/>
  <c r="DH9"/>
  <c r="DH8"/>
  <c r="DH7"/>
  <c r="AW10"/>
  <c r="AW9"/>
  <c r="AW8"/>
  <c r="AW7"/>
  <c r="GA10"/>
  <c r="GA9"/>
  <c r="GA8"/>
  <c r="GA7"/>
  <c r="AN136"/>
  <c r="AK136"/>
  <c r="CB137"/>
  <c r="CB136"/>
  <c r="EE10"/>
  <c r="EE9"/>
  <c r="EE8"/>
  <c r="EE7"/>
  <c r="GS10"/>
  <c r="GS9"/>
  <c r="GS8"/>
  <c r="GS7"/>
  <c r="BS10"/>
  <c r="BS9"/>
  <c r="BS8"/>
  <c r="BS7"/>
  <c r="BV10"/>
  <c r="BV9"/>
  <c r="BV8"/>
  <c r="BV7"/>
  <c r="CO10"/>
  <c r="CO9"/>
  <c r="CO8"/>
  <c r="CO7"/>
  <c r="Y10"/>
  <c r="Y9"/>
  <c r="Y8"/>
  <c r="Y7"/>
  <c r="AN9"/>
  <c r="AN62"/>
  <c r="AN97"/>
  <c r="AN148"/>
  <c r="AN177"/>
  <c r="AN111"/>
  <c r="AN8"/>
  <c r="AN7"/>
  <c r="AK9"/>
  <c r="AK97"/>
  <c r="AK148"/>
  <c r="AK177"/>
  <c r="AK62"/>
  <c r="CB121"/>
  <c r="CB120"/>
  <c r="J10"/>
  <c r="J9"/>
  <c r="J8"/>
  <c r="J7"/>
  <c r="G10"/>
  <c r="G9"/>
  <c r="G8"/>
  <c r="G7"/>
  <c r="CB112"/>
  <c r="CB111"/>
  <c r="CB10"/>
  <c r="CB9"/>
  <c r="CB8"/>
  <c r="CB7"/>
  <c r="AK111"/>
  <c r="EO10"/>
  <c r="EO9"/>
  <c r="EO8"/>
  <c r="EO7"/>
  <c r="EX4"/>
  <c r="EX5"/>
  <c r="AK8"/>
  <c r="AK7"/>
</calcChain>
</file>

<file path=xl/sharedStrings.xml><?xml version="1.0" encoding="utf-8"?>
<sst xmlns="http://schemas.openxmlformats.org/spreadsheetml/2006/main" count="4154" uniqueCount="908">
  <si>
    <t>科目编码</t>
  </si>
  <si>
    <t>5001</t>
  </si>
  <si>
    <t>500101</t>
  </si>
  <si>
    <t>50010101</t>
  </si>
  <si>
    <t>50010102</t>
  </si>
  <si>
    <t>50010103</t>
  </si>
  <si>
    <t>50010104</t>
  </si>
  <si>
    <t>50010106</t>
  </si>
  <si>
    <t>50010107</t>
  </si>
  <si>
    <t>50010108</t>
  </si>
  <si>
    <t>50010199</t>
  </si>
  <si>
    <t>5001019901</t>
  </si>
  <si>
    <t>5001019902</t>
  </si>
  <si>
    <t>5001019903</t>
  </si>
  <si>
    <t>500102</t>
  </si>
  <si>
    <t>50010201</t>
  </si>
  <si>
    <t>50010202</t>
  </si>
  <si>
    <t>50010203</t>
  </si>
  <si>
    <t>50010204</t>
  </si>
  <si>
    <t>50010205</t>
  </si>
  <si>
    <t>50010206</t>
  </si>
  <si>
    <t>50010209</t>
  </si>
  <si>
    <t>500103</t>
  </si>
  <si>
    <t>50010301</t>
  </si>
  <si>
    <t>50010304</t>
  </si>
  <si>
    <t>50010305</t>
  </si>
  <si>
    <t>50010306</t>
  </si>
  <si>
    <t>50010307</t>
  </si>
  <si>
    <t>50010308</t>
  </si>
  <si>
    <t>50010309</t>
  </si>
  <si>
    <t>5001030901</t>
  </si>
  <si>
    <t>5001030902</t>
  </si>
  <si>
    <t>5001030903</t>
  </si>
  <si>
    <t>5001030904</t>
  </si>
  <si>
    <t>50010310</t>
  </si>
  <si>
    <t>5001031001</t>
  </si>
  <si>
    <t>5001031002</t>
  </si>
  <si>
    <t>5001031003</t>
  </si>
  <si>
    <t>5001031004</t>
  </si>
  <si>
    <t>5001031005</t>
  </si>
  <si>
    <t>5001031006</t>
  </si>
  <si>
    <t>5001031007</t>
  </si>
  <si>
    <t>50010311</t>
  </si>
  <si>
    <t>50010313</t>
  </si>
  <si>
    <t>5001031301</t>
  </si>
  <si>
    <t>5001031302</t>
  </si>
  <si>
    <t>5001031303</t>
  </si>
  <si>
    <t>5001031304</t>
  </si>
  <si>
    <t>50010314</t>
  </si>
  <si>
    <t>50010315</t>
  </si>
  <si>
    <t>50010316</t>
  </si>
  <si>
    <t>50010317</t>
  </si>
  <si>
    <t>50010318</t>
  </si>
  <si>
    <t>50010320</t>
  </si>
  <si>
    <t>50010321</t>
  </si>
  <si>
    <t>50010399</t>
  </si>
  <si>
    <t>5001039902</t>
  </si>
  <si>
    <t>5001039903</t>
  </si>
  <si>
    <t>5001039904</t>
  </si>
  <si>
    <t>5001039905</t>
  </si>
  <si>
    <t>5001039906</t>
  </si>
  <si>
    <t>5001039908</t>
  </si>
  <si>
    <t>5001039909</t>
  </si>
  <si>
    <t>500104</t>
  </si>
  <si>
    <t>500105</t>
  </si>
  <si>
    <t>50010501</t>
  </si>
  <si>
    <t>50010502</t>
  </si>
  <si>
    <t>50010503</t>
  </si>
  <si>
    <t>500106</t>
  </si>
  <si>
    <t>500107</t>
  </si>
  <si>
    <t>50010703</t>
  </si>
  <si>
    <t>50010704</t>
  </si>
  <si>
    <t>50010705</t>
  </si>
  <si>
    <t>50010706</t>
  </si>
  <si>
    <t>50010707</t>
  </si>
  <si>
    <t>5001070701</t>
  </si>
  <si>
    <t>5001070702</t>
  </si>
  <si>
    <t>50010709</t>
  </si>
  <si>
    <t>50010710</t>
  </si>
  <si>
    <t>50010799</t>
  </si>
  <si>
    <t>5001079901</t>
  </si>
  <si>
    <t>5001079902</t>
  </si>
  <si>
    <t>5001079903</t>
  </si>
  <si>
    <t>500108</t>
  </si>
  <si>
    <t>500109</t>
  </si>
  <si>
    <t>5101</t>
  </si>
  <si>
    <t>510101</t>
  </si>
  <si>
    <t>510102</t>
  </si>
  <si>
    <t>510103</t>
  </si>
  <si>
    <t>5201</t>
  </si>
  <si>
    <t>5301</t>
  </si>
  <si>
    <t>530101</t>
  </si>
  <si>
    <t>53010101</t>
  </si>
  <si>
    <t>53010102</t>
  </si>
  <si>
    <t>5301010203</t>
  </si>
  <si>
    <t>53010103</t>
  </si>
  <si>
    <t>53010104</t>
  </si>
  <si>
    <t>53010105</t>
  </si>
  <si>
    <t>53010106</t>
  </si>
  <si>
    <t>53010107</t>
  </si>
  <si>
    <t>53010199</t>
  </si>
  <si>
    <t>5301019901</t>
  </si>
  <si>
    <t>5301019903</t>
  </si>
  <si>
    <t>530102</t>
  </si>
  <si>
    <t>53010201</t>
  </si>
  <si>
    <t>53010204</t>
  </si>
  <si>
    <t>53010205</t>
  </si>
  <si>
    <t>53010206</t>
  </si>
  <si>
    <t>53010207</t>
  </si>
  <si>
    <t>53010208</t>
  </si>
  <si>
    <t>53010209</t>
  </si>
  <si>
    <t>5301020901</t>
  </si>
  <si>
    <t>5301020902</t>
  </si>
  <si>
    <t>5301020903</t>
  </si>
  <si>
    <t>5301020904</t>
  </si>
  <si>
    <t>53010210</t>
  </si>
  <si>
    <t>5301021001</t>
  </si>
  <si>
    <t>5301021002</t>
  </si>
  <si>
    <t>5301021003</t>
  </si>
  <si>
    <t>5301021004</t>
  </si>
  <si>
    <t>5301021005</t>
  </si>
  <si>
    <t>5301021006</t>
  </si>
  <si>
    <t>5301021007</t>
  </si>
  <si>
    <t>53010211</t>
  </si>
  <si>
    <t>53010212</t>
  </si>
  <si>
    <t>53010213</t>
  </si>
  <si>
    <t>5301021301</t>
  </si>
  <si>
    <t>5301021302</t>
  </si>
  <si>
    <t>5301021303</t>
  </si>
  <si>
    <t>5301021304</t>
  </si>
  <si>
    <t>53010214</t>
  </si>
  <si>
    <t>53010215</t>
  </si>
  <si>
    <t>53010216</t>
  </si>
  <si>
    <t>53010217</t>
  </si>
  <si>
    <t>53010218</t>
  </si>
  <si>
    <t>53010219</t>
  </si>
  <si>
    <t>53010220</t>
  </si>
  <si>
    <t>53010221</t>
  </si>
  <si>
    <t>53010222</t>
  </si>
  <si>
    <t>5301022201</t>
  </si>
  <si>
    <t>5301022202</t>
  </si>
  <si>
    <t>5301022203</t>
  </si>
  <si>
    <t>5301022204</t>
  </si>
  <si>
    <t>5301022205</t>
  </si>
  <si>
    <t>5301022206</t>
  </si>
  <si>
    <t>5301022207</t>
  </si>
  <si>
    <t>53010223</t>
  </si>
  <si>
    <t>5301022301</t>
  </si>
  <si>
    <t>5301022302</t>
  </si>
  <si>
    <t>5301022303</t>
  </si>
  <si>
    <t>53010299</t>
  </si>
  <si>
    <t>5301029901</t>
  </si>
  <si>
    <t>5301029902</t>
  </si>
  <si>
    <t>5301029903</t>
  </si>
  <si>
    <t>5301029904</t>
  </si>
  <si>
    <t>5301029905</t>
  </si>
  <si>
    <t>5301029906</t>
  </si>
  <si>
    <t>5301029907</t>
  </si>
  <si>
    <t>5301029908</t>
  </si>
  <si>
    <t>5301029909</t>
  </si>
  <si>
    <t>530103</t>
  </si>
  <si>
    <t>53010303</t>
  </si>
  <si>
    <t>53010304</t>
  </si>
  <si>
    <t>53010305</t>
  </si>
  <si>
    <t>53010306</t>
  </si>
  <si>
    <t>53010307</t>
  </si>
  <si>
    <t>5301030701</t>
  </si>
  <si>
    <t>5301030702</t>
  </si>
  <si>
    <t>53010308</t>
  </si>
  <si>
    <t>53010309</t>
  </si>
  <si>
    <t>53010310</t>
  </si>
  <si>
    <t>53010311</t>
  </si>
  <si>
    <t>53010399</t>
  </si>
  <si>
    <t>5301039901</t>
  </si>
  <si>
    <t>5301039902</t>
  </si>
  <si>
    <t>5301039903</t>
  </si>
  <si>
    <t>530107</t>
  </si>
  <si>
    <t>530108</t>
  </si>
  <si>
    <t>530109</t>
  </si>
  <si>
    <t>5302</t>
  </si>
  <si>
    <t>530201</t>
  </si>
  <si>
    <t>530202</t>
  </si>
  <si>
    <t>530203</t>
  </si>
  <si>
    <t>530204</t>
  </si>
  <si>
    <t>530209</t>
  </si>
  <si>
    <t>费用科目</t>
  </si>
  <si>
    <t>科目名称</t>
  </si>
  <si>
    <t>医疗业务成本</t>
  </si>
  <si>
    <t>人员经费</t>
  </si>
  <si>
    <t>基本工资</t>
  </si>
  <si>
    <t>津贴补贴</t>
  </si>
  <si>
    <t>其他</t>
  </si>
  <si>
    <t>奖金</t>
  </si>
  <si>
    <t>社保缴费</t>
  </si>
  <si>
    <t>伙食补助</t>
  </si>
  <si>
    <t>基础性绩效</t>
  </si>
  <si>
    <t>奖励性绩效</t>
  </si>
  <si>
    <t>其他支出</t>
  </si>
  <si>
    <t>临时工工资</t>
  </si>
  <si>
    <t>加班工资</t>
  </si>
  <si>
    <t>卫生材料费</t>
  </si>
  <si>
    <t>血费</t>
  </si>
  <si>
    <t>氧气费</t>
  </si>
  <si>
    <t>放射材料</t>
  </si>
  <si>
    <t>化验材料</t>
  </si>
  <si>
    <t>低值易耗品</t>
  </si>
  <si>
    <t>其他卫生材料</t>
  </si>
  <si>
    <t>其他材料</t>
  </si>
  <si>
    <t>商品和服务支出</t>
  </si>
  <si>
    <t>办公费</t>
  </si>
  <si>
    <t>手续费</t>
  </si>
  <si>
    <t>水费</t>
  </si>
  <si>
    <t>电费</t>
  </si>
  <si>
    <t>邮电费</t>
  </si>
  <si>
    <t>取暖费</t>
  </si>
  <si>
    <t>物业管理费</t>
  </si>
  <si>
    <t>保安费</t>
  </si>
  <si>
    <t>保洁费</t>
  </si>
  <si>
    <t>绿化费</t>
  </si>
  <si>
    <t>交通费</t>
  </si>
  <si>
    <t>租用费</t>
  </si>
  <si>
    <t>燃料费</t>
  </si>
  <si>
    <t>维修费</t>
  </si>
  <si>
    <t>过路过桥费</t>
  </si>
  <si>
    <t>保险费</t>
  </si>
  <si>
    <t>安全奖励费</t>
  </si>
  <si>
    <t>差旅费</t>
  </si>
  <si>
    <t>出国费</t>
  </si>
  <si>
    <t>设备日常维修</t>
  </si>
  <si>
    <t>房屋日常维修费</t>
  </si>
  <si>
    <t>提取修购基金</t>
  </si>
  <si>
    <t>零星支出</t>
  </si>
  <si>
    <t>租赁费</t>
  </si>
  <si>
    <t>会议费</t>
  </si>
  <si>
    <t>培训费</t>
  </si>
  <si>
    <t>招待费</t>
  </si>
  <si>
    <t>劳务费</t>
  </si>
  <si>
    <t>委托业务费</t>
  </si>
  <si>
    <t>工会经费</t>
  </si>
  <si>
    <t>福利费</t>
  </si>
  <si>
    <t>其他商品和服务支出</t>
  </si>
  <si>
    <t>洗涤费</t>
  </si>
  <si>
    <t>医疗赔偿和诉讼费</t>
  </si>
  <si>
    <t>会员费</t>
  </si>
  <si>
    <t>科研教育经费</t>
  </si>
  <si>
    <t>提取坏账准备</t>
  </si>
  <si>
    <t>离退休特需费</t>
  </si>
  <si>
    <t>其他费用</t>
  </si>
  <si>
    <t>利息费用</t>
  </si>
  <si>
    <t>固定资产折旧费</t>
  </si>
  <si>
    <t>药品费</t>
  </si>
  <si>
    <t>西药费</t>
  </si>
  <si>
    <t>中成药费</t>
  </si>
  <si>
    <t>中草药费</t>
  </si>
  <si>
    <t>提取医疗风险基金</t>
  </si>
  <si>
    <t>对个人和家庭补助支出</t>
  </si>
  <si>
    <t>退职费</t>
  </si>
  <si>
    <t>抚恤费</t>
  </si>
  <si>
    <t>生活补助</t>
  </si>
  <si>
    <t>救济费</t>
  </si>
  <si>
    <t>医疗费用</t>
  </si>
  <si>
    <t>职工医疗费用</t>
  </si>
  <si>
    <t>离退休医疗费用</t>
  </si>
  <si>
    <t>奖励金</t>
  </si>
  <si>
    <t>住房公积金</t>
  </si>
  <si>
    <t>购房补贴</t>
  </si>
  <si>
    <t>其他对个人和家庭的补助</t>
  </si>
  <si>
    <t>婴幼儿补贴</t>
  </si>
  <si>
    <t>职工探亲旅费</t>
  </si>
  <si>
    <t>无形资产摊销费</t>
  </si>
  <si>
    <t>财政项目补助支出</t>
  </si>
  <si>
    <t>医疗卫生项目</t>
  </si>
  <si>
    <t>科学技术项目</t>
  </si>
  <si>
    <t>教育项目</t>
  </si>
  <si>
    <t>科教项目支出</t>
  </si>
  <si>
    <t>管理费用</t>
  </si>
  <si>
    <t>岗位津贴</t>
  </si>
  <si>
    <t>社会保障缴费</t>
  </si>
  <si>
    <t>伙食补助费</t>
  </si>
  <si>
    <t>其他工资福利支出</t>
  </si>
  <si>
    <t>过桥过路费</t>
  </si>
  <si>
    <t>设备日常维修费</t>
  </si>
  <si>
    <t>卫生材料</t>
  </si>
  <si>
    <t>中草药</t>
  </si>
  <si>
    <t>业务用燃料费</t>
  </si>
  <si>
    <t>科研教育费</t>
  </si>
  <si>
    <t>利息支出</t>
  </si>
  <si>
    <t>对个人和家庭的补助</t>
  </si>
  <si>
    <t>抚恤金</t>
  </si>
  <si>
    <t>医疗费</t>
  </si>
  <si>
    <t>职工医疗费</t>
  </si>
  <si>
    <t>离退休医疗费</t>
  </si>
  <si>
    <t>提租补贴</t>
  </si>
  <si>
    <t>医疗赔偿支出</t>
  </si>
  <si>
    <t>罚没支出</t>
  </si>
  <si>
    <t>盘亏损失</t>
  </si>
  <si>
    <t>捐赠支出</t>
  </si>
  <si>
    <t>合计</t>
  </si>
  <si>
    <t>1 医疗</t>
  </si>
  <si>
    <t>101 消化内科</t>
  </si>
  <si>
    <t>102 ICU</t>
  </si>
  <si>
    <t>103 干部病房</t>
  </si>
  <si>
    <t>104 内分泌</t>
  </si>
  <si>
    <t>105 神内一科</t>
  </si>
  <si>
    <t>106 心内科</t>
  </si>
  <si>
    <t>107 胃肠外科</t>
  </si>
  <si>
    <t>108 胸外科</t>
  </si>
  <si>
    <t>109 骨外一科</t>
  </si>
  <si>
    <t>110 神经外科</t>
  </si>
  <si>
    <t>111 泌尿外</t>
  </si>
  <si>
    <t>112 烧伤</t>
  </si>
  <si>
    <t>114 妇产科</t>
  </si>
  <si>
    <t>11401 妇科</t>
  </si>
  <si>
    <t>11402 产科</t>
  </si>
  <si>
    <t>11403 妇科门诊</t>
  </si>
  <si>
    <t>11404 妇产科（生殖中心)</t>
  </si>
  <si>
    <t>115 小儿科</t>
  </si>
  <si>
    <t>11501 儿科二楼</t>
  </si>
  <si>
    <t>11502 儿科三楼</t>
  </si>
  <si>
    <t>11503 儿科门诊</t>
  </si>
  <si>
    <t>116 眼科</t>
  </si>
  <si>
    <t>117 耳鼻喉</t>
  </si>
  <si>
    <t>118 口腔科</t>
  </si>
  <si>
    <t>119 传染</t>
  </si>
  <si>
    <t>120 皮肤</t>
  </si>
  <si>
    <t>121 肿瘤科</t>
  </si>
  <si>
    <t>12101 肿瘤科（后装）</t>
  </si>
  <si>
    <t>12102 肿瘤科（钴60)</t>
  </si>
  <si>
    <t>12103 肿瘤科(加速器)</t>
  </si>
  <si>
    <t>12104 肿瘤科1</t>
  </si>
  <si>
    <t>12105 X刀室</t>
  </si>
  <si>
    <t>12106 超声刀</t>
  </si>
  <si>
    <t>122 急救中心</t>
  </si>
  <si>
    <t>123 中医科</t>
  </si>
  <si>
    <t>124 麻醉科</t>
  </si>
  <si>
    <t>125 疼痛科</t>
  </si>
  <si>
    <t>126 口腔科（口矫科）</t>
  </si>
  <si>
    <t>127 屈光中心</t>
  </si>
  <si>
    <t>128 风湿科</t>
  </si>
  <si>
    <t>129 泌尿内科</t>
  </si>
  <si>
    <t>130 呼吸内科</t>
  </si>
  <si>
    <t>131 血液内科</t>
  </si>
  <si>
    <t>135 神内二科</t>
  </si>
  <si>
    <t>138 暂时心内二科</t>
  </si>
  <si>
    <t>151 两腺外科</t>
  </si>
  <si>
    <t>152 肝胆外科</t>
  </si>
  <si>
    <t>155 暂时神外二科</t>
  </si>
  <si>
    <t>158 骨外二科</t>
  </si>
  <si>
    <t>159 骨外三科</t>
  </si>
  <si>
    <t>160 院前急救</t>
  </si>
  <si>
    <t>161 保健病房</t>
  </si>
  <si>
    <t>2 医技</t>
  </si>
  <si>
    <t>201 检验科</t>
  </si>
  <si>
    <t>202 输血科</t>
  </si>
  <si>
    <t>203 中心实验室</t>
  </si>
  <si>
    <t>204 放射科</t>
  </si>
  <si>
    <t>20401 放射科</t>
  </si>
  <si>
    <t>20402 放射科（导管室)</t>
  </si>
  <si>
    <t>205 特检科</t>
  </si>
  <si>
    <t>20501 过敏源</t>
  </si>
  <si>
    <t>20502 脑彩超</t>
  </si>
  <si>
    <t>20503 肌电图</t>
  </si>
  <si>
    <t>20504 乳透室</t>
  </si>
  <si>
    <t>20505 B超室</t>
  </si>
  <si>
    <t>20506 心电图</t>
  </si>
  <si>
    <t>20507 脑电图</t>
  </si>
  <si>
    <t>20508 动态心电图</t>
  </si>
  <si>
    <t>20509 心向量</t>
  </si>
  <si>
    <t>20510 碎石中心</t>
  </si>
  <si>
    <t>20511 动脉硬化监测室</t>
  </si>
  <si>
    <t>206 CT室</t>
  </si>
  <si>
    <t>207 手术室</t>
  </si>
  <si>
    <t>208 门诊手术室</t>
  </si>
  <si>
    <t>209 针理科</t>
  </si>
  <si>
    <t>210 高压氧</t>
  </si>
  <si>
    <t>211 血透室</t>
  </si>
  <si>
    <t>212 美容中心</t>
  </si>
  <si>
    <t>213 核医学科</t>
  </si>
  <si>
    <t>214 病理科</t>
  </si>
  <si>
    <t>215 供应室</t>
  </si>
  <si>
    <t>216 输液中心</t>
  </si>
  <si>
    <t>217 外科门诊</t>
  </si>
  <si>
    <t>218 保健科</t>
  </si>
  <si>
    <t>219 营养科</t>
  </si>
  <si>
    <t>220 介入中心</t>
  </si>
  <si>
    <t>221 查体中心</t>
  </si>
  <si>
    <t>3 药剂</t>
  </si>
  <si>
    <t>301 西药科</t>
  </si>
  <si>
    <t>302 中药科</t>
  </si>
  <si>
    <t>303 制剂室</t>
  </si>
  <si>
    <t>304 西药库</t>
  </si>
  <si>
    <t>305 住院西药房</t>
  </si>
  <si>
    <t>306 门诊西药房</t>
  </si>
  <si>
    <t>307 急诊西药房</t>
  </si>
  <si>
    <t>308 离退休专家药房</t>
  </si>
  <si>
    <t>309 门诊中药房</t>
  </si>
  <si>
    <t>310 中药制剂室</t>
  </si>
  <si>
    <t>311 医疗用品部</t>
  </si>
  <si>
    <t>315 住院中药房</t>
  </si>
  <si>
    <t>316 中药库</t>
  </si>
  <si>
    <t>4 管理</t>
  </si>
  <si>
    <t>401 院办</t>
  </si>
  <si>
    <t>402 党办</t>
  </si>
  <si>
    <t>403 人事科</t>
  </si>
  <si>
    <t>404 工会</t>
  </si>
  <si>
    <t>405 政工部</t>
  </si>
  <si>
    <t>406 宣传科</t>
  </si>
  <si>
    <t>407 计生办</t>
  </si>
  <si>
    <t>408 老干部科</t>
  </si>
  <si>
    <t>409 财务科</t>
  </si>
  <si>
    <t>40901 门诊收款</t>
  </si>
  <si>
    <t>40902 住院部</t>
  </si>
  <si>
    <t>40903 急诊收款</t>
  </si>
  <si>
    <t>40904 财务</t>
  </si>
  <si>
    <t>40905 222</t>
  </si>
  <si>
    <t>40906 离退收款处</t>
  </si>
  <si>
    <t>40907 111</t>
  </si>
  <si>
    <t>410 核算科</t>
  </si>
  <si>
    <t>411 医务科</t>
  </si>
  <si>
    <t>412 科教科</t>
  </si>
  <si>
    <t>413 护理部</t>
  </si>
  <si>
    <t>414 门办</t>
  </si>
  <si>
    <t>415 病房办</t>
  </si>
  <si>
    <t>416 护理支持</t>
  </si>
  <si>
    <t>417 审计科</t>
  </si>
  <si>
    <t>418 总务科</t>
  </si>
  <si>
    <t>41801 总务</t>
  </si>
  <si>
    <t>41802 总务仓库</t>
  </si>
  <si>
    <t>41803 维修组</t>
  </si>
  <si>
    <t>41804 电工房</t>
  </si>
  <si>
    <t>41805 木工房</t>
  </si>
  <si>
    <t>41806 泥工房</t>
  </si>
  <si>
    <t>41807 棉棒加工</t>
  </si>
  <si>
    <t>41808 锅炉房</t>
  </si>
  <si>
    <t>41809 汽车队</t>
  </si>
  <si>
    <t>419 基建科</t>
  </si>
  <si>
    <t>420 设备科</t>
  </si>
  <si>
    <t>421 信息科</t>
  </si>
  <si>
    <t>42101 病案室</t>
  </si>
  <si>
    <t>42102 图书室</t>
  </si>
  <si>
    <t>42103 信息</t>
  </si>
  <si>
    <t>42104 微机中心</t>
  </si>
  <si>
    <t>422 爱卫会</t>
  </si>
  <si>
    <t>423 药品管理科</t>
  </si>
  <si>
    <t>424 价格管理科</t>
  </si>
  <si>
    <t>425 医疗纠纷科</t>
  </si>
  <si>
    <t>426 感染办</t>
  </si>
  <si>
    <t>427 质控办</t>
  </si>
  <si>
    <t>428 保卫科</t>
  </si>
  <si>
    <t>429 幼儿园</t>
  </si>
  <si>
    <t>430 新农合</t>
  </si>
  <si>
    <t>431 三产公司</t>
  </si>
  <si>
    <t>432 合同制</t>
  </si>
  <si>
    <t>433 红十字会</t>
  </si>
  <si>
    <t>435 被服站</t>
  </si>
  <si>
    <t>436 采购办</t>
  </si>
  <si>
    <t>437 分院</t>
  </si>
  <si>
    <t>438 医保办</t>
  </si>
  <si>
    <t>439 档案室</t>
  </si>
  <si>
    <t>440 未分配科室</t>
  </si>
  <si>
    <t>441 监察稽核部</t>
  </si>
  <si>
    <t>446 迎评办</t>
  </si>
  <si>
    <t>447 监察室</t>
  </si>
  <si>
    <t>448 招标办</t>
  </si>
  <si>
    <t>460 应急设备调配中心</t>
  </si>
  <si>
    <t>46001 应急设备中心</t>
  </si>
  <si>
    <t>5 离退遗</t>
  </si>
  <si>
    <t>501 退休</t>
  </si>
  <si>
    <t>502 遗属</t>
  </si>
  <si>
    <t>503 离休</t>
  </si>
  <si>
    <t>504 退职</t>
  </si>
  <si>
    <t>599 离退休人员002</t>
  </si>
  <si>
    <t>6 内退</t>
  </si>
  <si>
    <t>601 内退1</t>
  </si>
  <si>
    <t>7 院借调</t>
  </si>
  <si>
    <t>701 借调</t>
  </si>
  <si>
    <t>9 其他</t>
  </si>
  <si>
    <t>901 其他</t>
  </si>
  <si>
    <t>工资</t>
    <phoneticPr fontId="1" type="noConversion"/>
  </si>
  <si>
    <t>社保公积</t>
    <phoneticPr fontId="1" type="noConversion"/>
  </si>
  <si>
    <t>=</t>
    <phoneticPr fontId="1" type="noConversion"/>
  </si>
  <si>
    <t>医疗管理其他成本</t>
    <phoneticPr fontId="1" type="noConversion"/>
  </si>
  <si>
    <t>合计</t>
    <phoneticPr fontId="1" type="noConversion"/>
  </si>
  <si>
    <t>1 医疗</t>
    <phoneticPr fontId="1" type="noConversion"/>
  </si>
  <si>
    <t>医疗</t>
  </si>
  <si>
    <t>消化内科</t>
  </si>
  <si>
    <t>ICU</t>
  </si>
  <si>
    <t>干部病房</t>
  </si>
  <si>
    <t>内分泌</t>
  </si>
  <si>
    <t>神内一科</t>
  </si>
  <si>
    <t>心内科</t>
  </si>
  <si>
    <t>胃肠外科</t>
  </si>
  <si>
    <t>胸外科</t>
  </si>
  <si>
    <t>骨外一科</t>
  </si>
  <si>
    <t>神经外科</t>
  </si>
  <si>
    <t>泌尿外</t>
  </si>
  <si>
    <t>烧伤</t>
  </si>
  <si>
    <t>妇产科</t>
  </si>
  <si>
    <t>妇科</t>
  </si>
  <si>
    <t>产科</t>
  </si>
  <si>
    <t>妇科门诊</t>
  </si>
  <si>
    <t>妇产科（生殖中心)</t>
  </si>
  <si>
    <t>小儿科</t>
  </si>
  <si>
    <t>儿科二楼</t>
  </si>
  <si>
    <t>儿科三楼</t>
  </si>
  <si>
    <t>儿科门诊</t>
  </si>
  <si>
    <t>眼科</t>
  </si>
  <si>
    <t>耳鼻喉</t>
  </si>
  <si>
    <t>口腔科</t>
  </si>
  <si>
    <t>传染</t>
  </si>
  <si>
    <t>皮肤</t>
  </si>
  <si>
    <t>肿瘤科（后装）</t>
  </si>
  <si>
    <t>肿瘤科（钴60)</t>
  </si>
  <si>
    <t>肿瘤科(加速器)</t>
  </si>
  <si>
    <t>肿瘤科1</t>
  </si>
  <si>
    <t>X刀室</t>
  </si>
  <si>
    <t>超声刀</t>
  </si>
  <si>
    <t>急救中心</t>
  </si>
  <si>
    <t>中医科</t>
  </si>
  <si>
    <t>麻醉科</t>
  </si>
  <si>
    <t>疼痛科</t>
  </si>
  <si>
    <t>口腔科（口矫科）</t>
  </si>
  <si>
    <t>屈光中心</t>
  </si>
  <si>
    <t>风湿科</t>
  </si>
  <si>
    <t>泌尿内科</t>
  </si>
  <si>
    <t>呼吸内科</t>
  </si>
  <si>
    <t>血液内科</t>
  </si>
  <si>
    <t>神内二科</t>
  </si>
  <si>
    <t>暂时心内二科</t>
  </si>
  <si>
    <t>两腺外科</t>
  </si>
  <si>
    <t>肝胆外科</t>
  </si>
  <si>
    <t>暂时神外二科</t>
  </si>
  <si>
    <t>骨外二科</t>
  </si>
  <si>
    <t>骨外三科</t>
  </si>
  <si>
    <t>院前急救</t>
  </si>
  <si>
    <t>保健病房</t>
  </si>
  <si>
    <t>医技</t>
  </si>
  <si>
    <t>检验科</t>
  </si>
  <si>
    <t>输血科</t>
  </si>
  <si>
    <t>中心实验室</t>
  </si>
  <si>
    <t>放射科</t>
  </si>
  <si>
    <t>放射科（导管室)</t>
  </si>
  <si>
    <t>特检科</t>
  </si>
  <si>
    <t>过敏源</t>
  </si>
  <si>
    <t>脑彩超</t>
  </si>
  <si>
    <t>肌电图</t>
  </si>
  <si>
    <t>乳透室</t>
  </si>
  <si>
    <t>B超室</t>
  </si>
  <si>
    <t>心电图</t>
  </si>
  <si>
    <t>脑电图</t>
  </si>
  <si>
    <t>动态心电图</t>
  </si>
  <si>
    <t>心向量</t>
  </si>
  <si>
    <t>碎石中心</t>
  </si>
  <si>
    <t>动脉硬化监测室</t>
  </si>
  <si>
    <t>CT室</t>
  </si>
  <si>
    <t>手术室</t>
  </si>
  <si>
    <t>门诊手术室</t>
  </si>
  <si>
    <t>针理科</t>
  </si>
  <si>
    <t>高压氧</t>
  </si>
  <si>
    <t>血透室</t>
  </si>
  <si>
    <t>美容中心</t>
  </si>
  <si>
    <t>核医学科</t>
  </si>
  <si>
    <t>病理科</t>
  </si>
  <si>
    <t>供应室</t>
  </si>
  <si>
    <t>输液中心</t>
  </si>
  <si>
    <t>外科门诊</t>
  </si>
  <si>
    <t>保健科</t>
  </si>
  <si>
    <t>营养科</t>
  </si>
  <si>
    <t>介入中心</t>
  </si>
  <si>
    <t>查体中心</t>
  </si>
  <si>
    <t>药剂</t>
  </si>
  <si>
    <t>西药科</t>
  </si>
  <si>
    <t>中药科</t>
  </si>
  <si>
    <t>制剂室</t>
  </si>
  <si>
    <t>西药库</t>
  </si>
  <si>
    <t>住院西药房</t>
  </si>
  <si>
    <t>门诊西药房</t>
  </si>
  <si>
    <t>急诊西药房</t>
  </si>
  <si>
    <t>离退休专家药房</t>
  </si>
  <si>
    <t>门诊中药房</t>
  </si>
  <si>
    <t>中药制剂室</t>
  </si>
  <si>
    <t>医疗用品部</t>
  </si>
  <si>
    <t>住院中药房</t>
  </si>
  <si>
    <t>中药库</t>
  </si>
  <si>
    <t>管理</t>
  </si>
  <si>
    <t>院办</t>
  </si>
  <si>
    <t>党办</t>
  </si>
  <si>
    <t>人事科</t>
  </si>
  <si>
    <t>工会</t>
  </si>
  <si>
    <t>政工部</t>
  </si>
  <si>
    <t>宣传科</t>
  </si>
  <si>
    <t>计生办</t>
  </si>
  <si>
    <t>老干部科</t>
  </si>
  <si>
    <t>财务科</t>
  </si>
  <si>
    <t>门诊收款</t>
  </si>
  <si>
    <t>住院部</t>
  </si>
  <si>
    <t>急诊收款</t>
  </si>
  <si>
    <t>财务</t>
  </si>
  <si>
    <t>离退收款处</t>
  </si>
  <si>
    <t>核算科</t>
  </si>
  <si>
    <t>医务科</t>
  </si>
  <si>
    <t>科教科</t>
  </si>
  <si>
    <t>护理部</t>
  </si>
  <si>
    <t>门办</t>
  </si>
  <si>
    <t>病房办</t>
  </si>
  <si>
    <t>护理支持</t>
  </si>
  <si>
    <t>审计科</t>
  </si>
  <si>
    <t>总务科</t>
  </si>
  <si>
    <t>总务</t>
  </si>
  <si>
    <t>总务仓库</t>
  </si>
  <si>
    <t>维修组</t>
  </si>
  <si>
    <t>电工房</t>
  </si>
  <si>
    <t>木工房</t>
  </si>
  <si>
    <t>泥工房</t>
  </si>
  <si>
    <t>棉棒加工</t>
  </si>
  <si>
    <t>锅炉房</t>
  </si>
  <si>
    <t>汽车队</t>
  </si>
  <si>
    <t>基建科</t>
  </si>
  <si>
    <t>设备科</t>
  </si>
  <si>
    <t>信息科</t>
  </si>
  <si>
    <t>病案室</t>
  </si>
  <si>
    <t>图书室</t>
  </si>
  <si>
    <t>信息</t>
  </si>
  <si>
    <t>微机中心</t>
  </si>
  <si>
    <t>爱卫会</t>
  </si>
  <si>
    <t>药品管理科</t>
  </si>
  <si>
    <t>价格管理科</t>
  </si>
  <si>
    <t>医疗纠纷科</t>
  </si>
  <si>
    <t>感染办</t>
  </si>
  <si>
    <t>质控办</t>
  </si>
  <si>
    <t>保卫科</t>
  </si>
  <si>
    <t>幼儿园</t>
  </si>
  <si>
    <t>新农合</t>
  </si>
  <si>
    <t>三产公司</t>
  </si>
  <si>
    <t>合同制</t>
  </si>
  <si>
    <t>红十字会</t>
  </si>
  <si>
    <t>被服站</t>
  </si>
  <si>
    <t>采购办</t>
  </si>
  <si>
    <t>分院</t>
  </si>
  <si>
    <t>医保办</t>
  </si>
  <si>
    <t>档案室</t>
  </si>
  <si>
    <t>未分配科室</t>
  </si>
  <si>
    <t>监察稽核部</t>
  </si>
  <si>
    <t>迎评办</t>
  </si>
  <si>
    <t>监察室</t>
  </si>
  <si>
    <t>招标办</t>
  </si>
  <si>
    <t>应急设备调配中心</t>
  </si>
  <si>
    <t>应急设备中心</t>
  </si>
  <si>
    <t>离退遗</t>
  </si>
  <si>
    <t>退休</t>
  </si>
  <si>
    <t>遗属</t>
  </si>
  <si>
    <t>离休</t>
  </si>
  <si>
    <t>退职</t>
  </si>
  <si>
    <t>离退休人员002</t>
  </si>
  <si>
    <t>内退</t>
  </si>
  <si>
    <t>内退1</t>
  </si>
  <si>
    <t>院借调</t>
  </si>
  <si>
    <t>借调</t>
  </si>
  <si>
    <t>办公五金</t>
    <phoneticPr fontId="1" type="noConversion"/>
  </si>
  <si>
    <t>微机配件耗材</t>
  </si>
  <si>
    <t>总务(合计）</t>
  </si>
  <si>
    <t>微机配件耗材库</t>
  </si>
  <si>
    <t>肿瘤科</t>
    <phoneticPr fontId="1" type="noConversion"/>
  </si>
  <si>
    <t>中药费</t>
    <phoneticPr fontId="1" type="noConversion"/>
  </si>
  <si>
    <t>房屋及零星维修费</t>
    <phoneticPr fontId="1" type="noConversion"/>
  </si>
  <si>
    <t>材料费</t>
    <phoneticPr fontId="1" type="noConversion"/>
  </si>
  <si>
    <t>医疗、管理、其他支出</t>
    <phoneticPr fontId="1" type="noConversion"/>
  </si>
  <si>
    <t>支出比例</t>
    <phoneticPr fontId="1" type="noConversion"/>
  </si>
  <si>
    <t>预算总控数</t>
    <phoneticPr fontId="1" type="noConversion"/>
  </si>
  <si>
    <t>增长额</t>
    <phoneticPr fontId="1" type="noConversion"/>
  </si>
  <si>
    <t>增长率</t>
    <phoneticPr fontId="1" type="noConversion"/>
  </si>
  <si>
    <t>支出结构比例</t>
    <phoneticPr fontId="1" type="noConversion"/>
  </si>
  <si>
    <t>科室支出结构比例</t>
    <phoneticPr fontId="1" type="noConversion"/>
  </si>
  <si>
    <t>预算控制数</t>
    <phoneticPr fontId="1" type="noConversion"/>
  </si>
  <si>
    <t>未分配科室（公共支出）</t>
    <phoneticPr fontId="1" type="noConversion"/>
  </si>
  <si>
    <t>医疗、医技、药剂零基预算</t>
    <phoneticPr fontId="1" type="noConversion"/>
  </si>
  <si>
    <t>2014年度预算编制说明</t>
    <phoneticPr fontId="1" type="noConversion"/>
  </si>
  <si>
    <t>归口管理科室</t>
    <phoneticPr fontId="1" type="noConversion"/>
  </si>
  <si>
    <t>归口科室预算额制定说明</t>
    <phoneticPr fontId="1" type="noConversion"/>
  </si>
  <si>
    <t>财务数据准备说明</t>
    <phoneticPr fontId="1" type="noConversion"/>
  </si>
  <si>
    <t>人事科</t>
    <phoneticPr fontId="1" type="noConversion"/>
  </si>
  <si>
    <t>在13年工资基础上，按人员增数和工资政策等预计增量</t>
    <phoneticPr fontId="1" type="noConversion"/>
  </si>
  <si>
    <t>需按工资账细分到科定</t>
    <phoneticPr fontId="1" type="noConversion"/>
  </si>
  <si>
    <t>5001010203</t>
  </si>
  <si>
    <t>岗位-政府津贴</t>
  </si>
  <si>
    <t>5001010204</t>
  </si>
  <si>
    <t>岗位-医疗卫生津贴</t>
  </si>
  <si>
    <t>530101020301</t>
  </si>
  <si>
    <t>政府特殊津贴</t>
  </si>
  <si>
    <t>5001010205</t>
  </si>
  <si>
    <t>岗位-卫生防疫津贴</t>
  </si>
  <si>
    <t>530101020302</t>
  </si>
  <si>
    <t>医疗卫生津贴</t>
  </si>
  <si>
    <t>5001010206</t>
  </si>
  <si>
    <t>岗位-护龄津贴</t>
  </si>
  <si>
    <t>530101020303</t>
  </si>
  <si>
    <t>卫生防疫津贴</t>
  </si>
  <si>
    <t>5001010207</t>
  </si>
  <si>
    <t>其他-通讯补贴</t>
  </si>
  <si>
    <t>530101020304</t>
  </si>
  <si>
    <t>护龄津贴</t>
  </si>
  <si>
    <t>5001010208</t>
  </si>
  <si>
    <t>其他-书报补贴</t>
  </si>
  <si>
    <t>530101020305</t>
  </si>
  <si>
    <t>其他岗位津贴</t>
  </si>
  <si>
    <t>5001010209</t>
  </si>
  <si>
    <t>其他-交通补贴</t>
  </si>
  <si>
    <t>530101020306</t>
  </si>
  <si>
    <t>其他补贴</t>
  </si>
  <si>
    <t>5001010210</t>
  </si>
  <si>
    <t>其他-洗理费</t>
  </si>
  <si>
    <t>53010102030601</t>
  </si>
  <si>
    <t>通讯补贴</t>
  </si>
  <si>
    <t>5001010211</t>
  </si>
  <si>
    <t>其他-防署费</t>
  </si>
  <si>
    <t>53010102030602</t>
  </si>
  <si>
    <t>书报补贴</t>
  </si>
  <si>
    <t>5001010212</t>
  </si>
  <si>
    <t>53010102030603</t>
  </si>
  <si>
    <t>交通补贴</t>
  </si>
  <si>
    <t>5001010213</t>
    <phoneticPr fontId="1" type="noConversion"/>
  </si>
  <si>
    <t>其它-人员补贴</t>
  </si>
  <si>
    <t>53010102030604</t>
  </si>
  <si>
    <t>洗理费</t>
  </si>
  <si>
    <t>核算科</t>
    <phoneticPr fontId="1" type="noConversion"/>
  </si>
  <si>
    <t>按绩效方案预计</t>
    <phoneticPr fontId="1" type="noConversion"/>
  </si>
  <si>
    <t>需细分到科室</t>
    <phoneticPr fontId="1" type="noConversion"/>
  </si>
  <si>
    <t>5001010401</t>
  </si>
  <si>
    <t>养老保险</t>
  </si>
  <si>
    <t>5301010401</t>
  </si>
  <si>
    <t>人事科</t>
    <phoneticPr fontId="1" type="noConversion"/>
  </si>
  <si>
    <t>据工资预算额套算</t>
    <phoneticPr fontId="1" type="noConversion"/>
  </si>
  <si>
    <t>5001010402</t>
  </si>
  <si>
    <t>医疗保险</t>
  </si>
  <si>
    <t>5301010402</t>
  </si>
  <si>
    <t>5001010403</t>
  </si>
  <si>
    <t>失业保险</t>
  </si>
  <si>
    <t>5301010403</t>
  </si>
  <si>
    <t>5001010404</t>
  </si>
  <si>
    <t>工伤保险</t>
  </si>
  <si>
    <t>5301010404</t>
  </si>
  <si>
    <t>5001010405</t>
  </si>
  <si>
    <t>残疾人就业保障金</t>
  </si>
  <si>
    <t>5301010405</t>
  </si>
  <si>
    <t>5001010406</t>
  </si>
  <si>
    <t>其他保险</t>
  </si>
  <si>
    <t>5301010406</t>
  </si>
  <si>
    <t>财务科</t>
    <phoneticPr fontId="1" type="noConversion"/>
  </si>
  <si>
    <t>院办、医务</t>
    <phoneticPr fontId="1" type="noConversion"/>
  </si>
  <si>
    <t>分别由院办医务预算</t>
    <phoneticPr fontId="1" type="noConversion"/>
  </si>
  <si>
    <t>查明医疗、管理各多少</t>
    <phoneticPr fontId="1" type="noConversion"/>
  </si>
  <si>
    <t>其他工资福利支出</t>
    <phoneticPr fontId="1" type="noConversion"/>
  </si>
  <si>
    <t>核算科</t>
    <phoneticPr fontId="1" type="noConversion"/>
  </si>
  <si>
    <t>按比例预算</t>
    <phoneticPr fontId="1" type="noConversion"/>
  </si>
  <si>
    <t>5301019902</t>
  </si>
  <si>
    <t>财务科、医务、科教</t>
    <phoneticPr fontId="1" type="noConversion"/>
  </si>
  <si>
    <t>查明医疗、科教各多少，列入专项。其他由财务预算</t>
    <phoneticPr fontId="1" type="noConversion"/>
  </si>
  <si>
    <t>无，查明原因</t>
    <phoneticPr fontId="1" type="noConversion"/>
  </si>
  <si>
    <t>除专项外财务为主</t>
    <phoneticPr fontId="1" type="noConversion"/>
  </si>
  <si>
    <t>查明各类详细</t>
    <phoneticPr fontId="1" type="noConversion"/>
  </si>
  <si>
    <t>输血科</t>
    <phoneticPr fontId="1" type="noConversion"/>
  </si>
  <si>
    <t>是否分配到使用科室？查明总务、信息各多少</t>
    <phoneticPr fontId="1" type="noConversion"/>
  </si>
  <si>
    <t>设备科</t>
    <phoneticPr fontId="1" type="noConversion"/>
  </si>
  <si>
    <t>总务、信息</t>
    <phoneticPr fontId="1" type="noConversion"/>
  </si>
  <si>
    <t>院办</t>
    <phoneticPr fontId="1" type="noConversion"/>
  </si>
  <si>
    <t>按比例预算</t>
    <phoneticPr fontId="1" type="noConversion"/>
  </si>
  <si>
    <t>查明医疗、管理各多少。注意账务处理。</t>
    <phoneticPr fontId="1" type="noConversion"/>
  </si>
  <si>
    <t>财务科</t>
    <phoneticPr fontId="1" type="noConversion"/>
  </si>
  <si>
    <t>利息按最终贷款合同、其他按比例预算</t>
    <phoneticPr fontId="1" type="noConversion"/>
  </si>
  <si>
    <t>总务</t>
    <phoneticPr fontId="1" type="noConversion"/>
  </si>
  <si>
    <t>考虑扩建因素，按比例预算</t>
  </si>
  <si>
    <t>是否分配到使用科室？</t>
    <phoneticPr fontId="1" type="noConversion"/>
  </si>
  <si>
    <t>考虑扩建因素，按比例预算</t>
    <phoneticPr fontId="1" type="noConversion"/>
  </si>
  <si>
    <t>是否分配到使用科室？</t>
  </si>
  <si>
    <t>保卫科</t>
    <phoneticPr fontId="1" type="noConversion"/>
  </si>
  <si>
    <t>无，查明原因后列入</t>
    <phoneticPr fontId="1" type="noConversion"/>
  </si>
  <si>
    <t>爱卫会</t>
    <phoneticPr fontId="1" type="noConversion"/>
  </si>
  <si>
    <t>汽车队</t>
    <phoneticPr fontId="1" type="noConversion"/>
  </si>
  <si>
    <t>院办、医务、护理、科教、人事</t>
    <phoneticPr fontId="1" type="noConversion"/>
  </si>
  <si>
    <t>管理部门由院办预算。其他列专项</t>
    <phoneticPr fontId="1" type="noConversion"/>
  </si>
  <si>
    <t>查明医疗、管理各多少</t>
    <phoneticPr fontId="1" type="noConversion"/>
  </si>
  <si>
    <t>50010312</t>
  </si>
  <si>
    <t>专项预算（13年无发生）</t>
    <phoneticPr fontId="1" type="noConversion"/>
  </si>
  <si>
    <t>设备科、信息科</t>
    <phoneticPr fontId="1" type="noConversion"/>
  </si>
  <si>
    <t>查明设备、信息各多少</t>
    <phoneticPr fontId="1" type="noConversion"/>
  </si>
  <si>
    <t>总务科、基建科</t>
    <phoneticPr fontId="1" type="noConversion"/>
  </si>
  <si>
    <t>查明总务、基建各多少</t>
    <phoneticPr fontId="1" type="noConversion"/>
  </si>
  <si>
    <t>总务科</t>
    <phoneticPr fontId="1" type="noConversion"/>
  </si>
  <si>
    <t>查明</t>
    <phoneticPr fontId="1" type="noConversion"/>
  </si>
  <si>
    <t>医务、护理、科教、人事</t>
    <phoneticPr fontId="1" type="noConversion"/>
  </si>
  <si>
    <t>专项预算</t>
    <phoneticPr fontId="1" type="noConversion"/>
  </si>
  <si>
    <t>按公务费2%预算</t>
    <phoneticPr fontId="1" type="noConversion"/>
  </si>
  <si>
    <t>财务</t>
    <phoneticPr fontId="1" type="noConversion"/>
  </si>
  <si>
    <t>据工资预算额套算</t>
  </si>
  <si>
    <t>被服中心</t>
    <phoneticPr fontId="1" type="noConversion"/>
  </si>
  <si>
    <t>医疗安全科</t>
    <phoneticPr fontId="1" type="noConversion"/>
  </si>
  <si>
    <t>按医疗风险基金比例计提，并入风险基金</t>
    <phoneticPr fontId="1" type="noConversion"/>
  </si>
  <si>
    <t>科教</t>
    <phoneticPr fontId="1" type="noConversion"/>
  </si>
  <si>
    <t>药剂</t>
    <phoneticPr fontId="1" type="noConversion"/>
  </si>
  <si>
    <t>西药科</t>
    <phoneticPr fontId="1" type="noConversion"/>
  </si>
  <si>
    <t>按药占比44%，差价率15%预算</t>
    <phoneticPr fontId="1" type="noConversion"/>
  </si>
  <si>
    <t>中药科</t>
    <phoneticPr fontId="1" type="noConversion"/>
  </si>
  <si>
    <t>按医疗风险基金比例计提</t>
    <phoneticPr fontId="1" type="noConversion"/>
  </si>
  <si>
    <t>50010701</t>
  </si>
  <si>
    <t>离休费</t>
  </si>
  <si>
    <t>53010301</t>
  </si>
  <si>
    <t>50010702</t>
  </si>
  <si>
    <t>退休费</t>
  </si>
  <si>
    <t>53010302</t>
  </si>
  <si>
    <t>按比例预算。</t>
    <phoneticPr fontId="1" type="noConversion"/>
  </si>
  <si>
    <t>查明无发生原因</t>
  </si>
  <si>
    <t>50010708</t>
  </si>
  <si>
    <t>按期末比例预算</t>
    <phoneticPr fontId="1" type="noConversion"/>
  </si>
  <si>
    <t>查明后确定</t>
    <phoneticPr fontId="1" type="noConversion"/>
  </si>
  <si>
    <t>无</t>
    <phoneticPr fontId="1" type="noConversion"/>
  </si>
  <si>
    <t>查明后按比例预算</t>
    <phoneticPr fontId="1" type="noConversion"/>
  </si>
  <si>
    <t>不可预计费用</t>
    <phoneticPr fontId="1" type="noConversion"/>
  </si>
  <si>
    <t>平衡预计</t>
    <phoneticPr fontId="1" type="noConversion"/>
  </si>
  <si>
    <t>收支项目</t>
    <phoneticPr fontId="1" type="noConversion"/>
  </si>
  <si>
    <t>公共</t>
    <phoneticPr fontId="1" type="noConversion"/>
  </si>
  <si>
    <t>公共</t>
    <phoneticPr fontId="1" type="noConversion"/>
  </si>
  <si>
    <t>其他人员支出</t>
    <phoneticPr fontId="1" type="noConversion"/>
  </si>
  <si>
    <t>医疗收入</t>
  </si>
  <si>
    <t xml:space="preserve">  门诊收入</t>
  </si>
  <si>
    <t xml:space="preserve">  住院收入</t>
  </si>
  <si>
    <t>财政补助收入</t>
  </si>
  <si>
    <t xml:space="preserve">  项目支出</t>
  </si>
  <si>
    <t>其他收入</t>
  </si>
  <si>
    <t xml:space="preserve">  培训收入</t>
  </si>
  <si>
    <t xml:space="preserve">  利息收入</t>
  </si>
  <si>
    <t xml:space="preserve">  其他</t>
  </si>
  <si>
    <t xml:space="preserve">  基本支出</t>
    <phoneticPr fontId="12" type="noConversion"/>
  </si>
  <si>
    <t>收入类项目</t>
    <phoneticPr fontId="1" type="noConversion"/>
  </si>
  <si>
    <t>财务科</t>
    <phoneticPr fontId="1" type="noConversion"/>
  </si>
  <si>
    <t>科教科</t>
    <phoneticPr fontId="1" type="noConversion"/>
  </si>
  <si>
    <t>信息科、医务科、护理部、财务科</t>
    <phoneticPr fontId="1" type="noConversion"/>
  </si>
  <si>
    <t>由信息科统计2013年1-9月各科室收入数据，财务科接合医务科、护理部编制2014年度收入预算</t>
    <phoneticPr fontId="1" type="noConversion"/>
  </si>
  <si>
    <t>支出项目</t>
    <phoneticPr fontId="1" type="noConversion"/>
  </si>
  <si>
    <t>注：各归口管理科室在制定出各项目年度总预算的同时，应将各项目分配到具体使用科室。并且根据年度工作计划、政策变化等因素，将各项目预算分配到各月份。分配到具体使用科室和各月份的预算将做为14年度预算执行控制的依据严格执行。</t>
    <phoneticPr fontId="1" type="noConversion"/>
  </si>
  <si>
    <t>信息科</t>
    <phoneticPr fontId="1" type="noConversion"/>
  </si>
  <si>
    <t>审计科</t>
    <phoneticPr fontId="1" type="noConversion"/>
  </si>
  <si>
    <t>党办</t>
    <phoneticPr fontId="1" type="noConversion"/>
  </si>
  <si>
    <t>医务科</t>
    <phoneticPr fontId="1" type="noConversion"/>
  </si>
  <si>
    <t>护理部</t>
    <phoneticPr fontId="1" type="noConversion"/>
  </si>
  <si>
    <t>基建科</t>
    <phoneticPr fontId="1" type="noConversion"/>
  </si>
  <si>
    <t>宣传科</t>
    <phoneticPr fontId="1" type="noConversion"/>
  </si>
  <si>
    <t>招标办</t>
    <phoneticPr fontId="1" type="noConversion"/>
  </si>
  <si>
    <t>采购办</t>
    <phoneticPr fontId="1" type="noConversion"/>
  </si>
  <si>
    <t>监察室</t>
    <phoneticPr fontId="1" type="noConversion"/>
  </si>
  <si>
    <t>科室</t>
    <phoneticPr fontId="1" type="noConversion"/>
  </si>
  <si>
    <t>牟恒</t>
    <phoneticPr fontId="1" type="noConversion"/>
  </si>
  <si>
    <t>朱朝金</t>
    <phoneticPr fontId="1" type="noConversion"/>
  </si>
  <si>
    <t>潘雷</t>
    <phoneticPr fontId="1" type="noConversion"/>
  </si>
  <si>
    <t>苑玉萍</t>
    <phoneticPr fontId="1" type="noConversion"/>
  </si>
  <si>
    <t>桑艳艳</t>
    <phoneticPr fontId="1" type="noConversion"/>
  </si>
  <si>
    <t>冯磊</t>
    <phoneticPr fontId="1" type="noConversion"/>
  </si>
  <si>
    <t>崔建军</t>
    <phoneticPr fontId="1" type="noConversion"/>
  </si>
  <si>
    <t>李俊轩</t>
    <phoneticPr fontId="1" type="noConversion"/>
  </si>
  <si>
    <t>侯继伦</t>
    <phoneticPr fontId="1" type="noConversion"/>
  </si>
  <si>
    <t>高明亮</t>
    <phoneticPr fontId="1" type="noConversion"/>
  </si>
  <si>
    <t>宋美茹</t>
    <phoneticPr fontId="1" type="noConversion"/>
  </si>
  <si>
    <t>高晓慧</t>
    <phoneticPr fontId="1" type="noConversion"/>
  </si>
  <si>
    <t>朱业靖</t>
    <phoneticPr fontId="1" type="noConversion"/>
  </si>
  <si>
    <t>徐海燕</t>
    <phoneticPr fontId="1" type="noConversion"/>
  </si>
  <si>
    <t>陶政</t>
    <phoneticPr fontId="1" type="noConversion"/>
  </si>
  <si>
    <t>党元军</t>
    <phoneticPr fontId="1" type="noConversion"/>
  </si>
  <si>
    <t>甄洪峰</t>
    <phoneticPr fontId="1" type="noConversion"/>
  </si>
  <si>
    <t>李广喜</t>
    <phoneticPr fontId="1" type="noConversion"/>
  </si>
  <si>
    <t>韩丽娟</t>
    <phoneticPr fontId="1" type="noConversion"/>
  </si>
  <si>
    <t>刘继文</t>
    <phoneticPr fontId="1" type="noConversion"/>
  </si>
  <si>
    <t>海欧</t>
    <phoneticPr fontId="1" type="noConversion"/>
  </si>
  <si>
    <t>白宇航</t>
    <phoneticPr fontId="1" type="noConversion"/>
  </si>
  <si>
    <t>刘运广</t>
    <phoneticPr fontId="1" type="noConversion"/>
  </si>
  <si>
    <t>祝秋生</t>
    <phoneticPr fontId="1" type="noConversion"/>
  </si>
  <si>
    <t>梁宪光</t>
    <phoneticPr fontId="1" type="noConversion"/>
  </si>
  <si>
    <t>袁继美</t>
    <phoneticPr fontId="1" type="noConversion"/>
  </si>
  <si>
    <t>苗卫国</t>
    <phoneticPr fontId="1" type="noConversion"/>
  </si>
  <si>
    <t>张亚东</t>
    <phoneticPr fontId="1" type="noConversion"/>
  </si>
  <si>
    <t>薛亚光</t>
    <phoneticPr fontId="1" type="noConversion"/>
  </si>
  <si>
    <t>李先波</t>
    <phoneticPr fontId="1" type="noConversion"/>
  </si>
  <si>
    <t>吴保凡</t>
    <phoneticPr fontId="1" type="noConversion"/>
  </si>
  <si>
    <t>韦翠英</t>
    <phoneticPr fontId="1" type="noConversion"/>
  </si>
  <si>
    <t>杨国强</t>
    <phoneticPr fontId="1" type="noConversion"/>
  </si>
  <si>
    <t>刘莹莹</t>
    <phoneticPr fontId="1" type="noConversion"/>
  </si>
  <si>
    <t>刘建伟</t>
    <phoneticPr fontId="1" type="noConversion"/>
  </si>
  <si>
    <t>序号</t>
    <phoneticPr fontId="1" type="noConversion"/>
  </si>
  <si>
    <t>预算编制各科联系人员名单</t>
    <phoneticPr fontId="1" type="noConversion"/>
  </si>
  <si>
    <t>姓名</t>
    <phoneticPr fontId="1" type="noConversion"/>
  </si>
  <si>
    <t>手机号码</t>
    <phoneticPr fontId="1" type="noConversion"/>
  </si>
  <si>
    <t>薛玉剑</t>
    <phoneticPr fontId="1" type="noConversion"/>
  </si>
  <si>
    <t>姚勇</t>
    <phoneticPr fontId="1" type="noConversion"/>
  </si>
  <si>
    <t>马琳</t>
    <phoneticPr fontId="1" type="noConversion"/>
  </si>
  <si>
    <t>石燕</t>
    <phoneticPr fontId="1" type="noConversion"/>
  </si>
  <si>
    <t>孙龙</t>
    <phoneticPr fontId="1" type="noConversion"/>
  </si>
  <si>
    <t>王新平</t>
    <phoneticPr fontId="1" type="noConversion"/>
  </si>
  <si>
    <t>预算控制数</t>
    <phoneticPr fontId="1" type="noConversion"/>
  </si>
  <si>
    <t>奖金</t>
    <phoneticPr fontId="1" type="noConversion"/>
  </si>
  <si>
    <t>胸外科</t>
    <phoneticPr fontId="1" type="noConversion"/>
  </si>
  <si>
    <t>胃肠外科</t>
    <phoneticPr fontId="1" type="noConversion"/>
  </si>
  <si>
    <t>心内科</t>
    <phoneticPr fontId="1" type="noConversion"/>
  </si>
  <si>
    <t>神内一科</t>
    <phoneticPr fontId="1" type="noConversion"/>
  </si>
  <si>
    <t>增长率</t>
    <phoneticPr fontId="1" type="noConversion"/>
  </si>
  <si>
    <t>医疗</t>
    <phoneticPr fontId="1" type="noConversion"/>
  </si>
  <si>
    <t>消化内科</t>
    <phoneticPr fontId="1" type="noConversion"/>
  </si>
  <si>
    <t>ICU</t>
    <phoneticPr fontId="1" type="noConversion"/>
  </si>
  <si>
    <t>干部病房</t>
    <phoneticPr fontId="1" type="noConversion"/>
  </si>
  <si>
    <t>夜班费</t>
    <phoneticPr fontId="1" type="noConversion"/>
  </si>
  <si>
    <t>伙食补助</t>
    <phoneticPr fontId="1" type="noConversion"/>
  </si>
</sst>
</file>

<file path=xl/styles.xml><?xml version="1.0" encoding="utf-8"?>
<styleSheet xmlns="http://schemas.openxmlformats.org/spreadsheetml/2006/main">
  <numFmts count="3">
    <numFmt numFmtId="176" formatCode="0.00_ "/>
    <numFmt numFmtId="177" formatCode="0.00_);[Red]\(0.00\)"/>
    <numFmt numFmtId="178" formatCode="#,##0.00_);[Red]\(#,##0.00\)"/>
  </numFmts>
  <fonts count="18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1"/>
      <color indexed="8"/>
      <name val="宋体"/>
      <charset val="134"/>
    </font>
    <font>
      <sz val="11"/>
      <color indexed="8"/>
      <name val="宋体"/>
      <charset val="134"/>
    </font>
    <font>
      <b/>
      <sz val="16"/>
      <color indexed="8"/>
      <name val="宋体"/>
      <charset val="134"/>
    </font>
    <font>
      <b/>
      <sz val="12"/>
      <color indexed="8"/>
      <name val="宋体"/>
      <charset val="134"/>
    </font>
    <font>
      <sz val="10"/>
      <color indexed="8"/>
      <name val="宋体"/>
      <charset val="134"/>
    </font>
    <font>
      <sz val="10"/>
      <color indexed="10"/>
      <name val="宋体"/>
      <charset val="134"/>
    </font>
    <font>
      <i/>
      <sz val="10"/>
      <name val="宋体"/>
      <charset val="134"/>
    </font>
    <font>
      <sz val="10"/>
      <name val="宋体"/>
      <charset val="134"/>
    </font>
    <font>
      <b/>
      <sz val="11"/>
      <color indexed="9"/>
      <name val="宋体"/>
      <charset val="134"/>
    </font>
    <font>
      <b/>
      <sz val="10"/>
      <name val="宋体"/>
      <charset val="134"/>
    </font>
    <font>
      <sz val="9"/>
      <name val="宋体"/>
      <charset val="134"/>
    </font>
    <font>
      <sz val="12"/>
      <color indexed="8"/>
      <name val="宋体"/>
      <charset val="134"/>
    </font>
    <font>
      <b/>
      <sz val="10"/>
      <color indexed="8"/>
      <name val="宋体"/>
      <charset val="134"/>
    </font>
    <font>
      <sz val="14"/>
      <color indexed="8"/>
      <name val="仿宋_GB2312"/>
      <family val="3"/>
      <charset val="134"/>
    </font>
    <font>
      <sz val="14"/>
      <color indexed="8"/>
      <name val="宋体"/>
      <charset val="134"/>
    </font>
    <font>
      <b/>
      <sz val="14"/>
      <color indexed="8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6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quotePrefix="1" applyNumberFormat="1" applyBorder="1" applyAlignment="1">
      <alignment wrapText="1"/>
    </xf>
    <xf numFmtId="0" fontId="0" fillId="0" borderId="1" xfId="0" quotePrefix="1" applyNumberFormat="1" applyBorder="1" applyAlignment="1"/>
    <xf numFmtId="0" fontId="0" fillId="0" borderId="0" xfId="0" applyAlignment="1">
      <alignment horizontal="center" vertical="center" wrapText="1"/>
    </xf>
    <xf numFmtId="0" fontId="0" fillId="0" borderId="1" xfId="0" quotePrefix="1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76" fontId="2" fillId="0" borderId="1" xfId="0" quotePrefix="1" applyNumberFormat="1" applyFont="1" applyBorder="1" applyAlignment="1">
      <alignment wrapText="1"/>
    </xf>
    <xf numFmtId="176" fontId="0" fillId="0" borderId="1" xfId="0" quotePrefix="1" applyNumberFormat="1" applyBorder="1" applyAlignment="1">
      <alignment wrapText="1"/>
    </xf>
    <xf numFmtId="176" fontId="2" fillId="0" borderId="1" xfId="0" quotePrefix="1" applyNumberFormat="1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 wrapText="1"/>
    </xf>
    <xf numFmtId="176" fontId="0" fillId="0" borderId="1" xfId="0" quotePrefix="1" applyNumberFormat="1" applyBorder="1" applyAlignment="1">
      <alignment horizontal="center" vertical="center" wrapText="1"/>
    </xf>
    <xf numFmtId="176" fontId="2" fillId="0" borderId="1" xfId="0" quotePrefix="1" applyNumberFormat="1" applyFont="1" applyBorder="1" applyAlignment="1"/>
    <xf numFmtId="176" fontId="0" fillId="0" borderId="1" xfId="0" quotePrefix="1" applyNumberFormat="1" applyBorder="1" applyAlignment="1"/>
    <xf numFmtId="176" fontId="0" fillId="0" borderId="1" xfId="0" applyNumberFormat="1" applyBorder="1" applyAlignment="1"/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0" fontId="0" fillId="0" borderId="1" xfId="0" quotePrefix="1" applyNumberFormat="1" applyBorder="1" applyAlignment="1">
      <alignment horizontal="left" vertical="center" wrapText="1"/>
    </xf>
    <xf numFmtId="0" fontId="0" fillId="0" borderId="1" xfId="0" quotePrefix="1" applyNumberFormat="1" applyBorder="1" applyAlignment="1">
      <alignment horizontal="left"/>
    </xf>
    <xf numFmtId="0" fontId="0" fillId="0" borderId="0" xfId="0" applyAlignment="1">
      <alignment horizontal="left" vertical="center"/>
    </xf>
    <xf numFmtId="176" fontId="3" fillId="0" borderId="1" xfId="0" quotePrefix="1" applyNumberFormat="1" applyFont="1" applyBorder="1" applyAlignment="1">
      <alignment horizontal="right" vertical="center" wrapText="1"/>
    </xf>
    <xf numFmtId="177" fontId="0" fillId="0" borderId="1" xfId="0" applyNumberFormat="1" applyBorder="1" applyAlignment="1">
      <alignment horizontal="left" vertical="center" wrapText="1"/>
    </xf>
    <xf numFmtId="177" fontId="0" fillId="0" borderId="1" xfId="0" applyNumberFormat="1" applyBorder="1" applyAlignment="1">
      <alignment horizontal="center" vertical="center" wrapText="1"/>
    </xf>
    <xf numFmtId="177" fontId="2" fillId="0" borderId="1" xfId="0" quotePrefix="1" applyNumberFormat="1" applyFont="1" applyBorder="1" applyAlignment="1">
      <alignment horizontal="right" vertical="center" wrapText="1"/>
    </xf>
    <xf numFmtId="177" fontId="0" fillId="0" borderId="0" xfId="0" applyNumberFormat="1" applyAlignment="1">
      <alignment horizontal="right" vertical="center" wrapText="1"/>
    </xf>
    <xf numFmtId="177" fontId="0" fillId="0" borderId="1" xfId="0" quotePrefix="1" applyNumberFormat="1" applyBorder="1" applyAlignment="1">
      <alignment horizontal="left"/>
    </xf>
    <xf numFmtId="177" fontId="0" fillId="0" borderId="1" xfId="0" quotePrefix="1" applyNumberFormat="1" applyBorder="1" applyAlignment="1"/>
    <xf numFmtId="177" fontId="2" fillId="0" borderId="1" xfId="0" quotePrefix="1" applyNumberFormat="1" applyFont="1" applyBorder="1" applyAlignment="1"/>
    <xf numFmtId="177" fontId="0" fillId="0" borderId="0" xfId="0" applyNumberFormat="1">
      <alignment vertical="center"/>
    </xf>
    <xf numFmtId="178" fontId="2" fillId="0" borderId="1" xfId="0" quotePrefix="1" applyNumberFormat="1" applyFont="1" applyBorder="1" applyAlignment="1">
      <alignment horizontal="right" vertical="center" wrapText="1"/>
    </xf>
    <xf numFmtId="177" fontId="3" fillId="0" borderId="1" xfId="0" quotePrefix="1" applyNumberFormat="1" applyFont="1" applyBorder="1" applyAlignment="1"/>
    <xf numFmtId="176" fontId="3" fillId="0" borderId="1" xfId="0" quotePrefix="1" applyNumberFormat="1" applyFont="1" applyBorder="1" applyAlignment="1"/>
    <xf numFmtId="10" fontId="0" fillId="0" borderId="1" xfId="0" quotePrefix="1" applyNumberFormat="1" applyBorder="1" applyAlignment="1">
      <alignment horizontal="left" vertical="center" wrapText="1"/>
    </xf>
    <xf numFmtId="10" fontId="0" fillId="0" borderId="1" xfId="0" quotePrefix="1" applyNumberFormat="1" applyBorder="1" applyAlignment="1">
      <alignment horizontal="center" vertical="center" wrapText="1"/>
    </xf>
    <xf numFmtId="10" fontId="2" fillId="0" borderId="1" xfId="0" quotePrefix="1" applyNumberFormat="1" applyFon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0" fontId="2" fillId="0" borderId="1" xfId="0" quotePrefix="1" applyNumberFormat="1" applyFont="1" applyBorder="1" applyAlignment="1">
      <alignment horizontal="right" vertical="center" wrapText="1"/>
    </xf>
    <xf numFmtId="10" fontId="2" fillId="0" borderId="1" xfId="0" quotePrefix="1" applyNumberFormat="1" applyFont="1" applyBorder="1" applyAlignment="1"/>
    <xf numFmtId="10" fontId="0" fillId="0" borderId="1" xfId="0" quotePrefix="1" applyNumberFormat="1" applyBorder="1" applyAlignment="1"/>
    <xf numFmtId="10" fontId="0" fillId="0" borderId="0" xfId="0" applyNumberFormat="1">
      <alignment vertical="center"/>
    </xf>
    <xf numFmtId="10" fontId="2" fillId="0" borderId="0" xfId="0" applyNumberFormat="1" applyFont="1">
      <alignment vertical="center"/>
    </xf>
    <xf numFmtId="10" fontId="3" fillId="0" borderId="1" xfId="0" quotePrefix="1" applyNumberFormat="1" applyFont="1" applyBorder="1" applyAlignment="1">
      <alignment horizontal="right" vertical="center" wrapText="1"/>
    </xf>
    <xf numFmtId="10" fontId="3" fillId="0" borderId="0" xfId="0" applyNumberFormat="1" applyFont="1">
      <alignment vertical="center"/>
    </xf>
    <xf numFmtId="10" fontId="0" fillId="0" borderId="0" xfId="0" applyNumberFormat="1" applyAlignment="1">
      <alignment horizontal="right" vertical="center" wrapText="1"/>
    </xf>
    <xf numFmtId="0" fontId="2" fillId="0" borderId="1" xfId="0" quotePrefix="1" applyNumberFormat="1" applyFont="1" applyBorder="1" applyAlignment="1">
      <alignment wrapText="1"/>
    </xf>
    <xf numFmtId="0" fontId="3" fillId="0" borderId="1" xfId="0" quotePrefix="1" applyNumberFormat="1" applyFont="1" applyBorder="1" applyAlignment="1">
      <alignment wrapText="1"/>
    </xf>
    <xf numFmtId="0" fontId="0" fillId="0" borderId="0" xfId="0" applyNumberFormat="1" applyAlignment="1">
      <alignment vertical="center" wrapText="1"/>
    </xf>
    <xf numFmtId="177" fontId="0" fillId="0" borderId="1" xfId="0" quotePrefix="1" applyNumberFormat="1" applyBorder="1" applyAlignment="1">
      <alignment wrapText="1"/>
    </xf>
    <xf numFmtId="177" fontId="0" fillId="0" borderId="2" xfId="0" applyNumberFormat="1" applyBorder="1" applyAlignment="1">
      <alignment horizontal="center" vertical="center" wrapText="1"/>
    </xf>
    <xf numFmtId="177" fontId="2" fillId="0" borderId="3" xfId="0" quotePrefix="1" applyNumberFormat="1" applyFont="1" applyBorder="1" applyAlignment="1">
      <alignment horizontal="center" vertical="center" wrapText="1"/>
    </xf>
    <xf numFmtId="177" fontId="2" fillId="0" borderId="3" xfId="0" quotePrefix="1" applyNumberFormat="1" applyFont="1" applyBorder="1" applyAlignment="1">
      <alignment horizontal="right" vertical="center" wrapText="1"/>
    </xf>
    <xf numFmtId="177" fontId="2" fillId="0" borderId="4" xfId="0" quotePrefix="1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vertical="center" wrapText="1"/>
    </xf>
    <xf numFmtId="177" fontId="2" fillId="0" borderId="1" xfId="0" quotePrefix="1" applyNumberFormat="1" applyFont="1" applyBorder="1" applyAlignment="1">
      <alignment horizontal="center" vertical="center" wrapText="1"/>
    </xf>
    <xf numFmtId="10" fontId="0" fillId="0" borderId="1" xfId="0" applyNumberFormat="1" applyBorder="1" applyAlignment="1">
      <alignment horizontal="right" vertical="center" wrapText="1"/>
    </xf>
    <xf numFmtId="0" fontId="2" fillId="0" borderId="1" xfId="0" quotePrefix="1" applyNumberFormat="1" applyFont="1" applyBorder="1" applyAlignment="1">
      <alignment horizontal="center" wrapText="1"/>
    </xf>
    <xf numFmtId="0" fontId="0" fillId="0" borderId="0" xfId="0" applyNumberFormat="1" applyAlignment="1">
      <alignment horizontal="center" vertical="center" wrapText="1"/>
    </xf>
    <xf numFmtId="177" fontId="3" fillId="0" borderId="3" xfId="0" quotePrefix="1" applyNumberFormat="1" applyFont="1" applyBorder="1" applyAlignment="1">
      <alignment horizontal="center" vertical="center" wrapText="1"/>
    </xf>
    <xf numFmtId="176" fontId="5" fillId="0" borderId="1" xfId="0" quotePrefix="1" applyNumberFormat="1" applyFont="1" applyBorder="1" applyAlignment="1">
      <alignment horizontal="center" vertical="center" wrapText="1"/>
    </xf>
    <xf numFmtId="176" fontId="5" fillId="0" borderId="1" xfId="0" applyNumberFormat="1" applyFont="1" applyBorder="1" applyAlignment="1">
      <alignment horizontal="center" vertical="center" wrapText="1"/>
    </xf>
    <xf numFmtId="176" fontId="5" fillId="0" borderId="5" xfId="0" quotePrefix="1" applyNumberFormat="1" applyFont="1" applyBorder="1" applyAlignment="1">
      <alignment horizontal="center" vertical="center" wrapText="1"/>
    </xf>
    <xf numFmtId="176" fontId="5" fillId="0" borderId="1" xfId="0" applyNumberFormat="1" applyFont="1" applyFill="1" applyBorder="1" applyAlignment="1">
      <alignment horizontal="center" vertical="center" wrapText="1"/>
    </xf>
    <xf numFmtId="176" fontId="5" fillId="0" borderId="5" xfId="0" applyNumberFormat="1" applyFont="1" applyFill="1" applyBorder="1" applyAlignment="1">
      <alignment horizontal="center" vertical="center" wrapText="1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176" fontId="6" fillId="0" borderId="1" xfId="0" quotePrefix="1" applyNumberFormat="1" applyFont="1" applyBorder="1" applyAlignment="1">
      <alignment horizontal="center" vertical="center" wrapText="1"/>
    </xf>
    <xf numFmtId="176" fontId="6" fillId="0" borderId="5" xfId="0" quotePrefix="1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176" fontId="6" fillId="2" borderId="1" xfId="0" quotePrefix="1" applyNumberFormat="1" applyFont="1" applyFill="1" applyBorder="1" applyAlignment="1">
      <alignment horizontal="center" vertical="center" wrapText="1"/>
    </xf>
    <xf numFmtId="176" fontId="6" fillId="2" borderId="5" xfId="0" quotePrefix="1" applyNumberFormat="1" applyFont="1" applyFill="1" applyBorder="1" applyAlignment="1">
      <alignment horizontal="center" vertical="center" wrapText="1"/>
    </xf>
    <xf numFmtId="176" fontId="6" fillId="0" borderId="1" xfId="0" quotePrefix="1" applyNumberFormat="1" applyFont="1" applyFill="1" applyBorder="1" applyAlignment="1">
      <alignment horizontal="center" vertical="center" wrapText="1"/>
    </xf>
    <xf numFmtId="176" fontId="6" fillId="3" borderId="1" xfId="0" quotePrefix="1" applyNumberFormat="1" applyFont="1" applyFill="1" applyBorder="1" applyAlignment="1">
      <alignment horizontal="center" vertical="center" wrapText="1"/>
    </xf>
    <xf numFmtId="176" fontId="6" fillId="3" borderId="5" xfId="0" quotePrefix="1" applyNumberFormat="1" applyFont="1" applyFill="1" applyBorder="1" applyAlignment="1">
      <alignment horizontal="center" vertical="center" wrapText="1"/>
    </xf>
    <xf numFmtId="176" fontId="6" fillId="0" borderId="1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176" fontId="8" fillId="0" borderId="1" xfId="0" quotePrefix="1" applyNumberFormat="1" applyFont="1" applyBorder="1" applyAlignment="1">
      <alignment horizontal="center" vertical="center" wrapText="1"/>
    </xf>
    <xf numFmtId="176" fontId="8" fillId="0" borderId="2" xfId="0" quotePrefix="1" applyNumberFormat="1" applyFont="1" applyBorder="1" applyAlignment="1">
      <alignment horizontal="center" vertical="center" wrapText="1"/>
    </xf>
    <xf numFmtId="10" fontId="0" fillId="0" borderId="1" xfId="0" quotePrefix="1" applyNumberFormat="1" applyBorder="1" applyAlignment="1">
      <alignment wrapText="1"/>
    </xf>
    <xf numFmtId="10" fontId="2" fillId="0" borderId="1" xfId="0" quotePrefix="1" applyNumberFormat="1" applyFont="1" applyBorder="1" applyAlignment="1">
      <alignment horizontal="center" wrapText="1"/>
    </xf>
    <xf numFmtId="178" fontId="10" fillId="0" borderId="1" xfId="0" quotePrefix="1" applyNumberFormat="1" applyFont="1" applyBorder="1" applyAlignment="1">
      <alignment horizontal="right" vertical="center" wrapText="1"/>
    </xf>
    <xf numFmtId="0" fontId="0" fillId="0" borderId="6" xfId="0" applyBorder="1">
      <alignment vertical="center"/>
    </xf>
    <xf numFmtId="176" fontId="5" fillId="0" borderId="1" xfId="0" applyNumberFormat="1" applyFont="1" applyBorder="1" applyAlignment="1">
      <alignment horizontal="left" vertical="center" wrapText="1"/>
    </xf>
    <xf numFmtId="176" fontId="2" fillId="0" borderId="1" xfId="0" applyNumberFormat="1" applyFont="1" applyBorder="1" applyAlignment="1">
      <alignment horizontal="left" vertical="center" wrapText="1"/>
    </xf>
    <xf numFmtId="176" fontId="6" fillId="2" borderId="1" xfId="0" quotePrefix="1" applyNumberFormat="1" applyFont="1" applyFill="1" applyBorder="1" applyAlignment="1">
      <alignment horizontal="left" vertical="center" wrapText="1"/>
    </xf>
    <xf numFmtId="176" fontId="6" fillId="0" borderId="1" xfId="0" quotePrefix="1" applyNumberFormat="1" applyFont="1" applyFill="1" applyBorder="1" applyAlignment="1">
      <alignment horizontal="left" vertical="center" wrapText="1"/>
    </xf>
    <xf numFmtId="176" fontId="5" fillId="0" borderId="1" xfId="0" quotePrefix="1" applyNumberFormat="1" applyFont="1" applyBorder="1" applyAlignment="1">
      <alignment horizontal="left" vertical="center" wrapText="1"/>
    </xf>
    <xf numFmtId="176" fontId="6" fillId="3" borderId="1" xfId="0" quotePrefix="1" applyNumberFormat="1" applyFont="1" applyFill="1" applyBorder="1" applyAlignment="1">
      <alignment horizontal="left" vertical="center" wrapText="1"/>
    </xf>
    <xf numFmtId="176" fontId="11" fillId="0" borderId="1" xfId="0" quotePrefix="1" applyNumberFormat="1" applyFont="1" applyBorder="1" applyAlignment="1">
      <alignment horizontal="left" vertical="center" wrapText="1"/>
    </xf>
    <xf numFmtId="176" fontId="7" fillId="0" borderId="1" xfId="0" quotePrefix="1" applyNumberFormat="1" applyFont="1" applyBorder="1" applyAlignment="1">
      <alignment horizontal="left" vertical="center" wrapText="1"/>
    </xf>
    <xf numFmtId="176" fontId="6" fillId="0" borderId="1" xfId="0" quotePrefix="1" applyNumberFormat="1" applyFont="1" applyBorder="1" applyAlignment="1">
      <alignment horizontal="left" vertical="center" wrapText="1"/>
    </xf>
    <xf numFmtId="176" fontId="9" fillId="0" borderId="1" xfId="0" quotePrefix="1" applyNumberFormat="1" applyFont="1" applyBorder="1" applyAlignment="1">
      <alignment horizontal="left" vertical="center" wrapText="1"/>
    </xf>
    <xf numFmtId="176" fontId="8" fillId="0" borderId="1" xfId="0" quotePrefix="1" applyNumberFormat="1" applyFont="1" applyBorder="1" applyAlignment="1">
      <alignment horizontal="left" vertical="center" wrapText="1"/>
    </xf>
    <xf numFmtId="176" fontId="8" fillId="0" borderId="2" xfId="0" quotePrefix="1" applyNumberFormat="1" applyFont="1" applyBorder="1" applyAlignment="1">
      <alignment horizontal="left" vertical="center" wrapText="1"/>
    </xf>
    <xf numFmtId="176" fontId="9" fillId="0" borderId="1" xfId="0" applyNumberFormat="1" applyFont="1" applyFill="1" applyBorder="1" applyAlignment="1">
      <alignment horizontal="left" vertical="center" wrapText="1"/>
    </xf>
    <xf numFmtId="0" fontId="2" fillId="0" borderId="1" xfId="0" applyNumberFormat="1" applyFont="1" applyBorder="1" applyAlignment="1">
      <alignment horizontal="left"/>
    </xf>
    <xf numFmtId="176" fontId="13" fillId="0" borderId="1" xfId="0" applyNumberFormat="1" applyFont="1" applyFill="1" applyBorder="1" applyAlignment="1">
      <alignment horizontal="center" vertical="center" wrapText="1"/>
    </xf>
    <xf numFmtId="176" fontId="14" fillId="0" borderId="1" xfId="0" quotePrefix="1" applyNumberFormat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0" fontId="15" fillId="0" borderId="1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0" fontId="17" fillId="0" borderId="1" xfId="0" applyFont="1" applyBorder="1" applyAlignment="1">
      <alignment horizontal="center" vertical="center"/>
    </xf>
    <xf numFmtId="177" fontId="3" fillId="2" borderId="2" xfId="0" applyNumberFormat="1" applyFont="1" applyFill="1" applyBorder="1" applyAlignment="1">
      <alignment horizontal="center" vertical="center" wrapText="1"/>
    </xf>
    <xf numFmtId="176" fontId="0" fillId="2" borderId="1" xfId="0" quotePrefix="1" applyNumberFormat="1" applyFill="1" applyBorder="1" applyAlignment="1">
      <alignment horizontal="center" vertical="center" wrapText="1"/>
    </xf>
    <xf numFmtId="177" fontId="0" fillId="2" borderId="2" xfId="0" applyNumberFormat="1" applyFill="1" applyBorder="1" applyAlignment="1">
      <alignment horizontal="center" vertical="center" wrapText="1"/>
    </xf>
    <xf numFmtId="177" fontId="3" fillId="2" borderId="3" xfId="0" quotePrefix="1" applyNumberFormat="1" applyFont="1" applyFill="1" applyBorder="1" applyAlignment="1">
      <alignment horizontal="center" vertical="center" wrapText="1"/>
    </xf>
    <xf numFmtId="176" fontId="2" fillId="2" borderId="1" xfId="0" quotePrefix="1" applyNumberFormat="1" applyFont="1" applyFill="1" applyBorder="1" applyAlignment="1">
      <alignment horizontal="center" vertical="center" wrapText="1"/>
    </xf>
    <xf numFmtId="177" fontId="2" fillId="2" borderId="3" xfId="0" quotePrefix="1" applyNumberFormat="1" applyFont="1" applyFill="1" applyBorder="1" applyAlignment="1">
      <alignment horizontal="center" vertical="center" wrapText="1"/>
    </xf>
    <xf numFmtId="178" fontId="2" fillId="2" borderId="1" xfId="0" quotePrefix="1" applyNumberFormat="1" applyFont="1" applyFill="1" applyBorder="1" applyAlignment="1">
      <alignment horizontal="right" vertical="center" wrapText="1"/>
    </xf>
    <xf numFmtId="177" fontId="2" fillId="2" borderId="3" xfId="0" quotePrefix="1" applyNumberFormat="1" applyFont="1" applyFill="1" applyBorder="1" applyAlignment="1">
      <alignment horizontal="right" vertical="center" wrapText="1"/>
    </xf>
    <xf numFmtId="10" fontId="2" fillId="2" borderId="1" xfId="0" quotePrefix="1" applyNumberFormat="1" applyFont="1" applyFill="1" applyBorder="1" applyAlignment="1">
      <alignment horizontal="right" vertical="center" wrapText="1"/>
    </xf>
    <xf numFmtId="177" fontId="3" fillId="2" borderId="4" xfId="0" quotePrefix="1" applyNumberFormat="1" applyFont="1" applyFill="1" applyBorder="1" applyAlignment="1">
      <alignment horizontal="center" vertical="center" wrapText="1"/>
    </xf>
    <xf numFmtId="10" fontId="2" fillId="2" borderId="1" xfId="0" quotePrefix="1" applyNumberFormat="1" applyFont="1" applyFill="1" applyBorder="1" applyAlignment="1">
      <alignment horizontal="center" vertical="center" wrapText="1"/>
    </xf>
    <xf numFmtId="177" fontId="2" fillId="2" borderId="4" xfId="0" quotePrefix="1" applyNumberFormat="1" applyFont="1" applyFill="1" applyBorder="1" applyAlignment="1">
      <alignment horizontal="center" vertical="center" wrapText="1"/>
    </xf>
    <xf numFmtId="177" fontId="3" fillId="0" borderId="1" xfId="0" quotePrefix="1" applyNumberFormat="1" applyFont="1" applyFill="1" applyBorder="1" applyAlignment="1">
      <alignment wrapText="1"/>
    </xf>
    <xf numFmtId="0" fontId="0" fillId="0" borderId="1" xfId="0" quotePrefix="1" applyNumberFormat="1" applyFill="1" applyBorder="1" applyAlignment="1">
      <alignment wrapText="1"/>
    </xf>
    <xf numFmtId="177" fontId="2" fillId="0" borderId="1" xfId="0" quotePrefix="1" applyNumberFormat="1" applyFont="1" applyFill="1" applyBorder="1" applyAlignment="1">
      <alignment horizontal="center" wrapText="1"/>
    </xf>
    <xf numFmtId="0" fontId="2" fillId="0" borderId="1" xfId="0" quotePrefix="1" applyNumberFormat="1" applyFont="1" applyFill="1" applyBorder="1" applyAlignment="1">
      <alignment horizontal="center" wrapText="1"/>
    </xf>
    <xf numFmtId="177" fontId="2" fillId="0" borderId="1" xfId="0" quotePrefix="1" applyNumberFormat="1" applyFont="1" applyFill="1" applyBorder="1" applyAlignment="1">
      <alignment horizontal="right" vertical="center" wrapText="1"/>
    </xf>
    <xf numFmtId="177" fontId="2" fillId="0" borderId="1" xfId="0" quotePrefix="1" applyNumberFormat="1" applyFont="1" applyFill="1" applyBorder="1" applyAlignment="1"/>
    <xf numFmtId="177" fontId="3" fillId="0" borderId="1" xfId="0" quotePrefix="1" applyNumberFormat="1" applyFont="1" applyFill="1" applyBorder="1" applyAlignment="1">
      <alignment horizontal="right" vertical="center" wrapText="1"/>
    </xf>
    <xf numFmtId="176" fontId="0" fillId="0" borderId="1" xfId="0" quotePrefix="1" applyNumberFormat="1" applyFill="1" applyBorder="1" applyAlignment="1"/>
    <xf numFmtId="176" fontId="2" fillId="0" borderId="1" xfId="0" quotePrefix="1" applyNumberFormat="1" applyFont="1" applyFill="1" applyBorder="1" applyAlignment="1"/>
    <xf numFmtId="177" fontId="0" fillId="0" borderId="1" xfId="0" quotePrefix="1" applyNumberFormat="1" applyFill="1" applyBorder="1" applyAlignment="1"/>
    <xf numFmtId="177" fontId="3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  <xf numFmtId="0" fontId="0" fillId="0" borderId="1" xfId="0" applyFill="1" applyBorder="1">
      <alignment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2" borderId="1" xfId="0" quotePrefix="1" applyNumberFormat="1" applyFill="1" applyBorder="1">
      <alignment vertical="center"/>
    </xf>
    <xf numFmtId="178" fontId="3" fillId="0" borderId="2" xfId="0" applyNumberFormat="1" applyFont="1" applyBorder="1" applyAlignment="1">
      <alignment horizontal="center" vertical="center" wrapText="1"/>
    </xf>
    <xf numFmtId="178" fontId="3" fillId="0" borderId="3" xfId="0" applyNumberFormat="1" applyFont="1" applyBorder="1" applyAlignment="1">
      <alignment horizontal="center" vertical="center" wrapText="1"/>
    </xf>
    <xf numFmtId="178" fontId="3" fillId="0" borderId="4" xfId="0" applyNumberFormat="1" applyFont="1" applyBorder="1" applyAlignment="1">
      <alignment horizontal="center" vertical="center" wrapText="1"/>
    </xf>
    <xf numFmtId="178" fontId="3" fillId="0" borderId="1" xfId="0" applyNumberFormat="1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10" fontId="3" fillId="0" borderId="3" xfId="0" applyNumberFormat="1" applyFont="1" applyBorder="1" applyAlignment="1">
      <alignment horizontal="center" vertical="center" wrapText="1"/>
    </xf>
    <xf numFmtId="10" fontId="3" fillId="0" borderId="4" xfId="0" applyNumberFormat="1" applyFont="1" applyBorder="1" applyAlignment="1">
      <alignment horizontal="center" vertical="center" wrapText="1"/>
    </xf>
    <xf numFmtId="177" fontId="2" fillId="0" borderId="3" xfId="0" applyNumberFormat="1" applyFont="1" applyBorder="1" applyAlignment="1">
      <alignment horizontal="center" vertical="center" wrapText="1"/>
    </xf>
    <xf numFmtId="178" fontId="3" fillId="0" borderId="3" xfId="0" quotePrefix="1" applyNumberFormat="1" applyFont="1" applyBorder="1" applyAlignment="1">
      <alignment horizontal="center" vertical="center" wrapText="1"/>
    </xf>
    <xf numFmtId="178" fontId="3" fillId="0" borderId="4" xfId="0" quotePrefix="1" applyNumberFormat="1" applyFont="1" applyBorder="1" applyAlignment="1">
      <alignment horizontal="center" vertical="center" wrapText="1"/>
    </xf>
    <xf numFmtId="178" fontId="3" fillId="2" borderId="2" xfId="0" applyNumberFormat="1" applyFont="1" applyFill="1" applyBorder="1" applyAlignment="1">
      <alignment horizontal="center" vertical="center" wrapText="1"/>
    </xf>
    <xf numFmtId="178" fontId="3" fillId="2" borderId="3" xfId="0" quotePrefix="1" applyNumberFormat="1" applyFont="1" applyFill="1" applyBorder="1" applyAlignment="1">
      <alignment horizontal="center" vertical="center" wrapText="1"/>
    </xf>
    <xf numFmtId="178" fontId="3" fillId="2" borderId="4" xfId="0" quotePrefix="1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176" fontId="13" fillId="0" borderId="2" xfId="0" applyNumberFormat="1" applyFont="1" applyFill="1" applyBorder="1" applyAlignment="1">
      <alignment horizontal="center" vertical="center" wrapText="1"/>
    </xf>
    <xf numFmtId="176" fontId="13" fillId="0" borderId="3" xfId="0" applyNumberFormat="1" applyFont="1" applyFill="1" applyBorder="1" applyAlignment="1">
      <alignment horizontal="center" vertical="center" wrapText="1"/>
    </xf>
    <xf numFmtId="176" fontId="13" fillId="0" borderId="4" xfId="0" applyNumberFormat="1" applyFont="1" applyFill="1" applyBorder="1" applyAlignment="1">
      <alignment horizontal="center" vertical="center" wrapText="1"/>
    </xf>
    <xf numFmtId="176" fontId="5" fillId="0" borderId="2" xfId="0" applyNumberFormat="1" applyFont="1" applyFill="1" applyBorder="1" applyAlignment="1">
      <alignment horizontal="center" vertical="center" wrapText="1"/>
    </xf>
    <xf numFmtId="176" fontId="5" fillId="0" borderId="3" xfId="0" applyNumberFormat="1" applyFont="1" applyFill="1" applyBorder="1" applyAlignment="1">
      <alignment horizontal="center" vertical="center" wrapText="1"/>
    </xf>
    <xf numFmtId="176" fontId="5" fillId="0" borderId="4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C217"/>
  <sheetViews>
    <sheetView workbookViewId="0">
      <pane xSplit="4" ySplit="3" topLeftCell="E4" activePane="bottomRight" state="frozen"/>
      <selection pane="topRight" activeCell="C1" sqref="C1"/>
      <selection pane="bottomLeft" activeCell="A3" sqref="A3"/>
      <selection pane="bottomRight" activeCell="D22" sqref="D22"/>
    </sheetView>
  </sheetViews>
  <sheetFormatPr defaultRowHeight="13.5"/>
  <cols>
    <col min="1" max="1" width="6.125" style="19" customWidth="1"/>
    <col min="2" max="2" width="19.375" customWidth="1"/>
    <col min="3" max="3" width="19.375" hidden="1" customWidth="1"/>
    <col min="4" max="4" width="18.5" style="15" customWidth="1"/>
    <col min="5" max="5" width="17" style="15" bestFit="1" customWidth="1"/>
    <col min="6" max="6" width="18" style="16" customWidth="1"/>
    <col min="7" max="7" width="18" style="28" customWidth="1"/>
    <col min="8" max="8" width="7.625" style="41" customWidth="1"/>
    <col min="9" max="10" width="16.125" style="16" customWidth="1"/>
    <col min="11" max="11" width="7.625" style="41" customWidth="1"/>
    <col min="12" max="12" width="16.125" style="16" customWidth="1"/>
    <col min="13" max="13" width="14.875" style="16" customWidth="1"/>
    <col min="14" max="14" width="7.625" style="41" customWidth="1"/>
    <col min="15" max="15" width="17.625" style="16" customWidth="1"/>
    <col min="16" max="16" width="0" style="16" hidden="1" customWidth="1"/>
    <col min="17" max="17" width="16.75" style="16" customWidth="1"/>
    <col min="18" max="18" width="10.25" style="44" customWidth="1"/>
    <col min="19" max="19" width="15.5" style="128" hidden="1" customWidth="1"/>
    <col min="20" max="20" width="15.875" style="129" customWidth="1"/>
    <col min="21" max="21" width="0" style="129" hidden="1" customWidth="1"/>
    <col min="22" max="22" width="14.875" style="129" customWidth="1"/>
    <col min="23" max="23" width="9.375" style="44" customWidth="1"/>
    <col min="24" max="25" width="15.125" style="16" customWidth="1"/>
    <col min="26" max="26" width="8.375" style="41" customWidth="1"/>
    <col min="27" max="27" width="11.5" style="16" customWidth="1"/>
    <col min="28" max="28" width="10.75" style="16" customWidth="1"/>
    <col min="29" max="29" width="8.375" style="41" customWidth="1"/>
    <col min="30" max="31" width="11.625" style="16" customWidth="1"/>
    <col min="32" max="32" width="8.375" style="41" customWidth="1"/>
    <col min="33" max="34" width="14.125" style="16" hidden="1" customWidth="1"/>
    <col min="35" max="35" width="8.375" style="41" hidden="1" customWidth="1"/>
    <col min="36" max="37" width="13.625" style="16" customWidth="1"/>
    <col min="38" max="38" width="8.25" style="41" customWidth="1"/>
    <col min="39" max="40" width="12.25" style="16" customWidth="1"/>
    <col min="41" max="41" width="8.25" style="41" customWidth="1"/>
    <col min="42" max="43" width="13.375" style="16" customWidth="1"/>
    <col min="44" max="44" width="8.25" style="41" customWidth="1"/>
    <col min="45" max="46" width="11.875" style="16" customWidth="1"/>
    <col min="47" max="47" width="8.25" style="41" customWidth="1"/>
    <col min="48" max="48" width="15.875" style="16" customWidth="1"/>
    <col min="49" max="49" width="13.625" style="16" customWidth="1"/>
    <col min="50" max="50" width="8.25" style="41" customWidth="1"/>
    <col min="51" max="51" width="17.75" style="15" customWidth="1"/>
    <col min="52" max="52" width="15.875" style="15" customWidth="1"/>
    <col min="53" max="53" width="8.25" style="42" customWidth="1"/>
    <col min="54" max="54" width="16.125" style="16" customWidth="1"/>
    <col min="55" max="55" width="14.75" style="16" customWidth="1"/>
    <col min="56" max="56" width="8.25" style="41" customWidth="1"/>
    <col min="57" max="58" width="12.875" style="16" customWidth="1"/>
    <col min="59" max="59" width="8.25" style="41" customWidth="1"/>
    <col min="60" max="61" width="14.875" style="16" customWidth="1"/>
    <col min="62" max="62" width="8.25" style="41" customWidth="1"/>
    <col min="63" max="64" width="14.875" style="16" customWidth="1"/>
    <col min="65" max="65" width="8.25" style="41" customWidth="1"/>
    <col min="66" max="67" width="14.375" style="16" customWidth="1"/>
    <col min="68" max="68" width="8.25" style="41" customWidth="1"/>
    <col min="69" max="69" width="16.875" style="16" customWidth="1"/>
    <col min="70" max="70" width="15.75" style="16" hidden="1" customWidth="1"/>
    <col min="71" max="71" width="15.75" style="16" customWidth="1"/>
    <col min="72" max="72" width="8.25" style="41" customWidth="1"/>
    <col min="73" max="74" width="15.75" style="16" customWidth="1"/>
    <col min="75" max="75" width="8.25" style="41" customWidth="1"/>
    <col min="76" max="77" width="15.75" style="16" customWidth="1"/>
    <col min="78" max="78" width="8.25" style="41" customWidth="1"/>
    <col min="79" max="80" width="16.75" style="15" customWidth="1"/>
    <col min="81" max="81" width="8.25" style="42" customWidth="1"/>
    <col min="82" max="83" width="17" style="16" customWidth="1"/>
    <col min="84" max="84" width="8.25" style="41" customWidth="1"/>
    <col min="85" max="85" width="15.75" style="16" customWidth="1"/>
    <col min="86" max="86" width="9.25" style="16" hidden="1" customWidth="1"/>
    <col min="87" max="87" width="15" style="16" customWidth="1"/>
    <col min="88" max="88" width="8.25" style="41" customWidth="1"/>
    <col min="89" max="89" width="17.125" style="15" customWidth="1"/>
    <col min="90" max="90" width="15.875" style="15" customWidth="1"/>
    <col min="91" max="91" width="8.25" style="42" customWidth="1"/>
    <col min="92" max="93" width="14.75" style="16" customWidth="1"/>
    <col min="94" max="94" width="8.25" style="41" customWidth="1"/>
    <col min="95" max="96" width="14.5" style="16" customWidth="1"/>
    <col min="97" max="97" width="8.25" style="41" customWidth="1"/>
    <col min="98" max="99" width="14.875" style="16" customWidth="1"/>
    <col min="100" max="100" width="8.25" style="41" customWidth="1"/>
    <col min="101" max="101" width="16.5" style="16" customWidth="1"/>
    <col min="102" max="102" width="15.25" style="16" customWidth="1"/>
    <col min="103" max="103" width="8.25" style="41" customWidth="1"/>
    <col min="104" max="105" width="13.375" style="16" customWidth="1"/>
    <col min="106" max="106" width="8.25" style="41" customWidth="1"/>
    <col min="107" max="108" width="14.625" style="16" customWidth="1"/>
    <col min="109" max="109" width="0" style="16" hidden="1" customWidth="1"/>
    <col min="110" max="110" width="8.25" style="41" customWidth="1"/>
    <col min="111" max="112" width="13.5" style="16" customWidth="1"/>
    <col min="113" max="113" width="8.25" style="41" customWidth="1"/>
    <col min="114" max="115" width="14.25" style="16" customWidth="1"/>
    <col min="116" max="116" width="8.25" style="41" customWidth="1"/>
    <col min="117" max="117" width="11.125" style="16" customWidth="1"/>
    <col min="118" max="118" width="9.25" style="16" hidden="1" customWidth="1"/>
    <col min="119" max="119" width="9.25" style="16" customWidth="1"/>
    <col min="120" max="120" width="8.25" style="41" customWidth="1"/>
    <col min="121" max="122" width="13.875" style="16" customWidth="1"/>
    <col min="123" max="129" width="0" style="16" hidden="1" customWidth="1"/>
    <col min="130" max="130" width="8.25" style="41" customWidth="1"/>
    <col min="131" max="132" width="14.875" style="16" customWidth="1"/>
    <col min="133" max="133" width="8.25" style="41" customWidth="1"/>
    <col min="134" max="134" width="15.875" style="16" customWidth="1"/>
    <col min="135" max="135" width="14.5" style="16" customWidth="1"/>
    <col min="136" max="136" width="8.25" style="41" customWidth="1"/>
    <col min="137" max="137" width="16.5" style="16" customWidth="1"/>
    <col min="138" max="138" width="14.25" style="16" customWidth="1"/>
    <col min="139" max="139" width="8.25" style="41" customWidth="1"/>
    <col min="140" max="141" width="14.25" style="16" customWidth="1"/>
    <col min="142" max="142" width="14.375" style="16" hidden="1" customWidth="1"/>
    <col min="143" max="143" width="8.25" style="41" customWidth="1"/>
    <col min="144" max="145" width="12.5" style="16" customWidth="1"/>
    <col min="146" max="146" width="8.25" style="41" customWidth="1"/>
    <col min="147" max="148" width="14.375" style="16" customWidth="1"/>
    <col min="149" max="149" width="8.25" style="41" customWidth="1"/>
    <col min="150" max="151" width="15" style="16" customWidth="1"/>
    <col min="152" max="152" width="8.25" style="41" customWidth="1"/>
    <col min="153" max="154" width="13.75" style="16" customWidth="1"/>
    <col min="155" max="155" width="8.25" style="41" customWidth="1"/>
    <col min="156" max="157" width="15.875" style="16" customWidth="1"/>
    <col min="158" max="158" width="8.25" style="41" customWidth="1"/>
    <col min="159" max="160" width="14.375" style="16" customWidth="1"/>
    <col min="161" max="161" width="8.25" style="41" customWidth="1"/>
    <col min="162" max="162" width="15.875" style="16" customWidth="1"/>
    <col min="163" max="163" width="14.125" style="16" customWidth="1"/>
    <col min="164" max="164" width="8.25" style="41" customWidth="1"/>
    <col min="165" max="165" width="13.625" style="16" customWidth="1"/>
    <col min="166" max="166" width="0" style="16" hidden="1" customWidth="1"/>
    <col min="167" max="167" width="13.875" style="16" customWidth="1"/>
    <col min="168" max="168" width="8.25" style="41" customWidth="1"/>
    <col min="169" max="170" width="12.5" style="16" hidden="1" customWidth="1"/>
    <col min="171" max="171" width="8.25" style="41" hidden="1" customWidth="1"/>
    <col min="172" max="173" width="13.125" style="16" customWidth="1"/>
    <col min="174" max="174" width="8.25" style="41" customWidth="1"/>
    <col min="175" max="175" width="13" style="16" customWidth="1"/>
    <col min="176" max="176" width="0" style="16" hidden="1" customWidth="1"/>
    <col min="177" max="177" width="13.875" style="16" customWidth="1"/>
    <col min="178" max="178" width="8.25" style="41" customWidth="1"/>
    <col min="179" max="180" width="15.5" style="16" customWidth="1"/>
    <col min="181" max="181" width="8.25" style="41" customWidth="1"/>
    <col min="182" max="182" width="15.75" style="15" bestFit="1" customWidth="1"/>
    <col min="183" max="183" width="15.75" style="15" customWidth="1"/>
    <col min="184" max="184" width="8.25" style="44" customWidth="1"/>
    <col min="185" max="185" width="14.625" style="15" bestFit="1" customWidth="1"/>
    <col min="186" max="186" width="14.625" style="15" customWidth="1"/>
    <col min="187" max="187" width="8.25" style="44" customWidth="1"/>
    <col min="188" max="188" width="13.25" style="15" bestFit="1" customWidth="1"/>
    <col min="189" max="189" width="12.125" style="15" customWidth="1"/>
    <col min="190" max="190" width="8.25" style="42" customWidth="1"/>
    <col min="191" max="191" width="15.5" style="15" customWidth="1"/>
    <col min="192" max="192" width="14.625" style="15" customWidth="1"/>
    <col min="193" max="193" width="8.25" style="44" customWidth="1"/>
    <col min="194" max="194" width="16.375" style="15" customWidth="1"/>
    <col min="195" max="195" width="14.75" style="15" customWidth="1"/>
    <col min="196" max="196" width="8.25" style="44" customWidth="1"/>
    <col min="197" max="198" width="14.25" style="16" hidden="1" customWidth="1"/>
    <col min="199" max="199" width="8.25" style="44" hidden="1" customWidth="1"/>
    <col min="200" max="201" width="13.125" style="16" customWidth="1"/>
    <col min="202" max="202" width="8.25" style="44" customWidth="1"/>
    <col min="203" max="203" width="13.875" style="16" customWidth="1"/>
    <col min="204" max="204" width="13.25" style="16" customWidth="1"/>
    <col min="205" max="205" width="12.5" style="41" customWidth="1"/>
    <col min="206" max="207" width="13.625" style="16" customWidth="1"/>
    <col min="208" max="208" width="8.625" style="41" customWidth="1"/>
    <col min="209" max="210" width="13" style="16" customWidth="1"/>
    <col min="211" max="211" width="8.25" style="41" customWidth="1"/>
  </cols>
  <sheetData>
    <row r="1" spans="1:211" s="48" customFormat="1" ht="27" hidden="1">
      <c r="A1" s="17" t="s">
        <v>0</v>
      </c>
      <c r="B1" s="5"/>
      <c r="C1" s="5" t="s">
        <v>0</v>
      </c>
      <c r="D1" s="46" t="s">
        <v>1</v>
      </c>
      <c r="E1" s="46" t="s">
        <v>2</v>
      </c>
      <c r="F1" s="2"/>
      <c r="G1" s="49"/>
      <c r="H1" s="2"/>
      <c r="I1" s="2" t="s">
        <v>5</v>
      </c>
      <c r="J1" s="2"/>
      <c r="K1" s="2"/>
      <c r="L1" s="2" t="s">
        <v>6</v>
      </c>
      <c r="M1" s="2"/>
      <c r="N1" s="2"/>
      <c r="O1" s="2" t="s">
        <v>7</v>
      </c>
      <c r="P1" s="2" t="s">
        <v>10</v>
      </c>
      <c r="Q1" s="2"/>
      <c r="R1" s="47"/>
      <c r="S1" s="118" t="s">
        <v>7</v>
      </c>
      <c r="T1" s="119" t="s">
        <v>7</v>
      </c>
      <c r="U1" s="119" t="s">
        <v>10</v>
      </c>
      <c r="V1" s="119"/>
      <c r="W1" s="47"/>
      <c r="X1" s="2" t="s">
        <v>11</v>
      </c>
      <c r="Y1" s="2"/>
      <c r="Z1" s="2"/>
      <c r="AA1" s="2" t="s">
        <v>70</v>
      </c>
      <c r="AB1" s="2"/>
      <c r="AC1" s="2"/>
      <c r="AD1" s="2" t="s">
        <v>71</v>
      </c>
      <c r="AE1" s="2"/>
      <c r="AF1" s="2"/>
      <c r="AG1" s="2" t="s">
        <v>73</v>
      </c>
      <c r="AH1" s="2"/>
      <c r="AI1" s="2"/>
      <c r="AJ1" s="2" t="s">
        <v>74</v>
      </c>
      <c r="AK1" s="2"/>
      <c r="AL1" s="2"/>
      <c r="AM1" s="2" t="s">
        <v>75</v>
      </c>
      <c r="AN1" s="2"/>
      <c r="AO1" s="2"/>
      <c r="AP1" s="2" t="s">
        <v>76</v>
      </c>
      <c r="AQ1" s="2"/>
      <c r="AR1" s="2"/>
      <c r="AS1" s="2" t="s">
        <v>81</v>
      </c>
      <c r="AT1" s="2"/>
      <c r="AU1" s="2"/>
      <c r="AV1" s="2" t="s">
        <v>13</v>
      </c>
      <c r="AW1" s="2"/>
      <c r="AX1" s="2"/>
      <c r="AY1" s="46" t="s">
        <v>14</v>
      </c>
      <c r="AZ1" s="46"/>
      <c r="BA1" s="46"/>
      <c r="BB1" s="2" t="s">
        <v>15</v>
      </c>
      <c r="BC1" s="2"/>
      <c r="BD1" s="2"/>
      <c r="BE1" s="2" t="s">
        <v>16</v>
      </c>
      <c r="BF1" s="2"/>
      <c r="BG1" s="2"/>
      <c r="BH1" s="2" t="s">
        <v>17</v>
      </c>
      <c r="BI1" s="2"/>
      <c r="BJ1" s="2"/>
      <c r="BK1" s="2" t="s">
        <v>18</v>
      </c>
      <c r="BL1" s="2"/>
      <c r="BM1" s="2"/>
      <c r="BN1" s="2" t="s">
        <v>19</v>
      </c>
      <c r="BO1" s="2"/>
      <c r="BP1" s="2"/>
      <c r="BQ1" s="2" t="s">
        <v>20</v>
      </c>
      <c r="BR1" s="2" t="s">
        <v>21</v>
      </c>
      <c r="BS1" s="2"/>
      <c r="BT1" s="2"/>
      <c r="BU1" s="2" t="s">
        <v>660</v>
      </c>
      <c r="BV1" s="2"/>
      <c r="BW1" s="2"/>
      <c r="BX1" s="2" t="s">
        <v>661</v>
      </c>
      <c r="BY1" s="2"/>
      <c r="BZ1" s="2"/>
      <c r="CA1" s="46" t="s">
        <v>64</v>
      </c>
      <c r="CB1" s="46"/>
      <c r="CC1" s="46"/>
      <c r="CD1" s="2" t="s">
        <v>65</v>
      </c>
      <c r="CE1" s="2"/>
      <c r="CF1" s="2"/>
      <c r="CG1" s="2" t="s">
        <v>66</v>
      </c>
      <c r="CH1" s="2" t="s">
        <v>67</v>
      </c>
      <c r="CI1" s="2"/>
      <c r="CJ1" s="2"/>
      <c r="CK1" s="46" t="s">
        <v>22</v>
      </c>
      <c r="CL1" s="46"/>
      <c r="CM1" s="46"/>
      <c r="CN1" s="2" t="s">
        <v>23</v>
      </c>
      <c r="CO1" s="2"/>
      <c r="CP1" s="2"/>
      <c r="CQ1" s="2" t="s">
        <v>24</v>
      </c>
      <c r="CR1" s="2"/>
      <c r="CS1" s="2"/>
      <c r="CT1" s="2" t="s">
        <v>25</v>
      </c>
      <c r="CU1" s="2"/>
      <c r="CV1" s="2"/>
      <c r="CW1" s="2" t="s">
        <v>26</v>
      </c>
      <c r="CX1" s="2"/>
      <c r="CY1" s="2"/>
      <c r="CZ1" s="2" t="s">
        <v>27</v>
      </c>
      <c r="DA1" s="2"/>
      <c r="DB1" s="2"/>
      <c r="DC1" s="2" t="s">
        <v>28</v>
      </c>
      <c r="DD1" s="2"/>
      <c r="DE1" s="2" t="s">
        <v>29</v>
      </c>
      <c r="DF1" s="2"/>
      <c r="DG1" s="2" t="s">
        <v>30</v>
      </c>
      <c r="DH1" s="2"/>
      <c r="DI1" s="2"/>
      <c r="DJ1" s="2" t="s">
        <v>31</v>
      </c>
      <c r="DK1" s="2"/>
      <c r="DL1" s="2"/>
      <c r="DM1" s="2" t="s">
        <v>32</v>
      </c>
      <c r="DN1" s="2" t="s">
        <v>33</v>
      </c>
      <c r="DO1" s="2"/>
      <c r="DP1" s="2"/>
      <c r="DQ1" s="2" t="s">
        <v>34</v>
      </c>
      <c r="DR1" s="2"/>
      <c r="DS1" s="2" t="s">
        <v>35</v>
      </c>
      <c r="DT1" s="2" t="s">
        <v>36</v>
      </c>
      <c r="DU1" s="2" t="s">
        <v>37</v>
      </c>
      <c r="DV1" s="2" t="s">
        <v>38</v>
      </c>
      <c r="DW1" s="2" t="s">
        <v>39</v>
      </c>
      <c r="DX1" s="2" t="s">
        <v>40</v>
      </c>
      <c r="DY1" s="2" t="s">
        <v>41</v>
      </c>
      <c r="DZ1" s="2"/>
      <c r="EA1" s="2" t="s">
        <v>42</v>
      </c>
      <c r="EB1" s="2"/>
      <c r="EC1" s="2"/>
      <c r="ED1" s="2" t="s">
        <v>43</v>
      </c>
      <c r="EE1" s="2"/>
      <c r="EF1" s="2"/>
      <c r="EG1" s="2" t="s">
        <v>44</v>
      </c>
      <c r="EH1" s="2"/>
      <c r="EI1" s="2"/>
      <c r="EJ1" s="2" t="s">
        <v>45</v>
      </c>
      <c r="EK1" s="2"/>
      <c r="EL1" s="2" t="s">
        <v>47</v>
      </c>
      <c r="EM1" s="2"/>
      <c r="EN1" s="2" t="s">
        <v>48</v>
      </c>
      <c r="EO1" s="2"/>
      <c r="EP1" s="2"/>
      <c r="EQ1" s="2" t="s">
        <v>49</v>
      </c>
      <c r="ER1" s="2"/>
      <c r="ES1" s="2"/>
      <c r="ET1" s="2" t="s">
        <v>50</v>
      </c>
      <c r="EU1" s="2"/>
      <c r="EV1" s="2"/>
      <c r="EW1" s="2" t="s">
        <v>51</v>
      </c>
      <c r="EX1" s="2"/>
      <c r="EY1" s="2"/>
      <c r="EZ1" s="2" t="s">
        <v>52</v>
      </c>
      <c r="FA1" s="2"/>
      <c r="FB1" s="2"/>
      <c r="FC1" s="2" t="s">
        <v>53</v>
      </c>
      <c r="FD1" s="2"/>
      <c r="FE1" s="2"/>
      <c r="FF1" s="2" t="s">
        <v>54</v>
      </c>
      <c r="FG1" s="2"/>
      <c r="FH1" s="2"/>
      <c r="FI1" s="2" t="s">
        <v>56</v>
      </c>
      <c r="FJ1" s="2" t="s">
        <v>57</v>
      </c>
      <c r="FK1" s="2"/>
      <c r="FL1" s="2"/>
      <c r="FM1" s="2" t="s">
        <v>58</v>
      </c>
      <c r="FN1" s="2"/>
      <c r="FO1" s="2"/>
      <c r="FP1" s="2" t="s">
        <v>59</v>
      </c>
      <c r="FQ1" s="2"/>
      <c r="FR1" s="2"/>
      <c r="FS1" s="2" t="s">
        <v>60</v>
      </c>
      <c r="FT1" s="2" t="s">
        <v>61</v>
      </c>
      <c r="FU1" s="2"/>
      <c r="FV1" s="2"/>
      <c r="FW1" s="2" t="s">
        <v>62</v>
      </c>
      <c r="FX1" s="2"/>
      <c r="FY1" s="2"/>
      <c r="FZ1" s="46" t="s">
        <v>63</v>
      </c>
      <c r="GA1" s="46"/>
      <c r="GB1" s="47"/>
      <c r="GC1" s="46" t="s">
        <v>68</v>
      </c>
      <c r="GD1" s="46"/>
      <c r="GE1" s="47"/>
      <c r="GF1" s="46" t="s">
        <v>83</v>
      </c>
      <c r="GG1" s="46"/>
      <c r="GH1" s="46"/>
      <c r="GI1" s="46" t="s">
        <v>84</v>
      </c>
      <c r="GJ1" s="46"/>
      <c r="GK1" s="47"/>
      <c r="GL1" s="46" t="s">
        <v>179</v>
      </c>
      <c r="GM1" s="46"/>
      <c r="GN1" s="47"/>
      <c r="GO1" s="2" t="s">
        <v>180</v>
      </c>
      <c r="GP1" s="2"/>
      <c r="GQ1" s="47"/>
      <c r="GR1" s="2" t="s">
        <v>181</v>
      </c>
      <c r="GS1" s="2"/>
      <c r="GT1" s="47"/>
      <c r="GU1" s="2" t="s">
        <v>182</v>
      </c>
      <c r="GV1" s="2"/>
      <c r="GW1" s="81"/>
      <c r="GX1" s="2" t="s">
        <v>183</v>
      </c>
      <c r="GY1" s="2"/>
      <c r="GZ1" s="2"/>
      <c r="HA1" s="2" t="s">
        <v>184</v>
      </c>
      <c r="HB1" s="2"/>
      <c r="HC1" s="54"/>
    </row>
    <row r="2" spans="1:211" s="58" customFormat="1">
      <c r="A2" s="5"/>
      <c r="B2" s="5"/>
      <c r="C2" s="5"/>
      <c r="D2" s="57">
        <v>1</v>
      </c>
      <c r="E2" s="57">
        <v>2</v>
      </c>
      <c r="F2" s="57">
        <v>3</v>
      </c>
      <c r="G2" s="57">
        <v>4</v>
      </c>
      <c r="H2" s="57">
        <v>5</v>
      </c>
      <c r="I2" s="57">
        <v>6</v>
      </c>
      <c r="J2" s="57">
        <v>7</v>
      </c>
      <c r="K2" s="57">
        <v>8</v>
      </c>
      <c r="L2" s="57">
        <v>9</v>
      </c>
      <c r="M2" s="57">
        <v>10</v>
      </c>
      <c r="N2" s="57">
        <v>11</v>
      </c>
      <c r="O2" s="57">
        <v>12</v>
      </c>
      <c r="P2" s="57">
        <v>13</v>
      </c>
      <c r="Q2" s="57">
        <v>14</v>
      </c>
      <c r="R2" s="57">
        <v>15</v>
      </c>
      <c r="S2" s="120">
        <v>12</v>
      </c>
      <c r="T2" s="121">
        <v>12</v>
      </c>
      <c r="U2" s="121">
        <v>13</v>
      </c>
      <c r="V2" s="121">
        <v>14</v>
      </c>
      <c r="W2" s="57">
        <v>15</v>
      </c>
      <c r="X2" s="57">
        <v>16</v>
      </c>
      <c r="Y2" s="57">
        <v>17</v>
      </c>
      <c r="Z2" s="57">
        <v>18</v>
      </c>
      <c r="AA2" s="57">
        <v>19</v>
      </c>
      <c r="AB2" s="57">
        <v>20</v>
      </c>
      <c r="AC2" s="57">
        <v>21</v>
      </c>
      <c r="AD2" s="57">
        <v>22</v>
      </c>
      <c r="AE2" s="57">
        <v>23</v>
      </c>
      <c r="AF2" s="57">
        <v>24</v>
      </c>
      <c r="AG2" s="57">
        <v>25</v>
      </c>
      <c r="AH2" s="57">
        <v>26</v>
      </c>
      <c r="AI2" s="57">
        <v>27</v>
      </c>
      <c r="AJ2" s="57">
        <v>28</v>
      </c>
      <c r="AK2" s="57">
        <v>29</v>
      </c>
      <c r="AL2" s="57">
        <v>30</v>
      </c>
      <c r="AM2" s="57">
        <v>31</v>
      </c>
      <c r="AN2" s="57">
        <v>32</v>
      </c>
      <c r="AO2" s="57">
        <v>33</v>
      </c>
      <c r="AP2" s="57">
        <v>34</v>
      </c>
      <c r="AQ2" s="57">
        <v>35</v>
      </c>
      <c r="AR2" s="57">
        <v>36</v>
      </c>
      <c r="AS2" s="57">
        <v>37</v>
      </c>
      <c r="AT2" s="57">
        <v>38</v>
      </c>
      <c r="AU2" s="57">
        <v>39</v>
      </c>
      <c r="AV2" s="57">
        <v>40</v>
      </c>
      <c r="AW2" s="57">
        <v>41</v>
      </c>
      <c r="AX2" s="57">
        <v>42</v>
      </c>
      <c r="AY2" s="57">
        <v>43</v>
      </c>
      <c r="AZ2" s="57">
        <v>44</v>
      </c>
      <c r="BA2" s="57">
        <v>45</v>
      </c>
      <c r="BB2" s="57">
        <v>46</v>
      </c>
      <c r="BC2" s="57">
        <v>47</v>
      </c>
      <c r="BD2" s="57">
        <v>48</v>
      </c>
      <c r="BE2" s="57">
        <v>49</v>
      </c>
      <c r="BF2" s="57">
        <v>50</v>
      </c>
      <c r="BG2" s="57">
        <v>51</v>
      </c>
      <c r="BH2" s="57">
        <v>52</v>
      </c>
      <c r="BI2" s="57">
        <v>53</v>
      </c>
      <c r="BJ2" s="57">
        <v>54</v>
      </c>
      <c r="BK2" s="57">
        <v>55</v>
      </c>
      <c r="BL2" s="57">
        <v>56</v>
      </c>
      <c r="BM2" s="57">
        <v>57</v>
      </c>
      <c r="BN2" s="57">
        <v>58</v>
      </c>
      <c r="BO2" s="57">
        <v>59</v>
      </c>
      <c r="BP2" s="57">
        <v>60</v>
      </c>
      <c r="BQ2" s="57">
        <v>61</v>
      </c>
      <c r="BR2" s="57">
        <v>62</v>
      </c>
      <c r="BS2" s="57">
        <v>63</v>
      </c>
      <c r="BT2" s="57">
        <v>64</v>
      </c>
      <c r="BU2" s="57">
        <v>65</v>
      </c>
      <c r="BV2" s="57">
        <v>66</v>
      </c>
      <c r="BW2" s="57">
        <v>67</v>
      </c>
      <c r="BX2" s="57">
        <v>68</v>
      </c>
      <c r="BY2" s="57">
        <v>69</v>
      </c>
      <c r="BZ2" s="57">
        <v>70</v>
      </c>
      <c r="CA2" s="57">
        <v>71</v>
      </c>
      <c r="CB2" s="57">
        <v>72</v>
      </c>
      <c r="CC2" s="57">
        <v>73</v>
      </c>
      <c r="CD2" s="57">
        <v>74</v>
      </c>
      <c r="CE2" s="57">
        <v>75</v>
      </c>
      <c r="CF2" s="57">
        <v>76</v>
      </c>
      <c r="CG2" s="57">
        <v>77</v>
      </c>
      <c r="CH2" s="57">
        <v>78</v>
      </c>
      <c r="CI2" s="57">
        <v>79</v>
      </c>
      <c r="CJ2" s="57">
        <v>80</v>
      </c>
      <c r="CK2" s="57">
        <v>81</v>
      </c>
      <c r="CL2" s="57">
        <v>82</v>
      </c>
      <c r="CM2" s="57">
        <v>83</v>
      </c>
      <c r="CN2" s="57">
        <v>84</v>
      </c>
      <c r="CO2" s="57">
        <v>85</v>
      </c>
      <c r="CP2" s="57">
        <v>86</v>
      </c>
      <c r="CQ2" s="57">
        <v>87</v>
      </c>
      <c r="CR2" s="57">
        <v>88</v>
      </c>
      <c r="CS2" s="57">
        <v>89</v>
      </c>
      <c r="CT2" s="57">
        <v>90</v>
      </c>
      <c r="CU2" s="57">
        <v>91</v>
      </c>
      <c r="CV2" s="57">
        <v>92</v>
      </c>
      <c r="CW2" s="57">
        <v>93</v>
      </c>
      <c r="CX2" s="57">
        <v>94</v>
      </c>
      <c r="CY2" s="57">
        <v>95</v>
      </c>
      <c r="CZ2" s="57">
        <v>96</v>
      </c>
      <c r="DA2" s="57">
        <v>97</v>
      </c>
      <c r="DB2" s="57">
        <v>98</v>
      </c>
      <c r="DC2" s="57">
        <v>99</v>
      </c>
      <c r="DD2" s="57">
        <v>100</v>
      </c>
      <c r="DE2" s="57">
        <v>101</v>
      </c>
      <c r="DF2" s="57">
        <v>102</v>
      </c>
      <c r="DG2" s="57">
        <v>103</v>
      </c>
      <c r="DH2" s="57">
        <v>104</v>
      </c>
      <c r="DI2" s="57">
        <v>105</v>
      </c>
      <c r="DJ2" s="57">
        <v>106</v>
      </c>
      <c r="DK2" s="57">
        <v>107</v>
      </c>
      <c r="DL2" s="57">
        <v>108</v>
      </c>
      <c r="DM2" s="57">
        <v>109</v>
      </c>
      <c r="DN2" s="57">
        <v>110</v>
      </c>
      <c r="DO2" s="57">
        <v>111</v>
      </c>
      <c r="DP2" s="57">
        <v>112</v>
      </c>
      <c r="DQ2" s="57">
        <v>113</v>
      </c>
      <c r="DR2" s="57">
        <v>114</v>
      </c>
      <c r="DS2" s="57">
        <v>115</v>
      </c>
      <c r="DT2" s="57">
        <v>116</v>
      </c>
      <c r="DU2" s="57">
        <v>117</v>
      </c>
      <c r="DV2" s="57">
        <v>118</v>
      </c>
      <c r="DW2" s="57">
        <v>119</v>
      </c>
      <c r="DX2" s="57">
        <v>120</v>
      </c>
      <c r="DY2" s="57">
        <v>121</v>
      </c>
      <c r="DZ2" s="57">
        <v>122</v>
      </c>
      <c r="EA2" s="57">
        <v>123</v>
      </c>
      <c r="EB2" s="57">
        <v>124</v>
      </c>
      <c r="EC2" s="57">
        <v>125</v>
      </c>
      <c r="ED2" s="57">
        <v>126</v>
      </c>
      <c r="EE2" s="57">
        <v>127</v>
      </c>
      <c r="EF2" s="57">
        <v>128</v>
      </c>
      <c r="EG2" s="57">
        <v>129</v>
      </c>
      <c r="EH2" s="57">
        <v>130</v>
      </c>
      <c r="EI2" s="57">
        <v>131</v>
      </c>
      <c r="EJ2" s="57">
        <v>132</v>
      </c>
      <c r="EK2" s="57">
        <v>133</v>
      </c>
      <c r="EL2" s="57">
        <v>134</v>
      </c>
      <c r="EM2" s="57">
        <v>135</v>
      </c>
      <c r="EN2" s="57">
        <v>136</v>
      </c>
      <c r="EO2" s="57">
        <v>137</v>
      </c>
      <c r="EP2" s="57">
        <v>138</v>
      </c>
      <c r="EQ2" s="57">
        <v>139</v>
      </c>
      <c r="ER2" s="57">
        <v>140</v>
      </c>
      <c r="ES2" s="57">
        <v>141</v>
      </c>
      <c r="ET2" s="57">
        <v>142</v>
      </c>
      <c r="EU2" s="57">
        <v>143</v>
      </c>
      <c r="EV2" s="57">
        <v>144</v>
      </c>
      <c r="EW2" s="57">
        <v>145</v>
      </c>
      <c r="EX2" s="57">
        <v>146</v>
      </c>
      <c r="EY2" s="57">
        <v>147</v>
      </c>
      <c r="EZ2" s="57">
        <v>148</v>
      </c>
      <c r="FA2" s="57">
        <v>149</v>
      </c>
      <c r="FB2" s="57">
        <v>150</v>
      </c>
      <c r="FC2" s="57">
        <v>151</v>
      </c>
      <c r="FD2" s="57">
        <v>152</v>
      </c>
      <c r="FE2" s="57">
        <v>153</v>
      </c>
      <c r="FF2" s="57">
        <v>154</v>
      </c>
      <c r="FG2" s="57">
        <v>155</v>
      </c>
      <c r="FH2" s="57">
        <v>156</v>
      </c>
      <c r="FI2" s="57">
        <v>157</v>
      </c>
      <c r="FJ2" s="57">
        <v>158</v>
      </c>
      <c r="FK2" s="57">
        <v>159</v>
      </c>
      <c r="FL2" s="57">
        <v>160</v>
      </c>
      <c r="FM2" s="57">
        <v>161</v>
      </c>
      <c r="FN2" s="57">
        <v>162</v>
      </c>
      <c r="FO2" s="57">
        <v>163</v>
      </c>
      <c r="FP2" s="57">
        <v>164</v>
      </c>
      <c r="FQ2" s="57">
        <v>165</v>
      </c>
      <c r="FR2" s="57">
        <v>166</v>
      </c>
      <c r="FS2" s="57">
        <v>167</v>
      </c>
      <c r="FT2" s="57">
        <v>168</v>
      </c>
      <c r="FU2" s="57">
        <v>169</v>
      </c>
      <c r="FV2" s="57">
        <v>170</v>
      </c>
      <c r="FW2" s="57">
        <v>171</v>
      </c>
      <c r="FX2" s="57">
        <v>172</v>
      </c>
      <c r="FY2" s="57">
        <v>173</v>
      </c>
      <c r="FZ2" s="57">
        <v>174</v>
      </c>
      <c r="GA2" s="57">
        <v>175</v>
      </c>
      <c r="GB2" s="57">
        <v>176</v>
      </c>
      <c r="GC2" s="57">
        <v>177</v>
      </c>
      <c r="GD2" s="57">
        <v>178</v>
      </c>
      <c r="GE2" s="57">
        <v>179</v>
      </c>
      <c r="GF2" s="57">
        <v>180</v>
      </c>
      <c r="GG2" s="57">
        <v>181</v>
      </c>
      <c r="GH2" s="57">
        <v>182</v>
      </c>
      <c r="GI2" s="57">
        <v>183</v>
      </c>
      <c r="GJ2" s="57">
        <v>184</v>
      </c>
      <c r="GK2" s="57">
        <v>185</v>
      </c>
      <c r="GL2" s="57">
        <v>186</v>
      </c>
      <c r="GM2" s="57">
        <v>187</v>
      </c>
      <c r="GN2" s="57">
        <v>188</v>
      </c>
      <c r="GO2" s="57">
        <v>189</v>
      </c>
      <c r="GP2" s="57">
        <v>190</v>
      </c>
      <c r="GQ2" s="57">
        <v>191</v>
      </c>
      <c r="GR2" s="57">
        <v>192</v>
      </c>
      <c r="GS2" s="57">
        <v>193</v>
      </c>
      <c r="GT2" s="57">
        <v>194</v>
      </c>
      <c r="GU2" s="57">
        <v>195</v>
      </c>
      <c r="GV2" s="57">
        <v>196</v>
      </c>
      <c r="GW2" s="82">
        <v>197</v>
      </c>
      <c r="GX2" s="57">
        <v>198</v>
      </c>
      <c r="GY2" s="57">
        <v>199</v>
      </c>
      <c r="GZ2" s="57">
        <v>200</v>
      </c>
      <c r="HA2" s="57">
        <v>201</v>
      </c>
      <c r="HB2" s="57">
        <v>202</v>
      </c>
      <c r="HC2" s="57">
        <v>203</v>
      </c>
    </row>
    <row r="3" spans="1:211" s="4" customFormat="1" ht="27">
      <c r="A3" s="17" t="s">
        <v>186</v>
      </c>
      <c r="B3" s="5" t="s">
        <v>186</v>
      </c>
      <c r="C3" s="5" t="s">
        <v>186</v>
      </c>
      <c r="D3" s="9" t="s">
        <v>666</v>
      </c>
      <c r="E3" s="9" t="s">
        <v>188</v>
      </c>
      <c r="F3" s="10" t="s">
        <v>478</v>
      </c>
      <c r="G3" s="50" t="s">
        <v>895</v>
      </c>
      <c r="H3" s="133" t="s">
        <v>672</v>
      </c>
      <c r="I3" s="11" t="s">
        <v>896</v>
      </c>
      <c r="J3" s="50" t="s">
        <v>673</v>
      </c>
      <c r="K3" s="133" t="s">
        <v>672</v>
      </c>
      <c r="L3" s="11" t="s">
        <v>479</v>
      </c>
      <c r="M3" s="50" t="s">
        <v>673</v>
      </c>
      <c r="N3" s="133" t="s">
        <v>672</v>
      </c>
      <c r="O3" s="131" t="s">
        <v>906</v>
      </c>
      <c r="P3" s="11" t="s">
        <v>197</v>
      </c>
      <c r="Q3" s="108" t="s">
        <v>673</v>
      </c>
      <c r="R3" s="143" t="s">
        <v>672</v>
      </c>
      <c r="S3" s="106" t="s">
        <v>194</v>
      </c>
      <c r="T3" s="107" t="s">
        <v>907</v>
      </c>
      <c r="U3" s="107" t="s">
        <v>197</v>
      </c>
      <c r="V3" s="108" t="s">
        <v>673</v>
      </c>
      <c r="W3" s="143" t="s">
        <v>672</v>
      </c>
      <c r="X3" s="11" t="s">
        <v>198</v>
      </c>
      <c r="Y3" s="50" t="s">
        <v>673</v>
      </c>
      <c r="Z3" s="133" t="s">
        <v>672</v>
      </c>
      <c r="AA3" s="11" t="s">
        <v>256</v>
      </c>
      <c r="AB3" s="50" t="s">
        <v>673</v>
      </c>
      <c r="AC3" s="133" t="s">
        <v>672</v>
      </c>
      <c r="AD3" s="11" t="s">
        <v>257</v>
      </c>
      <c r="AE3" s="50" t="s">
        <v>673</v>
      </c>
      <c r="AF3" s="133" t="s">
        <v>672</v>
      </c>
      <c r="AG3" s="11" t="s">
        <v>259</v>
      </c>
      <c r="AH3" s="50" t="s">
        <v>673</v>
      </c>
      <c r="AI3" s="133" t="s">
        <v>672</v>
      </c>
      <c r="AJ3" s="11" t="s">
        <v>260</v>
      </c>
      <c r="AK3" s="50" t="s">
        <v>673</v>
      </c>
      <c r="AL3" s="133" t="s">
        <v>672</v>
      </c>
      <c r="AM3" s="11" t="s">
        <v>261</v>
      </c>
      <c r="AN3" s="50" t="s">
        <v>673</v>
      </c>
      <c r="AO3" s="133" t="s">
        <v>672</v>
      </c>
      <c r="AP3" s="11" t="s">
        <v>262</v>
      </c>
      <c r="AQ3" s="50" t="s">
        <v>673</v>
      </c>
      <c r="AR3" s="133" t="s">
        <v>672</v>
      </c>
      <c r="AS3" s="11" t="s">
        <v>268</v>
      </c>
      <c r="AT3" s="50" t="s">
        <v>673</v>
      </c>
      <c r="AU3" s="133" t="s">
        <v>672</v>
      </c>
      <c r="AV3" s="11" t="s">
        <v>191</v>
      </c>
      <c r="AW3" s="50" t="s">
        <v>673</v>
      </c>
      <c r="AX3" s="133" t="s">
        <v>672</v>
      </c>
      <c r="AY3" s="9" t="s">
        <v>665</v>
      </c>
      <c r="AZ3" s="50" t="s">
        <v>673</v>
      </c>
      <c r="BA3" s="133" t="s">
        <v>672</v>
      </c>
      <c r="BB3" s="11" t="s">
        <v>201</v>
      </c>
      <c r="BC3" s="50" t="s">
        <v>673</v>
      </c>
      <c r="BD3" s="133" t="s">
        <v>672</v>
      </c>
      <c r="BE3" s="11" t="s">
        <v>202</v>
      </c>
      <c r="BF3" s="50" t="s">
        <v>673</v>
      </c>
      <c r="BG3" s="133" t="s">
        <v>672</v>
      </c>
      <c r="BH3" s="11" t="s">
        <v>203</v>
      </c>
      <c r="BI3" s="50" t="s">
        <v>673</v>
      </c>
      <c r="BJ3" s="133" t="s">
        <v>672</v>
      </c>
      <c r="BK3" s="11" t="s">
        <v>204</v>
      </c>
      <c r="BL3" s="50" t="s">
        <v>673</v>
      </c>
      <c r="BM3" s="133" t="s">
        <v>672</v>
      </c>
      <c r="BN3" s="11" t="s">
        <v>205</v>
      </c>
      <c r="BO3" s="50" t="s">
        <v>673</v>
      </c>
      <c r="BP3" s="133" t="s">
        <v>672</v>
      </c>
      <c r="BQ3" s="11" t="s">
        <v>206</v>
      </c>
      <c r="BR3" s="11" t="s">
        <v>207</v>
      </c>
      <c r="BS3" s="50" t="s">
        <v>673</v>
      </c>
      <c r="BT3" s="133" t="s">
        <v>672</v>
      </c>
      <c r="BU3" s="10" t="s">
        <v>658</v>
      </c>
      <c r="BV3" s="50" t="s">
        <v>673</v>
      </c>
      <c r="BW3" s="133" t="s">
        <v>672</v>
      </c>
      <c r="BX3" s="10" t="s">
        <v>659</v>
      </c>
      <c r="BY3" s="50" t="s">
        <v>673</v>
      </c>
      <c r="BZ3" s="133" t="s">
        <v>672</v>
      </c>
      <c r="CA3" s="9" t="s">
        <v>250</v>
      </c>
      <c r="CB3" s="50" t="s">
        <v>673</v>
      </c>
      <c r="CC3" s="133" t="s">
        <v>672</v>
      </c>
      <c r="CD3" s="11" t="s">
        <v>251</v>
      </c>
      <c r="CE3" s="50" t="s">
        <v>673</v>
      </c>
      <c r="CF3" s="133" t="s">
        <v>672</v>
      </c>
      <c r="CG3" s="11" t="s">
        <v>663</v>
      </c>
      <c r="CH3" s="11" t="s">
        <v>253</v>
      </c>
      <c r="CI3" s="50" t="s">
        <v>673</v>
      </c>
      <c r="CJ3" s="133" t="s">
        <v>672</v>
      </c>
      <c r="CK3" s="9" t="s">
        <v>208</v>
      </c>
      <c r="CL3" s="50" t="s">
        <v>673</v>
      </c>
      <c r="CM3" s="133" t="s">
        <v>672</v>
      </c>
      <c r="CN3" s="11" t="s">
        <v>209</v>
      </c>
      <c r="CO3" s="50" t="s">
        <v>673</v>
      </c>
      <c r="CP3" s="133" t="s">
        <v>672</v>
      </c>
      <c r="CQ3" s="11" t="s">
        <v>210</v>
      </c>
      <c r="CR3" s="50" t="s">
        <v>673</v>
      </c>
      <c r="CS3" s="133" t="s">
        <v>672</v>
      </c>
      <c r="CT3" s="11" t="s">
        <v>211</v>
      </c>
      <c r="CU3" s="50" t="s">
        <v>673</v>
      </c>
      <c r="CV3" s="133" t="s">
        <v>672</v>
      </c>
      <c r="CW3" s="11" t="s">
        <v>212</v>
      </c>
      <c r="CX3" s="50" t="s">
        <v>673</v>
      </c>
      <c r="CY3" s="133" t="s">
        <v>672</v>
      </c>
      <c r="CZ3" s="11" t="s">
        <v>213</v>
      </c>
      <c r="DA3" s="50" t="s">
        <v>673</v>
      </c>
      <c r="DB3" s="133" t="s">
        <v>672</v>
      </c>
      <c r="DC3" s="11" t="s">
        <v>214</v>
      </c>
      <c r="DD3" s="50" t="s">
        <v>673</v>
      </c>
      <c r="DE3" s="11" t="s">
        <v>215</v>
      </c>
      <c r="DF3" s="133" t="s">
        <v>672</v>
      </c>
      <c r="DG3" s="11" t="s">
        <v>216</v>
      </c>
      <c r="DH3" s="50" t="s">
        <v>673</v>
      </c>
      <c r="DI3" s="133" t="s">
        <v>672</v>
      </c>
      <c r="DJ3" s="11" t="s">
        <v>217</v>
      </c>
      <c r="DK3" s="50" t="s">
        <v>673</v>
      </c>
      <c r="DL3" s="133" t="s">
        <v>672</v>
      </c>
      <c r="DM3" s="11" t="s">
        <v>218</v>
      </c>
      <c r="DN3" s="11" t="s">
        <v>191</v>
      </c>
      <c r="DO3" s="50" t="s">
        <v>673</v>
      </c>
      <c r="DP3" s="133" t="s">
        <v>672</v>
      </c>
      <c r="DQ3" s="11" t="s">
        <v>219</v>
      </c>
      <c r="DR3" s="50" t="s">
        <v>673</v>
      </c>
      <c r="DS3" s="11" t="s">
        <v>220</v>
      </c>
      <c r="DT3" s="11" t="s">
        <v>221</v>
      </c>
      <c r="DU3" s="11" t="s">
        <v>222</v>
      </c>
      <c r="DV3" s="11" t="s">
        <v>223</v>
      </c>
      <c r="DW3" s="11" t="s">
        <v>224</v>
      </c>
      <c r="DX3" s="11" t="s">
        <v>225</v>
      </c>
      <c r="DY3" s="11" t="s">
        <v>191</v>
      </c>
      <c r="DZ3" s="133" t="s">
        <v>672</v>
      </c>
      <c r="EA3" s="11" t="s">
        <v>226</v>
      </c>
      <c r="EB3" s="50" t="s">
        <v>673</v>
      </c>
      <c r="EC3" s="133" t="s">
        <v>672</v>
      </c>
      <c r="ED3" s="11" t="s">
        <v>222</v>
      </c>
      <c r="EE3" s="50" t="s">
        <v>673</v>
      </c>
      <c r="EF3" s="133" t="s">
        <v>672</v>
      </c>
      <c r="EG3" s="11" t="s">
        <v>228</v>
      </c>
      <c r="EH3" s="50" t="s">
        <v>673</v>
      </c>
      <c r="EI3" s="133" t="s">
        <v>672</v>
      </c>
      <c r="EJ3" s="11" t="s">
        <v>664</v>
      </c>
      <c r="EK3" s="50" t="s">
        <v>673</v>
      </c>
      <c r="EL3" s="11" t="s">
        <v>231</v>
      </c>
      <c r="EM3" s="133" t="s">
        <v>672</v>
      </c>
      <c r="EN3" s="11" t="s">
        <v>232</v>
      </c>
      <c r="EO3" s="50" t="s">
        <v>673</v>
      </c>
      <c r="EP3" s="133" t="s">
        <v>672</v>
      </c>
      <c r="EQ3" s="11" t="s">
        <v>233</v>
      </c>
      <c r="ER3" s="50" t="s">
        <v>673</v>
      </c>
      <c r="ES3" s="133" t="s">
        <v>672</v>
      </c>
      <c r="ET3" s="11" t="s">
        <v>234</v>
      </c>
      <c r="EU3" s="50" t="s">
        <v>673</v>
      </c>
      <c r="EV3" s="133" t="s">
        <v>672</v>
      </c>
      <c r="EW3" s="11" t="s">
        <v>235</v>
      </c>
      <c r="EX3" s="50" t="s">
        <v>673</v>
      </c>
      <c r="EY3" s="133" t="s">
        <v>672</v>
      </c>
      <c r="EZ3" s="11" t="s">
        <v>236</v>
      </c>
      <c r="FA3" s="50" t="s">
        <v>673</v>
      </c>
      <c r="FB3" s="133" t="s">
        <v>672</v>
      </c>
      <c r="FC3" s="11" t="s">
        <v>238</v>
      </c>
      <c r="FD3" s="50" t="s">
        <v>673</v>
      </c>
      <c r="FE3" s="133" t="s">
        <v>672</v>
      </c>
      <c r="FF3" s="11" t="s">
        <v>239</v>
      </c>
      <c r="FG3" s="50" t="s">
        <v>673</v>
      </c>
      <c r="FH3" s="133" t="s">
        <v>672</v>
      </c>
      <c r="FI3" s="11" t="s">
        <v>241</v>
      </c>
      <c r="FJ3" s="11" t="s">
        <v>242</v>
      </c>
      <c r="FK3" s="50" t="s">
        <v>673</v>
      </c>
      <c r="FL3" s="133" t="s">
        <v>672</v>
      </c>
      <c r="FM3" s="11" t="s">
        <v>243</v>
      </c>
      <c r="FN3" s="50" t="s">
        <v>673</v>
      </c>
      <c r="FO3" s="133" t="s">
        <v>672</v>
      </c>
      <c r="FP3" s="11" t="s">
        <v>244</v>
      </c>
      <c r="FQ3" s="50" t="s">
        <v>673</v>
      </c>
      <c r="FR3" s="133" t="s">
        <v>672</v>
      </c>
      <c r="FS3" s="11" t="s">
        <v>245</v>
      </c>
      <c r="FT3" s="11" t="s">
        <v>247</v>
      </c>
      <c r="FU3" s="50" t="s">
        <v>673</v>
      </c>
      <c r="FV3" s="133" t="s">
        <v>672</v>
      </c>
      <c r="FW3" s="11" t="s">
        <v>248</v>
      </c>
      <c r="FX3" s="50" t="s">
        <v>673</v>
      </c>
      <c r="FY3" s="133" t="s">
        <v>672</v>
      </c>
      <c r="FZ3" s="9" t="s">
        <v>249</v>
      </c>
      <c r="GA3" s="50" t="s">
        <v>673</v>
      </c>
      <c r="GB3" s="133" t="s">
        <v>672</v>
      </c>
      <c r="GC3" s="9" t="s">
        <v>254</v>
      </c>
      <c r="GD3" s="50" t="s">
        <v>673</v>
      </c>
      <c r="GE3" s="133" t="s">
        <v>672</v>
      </c>
      <c r="GF3" s="9" t="s">
        <v>269</v>
      </c>
      <c r="GG3" s="50" t="s">
        <v>673</v>
      </c>
      <c r="GH3" s="133" t="s">
        <v>672</v>
      </c>
      <c r="GI3" s="9" t="s">
        <v>247</v>
      </c>
      <c r="GJ3" s="50" t="s">
        <v>673</v>
      </c>
      <c r="GK3" s="133" t="s">
        <v>672</v>
      </c>
      <c r="GL3" s="9" t="s">
        <v>197</v>
      </c>
      <c r="GM3" s="50" t="s">
        <v>673</v>
      </c>
      <c r="GN3" s="133" t="s">
        <v>672</v>
      </c>
      <c r="GO3" s="11" t="s">
        <v>293</v>
      </c>
      <c r="GP3" s="50" t="s">
        <v>673</v>
      </c>
      <c r="GQ3" s="133" t="s">
        <v>672</v>
      </c>
      <c r="GR3" s="11" t="s">
        <v>294</v>
      </c>
      <c r="GS3" s="50" t="s">
        <v>673</v>
      </c>
      <c r="GT3" s="133" t="s">
        <v>672</v>
      </c>
      <c r="GU3" s="11" t="s">
        <v>295</v>
      </c>
      <c r="GV3" s="50" t="s">
        <v>673</v>
      </c>
      <c r="GW3" s="137" t="s">
        <v>672</v>
      </c>
      <c r="GX3" s="11" t="s">
        <v>296</v>
      </c>
      <c r="GY3" s="50" t="s">
        <v>673</v>
      </c>
      <c r="GZ3" s="133" t="s">
        <v>672</v>
      </c>
      <c r="HA3" s="11" t="s">
        <v>197</v>
      </c>
      <c r="HB3" s="22" t="s">
        <v>673</v>
      </c>
      <c r="HC3" s="136" t="s">
        <v>672</v>
      </c>
    </row>
    <row r="4" spans="1:211" s="4" customFormat="1" ht="18.75" customHeight="1">
      <c r="A4" s="17"/>
      <c r="B4" s="6" t="s">
        <v>668</v>
      </c>
      <c r="C4" s="5"/>
      <c r="D4" s="83">
        <v>770000000</v>
      </c>
      <c r="E4" s="9">
        <f>$D$4*E7</f>
        <v>176989951.79398057</v>
      </c>
      <c r="F4" s="9">
        <f>$D$4*F7</f>
        <v>79264030.609930336</v>
      </c>
      <c r="G4" s="51"/>
      <c r="H4" s="141"/>
      <c r="I4" s="9">
        <f>$D$4*I7</f>
        <v>43084496.608697861</v>
      </c>
      <c r="J4" s="51"/>
      <c r="K4" s="141"/>
      <c r="L4" s="9">
        <f>$D$4*L7</f>
        <v>35668813.774468653</v>
      </c>
      <c r="M4" s="51"/>
      <c r="N4" s="141"/>
      <c r="O4" s="9">
        <f>$D$4*O7</f>
        <v>7603404.9844185719</v>
      </c>
      <c r="P4" s="9">
        <f>$D$4*P7</f>
        <v>5531964.1550812013</v>
      </c>
      <c r="Q4" s="132"/>
      <c r="R4" s="144"/>
      <c r="S4" s="109">
        <v>7734587.7698409893</v>
      </c>
      <c r="T4" s="110">
        <f>$D$4*T7</f>
        <v>6486871.7903763279</v>
      </c>
      <c r="U4" s="110">
        <f>$D$4*U7</f>
        <v>3655589.8366008555</v>
      </c>
      <c r="V4" s="111"/>
      <c r="W4" s="144"/>
      <c r="X4" s="9">
        <f>$D$4*X7</f>
        <v>2826285.8772137868</v>
      </c>
      <c r="Y4" s="51"/>
      <c r="Z4" s="141"/>
      <c r="AA4" s="9">
        <f>$D$4*AA7</f>
        <v>7659.4664763996998</v>
      </c>
      <c r="AB4" s="51"/>
      <c r="AC4" s="141"/>
      <c r="AD4" s="9">
        <f>$D$4*AD7</f>
        <v>27852.605368726181</v>
      </c>
      <c r="AE4" s="51"/>
      <c r="AF4" s="141"/>
      <c r="AG4" s="9">
        <f>$D$4*AG7</f>
        <v>0</v>
      </c>
      <c r="AH4" s="51"/>
      <c r="AI4" s="141"/>
      <c r="AJ4" s="9">
        <f>$D$4*AJ7</f>
        <v>670687.64254499658</v>
      </c>
      <c r="AK4" s="51"/>
      <c r="AL4" s="141"/>
      <c r="AM4" s="9">
        <f>$D$4*AM7</f>
        <v>6867.2145903559322</v>
      </c>
      <c r="AN4" s="51"/>
      <c r="AO4" s="141"/>
      <c r="AP4" s="9">
        <f>$D$4*AP7</f>
        <v>663820.42795464059</v>
      </c>
      <c r="AQ4" s="51"/>
      <c r="AR4" s="141"/>
      <c r="AS4" s="9">
        <f>$D$4*AS7</f>
        <v>7736.834824646161</v>
      </c>
      <c r="AT4" s="51"/>
      <c r="AU4" s="141"/>
      <c r="AV4" s="9">
        <f>$D$4*AV7</f>
        <v>5760273.910971025</v>
      </c>
      <c r="AW4" s="51"/>
      <c r="AX4" s="141"/>
      <c r="AY4" s="9">
        <f>$D$4*AY7</f>
        <v>121152823.01703584</v>
      </c>
      <c r="AZ4" s="51"/>
      <c r="BA4" s="134"/>
      <c r="BB4" s="9">
        <f>$D$4*BB7</f>
        <v>9107302.5428855289</v>
      </c>
      <c r="BC4" s="51"/>
      <c r="BD4" s="141"/>
      <c r="BE4" s="9">
        <f>$D$4*BE7</f>
        <v>113123.35670508139</v>
      </c>
      <c r="BF4" s="51"/>
      <c r="BG4" s="141"/>
      <c r="BH4" s="9">
        <f>$D$4*BH7</f>
        <v>309473.39298584644</v>
      </c>
      <c r="BI4" s="51"/>
      <c r="BJ4" s="134"/>
      <c r="BK4" s="9">
        <f>$D$4*BK7</f>
        <v>788837.14115189132</v>
      </c>
      <c r="BL4" s="51"/>
      <c r="BM4" s="134"/>
      <c r="BN4" s="9">
        <f>$D$4*BN7</f>
        <v>2346014.8768488639</v>
      </c>
      <c r="BO4" s="51"/>
      <c r="BP4" s="134"/>
      <c r="BQ4" s="9">
        <f>$D$4*BQ7</f>
        <v>102636224.22392458</v>
      </c>
      <c r="BR4" s="9">
        <f>$D$4*BR7</f>
        <v>5851847.4825341115</v>
      </c>
      <c r="BS4" s="51"/>
      <c r="BT4" s="134"/>
      <c r="BU4" s="9">
        <f>$D$4*BU7</f>
        <v>5260322.275126229</v>
      </c>
      <c r="BV4" s="51"/>
      <c r="BW4" s="134"/>
      <c r="BX4" s="9">
        <f>$D$4*BX7</f>
        <v>1301727.6119787097</v>
      </c>
      <c r="BY4" s="51"/>
      <c r="BZ4" s="134"/>
      <c r="CA4" s="9">
        <f>$D$4*CA7</f>
        <v>310372796.83116192</v>
      </c>
      <c r="CB4" s="51"/>
      <c r="CC4" s="134"/>
      <c r="CD4" s="9">
        <f>$D$4*CD7</f>
        <v>268116435.88884529</v>
      </c>
      <c r="CE4" s="51"/>
      <c r="CF4" s="134"/>
      <c r="CG4" s="9">
        <f>$D$4*CG7</f>
        <v>36584449.236193873</v>
      </c>
      <c r="CH4" s="9">
        <f>$D$4*CH7</f>
        <v>0</v>
      </c>
      <c r="CI4" s="51"/>
      <c r="CJ4" s="134"/>
      <c r="CK4" s="9">
        <f>$D$4*CK7</f>
        <v>106324919.77558236</v>
      </c>
      <c r="CL4" s="51"/>
      <c r="CM4" s="134"/>
      <c r="CN4" s="9">
        <f>$D$4*CN7</f>
        <v>2180192.0852093752</v>
      </c>
      <c r="CO4" s="51"/>
      <c r="CP4" s="134"/>
      <c r="CQ4" s="9">
        <f>$D$4*CQ7</f>
        <v>207814.47812392577</v>
      </c>
      <c r="CR4" s="51"/>
      <c r="CS4" s="134"/>
      <c r="CT4" s="9">
        <f>$D$4*CT7</f>
        <v>1699536.1927855965</v>
      </c>
      <c r="CU4" s="51"/>
      <c r="CV4" s="134"/>
      <c r="CW4" s="9">
        <f>$D$4*CW7</f>
        <v>12102565.441928463</v>
      </c>
      <c r="CX4" s="51"/>
      <c r="CY4" s="134"/>
      <c r="CZ4" s="9">
        <f>$D$4*CZ7</f>
        <v>563819.36205894523</v>
      </c>
      <c r="DA4" s="51"/>
      <c r="DB4" s="134"/>
      <c r="DC4" s="9">
        <f>$D$4*DC7</f>
        <v>3567222.4325996055</v>
      </c>
      <c r="DD4" s="51"/>
      <c r="DE4" s="9">
        <f>$D$4*DE7</f>
        <v>6089014.7305624299</v>
      </c>
      <c r="DF4" s="134"/>
      <c r="DG4" s="9">
        <f>$D$4*DG7</f>
        <v>1106212.6432279081</v>
      </c>
      <c r="DH4" s="51"/>
      <c r="DI4" s="134"/>
      <c r="DJ4" s="9">
        <f>$D$4*DJ7</f>
        <v>4976767.3561712969</v>
      </c>
      <c r="DK4" s="51"/>
      <c r="DL4" s="134"/>
      <c r="DM4" s="9">
        <f>$D$4*DM7</f>
        <v>4920.6269484749582</v>
      </c>
      <c r="DN4" s="9">
        <f>$D$4*DN7</f>
        <v>0</v>
      </c>
      <c r="DO4" s="51"/>
      <c r="DP4" s="134"/>
      <c r="DQ4" s="9">
        <f>$D$4*DQ7</f>
        <v>1761282.107522758</v>
      </c>
      <c r="DR4" s="51"/>
      <c r="DS4" s="9">
        <f t="shared" ref="DS4:DY4" si="0">$D$4*DS7</f>
        <v>0</v>
      </c>
      <c r="DT4" s="9">
        <f t="shared" si="0"/>
        <v>0</v>
      </c>
      <c r="DU4" s="9">
        <f t="shared" si="0"/>
        <v>0</v>
      </c>
      <c r="DV4" s="9">
        <f t="shared" si="0"/>
        <v>0</v>
      </c>
      <c r="DW4" s="9">
        <f t="shared" si="0"/>
        <v>0</v>
      </c>
      <c r="DX4" s="9">
        <f t="shared" si="0"/>
        <v>0</v>
      </c>
      <c r="DY4" s="9">
        <f t="shared" si="0"/>
        <v>1990.3007586402248</v>
      </c>
      <c r="DZ4" s="134"/>
      <c r="EA4" s="9">
        <f>$D$4*EA7</f>
        <v>2616956.3720944989</v>
      </c>
      <c r="EB4" s="140" t="s">
        <v>675</v>
      </c>
      <c r="EC4" s="134"/>
      <c r="ED4" s="9">
        <f>$D$4*ED7</f>
        <v>12973065.988758709</v>
      </c>
      <c r="EE4" s="51"/>
      <c r="EF4" s="134"/>
      <c r="EG4" s="9">
        <f>$D$4*EG7</f>
        <v>9185977.5651655272</v>
      </c>
      <c r="EH4" s="51"/>
      <c r="EI4" s="134"/>
      <c r="EJ4" s="9">
        <f>$D$4*EJ7</f>
        <v>3787088.4235931863</v>
      </c>
      <c r="EK4" s="51"/>
      <c r="EL4" s="9">
        <f>$D$4*EL7</f>
        <v>0</v>
      </c>
      <c r="EM4" s="134"/>
      <c r="EN4" s="9">
        <f>$D$4*EN7</f>
        <v>219184.53058222577</v>
      </c>
      <c r="EO4" s="51"/>
      <c r="EP4" s="134"/>
      <c r="EQ4" s="9">
        <f>$D$4*EQ7</f>
        <v>1067752.8373145922</v>
      </c>
      <c r="ER4" s="140" t="s">
        <v>675</v>
      </c>
      <c r="ES4" s="134"/>
      <c r="ET4" s="9">
        <f>$D$4*ET7</f>
        <v>1391147.1172004242</v>
      </c>
      <c r="EU4" s="140" t="s">
        <v>675</v>
      </c>
      <c r="EV4" s="134"/>
      <c r="EW4" s="9">
        <f>$D$4*EW7</f>
        <v>2223613.8327691304</v>
      </c>
      <c r="EX4" s="59">
        <f>CN8+CT8+CW8+CZ8+DC8+DQ8+EA8+ED8+EO8+EQ8+GI8</f>
        <v>43387041.503915556</v>
      </c>
      <c r="EY4" s="134"/>
      <c r="EZ4" s="9">
        <f>$D$4*EZ7</f>
        <v>2129710.3211354343</v>
      </c>
      <c r="FA4" s="51"/>
      <c r="FB4" s="134"/>
      <c r="FC4" s="9">
        <f>$D$4*FC7</f>
        <v>1562559.1375802648</v>
      </c>
      <c r="FD4" s="51"/>
      <c r="FE4" s="134"/>
      <c r="FF4" s="9">
        <f>$D$4*FF7</f>
        <v>8379453.6637100922</v>
      </c>
      <c r="FG4" s="51"/>
      <c r="FH4" s="134"/>
      <c r="FI4" s="9">
        <f>$D$4*FI7</f>
        <v>1517045.3034629163</v>
      </c>
      <c r="FJ4" s="9">
        <f>$D$4*FJ7</f>
        <v>994418.08790395968</v>
      </c>
      <c r="FK4" s="51"/>
      <c r="FL4" s="134"/>
      <c r="FM4" s="9">
        <f>$D$4*FM7</f>
        <v>0</v>
      </c>
      <c r="FN4" s="51"/>
      <c r="FO4" s="134"/>
      <c r="FP4" s="9">
        <f>$D$4*FP7</f>
        <v>172010.72760591071</v>
      </c>
      <c r="FQ4" s="140" t="s">
        <v>675</v>
      </c>
      <c r="FR4" s="134"/>
      <c r="FS4" s="9">
        <f>$D$4*FS7</f>
        <v>0</v>
      </c>
      <c r="FT4" s="9">
        <f>$D$4*FT7</f>
        <v>670908.7767579545</v>
      </c>
      <c r="FU4" s="51"/>
      <c r="FV4" s="134"/>
      <c r="FW4" s="9">
        <f>$D$4*FW7</f>
        <v>40263274.381561115</v>
      </c>
      <c r="FX4" s="51"/>
      <c r="FY4" s="134"/>
      <c r="FZ4" s="9">
        <f>$D$4*FZ7</f>
        <v>33577377.559737079</v>
      </c>
      <c r="GA4" s="51"/>
      <c r="GB4" s="134"/>
      <c r="GC4" s="9">
        <f>$D$4*GC7</f>
        <v>2041205.8204210917</v>
      </c>
      <c r="GD4" s="51"/>
      <c r="GE4" s="134"/>
      <c r="GF4" s="9">
        <f>$D$4*GF7</f>
        <v>131882.08642091847</v>
      </c>
      <c r="GG4" s="51"/>
      <c r="GH4" s="134"/>
      <c r="GI4" s="9">
        <f>$D$4*GI7</f>
        <v>11564994.050221946</v>
      </c>
      <c r="GJ4" s="51"/>
      <c r="GK4" s="134"/>
      <c r="GL4" s="9">
        <f>$D$4*GL7</f>
        <v>6689539.7414485672</v>
      </c>
      <c r="GM4" s="51"/>
      <c r="GN4" s="134"/>
      <c r="GO4" s="9">
        <f>$D$4*GO7</f>
        <v>0</v>
      </c>
      <c r="GP4" s="51"/>
      <c r="GQ4" s="134"/>
      <c r="GR4" s="9">
        <f>$D$4*GR7</f>
        <v>300839.08532154129</v>
      </c>
      <c r="GS4" s="51"/>
      <c r="GT4" s="134"/>
      <c r="GU4" s="9">
        <f>$D$4*GU7</f>
        <v>5802626.1184846209</v>
      </c>
      <c r="GV4" s="51"/>
      <c r="GW4" s="138"/>
      <c r="GX4" s="9">
        <f>$D$4*GX7</f>
        <v>345929.35867957916</v>
      </c>
      <c r="GY4" s="51"/>
      <c r="GZ4" s="134"/>
      <c r="HA4" s="9">
        <f>$D$4*HA7</f>
        <v>240145.17896282679</v>
      </c>
      <c r="HB4" s="55"/>
      <c r="HC4" s="136"/>
    </row>
    <row r="5" spans="1:211" s="4" customFormat="1">
      <c r="A5" s="17"/>
      <c r="B5" s="6" t="s">
        <v>669</v>
      </c>
      <c r="C5" s="5"/>
      <c r="D5" s="29">
        <f>D4-D8</f>
        <v>106507312.13999999</v>
      </c>
      <c r="E5" s="29">
        <f>E4-E8</f>
        <v>24481459.793980569</v>
      </c>
      <c r="F5" s="29">
        <f>F4-F8</f>
        <v>10963894.609930336</v>
      </c>
      <c r="G5" s="52"/>
      <c r="H5" s="141"/>
      <c r="I5" s="29">
        <f>I4-I8</f>
        <v>5959498.6086978614</v>
      </c>
      <c r="J5" s="52"/>
      <c r="K5" s="141"/>
      <c r="L5" s="29">
        <f>L4-L8</f>
        <v>4933752.5744686574</v>
      </c>
      <c r="M5" s="52"/>
      <c r="N5" s="141"/>
      <c r="O5" s="29">
        <f>O4-O8</f>
        <v>1051711.9844185719</v>
      </c>
      <c r="P5" s="29">
        <f>P4-P8</f>
        <v>765187.83508120105</v>
      </c>
      <c r="Q5" s="113"/>
      <c r="R5" s="144"/>
      <c r="S5" s="109">
        <v>1058607.7698409893</v>
      </c>
      <c r="T5" s="112">
        <f>T4-T8</f>
        <v>897271.79037632793</v>
      </c>
      <c r="U5" s="112">
        <f>U4-U8</f>
        <v>505645.51660085563</v>
      </c>
      <c r="V5" s="113"/>
      <c r="W5" s="144"/>
      <c r="X5" s="29">
        <f>X4-X8</f>
        <v>390935.21054711984</v>
      </c>
      <c r="Y5" s="52"/>
      <c r="Z5" s="141"/>
      <c r="AA5" s="29">
        <f>AA4-AA8</f>
        <v>1059.4664763996998</v>
      </c>
      <c r="AB5" s="52"/>
      <c r="AC5" s="141"/>
      <c r="AD5" s="29">
        <f>AD4-AD8</f>
        <v>3852.605368726181</v>
      </c>
      <c r="AE5" s="52"/>
      <c r="AF5" s="141"/>
      <c r="AG5" s="29">
        <f>AG4-AG8</f>
        <v>0</v>
      </c>
      <c r="AH5" s="52"/>
      <c r="AI5" s="141"/>
      <c r="AJ5" s="29">
        <f>AJ4-AJ8</f>
        <v>92770.309211663203</v>
      </c>
      <c r="AK5" s="52"/>
      <c r="AL5" s="141"/>
      <c r="AM5" s="29">
        <f>AM4-AM8</f>
        <v>949.88125702259913</v>
      </c>
      <c r="AN5" s="52"/>
      <c r="AO5" s="141"/>
      <c r="AP5" s="29">
        <f>AP4-AP8</f>
        <v>91820.427954640589</v>
      </c>
      <c r="AQ5" s="52"/>
      <c r="AR5" s="141"/>
      <c r="AS5" s="29">
        <f>AS4-AS8</f>
        <v>1070.1681579794949</v>
      </c>
      <c r="AT5" s="52"/>
      <c r="AU5" s="141"/>
      <c r="AV5" s="29">
        <f>AV4-AV8</f>
        <v>796767.910971025</v>
      </c>
      <c r="AW5" s="52"/>
      <c r="AX5" s="141"/>
      <c r="AY5" s="29">
        <f>AY4-AY8</f>
        <v>16758001.997035861</v>
      </c>
      <c r="AZ5" s="52"/>
      <c r="BA5" s="134"/>
      <c r="BB5" s="29">
        <f>BB4-BB8</f>
        <v>1259732.8762188628</v>
      </c>
      <c r="BC5" s="52"/>
      <c r="BD5" s="141"/>
      <c r="BE5" s="29">
        <f>BE4-BE8</f>
        <v>15647.356705081387</v>
      </c>
      <c r="BF5" s="52"/>
      <c r="BG5" s="141"/>
      <c r="BH5" s="29">
        <f>BH4-BH8</f>
        <v>42806.726319179754</v>
      </c>
      <c r="BI5" s="52"/>
      <c r="BJ5" s="134"/>
      <c r="BK5" s="29">
        <f>BK4-BK8</f>
        <v>109112.88781855803</v>
      </c>
      <c r="BL5" s="52"/>
      <c r="BM5" s="134"/>
      <c r="BN5" s="29">
        <f>BN4-BN8</f>
        <v>324503.5568488643</v>
      </c>
      <c r="BO5" s="52"/>
      <c r="BP5" s="134"/>
      <c r="BQ5" s="29">
        <f>BQ4-BQ8</f>
        <v>14196764.117257878</v>
      </c>
      <c r="BR5" s="29">
        <f>BR4-BR8</f>
        <v>809434.47586744651</v>
      </c>
      <c r="BS5" s="52"/>
      <c r="BT5" s="134"/>
      <c r="BU5" s="29">
        <f>BU4-BU8</f>
        <v>727614.00845956337</v>
      </c>
      <c r="BV5" s="52"/>
      <c r="BW5" s="134"/>
      <c r="BX5" s="29">
        <f>BX4-BX8</f>
        <v>180056.50531204324</v>
      </c>
      <c r="BY5" s="52"/>
      <c r="BZ5" s="134"/>
      <c r="CA5" s="29">
        <f>CA4-CA8</f>
        <v>42931132.92449528</v>
      </c>
      <c r="CB5" s="52"/>
      <c r="CC5" s="134"/>
      <c r="CD5" s="29">
        <f>CD4-CD8</f>
        <v>37086183.02217865</v>
      </c>
      <c r="CE5" s="52"/>
      <c r="CF5" s="134"/>
      <c r="CG5" s="29">
        <f>CG4-CG8</f>
        <v>5060404.356193874</v>
      </c>
      <c r="CH5" s="29">
        <f>CH4-CH8</f>
        <v>0</v>
      </c>
      <c r="CI5" s="52"/>
      <c r="CJ5" s="134"/>
      <c r="CK5" s="29">
        <f>CK4-CK8</f>
        <v>14706988.855582356</v>
      </c>
      <c r="CL5" s="52"/>
      <c r="CM5" s="134"/>
      <c r="CN5" s="29">
        <f>CN4-CN8</f>
        <v>301566.75187604199</v>
      </c>
      <c r="CO5" s="52"/>
      <c r="CP5" s="134"/>
      <c r="CQ5" s="29">
        <f>CQ4-CQ8</f>
        <v>28745.144790592429</v>
      </c>
      <c r="CR5" s="52"/>
      <c r="CS5" s="134"/>
      <c r="CT5" s="29">
        <f>CT4-CT8</f>
        <v>235081.85945226322</v>
      </c>
      <c r="CU5" s="52"/>
      <c r="CV5" s="134"/>
      <c r="CW5" s="29">
        <f>CW4-CW8</f>
        <v>1674041.188595131</v>
      </c>
      <c r="CX5" s="52"/>
      <c r="CY5" s="134"/>
      <c r="CZ5" s="29">
        <f>CZ4-CZ8</f>
        <v>77988.162058945163</v>
      </c>
      <c r="DA5" s="52"/>
      <c r="DB5" s="134"/>
      <c r="DC5" s="29">
        <f>DC4-DC8</f>
        <v>493422.43259960553</v>
      </c>
      <c r="DD5" s="52"/>
      <c r="DE5" s="29">
        <f>DE4-DE8</f>
        <v>842239.73056242988</v>
      </c>
      <c r="DF5" s="134"/>
      <c r="DG5" s="29">
        <f>DG4-DG8</f>
        <v>153012.64322790806</v>
      </c>
      <c r="DH5" s="52"/>
      <c r="DI5" s="134"/>
      <c r="DJ5" s="29">
        <f>DJ4-DJ8</f>
        <v>688392.35617129691</v>
      </c>
      <c r="DK5" s="52"/>
      <c r="DL5" s="134"/>
      <c r="DM5" s="29">
        <f>DM4-DM8</f>
        <v>680.62694847495823</v>
      </c>
      <c r="DN5" s="29">
        <f>DN4-DN8</f>
        <v>0</v>
      </c>
      <c r="DO5" s="52"/>
      <c r="DP5" s="134"/>
      <c r="DQ5" s="29">
        <f>DQ4-DQ8</f>
        <v>243622.62752275751</v>
      </c>
      <c r="DR5" s="52"/>
      <c r="DS5" s="29">
        <f t="shared" ref="DS5:DY5" si="1">DS4-DS8</f>
        <v>0</v>
      </c>
      <c r="DT5" s="29">
        <f t="shared" si="1"/>
        <v>0</v>
      </c>
      <c r="DU5" s="29">
        <f t="shared" si="1"/>
        <v>0</v>
      </c>
      <c r="DV5" s="29">
        <f t="shared" si="1"/>
        <v>0</v>
      </c>
      <c r="DW5" s="29">
        <f t="shared" si="1"/>
        <v>0</v>
      </c>
      <c r="DX5" s="29">
        <f t="shared" si="1"/>
        <v>0</v>
      </c>
      <c r="DY5" s="29">
        <f t="shared" si="1"/>
        <v>275.30075864022479</v>
      </c>
      <c r="DZ5" s="134"/>
      <c r="EA5" s="29">
        <f>EA4-EA8</f>
        <v>361980.50542783225</v>
      </c>
      <c r="EB5" s="140"/>
      <c r="EC5" s="134"/>
      <c r="ED5" s="29">
        <f>ED4-ED8</f>
        <v>1794449.8554253783</v>
      </c>
      <c r="EE5" s="52"/>
      <c r="EF5" s="134"/>
      <c r="EG5" s="29">
        <f>EG4-EG8</f>
        <v>1270615.2984988596</v>
      </c>
      <c r="EH5" s="52"/>
      <c r="EI5" s="134"/>
      <c r="EJ5" s="29">
        <f>EJ4-EJ8</f>
        <v>523834.55692651961</v>
      </c>
      <c r="EK5" s="52"/>
      <c r="EL5" s="29">
        <f>EL4-EL8</f>
        <v>0</v>
      </c>
      <c r="EM5" s="134"/>
      <c r="EN5" s="29">
        <f>EN4-EN8</f>
        <v>30317.863915559079</v>
      </c>
      <c r="EO5" s="52"/>
      <c r="EP5" s="134"/>
      <c r="EQ5" s="29">
        <f>EQ4-EQ8</f>
        <v>147692.83731459209</v>
      </c>
      <c r="ER5" s="140"/>
      <c r="ES5" s="134"/>
      <c r="ET5" s="29">
        <f>ET4-ET8</f>
        <v>192425.11720042443</v>
      </c>
      <c r="EU5" s="140"/>
      <c r="EV5" s="134"/>
      <c r="EW5" s="29">
        <f>EW4-EW8</f>
        <v>307572.89943579677</v>
      </c>
      <c r="EX5" s="52">
        <f>EX4*0.02</f>
        <v>867740.83007831115</v>
      </c>
      <c r="EY5" s="134"/>
      <c r="EZ5" s="29">
        <f>EZ4-EZ8</f>
        <v>294584.05446876772</v>
      </c>
      <c r="FA5" s="52"/>
      <c r="FB5" s="134"/>
      <c r="FC5" s="29">
        <f>FC4-FC8</f>
        <v>216135.03091359814</v>
      </c>
      <c r="FD5" s="52"/>
      <c r="FE5" s="134"/>
      <c r="FF5" s="29">
        <f>FF4-FF8</f>
        <v>1159055.9570434252</v>
      </c>
      <c r="FG5" s="52"/>
      <c r="FH5" s="134"/>
      <c r="FI5" s="29">
        <f>FI4-FI8</f>
        <v>209839.50346291647</v>
      </c>
      <c r="FJ5" s="29">
        <f>FJ4-FJ8</f>
        <v>137549.08790395968</v>
      </c>
      <c r="FK5" s="52"/>
      <c r="FL5" s="134"/>
      <c r="FM5" s="29">
        <f>FM4-FM8</f>
        <v>0</v>
      </c>
      <c r="FN5" s="52"/>
      <c r="FO5" s="134"/>
      <c r="FP5" s="29">
        <f>FP4-FP8</f>
        <v>23792.72760591071</v>
      </c>
      <c r="FQ5" s="140"/>
      <c r="FR5" s="134"/>
      <c r="FS5" s="29">
        <f>FS4-FS8</f>
        <v>0</v>
      </c>
      <c r="FT5" s="29">
        <f>FT4-FT8</f>
        <v>92800.896757954615</v>
      </c>
      <c r="FU5" s="52"/>
      <c r="FV5" s="134"/>
      <c r="FW5" s="29">
        <f>FW4-FW8</f>
        <v>5569263.8082277849</v>
      </c>
      <c r="FX5" s="52"/>
      <c r="FY5" s="134"/>
      <c r="FZ5" s="29">
        <f>FZ4-FZ8</f>
        <v>4644462.6397370733</v>
      </c>
      <c r="GA5" s="52"/>
      <c r="GB5" s="134"/>
      <c r="GC5" s="29">
        <f>GC4-GC8</f>
        <v>282342.00708775828</v>
      </c>
      <c r="GD5" s="52"/>
      <c r="GE5" s="134"/>
      <c r="GF5" s="29">
        <f>GF4-GF8</f>
        <v>18242.086420918466</v>
      </c>
      <c r="GG5" s="52"/>
      <c r="GH5" s="134"/>
      <c r="GI5" s="29">
        <f>GI4-GI8</f>
        <v>1599683.6768886112</v>
      </c>
      <c r="GJ5" s="52"/>
      <c r="GK5" s="134"/>
      <c r="GL5" s="29">
        <f>GL4-GL8</f>
        <v>925305.06144856755</v>
      </c>
      <c r="GM5" s="52"/>
      <c r="GN5" s="134"/>
      <c r="GO5" s="29">
        <f>GO4-GO8</f>
        <v>0</v>
      </c>
      <c r="GP5" s="52"/>
      <c r="GQ5" s="134"/>
      <c r="GR5" s="29">
        <f>GR4-GR8</f>
        <v>41612.418654874637</v>
      </c>
      <c r="GS5" s="52"/>
      <c r="GT5" s="134"/>
      <c r="GU5" s="29">
        <f>GU4-GU8</f>
        <v>802626.11848462094</v>
      </c>
      <c r="GV5" s="52"/>
      <c r="GW5" s="138"/>
      <c r="GX5" s="29">
        <f>GX4-GX8</f>
        <v>47849.358679579163</v>
      </c>
      <c r="GY5" s="52"/>
      <c r="GZ5" s="134"/>
      <c r="HA5" s="29">
        <f>HA4-HA8</f>
        <v>33217.165629493451</v>
      </c>
      <c r="HB5" s="23"/>
      <c r="HC5" s="136"/>
    </row>
    <row r="6" spans="1:211" s="36" customFormat="1">
      <c r="A6" s="32"/>
      <c r="B6" s="35" t="s">
        <v>901</v>
      </c>
      <c r="C6" s="33"/>
      <c r="D6" s="38">
        <f>D5/D8</f>
        <v>0.16052522369692418</v>
      </c>
      <c r="E6" s="38">
        <f>E5/E8</f>
        <v>0.16052522369692415</v>
      </c>
      <c r="F6" s="38">
        <f>F5/F8</f>
        <v>0.16052522369692407</v>
      </c>
      <c r="G6" s="52"/>
      <c r="H6" s="141"/>
      <c r="I6" s="38">
        <f>I5/I8</f>
        <v>0.16052522369692415</v>
      </c>
      <c r="J6" s="52"/>
      <c r="K6" s="141"/>
      <c r="L6" s="38">
        <f>L5/L8</f>
        <v>0.16052522369692429</v>
      </c>
      <c r="M6" s="52"/>
      <c r="N6" s="141"/>
      <c r="O6" s="34">
        <f>O7/$D$8</f>
        <v>1.4882683876540178E-11</v>
      </c>
      <c r="P6" s="38">
        <f>P5/P8</f>
        <v>0.16052522369692418</v>
      </c>
      <c r="Q6" s="113"/>
      <c r="R6" s="144"/>
      <c r="S6" s="109">
        <v>0.15856964368392196</v>
      </c>
      <c r="T6" s="114">
        <f>T5/T8</f>
        <v>0.16052522369692426</v>
      </c>
      <c r="U6" s="114">
        <f>U5/U8</f>
        <v>0.16052522369692415</v>
      </c>
      <c r="V6" s="113"/>
      <c r="W6" s="144"/>
      <c r="X6" s="38">
        <f>X5/X8</f>
        <v>0.16052522369692407</v>
      </c>
      <c r="Y6" s="52"/>
      <c r="Z6" s="141"/>
      <c r="AA6" s="38">
        <f>AA5/AA8</f>
        <v>0.16052522369692421</v>
      </c>
      <c r="AB6" s="52"/>
      <c r="AC6" s="141"/>
      <c r="AD6" s="38">
        <f>AD5/AD8</f>
        <v>0.16052522369692421</v>
      </c>
      <c r="AE6" s="52"/>
      <c r="AF6" s="141"/>
      <c r="AG6" s="38" t="e">
        <f>AG5/AG8</f>
        <v>#DIV/0!</v>
      </c>
      <c r="AH6" s="52"/>
      <c r="AI6" s="141"/>
      <c r="AJ6" s="38">
        <f>AJ5/AJ8</f>
        <v>0.16052522369692412</v>
      </c>
      <c r="AK6" s="52"/>
      <c r="AL6" s="141"/>
      <c r="AM6" s="38">
        <f>AM5/AM8</f>
        <v>0.16052522369692415</v>
      </c>
      <c r="AN6" s="52"/>
      <c r="AO6" s="141"/>
      <c r="AP6" s="38">
        <f>AP5/AP8</f>
        <v>0.1605252236969241</v>
      </c>
      <c r="AQ6" s="52"/>
      <c r="AR6" s="141"/>
      <c r="AS6" s="38">
        <f>AS5/AS8</f>
        <v>0.16052522369692426</v>
      </c>
      <c r="AT6" s="52"/>
      <c r="AU6" s="141"/>
      <c r="AV6" s="38">
        <f>AV5/AV8</f>
        <v>0.16052522369692412</v>
      </c>
      <c r="AW6" s="52"/>
      <c r="AX6" s="141"/>
      <c r="AY6" s="38">
        <f>AY5/AY8</f>
        <v>0.16052522369692421</v>
      </c>
      <c r="AZ6" s="52"/>
      <c r="BA6" s="134"/>
      <c r="BB6" s="38">
        <f>BB5/BB8</f>
        <v>0.16052522369692412</v>
      </c>
      <c r="BC6" s="52"/>
      <c r="BD6" s="141"/>
      <c r="BE6" s="38">
        <f>BE5/BE8</f>
        <v>0.16052522369692424</v>
      </c>
      <c r="BF6" s="52"/>
      <c r="BG6" s="141"/>
      <c r="BH6" s="38">
        <f>BH5/BH8</f>
        <v>0.16052522369692407</v>
      </c>
      <c r="BI6" s="52"/>
      <c r="BJ6" s="134"/>
      <c r="BK6" s="38">
        <f>BK5/BK8</f>
        <v>0.1605252236969241</v>
      </c>
      <c r="BL6" s="52"/>
      <c r="BM6" s="134"/>
      <c r="BN6" s="38">
        <f>BN5/BN8</f>
        <v>0.16052522369692412</v>
      </c>
      <c r="BO6" s="52"/>
      <c r="BP6" s="134"/>
      <c r="BQ6" s="38">
        <f>BQ5/BQ8</f>
        <v>0.16052522369692424</v>
      </c>
      <c r="BR6" s="38">
        <f>BR5/BR8</f>
        <v>0.16052522369692421</v>
      </c>
      <c r="BS6" s="52"/>
      <c r="BT6" s="134"/>
      <c r="BU6" s="38">
        <f>BU5/BU8</f>
        <v>0.16052522369692404</v>
      </c>
      <c r="BV6" s="52"/>
      <c r="BW6" s="134"/>
      <c r="BX6" s="38">
        <f>BX5/BX8</f>
        <v>0.16052522369692426</v>
      </c>
      <c r="BY6" s="52"/>
      <c r="BZ6" s="134"/>
      <c r="CA6" s="38">
        <f>CA5/CA8</f>
        <v>0.16052522369692421</v>
      </c>
      <c r="CB6" s="52"/>
      <c r="CC6" s="134"/>
      <c r="CD6" s="38">
        <f>CD5/CD8</f>
        <v>0.16052522369692429</v>
      </c>
      <c r="CE6" s="52"/>
      <c r="CF6" s="134"/>
      <c r="CG6" s="38">
        <f>CG5/CG8</f>
        <v>0.16052522369692407</v>
      </c>
      <c r="CH6" s="38" t="e">
        <f>CH5/CH8</f>
        <v>#DIV/0!</v>
      </c>
      <c r="CI6" s="52"/>
      <c r="CJ6" s="134"/>
      <c r="CK6" s="38">
        <f>CK5/CK8</f>
        <v>0.16052522369692429</v>
      </c>
      <c r="CL6" s="52"/>
      <c r="CM6" s="134"/>
      <c r="CN6" s="38">
        <f>CN5/CN8</f>
        <v>0.16052522369692412</v>
      </c>
      <c r="CO6" s="52"/>
      <c r="CP6" s="134"/>
      <c r="CQ6" s="38">
        <f>CQ5/CQ8</f>
        <v>0.16052522369692424</v>
      </c>
      <c r="CR6" s="52"/>
      <c r="CS6" s="134"/>
      <c r="CT6" s="38">
        <f>CT5/CT8</f>
        <v>0.16052522369692412</v>
      </c>
      <c r="CU6" s="52"/>
      <c r="CV6" s="134"/>
      <c r="CW6" s="38">
        <f>CW5/CW8</f>
        <v>0.16052522369692407</v>
      </c>
      <c r="CX6" s="52"/>
      <c r="CY6" s="134"/>
      <c r="CZ6" s="38">
        <f>CZ5/CZ8</f>
        <v>0.16052522369692426</v>
      </c>
      <c r="DA6" s="52"/>
      <c r="DB6" s="134"/>
      <c r="DC6" s="38">
        <f>DC5/DC8</f>
        <v>0.16052522369692418</v>
      </c>
      <c r="DD6" s="52"/>
      <c r="DE6" s="38">
        <f>DE5/DE8</f>
        <v>0.16052522369692429</v>
      </c>
      <c r="DF6" s="134"/>
      <c r="DG6" s="38">
        <f>DG5/DG8</f>
        <v>0.1605252236969241</v>
      </c>
      <c r="DH6" s="52"/>
      <c r="DI6" s="134"/>
      <c r="DJ6" s="38">
        <f>DJ5/DJ8</f>
        <v>0.1605252236969241</v>
      </c>
      <c r="DK6" s="52"/>
      <c r="DL6" s="134"/>
      <c r="DM6" s="38">
        <f>DM5/DM8</f>
        <v>0.1605252236969241</v>
      </c>
      <c r="DN6" s="38" t="e">
        <f>DN5/DN8</f>
        <v>#DIV/0!</v>
      </c>
      <c r="DO6" s="52"/>
      <c r="DP6" s="134"/>
      <c r="DQ6" s="38">
        <f>DQ5/DQ8</f>
        <v>0.16052522369692404</v>
      </c>
      <c r="DR6" s="52"/>
      <c r="DS6" s="38" t="e">
        <f t="shared" ref="DS6:DY6" si="2">DS5/DS8</f>
        <v>#DIV/0!</v>
      </c>
      <c r="DT6" s="38" t="e">
        <f t="shared" si="2"/>
        <v>#DIV/0!</v>
      </c>
      <c r="DU6" s="38" t="e">
        <f t="shared" si="2"/>
        <v>#DIV/0!</v>
      </c>
      <c r="DV6" s="38" t="e">
        <f t="shared" si="2"/>
        <v>#DIV/0!</v>
      </c>
      <c r="DW6" s="38" t="e">
        <f t="shared" si="2"/>
        <v>#DIV/0!</v>
      </c>
      <c r="DX6" s="38" t="e">
        <f t="shared" si="2"/>
        <v>#DIV/0!</v>
      </c>
      <c r="DY6" s="38">
        <f t="shared" si="2"/>
        <v>0.16052522369692407</v>
      </c>
      <c r="DZ6" s="134"/>
      <c r="EA6" s="38">
        <f>EA5/EA8</f>
        <v>0.16052522369692424</v>
      </c>
      <c r="EB6" s="52"/>
      <c r="EC6" s="134"/>
      <c r="ED6" s="38">
        <f>ED5/ED8</f>
        <v>0.16052522369692415</v>
      </c>
      <c r="EE6" s="52"/>
      <c r="EF6" s="134"/>
      <c r="EG6" s="38">
        <f>EG5/EG8</f>
        <v>0.16052522369692418</v>
      </c>
      <c r="EH6" s="52"/>
      <c r="EI6" s="134"/>
      <c r="EJ6" s="38">
        <f>EJ5/EJ8</f>
        <v>0.16052522369692424</v>
      </c>
      <c r="EK6" s="52"/>
      <c r="EL6" s="38" t="e">
        <f>EL5/EL8</f>
        <v>#DIV/0!</v>
      </c>
      <c r="EM6" s="134"/>
      <c r="EN6" s="38">
        <f>EN5/EN8</f>
        <v>0.16052522369692415</v>
      </c>
      <c r="EO6" s="52"/>
      <c r="EP6" s="134"/>
      <c r="EQ6" s="38">
        <f>EQ5/EQ8</f>
        <v>0.16052522369692421</v>
      </c>
      <c r="ER6" s="52"/>
      <c r="ES6" s="134"/>
      <c r="ET6" s="38">
        <f>ET5/ET8</f>
        <v>0.16052522369692429</v>
      </c>
      <c r="EU6" s="52"/>
      <c r="EV6" s="134"/>
      <c r="EW6" s="38">
        <f>EW5/EW8</f>
        <v>0.16052522369692418</v>
      </c>
      <c r="EX6" s="52"/>
      <c r="EY6" s="134"/>
      <c r="EZ6" s="38">
        <f>EZ5/EZ8</f>
        <v>0.16052522369692404</v>
      </c>
      <c r="FA6" s="52"/>
      <c r="FB6" s="134"/>
      <c r="FC6" s="38">
        <f>FC5/FC8</f>
        <v>0.16052522369692429</v>
      </c>
      <c r="FD6" s="52"/>
      <c r="FE6" s="134"/>
      <c r="FF6" s="38">
        <f>FF5/FF8</f>
        <v>0.16052522369692421</v>
      </c>
      <c r="FG6" s="52"/>
      <c r="FH6" s="134"/>
      <c r="FI6" s="38">
        <f>FI5/FI8</f>
        <v>0.16052522369692401</v>
      </c>
      <c r="FJ6" s="38">
        <f>FJ5/FJ8</f>
        <v>0.16052522369692412</v>
      </c>
      <c r="FK6" s="52"/>
      <c r="FL6" s="134"/>
      <c r="FM6" s="38" t="e">
        <f>FM5/FM8</f>
        <v>#DIV/0!</v>
      </c>
      <c r="FN6" s="52"/>
      <c r="FO6" s="134"/>
      <c r="FP6" s="38">
        <f>FP5/FP8</f>
        <v>0.16052522369692418</v>
      </c>
      <c r="FQ6" s="52"/>
      <c r="FR6" s="134"/>
      <c r="FS6" s="38" t="e">
        <f>FS5/FS8</f>
        <v>#DIV/0!</v>
      </c>
      <c r="FT6" s="38">
        <f>FT5/FT8</f>
        <v>0.16052522369692424</v>
      </c>
      <c r="FU6" s="52"/>
      <c r="FV6" s="134"/>
      <c r="FW6" s="38">
        <f>FW5/FW8</f>
        <v>0.16052522369692415</v>
      </c>
      <c r="FX6" s="52"/>
      <c r="FY6" s="134"/>
      <c r="FZ6" s="38">
        <f>FZ5/FZ8</f>
        <v>0.1605252236969241</v>
      </c>
      <c r="GA6" s="52"/>
      <c r="GB6" s="134"/>
      <c r="GC6" s="38">
        <f>GC5/GC8</f>
        <v>0.16052522369692407</v>
      </c>
      <c r="GD6" s="52"/>
      <c r="GE6" s="134"/>
      <c r="GF6" s="38">
        <f>GF5/GF8</f>
        <v>0.16052522369692421</v>
      </c>
      <c r="GG6" s="52"/>
      <c r="GH6" s="134"/>
      <c r="GI6" s="38">
        <f>GI5/GI8</f>
        <v>0.16052522369692404</v>
      </c>
      <c r="GJ6" s="52"/>
      <c r="GK6" s="134"/>
      <c r="GL6" s="38">
        <f>GL5/GL8</f>
        <v>0.16052522369692407</v>
      </c>
      <c r="GM6" s="52"/>
      <c r="GN6" s="134"/>
      <c r="GO6" s="38" t="e">
        <f>GO5/GO8</f>
        <v>#DIV/0!</v>
      </c>
      <c r="GP6" s="52"/>
      <c r="GQ6" s="134"/>
      <c r="GR6" s="38">
        <f>GR5/GR8</f>
        <v>0.16052522369692407</v>
      </c>
      <c r="GS6" s="52"/>
      <c r="GT6" s="134"/>
      <c r="GU6" s="38">
        <f>GU5/GU8</f>
        <v>0.16052522369692418</v>
      </c>
      <c r="GV6" s="52"/>
      <c r="GW6" s="138"/>
      <c r="GX6" s="38">
        <f>GX5/GX8</f>
        <v>0.16052522369692418</v>
      </c>
      <c r="GY6" s="52"/>
      <c r="GZ6" s="134"/>
      <c r="HA6" s="38">
        <f>HA5/HA8</f>
        <v>0.16052522369692421</v>
      </c>
      <c r="HB6" s="23"/>
      <c r="HC6" s="136"/>
    </row>
    <row r="7" spans="1:211" s="36" customFormat="1">
      <c r="A7" s="32"/>
      <c r="B7" s="35" t="s">
        <v>671</v>
      </c>
      <c r="C7" s="33"/>
      <c r="D7" s="34">
        <f>D8/$D$8</f>
        <v>1</v>
      </c>
      <c r="E7" s="34">
        <f>E8/$D$8</f>
        <v>0.22985708025192281</v>
      </c>
      <c r="F7" s="34">
        <f>F8/$D$8</f>
        <v>0.10294029949341603</v>
      </c>
      <c r="G7" s="53">
        <f>G8-F4</f>
        <v>0</v>
      </c>
      <c r="H7" s="142"/>
      <c r="I7" s="34">
        <f>I8/$D$8</f>
        <v>5.5953891699607614E-2</v>
      </c>
      <c r="J7" s="53">
        <f>J8-I4</f>
        <v>0</v>
      </c>
      <c r="K7" s="142"/>
      <c r="L7" s="34">
        <f>L8/$D$8</f>
        <v>4.6323134772037207E-2</v>
      </c>
      <c r="M7" s="53">
        <f>M8-L4</f>
        <v>0</v>
      </c>
      <c r="N7" s="142"/>
      <c r="O7" s="34">
        <f>O8/$D$8</f>
        <v>9.8745519278163277E-3</v>
      </c>
      <c r="P7" s="34">
        <f>P8/$D$8</f>
        <v>7.1843690325729889E-3</v>
      </c>
      <c r="Q7" s="117">
        <f>Q8-O4</f>
        <v>0</v>
      </c>
      <c r="R7" s="145"/>
      <c r="S7" s="115">
        <v>1.0044919181611675E-2</v>
      </c>
      <c r="T7" s="116">
        <f>T8/$D$8</f>
        <v>8.4245088186705556E-3</v>
      </c>
      <c r="U7" s="116">
        <f>U8/$D$8</f>
        <v>4.7475192683127995E-3</v>
      </c>
      <c r="V7" s="117">
        <f>V8-T4</f>
        <v>0</v>
      </c>
      <c r="W7" s="145"/>
      <c r="X7" s="34">
        <f>X8/$D$8</f>
        <v>3.6705011392386844E-3</v>
      </c>
      <c r="Y7" s="53">
        <f>X4-Y8</f>
        <v>0</v>
      </c>
      <c r="Z7" s="142"/>
      <c r="AA7" s="34">
        <f>AA8/$D$8</f>
        <v>9.9473590602593505E-6</v>
      </c>
      <c r="AB7" s="53">
        <f>AB8-AA4</f>
        <v>340.53352360030021</v>
      </c>
      <c r="AC7" s="142"/>
      <c r="AD7" s="34">
        <f>AD8/$D$8</f>
        <v>3.6172214764579457E-5</v>
      </c>
      <c r="AE7" s="53">
        <f>AE8-AD4</f>
        <v>1147.394631273819</v>
      </c>
      <c r="AF7" s="142"/>
      <c r="AG7" s="34">
        <f>AG8/$D$8</f>
        <v>0</v>
      </c>
      <c r="AH7" s="53">
        <f>AH8-AG4</f>
        <v>0</v>
      </c>
      <c r="AI7" s="142"/>
      <c r="AJ7" s="34">
        <f>AJ8/$D$8</f>
        <v>8.7102291239609948E-4</v>
      </c>
      <c r="AK7" s="53">
        <f>AK8-AJ4</f>
        <v>0</v>
      </c>
      <c r="AL7" s="142"/>
      <c r="AM7" s="34">
        <f>AM8/$D$8</f>
        <v>8.9184605069557563E-6</v>
      </c>
      <c r="AN7" s="53">
        <f>AN8-AM4</f>
        <v>0</v>
      </c>
      <c r="AO7" s="142"/>
      <c r="AP7" s="34">
        <f>AP8/$D$8</f>
        <v>8.6210445188914366E-4</v>
      </c>
      <c r="AQ7" s="53">
        <f>AQ8-AP4</f>
        <v>0</v>
      </c>
      <c r="AR7" s="142"/>
      <c r="AS7" s="34">
        <f>AS8/$D$8</f>
        <v>1.0047837434605404E-5</v>
      </c>
      <c r="AT7" s="53">
        <f>AT8-AS4</f>
        <v>0</v>
      </c>
      <c r="AU7" s="142"/>
      <c r="AV7" s="34">
        <f>AV8/$D$8</f>
        <v>7.4808752090532796E-3</v>
      </c>
      <c r="AW7" s="53">
        <f>AW8-AV4</f>
        <v>0</v>
      </c>
      <c r="AX7" s="142"/>
      <c r="AY7" s="34">
        <f>AY8/$D$8</f>
        <v>0.15734132859355304</v>
      </c>
      <c r="AZ7" s="53">
        <f>AZ8-AY4</f>
        <v>0</v>
      </c>
      <c r="BA7" s="135"/>
      <c r="BB7" s="34">
        <f>BB8/$D$8</f>
        <v>1.1827665640111076E-2</v>
      </c>
      <c r="BC7" s="53">
        <f>BC8-BB4</f>
        <v>0</v>
      </c>
      <c r="BD7" s="142"/>
      <c r="BE7" s="34">
        <f>BE8/$D$8</f>
        <v>1.4691345026633947E-4</v>
      </c>
      <c r="BF7" s="53">
        <f>BF8-BE4</f>
        <v>0</v>
      </c>
      <c r="BG7" s="142"/>
      <c r="BH7" s="34">
        <f>BH8/$D$8</f>
        <v>4.0191349738421617E-4</v>
      </c>
      <c r="BI7" s="53">
        <f>BI8-BH4</f>
        <v>0</v>
      </c>
      <c r="BJ7" s="135"/>
      <c r="BK7" s="34">
        <f>BK8/$D$8</f>
        <v>1.0244638196777809E-3</v>
      </c>
      <c r="BL7" s="53">
        <f>BL8-BK4</f>
        <v>0</v>
      </c>
      <c r="BM7" s="135"/>
      <c r="BN7" s="34">
        <f>BN8/$D$8</f>
        <v>3.0467725673361868E-3</v>
      </c>
      <c r="BO7" s="53">
        <f>BO8-BN4</f>
        <v>0</v>
      </c>
      <c r="BP7" s="135"/>
      <c r="BQ7" s="34">
        <f>BQ8/$D$8</f>
        <v>0.13329379769340854</v>
      </c>
      <c r="BR7" s="34">
        <f>BR8/$D$8</f>
        <v>7.5998019253689757E-3</v>
      </c>
      <c r="BS7" s="53">
        <f>BQ4-BS8</f>
        <v>0</v>
      </c>
      <c r="BT7" s="135"/>
      <c r="BU7" s="34">
        <f>BU8/$D$8</f>
        <v>6.8315873702938044E-3</v>
      </c>
      <c r="BV7" s="53">
        <f>BV8-BU4</f>
        <v>0</v>
      </c>
      <c r="BW7" s="135"/>
      <c r="BX7" s="34">
        <f>BX8/$D$8</f>
        <v>1.6905553402320904E-3</v>
      </c>
      <c r="BY7" s="53">
        <f>BY8-BX4</f>
        <v>0</v>
      </c>
      <c r="BZ7" s="135"/>
      <c r="CA7" s="34">
        <f>CA8/$D$8</f>
        <v>0.40308155432618431</v>
      </c>
      <c r="CB7" s="53">
        <f>CB8-CA4</f>
        <v>0</v>
      </c>
      <c r="CC7" s="135"/>
      <c r="CD7" s="34">
        <f>CD8/$D$8</f>
        <v>0.34820316349200686</v>
      </c>
      <c r="CE7" s="53">
        <f>CE8-CD4</f>
        <v>0</v>
      </c>
      <c r="CF7" s="135"/>
      <c r="CG7" s="34">
        <f>CG8/$D$8</f>
        <v>4.7512271735316719E-2</v>
      </c>
      <c r="CH7" s="34">
        <f>CH8/$D$8</f>
        <v>0</v>
      </c>
      <c r="CI7" s="53">
        <f>CG4-CI8</f>
        <v>0</v>
      </c>
      <c r="CJ7" s="135"/>
      <c r="CK7" s="34">
        <f>CK8/$D$8</f>
        <v>0.1380843113968602</v>
      </c>
      <c r="CL7" s="53">
        <f>CL8-CK4</f>
        <v>0</v>
      </c>
      <c r="CM7" s="135"/>
      <c r="CN7" s="34">
        <f>CN8/$D$8</f>
        <v>2.831418292479708E-3</v>
      </c>
      <c r="CO7" s="53">
        <f>CO8-CN4</f>
        <v>0</v>
      </c>
      <c r="CP7" s="135"/>
      <c r="CQ7" s="34">
        <f>CQ8/$D$8</f>
        <v>2.6988893262847502E-4</v>
      </c>
      <c r="CR7" s="53">
        <f>CR8-CQ4</f>
        <v>0</v>
      </c>
      <c r="CS7" s="135"/>
      <c r="CT7" s="34">
        <f>CT8/$D$8</f>
        <v>2.207189860760515E-3</v>
      </c>
      <c r="CU7" s="53">
        <f>CU8-CT4</f>
        <v>0</v>
      </c>
      <c r="CV7" s="135"/>
      <c r="CW7" s="34">
        <f>CW8/$D$8</f>
        <v>1.5717617457049953E-2</v>
      </c>
      <c r="CX7" s="53">
        <f>CX8-CW4</f>
        <v>0</v>
      </c>
      <c r="CY7" s="135"/>
      <c r="CZ7" s="34">
        <f>CZ8/$D$8</f>
        <v>7.3223293773888988E-4</v>
      </c>
      <c r="DA7" s="53">
        <f>DA8-CZ4</f>
        <v>0</v>
      </c>
      <c r="DB7" s="135"/>
      <c r="DC7" s="34">
        <f>DC8/$D$8</f>
        <v>4.6327564059735135E-3</v>
      </c>
      <c r="DD7" s="53">
        <f>DD8-DC4</f>
        <v>0</v>
      </c>
      <c r="DE7" s="34">
        <f>DE8/$D$8</f>
        <v>7.9078113383927659E-3</v>
      </c>
      <c r="DF7" s="135"/>
      <c r="DG7" s="34">
        <f>DG8/$D$8</f>
        <v>1.4366397963998807E-3</v>
      </c>
      <c r="DH7" s="53">
        <f>DH8-DG4</f>
        <v>0</v>
      </c>
      <c r="DI7" s="135"/>
      <c r="DJ7" s="34">
        <f>DJ8/$D$8</f>
        <v>6.4633342287938921E-3</v>
      </c>
      <c r="DK7" s="53">
        <f>DK8-DJ4</f>
        <v>0</v>
      </c>
      <c r="DL7" s="135"/>
      <c r="DM7" s="34">
        <f>DM8/$D$8</f>
        <v>6.3904246084090366E-6</v>
      </c>
      <c r="DN7" s="34">
        <f>DN8/$D$8</f>
        <v>0</v>
      </c>
      <c r="DO7" s="53">
        <f>DO8-DN4</f>
        <v>0</v>
      </c>
      <c r="DP7" s="135"/>
      <c r="DQ7" s="34">
        <f>DQ8/$D$8</f>
        <v>2.2873793604191663E-3</v>
      </c>
      <c r="DR7" s="53">
        <f>DR8-DQ4</f>
        <v>0</v>
      </c>
      <c r="DS7" s="34">
        <f t="shared" ref="DS7:DY7" si="3">DS8/$D$8</f>
        <v>0</v>
      </c>
      <c r="DT7" s="34">
        <f t="shared" si="3"/>
        <v>0</v>
      </c>
      <c r="DU7" s="34">
        <f t="shared" si="3"/>
        <v>0</v>
      </c>
      <c r="DV7" s="34">
        <f t="shared" si="3"/>
        <v>0</v>
      </c>
      <c r="DW7" s="34">
        <f t="shared" si="3"/>
        <v>0</v>
      </c>
      <c r="DX7" s="34">
        <f t="shared" si="3"/>
        <v>0</v>
      </c>
      <c r="DY7" s="34">
        <f t="shared" si="3"/>
        <v>2.5848061800522401E-6</v>
      </c>
      <c r="DZ7" s="135"/>
      <c r="EA7" s="34">
        <f>EA8/$D$8</f>
        <v>3.3986446390837648E-3</v>
      </c>
      <c r="EB7" s="53">
        <f>EB8-EA4</f>
        <v>0</v>
      </c>
      <c r="EC7" s="135"/>
      <c r="ED7" s="34">
        <f>ED8/$D$8</f>
        <v>1.6848137647738584E-2</v>
      </c>
      <c r="EE7" s="53">
        <f>EE8-ED4</f>
        <v>0</v>
      </c>
      <c r="EF7" s="135"/>
      <c r="EG7" s="34">
        <f>EG8/$D$8</f>
        <v>1.1929840993721463E-2</v>
      </c>
      <c r="EH7" s="53">
        <f>EH8-EG4</f>
        <v>0</v>
      </c>
      <c r="EI7" s="135"/>
      <c r="EJ7" s="34">
        <f>EJ8/$D$8</f>
        <v>4.9182966540171251E-3</v>
      </c>
      <c r="EK7" s="53">
        <f>EK8-EJ4</f>
        <v>0</v>
      </c>
      <c r="EL7" s="34">
        <f>EL8/$D$8</f>
        <v>0</v>
      </c>
      <c r="EM7" s="135"/>
      <c r="EN7" s="34">
        <f>EN8/$D$8</f>
        <v>2.8465523452237112E-4</v>
      </c>
      <c r="EO7" s="53">
        <f>EO8-EN4</f>
        <v>0</v>
      </c>
      <c r="EP7" s="135"/>
      <c r="EQ7" s="34">
        <f>EQ8/$D$8</f>
        <v>1.3866919965124574E-3</v>
      </c>
      <c r="ER7" s="53">
        <f>ER8-EQ4</f>
        <v>4315.8363926396705</v>
      </c>
      <c r="ES7" s="135"/>
      <c r="ET7" s="34">
        <f>ET8/$D$8</f>
        <v>1.8066845677927586E-3</v>
      </c>
      <c r="EU7" s="53">
        <f>EU8-ET4</f>
        <v>992.37753454665653</v>
      </c>
      <c r="EV7" s="135"/>
      <c r="EW7" s="34">
        <f>EW8/$D$8</f>
        <v>2.8878101724274419E-3</v>
      </c>
      <c r="EX7" s="53">
        <f>EX8-EW4</f>
        <v>-623613.83276913036</v>
      </c>
      <c r="EY7" s="135"/>
      <c r="EZ7" s="34">
        <f>EZ8/$D$8</f>
        <v>2.7658575599161486E-3</v>
      </c>
      <c r="FA7" s="53">
        <f>FA8-EZ4</f>
        <v>0</v>
      </c>
      <c r="FB7" s="135"/>
      <c r="FC7" s="34">
        <f>FC8/$D$8</f>
        <v>2.0292975812730711E-3</v>
      </c>
      <c r="FD7" s="53">
        <f>FD8-FC4</f>
        <v>0</v>
      </c>
      <c r="FE7" s="135"/>
      <c r="FF7" s="34">
        <f>FF8/$D$8</f>
        <v>1.0882407355467652E-2</v>
      </c>
      <c r="FG7" s="53">
        <f>FG8-FF4</f>
        <v>0</v>
      </c>
      <c r="FH7" s="135"/>
      <c r="FI7" s="34">
        <f>FI8/$D$8</f>
        <v>1.9701887057959953E-3</v>
      </c>
      <c r="FJ7" s="34">
        <f>FJ8/$D$8</f>
        <v>1.2914520622129347E-3</v>
      </c>
      <c r="FK7" s="53">
        <f>FK8-FJ4</f>
        <v>522627.21555895638</v>
      </c>
      <c r="FL7" s="135"/>
      <c r="FM7" s="34">
        <f>FM8/$D$8</f>
        <v>0</v>
      </c>
      <c r="FN7" s="53">
        <f>FN8-FM4</f>
        <v>0</v>
      </c>
      <c r="FO7" s="135"/>
      <c r="FP7" s="34">
        <f>FP8/$D$8</f>
        <v>2.2339055533235157E-4</v>
      </c>
      <c r="FQ7" s="53">
        <f>FQ8-FP4</f>
        <v>731.35572414929629</v>
      </c>
      <c r="FR7" s="135"/>
      <c r="FS7" s="34">
        <f>FS8/$D$8</f>
        <v>0</v>
      </c>
      <c r="FT7" s="34">
        <f>FT8/$D$8</f>
        <v>8.7131009968565516E-4</v>
      </c>
      <c r="FU7" s="53"/>
      <c r="FV7" s="135"/>
      <c r="FW7" s="34">
        <f>FW8/$D$8</f>
        <v>5.2289966729300148E-2</v>
      </c>
      <c r="FX7" s="53">
        <f>FX8-FW4</f>
        <v>0</v>
      </c>
      <c r="FY7" s="135"/>
      <c r="FZ7" s="34">
        <f>FZ8/$D$8</f>
        <v>4.3606983843814388E-2</v>
      </c>
      <c r="GA7" s="53">
        <f>GA8-FZ4</f>
        <v>0</v>
      </c>
      <c r="GB7" s="135"/>
      <c r="GC7" s="34">
        <f>GC8/$D$8</f>
        <v>2.6509166498975218E-3</v>
      </c>
      <c r="GD7" s="53"/>
      <c r="GE7" s="135"/>
      <c r="GF7" s="34">
        <f>GF8/$D$8</f>
        <v>1.7127543691028373E-4</v>
      </c>
      <c r="GG7" s="53">
        <f>GG8-GF4</f>
        <v>0</v>
      </c>
      <c r="GH7" s="135"/>
      <c r="GI7" s="34">
        <f>GI8/$D$8</f>
        <v>1.5019472792496035E-2</v>
      </c>
      <c r="GJ7" s="53">
        <f>GJ8-GI4</f>
        <v>0</v>
      </c>
      <c r="GK7" s="135"/>
      <c r="GL7" s="34">
        <f>GL8/$D$8</f>
        <v>8.6877139499332047E-3</v>
      </c>
      <c r="GM7" s="53">
        <f>GM8-GL4</f>
        <v>0</v>
      </c>
      <c r="GN7" s="135"/>
      <c r="GO7" s="34">
        <f>GO8/$D$8</f>
        <v>0</v>
      </c>
      <c r="GP7" s="53" t="e">
        <f>GP8-GO4</f>
        <v>#DIV/0!</v>
      </c>
      <c r="GQ7" s="135"/>
      <c r="GR7" s="34">
        <f>GR8/$D$8</f>
        <v>3.9070011080719649E-4</v>
      </c>
      <c r="GS7" s="53">
        <f>GS8-GR4</f>
        <v>0</v>
      </c>
      <c r="GT7" s="135"/>
      <c r="GU7" s="34">
        <f>GU8/$D$8</f>
        <v>7.5358780759540531E-3</v>
      </c>
      <c r="GV7" s="53">
        <f>GV8-GU4</f>
        <v>0</v>
      </c>
      <c r="GW7" s="139"/>
      <c r="GX7" s="34">
        <f>GX8/$D$8</f>
        <v>4.4925890737607685E-4</v>
      </c>
      <c r="GY7" s="53">
        <f>GY8-GX4</f>
        <v>0</v>
      </c>
      <c r="GZ7" s="135"/>
      <c r="HA7" s="34">
        <f>HA8/$D$8</f>
        <v>3.1187685579587893E-4</v>
      </c>
      <c r="HB7" s="55">
        <f>HB8-HA4</f>
        <v>0</v>
      </c>
      <c r="HC7" s="136"/>
    </row>
    <row r="8" spans="1:211" s="24" customFormat="1">
      <c r="A8" s="21"/>
      <c r="B8" s="22" t="s">
        <v>297</v>
      </c>
      <c r="C8" s="22" t="s">
        <v>482</v>
      </c>
      <c r="D8" s="29">
        <f>D9+D62+D97+D111</f>
        <v>663492687.86000001</v>
      </c>
      <c r="E8" s="23">
        <f>E9+E62+E97+E111</f>
        <v>152508492</v>
      </c>
      <c r="F8" s="23">
        <f>F9+F62+F97+F111</f>
        <v>68300136</v>
      </c>
      <c r="G8" s="23">
        <f>G9+G62+G97+G111</f>
        <v>79264030.609930336</v>
      </c>
      <c r="H8" s="40">
        <f>F8/$F$8</f>
        <v>1</v>
      </c>
      <c r="I8" s="23">
        <f>I9+I62+I97+I111</f>
        <v>37124998</v>
      </c>
      <c r="J8" s="23">
        <f>J9+J62+J97+J111</f>
        <v>43084496.608697861</v>
      </c>
      <c r="K8" s="40">
        <f>I8/$I$8</f>
        <v>1</v>
      </c>
      <c r="L8" s="23">
        <f>L9+L62+L97+L111</f>
        <v>30735061.199999996</v>
      </c>
      <c r="M8" s="23">
        <f>M9+M62+M97+M111</f>
        <v>35668813.77446866</v>
      </c>
      <c r="N8" s="40">
        <f>L8/$L$8</f>
        <v>1</v>
      </c>
      <c r="O8" s="23">
        <f>O9+O62+O97+O111</f>
        <v>6551693</v>
      </c>
      <c r="P8" s="23">
        <f>P9+P62+P97+P111</f>
        <v>4766776.32</v>
      </c>
      <c r="Q8" s="23">
        <f>Q9+Q62+Q97+Q111</f>
        <v>7603404.9844185738</v>
      </c>
      <c r="R8" s="43">
        <f>O8/$T$8</f>
        <v>1.1721219765278375</v>
      </c>
      <c r="S8" s="122">
        <f>S9+S62+S97+S111</f>
        <v>6675979.9999999991</v>
      </c>
      <c r="T8" s="122">
        <f>T9+T62+T97+T111</f>
        <v>5589600</v>
      </c>
      <c r="U8" s="122">
        <f>U9+U62+U97+U111</f>
        <v>3149944.32</v>
      </c>
      <c r="V8" s="122">
        <f>V9+V62+V97+V111</f>
        <v>6486871.7903763279</v>
      </c>
      <c r="W8" s="43">
        <f>T8/$T$8</f>
        <v>1</v>
      </c>
      <c r="X8" s="23">
        <f>X9+X62+X97+X111</f>
        <v>2435350.666666667</v>
      </c>
      <c r="Y8" s="23">
        <f>Y9+Y62+Y97+Y111</f>
        <v>2826285.8772137868</v>
      </c>
      <c r="Z8" s="43">
        <f>X8/$X$8</f>
        <v>1</v>
      </c>
      <c r="AA8" s="23">
        <f>AA9+AA62+AA97+AA111</f>
        <v>6600</v>
      </c>
      <c r="AB8" s="23">
        <f>AB9+AB62+AB97+AB111</f>
        <v>8000</v>
      </c>
      <c r="AC8" s="43">
        <f>AA8/$AA$8</f>
        <v>1</v>
      </c>
      <c r="AD8" s="23">
        <f>AD9+AD62+AD97+AD111</f>
        <v>24000</v>
      </c>
      <c r="AE8" s="23">
        <f>AE9+AE62+AE97+AE111</f>
        <v>29000</v>
      </c>
      <c r="AF8" s="43">
        <f>AD8/$AD$8</f>
        <v>1</v>
      </c>
      <c r="AG8" s="23">
        <f>AG9+AG62+AG97+AG111</f>
        <v>0</v>
      </c>
      <c r="AH8" s="23">
        <v>0</v>
      </c>
      <c r="AI8" s="43">
        <v>0</v>
      </c>
      <c r="AJ8" s="23">
        <f>AM8+AP8</f>
        <v>577917.33333333337</v>
      </c>
      <c r="AK8" s="23">
        <f>AN8+AQ8</f>
        <v>670687.64254499658</v>
      </c>
      <c r="AL8" s="43">
        <f>AJ8/$AJ$8</f>
        <v>1</v>
      </c>
      <c r="AM8" s="23">
        <f>AM9+AM62+AM97+AM111</f>
        <v>5917.333333333333</v>
      </c>
      <c r="AN8" s="23">
        <f>AN9+AN62+AN97+AN111</f>
        <v>6867.2145903559322</v>
      </c>
      <c r="AO8" s="43">
        <f>AM8/$AM$8</f>
        <v>1</v>
      </c>
      <c r="AP8" s="23">
        <f>AP9+AP62+AP97+AP111</f>
        <v>572000</v>
      </c>
      <c r="AQ8" s="23">
        <f>AQ9+AQ62+AQ97+AQ111</f>
        <v>663820.42795464059</v>
      </c>
      <c r="AR8" s="43">
        <f>AP8/$AP$8</f>
        <v>1</v>
      </c>
      <c r="AS8" s="23">
        <f>AS9+AS62+AS97+AS111</f>
        <v>6666.6666666666661</v>
      </c>
      <c r="AT8" s="23">
        <f>AT9+AT62+AT97+AT111</f>
        <v>7736.834824646161</v>
      </c>
      <c r="AU8" s="43">
        <f>AS8/$AS$8</f>
        <v>1</v>
      </c>
      <c r="AV8" s="23">
        <f>AV9+AV62+AV97+AV111</f>
        <v>4963506</v>
      </c>
      <c r="AW8" s="23">
        <f>AW9+AW62+AW97+AW111</f>
        <v>5760273.910971025</v>
      </c>
      <c r="AX8" s="43">
        <f>AV8/$AV$8</f>
        <v>1</v>
      </c>
      <c r="AY8" s="23">
        <f>AY9+AY62+AY97+AY111</f>
        <v>104394821.01999998</v>
      </c>
      <c r="AZ8" s="23">
        <f>AZ9+AZ62+AZ97+AZ111</f>
        <v>121152823.01703587</v>
      </c>
      <c r="BA8" s="43">
        <f>AY8/$AY$8</f>
        <v>1</v>
      </c>
      <c r="BB8" s="23">
        <f>BB9+BB62+BB97+BB111</f>
        <v>7847569.666666666</v>
      </c>
      <c r="BC8" s="23">
        <f>BC9+BC62+BC97+BC111</f>
        <v>9107302.5428855289</v>
      </c>
      <c r="BD8" s="43">
        <f>BB8/$BB$8</f>
        <v>1</v>
      </c>
      <c r="BE8" s="23">
        <f>BE9+BE62+BE97+BE111</f>
        <v>97476</v>
      </c>
      <c r="BF8" s="23">
        <f>BF9+BF62+BF97+BF111</f>
        <v>113123.3567050814</v>
      </c>
      <c r="BG8" s="43">
        <f>BE8/$BE$8</f>
        <v>1</v>
      </c>
      <c r="BH8" s="23">
        <f>BH9+BH62+BH97+BH111</f>
        <v>266666.66666666669</v>
      </c>
      <c r="BI8" s="23">
        <f>BI9+BI62+BI97+BI111</f>
        <v>309473.39298584644</v>
      </c>
      <c r="BJ8" s="43">
        <f>BH8/$BH$8</f>
        <v>1</v>
      </c>
      <c r="BK8" s="23">
        <f>BK9+BK62+BK97+BK111</f>
        <v>679724.2533333333</v>
      </c>
      <c r="BL8" s="23">
        <f>BL9+BL62+BL97+BL111</f>
        <v>788837.14115189132</v>
      </c>
      <c r="BM8" s="43">
        <f>BK8/$BK$8</f>
        <v>1</v>
      </c>
      <c r="BN8" s="23">
        <f>BN9+BN62+BN97+BN111</f>
        <v>2021511.3199999996</v>
      </c>
      <c r="BO8" s="23">
        <f>BO9+BO62+BO97+BO111</f>
        <v>2346014.8768488644</v>
      </c>
      <c r="BP8" s="43">
        <f>BN8/$BN$8</f>
        <v>1</v>
      </c>
      <c r="BQ8" s="23">
        <f>BQ9+BQ62+BQ97+BQ111</f>
        <v>88439460.106666699</v>
      </c>
      <c r="BR8" s="23">
        <f>BR9+BR62+BR97+BR111</f>
        <v>5042413.006666665</v>
      </c>
      <c r="BS8" s="23">
        <f>BS9+BS62+BS97+BS111</f>
        <v>102636224.22392458</v>
      </c>
      <c r="BT8" s="43">
        <f>BQ8/$BQ$8</f>
        <v>1</v>
      </c>
      <c r="BU8" s="23">
        <f>BU9+BU62+BU97+BU111</f>
        <v>4532708.2666666657</v>
      </c>
      <c r="BV8" s="23">
        <f>BV9+BV62+BV97+BV111</f>
        <v>5260322.2751262309</v>
      </c>
      <c r="BW8" s="43">
        <f>BU8/$BU$8</f>
        <v>1</v>
      </c>
      <c r="BX8" s="23">
        <f>BX9+BX62+BX97+BX111</f>
        <v>1121671.1066666665</v>
      </c>
      <c r="BY8" s="23">
        <f>BY9+BY62+BY97+BY111</f>
        <v>1301727.6119787102</v>
      </c>
      <c r="BZ8" s="43">
        <f>BX8/$BX$8</f>
        <v>1</v>
      </c>
      <c r="CA8" s="23">
        <f>CA9+CA62+CA97+CA111</f>
        <v>267441663.90666664</v>
      </c>
      <c r="CB8" s="23">
        <f>CB9+CB62+CB97+CB111</f>
        <v>310372796.83116204</v>
      </c>
      <c r="CC8" s="43">
        <f>CA8/$CA$8</f>
        <v>1</v>
      </c>
      <c r="CD8" s="23">
        <f>CD9+CD62+CD97+CD111</f>
        <v>231030252.86666664</v>
      </c>
      <c r="CE8" s="23">
        <f>CE9+CE62+CE97+CE111</f>
        <v>268116435.88884535</v>
      </c>
      <c r="CF8" s="43">
        <f>CD8/$CD$8</f>
        <v>1</v>
      </c>
      <c r="CG8" s="23">
        <f>CG9+CG62+CG97+CG111</f>
        <v>31524044.879999999</v>
      </c>
      <c r="CH8" s="23">
        <f>CH9+CH62+CH97+CH111</f>
        <v>0</v>
      </c>
      <c r="CI8" s="23">
        <f>CI9+CI62+CI97+CI111</f>
        <v>36584449.236193866</v>
      </c>
      <c r="CJ8" s="43">
        <f>CG8/$CG$8</f>
        <v>1</v>
      </c>
      <c r="CK8" s="23">
        <f>CK9+CK62+CK97+CK111</f>
        <v>91617930.920000002</v>
      </c>
      <c r="CL8" s="23">
        <f>CL9+CL62+CL97+CL111</f>
        <v>106324919.77558231</v>
      </c>
      <c r="CM8" s="43">
        <f>CK8/$CK$8</f>
        <v>1</v>
      </c>
      <c r="CN8" s="23">
        <f>CN9+CN62+CN97+CN111</f>
        <v>1878625.3333333333</v>
      </c>
      <c r="CO8" s="23">
        <f>CO9+CO62+CO97+CO111</f>
        <v>2180192.0852093752</v>
      </c>
      <c r="CP8" s="43">
        <f>CN8/$CN$8</f>
        <v>1</v>
      </c>
      <c r="CQ8" s="23">
        <f>CQ9+CQ62+CQ97+CQ111</f>
        <v>179069.33333333334</v>
      </c>
      <c r="CR8" s="23">
        <f>CR9+CR62+CR97+CR111</f>
        <v>207814.47812392577</v>
      </c>
      <c r="CS8" s="43">
        <f>CQ8/$CQ$8</f>
        <v>1</v>
      </c>
      <c r="CT8" s="23">
        <f>CT9+CT62+CT97+CT111</f>
        <v>1464454.3333333333</v>
      </c>
      <c r="CU8" s="23">
        <f>CU9+CU62+CU97+CU111</f>
        <v>1699536.1927855962</v>
      </c>
      <c r="CV8" s="43">
        <f>CT8/$CT$8</f>
        <v>1</v>
      </c>
      <c r="CW8" s="23">
        <f>CW9+CW62+CW97+CW111</f>
        <v>10428524.253333332</v>
      </c>
      <c r="CX8" s="23">
        <f>CX9+CX62+CX97+CX111</f>
        <v>12102565.441928463</v>
      </c>
      <c r="CY8" s="43">
        <f>CW8/$CW$8</f>
        <v>1</v>
      </c>
      <c r="CZ8" s="23">
        <f>CZ9+CZ62+CZ97+CZ111</f>
        <v>485831.20000000007</v>
      </c>
      <c r="DA8" s="23">
        <f>DA9+DA62+DA97+DA111</f>
        <v>563819.36205894523</v>
      </c>
      <c r="DB8" s="43">
        <f>CZ8/$CZ$8</f>
        <v>1</v>
      </c>
      <c r="DC8" s="23">
        <f>DC9+DC62+DC97+DC111</f>
        <v>3073800</v>
      </c>
      <c r="DD8" s="23">
        <f>DD9+DD62+DD97+DD111</f>
        <v>3567222.4325996055</v>
      </c>
      <c r="DE8" s="23">
        <f>DE9+DE62+DE97+DE111</f>
        <v>5246775</v>
      </c>
      <c r="DF8" s="43">
        <f>DC8/$DC$8</f>
        <v>1</v>
      </c>
      <c r="DG8" s="23">
        <f>DG9+DG62+DG97+DG111</f>
        <v>953200</v>
      </c>
      <c r="DH8" s="23">
        <f>DH9+DH62+DH97+DH111</f>
        <v>1106212.6432279081</v>
      </c>
      <c r="DI8" s="43">
        <f>DG8/$DG$8</f>
        <v>1</v>
      </c>
      <c r="DJ8" s="23">
        <f>DJ9+DJ62+DJ97+DJ111</f>
        <v>4288375</v>
      </c>
      <c r="DK8" s="23">
        <f>DK9+DK62+DK97+DK111</f>
        <v>4976767.3561712969</v>
      </c>
      <c r="DL8" s="43">
        <f>DJ8/$DJ$8</f>
        <v>1</v>
      </c>
      <c r="DM8" s="23">
        <f>DM9+DM62+DM97+DM111</f>
        <v>4240</v>
      </c>
      <c r="DN8" s="23">
        <f>DN9+DN62+DN97+DN111</f>
        <v>0</v>
      </c>
      <c r="DO8" s="23">
        <f>DO9+DO62+DO97+DO111</f>
        <v>0</v>
      </c>
      <c r="DP8" s="43">
        <f>DM8/$DM$8</f>
        <v>1</v>
      </c>
      <c r="DQ8" s="23">
        <f t="shared" ref="DQ8:DY8" si="4">DQ9+DQ62+DQ97+DQ111</f>
        <v>1517659.4800000004</v>
      </c>
      <c r="DR8" s="23">
        <f t="shared" si="4"/>
        <v>1761282.1075227577</v>
      </c>
      <c r="DS8" s="23">
        <f t="shared" si="4"/>
        <v>0</v>
      </c>
      <c r="DT8" s="23">
        <f t="shared" si="4"/>
        <v>0</v>
      </c>
      <c r="DU8" s="23">
        <f t="shared" si="4"/>
        <v>0</v>
      </c>
      <c r="DV8" s="23">
        <f t="shared" si="4"/>
        <v>0</v>
      </c>
      <c r="DW8" s="23">
        <f t="shared" si="4"/>
        <v>0</v>
      </c>
      <c r="DX8" s="23">
        <f t="shared" si="4"/>
        <v>0</v>
      </c>
      <c r="DY8" s="23">
        <f t="shared" si="4"/>
        <v>1715</v>
      </c>
      <c r="DZ8" s="43">
        <f>DQ8/$DQ$8</f>
        <v>1</v>
      </c>
      <c r="EA8" s="23">
        <f>EA9+EA62+EA97+EA111</f>
        <v>2254975.8666666667</v>
      </c>
      <c r="EB8" s="23">
        <f>EB9+EB62+EB97+EB111</f>
        <v>2616956.3720944985</v>
      </c>
      <c r="EC8" s="43">
        <f>EA8/$EA$8</f>
        <v>1</v>
      </c>
      <c r="ED8" s="23">
        <f>ED9+ED62+ED97+ED111</f>
        <v>11178616.133333331</v>
      </c>
      <c r="EE8" s="23">
        <f>EE9+EE62+EE97+EE111</f>
        <v>12973065.988758713</v>
      </c>
      <c r="EF8" s="43">
        <f>ED8/$ED$8</f>
        <v>1</v>
      </c>
      <c r="EG8" s="23">
        <f>EG9+EG62+EG97+EG111</f>
        <v>7915362.2666666675</v>
      </c>
      <c r="EH8" s="23">
        <f>EH9+EH62+EH97+EH111</f>
        <v>9185977.5651655272</v>
      </c>
      <c r="EI8" s="43">
        <f>EG8/$EG$8</f>
        <v>1</v>
      </c>
      <c r="EJ8" s="23">
        <f>EJ9+EJ62+EJ97+EJ111</f>
        <v>3263253.8666666667</v>
      </c>
      <c r="EK8" s="23">
        <f>EK9+EK62+EK97+EK111</f>
        <v>3787088.4235931863</v>
      </c>
      <c r="EL8" s="23">
        <f>EL9+EL62+EL97+EL111</f>
        <v>0</v>
      </c>
      <c r="EM8" s="43">
        <f>EJ8/$EJ$8</f>
        <v>1</v>
      </c>
      <c r="EN8" s="23">
        <f>EN9+EN62+EN97+EN111</f>
        <v>188866.66666666669</v>
      </c>
      <c r="EO8" s="23">
        <f>EO9+EO62+EO97+EO111</f>
        <v>219184.53058222577</v>
      </c>
      <c r="EP8" s="43">
        <f>EN8/$EN$8</f>
        <v>1</v>
      </c>
      <c r="EQ8" s="23">
        <f>EQ9+EQ62+EQ97+EQ111</f>
        <v>920060.00000000012</v>
      </c>
      <c r="ER8" s="23">
        <f>ER9+ER62+ER97+ER111</f>
        <v>1072068.6737072319</v>
      </c>
      <c r="ES8" s="43">
        <f>EQ8/$EQ$8</f>
        <v>1</v>
      </c>
      <c r="ET8" s="23">
        <f>ET9+ET62+ET97+ET111</f>
        <v>1198721.9999999998</v>
      </c>
      <c r="EU8" s="23">
        <f>EU9+EU62+EU97+EU111</f>
        <v>1392139.4947349709</v>
      </c>
      <c r="EV8" s="43">
        <f>ET8/$ET$8</f>
        <v>1</v>
      </c>
      <c r="EW8" s="23">
        <f>EW9+EW62+EW97+EW111</f>
        <v>1916040.9333333336</v>
      </c>
      <c r="EX8" s="23">
        <f>EX9+EX62+EX97+EX111</f>
        <v>1600000</v>
      </c>
      <c r="EY8" s="43">
        <f>EW8/$EW$8</f>
        <v>1</v>
      </c>
      <c r="EZ8" s="23">
        <f>EZ9+EZ62+EZ97+EZ111</f>
        <v>1835126.2666666666</v>
      </c>
      <c r="FA8" s="23">
        <f>FA9+FA62+FA97+FA111</f>
        <v>2129710.3211354343</v>
      </c>
      <c r="FB8" s="43">
        <f>EZ8/$EZ$8</f>
        <v>1</v>
      </c>
      <c r="FC8" s="23">
        <f>FC9+FC62+FC97+FC111</f>
        <v>1346424.1066666667</v>
      </c>
      <c r="FD8" s="23">
        <f>FD9+FD62+FD97+FD111</f>
        <v>1562559.1375802648</v>
      </c>
      <c r="FE8" s="43">
        <f>FC8/$FC$8</f>
        <v>1</v>
      </c>
      <c r="FF8" s="23">
        <f>FF9+FF62+FF97+FF111</f>
        <v>7220397.706666667</v>
      </c>
      <c r="FG8" s="23">
        <f>FG9+FG62+FG97+FG111</f>
        <v>8379453.6637100922</v>
      </c>
      <c r="FH8" s="43">
        <f>FF8/$FF$8</f>
        <v>1</v>
      </c>
      <c r="FI8" s="23">
        <f>FI9+FI62+FI97+FI111</f>
        <v>1307205.7999999998</v>
      </c>
      <c r="FJ8" s="23">
        <f>FJ9+FJ62+FJ97+FJ111</f>
        <v>856869</v>
      </c>
      <c r="FK8" s="23">
        <f>FK9+FK62+FK97+FK111</f>
        <v>1517045.3034629161</v>
      </c>
      <c r="FL8" s="43">
        <f>FI8/$FI$8</f>
        <v>1</v>
      </c>
      <c r="FM8" s="23">
        <f>FM9+FM62+FM97+FM111</f>
        <v>0</v>
      </c>
      <c r="FN8" s="23">
        <f>FN9+FN62+FN97+FN111</f>
        <v>0</v>
      </c>
      <c r="FO8" s="43" t="e">
        <f>FM8/$FM$8</f>
        <v>#DIV/0!</v>
      </c>
      <c r="FP8" s="23">
        <v>148218</v>
      </c>
      <c r="FQ8" s="23">
        <v>172742.08333006001</v>
      </c>
      <c r="FR8" s="43">
        <f>FP8/$FP$8</f>
        <v>1</v>
      </c>
      <c r="FS8" s="23">
        <f>FS9+FS62+FS97+FS111</f>
        <v>0</v>
      </c>
      <c r="FT8" s="23">
        <f>FT9+FT62+FT97+FT111</f>
        <v>578107.87999999989</v>
      </c>
      <c r="FU8" s="23">
        <f>FU9+FU62+FU97+FU111</f>
        <v>3115378.7992999991</v>
      </c>
      <c r="FV8" s="43" t="e">
        <f>FS8/$FS$8</f>
        <v>#DIV/0!</v>
      </c>
      <c r="FW8" s="23">
        <f>FW9+FW62+FW97+FW111</f>
        <v>34694010.57333333</v>
      </c>
      <c r="FX8" s="23">
        <f>FX9+FX62+FX97+FX111</f>
        <v>40263274.381561115</v>
      </c>
      <c r="FY8" s="43">
        <f>FW8/$FW$8</f>
        <v>1</v>
      </c>
      <c r="FZ8" s="23">
        <f>FZ9+FZ62+FZ97+FZ111</f>
        <v>28932914.920000006</v>
      </c>
      <c r="GA8" s="23">
        <f>GA9+GA62+GA97+GA111</f>
        <v>33577377.559737056</v>
      </c>
      <c r="GB8" s="43">
        <f>FZ8/$FZ$8</f>
        <v>1</v>
      </c>
      <c r="GC8" s="23">
        <f>GC9+GC62+GC97+GC111</f>
        <v>1758863.8133333335</v>
      </c>
      <c r="GD8" s="23">
        <f>GD9+GD62+GD97+GD111</f>
        <v>2700000</v>
      </c>
      <c r="GE8" s="43">
        <f>GC8/$GC$8</f>
        <v>1</v>
      </c>
      <c r="GF8" s="23">
        <f>GF9+GF62+GF97+GF111</f>
        <v>113640</v>
      </c>
      <c r="GG8" s="23">
        <f>GG9+GG62+GG97+GG111</f>
        <v>131882.08642091847</v>
      </c>
      <c r="GH8" s="43">
        <f>GF8/$GF$8</f>
        <v>1</v>
      </c>
      <c r="GI8" s="23">
        <f>GI9+GI62+GI97+GI111</f>
        <v>9965310.3733333349</v>
      </c>
      <c r="GJ8" s="23">
        <f>GJ9+GJ62+GJ97+GJ111</f>
        <v>11564994.050221944</v>
      </c>
      <c r="GK8" s="43">
        <f>GI8/$GI$8</f>
        <v>1</v>
      </c>
      <c r="GL8" s="23">
        <f>GL9+GL62+GL97+GL111</f>
        <v>5764234.6799999997</v>
      </c>
      <c r="GM8" s="23">
        <f>GM9+GM62+GM97+GM111</f>
        <v>6689539.7414485682</v>
      </c>
      <c r="GN8" s="43">
        <f>GL8/$GL$8</f>
        <v>1</v>
      </c>
      <c r="GO8" s="23">
        <f>GO9+GO62+GO97+GO111</f>
        <v>0</v>
      </c>
      <c r="GP8" s="23" t="e">
        <f>GP9+GP62+GP97+GP111</f>
        <v>#DIV/0!</v>
      </c>
      <c r="GQ8" s="43" t="e">
        <f>GO8/$GO$8</f>
        <v>#DIV/0!</v>
      </c>
      <c r="GR8" s="23">
        <f>GR9+GR62+GR97+GR111</f>
        <v>259226.66666666666</v>
      </c>
      <c r="GS8" s="23">
        <f>GS9+GS62+GS97+GS111</f>
        <v>300839.08532154129</v>
      </c>
      <c r="GT8" s="43">
        <f>GR8/$GR$8</f>
        <v>1</v>
      </c>
      <c r="GU8" s="23">
        <f>GU9+GU62+GU97+GU111</f>
        <v>5000000</v>
      </c>
      <c r="GV8" s="23">
        <f>GV9+GV62+GV97+GV111</f>
        <v>5802626.1184846209</v>
      </c>
      <c r="GW8" s="38">
        <f>GU8/$GU$8</f>
        <v>1</v>
      </c>
      <c r="GX8" s="23">
        <f>GX9+GX62+GX97+GX111</f>
        <v>298080</v>
      </c>
      <c r="GY8" s="23">
        <f>GY9+GY62+GY97+GY111</f>
        <v>345929.35867957916</v>
      </c>
      <c r="GZ8" s="43">
        <f>GX8/$GX$8</f>
        <v>1</v>
      </c>
      <c r="HA8" s="23">
        <f>HA9+HA62+HA97+HA111</f>
        <v>206928.01333333334</v>
      </c>
      <c r="HB8" s="23">
        <f>HB9+HB62+HB97+HB111</f>
        <v>240145.17896282682</v>
      </c>
      <c r="HC8" s="56">
        <f>HA8/$HA$8</f>
        <v>1</v>
      </c>
    </row>
    <row r="9" spans="1:211" s="28" customFormat="1">
      <c r="A9" s="18">
        <v>1</v>
      </c>
      <c r="B9" s="26" t="s">
        <v>902</v>
      </c>
      <c r="C9" s="26" t="s">
        <v>483</v>
      </c>
      <c r="D9" s="27">
        <f>SUM(D10:D61)-D42-D41-D39-D38-D37-D30-D29-D28-D26-D25-D24-D23</f>
        <v>162672200.10666668</v>
      </c>
      <c r="E9" s="27">
        <f>SUM(E10:E61)-E42-E41-E39-E38-E37-E30-E29-E28-E26-E25-E24-E23</f>
        <v>89200645.933333352</v>
      </c>
      <c r="F9" s="27">
        <f>SUM(F10:F61)-F42-F41-F40-F39-F38-F37-F30-F29-F28-F26-F25-F24-F23</f>
        <v>40292724</v>
      </c>
      <c r="G9" s="27">
        <f>SUM(G10:G61)-G42-G41-G40-G39-G38-G37-G30-G29-G28-G26-G25-G24-G23</f>
        <v>46760722.533458427</v>
      </c>
      <c r="H9" s="40">
        <f>F9/$F$8</f>
        <v>0.58993621916067629</v>
      </c>
      <c r="I9" s="27">
        <f>SUM(I10:I61)-I42-I41-I40-I39-I38-I37-I30-I29-I28-I26-I25-I24-I23</f>
        <v>25172200</v>
      </c>
      <c r="J9" s="27">
        <f>SUM(J10:J61)-J42-J41-J40-J39-J38-J37-J30-J29-J28-J26-J25-J24-J23</f>
        <v>29212973.035943709</v>
      </c>
      <c r="K9" s="40">
        <f t="shared" ref="K9:K72" si="5">I9/$I$8</f>
        <v>0.6780390937664158</v>
      </c>
      <c r="L9" s="27">
        <f>SUM(L10:L61)-L42-L41-L40-L39-L38-L37-L30-L29-L28-L26-L25-L24-L23</f>
        <v>18131725.799999993</v>
      </c>
      <c r="M9" s="27">
        <f>SUM(M10:M61)-M42-M41-M40-M39-M38-M37-M30-M29-M28-M26-M25-M24-M23</f>
        <v>21042325.14005629</v>
      </c>
      <c r="N9" s="40">
        <f t="shared" ref="N9:N72" si="6">L9/$L$8</f>
        <v>0.58993621916067618</v>
      </c>
      <c r="O9" s="27">
        <f>SUM(O10:O61)-O42-O41-O40-O39-O38-O37-O30-O29-O28-O26-O25-O24-O23</f>
        <v>4993613</v>
      </c>
      <c r="P9" s="27">
        <f>SUM(P10:P61)-P42-P41-P40-P39-P38-P37-P30-P29-P28-P26-P25-P24-P23</f>
        <v>2144722</v>
      </c>
      <c r="Q9" s="27">
        <f>SUM(Q10:Q61)-Q42-Q41-Q40-Q39-Q38-Q37-Q30-Q29-Q28-Q26-Q25-Q24-Q23</f>
        <v>5795213.8438808694</v>
      </c>
      <c r="R9" s="43">
        <f t="shared" ref="R9:R61" si="7">O9/$T$8</f>
        <v>0.89337573350508082</v>
      </c>
      <c r="S9" s="123">
        <f>SUM(S10:S61)-S42-S41-S40-S39-S38-S37-S30-S29-S28-S26-S25-S24-S23</f>
        <v>4469825.3333333321</v>
      </c>
      <c r="T9" s="123">
        <f>SUM(T10:T61)-T42-T41-T40-T39-T38-T37-T30-T29-T28-T26-T25-T24-T23</f>
        <v>3052800</v>
      </c>
      <c r="U9" s="123">
        <f>SUM(U10:U61)-U42-U41-U40-U39-U38-U37-U30-U29-U28-U26-U25-U24-U23</f>
        <v>527890</v>
      </c>
      <c r="V9" s="123">
        <f>SUM(V10:V61)-V42-V41-V40-V39-V38-V37-V30-V29-V28-V26-V25-V24-V23</f>
        <v>3542851.4029019703</v>
      </c>
      <c r="W9" s="43">
        <f t="shared" ref="W9:W72" si="8">T9/$T$8</f>
        <v>0.54615714899098322</v>
      </c>
      <c r="X9" s="27">
        <f>SUM(X10:X61)-X42-X41-X40-X39-X38-X37-X30-X29-X28-X26-X25-X24-X23</f>
        <v>464465.33333333331</v>
      </c>
      <c r="Y9" s="27">
        <f>SUM(Y10:Y61)-Y42-Y41-Y40-Y39-Y38-Y37-Y30-Y29-Y28-Y26-Y25-Y24-Y23</f>
        <v>539023.73486613331</v>
      </c>
      <c r="Z9" s="43">
        <f t="shared" ref="Z9:Z72" si="9">X9/$X$8</f>
        <v>0.19071805128132127</v>
      </c>
      <c r="AA9" s="27">
        <f>SUM(AA10:AA61)-AA42-AA41-AA40-AA39-AA38-AA37-AA30-AA29-AA28-AA26-AA25-AA24-AA23</f>
        <v>0</v>
      </c>
      <c r="AB9" s="27">
        <f>SUM(AB10:AB61)-AB42-AB41-AB40-AB39-AB38-AB37-AB30-AB29-AB28-AB26-AB25-AB24-AB23</f>
        <v>0</v>
      </c>
      <c r="AC9" s="43">
        <f t="shared" ref="AC9:AC72" si="10">AA9/$AA$8</f>
        <v>0</v>
      </c>
      <c r="AD9" s="27">
        <f>SUM(AD10:AD61)-AD42-AD41-AD40-AD39-AD38-AD37-AD30-AD29-AD28-AD26-AD25-AD24-AD23</f>
        <v>0</v>
      </c>
      <c r="AE9" s="27">
        <f>SUM(AE10:AE61)-AE42-AE41-AE40-AE39-AE38-AE37-AE30-AE29-AE28-AE26-AE25-AE24-AE23</f>
        <v>0</v>
      </c>
      <c r="AF9" s="43">
        <f t="shared" ref="AF9:AF72" si="11">AD9/$AD$8</f>
        <v>0</v>
      </c>
      <c r="AG9" s="27">
        <f>SUM(AG10:AG61)-AG42-AG41-AG40-AG39-AG38-AG37-AG30-AG29-AG28-AG26-AG25-AG24-AG23</f>
        <v>0</v>
      </c>
      <c r="AH9" s="23">
        <v>0</v>
      </c>
      <c r="AI9" s="43">
        <v>0</v>
      </c>
      <c r="AJ9" s="23">
        <f t="shared" ref="AJ9:AJ72" si="12">AM9+AP9</f>
        <v>0</v>
      </c>
      <c r="AK9" s="23">
        <f t="shared" ref="AK9:AK72" si="13">AN9+AQ9</f>
        <v>0</v>
      </c>
      <c r="AL9" s="43">
        <f t="shared" ref="AL9:AL72" si="14">AJ9/$AJ$8</f>
        <v>0</v>
      </c>
      <c r="AM9" s="27">
        <f>SUM(AM10:AM61)-AM42-AM41-AM40-AM39-AM38-AM37-AM30-AM29-AM28-AM26-AM25-AM24-AM23</f>
        <v>0</v>
      </c>
      <c r="AN9" s="27">
        <f>SUM(AN10:AN61)-AN42-AN41-AN40-AN39-AN38-AN37-AN30-AN29-AN28-AN26-AN25-AN24-AN23</f>
        <v>0</v>
      </c>
      <c r="AO9" s="43">
        <f t="shared" ref="AO9:AO72" si="15">AM9/$AM$8</f>
        <v>0</v>
      </c>
      <c r="AP9" s="27">
        <f>SUM(AP10:AP61)-AP42-AP41-AP40-AP39-AP38-AP37-AP30-AP29-AP28-AP26-AP25-AP24-AP23</f>
        <v>0</v>
      </c>
      <c r="AQ9" s="27">
        <f>SUM(AQ10:AQ61)-AQ42-AQ41-AQ40-AQ39-AQ38-AQ37-AQ30-AQ29-AQ28-AQ26-AQ25-AQ24-AQ23</f>
        <v>0</v>
      </c>
      <c r="AR9" s="43">
        <f t="shared" ref="AR9:AR72" si="16">AP9/$AP$8</f>
        <v>0</v>
      </c>
      <c r="AS9" s="27">
        <f>SUM(AS10:AS61)-AS42-AS41-AS40-AS39-AS38-AS37-AS30-AS29-AS28-AS26-AS25-AS24-AS23</f>
        <v>0</v>
      </c>
      <c r="AT9" s="27">
        <f>SUM(AT10:AT61)-AT42-AT41-AT40-AT39-AT38-AT37-AT30-AT29-AT28-AT26-AT25-AT24-AT23</f>
        <v>0</v>
      </c>
      <c r="AU9" s="43">
        <f t="shared" ref="AU9:AU72" si="17">AS9/$AS$8</f>
        <v>0</v>
      </c>
      <c r="AV9" s="27">
        <f>SUM(AV10:AV61)-AV42-AV41-AV40-AV39-AV38-AV37-AV30-AV29-AV28-AV26-AV25-AV24-AV23</f>
        <v>0</v>
      </c>
      <c r="AW9" s="27">
        <f>SUM(AW10:AW61)-AW42-AW41-AW40-AW39-AW38-AW37-AW30-AW29-AW28-AW26-AW25-AW24-AW23</f>
        <v>0</v>
      </c>
      <c r="AX9" s="43">
        <f t="shared" ref="AX9:AX72" si="18">AV9/$AV$8</f>
        <v>0</v>
      </c>
      <c r="AY9" s="27">
        <f>SUM(AY10:AY61)-AY42-AY41-AY40-AY39-AY38-AY37-AY30-AY29-AY28-AY26-AY25-AY24-AY23</f>
        <v>50545439.453333326</v>
      </c>
      <c r="AZ9" s="27">
        <f>SUM(AZ10:AZ61)-AZ42-AZ41-AZ40-AZ39-AZ38-AZ37-AZ30-AZ29-AZ28-AZ26-AZ25-AZ24-AZ23</f>
        <v>58659257.428439014</v>
      </c>
      <c r="BA9" s="43">
        <f t="shared" ref="BA9:BA72" si="19">AY9/$AY$8</f>
        <v>0.48417573745013481</v>
      </c>
      <c r="BB9" s="27">
        <f>SUM(BB10:BB61)-BB42-BB41-BB40-BB39-BB38-BB37-BB30-BB29-BB28-BB26-BB25-BB24-BB23</f>
        <v>0</v>
      </c>
      <c r="BC9" s="27">
        <f>SUM(BC10:BC61)-BC42-BC41-BC40-BC39-BC38-BC37-BC30-BC29-BC28-BC26-BC25-BC24-BC23</f>
        <v>0</v>
      </c>
      <c r="BD9" s="43">
        <f t="shared" ref="BD9:BD72" si="20">BB9/$BB$8</f>
        <v>0</v>
      </c>
      <c r="BE9" s="27">
        <f>SUM(BE10:BE61)-BE42-BE41-BE40-BE39-BE38-BE37-BE30-BE29-BE28-BE26-BE25-BE24-BE23</f>
        <v>94036.680000000008</v>
      </c>
      <c r="BF9" s="27">
        <f>SUM(BF10:BF61)-BF42-BF41-BF40-BF39-BF38-BF37-BF30-BF29-BF28-BF26-BF25-BF24-BF23</f>
        <v>109131.93909271609</v>
      </c>
      <c r="BG9" s="43">
        <f t="shared" ref="BG9:BG72" si="21">BE9/$BE$8</f>
        <v>0.96471623784316152</v>
      </c>
      <c r="BH9" s="27">
        <f>SUM(BH10:BH61)-BH42-BH41-BH40-BH39-BH38-BH37-BH30-BH29-BH28-BH26-BH25-BH24-BH23</f>
        <v>0</v>
      </c>
      <c r="BI9" s="27">
        <f>SUM(BI10:BI61)-BI42-BI41-BI40-BI39-BI38-BI37-BI30-BI29-BI28-BI26-BI25-BI24-BI23</f>
        <v>0</v>
      </c>
      <c r="BJ9" s="43">
        <f t="shared" ref="BJ9:BJ72" si="22">BH9/$BH$8</f>
        <v>0</v>
      </c>
      <c r="BK9" s="27">
        <f>SUM(BK10:BK61)-BK42-BK41-BK40-BK39-BK38-BK37-BK30-BK29-BK28-BK26-BK25-BK24-BK23</f>
        <v>390381.92</v>
      </c>
      <c r="BL9" s="27">
        <f>SUM(BL10:BL61)-BL42-BL41-BL40-BL39-BL38-BL37-BL30-BL29-BL28-BL26-BL25-BL24-BL23</f>
        <v>453048.06503523461</v>
      </c>
      <c r="BM9" s="43">
        <f t="shared" ref="BM9:BM72" si="23">BK9/$BK$8</f>
        <v>0.57432395281702375</v>
      </c>
      <c r="BN9" s="27">
        <f>SUM(BN10:BN61)-BN42-BN41-BN40-BN39-BN38-BN37-BN30-BN29-BN28-BN26-BN25-BN24-BN23</f>
        <v>1470320.4133333329</v>
      </c>
      <c r="BO9" s="27">
        <f>SUM(BO10:BO61)-BO42-BO41-BO40-BO39-BO38-BO37-BO30-BO29-BO28-BO26-BO25-BO24-BO23</f>
        <v>1706343.9265898205</v>
      </c>
      <c r="BP9" s="43">
        <f t="shared" ref="BP9:BP72" si="24">BN9/$BN$8</f>
        <v>0.72733721487809089</v>
      </c>
      <c r="BQ9" s="27">
        <f>SUM(BQ10:BQ61)-BQ42-BQ41-BQ40-BQ39-BQ38-BQ37-BQ30-BQ29-BQ28-BQ26-BQ25-BQ24-BQ23</f>
        <v>47580286.093333349</v>
      </c>
      <c r="BR9" s="27">
        <f>SUM(BR10:BR61)-BR42-BR41-BR40-BR39-BR38-BR37-BR30-BR29-BR28-BR26-BR25-BR24-BR23</f>
        <v>1010414.346666666</v>
      </c>
      <c r="BS9" s="27">
        <f>SUM(BS10:BS61)-BS42-BS41-BS40-BS39-BS38-BS37-BS30-BS29-BS28-BS26-BS25-BS24-BS23</f>
        <v>55218122.162029341</v>
      </c>
      <c r="BT9" s="43">
        <f t="shared" ref="BT9:BT72" si="25">BQ9/$BQ$8</f>
        <v>0.53799837805371986</v>
      </c>
      <c r="BU9" s="27">
        <f>SUM(BU10:BU61)-BU42-BU41-BU40-BU39-BU38-BU37-BU30-BU29-BU28-BU26-BU25-BU24-BU23</f>
        <v>676540.72</v>
      </c>
      <c r="BV9" s="27">
        <f>SUM(BV10:BV61)-BV42-BV41-BV40-BV39-BV38-BV37-BV30-BV29-BV28-BV26-BV25-BV24-BV23</f>
        <v>785142.57041807787</v>
      </c>
      <c r="BW9" s="43">
        <f t="shared" ref="BW9:BW72" si="26">BU9/$BU$8</f>
        <v>0.14925750350518921</v>
      </c>
      <c r="BX9" s="27">
        <f>SUM(BX10:BX61)-BX42-BX41-BX40-BX39-BX38-BX37-BX30-BX29-BX28-BX26-BX25-BX24-BX23</f>
        <v>333988.93333333323</v>
      </c>
      <c r="BY9" s="27">
        <f>SUM(BY10:BY61)-BY42-BY41-BY40-BY39-BY38-BY37-BY30-BY29-BY28-BY26-BY25-BY24-BY23</f>
        <v>387602.58156896388</v>
      </c>
      <c r="BZ9" s="43">
        <f t="shared" ref="BZ9:BZ72" si="27">BX9/$BX$8</f>
        <v>0.29776012892573034</v>
      </c>
      <c r="CA9" s="27">
        <f>SUM(CA10:CA61)-CA42-CA41-CA40-CA39-CA38-CA37-CA30-CA29-CA28-CA26-CA25-CA24-CA23</f>
        <v>5342352.5466666659</v>
      </c>
      <c r="CB9" s="27">
        <f>SUM(CB10:CB61)-CB42-CB41-CB40-CB39-CB38-CB37-CB30-CB29-CB28-CB26-CB25-CB24-CB23</f>
        <v>6199934.8842881666</v>
      </c>
      <c r="CC9" s="43">
        <f t="shared" ref="CC9:CC72" si="28">CA9/$CA$8</f>
        <v>1.9975767681923603E-2</v>
      </c>
      <c r="CD9" s="27">
        <f>SUM(CD10:CD61)-CD42-CD41-CD40-CD39-CD38-CD37-CD30-CD29-CD28-CD26-CD25-CD24-CD23</f>
        <v>454986.38666666666</v>
      </c>
      <c r="CE9" s="27">
        <f>SUM(CE10:CE61)-CE42-CE41-CE40-CE39-CE38-CE37-CE30-CE29-CE28-CE26-CE25-CE24-CE23</f>
        <v>528023.17816538876</v>
      </c>
      <c r="CF9" s="43">
        <f t="shared" ref="CF9:CF72" si="29">CD9/$CD$8</f>
        <v>1.9693801180629394E-3</v>
      </c>
      <c r="CG9" s="27">
        <f>SUM(CG10:CG61)-CG42-CG41-CG40-CG39-CG38-CG37-CG30-CG29-CG28-CG26-CG25-CG24-CG23</f>
        <v>0</v>
      </c>
      <c r="CH9" s="27">
        <f>SUM(CH10:CH61)-CH42-CH41-CH40-CH39-CH38-CH37-CH30-CH29-CH28-CH26-CH25-CH24-CH23</f>
        <v>0</v>
      </c>
      <c r="CI9" s="27">
        <f>SUM(CI10:CI61)-CI42-CI41-CI40-CI39-CI38-CI37-CI30-CI29-CI28-CI26-CI25-CI24-CI23</f>
        <v>0</v>
      </c>
      <c r="CJ9" s="43">
        <f t="shared" ref="CJ9:CJ72" si="30">CG9/$CG$8</f>
        <v>0</v>
      </c>
      <c r="CK9" s="27">
        <f>SUM(CK10:CK61)-CK42-CK41-CK40-CK39-CK38-CK37-CK30-CK29-CK28-CK26-CK25-CK24-CK23</f>
        <v>4434659.5999999987</v>
      </c>
      <c r="CL9" s="27">
        <f>SUM(CL10:CL61)-CL42-CL41-CL40-CL39-CL38-CL37-CL30-CL29-CL28-CL26-CL25-CL24-CL23</f>
        <v>5146534.3243097123</v>
      </c>
      <c r="CM9" s="43">
        <f t="shared" ref="CM9:CM72" si="31">CK9/$CK$8</f>
        <v>4.8403839242694813E-2</v>
      </c>
      <c r="CN9" s="27">
        <f>SUM(CN10:CN61)-CN42-CN41-CN40-CN39-CN38-CN37-CN30-CN29-CN28-CN26-CN25-CN24-CN23</f>
        <v>0</v>
      </c>
      <c r="CO9" s="27">
        <f>SUM(CO10:CO61)-CO42-CO41-CO40-CO39-CO38-CO37-CO30-CO29-CO28-CO26-CO25-CO24-CO23</f>
        <v>0</v>
      </c>
      <c r="CP9" s="43">
        <f t="shared" ref="CP9:CP72" si="32">CN9/$CN$8</f>
        <v>0</v>
      </c>
      <c r="CQ9" s="27">
        <f>SUM(CQ10:CQ61)-CQ42-CQ41-CQ40-CQ39-CQ38-CQ37-CQ30-CQ29-CQ28-CQ26-CQ25-CQ24-CQ23</f>
        <v>0</v>
      </c>
      <c r="CR9" s="27">
        <f>SUM(CR10:CR61)-CR42-CR41-CR40-CR39-CR38-CR37-CR30-CR29-CR28-CR26-CR25-CR24-CR23</f>
        <v>0</v>
      </c>
      <c r="CS9" s="43">
        <f t="shared" ref="CS9:CS72" si="33">CQ9/$CQ$8</f>
        <v>0</v>
      </c>
      <c r="CT9" s="27">
        <f>SUM(CT10:CT61)-CT42-CT41-CT40-CT39-CT38-CT37-CT30-CT29-CT28-CT26-CT25-CT24-CT23</f>
        <v>2377.8666666666668</v>
      </c>
      <c r="CU9" s="27">
        <f>SUM(CU10:CU61)-CU42-CU41-CU40-CU39-CU38-CU37-CU30-CU29-CU28-CU26-CU25-CU24-CU23</f>
        <v>2759.5742452547929</v>
      </c>
      <c r="CV9" s="43">
        <f t="shared" ref="CV9:CV72" si="34">CT9/$CT$8</f>
        <v>1.623721964244703E-3</v>
      </c>
      <c r="CW9" s="27">
        <f>SUM(CW10:CW61)-CW42-CW41-CW40-CW39-CW38-CW37-CW30-CW29-CW28-CW26-CW25-CW24-CW23</f>
        <v>0</v>
      </c>
      <c r="CX9" s="27">
        <f>SUM(CX10:CX61)-CX42-CX41-CX40-CX39-CX38-CX37-CX30-CX29-CX28-CX26-CX25-CX24-CX23</f>
        <v>0</v>
      </c>
      <c r="CY9" s="43">
        <f t="shared" ref="CY9:CY72" si="35">CW9/$CW$8</f>
        <v>0</v>
      </c>
      <c r="CZ9" s="27">
        <f>SUM(CZ10:CZ61)-CZ42-CZ41-CZ40-CZ39-CZ38-CZ37-CZ30-CZ29-CZ28-CZ26-CZ25-CZ24-CZ23</f>
        <v>0</v>
      </c>
      <c r="DA9" s="27">
        <f>SUM(DA10:DA61)-DA42-DA41-DA40-DA39-DA38-DA37-DA30-DA29-DA28-DA26-DA25-DA24-DA23</f>
        <v>0</v>
      </c>
      <c r="DB9" s="43">
        <f t="shared" ref="DB9:DB72" si="36">CZ9/$CZ$8</f>
        <v>0</v>
      </c>
      <c r="DC9" s="27">
        <f>SUM(DC10:DC61)-DC42-DC41-DC40-DC39-DC38-DC37-DC30-DC29-DC28-DC26-DC25-DC24-DC23</f>
        <v>0</v>
      </c>
      <c r="DD9" s="27">
        <f>SUM(DD10:DD61)-DD42-DD41-DD40-DD39-DD38-DD37-DD30-DD29-DD28-DD26-DD25-DD24-DD23</f>
        <v>0</v>
      </c>
      <c r="DE9" s="27">
        <f>SUM(DE10:DE61)-DE42-DE41-DE40-DE39-DE38-DE37-DE30-DE29-DE28-DE26-DE25-DE24-DE23</f>
        <v>960</v>
      </c>
      <c r="DF9" s="43">
        <f t="shared" ref="DF9:DF72" si="37">DC9/$DC$8</f>
        <v>0</v>
      </c>
      <c r="DG9" s="27">
        <f>SUM(DG10:DG61)-DG42-DG41-DG40-DG39-DG38-DG37-DG30-DG29-DG28-DG26-DG25-DG24-DG23</f>
        <v>0</v>
      </c>
      <c r="DH9" s="27">
        <f>SUM(DH10:DH61)-DH42-DH41-DH40-DH39-DH38-DH37-DH30-DH29-DH28-DH26-DH25-DH24-DH23</f>
        <v>0</v>
      </c>
      <c r="DI9" s="43">
        <f t="shared" ref="DI9:DI72" si="38">DG9/$DG$8</f>
        <v>0</v>
      </c>
      <c r="DJ9" s="27">
        <f>SUM(DJ10:DJ61)-DJ42-DJ41-DJ40-DJ39-DJ38-DJ37-DJ30-DJ29-DJ28-DJ26-DJ25-DJ24-DJ23</f>
        <v>0</v>
      </c>
      <c r="DK9" s="27">
        <f>SUM(DK10:DK61)-DK42-DK41-DK40-DK39-DK38-DK37-DK30-DK29-DK28-DK26-DK25-DK24-DK23</f>
        <v>0</v>
      </c>
      <c r="DL9" s="43">
        <f t="shared" ref="DL9:DL72" si="39">DJ9/$DJ$8</f>
        <v>0</v>
      </c>
      <c r="DM9" s="27">
        <f>SUM(DM10:DM61)-DM42-DM41-DM40-DM39-DM38-DM37-DM30-DM29-DM28-DM26-DM25-DM24-DM23</f>
        <v>0</v>
      </c>
      <c r="DN9" s="27">
        <f>SUM(DN10:DN61)-DN42-DN41-DN40-DN39-DN38-DN37-DN30-DN29-DN28-DN26-DN25-DN24-DN23</f>
        <v>0</v>
      </c>
      <c r="DO9" s="27">
        <f>SUM(DO10:DO61)-DO42-DO41-DO40-DO39-DO38-DO37-DO30-DO29-DO28-DO26-DO25-DO24-DO23</f>
        <v>0</v>
      </c>
      <c r="DP9" s="43">
        <f t="shared" ref="DP9:DP72" si="40">DM9/$DM$8</f>
        <v>0</v>
      </c>
      <c r="DQ9" s="27">
        <f t="shared" ref="DQ9:DY9" si="41">SUM(DQ10:DQ61)-DQ42-DQ41-DQ40-DQ39-DQ38-DQ37-DQ30-DQ29-DQ28-DQ26-DQ25-DQ24-DQ23</f>
        <v>0</v>
      </c>
      <c r="DR9" s="27">
        <f t="shared" si="41"/>
        <v>0</v>
      </c>
      <c r="DS9" s="27">
        <f t="shared" si="41"/>
        <v>0</v>
      </c>
      <c r="DT9" s="27">
        <f t="shared" si="41"/>
        <v>0</v>
      </c>
      <c r="DU9" s="27">
        <f t="shared" si="41"/>
        <v>0</v>
      </c>
      <c r="DV9" s="27">
        <f t="shared" si="41"/>
        <v>0</v>
      </c>
      <c r="DW9" s="27">
        <f t="shared" si="41"/>
        <v>0</v>
      </c>
      <c r="DX9" s="27">
        <f t="shared" si="41"/>
        <v>0</v>
      </c>
      <c r="DY9" s="27">
        <f t="shared" si="41"/>
        <v>0</v>
      </c>
      <c r="DZ9" s="43">
        <f t="shared" ref="DZ9:DZ72" si="42">DQ9/$DQ$8</f>
        <v>0</v>
      </c>
      <c r="EA9" s="27">
        <v>368577.06666666671</v>
      </c>
      <c r="EB9" s="13">
        <f>EC9*$EA$4</f>
        <v>427742.98274288949</v>
      </c>
      <c r="EC9" s="43">
        <f t="shared" ref="EC9:EC72" si="43">EA9/$EA$8</f>
        <v>0.16345055932305913</v>
      </c>
      <c r="ED9" s="27">
        <f>SUM(ED10:ED61)-ED42-ED41-ED40-ED39-ED38-ED37-ED30-ED29-ED28-ED26-ED25-ED24-ED23</f>
        <v>0</v>
      </c>
      <c r="EE9" s="27">
        <f>SUM(EE10:EE61)-EE42-EE41-EE40-EE39-EE38-EE37-EE30-EE29-EE28-EE26-EE25-EE24-EE23</f>
        <v>0</v>
      </c>
      <c r="EF9" s="43">
        <f t="shared" ref="EF9:EF72" si="44">ED9/$ED$8</f>
        <v>0</v>
      </c>
      <c r="EG9" s="27">
        <f>SUM(EG10:EG61)-EG42-EG41-EG40-EG39-EG38-EG37-EG30-EG29-EG28-EG26-EG25-EG24-EG23</f>
        <v>0</v>
      </c>
      <c r="EH9" s="27">
        <f>SUM(EH10:EH61)-EH42-EH41-EH40-EH39-EH38-EH37-EH30-EH29-EH28-EH26-EH25-EH24-EH23</f>
        <v>0</v>
      </c>
      <c r="EI9" s="43">
        <f t="shared" ref="EI9:EI72" si="45">EG9/$EG$8</f>
        <v>0</v>
      </c>
      <c r="EJ9" s="27">
        <f>SUM(EJ10:EJ61)-EJ42-EJ41-EJ40-EJ39-EJ38-EJ37-EJ30-EJ29-EJ28-EJ26-EJ25-EJ24-EJ23</f>
        <v>0</v>
      </c>
      <c r="EK9" s="27">
        <f>SUM(EK10:EK61)-EK42-EK41-EK40-EK39-EK38-EK37-EK30-EK29-EK28-EK26-EK25-EK24-EK23</f>
        <v>0</v>
      </c>
      <c r="EL9" s="27">
        <f>SUM(EL10:EL61)-EL42-EL41-EL40-EL39-EL38-EL37-EL30-EL29-EL28-EL26-EL25-EL24-EL23</f>
        <v>0</v>
      </c>
      <c r="EM9" s="43">
        <f t="shared" ref="EM9:EM72" si="46">EJ9/$EJ$8</f>
        <v>0</v>
      </c>
      <c r="EN9" s="27">
        <f>SUM(EN10:EN61)-EN42-EN41-EN40-EN39-EN38-EN37-EN30-EN29-EN28-EN26-EN25-EN24-EN23</f>
        <v>0</v>
      </c>
      <c r="EO9" s="27">
        <f>SUM(EO10:EO61)-EO42-EO41-EO40-EO39-EO38-EO37-EO30-EO29-EO28-EO26-EO25-EO24-EO23</f>
        <v>0</v>
      </c>
      <c r="EP9" s="43">
        <f t="shared" ref="EP9:EP72" si="47">EN9/$EN$8</f>
        <v>0</v>
      </c>
      <c r="EQ9" s="27">
        <f>SUM(EQ10:EQ61)-EQ42-EQ41-EQ40-EQ39-EQ38-EQ37-EQ30-EQ29-EQ28-EQ26-EQ25-EQ24-EQ23</f>
        <v>0</v>
      </c>
      <c r="ER9" s="27">
        <f>SUM(ER10:ER61)-ER42-ER41-ER40-ER39-ER38-ER37-ER30-ER29-ER28-ER26-ER25-ER24-ER23</f>
        <v>0</v>
      </c>
      <c r="ES9" s="43">
        <f t="shared" ref="ES9:ES72" si="48">EQ9/$EQ$8</f>
        <v>0</v>
      </c>
      <c r="ET9" s="27">
        <v>363993.99999999994</v>
      </c>
      <c r="EU9" s="27">
        <v>422932.97182055068</v>
      </c>
      <c r="EV9" s="43">
        <f t="shared" ref="EV9:EV72" si="49">ET9/$ET$8</f>
        <v>0.30365172241770821</v>
      </c>
      <c r="EW9" s="27">
        <f>SUM(EW10:EW61)-EW42-EW41-EW40-EW39-EW38-EW37-EW30-EW29-EW28-EW26-EW25-EW24-EW23</f>
        <v>0</v>
      </c>
      <c r="EX9" s="27">
        <f>SUM(EX10:EX61)-EX42-EX41-EX40-EX39-EX38-EX37-EX30-EX29-EX28-EX26-EX25-EX24-EX23</f>
        <v>0</v>
      </c>
      <c r="EY9" s="43">
        <f t="shared" ref="EY9:EY72" si="50">EW9/$EW$8</f>
        <v>0</v>
      </c>
      <c r="EZ9" s="27">
        <f>SUM(EZ10:EZ61)-EZ42-EZ41-EZ40-EZ39-EZ38-EZ37-EZ30-EZ29-EZ28-EZ26-EZ25-EZ24-EZ23</f>
        <v>0</v>
      </c>
      <c r="FA9" s="27">
        <f>SUM(FA10:FA61)-FA42-FA41-FA40-FA39-FA38-FA37-FA30-FA29-FA28-FA26-FA25-FA24-FA23</f>
        <v>0</v>
      </c>
      <c r="FB9" s="43">
        <f t="shared" ref="FB9:FB72" si="51">EZ9/$EZ$8</f>
        <v>0</v>
      </c>
      <c r="FC9" s="27">
        <f>SUM(FC10:FC61)-FC42-FC41-FC40-FC39-FC38-FC37-FC30-FC29-FC28-FC26-FC25-FC24-FC23</f>
        <v>0</v>
      </c>
      <c r="FD9" s="27">
        <f>SUM(FD10:FD61)-FD42-FD41-FD40-FD39-FD38-FD37-FD30-FD29-FD28-FD26-FD25-FD24-FD23</f>
        <v>0</v>
      </c>
      <c r="FE9" s="43">
        <f t="shared" ref="FE9:FE72" si="52">FC9/$FC$8</f>
        <v>0</v>
      </c>
      <c r="FF9" s="27">
        <f>SUM(FF10:FF61)-FF42-FF41-FF40-FF39-FF38-FF37-FF30-FF29-FF28-FF26-FF25-FF24-FF23</f>
        <v>0</v>
      </c>
      <c r="FG9" s="27">
        <f>SUM(FG10:FG61)-FG42-FG41-FG40-FG39-FG38-FG37-FG30-FG29-FG28-FG26-FG25-FG24-FG23</f>
        <v>0</v>
      </c>
      <c r="FH9" s="43">
        <f t="shared" ref="FH9:FH72" si="53">FF9/$FF$8</f>
        <v>0</v>
      </c>
      <c r="FI9" s="27">
        <f>SUM(FI10:FI61)-FI42-FI41-FI40-FI39-FI38-FI37-FI30-FI29-FI28-FI26-FI25-FI24-FI23</f>
        <v>980700.79999999946</v>
      </c>
      <c r="FJ9" s="27">
        <f>SUM(FJ10:FJ61)-FJ42-FJ41-FJ40-FJ39-FJ38-FJ37-FJ30-FJ29-FJ28-FJ26-FJ25-FJ24-FJ23</f>
        <v>0</v>
      </c>
      <c r="FK9" s="27">
        <f>SUM(FK10:FK61)-FK42-FK41-FK40-FK39-FK38-FK37-FK30-FK29-FK28-FK26-FK25-FK24-FK23</f>
        <v>1138128.0152997517</v>
      </c>
      <c r="FL9" s="43">
        <f t="shared" ref="FL9:FL72" si="54">FI9/$FI$8</f>
        <v>0.75022678142951904</v>
      </c>
      <c r="FM9" s="27">
        <f>SUM(FM10:FM61)-FM42-FM41-FM40-FM39-FM38-FM37-FM30-FM29-FM28-FM26-FM25-FM24-FM23</f>
        <v>0</v>
      </c>
      <c r="FN9" s="27">
        <f>SUM(FN10:FN61)-FN42-FN41-FN40-FN39-FN38-FN37-FN30-FN29-FN28-FN26-FN25-FN24-FN23</f>
        <v>0</v>
      </c>
      <c r="FO9" s="43" t="e">
        <f>FM9/$FM$8</f>
        <v>#DIV/0!</v>
      </c>
      <c r="FP9" s="27">
        <v>67647.333333333328</v>
      </c>
      <c r="FQ9" s="27">
        <v>78823.758153270086</v>
      </c>
      <c r="FR9" s="43">
        <f t="shared" ref="FR9:FR72" si="55">FP9/$FP$8</f>
        <v>0.45640430537001803</v>
      </c>
      <c r="FS9" s="27">
        <f>SUM(FS10:FS61)-FS42-FS41-FS40-FS39-FS38-FS37-FS30-FS29-FS28-FS26-FS25-FS24-FS23</f>
        <v>0</v>
      </c>
      <c r="FT9" s="27">
        <f>SUM(FT10:FT61)-FT42-FT41-FT40-FT39-FT38-FT37-FT30-FT29-FT28-FT26-FT25-FT24-FT23</f>
        <v>71730.94</v>
      </c>
      <c r="FU9" s="27">
        <f>SUM(FU10:FU61)-FU42-FU41-FU40-FU39-FU38-FU37-FU30-FU29-FU28-FU26-FU25-FU24-FU23</f>
        <v>0</v>
      </c>
      <c r="FV9" s="43"/>
      <c r="FW9" s="27">
        <f>SUM(FW10:FW61)-FW42-FW41-FW40-FW39-FW38-FW37-FW30-FW29-FW28-FW26-FW25-FW24-FW23</f>
        <v>0</v>
      </c>
      <c r="FX9" s="27">
        <f>SUM(FX10:FX61)-FX42-FX41-FX40-FX39-FX38-FX37-FX30-FX29-FX28-FX26-FX25-FX24-FX23</f>
        <v>0</v>
      </c>
      <c r="FY9" s="43">
        <f t="shared" ref="FY9:FY72" si="56">FW9/$FW$8</f>
        <v>0</v>
      </c>
      <c r="FZ9" s="27">
        <f>SUM(FZ10:FZ61)-FZ42-FZ41-FZ40-FZ39-FZ38-FZ37-FZ30-FZ29-FZ28-FZ26-FZ25-FZ24-FZ23</f>
        <v>12098399.640000006</v>
      </c>
      <c r="GA9" s="27">
        <f>SUM(GA10:GA61)-GA42-GA41-GA40-GA39-GA38-GA37-GA30-GA29-GA28-GA26-GA25-GA24-GA23</f>
        <v>14040497.948585778</v>
      </c>
      <c r="GB9" s="43">
        <f t="shared" ref="GB9:GB72" si="57">FZ9/$FZ$8</f>
        <v>0.41815350003455526</v>
      </c>
      <c r="GC9" s="27">
        <f>SUM(GC10:GC61)-GC42-GC41-GC40-GC39-GC38-GC37-GC30-GC29-GC28-GC26-GC25-GC24-GC23</f>
        <v>0</v>
      </c>
      <c r="GD9" s="27">
        <f>SUM(GD10:GD61)-GD42-GD41-GD40-GD39-GD38-GD37-GD30-GD29-GD28-GD26-GD25-GD24-GD23</f>
        <v>0</v>
      </c>
      <c r="GE9" s="43">
        <f t="shared" ref="GE9:GE72" si="58">GC9/$GC$8</f>
        <v>0</v>
      </c>
      <c r="GF9" s="27">
        <f>SUM(GF10:GF61)-GF42-GF41-GF40-GF39-GF38-GF37-GF30-GF29-GF28-GF26-GF25-GF24-GF23</f>
        <v>0</v>
      </c>
      <c r="GG9" s="27">
        <f>SUM(GG10:GG61)-GG42-GG41-GG40-GG39-GG38-GG37-GG30-GG29-GG28-GG26-GG25-GG24-GG23</f>
        <v>0</v>
      </c>
      <c r="GH9" s="43">
        <f t="shared" ref="GH9:GH72" si="59">GF9/$GF$8</f>
        <v>0</v>
      </c>
      <c r="GI9" s="27">
        <f>SUM(GI10:GI61)-GI42-GI41-GI40-GI39-GI38-GI37-GI30-GI29-GI28-GI26-GI25-GI24-GI23</f>
        <v>0</v>
      </c>
      <c r="GJ9" s="27">
        <f>SUM(GJ10:GJ61)-GJ42-GJ41-GJ40-GJ39-GJ38-GJ37-GJ30-GJ29-GJ28-GJ26-GJ25-GJ24-GJ23</f>
        <v>0</v>
      </c>
      <c r="GK9" s="43">
        <f t="shared" ref="GK9:GK72" si="60">GI9/$GI$8</f>
        <v>0</v>
      </c>
      <c r="GL9" s="27">
        <f>SUM(GL10:GL61)-GL42-GL41-GL40-GL39-GL38-GL37-GL30-GL29-GL28-GL26-GL25-GL24-GL23</f>
        <v>55886.706666666665</v>
      </c>
      <c r="GM9" s="27">
        <f>SUM(GM10:GM61)-GM42-GM41-GM40-GM39-GM38-GM37-GM30-GM29-GM28-GM26-GM25-GM24-GM23</f>
        <v>64857.932756017712</v>
      </c>
      <c r="GN9" s="43">
        <f t="shared" ref="GN9:GN72" si="61">GL9/$GL$8</f>
        <v>9.6954252852638305E-3</v>
      </c>
      <c r="GO9" s="27">
        <f>SUM(GO10:GO61)-GO42-GO41-GO40-GO39-GO38-GO37-GO30-GO29-GO28-GO26-GO25-GO24-GO23</f>
        <v>0</v>
      </c>
      <c r="GP9" s="27" t="e">
        <f>SUM(GP10:GP61)-GP42-GP41-GP40-GP39-GP38-GP37-GP30-GP29-GP28-GP26-GP25-GP24-GP23</f>
        <v>#DIV/0!</v>
      </c>
      <c r="GQ9" s="43" t="e">
        <f t="shared" ref="GQ9:GQ72" si="62">GO9/$GO$8</f>
        <v>#DIV/0!</v>
      </c>
      <c r="GR9" s="27">
        <f>SUM(GR10:GR61)-GR42-GR41-GR40-GR39-GR38-GR37-GR30-GR29-GR28-GR26-GR25-GR24-GR23</f>
        <v>0</v>
      </c>
      <c r="GS9" s="27">
        <f>SUM(GS10:GS61)-GS42-GS41-GS40-GS39-GS38-GS37-GS30-GS29-GS28-GS26-GS25-GS24-GS23</f>
        <v>0</v>
      </c>
      <c r="GT9" s="43">
        <f t="shared" ref="GT9:GT72" si="63">GR9/$GR$8</f>
        <v>0</v>
      </c>
      <c r="GU9" s="27">
        <f>SUM(GU10:GU61)-GU42-GU41-GU40-GU39-GU38-GU37-GU30-GU29-GU28-GU26-GU25-GU24-GU23</f>
        <v>0</v>
      </c>
      <c r="GV9" s="27">
        <f>SUM(GV10:GV61)-GV42-GV41-GV40-GV39-GV38-GV37-GV30-GV29-GV28-GV26-GV25-GV24-GV23</f>
        <v>0</v>
      </c>
      <c r="GW9" s="38">
        <f>GU9/$GU$8</f>
        <v>0</v>
      </c>
      <c r="GX9" s="27">
        <f>SUM(GX10:GX61)-GX42-GX41-GX40-GX39-GX38-GX37-GX30-GX29-GX28-GX26-GX25-GX24-GX23</f>
        <v>0</v>
      </c>
      <c r="GY9" s="27">
        <f>SUM(GY10:GY61)-GY42-GY41-GY40-GY39-GY38-GY37-GY30-GY29-GY28-GY26-GY25-GY24-GY23</f>
        <v>0</v>
      </c>
      <c r="GZ9" s="43">
        <f t="shared" ref="GZ9:GZ72" si="64">GX9/$GX$8</f>
        <v>0</v>
      </c>
      <c r="HA9" s="27">
        <f>SUM(HA10:HA61)-HA42-HA41-HA40-HA39-HA38-HA37-HA30-HA29-HA28-HA26-HA25-HA24-HA23</f>
        <v>55886.706666666665</v>
      </c>
      <c r="HB9" s="27">
        <f>SUM(HB10:HB61)-HB42-HB41-HB40-HB39-HB38-HB37-HB30-HB29-HB28-HB26-HB25-HB24-HB23</f>
        <v>64857.932756017712</v>
      </c>
      <c r="HC9" s="56">
        <f t="shared" ref="HC9:HC72" si="65">HA9/$HA$8</f>
        <v>0.2700780129592249</v>
      </c>
    </row>
    <row r="10" spans="1:211">
      <c r="A10" s="18">
        <v>101</v>
      </c>
      <c r="B10" s="3" t="s">
        <v>903</v>
      </c>
      <c r="C10" s="3" t="s">
        <v>299</v>
      </c>
      <c r="D10" s="12">
        <f t="shared" ref="D10:D41" si="66">E10+AY10+CA10+CK10+FZ10+GC10+GF10+GI10+GL10</f>
        <v>9472700.1466666665</v>
      </c>
      <c r="E10" s="12">
        <f t="shared" ref="E10:E41" si="67">F10+I10+L10+T10+X10+AV10+AA10+AD10+AG10+AJ10+AS10</f>
        <v>3013848.8</v>
      </c>
      <c r="F10" s="13">
        <v>1212624</v>
      </c>
      <c r="G10" s="26">
        <f>$F$4*H10</f>
        <v>1407280.7388602588</v>
      </c>
      <c r="H10" s="40">
        <f>F10/$F$8</f>
        <v>1.7754342392524665E-2</v>
      </c>
      <c r="I10" s="13">
        <v>1159544</v>
      </c>
      <c r="J10" s="13">
        <f>$I$4*K10</f>
        <v>1345680.0599864263</v>
      </c>
      <c r="K10" s="40">
        <f t="shared" si="5"/>
        <v>3.1233510100121757E-2</v>
      </c>
      <c r="L10" s="13">
        <v>545680.80000000005</v>
      </c>
      <c r="M10" s="13">
        <f>$L$4*N10</f>
        <v>633276.33248711668</v>
      </c>
      <c r="N10" s="40">
        <f t="shared" si="6"/>
        <v>1.7754342392524668E-2</v>
      </c>
      <c r="O10" s="13">
        <v>104160</v>
      </c>
      <c r="P10" s="13">
        <f ca="1">'13年1-9支出明细'!F5/9*12</f>
        <v>1616832</v>
      </c>
      <c r="Q10" s="13">
        <f>$T$4*R10</f>
        <v>120880.30730027164</v>
      </c>
      <c r="R10" s="43">
        <f t="shared" si="7"/>
        <v>1.8634607127522542E-2</v>
      </c>
      <c r="S10" s="124">
        <v>104234.66666666667</v>
      </c>
      <c r="T10" s="130">
        <v>96000</v>
      </c>
      <c r="U10" s="125">
        <f ca="1">'13年1-9支出明细'!J5/9*12</f>
        <v>0</v>
      </c>
      <c r="V10" s="125">
        <f ca="1">W10*$T$4</f>
        <v>111410.42147490472</v>
      </c>
      <c r="W10" s="43">
        <f t="shared" si="8"/>
        <v>1.7174753112924001E-2</v>
      </c>
      <c r="X10" s="13">
        <f ca="1">'13年1-9支出明细'!K5/9*12</f>
        <v>0</v>
      </c>
      <c r="Y10" s="13">
        <f ca="1">Z10*$X$4</f>
        <v>0</v>
      </c>
      <c r="Z10" s="43">
        <f t="shared" si="9"/>
        <v>0</v>
      </c>
      <c r="AA10" s="13">
        <f ca="1">'13年1-9支出明细'!L5/9*12</f>
        <v>0</v>
      </c>
      <c r="AB10" s="13">
        <f ca="1">AC10*$AA$4</f>
        <v>0</v>
      </c>
      <c r="AC10" s="43">
        <f t="shared" si="10"/>
        <v>0</v>
      </c>
      <c r="AD10" s="13">
        <f ca="1">'13年1-9支出明细'!M5/9*12</f>
        <v>0</v>
      </c>
      <c r="AE10" s="13">
        <f ca="1">AF10*$AD$4</f>
        <v>0</v>
      </c>
      <c r="AF10" s="43">
        <f t="shared" si="11"/>
        <v>0</v>
      </c>
      <c r="AG10" s="13">
        <f ca="1">'13年1-9支出明细'!N5/9*12</f>
        <v>0</v>
      </c>
      <c r="AH10" s="23">
        <v>0</v>
      </c>
      <c r="AI10" s="43">
        <v>0</v>
      </c>
      <c r="AJ10" s="23">
        <f t="shared" si="12"/>
        <v>0</v>
      </c>
      <c r="AK10" s="23">
        <f t="shared" si="13"/>
        <v>0</v>
      </c>
      <c r="AL10" s="43">
        <f t="shared" si="14"/>
        <v>0</v>
      </c>
      <c r="AM10" s="13">
        <f ca="1">'13年1-9支出明细'!P5/9*12</f>
        <v>0</v>
      </c>
      <c r="AN10" s="13">
        <f ca="1">AO10*$AM$4</f>
        <v>0</v>
      </c>
      <c r="AO10" s="43">
        <f t="shared" si="15"/>
        <v>0</v>
      </c>
      <c r="AP10" s="13">
        <f ca="1">'13年1-9支出明细'!Q5/9*12</f>
        <v>0</v>
      </c>
      <c r="AQ10" s="13">
        <f ca="1">AR10*$AP$4</f>
        <v>0</v>
      </c>
      <c r="AR10" s="43">
        <f t="shared" si="16"/>
        <v>0</v>
      </c>
      <c r="AS10" s="13">
        <f ca="1">'13年1-9支出明细'!R5/9*12</f>
        <v>0</v>
      </c>
      <c r="AT10" s="13">
        <f ca="1">AU10*$AS$4</f>
        <v>0</v>
      </c>
      <c r="AU10" s="43">
        <f t="shared" si="17"/>
        <v>0</v>
      </c>
      <c r="AV10" s="13">
        <v>0</v>
      </c>
      <c r="AW10" s="13">
        <f>AX10*$AV$4</f>
        <v>0</v>
      </c>
      <c r="AX10" s="43">
        <f t="shared" si="18"/>
        <v>0</v>
      </c>
      <c r="AY10" s="12">
        <f t="shared" ref="AY10:AY21" si="68">BB10+BE10+BH10+BK10+BN10+BQ10+BR10</f>
        <v>849194.76</v>
      </c>
      <c r="AZ10" s="31">
        <f>BA10*$AY$4</f>
        <v>985511.93881125574</v>
      </c>
      <c r="BA10" s="43">
        <f t="shared" si="19"/>
        <v>8.1344529518117669E-3</v>
      </c>
      <c r="BB10" s="13">
        <f ca="1">'13年1-9支出明细'!U5/9*12</f>
        <v>0</v>
      </c>
      <c r="BC10" s="13">
        <f ca="1">BD10*$BB$4</f>
        <v>0</v>
      </c>
      <c r="BD10" s="43">
        <f t="shared" si="20"/>
        <v>0</v>
      </c>
      <c r="BE10" s="13">
        <f ca="1">'13年1-9支出明细'!V5/9*12</f>
        <v>40</v>
      </c>
      <c r="BF10" s="13">
        <f ca="1">BG10*$BE$4</f>
        <v>46.42100894787697</v>
      </c>
      <c r="BG10" s="43">
        <f t="shared" si="21"/>
        <v>4.1035742131396448E-4</v>
      </c>
      <c r="BH10" s="13">
        <f ca="1">'13年1-9支出明细'!W5/9*12</f>
        <v>0</v>
      </c>
      <c r="BI10" s="13">
        <f ca="1">BJ10*$BH$4</f>
        <v>0</v>
      </c>
      <c r="BJ10" s="43">
        <f t="shared" si="22"/>
        <v>0</v>
      </c>
      <c r="BK10" s="13">
        <f ca="1">'13年1-9支出明细'!X5/9*12</f>
        <v>65711.960000000006</v>
      </c>
      <c r="BL10" s="13">
        <f ca="1">BM10*$BK$4</f>
        <v>76260.387078563333</v>
      </c>
      <c r="BM10" s="43">
        <f t="shared" si="23"/>
        <v>9.6674437726404328E-2</v>
      </c>
      <c r="BN10" s="13">
        <f ca="1">'13年1-9支出明细'!Y5/9*12</f>
        <v>145527.76</v>
      </c>
      <c r="BO10" s="13">
        <f ca="1">BP10*$BN$4</f>
        <v>168888.6362281123</v>
      </c>
      <c r="BP10" s="43">
        <f t="shared" si="24"/>
        <v>7.1989584505517401E-2</v>
      </c>
      <c r="BQ10" s="13">
        <f ca="1">'13年1-9支出明细'!Z5/9*12</f>
        <v>543694.77333333332</v>
      </c>
      <c r="BR10" s="13">
        <f ca="1">'13年1-9支出明细'!AA5/9*12</f>
        <v>94220.266666666663</v>
      </c>
      <c r="BS10" s="13">
        <f ca="1">BT10*$BQ$4</f>
        <v>630971.49844551517</v>
      </c>
      <c r="BT10" s="43">
        <f t="shared" si="25"/>
        <v>6.147649167889355E-3</v>
      </c>
      <c r="BU10" s="13">
        <f ca="1">'13年1-9支出明细'!AB5/9*12</f>
        <v>19927.28</v>
      </c>
      <c r="BV10" s="13">
        <f ca="1">BW10*$BU$4</f>
        <v>23126.111079671242</v>
      </c>
      <c r="BW10" s="43">
        <f t="shared" si="26"/>
        <v>4.3963297056958924E-3</v>
      </c>
      <c r="BX10" s="13">
        <f ca="1">'13年1-9支出明细'!AC5/9*12</f>
        <v>51172.986666666664</v>
      </c>
      <c r="BY10" s="13">
        <f>BZ10*$BX$4</f>
        <v>59387.541798573046</v>
      </c>
      <c r="BZ10" s="43">
        <f t="shared" si="27"/>
        <v>4.5622095784155769E-2</v>
      </c>
      <c r="CA10" s="27">
        <f>SUM(CA11:CA62)-CA43-CA42-CA41-CA40-CA39-CA38-CA31-CA30-CA29-CA27-CA26-CA25-CA24</f>
        <v>2816070.959999999</v>
      </c>
      <c r="CB10" s="30">
        <f>CC10*$CA$4</f>
        <v>3268121.3808004111</v>
      </c>
      <c r="CC10" s="43">
        <f t="shared" si="28"/>
        <v>1.0529664371901186E-2</v>
      </c>
      <c r="CD10" s="13">
        <f ca="1">'13年1-9支出明细'!AE5/9*12</f>
        <v>9162.8000000000011</v>
      </c>
      <c r="CE10" s="13">
        <f ca="1">CF10*$CD$4</f>
        <v>10633.66051969018</v>
      </c>
      <c r="CF10" s="43">
        <f t="shared" si="29"/>
        <v>3.9660606722739828E-5</v>
      </c>
      <c r="CG10" s="13">
        <f ca="1">'13年1-9支出明细'!AF5/9*12</f>
        <v>0</v>
      </c>
      <c r="CH10" s="13">
        <f ca="1">'13年1-9支出明细'!AG5/9*12</f>
        <v>0</v>
      </c>
      <c r="CI10" s="13">
        <f>CJ10*$CG$4</f>
        <v>0</v>
      </c>
      <c r="CJ10" s="43">
        <f t="shared" si="30"/>
        <v>0</v>
      </c>
      <c r="CK10" s="27">
        <f>SUM(CK11:CK62)-CK43-CK42-CK41-CK40-CK39-CK38-CK31-CK30-CK29-CK27-CK26-CK25-CK24</f>
        <v>2346427.0666666673</v>
      </c>
      <c r="CL10" s="30">
        <f>CM10*$CK$4</f>
        <v>2723087.796431852</v>
      </c>
      <c r="CM10" s="43">
        <f t="shared" si="31"/>
        <v>2.5611002596375457E-2</v>
      </c>
      <c r="CN10" s="13">
        <f ca="1">'13年1-9支出明细'!AI5/9*12</f>
        <v>0</v>
      </c>
      <c r="CO10" s="13">
        <f ca="1">CP10*$CN$4</f>
        <v>0</v>
      </c>
      <c r="CP10" s="43">
        <f t="shared" si="32"/>
        <v>0</v>
      </c>
      <c r="CQ10" s="13">
        <f ca="1">'13年1-9支出明细'!AJ5/9*12</f>
        <v>0</v>
      </c>
      <c r="CR10" s="13">
        <f ca="1">CS10*$CQ$4</f>
        <v>0</v>
      </c>
      <c r="CS10" s="43">
        <f t="shared" si="33"/>
        <v>0</v>
      </c>
      <c r="CT10" s="13">
        <f ca="1">'13年1-9支出明细'!AK5/9*12</f>
        <v>0</v>
      </c>
      <c r="CU10" s="13">
        <f ca="1">CV10*$CT$4</f>
        <v>0</v>
      </c>
      <c r="CV10" s="43">
        <f t="shared" si="34"/>
        <v>0</v>
      </c>
      <c r="CW10" s="13">
        <v>0</v>
      </c>
      <c r="CX10" s="13">
        <f>CY10*$CW$4</f>
        <v>0</v>
      </c>
      <c r="CY10" s="43">
        <f t="shared" si="35"/>
        <v>0</v>
      </c>
      <c r="CZ10" s="13">
        <f ca="1">'13年1-9支出明细'!AM5/9*12</f>
        <v>0</v>
      </c>
      <c r="DA10" s="13">
        <f ca="1">DB10*$CZ$4</f>
        <v>0</v>
      </c>
      <c r="DB10" s="43">
        <f t="shared" si="36"/>
        <v>0</v>
      </c>
      <c r="DC10" s="13">
        <f ca="1">'13年1-9支出明细'!AN5/9*12</f>
        <v>0</v>
      </c>
      <c r="DD10" s="13">
        <f ca="1">DF10*$DC$4</f>
        <v>0</v>
      </c>
      <c r="DE10" s="13">
        <f ca="1">'13年1-9支出明细'!AO5/9*12</f>
        <v>0</v>
      </c>
      <c r="DF10" s="43">
        <f t="shared" si="37"/>
        <v>0</v>
      </c>
      <c r="DG10" s="13">
        <f ca="1">'13年1-9支出明细'!AP5/9*12</f>
        <v>0</v>
      </c>
      <c r="DH10" s="13">
        <f ca="1">DI10*$DG$4</f>
        <v>0</v>
      </c>
      <c r="DI10" s="43">
        <f t="shared" si="38"/>
        <v>0</v>
      </c>
      <c r="DJ10" s="13">
        <f ca="1">'13年1-9支出明细'!AQ5/9*12</f>
        <v>0</v>
      </c>
      <c r="DK10" s="13">
        <f ca="1">DL10*$DJ$4</f>
        <v>0</v>
      </c>
      <c r="DL10" s="43">
        <f t="shared" si="39"/>
        <v>0</v>
      </c>
      <c r="DM10" s="13">
        <f ca="1">'13年1-9支出明细'!AR5/9*12</f>
        <v>0</v>
      </c>
      <c r="DN10" s="13">
        <f ca="1">'13年1-9支出明细'!AS5/9*12</f>
        <v>0</v>
      </c>
      <c r="DO10" s="13"/>
      <c r="DP10" s="43">
        <f t="shared" si="40"/>
        <v>0</v>
      </c>
      <c r="DQ10" s="13">
        <f ca="1">'13年1-9支出明细'!AT5/9*12</f>
        <v>0</v>
      </c>
      <c r="DR10" s="13">
        <f ca="1">DZ10*$DQ$4</f>
        <v>0</v>
      </c>
      <c r="DS10" s="13">
        <f ca="1">'13年1-9支出明细'!AU5/9*12</f>
        <v>0</v>
      </c>
      <c r="DT10" s="13">
        <f ca="1">'13年1-9支出明细'!AV5/9*12</f>
        <v>0</v>
      </c>
      <c r="DU10" s="13">
        <f ca="1">'13年1-9支出明细'!AW5/9*12</f>
        <v>0</v>
      </c>
      <c r="DV10" s="13">
        <f ca="1">'13年1-9支出明细'!AX5/9*12</f>
        <v>0</v>
      </c>
      <c r="DW10" s="13">
        <f ca="1">'13年1-9支出明细'!AY5/9*12</f>
        <v>0</v>
      </c>
      <c r="DX10" s="13">
        <f ca="1">'13年1-9支出明细'!AZ5/9*12</f>
        <v>0</v>
      </c>
      <c r="DY10" s="13">
        <f ca="1">'13年1-9支出明细'!BA5/9*12</f>
        <v>0</v>
      </c>
      <c r="DZ10" s="43">
        <f t="shared" si="42"/>
        <v>0</v>
      </c>
      <c r="EA10" s="13">
        <v>0</v>
      </c>
      <c r="EB10" s="13">
        <f>EC10*$EA$4</f>
        <v>0</v>
      </c>
      <c r="EC10" s="43">
        <f t="shared" si="43"/>
        <v>0</v>
      </c>
      <c r="ED10" s="13">
        <f ca="1">'13年1-9支出明细'!BC5/9*12</f>
        <v>0</v>
      </c>
      <c r="EE10" s="13">
        <f ca="1">EF10*$ED$4</f>
        <v>0</v>
      </c>
      <c r="EF10" s="43">
        <f t="shared" si="44"/>
        <v>0</v>
      </c>
      <c r="EG10" s="13">
        <f ca="1">'13年1-9支出明细'!BD5/9*12</f>
        <v>0</v>
      </c>
      <c r="EH10" s="13">
        <f ca="1">EI10*$EG$4</f>
        <v>0</v>
      </c>
      <c r="EI10" s="43">
        <f t="shared" si="45"/>
        <v>0</v>
      </c>
      <c r="EJ10" s="13">
        <f ca="1">'13年1-9支出明细'!BE5/9*12</f>
        <v>0</v>
      </c>
      <c r="EK10" s="13">
        <f ca="1">EM10*$EJ$4</f>
        <v>0</v>
      </c>
      <c r="EL10" s="13">
        <f ca="1">'13年1-9支出明细'!BF5/9*12</f>
        <v>0</v>
      </c>
      <c r="EM10" s="43">
        <f t="shared" si="46"/>
        <v>0</v>
      </c>
      <c r="EN10" s="13">
        <f ca="1">'13年1-9支出明细'!BG5/9*12</f>
        <v>0</v>
      </c>
      <c r="EO10" s="13">
        <f ca="1">EP10*$EN$4</f>
        <v>0</v>
      </c>
      <c r="EP10" s="43">
        <f t="shared" si="47"/>
        <v>0</v>
      </c>
      <c r="EQ10" s="13">
        <f ca="1">'13年1-9支出明细'!BH5/9*12</f>
        <v>0</v>
      </c>
      <c r="ER10" s="13">
        <f>ES10*$EQ$4</f>
        <v>0</v>
      </c>
      <c r="ES10" s="43">
        <f t="shared" si="48"/>
        <v>0</v>
      </c>
      <c r="ET10" s="13">
        <v>0</v>
      </c>
      <c r="EU10" s="13">
        <f>EV10*$ET$4</f>
        <v>0</v>
      </c>
      <c r="EV10" s="43">
        <f t="shared" si="49"/>
        <v>0</v>
      </c>
      <c r="EW10" s="13">
        <f ca="1">'13年1-9支出明细'!BJ5/9*12</f>
        <v>0</v>
      </c>
      <c r="EX10" s="13">
        <f ca="1">EY10*$EW$4</f>
        <v>0</v>
      </c>
      <c r="EY10" s="43">
        <f t="shared" si="50"/>
        <v>0</v>
      </c>
      <c r="EZ10" s="13">
        <v>0</v>
      </c>
      <c r="FA10" s="13">
        <f>FB10*$EZ$4</f>
        <v>0</v>
      </c>
      <c r="FB10" s="43">
        <f t="shared" si="51"/>
        <v>0</v>
      </c>
      <c r="FC10" s="13">
        <f ca="1">'13年1-9支出明细'!BL5/9*12</f>
        <v>0</v>
      </c>
      <c r="FD10" s="13">
        <f ca="1">FE10*$FC$4</f>
        <v>0</v>
      </c>
      <c r="FE10" s="43">
        <f t="shared" si="52"/>
        <v>0</v>
      </c>
      <c r="FF10" s="13">
        <f ca="1">'13年1-9支出明细'!BM5/9*12</f>
        <v>0</v>
      </c>
      <c r="FG10" s="13">
        <f ca="1">FH10*$FF$4</f>
        <v>0</v>
      </c>
      <c r="FH10" s="43">
        <f t="shared" si="53"/>
        <v>0</v>
      </c>
      <c r="FI10" s="13">
        <f ca="1">'13年1-9支出明细'!BN5/9*12</f>
        <v>39492.400000000001</v>
      </c>
      <c r="FJ10" s="13">
        <f ca="1">'13年1-9支出明细'!BO5/9*12</f>
        <v>0</v>
      </c>
      <c r="FK10" s="13">
        <f ca="1">FL10*$FI$4</f>
        <v>45831.926344328407</v>
      </c>
      <c r="FL10" s="43">
        <f t="shared" si="54"/>
        <v>3.0211310261934278E-2</v>
      </c>
      <c r="FM10" s="13">
        <f ca="1">'13年1-9支出明细'!BP5/9*12</f>
        <v>0</v>
      </c>
      <c r="FN10" s="13">
        <v>0</v>
      </c>
      <c r="FO10" s="43">
        <v>0</v>
      </c>
      <c r="FP10" s="13">
        <v>0</v>
      </c>
      <c r="FQ10" s="13">
        <f>FR10*$FP$4</f>
        <v>0</v>
      </c>
      <c r="FR10" s="43">
        <f t="shared" si="55"/>
        <v>0</v>
      </c>
      <c r="FS10" s="13">
        <f ca="1">'13年1-9支出明细'!BR5/9*12</f>
        <v>0</v>
      </c>
      <c r="FT10" s="13">
        <f ca="1">'13年1-9支出明细'!BS5/9*12</f>
        <v>0</v>
      </c>
      <c r="FU10" s="13"/>
      <c r="FV10" s="43"/>
      <c r="FW10" s="13">
        <f ca="1">'13年1-9支出明细'!BT5/9*12</f>
        <v>0</v>
      </c>
      <c r="FX10" s="13">
        <f ca="1">FY10*$FW$4</f>
        <v>0</v>
      </c>
      <c r="FY10" s="43">
        <f t="shared" si="56"/>
        <v>0</v>
      </c>
      <c r="FZ10" s="12">
        <f ca="1">'13年1-9支出明细'!BU5/9*12</f>
        <v>444718.56000000006</v>
      </c>
      <c r="GA10" s="12">
        <f ca="1">GB10*$FZ$4</f>
        <v>516107.10632617405</v>
      </c>
      <c r="GB10" s="43">
        <f t="shared" si="57"/>
        <v>1.5370679422714729E-2</v>
      </c>
      <c r="GC10" s="12">
        <f ca="1">'13年1-9支出明细'!BV5/9*12</f>
        <v>0</v>
      </c>
      <c r="GD10" s="12">
        <f ca="1">GE10*$GC$4</f>
        <v>0</v>
      </c>
      <c r="GE10" s="43">
        <f t="shared" si="58"/>
        <v>0</v>
      </c>
      <c r="GF10" s="12">
        <f ca="1">'13年1-9支出明细'!BW5/9*12</f>
        <v>0</v>
      </c>
      <c r="GG10" s="12">
        <f>GH10*$GF$4</f>
        <v>0</v>
      </c>
      <c r="GH10" s="43">
        <f t="shared" si="59"/>
        <v>0</v>
      </c>
      <c r="GI10" s="12">
        <v>0</v>
      </c>
      <c r="GJ10" s="12">
        <f>GK10*$GI$4</f>
        <v>0</v>
      </c>
      <c r="GK10" s="43">
        <f t="shared" si="60"/>
        <v>0</v>
      </c>
      <c r="GL10" s="27">
        <f t="shared" ref="GL10:GL21" si="69">GO10+GR10+GU10+GX10+HA10</f>
        <v>2440</v>
      </c>
      <c r="GM10" s="27">
        <f>GN10*$GL$4</f>
        <v>2831.6815458204946</v>
      </c>
      <c r="GN10" s="43">
        <f t="shared" si="61"/>
        <v>4.2329990631123995E-4</v>
      </c>
      <c r="GO10" s="13">
        <f ca="1">'13年1-9支出明细'!BZ5/9*12</f>
        <v>0</v>
      </c>
      <c r="GP10" s="13" t="e">
        <f ca="1">GQ10*$GO$4</f>
        <v>#DIV/0!</v>
      </c>
      <c r="GQ10" s="43" t="e">
        <f t="shared" si="62"/>
        <v>#DIV/0!</v>
      </c>
      <c r="GR10" s="13">
        <f ca="1">'13年1-9支出明细'!CA5/9*12</f>
        <v>0</v>
      </c>
      <c r="GS10" s="13">
        <f ca="1">GT10*$GR$4</f>
        <v>0</v>
      </c>
      <c r="GT10" s="43">
        <f t="shared" si="63"/>
        <v>0</v>
      </c>
      <c r="GU10" s="13">
        <f ca="1">'13年1-9支出明细'!CB5/9*12</f>
        <v>0</v>
      </c>
      <c r="GV10" s="27">
        <f ca="1">$GU$4*GW10</f>
        <v>0</v>
      </c>
      <c r="GW10" s="38">
        <f t="shared" ref="GW10:GW73" si="70">GU10/$GU$8</f>
        <v>0</v>
      </c>
      <c r="GX10" s="13">
        <f ca="1">'13年1-9支出明细'!CC5/9*12</f>
        <v>0</v>
      </c>
      <c r="GY10" s="13">
        <f ca="1">GZ10*$GX$4</f>
        <v>0</v>
      </c>
      <c r="GZ10" s="43">
        <f t="shared" si="64"/>
        <v>0</v>
      </c>
      <c r="HA10" s="13">
        <f ca="1">'13年1-9支出明细'!CD5/9*12</f>
        <v>2440</v>
      </c>
      <c r="HB10" s="13">
        <f>HC10*$HA$4</f>
        <v>2831.6815458204951</v>
      </c>
      <c r="HC10" s="56">
        <f t="shared" si="65"/>
        <v>1.1791540259314656E-2</v>
      </c>
    </row>
    <row r="11" spans="1:211">
      <c r="A11" s="18">
        <v>102</v>
      </c>
      <c r="B11" s="3" t="s">
        <v>904</v>
      </c>
      <c r="C11" s="3" t="s">
        <v>300</v>
      </c>
      <c r="D11" s="12">
        <f t="shared" si="66"/>
        <v>9599694.4966666661</v>
      </c>
      <c r="E11" s="12">
        <f t="shared" si="67"/>
        <v>2947019.6666666665</v>
      </c>
      <c r="F11" s="13">
        <v>1221900</v>
      </c>
      <c r="G11" s="26">
        <f t="shared" ref="G11:G74" si="71">$F$4*H11</f>
        <v>1418045.7708352716</v>
      </c>
      <c r="H11" s="40">
        <f t="shared" ref="H11:H74" si="72">F11/$F$8</f>
        <v>1.7890154713601156E-2</v>
      </c>
      <c r="I11" s="13">
        <v>1009398</v>
      </c>
      <c r="J11" s="13">
        <f t="shared" ref="J11:J74" si="73">$I$4*K11</f>
        <v>1171431.8397492277</v>
      </c>
      <c r="K11" s="40">
        <f t="shared" si="5"/>
        <v>2.7189173181908319E-2</v>
      </c>
      <c r="L11" s="13">
        <v>549855</v>
      </c>
      <c r="M11" s="13">
        <f t="shared" ref="M11:M74" si="74">$L$4*N11</f>
        <v>638120.59687587235</v>
      </c>
      <c r="N11" s="40">
        <f t="shared" si="6"/>
        <v>1.7890154713601159E-2</v>
      </c>
      <c r="O11" s="13">
        <v>315973</v>
      </c>
      <c r="P11" s="13">
        <v>11000</v>
      </c>
      <c r="Q11" s="13">
        <f t="shared" ref="Q11:Q61" si="75">$T$4*R11</f>
        <v>366694.63650718826</v>
      </c>
      <c r="R11" s="43">
        <f t="shared" si="7"/>
        <v>5.6528731930728493E-2</v>
      </c>
      <c r="S11" s="124">
        <v>400896</v>
      </c>
      <c r="T11" s="130">
        <v>151200</v>
      </c>
      <c r="U11" s="125">
        <v>11000</v>
      </c>
      <c r="V11" s="125">
        <f t="shared" ref="V11:V74" si="76">$T$4*W11</f>
        <v>175471.41382297495</v>
      </c>
      <c r="W11" s="43">
        <f t="shared" si="8"/>
        <v>2.7050236152855303E-2</v>
      </c>
      <c r="X11" s="13">
        <f ca="1">'13年1-9支出明细'!K6/9*12</f>
        <v>14666.666666666666</v>
      </c>
      <c r="Y11" s="13">
        <f t="shared" ref="Y11:Y74" si="77">Z11*$X$4</f>
        <v>17021.03661422155</v>
      </c>
      <c r="Z11" s="43">
        <f t="shared" si="9"/>
        <v>6.022404439497555E-3</v>
      </c>
      <c r="AA11" s="13">
        <f ca="1">'13年1-9支出明细'!L6/9*12</f>
        <v>0</v>
      </c>
      <c r="AB11" s="13">
        <f t="shared" ref="AB11:AB74" si="78">AC11*$AA$4</f>
        <v>0</v>
      </c>
      <c r="AC11" s="43">
        <f t="shared" si="10"/>
        <v>0</v>
      </c>
      <c r="AD11" s="13">
        <f ca="1">'13年1-9支出明细'!M6/9*12</f>
        <v>0</v>
      </c>
      <c r="AE11" s="13">
        <f t="shared" ref="AE11:AE74" si="79">AF11*$AD$4</f>
        <v>0</v>
      </c>
      <c r="AF11" s="43">
        <f t="shared" si="11"/>
        <v>0</v>
      </c>
      <c r="AG11" s="13">
        <f ca="1">'13年1-9支出明细'!N6/9*12</f>
        <v>0</v>
      </c>
      <c r="AH11" s="23">
        <v>0</v>
      </c>
      <c r="AI11" s="43">
        <v>0</v>
      </c>
      <c r="AJ11" s="23">
        <f t="shared" si="12"/>
        <v>0</v>
      </c>
      <c r="AK11" s="23">
        <f t="shared" si="13"/>
        <v>0</v>
      </c>
      <c r="AL11" s="43">
        <f t="shared" si="14"/>
        <v>0</v>
      </c>
      <c r="AM11" s="13">
        <f ca="1">'13年1-9支出明细'!P6/9*12</f>
        <v>0</v>
      </c>
      <c r="AN11" s="13">
        <f t="shared" ref="AN11:AN74" si="80">AO11*$AM$4</f>
        <v>0</v>
      </c>
      <c r="AO11" s="43">
        <f t="shared" si="15"/>
        <v>0</v>
      </c>
      <c r="AP11" s="13">
        <f ca="1">'13年1-9支出明细'!Q6/9*12</f>
        <v>0</v>
      </c>
      <c r="AQ11" s="13">
        <f t="shared" ref="AQ11:AQ74" si="81">AR11*$AP$4</f>
        <v>0</v>
      </c>
      <c r="AR11" s="43">
        <f t="shared" si="16"/>
        <v>0</v>
      </c>
      <c r="AS11" s="13">
        <f ca="1">'13年1-9支出明细'!R6/9*12</f>
        <v>0</v>
      </c>
      <c r="AT11" s="13">
        <f t="shared" ref="AT11:AT74" si="82">AU11*$AS$4</f>
        <v>0</v>
      </c>
      <c r="AU11" s="43">
        <f t="shared" si="17"/>
        <v>0</v>
      </c>
      <c r="AV11" s="13">
        <v>0</v>
      </c>
      <c r="AW11" s="13">
        <f t="shared" ref="AW11:AW74" si="83">AX11*$AV$4</f>
        <v>0</v>
      </c>
      <c r="AX11" s="43">
        <f t="shared" si="18"/>
        <v>0</v>
      </c>
      <c r="AY11" s="12">
        <f t="shared" si="68"/>
        <v>2415332.6433333331</v>
      </c>
      <c r="AZ11" s="31">
        <f t="shared" ref="AZ11:AZ74" si="84">BA11*$AY$4</f>
        <v>2803054.4562068996</v>
      </c>
      <c r="BA11" s="43">
        <f t="shared" si="19"/>
        <v>2.313651788215244E-2</v>
      </c>
      <c r="BB11" s="13">
        <f ca="1">'13年1-9支出明细'!U6/9*12</f>
        <v>0</v>
      </c>
      <c r="BC11" s="13">
        <f t="shared" ref="BC11:BC74" si="85">BD11*$BB$4</f>
        <v>0</v>
      </c>
      <c r="BD11" s="43">
        <f t="shared" si="20"/>
        <v>0</v>
      </c>
      <c r="BE11" s="13">
        <f ca="1">'13年1-9支出明细'!V6/9*12</f>
        <v>3599.24</v>
      </c>
      <c r="BF11" s="13">
        <f t="shared" ref="BF11:BF74" si="86">BG11*$BE$4</f>
        <v>4177.008806138917</v>
      </c>
      <c r="BG11" s="43">
        <f t="shared" si="21"/>
        <v>3.6924371127251832E-2</v>
      </c>
      <c r="BH11" s="13">
        <f ca="1">'13年1-9支出明细'!W6/9*12</f>
        <v>0</v>
      </c>
      <c r="BI11" s="13">
        <f t="shared" ref="BI11:BI74" si="87">BJ11*$BH$4</f>
        <v>0</v>
      </c>
      <c r="BJ11" s="43">
        <f t="shared" si="22"/>
        <v>0</v>
      </c>
      <c r="BK11" s="13">
        <f ca="1">'13年1-9支出明细'!X6/9*12</f>
        <v>21485.333333333332</v>
      </c>
      <c r="BL11" s="13">
        <f t="shared" ref="BL11:BL74" si="88">BM11*$BK$4</f>
        <v>24934.271272869642</v>
      </c>
      <c r="BM11" s="43">
        <f t="shared" si="23"/>
        <v>3.1608896148651963E-2</v>
      </c>
      <c r="BN11" s="13">
        <f ca="1">'13年1-9支出明细'!Y6/9*12</f>
        <v>222005.26666666666</v>
      </c>
      <c r="BO11" s="13">
        <f t="shared" ref="BO11:BO74" si="89">BP11*$BN$4</f>
        <v>257642.71176022862</v>
      </c>
      <c r="BP11" s="43">
        <f t="shared" si="24"/>
        <v>0.10982143135694472</v>
      </c>
      <c r="BQ11" s="13">
        <f ca="1">'13年1-9支出明细'!Z6/9*12</f>
        <v>2132623.7333333334</v>
      </c>
      <c r="BR11" s="13">
        <f ca="1">Sheet2!EP5+Sheet2!V5</f>
        <v>35619.07</v>
      </c>
      <c r="BS11" s="13">
        <f t="shared" ref="BS11:BS74" si="90">BT11*$BQ$4</f>
        <v>2474963.6351880361</v>
      </c>
      <c r="BT11" s="43">
        <f t="shared" si="25"/>
        <v>2.4113938854456812E-2</v>
      </c>
      <c r="BU11" s="13">
        <f ca="1">'13年1-9支出明细'!AB6/9*12</f>
        <v>39471.58666666667</v>
      </c>
      <c r="BV11" s="13">
        <f t="shared" ref="BV11:BV74" si="91">BW11*$BU$4</f>
        <v>45807.771946005865</v>
      </c>
      <c r="BW11" s="43">
        <f t="shared" si="26"/>
        <v>8.7081683498007045E-3</v>
      </c>
      <c r="BX11" s="13">
        <f ca="1">'13年1-9支出明细'!AC6/9*12</f>
        <v>7238.6666666666661</v>
      </c>
      <c r="BY11" s="13">
        <f t="shared" ref="BY11:BY74" si="92">BZ11*$BX$4</f>
        <v>8400.6552526008018</v>
      </c>
      <c r="BZ11" s="43">
        <f t="shared" si="27"/>
        <v>6.453466282267198E-3</v>
      </c>
      <c r="CA11" s="27">
        <f>SUM(CA12:CA63)-CA44-CA43-CA42-CA41-CA40-CA39-CA32-CA31-CA30-CA28-CA27-CA26-CA25</f>
        <v>1414574.3999999997</v>
      </c>
      <c r="CB11" s="30">
        <f t="shared" ref="CB11:CB74" si="93">CC11*$CA$4</f>
        <v>1641649.2719959419</v>
      </c>
      <c r="CC11" s="43">
        <f t="shared" si="28"/>
        <v>5.2892820787028387E-3</v>
      </c>
      <c r="CD11" s="13">
        <f ca="1">'13年1-9支出明细'!AE6/9*12</f>
        <v>23689.68</v>
      </c>
      <c r="CE11" s="13">
        <f t="shared" ref="CE11:CE74" si="94">CF11*$CD$4</f>
        <v>27492.471181308556</v>
      </c>
      <c r="CF11" s="43">
        <f t="shared" si="29"/>
        <v>1.0253929823498878E-4</v>
      </c>
      <c r="CG11" s="13">
        <f ca="1">'13年1-9支出明细'!AF6/9*12</f>
        <v>0</v>
      </c>
      <c r="CH11" s="13">
        <f ca="1">Sheet2!BP5+Sheet2!ET5</f>
        <v>0</v>
      </c>
      <c r="CI11" s="13">
        <f t="shared" ref="CI11:CI74" si="95">CJ11*$CG$4</f>
        <v>0</v>
      </c>
      <c r="CJ11" s="43">
        <f t="shared" si="30"/>
        <v>0</v>
      </c>
      <c r="CK11" s="27">
        <f>SUM(CK12:CK63)-CK44-CK43-CK42-CK41-CK40-CK39-CK32-CK31-CK30-CK28-CK27-CK26-CK25</f>
        <v>1186765.0666666664</v>
      </c>
      <c r="CL11" s="30">
        <f t="shared" ref="CL11:CL74" si="96">CM11*$CK$4</f>
        <v>1377270.7944690282</v>
      </c>
      <c r="CM11" s="43">
        <f t="shared" si="31"/>
        <v>1.2953414847394224E-2</v>
      </c>
      <c r="CN11" s="13">
        <v>0</v>
      </c>
      <c r="CO11" s="13">
        <f t="shared" ref="CO11:CO74" si="97">CP11*$CN$4</f>
        <v>0</v>
      </c>
      <c r="CP11" s="43">
        <f t="shared" si="32"/>
        <v>0</v>
      </c>
      <c r="CQ11" s="13">
        <f ca="1">'13年1-9支出明细'!AJ6/9*12</f>
        <v>0</v>
      </c>
      <c r="CR11" s="13">
        <f t="shared" ref="CR11:CR74" si="98">CS11*$CQ$4</f>
        <v>0</v>
      </c>
      <c r="CS11" s="43">
        <f t="shared" si="33"/>
        <v>0</v>
      </c>
      <c r="CT11" s="13">
        <f ca="1">'13年1-9支出明细'!AK6/9*12</f>
        <v>0</v>
      </c>
      <c r="CU11" s="13">
        <f t="shared" ref="CU11:CU74" si="99">CV11*$CT$4</f>
        <v>0</v>
      </c>
      <c r="CV11" s="43">
        <f t="shared" si="34"/>
        <v>0</v>
      </c>
      <c r="CW11" s="13">
        <v>0</v>
      </c>
      <c r="CX11" s="13">
        <f t="shared" ref="CX11:CX74" si="100">CY11*$CW$4</f>
        <v>0</v>
      </c>
      <c r="CY11" s="43">
        <f t="shared" si="35"/>
        <v>0</v>
      </c>
      <c r="CZ11" s="13">
        <f ca="1">'13年1-9支出明细'!AM6/9*12</f>
        <v>0</v>
      </c>
      <c r="DA11" s="13">
        <f t="shared" ref="DA11:DA74" si="101">DB11*$CZ$4</f>
        <v>0</v>
      </c>
      <c r="DB11" s="43">
        <f t="shared" si="36"/>
        <v>0</v>
      </c>
      <c r="DC11" s="13">
        <f ca="1">'13年1-9支出明细'!AN6/9*12</f>
        <v>0</v>
      </c>
      <c r="DD11" s="13">
        <f t="shared" ref="DD11:DD74" si="102">DF11*$DC$4</f>
        <v>0</v>
      </c>
      <c r="DE11" s="13">
        <f ca="1">Sheet2!DG5+Sheet2!AD5</f>
        <v>0</v>
      </c>
      <c r="DF11" s="43">
        <f t="shared" si="37"/>
        <v>0</v>
      </c>
      <c r="DG11" s="13">
        <f ca="1">'13年1-9支出明细'!AP6/9*12</f>
        <v>0</v>
      </c>
      <c r="DH11" s="13">
        <f t="shared" ref="DH11:DH74" si="103">DI11*$DG$4</f>
        <v>0</v>
      </c>
      <c r="DI11" s="43">
        <f t="shared" si="38"/>
        <v>0</v>
      </c>
      <c r="DJ11" s="13">
        <f ca="1">'13年1-9支出明细'!AQ6/9*12</f>
        <v>0</v>
      </c>
      <c r="DK11" s="13">
        <f t="shared" ref="DK11:DK74" si="104">DL11*$DJ$4</f>
        <v>0</v>
      </c>
      <c r="DL11" s="43">
        <f t="shared" si="39"/>
        <v>0</v>
      </c>
      <c r="DM11" s="13">
        <f ca="1">'13年1-9支出明细'!AR6/9*12</f>
        <v>0</v>
      </c>
      <c r="DN11" s="13">
        <f ca="1">Sheet2!DK5+Sheet2!AH5</f>
        <v>0</v>
      </c>
      <c r="DO11" s="13"/>
      <c r="DP11" s="43">
        <f t="shared" si="40"/>
        <v>0</v>
      </c>
      <c r="DQ11" s="13">
        <f ca="1">'13年1-9支出明细'!AT6/9*12</f>
        <v>0</v>
      </c>
      <c r="DR11" s="13">
        <f t="shared" ref="DR11:DR74" si="105">DZ11*$DQ$4</f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43">
        <f t="shared" si="42"/>
        <v>0</v>
      </c>
      <c r="EA11" s="13">
        <v>0</v>
      </c>
      <c r="EB11" s="13">
        <f t="shared" ref="EB11:EB74" si="106">EC11*$EA$4</f>
        <v>0</v>
      </c>
      <c r="EC11" s="43">
        <f t="shared" si="43"/>
        <v>0</v>
      </c>
      <c r="ED11" s="13">
        <f ca="1">'13年1-9支出明细'!BC6/9*12</f>
        <v>0</v>
      </c>
      <c r="EE11" s="13">
        <f t="shared" ref="EE11:EE74" si="107">EF11*$ED$4</f>
        <v>0</v>
      </c>
      <c r="EF11" s="43">
        <f t="shared" si="44"/>
        <v>0</v>
      </c>
      <c r="EG11" s="13">
        <f ca="1">'13年1-9支出明细'!BD6/9*12</f>
        <v>0</v>
      </c>
      <c r="EH11" s="13">
        <f t="shared" ref="EH11:EH74" si="108">EI11*$EG$4</f>
        <v>0</v>
      </c>
      <c r="EI11" s="43">
        <f t="shared" si="45"/>
        <v>0</v>
      </c>
      <c r="EJ11" s="13">
        <f ca="1">'13年1-9支出明细'!BE6/9*12</f>
        <v>0</v>
      </c>
      <c r="EK11" s="13">
        <f t="shared" ref="EK11:EK74" si="109">EM11*$EJ$4</f>
        <v>0</v>
      </c>
      <c r="EL11" s="13">
        <v>0</v>
      </c>
      <c r="EM11" s="43">
        <f t="shared" si="46"/>
        <v>0</v>
      </c>
      <c r="EN11" s="13">
        <f ca="1">'13年1-9支出明细'!BG6/9*12</f>
        <v>0</v>
      </c>
      <c r="EO11" s="13">
        <f t="shared" ref="EO11:EO74" si="110">EP11*$EN$4</f>
        <v>0</v>
      </c>
      <c r="EP11" s="43">
        <f t="shared" si="47"/>
        <v>0</v>
      </c>
      <c r="EQ11" s="13">
        <f ca="1">'13年1-9支出明细'!BH6/9*12</f>
        <v>0</v>
      </c>
      <c r="ER11" s="13">
        <f t="shared" ref="ER11:ER74" si="111">ES11*$EQ$4</f>
        <v>0</v>
      </c>
      <c r="ES11" s="43">
        <f t="shared" si="48"/>
        <v>0</v>
      </c>
      <c r="ET11" s="13">
        <v>0</v>
      </c>
      <c r="EU11" s="13">
        <f t="shared" ref="EU11:EU74" si="112">EV11*$ET$4</f>
        <v>0</v>
      </c>
      <c r="EV11" s="43">
        <f t="shared" si="49"/>
        <v>0</v>
      </c>
      <c r="EW11" s="13">
        <f ca="1">'13年1-9支出明细'!BJ6/9*12</f>
        <v>0</v>
      </c>
      <c r="EX11" s="13">
        <f t="shared" ref="EX11:EX74" si="113">EY11*$EW$4</f>
        <v>0</v>
      </c>
      <c r="EY11" s="43">
        <f t="shared" si="50"/>
        <v>0</v>
      </c>
      <c r="EZ11" s="13">
        <v>0</v>
      </c>
      <c r="FA11" s="13">
        <f t="shared" ref="FA11:FA74" si="114">FB11*$EZ$4</f>
        <v>0</v>
      </c>
      <c r="FB11" s="43">
        <f t="shared" si="51"/>
        <v>0</v>
      </c>
      <c r="FC11" s="13">
        <f ca="1">'13年1-9支出明细'!BL6/9*12</f>
        <v>0</v>
      </c>
      <c r="FD11" s="13">
        <f t="shared" ref="FD11:FD74" si="115">FE11*$FC$4</f>
        <v>0</v>
      </c>
      <c r="FE11" s="43">
        <f t="shared" si="52"/>
        <v>0</v>
      </c>
      <c r="FF11" s="13">
        <f ca="1">'13年1-9支出明细'!BM6/9*12</f>
        <v>0</v>
      </c>
      <c r="FG11" s="13">
        <f t="shared" ref="FG11:FG74" si="116">FH11*$FF$4</f>
        <v>0</v>
      </c>
      <c r="FH11" s="43">
        <f t="shared" si="53"/>
        <v>0</v>
      </c>
      <c r="FI11" s="13">
        <f ca="1">'13年1-9支出明细'!BN6/9*12</f>
        <v>42118.799999999996</v>
      </c>
      <c r="FJ11" s="13">
        <f ca="1">Sheet2!EX5+Sheet2!BF5</f>
        <v>0</v>
      </c>
      <c r="FK11" s="13">
        <f t="shared" ref="FK11:FK74" si="117">FL11*$FI$4</f>
        <v>48879.929791846</v>
      </c>
      <c r="FL11" s="43">
        <f t="shared" si="54"/>
        <v>3.2220481273874398E-2</v>
      </c>
      <c r="FM11" s="13">
        <f ca="1">'13年1-9支出明细'!BP6/9*12</f>
        <v>0</v>
      </c>
      <c r="FN11" s="13">
        <v>0</v>
      </c>
      <c r="FO11" s="43">
        <v>0</v>
      </c>
      <c r="FP11" s="13">
        <v>0</v>
      </c>
      <c r="FQ11" s="13">
        <f t="shared" ref="FQ11:FQ74" si="118">FR11*$FP$4</f>
        <v>0</v>
      </c>
      <c r="FR11" s="43">
        <f t="shared" si="55"/>
        <v>0</v>
      </c>
      <c r="FS11" s="13">
        <f ca="1">'13年1-9支出明细'!BR6/9*12</f>
        <v>0</v>
      </c>
      <c r="FT11" s="13">
        <v>179.5</v>
      </c>
      <c r="FU11" s="13"/>
      <c r="FV11" s="43"/>
      <c r="FW11" s="13">
        <f ca="1">'13年1-9支出明细'!BT6/9*12</f>
        <v>0</v>
      </c>
      <c r="FX11" s="13">
        <f t="shared" ref="FX11:FX74" si="119">FY11*$FW$4</f>
        <v>0</v>
      </c>
      <c r="FY11" s="43">
        <f t="shared" si="56"/>
        <v>0</v>
      </c>
      <c r="FZ11" s="12">
        <f ca="1">'13年1-9支出明细'!BU6/9*12</f>
        <v>1636002.72</v>
      </c>
      <c r="GA11" s="12">
        <f t="shared" ref="GA11:GA74" si="120">GB11*$FZ$4</f>
        <v>1898622.4225967762</v>
      </c>
      <c r="GB11" s="43">
        <f t="shared" si="57"/>
        <v>5.6544690520245709E-2</v>
      </c>
      <c r="GC11" s="12">
        <f ca="1">'13年1-9支出明细'!BV6/9*12</f>
        <v>0</v>
      </c>
      <c r="GD11" s="12">
        <f t="shared" ref="GD11:GD74" si="121">GE11*$GC$4</f>
        <v>0</v>
      </c>
      <c r="GE11" s="43">
        <f t="shared" si="58"/>
        <v>0</v>
      </c>
      <c r="GF11" s="12">
        <f ca="1">'13年1-9支出明细'!BW6/9*12</f>
        <v>0</v>
      </c>
      <c r="GG11" s="12">
        <f t="shared" ref="GG11:GG74" si="122">GH11*$GF$4</f>
        <v>0</v>
      </c>
      <c r="GH11" s="43">
        <f t="shared" si="59"/>
        <v>0</v>
      </c>
      <c r="GI11" s="12">
        <v>0</v>
      </c>
      <c r="GJ11" s="12">
        <f t="shared" ref="GJ11:GJ74" si="123">GK11*$GI$4</f>
        <v>0</v>
      </c>
      <c r="GK11" s="43">
        <f t="shared" si="60"/>
        <v>0</v>
      </c>
      <c r="GL11" s="27">
        <f t="shared" si="69"/>
        <v>0</v>
      </c>
      <c r="GM11" s="27">
        <f t="shared" ref="GM11:GM74" si="124">GN11*$GL$4</f>
        <v>0</v>
      </c>
      <c r="GN11" s="43">
        <f t="shared" si="61"/>
        <v>0</v>
      </c>
      <c r="GO11" s="13">
        <f ca="1">'13年1-9支出明细'!BZ6/9*12</f>
        <v>0</v>
      </c>
      <c r="GP11" s="13" t="e">
        <f t="shared" ref="GP11:GP74" si="125">GQ11*$GO$4</f>
        <v>#DIV/0!</v>
      </c>
      <c r="GQ11" s="43" t="e">
        <f t="shared" si="62"/>
        <v>#DIV/0!</v>
      </c>
      <c r="GR11" s="13">
        <f ca="1">'13年1-9支出明细'!CA6/9*12</f>
        <v>0</v>
      </c>
      <c r="GS11" s="13">
        <f t="shared" ref="GS11:GS74" si="126">GT11*$GR$4</f>
        <v>0</v>
      </c>
      <c r="GT11" s="43">
        <f t="shared" si="63"/>
        <v>0</v>
      </c>
      <c r="GU11" s="13">
        <f ca="1">'13年1-9支出明细'!CB6/9*12</f>
        <v>0</v>
      </c>
      <c r="GV11" s="27">
        <f t="shared" ref="GV11:GV74" si="127">$GU$4*GW11</f>
        <v>0</v>
      </c>
      <c r="GW11" s="38">
        <f t="shared" si="70"/>
        <v>0</v>
      </c>
      <c r="GX11" s="13">
        <f ca="1">'13年1-9支出明细'!CC6/9*12</f>
        <v>0</v>
      </c>
      <c r="GY11" s="13">
        <f t="shared" ref="GY11:GY74" si="128">GZ11*$GX$4</f>
        <v>0</v>
      </c>
      <c r="GZ11" s="43">
        <f t="shared" si="64"/>
        <v>0</v>
      </c>
      <c r="HA11" s="13">
        <f ca="1">'13年1-9支出明细'!CD6/9*12</f>
        <v>0</v>
      </c>
      <c r="HB11" s="13">
        <f t="shared" ref="HB11:HB74" si="129">HC11*$HA$4</f>
        <v>0</v>
      </c>
      <c r="HC11" s="56">
        <f t="shared" si="65"/>
        <v>0</v>
      </c>
    </row>
    <row r="12" spans="1:211">
      <c r="A12" s="18">
        <v>103</v>
      </c>
      <c r="B12" s="3" t="s">
        <v>905</v>
      </c>
      <c r="C12" s="3" t="s">
        <v>301</v>
      </c>
      <c r="D12" s="12">
        <f t="shared" si="66"/>
        <v>3125444.1066666669</v>
      </c>
      <c r="E12" s="12">
        <f t="shared" si="67"/>
        <v>1957948.4</v>
      </c>
      <c r="F12" s="13">
        <v>832752</v>
      </c>
      <c r="G12" s="26">
        <f t="shared" si="71"/>
        <v>966429.70108406083</v>
      </c>
      <c r="H12" s="40">
        <f t="shared" si="72"/>
        <v>1.2192537947508625E-2</v>
      </c>
      <c r="I12" s="13">
        <v>700058</v>
      </c>
      <c r="J12" s="13">
        <f t="shared" si="73"/>
        <v>812434.9670508214</v>
      </c>
      <c r="K12" s="40">
        <f t="shared" si="5"/>
        <v>1.885678216063473E-2</v>
      </c>
      <c r="L12" s="13">
        <v>374738.4</v>
      </c>
      <c r="M12" s="13">
        <f t="shared" si="74"/>
        <v>434893.36548782751</v>
      </c>
      <c r="N12" s="40">
        <f t="shared" si="6"/>
        <v>1.2192537947508629E-2</v>
      </c>
      <c r="O12" s="13">
        <v>89280</v>
      </c>
      <c r="P12" s="13">
        <v>0</v>
      </c>
      <c r="Q12" s="13">
        <f t="shared" si="75"/>
        <v>103611.69197166141</v>
      </c>
      <c r="R12" s="43">
        <f t="shared" si="7"/>
        <v>1.5972520395019323E-2</v>
      </c>
      <c r="S12" s="124">
        <v>79946.666666666672</v>
      </c>
      <c r="T12" s="130">
        <v>50400</v>
      </c>
      <c r="U12" s="125">
        <v>0</v>
      </c>
      <c r="V12" s="125">
        <f t="shared" si="76"/>
        <v>58490.471274324991</v>
      </c>
      <c r="W12" s="43">
        <f t="shared" si="8"/>
        <v>9.0167453842851016E-3</v>
      </c>
      <c r="X12" s="13">
        <f ca="1">'13年1-9支出明细'!K7/9*12</f>
        <v>0</v>
      </c>
      <c r="Y12" s="13">
        <f t="shared" si="77"/>
        <v>0</v>
      </c>
      <c r="Z12" s="43">
        <f t="shared" si="9"/>
        <v>0</v>
      </c>
      <c r="AA12" s="13">
        <f ca="1">'13年1-9支出明细'!L7/9*12</f>
        <v>0</v>
      </c>
      <c r="AB12" s="13">
        <f t="shared" si="78"/>
        <v>0</v>
      </c>
      <c r="AC12" s="43">
        <f t="shared" si="10"/>
        <v>0</v>
      </c>
      <c r="AD12" s="13">
        <f ca="1">'13年1-9支出明细'!M7/9*12</f>
        <v>0</v>
      </c>
      <c r="AE12" s="13">
        <f t="shared" si="79"/>
        <v>0</v>
      </c>
      <c r="AF12" s="43">
        <f t="shared" si="11"/>
        <v>0</v>
      </c>
      <c r="AG12" s="13">
        <f ca="1">'13年1-9支出明细'!N7/9*12</f>
        <v>0</v>
      </c>
      <c r="AH12" s="23">
        <v>0</v>
      </c>
      <c r="AI12" s="43">
        <v>0</v>
      </c>
      <c r="AJ12" s="23">
        <f t="shared" si="12"/>
        <v>0</v>
      </c>
      <c r="AK12" s="23">
        <f t="shared" si="13"/>
        <v>0</v>
      </c>
      <c r="AL12" s="43">
        <f t="shared" si="14"/>
        <v>0</v>
      </c>
      <c r="AM12" s="13">
        <f ca="1">'13年1-9支出明细'!P7/9*12</f>
        <v>0</v>
      </c>
      <c r="AN12" s="13">
        <f t="shared" si="80"/>
        <v>0</v>
      </c>
      <c r="AO12" s="43">
        <f t="shared" si="15"/>
        <v>0</v>
      </c>
      <c r="AP12" s="13">
        <f ca="1">'13年1-9支出明细'!Q7/9*12</f>
        <v>0</v>
      </c>
      <c r="AQ12" s="13">
        <f t="shared" si="81"/>
        <v>0</v>
      </c>
      <c r="AR12" s="43">
        <f t="shared" si="16"/>
        <v>0</v>
      </c>
      <c r="AS12" s="13">
        <f ca="1">'13年1-9支出明细'!R7/9*12</f>
        <v>0</v>
      </c>
      <c r="AT12" s="13">
        <f t="shared" si="82"/>
        <v>0</v>
      </c>
      <c r="AU12" s="43">
        <f t="shared" si="17"/>
        <v>0</v>
      </c>
      <c r="AV12" s="13">
        <v>0</v>
      </c>
      <c r="AW12" s="13">
        <f t="shared" si="83"/>
        <v>0</v>
      </c>
      <c r="AX12" s="43">
        <f t="shared" si="18"/>
        <v>0</v>
      </c>
      <c r="AY12" s="12">
        <f t="shared" si="68"/>
        <v>394438.6133333334</v>
      </c>
      <c r="AZ12" s="31">
        <f t="shared" si="84"/>
        <v>457755.95997337135</v>
      </c>
      <c r="BA12" s="43">
        <f t="shared" si="19"/>
        <v>3.7783350694932153E-3</v>
      </c>
      <c r="BB12" s="13">
        <f ca="1">'13年1-9支出明细'!U7/9*12</f>
        <v>0</v>
      </c>
      <c r="BC12" s="13">
        <f t="shared" si="85"/>
        <v>0</v>
      </c>
      <c r="BD12" s="43">
        <f t="shared" si="20"/>
        <v>0</v>
      </c>
      <c r="BE12" s="13">
        <f ca="1">'13年1-9支出明细'!V7/9*12</f>
        <v>1639.4133333333334</v>
      </c>
      <c r="BF12" s="13">
        <f t="shared" si="86"/>
        <v>1902.580525398387</v>
      </c>
      <c r="BG12" s="43">
        <f t="shared" si="21"/>
        <v>1.6818635698359938E-2</v>
      </c>
      <c r="BH12" s="13">
        <f ca="1">'13年1-9支出明细'!W7/9*12</f>
        <v>0</v>
      </c>
      <c r="BI12" s="13">
        <f t="shared" si="87"/>
        <v>0</v>
      </c>
      <c r="BJ12" s="43">
        <f t="shared" si="22"/>
        <v>0</v>
      </c>
      <c r="BK12" s="13">
        <f ca="1">'13年1-9支出明细'!X7/9*12</f>
        <v>1198.6666666666665</v>
      </c>
      <c r="BL12" s="13">
        <f t="shared" si="88"/>
        <v>1391.0829014713795</v>
      </c>
      <c r="BM12" s="43">
        <f t="shared" si="23"/>
        <v>1.7634601984385079E-3</v>
      </c>
      <c r="BN12" s="13">
        <f ca="1">'13年1-9支出明细'!Y7/9*12</f>
        <v>2555</v>
      </c>
      <c r="BO12" s="13">
        <f t="shared" si="89"/>
        <v>2965.1419465456411</v>
      </c>
      <c r="BP12" s="43">
        <f t="shared" si="24"/>
        <v>1.2639058583159457E-3</v>
      </c>
      <c r="BQ12" s="13">
        <f ca="1">'13年1-9支出明细'!Z7/9*12</f>
        <v>373285.6133333334</v>
      </c>
      <c r="BR12" s="13">
        <f ca="1">Sheet2!EP6+Sheet2!V6</f>
        <v>15759.92</v>
      </c>
      <c r="BS12" s="13">
        <f t="shared" si="90"/>
        <v>433207.36991651036</v>
      </c>
      <c r="BT12" s="43">
        <f t="shared" si="25"/>
        <v>4.2208038457393817E-3</v>
      </c>
      <c r="BU12" s="13">
        <f ca="1">'13年1-9支出明细'!AB7/9*12</f>
        <v>9921.7866666666669</v>
      </c>
      <c r="BV12" s="13">
        <f t="shared" si="91"/>
        <v>11514.483690806494</v>
      </c>
      <c r="BW12" s="43">
        <f t="shared" si="26"/>
        <v>2.1889312267526777E-3</v>
      </c>
      <c r="BX12" s="13">
        <f ca="1">'13年1-9支出明细'!AC7/9*12</f>
        <v>11091.439999999999</v>
      </c>
      <c r="BY12" s="13">
        <f t="shared" si="92"/>
        <v>12871.895887121012</v>
      </c>
      <c r="BZ12" s="43">
        <f t="shared" si="27"/>
        <v>9.8883174703153932E-3</v>
      </c>
      <c r="CA12" s="27">
        <f>SUM(CA13:CA64)-CA45-CA44-CA43-CA42-CA41-CA40-CA33-CA32-CA31-CA29-CA28-CA27-CA26</f>
        <v>692177.86666666658</v>
      </c>
      <c r="CB12" s="30">
        <f t="shared" si="93"/>
        <v>803289.87355139304</v>
      </c>
      <c r="CC12" s="43">
        <f t="shared" si="28"/>
        <v>2.5881452297134484E-3</v>
      </c>
      <c r="CD12" s="13">
        <f ca="1">'13年1-9支出明细'!AE7/9*12</f>
        <v>2604.5866666666666</v>
      </c>
      <c r="CE12" s="13">
        <f t="shared" si="94"/>
        <v>3022.6885239713597</v>
      </c>
      <c r="CF12" s="43">
        <f t="shared" si="29"/>
        <v>1.1273790485654876E-5</v>
      </c>
      <c r="CG12" s="13">
        <f ca="1">'13年1-9支出明细'!AF7/9*12</f>
        <v>0</v>
      </c>
      <c r="CH12" s="13">
        <f ca="1">Sheet2!BP6+Sheet2!ET6</f>
        <v>0</v>
      </c>
      <c r="CI12" s="13">
        <f t="shared" si="95"/>
        <v>0</v>
      </c>
      <c r="CJ12" s="43">
        <f t="shared" si="30"/>
        <v>0</v>
      </c>
      <c r="CK12" s="12">
        <f t="shared" ref="CK12:CK21" si="130">CN12+CQ12+CT12+CW12+CZ12+DC12++DG12+DJ12+DM12+DQ12+EA12+ED12+EN12+EQ12+ET12+EW12+EZ12+FC12+FF12+FI12+FJ12+FM12+FP12+FS12+FW12</f>
        <v>0</v>
      </c>
      <c r="CL12" s="30">
        <f t="shared" si="96"/>
        <v>0</v>
      </c>
      <c r="CM12" s="43">
        <f t="shared" si="31"/>
        <v>0</v>
      </c>
      <c r="CN12" s="13">
        <v>0</v>
      </c>
      <c r="CO12" s="13">
        <f t="shared" si="97"/>
        <v>0</v>
      </c>
      <c r="CP12" s="43">
        <f t="shared" si="32"/>
        <v>0</v>
      </c>
      <c r="CQ12" s="13">
        <f ca="1">'13年1-9支出明细'!AJ7/9*12</f>
        <v>0</v>
      </c>
      <c r="CR12" s="13">
        <f t="shared" si="98"/>
        <v>0</v>
      </c>
      <c r="CS12" s="43">
        <f t="shared" si="33"/>
        <v>0</v>
      </c>
      <c r="CT12" s="13">
        <f ca="1">'13年1-9支出明细'!AK7/9*12</f>
        <v>0</v>
      </c>
      <c r="CU12" s="13">
        <f t="shared" si="99"/>
        <v>0</v>
      </c>
      <c r="CV12" s="43">
        <f t="shared" si="34"/>
        <v>0</v>
      </c>
      <c r="CW12" s="13">
        <f ca="1">'13年1-9支出明细'!AL7/9*12</f>
        <v>0</v>
      </c>
      <c r="CX12" s="13">
        <f t="shared" si="100"/>
        <v>0</v>
      </c>
      <c r="CY12" s="43">
        <f t="shared" si="35"/>
        <v>0</v>
      </c>
      <c r="CZ12" s="13">
        <f ca="1">'13年1-9支出明细'!AM7/9*12</f>
        <v>0</v>
      </c>
      <c r="DA12" s="13">
        <f t="shared" si="101"/>
        <v>0</v>
      </c>
      <c r="DB12" s="43">
        <f t="shared" si="36"/>
        <v>0</v>
      </c>
      <c r="DC12" s="13">
        <f ca="1">'13年1-9支出明细'!AN7/9*12</f>
        <v>0</v>
      </c>
      <c r="DD12" s="13">
        <f t="shared" si="102"/>
        <v>0</v>
      </c>
      <c r="DE12" s="13">
        <f ca="1">Sheet2!DG6+Sheet2!AD6</f>
        <v>0</v>
      </c>
      <c r="DF12" s="43">
        <f t="shared" si="37"/>
        <v>0</v>
      </c>
      <c r="DG12" s="13">
        <f ca="1">'13年1-9支出明细'!AP7/9*12</f>
        <v>0</v>
      </c>
      <c r="DH12" s="13">
        <f t="shared" si="103"/>
        <v>0</v>
      </c>
      <c r="DI12" s="43">
        <f t="shared" si="38"/>
        <v>0</v>
      </c>
      <c r="DJ12" s="13">
        <f ca="1">'13年1-9支出明细'!AQ7/9*12</f>
        <v>0</v>
      </c>
      <c r="DK12" s="13">
        <f t="shared" si="104"/>
        <v>0</v>
      </c>
      <c r="DL12" s="43">
        <f t="shared" si="39"/>
        <v>0</v>
      </c>
      <c r="DM12" s="13">
        <f ca="1">'13年1-9支出明细'!AR7/9*12</f>
        <v>0</v>
      </c>
      <c r="DN12" s="13">
        <f ca="1">Sheet2!DK6+Sheet2!AH6</f>
        <v>0</v>
      </c>
      <c r="DO12" s="13"/>
      <c r="DP12" s="43">
        <f t="shared" si="40"/>
        <v>0</v>
      </c>
      <c r="DQ12" s="13">
        <f ca="1">'13年1-9支出明细'!AT7/9*12</f>
        <v>0</v>
      </c>
      <c r="DR12" s="13">
        <f t="shared" si="105"/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43">
        <f t="shared" si="42"/>
        <v>0</v>
      </c>
      <c r="EA12" s="13">
        <v>0</v>
      </c>
      <c r="EB12" s="13">
        <f t="shared" si="106"/>
        <v>0</v>
      </c>
      <c r="EC12" s="43">
        <f t="shared" si="43"/>
        <v>0</v>
      </c>
      <c r="ED12" s="13">
        <f ca="1">'13年1-9支出明细'!BC7/9*12</f>
        <v>0</v>
      </c>
      <c r="EE12" s="13">
        <f t="shared" si="107"/>
        <v>0</v>
      </c>
      <c r="EF12" s="43">
        <f t="shared" si="44"/>
        <v>0</v>
      </c>
      <c r="EG12" s="13">
        <f ca="1">'13年1-9支出明细'!BD7/9*12</f>
        <v>0</v>
      </c>
      <c r="EH12" s="13">
        <f t="shared" si="108"/>
        <v>0</v>
      </c>
      <c r="EI12" s="43">
        <f t="shared" si="45"/>
        <v>0</v>
      </c>
      <c r="EJ12" s="13">
        <f ca="1">'13年1-9支出明细'!BE7/9*12</f>
        <v>0</v>
      </c>
      <c r="EK12" s="13">
        <f t="shared" si="109"/>
        <v>0</v>
      </c>
      <c r="EL12" s="13">
        <v>0</v>
      </c>
      <c r="EM12" s="43">
        <f t="shared" si="46"/>
        <v>0</v>
      </c>
      <c r="EN12" s="13">
        <f ca="1">'13年1-9支出明细'!BG7/9*12</f>
        <v>0</v>
      </c>
      <c r="EO12" s="13">
        <f t="shared" si="110"/>
        <v>0</v>
      </c>
      <c r="EP12" s="43">
        <f t="shared" si="47"/>
        <v>0</v>
      </c>
      <c r="EQ12" s="13">
        <f ca="1">'13年1-9支出明细'!BH7/9*12</f>
        <v>0</v>
      </c>
      <c r="ER12" s="13">
        <f t="shared" si="111"/>
        <v>0</v>
      </c>
      <c r="ES12" s="43">
        <f t="shared" si="48"/>
        <v>0</v>
      </c>
      <c r="ET12" s="13">
        <v>0</v>
      </c>
      <c r="EU12" s="13">
        <f t="shared" si="112"/>
        <v>0</v>
      </c>
      <c r="EV12" s="43">
        <f t="shared" si="49"/>
        <v>0</v>
      </c>
      <c r="EW12" s="13">
        <f ca="1">'13年1-9支出明细'!BJ7/9*12</f>
        <v>0</v>
      </c>
      <c r="EX12" s="13">
        <f t="shared" si="113"/>
        <v>0</v>
      </c>
      <c r="EY12" s="43">
        <f t="shared" si="50"/>
        <v>0</v>
      </c>
      <c r="EZ12" s="13">
        <v>0</v>
      </c>
      <c r="FA12" s="13">
        <f t="shared" si="114"/>
        <v>0</v>
      </c>
      <c r="FB12" s="43">
        <f t="shared" si="51"/>
        <v>0</v>
      </c>
      <c r="FC12" s="13">
        <f ca="1">'13年1-9支出明细'!BL7/9*12</f>
        <v>0</v>
      </c>
      <c r="FD12" s="13">
        <f t="shared" si="115"/>
        <v>0</v>
      </c>
      <c r="FE12" s="43">
        <f t="shared" si="52"/>
        <v>0</v>
      </c>
      <c r="FF12" s="13">
        <f ca="1">'13年1-9支出明细'!BM7/9*12</f>
        <v>0</v>
      </c>
      <c r="FG12" s="13">
        <f t="shared" si="116"/>
        <v>0</v>
      </c>
      <c r="FH12" s="43">
        <f t="shared" si="53"/>
        <v>0</v>
      </c>
      <c r="FI12" s="13">
        <f ca="1">'13年1-9支出明细'!BN7/9*12</f>
        <v>0</v>
      </c>
      <c r="FJ12" s="13">
        <f ca="1">Sheet2!EX6+Sheet2!BF6</f>
        <v>0</v>
      </c>
      <c r="FK12" s="13">
        <f t="shared" si="117"/>
        <v>0</v>
      </c>
      <c r="FL12" s="43">
        <f t="shared" si="54"/>
        <v>0</v>
      </c>
      <c r="FM12" s="13">
        <f ca="1">'13年1-9支出明细'!BP7/9*12</f>
        <v>0</v>
      </c>
      <c r="FN12" s="13">
        <v>0</v>
      </c>
      <c r="FO12" s="43">
        <v>0</v>
      </c>
      <c r="FP12" s="13">
        <v>0</v>
      </c>
      <c r="FQ12" s="13">
        <f t="shared" si="118"/>
        <v>0</v>
      </c>
      <c r="FR12" s="43">
        <f t="shared" si="55"/>
        <v>0</v>
      </c>
      <c r="FS12" s="13">
        <f ca="1">'13年1-9支出明细'!BR7/9*12</f>
        <v>0</v>
      </c>
      <c r="FT12" s="13">
        <v>0</v>
      </c>
      <c r="FU12" s="13"/>
      <c r="FV12" s="43"/>
      <c r="FW12" s="13">
        <f ca="1">'13年1-9支出明细'!BT7/9*12</f>
        <v>0</v>
      </c>
      <c r="FX12" s="13">
        <f t="shared" si="119"/>
        <v>0</v>
      </c>
      <c r="FY12" s="43">
        <f t="shared" si="56"/>
        <v>0</v>
      </c>
      <c r="FZ12" s="12">
        <f ca="1">'13年1-9支出明细'!BU7/9*12</f>
        <v>78607.546666666676</v>
      </c>
      <c r="GA12" s="12">
        <f t="shared" si="120"/>
        <v>91226.040679599755</v>
      </c>
      <c r="GB12" s="43">
        <f t="shared" si="57"/>
        <v>2.716889980979029E-3</v>
      </c>
      <c r="GC12" s="12">
        <f ca="1">'13年1-9支出明细'!BV7/9*12</f>
        <v>0</v>
      </c>
      <c r="GD12" s="12">
        <f t="shared" si="121"/>
        <v>0</v>
      </c>
      <c r="GE12" s="43">
        <f t="shared" si="58"/>
        <v>0</v>
      </c>
      <c r="GF12" s="12">
        <f ca="1">'13年1-9支出明细'!BW7/9*12</f>
        <v>0</v>
      </c>
      <c r="GG12" s="12">
        <f t="shared" si="122"/>
        <v>0</v>
      </c>
      <c r="GH12" s="43">
        <f t="shared" si="59"/>
        <v>0</v>
      </c>
      <c r="GI12" s="12">
        <v>0</v>
      </c>
      <c r="GJ12" s="12">
        <f t="shared" si="123"/>
        <v>0</v>
      </c>
      <c r="GK12" s="43">
        <f t="shared" si="60"/>
        <v>0</v>
      </c>
      <c r="GL12" s="27">
        <f t="shared" si="69"/>
        <v>2271.6800000000003</v>
      </c>
      <c r="GM12" s="27">
        <f t="shared" si="124"/>
        <v>2636.3419401678289</v>
      </c>
      <c r="GN12" s="43">
        <f t="shared" si="61"/>
        <v>3.9409915211849084E-4</v>
      </c>
      <c r="GO12" s="13">
        <f ca="1">'13年1-9支出明细'!BZ7/9*12</f>
        <v>0</v>
      </c>
      <c r="GP12" s="13" t="e">
        <f t="shared" si="125"/>
        <v>#DIV/0!</v>
      </c>
      <c r="GQ12" s="43" t="e">
        <f t="shared" si="62"/>
        <v>#DIV/0!</v>
      </c>
      <c r="GR12" s="13">
        <f ca="1">'13年1-9支出明细'!CA7/9*12</f>
        <v>0</v>
      </c>
      <c r="GS12" s="13">
        <f t="shared" si="126"/>
        <v>0</v>
      </c>
      <c r="GT12" s="43">
        <f t="shared" si="63"/>
        <v>0</v>
      </c>
      <c r="GU12" s="13">
        <f ca="1">'13年1-9支出明细'!CB7/9*12</f>
        <v>0</v>
      </c>
      <c r="GV12" s="27">
        <f t="shared" si="127"/>
        <v>0</v>
      </c>
      <c r="GW12" s="38">
        <f t="shared" si="70"/>
        <v>0</v>
      </c>
      <c r="GX12" s="13">
        <f ca="1">'13年1-9支出明细'!CC7/9*12</f>
        <v>0</v>
      </c>
      <c r="GY12" s="13">
        <f t="shared" si="128"/>
        <v>0</v>
      </c>
      <c r="GZ12" s="43">
        <f t="shared" si="64"/>
        <v>0</v>
      </c>
      <c r="HA12" s="13">
        <f ca="1">'13年1-9支出明细'!CD7/9*12</f>
        <v>2271.6800000000003</v>
      </c>
      <c r="HB12" s="13">
        <f t="shared" si="129"/>
        <v>2636.3419401678289</v>
      </c>
      <c r="HC12" s="56">
        <f t="shared" si="65"/>
        <v>1.0978117285360623E-2</v>
      </c>
    </row>
    <row r="13" spans="1:211">
      <c r="A13" s="18">
        <v>104</v>
      </c>
      <c r="B13" s="3" t="s">
        <v>488</v>
      </c>
      <c r="C13" s="3" t="s">
        <v>302</v>
      </c>
      <c r="D13" s="12">
        <f t="shared" si="66"/>
        <v>2852396.5566666666</v>
      </c>
      <c r="E13" s="12">
        <f t="shared" si="67"/>
        <v>1805682.2666666668</v>
      </c>
      <c r="F13" s="13">
        <v>859728</v>
      </c>
      <c r="G13" s="26">
        <f t="shared" si="71"/>
        <v>997736.02951850917</v>
      </c>
      <c r="H13" s="40">
        <f t="shared" si="72"/>
        <v>1.2587500557831978E-2</v>
      </c>
      <c r="I13" s="13">
        <v>501370</v>
      </c>
      <c r="J13" s="13">
        <f t="shared" si="73"/>
        <v>581852.53140492691</v>
      </c>
      <c r="K13" s="40">
        <f t="shared" si="5"/>
        <v>1.3504916552453417E-2</v>
      </c>
      <c r="L13" s="13">
        <v>386877.6</v>
      </c>
      <c r="M13" s="13">
        <f t="shared" si="74"/>
        <v>448981.21328332915</v>
      </c>
      <c r="N13" s="40">
        <f t="shared" si="6"/>
        <v>1.258750055783198E-2</v>
      </c>
      <c r="O13" s="13">
        <v>74400</v>
      </c>
      <c r="P13" s="13">
        <v>112</v>
      </c>
      <c r="Q13" s="13">
        <f t="shared" si="75"/>
        <v>86343.076643051158</v>
      </c>
      <c r="R13" s="43">
        <f t="shared" si="7"/>
        <v>1.3310433662516101E-2</v>
      </c>
      <c r="S13" s="124">
        <v>73066.666666666657</v>
      </c>
      <c r="T13" s="130">
        <v>57600</v>
      </c>
      <c r="U13" s="125">
        <v>112</v>
      </c>
      <c r="V13" s="125">
        <f t="shared" si="76"/>
        <v>66846.252884942849</v>
      </c>
      <c r="W13" s="43">
        <f t="shared" si="8"/>
        <v>1.0304851867754402E-2</v>
      </c>
      <c r="X13" s="13">
        <f ca="1">'13年1-9支出明细'!K8/9*12</f>
        <v>106.66666666666667</v>
      </c>
      <c r="Y13" s="13">
        <f t="shared" si="77"/>
        <v>123.78935719433858</v>
      </c>
      <c r="Z13" s="43">
        <f t="shared" si="9"/>
        <v>4.3799305014527679E-5</v>
      </c>
      <c r="AA13" s="13">
        <f ca="1">'13年1-9支出明细'!L8/9*12</f>
        <v>0</v>
      </c>
      <c r="AB13" s="13">
        <f t="shared" si="78"/>
        <v>0</v>
      </c>
      <c r="AC13" s="43">
        <f t="shared" si="10"/>
        <v>0</v>
      </c>
      <c r="AD13" s="13">
        <f ca="1">'13年1-9支出明细'!M8/9*12</f>
        <v>0</v>
      </c>
      <c r="AE13" s="13">
        <f t="shared" si="79"/>
        <v>0</v>
      </c>
      <c r="AF13" s="43">
        <f t="shared" si="11"/>
        <v>0</v>
      </c>
      <c r="AG13" s="13">
        <f ca="1">'13年1-9支出明细'!N8/9*12</f>
        <v>0</v>
      </c>
      <c r="AH13" s="23">
        <v>0</v>
      </c>
      <c r="AI13" s="43">
        <v>0</v>
      </c>
      <c r="AJ13" s="23">
        <f t="shared" si="12"/>
        <v>0</v>
      </c>
      <c r="AK13" s="23">
        <f t="shared" si="13"/>
        <v>0</v>
      </c>
      <c r="AL13" s="43">
        <f t="shared" si="14"/>
        <v>0</v>
      </c>
      <c r="AM13" s="13">
        <f ca="1">'13年1-9支出明细'!P8/9*12</f>
        <v>0</v>
      </c>
      <c r="AN13" s="13">
        <f t="shared" si="80"/>
        <v>0</v>
      </c>
      <c r="AO13" s="43">
        <f t="shared" si="15"/>
        <v>0</v>
      </c>
      <c r="AP13" s="13">
        <f ca="1">'13年1-9支出明细'!Q8/9*12</f>
        <v>0</v>
      </c>
      <c r="AQ13" s="13">
        <f t="shared" si="81"/>
        <v>0</v>
      </c>
      <c r="AR13" s="43">
        <f t="shared" si="16"/>
        <v>0</v>
      </c>
      <c r="AS13" s="13">
        <f ca="1">'13年1-9支出明细'!R8/9*12</f>
        <v>0</v>
      </c>
      <c r="AT13" s="13">
        <f t="shared" si="82"/>
        <v>0</v>
      </c>
      <c r="AU13" s="43">
        <f t="shared" si="17"/>
        <v>0</v>
      </c>
      <c r="AV13" s="13">
        <v>0</v>
      </c>
      <c r="AW13" s="13">
        <f t="shared" si="83"/>
        <v>0</v>
      </c>
      <c r="AX13" s="43">
        <f t="shared" si="18"/>
        <v>0</v>
      </c>
      <c r="AY13" s="12">
        <f t="shared" si="68"/>
        <v>848546.99666666659</v>
      </c>
      <c r="AZ13" s="31">
        <f t="shared" si="84"/>
        <v>984760.19312393642</v>
      </c>
      <c r="BA13" s="43">
        <f t="shared" si="19"/>
        <v>8.1282480143732589E-3</v>
      </c>
      <c r="BB13" s="13">
        <f ca="1">'13年1-9支出明细'!U8/9*12</f>
        <v>0</v>
      </c>
      <c r="BC13" s="13">
        <f t="shared" si="85"/>
        <v>0</v>
      </c>
      <c r="BD13" s="43">
        <f t="shared" si="20"/>
        <v>0</v>
      </c>
      <c r="BE13" s="13">
        <f ca="1">'13年1-9支出明细'!V8/9*12</f>
        <v>0</v>
      </c>
      <c r="BF13" s="13">
        <f t="shared" si="86"/>
        <v>0</v>
      </c>
      <c r="BG13" s="43">
        <f t="shared" si="21"/>
        <v>0</v>
      </c>
      <c r="BH13" s="13">
        <f ca="1">'13年1-9支出明细'!W8/9*12</f>
        <v>0</v>
      </c>
      <c r="BI13" s="13">
        <f t="shared" si="87"/>
        <v>0</v>
      </c>
      <c r="BJ13" s="43">
        <f t="shared" si="22"/>
        <v>0</v>
      </c>
      <c r="BK13" s="13">
        <f ca="1">'13年1-9支出明细'!X8/9*12</f>
        <v>776</v>
      </c>
      <c r="BL13" s="13">
        <f t="shared" si="88"/>
        <v>900.56757358881316</v>
      </c>
      <c r="BM13" s="43">
        <f t="shared" si="23"/>
        <v>1.1416394165641955E-3</v>
      </c>
      <c r="BN13" s="13">
        <f ca="1">'13年1-9支出明细'!Y8/9*12</f>
        <v>7096.4666666666672</v>
      </c>
      <c r="BO13" s="13">
        <f t="shared" si="89"/>
        <v>8235.6285657910994</v>
      </c>
      <c r="BP13" s="43">
        <f t="shared" si="24"/>
        <v>3.5104758486668619E-3</v>
      </c>
      <c r="BQ13" s="13">
        <f ca="1">'13年1-9支出明细'!Z8/9*12</f>
        <v>831316.6399999999</v>
      </c>
      <c r="BR13" s="13">
        <f ca="1">Sheet2!EP7+Sheet2!V7</f>
        <v>9357.89</v>
      </c>
      <c r="BS13" s="13">
        <f t="shared" si="90"/>
        <v>964763.92959897534</v>
      </c>
      <c r="BT13" s="43">
        <f t="shared" si="25"/>
        <v>9.3998384770480302E-3</v>
      </c>
      <c r="BU13" s="13">
        <f ca="1">'13年1-9支出明细'!AB8/9*12</f>
        <v>6769.1866666666674</v>
      </c>
      <c r="BV13" s="13">
        <f t="shared" si="91"/>
        <v>7855.8118705795696</v>
      </c>
      <c r="BW13" s="43">
        <f t="shared" si="26"/>
        <v>1.4934088559034261E-3</v>
      </c>
      <c r="BX13" s="13">
        <f ca="1">'13年1-9支出明细'!AC8/9*12</f>
        <v>4174.666666666667</v>
      </c>
      <c r="BY13" s="13">
        <f t="shared" si="92"/>
        <v>4844.805967193427</v>
      </c>
      <c r="BZ13" s="43">
        <f t="shared" si="27"/>
        <v>3.7218277638199669E-3</v>
      </c>
      <c r="CA13" s="12">
        <f t="shared" ref="CA13:CA76" si="131">CD13+CG13+CH13</f>
        <v>7053.32</v>
      </c>
      <c r="CB13" s="30">
        <f t="shared" si="93"/>
        <v>8185.5557708059887</v>
      </c>
      <c r="CC13" s="43">
        <f t="shared" si="28"/>
        <v>2.6373302861522387E-5</v>
      </c>
      <c r="CD13" s="13">
        <f ca="1">'13年1-9支出明细'!AE8/9*12</f>
        <v>7053.32</v>
      </c>
      <c r="CE13" s="13">
        <f t="shared" si="94"/>
        <v>8185.5557708059896</v>
      </c>
      <c r="CF13" s="43">
        <f t="shared" si="29"/>
        <v>3.0529854477849044E-5</v>
      </c>
      <c r="CG13" s="13">
        <f ca="1">'13年1-9支出明细'!AF8/9*12</f>
        <v>0</v>
      </c>
      <c r="CH13" s="13">
        <f ca="1">Sheet2!BP7+Sheet2!ET7</f>
        <v>0</v>
      </c>
      <c r="CI13" s="13">
        <f t="shared" si="95"/>
        <v>0</v>
      </c>
      <c r="CJ13" s="43">
        <f t="shared" si="30"/>
        <v>0</v>
      </c>
      <c r="CK13" s="12">
        <f t="shared" si="130"/>
        <v>18532.666666666668</v>
      </c>
      <c r="CL13" s="30">
        <f t="shared" si="96"/>
        <v>21507.627129033866</v>
      </c>
      <c r="CM13" s="43">
        <f t="shared" si="31"/>
        <v>2.0228209129552637E-4</v>
      </c>
      <c r="CN13" s="13">
        <v>0</v>
      </c>
      <c r="CO13" s="13">
        <f t="shared" si="97"/>
        <v>0</v>
      </c>
      <c r="CP13" s="43">
        <f t="shared" si="32"/>
        <v>0</v>
      </c>
      <c r="CQ13" s="13">
        <f ca="1">'13年1-9支出明细'!AJ8/9*12</f>
        <v>0</v>
      </c>
      <c r="CR13" s="13">
        <f t="shared" si="98"/>
        <v>0</v>
      </c>
      <c r="CS13" s="43">
        <f t="shared" si="33"/>
        <v>0</v>
      </c>
      <c r="CT13" s="13">
        <f ca="1">'13年1-9支出明细'!AK8/9*12</f>
        <v>0</v>
      </c>
      <c r="CU13" s="13">
        <f t="shared" si="99"/>
        <v>0</v>
      </c>
      <c r="CV13" s="43">
        <f t="shared" si="34"/>
        <v>0</v>
      </c>
      <c r="CW13" s="13">
        <f ca="1">'13年1-9支出明细'!AL8/9*12</f>
        <v>0</v>
      </c>
      <c r="CX13" s="13">
        <f t="shared" si="100"/>
        <v>0</v>
      </c>
      <c r="CY13" s="43">
        <f t="shared" si="35"/>
        <v>0</v>
      </c>
      <c r="CZ13" s="13">
        <f ca="1">'13年1-9支出明细'!AM8/9*12</f>
        <v>0</v>
      </c>
      <c r="DA13" s="13">
        <f t="shared" si="101"/>
        <v>0</v>
      </c>
      <c r="DB13" s="43">
        <f t="shared" si="36"/>
        <v>0</v>
      </c>
      <c r="DC13" s="13">
        <f ca="1">'13年1-9支出明细'!AN8/9*12</f>
        <v>0</v>
      </c>
      <c r="DD13" s="13">
        <f t="shared" si="102"/>
        <v>0</v>
      </c>
      <c r="DE13" s="13">
        <f ca="1">Sheet2!DG7+Sheet2!AD7</f>
        <v>0</v>
      </c>
      <c r="DF13" s="43">
        <f t="shared" si="37"/>
        <v>0</v>
      </c>
      <c r="DG13" s="13">
        <f ca="1">'13年1-9支出明细'!AP8/9*12</f>
        <v>0</v>
      </c>
      <c r="DH13" s="13">
        <f t="shared" si="103"/>
        <v>0</v>
      </c>
      <c r="DI13" s="43">
        <f t="shared" si="38"/>
        <v>0</v>
      </c>
      <c r="DJ13" s="13">
        <f ca="1">'13年1-9支出明细'!AQ8/9*12</f>
        <v>0</v>
      </c>
      <c r="DK13" s="13">
        <f t="shared" si="104"/>
        <v>0</v>
      </c>
      <c r="DL13" s="43">
        <f t="shared" si="39"/>
        <v>0</v>
      </c>
      <c r="DM13" s="13">
        <f ca="1">'13年1-9支出明细'!AR8/9*12</f>
        <v>0</v>
      </c>
      <c r="DN13" s="13">
        <f ca="1">Sheet2!DK7+Sheet2!AH7</f>
        <v>0</v>
      </c>
      <c r="DO13" s="13"/>
      <c r="DP13" s="43">
        <f t="shared" si="40"/>
        <v>0</v>
      </c>
      <c r="DQ13" s="13">
        <f ca="1">'13年1-9支出明细'!AT8/9*12</f>
        <v>0</v>
      </c>
      <c r="DR13" s="13">
        <f t="shared" si="105"/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43">
        <f t="shared" si="42"/>
        <v>0</v>
      </c>
      <c r="EA13" s="13">
        <v>0</v>
      </c>
      <c r="EB13" s="13">
        <f t="shared" si="106"/>
        <v>0</v>
      </c>
      <c r="EC13" s="43">
        <f t="shared" si="43"/>
        <v>0</v>
      </c>
      <c r="ED13" s="13">
        <f ca="1">'13年1-9支出明细'!BC8/9*12</f>
        <v>0</v>
      </c>
      <c r="EE13" s="13">
        <f t="shared" si="107"/>
        <v>0</v>
      </c>
      <c r="EF13" s="43">
        <f t="shared" si="44"/>
        <v>0</v>
      </c>
      <c r="EG13" s="13">
        <f ca="1">'13年1-9支出明细'!BD8/9*12</f>
        <v>0</v>
      </c>
      <c r="EH13" s="13">
        <f t="shared" si="108"/>
        <v>0</v>
      </c>
      <c r="EI13" s="43">
        <f t="shared" si="45"/>
        <v>0</v>
      </c>
      <c r="EJ13" s="13">
        <f ca="1">'13年1-9支出明细'!BE8/9*12</f>
        <v>0</v>
      </c>
      <c r="EK13" s="13">
        <f t="shared" si="109"/>
        <v>0</v>
      </c>
      <c r="EL13" s="13">
        <v>0</v>
      </c>
      <c r="EM13" s="43">
        <f t="shared" si="46"/>
        <v>0</v>
      </c>
      <c r="EN13" s="13">
        <f ca="1">'13年1-9支出明细'!BG8/9*12</f>
        <v>0</v>
      </c>
      <c r="EO13" s="13">
        <f t="shared" si="110"/>
        <v>0</v>
      </c>
      <c r="EP13" s="43">
        <f t="shared" si="47"/>
        <v>0</v>
      </c>
      <c r="EQ13" s="13">
        <f ca="1">'13年1-9支出明细'!BH8/9*12</f>
        <v>0</v>
      </c>
      <c r="ER13" s="13">
        <f t="shared" si="111"/>
        <v>0</v>
      </c>
      <c r="ES13" s="43">
        <f t="shared" si="48"/>
        <v>0</v>
      </c>
      <c r="ET13" s="13">
        <v>0</v>
      </c>
      <c r="EU13" s="13">
        <f t="shared" si="112"/>
        <v>0</v>
      </c>
      <c r="EV13" s="43">
        <f t="shared" si="49"/>
        <v>0</v>
      </c>
      <c r="EW13" s="13">
        <f ca="1">'13年1-9支出明细'!BJ8/9*12</f>
        <v>0</v>
      </c>
      <c r="EX13" s="13">
        <f t="shared" si="113"/>
        <v>0</v>
      </c>
      <c r="EY13" s="43">
        <f t="shared" si="50"/>
        <v>0</v>
      </c>
      <c r="EZ13" s="13">
        <v>0</v>
      </c>
      <c r="FA13" s="13">
        <f t="shared" si="114"/>
        <v>0</v>
      </c>
      <c r="FB13" s="43">
        <f t="shared" si="51"/>
        <v>0</v>
      </c>
      <c r="FC13" s="13">
        <f ca="1">'13年1-9支出明细'!BL8/9*12</f>
        <v>0</v>
      </c>
      <c r="FD13" s="13">
        <f t="shared" si="115"/>
        <v>0</v>
      </c>
      <c r="FE13" s="43">
        <f t="shared" si="52"/>
        <v>0</v>
      </c>
      <c r="FF13" s="13">
        <f ca="1">'13年1-9支出明细'!BM8/9*12</f>
        <v>0</v>
      </c>
      <c r="FG13" s="13">
        <f t="shared" si="116"/>
        <v>0</v>
      </c>
      <c r="FH13" s="43">
        <f t="shared" si="53"/>
        <v>0</v>
      </c>
      <c r="FI13" s="13">
        <f ca="1">'13年1-9支出明细'!BN8/9*12</f>
        <v>18532.666666666668</v>
      </c>
      <c r="FJ13" s="13">
        <f ca="1">Sheet2!EX7+Sheet2!BF7</f>
        <v>0</v>
      </c>
      <c r="FK13" s="13">
        <f t="shared" si="117"/>
        <v>21507.627129033863</v>
      </c>
      <c r="FL13" s="43">
        <f t="shared" si="54"/>
        <v>1.4177313676749806E-2</v>
      </c>
      <c r="FM13" s="13">
        <f ca="1">'13年1-9支出明细'!BP8/9*12</f>
        <v>0</v>
      </c>
      <c r="FN13" s="13">
        <v>0</v>
      </c>
      <c r="FO13" s="43">
        <v>0</v>
      </c>
      <c r="FP13" s="13">
        <v>0</v>
      </c>
      <c r="FQ13" s="13">
        <f t="shared" si="118"/>
        <v>0</v>
      </c>
      <c r="FR13" s="43">
        <f t="shared" si="55"/>
        <v>0</v>
      </c>
      <c r="FS13" s="13">
        <f ca="1">'13年1-9支出明细'!BR8/9*12</f>
        <v>0</v>
      </c>
      <c r="FT13" s="13">
        <v>0</v>
      </c>
      <c r="FU13" s="13"/>
      <c r="FV13" s="43"/>
      <c r="FW13" s="13">
        <f ca="1">'13年1-9支出明细'!BT8/9*12</f>
        <v>0</v>
      </c>
      <c r="FX13" s="13">
        <f t="shared" si="119"/>
        <v>0</v>
      </c>
      <c r="FY13" s="43">
        <f t="shared" si="56"/>
        <v>0</v>
      </c>
      <c r="FZ13" s="12">
        <f ca="1">'13年1-9支出明细'!BU8/9*12</f>
        <v>172581.30666666667</v>
      </c>
      <c r="GA13" s="12">
        <f t="shared" si="120"/>
        <v>200284.95952524079</v>
      </c>
      <c r="GB13" s="43">
        <f t="shared" si="57"/>
        <v>5.9648779649011125E-3</v>
      </c>
      <c r="GC13" s="12">
        <f ca="1">'13年1-9支出明细'!BV8/9*12</f>
        <v>0</v>
      </c>
      <c r="GD13" s="12">
        <f t="shared" si="121"/>
        <v>0</v>
      </c>
      <c r="GE13" s="43">
        <f t="shared" si="58"/>
        <v>0</v>
      </c>
      <c r="GF13" s="12">
        <f ca="1">'13年1-9支出明细'!BW8/9*12</f>
        <v>0</v>
      </c>
      <c r="GG13" s="12">
        <f t="shared" si="122"/>
        <v>0</v>
      </c>
      <c r="GH13" s="43">
        <f t="shared" si="59"/>
        <v>0</v>
      </c>
      <c r="GI13" s="12">
        <v>0</v>
      </c>
      <c r="GJ13" s="12">
        <f t="shared" si="123"/>
        <v>0</v>
      </c>
      <c r="GK13" s="43">
        <f t="shared" si="60"/>
        <v>0</v>
      </c>
      <c r="GL13" s="27">
        <f t="shared" si="69"/>
        <v>0</v>
      </c>
      <c r="GM13" s="27">
        <f t="shared" si="124"/>
        <v>0</v>
      </c>
      <c r="GN13" s="43">
        <f t="shared" si="61"/>
        <v>0</v>
      </c>
      <c r="GO13" s="13">
        <f ca="1">'13年1-9支出明细'!BZ8/9*12</f>
        <v>0</v>
      </c>
      <c r="GP13" s="13" t="e">
        <f t="shared" si="125"/>
        <v>#DIV/0!</v>
      </c>
      <c r="GQ13" s="43" t="e">
        <f t="shared" si="62"/>
        <v>#DIV/0!</v>
      </c>
      <c r="GR13" s="13">
        <f ca="1">'13年1-9支出明细'!CA8/9*12</f>
        <v>0</v>
      </c>
      <c r="GS13" s="13">
        <f t="shared" si="126"/>
        <v>0</v>
      </c>
      <c r="GT13" s="43">
        <f t="shared" si="63"/>
        <v>0</v>
      </c>
      <c r="GU13" s="13">
        <f ca="1">'13年1-9支出明细'!CB8/9*12</f>
        <v>0</v>
      </c>
      <c r="GV13" s="27">
        <f t="shared" si="127"/>
        <v>0</v>
      </c>
      <c r="GW13" s="38">
        <f t="shared" si="70"/>
        <v>0</v>
      </c>
      <c r="GX13" s="13">
        <f ca="1">'13年1-9支出明细'!CC8/9*12</f>
        <v>0</v>
      </c>
      <c r="GY13" s="13">
        <f t="shared" si="128"/>
        <v>0</v>
      </c>
      <c r="GZ13" s="43">
        <f t="shared" si="64"/>
        <v>0</v>
      </c>
      <c r="HA13" s="13">
        <f ca="1">'13年1-9支出明细'!CD8/9*12</f>
        <v>0</v>
      </c>
      <c r="HB13" s="13">
        <f t="shared" si="129"/>
        <v>0</v>
      </c>
      <c r="HC13" s="56">
        <f t="shared" si="65"/>
        <v>0</v>
      </c>
    </row>
    <row r="14" spans="1:211">
      <c r="A14" s="18">
        <v>105</v>
      </c>
      <c r="B14" s="3" t="s">
        <v>900</v>
      </c>
      <c r="C14" s="3" t="s">
        <v>303</v>
      </c>
      <c r="D14" s="12">
        <f t="shared" si="66"/>
        <v>4753692.6833333345</v>
      </c>
      <c r="E14" s="12">
        <f t="shared" si="67"/>
        <v>3773096.3333333335</v>
      </c>
      <c r="F14" s="13">
        <v>2154660</v>
      </c>
      <c r="G14" s="26">
        <f t="shared" si="71"/>
        <v>2500537.2784908144</v>
      </c>
      <c r="H14" s="40">
        <f t="shared" si="72"/>
        <v>3.1546935719132391E-2</v>
      </c>
      <c r="I14" s="13">
        <v>423906</v>
      </c>
      <c r="J14" s="13">
        <f t="shared" si="73"/>
        <v>491953.60547646834</v>
      </c>
      <c r="K14" s="40">
        <f t="shared" si="5"/>
        <v>1.1418344049473081E-2</v>
      </c>
      <c r="L14" s="13">
        <v>969597</v>
      </c>
      <c r="M14" s="13">
        <f t="shared" si="74"/>
        <v>1125241.7753208666</v>
      </c>
      <c r="N14" s="40">
        <f t="shared" si="6"/>
        <v>3.1546935719132391E-2</v>
      </c>
      <c r="O14" s="13">
        <v>508560</v>
      </c>
      <c r="P14" s="13">
        <v>53500</v>
      </c>
      <c r="Q14" s="13">
        <f t="shared" si="75"/>
        <v>590196.70776330773</v>
      </c>
      <c r="R14" s="43">
        <f t="shared" si="7"/>
        <v>9.0983254615714895E-2</v>
      </c>
      <c r="S14" s="124">
        <v>184106.66666666669</v>
      </c>
      <c r="T14" s="130">
        <v>153600</v>
      </c>
      <c r="U14" s="125">
        <v>53500</v>
      </c>
      <c r="V14" s="125">
        <f t="shared" si="76"/>
        <v>178256.67435984759</v>
      </c>
      <c r="W14" s="43">
        <f t="shared" si="8"/>
        <v>2.7479604980678404E-2</v>
      </c>
      <c r="X14" s="13">
        <f ca="1">'13年1-9支出明细'!K9/9*12</f>
        <v>71333.333333333328</v>
      </c>
      <c r="Y14" s="13">
        <f t="shared" si="77"/>
        <v>82784.132623713915</v>
      </c>
      <c r="Z14" s="43">
        <f t="shared" si="9"/>
        <v>2.9290785228465382E-2</v>
      </c>
      <c r="AA14" s="13">
        <f ca="1">'13年1-9支出明细'!L9/9*12</f>
        <v>0</v>
      </c>
      <c r="AB14" s="13">
        <f t="shared" si="78"/>
        <v>0</v>
      </c>
      <c r="AC14" s="43">
        <f t="shared" si="10"/>
        <v>0</v>
      </c>
      <c r="AD14" s="13">
        <f ca="1">'13年1-9支出明细'!M9/9*12</f>
        <v>0</v>
      </c>
      <c r="AE14" s="13">
        <f t="shared" si="79"/>
        <v>0</v>
      </c>
      <c r="AF14" s="43">
        <f t="shared" si="11"/>
        <v>0</v>
      </c>
      <c r="AG14" s="13">
        <f ca="1">'13年1-9支出明细'!N9/9*12</f>
        <v>0</v>
      </c>
      <c r="AH14" s="23">
        <v>0</v>
      </c>
      <c r="AI14" s="43">
        <v>0</v>
      </c>
      <c r="AJ14" s="23">
        <f t="shared" si="12"/>
        <v>0</v>
      </c>
      <c r="AK14" s="23">
        <f t="shared" si="13"/>
        <v>0</v>
      </c>
      <c r="AL14" s="43">
        <f t="shared" si="14"/>
        <v>0</v>
      </c>
      <c r="AM14" s="13">
        <f ca="1">'13年1-9支出明细'!P9/9*12</f>
        <v>0</v>
      </c>
      <c r="AN14" s="13">
        <f t="shared" si="80"/>
        <v>0</v>
      </c>
      <c r="AO14" s="43">
        <f t="shared" si="15"/>
        <v>0</v>
      </c>
      <c r="AP14" s="13">
        <f ca="1">'13年1-9支出明细'!Q9/9*12</f>
        <v>0</v>
      </c>
      <c r="AQ14" s="13">
        <f t="shared" si="81"/>
        <v>0</v>
      </c>
      <c r="AR14" s="43">
        <f t="shared" si="16"/>
        <v>0</v>
      </c>
      <c r="AS14" s="13">
        <f ca="1">'13年1-9支出明细'!R9/9*12</f>
        <v>0</v>
      </c>
      <c r="AT14" s="13">
        <f t="shared" si="82"/>
        <v>0</v>
      </c>
      <c r="AU14" s="43">
        <f t="shared" si="17"/>
        <v>0</v>
      </c>
      <c r="AV14" s="13">
        <v>0</v>
      </c>
      <c r="AW14" s="13">
        <f t="shared" si="83"/>
        <v>0</v>
      </c>
      <c r="AX14" s="43">
        <f t="shared" si="18"/>
        <v>0</v>
      </c>
      <c r="AY14" s="12">
        <f t="shared" si="68"/>
        <v>486572.24333333329</v>
      </c>
      <c r="AZ14" s="31">
        <f t="shared" si="84"/>
        <v>564679.36153913091</v>
      </c>
      <c r="BA14" s="43">
        <f t="shared" si="19"/>
        <v>4.6608848847024291E-3</v>
      </c>
      <c r="BB14" s="13">
        <f ca="1">'13年1-9支出明细'!U9/9*12</f>
        <v>0</v>
      </c>
      <c r="BC14" s="13">
        <f t="shared" si="85"/>
        <v>0</v>
      </c>
      <c r="BD14" s="43">
        <f t="shared" si="20"/>
        <v>0</v>
      </c>
      <c r="BE14" s="13">
        <f ca="1">'13年1-9支出明细'!V9/9*12</f>
        <v>2399.12</v>
      </c>
      <c r="BF14" s="13">
        <f t="shared" si="86"/>
        <v>2784.2392746757646</v>
      </c>
      <c r="BG14" s="43">
        <f t="shared" si="21"/>
        <v>2.4612417415568959E-2</v>
      </c>
      <c r="BH14" s="13">
        <f ca="1">'13年1-9支出明细'!W9/9*12</f>
        <v>0</v>
      </c>
      <c r="BI14" s="13">
        <f t="shared" si="87"/>
        <v>0</v>
      </c>
      <c r="BJ14" s="43">
        <f t="shared" si="22"/>
        <v>0</v>
      </c>
      <c r="BK14" s="13">
        <f ca="1">'13年1-9支出明细'!X9/9*12</f>
        <v>3197.3333333333335</v>
      </c>
      <c r="BL14" s="13">
        <f t="shared" si="88"/>
        <v>3710.5859819002985</v>
      </c>
      <c r="BM14" s="43">
        <f t="shared" si="23"/>
        <v>4.7038682490050526E-3</v>
      </c>
      <c r="BN14" s="13">
        <f ca="1">'13年1-9支出明细'!Y9/9*12</f>
        <v>19593.58666666667</v>
      </c>
      <c r="BO14" s="13">
        <f t="shared" si="89"/>
        <v>22738.851549358405</v>
      </c>
      <c r="BP14" s="43">
        <f t="shared" si="24"/>
        <v>9.6925436295190633E-3</v>
      </c>
      <c r="BQ14" s="13">
        <f ca="1">'13年1-9支出明细'!Z9/9*12</f>
        <v>431483.41333333333</v>
      </c>
      <c r="BR14" s="13">
        <f ca="1">Sheet2!EP8+Sheet2!V8</f>
        <v>29898.79</v>
      </c>
      <c r="BS14" s="13">
        <f t="shared" si="90"/>
        <v>500747.38478017907</v>
      </c>
      <c r="BT14" s="43">
        <f t="shared" si="25"/>
        <v>4.878856257296481E-3</v>
      </c>
      <c r="BU14" s="13">
        <f ca="1">'13年1-9支出明细'!AB9/9*12</f>
        <v>20395.493333333336</v>
      </c>
      <c r="BV14" s="13">
        <f t="shared" si="91"/>
        <v>23669.484463075791</v>
      </c>
      <c r="BW14" s="43">
        <f t="shared" si="26"/>
        <v>4.4996263014147374E-3</v>
      </c>
      <c r="BX14" s="13">
        <f ca="1">'13年1-9支出明细'!AC9/9*12</f>
        <v>8029.5599999999995</v>
      </c>
      <c r="BY14" s="13">
        <f t="shared" si="92"/>
        <v>9318.5069151878743</v>
      </c>
      <c r="BZ14" s="43">
        <f t="shared" si="27"/>
        <v>7.1585689889631706E-3</v>
      </c>
      <c r="CA14" s="12">
        <f t="shared" si="131"/>
        <v>5288.1333333333332</v>
      </c>
      <c r="CB14" s="30">
        <f t="shared" si="93"/>
        <v>6137.012119605828</v>
      </c>
      <c r="CC14" s="43">
        <f t="shared" si="28"/>
        <v>1.9773034822198898E-5</v>
      </c>
      <c r="CD14" s="13">
        <f ca="1">'13年1-9支出明细'!AE9/9*12</f>
        <v>5288.1333333333332</v>
      </c>
      <c r="CE14" s="13">
        <f t="shared" si="94"/>
        <v>6137.012119605829</v>
      </c>
      <c r="CF14" s="43">
        <f t="shared" si="29"/>
        <v>2.2889354392843295E-5</v>
      </c>
      <c r="CG14" s="13">
        <f ca="1">'13年1-9支出明细'!AF9/9*12</f>
        <v>0</v>
      </c>
      <c r="CH14" s="13">
        <f ca="1">Sheet2!BP8+Sheet2!ET8</f>
        <v>0</v>
      </c>
      <c r="CI14" s="13">
        <f t="shared" si="95"/>
        <v>0</v>
      </c>
      <c r="CJ14" s="43">
        <f t="shared" si="30"/>
        <v>0</v>
      </c>
      <c r="CK14" s="12">
        <f t="shared" si="130"/>
        <v>36472.26666666667</v>
      </c>
      <c r="CL14" s="30">
        <f t="shared" si="96"/>
        <v>42326.985432067209</v>
      </c>
      <c r="CM14" s="43">
        <f t="shared" si="31"/>
        <v>3.9809092281852492E-4</v>
      </c>
      <c r="CN14" s="13">
        <v>0</v>
      </c>
      <c r="CO14" s="13">
        <f t="shared" si="97"/>
        <v>0</v>
      </c>
      <c r="CP14" s="43">
        <f t="shared" si="32"/>
        <v>0</v>
      </c>
      <c r="CQ14" s="13">
        <f ca="1">'13年1-9支出明细'!AJ9/9*12</f>
        <v>0</v>
      </c>
      <c r="CR14" s="13">
        <f t="shared" si="98"/>
        <v>0</v>
      </c>
      <c r="CS14" s="43">
        <f t="shared" si="33"/>
        <v>0</v>
      </c>
      <c r="CT14" s="13">
        <f ca="1">'13年1-9支出明细'!AK9/9*12</f>
        <v>0</v>
      </c>
      <c r="CU14" s="13">
        <f t="shared" si="99"/>
        <v>0</v>
      </c>
      <c r="CV14" s="43">
        <f t="shared" si="34"/>
        <v>0</v>
      </c>
      <c r="CW14" s="13">
        <f ca="1">'13年1-9支出明细'!AL9/9*12</f>
        <v>0</v>
      </c>
      <c r="CX14" s="13">
        <f t="shared" si="100"/>
        <v>0</v>
      </c>
      <c r="CY14" s="43">
        <f t="shared" si="35"/>
        <v>0</v>
      </c>
      <c r="CZ14" s="13">
        <f ca="1">'13年1-9支出明细'!AM9/9*12</f>
        <v>0</v>
      </c>
      <c r="DA14" s="13">
        <f t="shared" si="101"/>
        <v>0</v>
      </c>
      <c r="DB14" s="43">
        <f t="shared" si="36"/>
        <v>0</v>
      </c>
      <c r="DC14" s="13">
        <f ca="1">'13年1-9支出明细'!AN9/9*12</f>
        <v>0</v>
      </c>
      <c r="DD14" s="13">
        <f t="shared" si="102"/>
        <v>0</v>
      </c>
      <c r="DE14" s="13">
        <f ca="1">Sheet2!DG8+Sheet2!AD8</f>
        <v>0</v>
      </c>
      <c r="DF14" s="43">
        <f t="shared" si="37"/>
        <v>0</v>
      </c>
      <c r="DG14" s="13">
        <f ca="1">'13年1-9支出明细'!AP9/9*12</f>
        <v>0</v>
      </c>
      <c r="DH14" s="13">
        <f t="shared" si="103"/>
        <v>0</v>
      </c>
      <c r="DI14" s="43">
        <f t="shared" si="38"/>
        <v>0</v>
      </c>
      <c r="DJ14" s="13">
        <f ca="1">'13年1-9支出明细'!AQ9/9*12</f>
        <v>0</v>
      </c>
      <c r="DK14" s="13">
        <f t="shared" si="104"/>
        <v>0</v>
      </c>
      <c r="DL14" s="43">
        <f t="shared" si="39"/>
        <v>0</v>
      </c>
      <c r="DM14" s="13">
        <f ca="1">'13年1-9支出明细'!AR9/9*12</f>
        <v>0</v>
      </c>
      <c r="DN14" s="13">
        <f ca="1">Sheet2!DK8+Sheet2!AH8</f>
        <v>0</v>
      </c>
      <c r="DO14" s="13"/>
      <c r="DP14" s="43">
        <f t="shared" si="40"/>
        <v>0</v>
      </c>
      <c r="DQ14" s="13">
        <f ca="1">'13年1-9支出明细'!AT9/9*12</f>
        <v>0</v>
      </c>
      <c r="DR14" s="13">
        <f t="shared" si="105"/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43">
        <f t="shared" si="42"/>
        <v>0</v>
      </c>
      <c r="EA14" s="13">
        <v>0</v>
      </c>
      <c r="EB14" s="13">
        <f t="shared" si="106"/>
        <v>0</v>
      </c>
      <c r="EC14" s="43">
        <f t="shared" si="43"/>
        <v>0</v>
      </c>
      <c r="ED14" s="13">
        <f ca="1">'13年1-9支出明细'!BC9/9*12</f>
        <v>0</v>
      </c>
      <c r="EE14" s="13">
        <f t="shared" si="107"/>
        <v>0</v>
      </c>
      <c r="EF14" s="43">
        <f t="shared" si="44"/>
        <v>0</v>
      </c>
      <c r="EG14" s="13">
        <f ca="1">'13年1-9支出明细'!BD9/9*12</f>
        <v>0</v>
      </c>
      <c r="EH14" s="13">
        <f t="shared" si="108"/>
        <v>0</v>
      </c>
      <c r="EI14" s="43">
        <f t="shared" si="45"/>
        <v>0</v>
      </c>
      <c r="EJ14" s="13">
        <f ca="1">'13年1-9支出明细'!BE9/9*12</f>
        <v>0</v>
      </c>
      <c r="EK14" s="13">
        <f t="shared" si="109"/>
        <v>0</v>
      </c>
      <c r="EL14" s="13">
        <v>0</v>
      </c>
      <c r="EM14" s="43">
        <f t="shared" si="46"/>
        <v>0</v>
      </c>
      <c r="EN14" s="13">
        <f ca="1">'13年1-9支出明细'!BG9/9*12</f>
        <v>0</v>
      </c>
      <c r="EO14" s="13">
        <f t="shared" si="110"/>
        <v>0</v>
      </c>
      <c r="EP14" s="43">
        <f t="shared" si="47"/>
        <v>0</v>
      </c>
      <c r="EQ14" s="13">
        <f ca="1">'13年1-9支出明细'!BH9/9*12</f>
        <v>0</v>
      </c>
      <c r="ER14" s="13">
        <f t="shared" si="111"/>
        <v>0</v>
      </c>
      <c r="ES14" s="43">
        <f t="shared" si="48"/>
        <v>0</v>
      </c>
      <c r="ET14" s="13">
        <v>0</v>
      </c>
      <c r="EU14" s="13">
        <f t="shared" si="112"/>
        <v>0</v>
      </c>
      <c r="EV14" s="43">
        <f t="shared" si="49"/>
        <v>0</v>
      </c>
      <c r="EW14" s="13">
        <f ca="1">'13年1-9支出明细'!BJ9/9*12</f>
        <v>0</v>
      </c>
      <c r="EX14" s="13">
        <f t="shared" si="113"/>
        <v>0</v>
      </c>
      <c r="EY14" s="43">
        <f t="shared" si="50"/>
        <v>0</v>
      </c>
      <c r="EZ14" s="13">
        <v>0</v>
      </c>
      <c r="FA14" s="13">
        <f t="shared" si="114"/>
        <v>0</v>
      </c>
      <c r="FB14" s="43">
        <f t="shared" si="51"/>
        <v>0</v>
      </c>
      <c r="FC14" s="13">
        <f ca="1">'13年1-9支出明细'!BL9/9*12</f>
        <v>0</v>
      </c>
      <c r="FD14" s="13">
        <f t="shared" si="115"/>
        <v>0</v>
      </c>
      <c r="FE14" s="43">
        <f t="shared" si="52"/>
        <v>0</v>
      </c>
      <c r="FF14" s="13">
        <f ca="1">'13年1-9支出明细'!BM9/9*12</f>
        <v>0</v>
      </c>
      <c r="FG14" s="13">
        <f t="shared" si="116"/>
        <v>0</v>
      </c>
      <c r="FH14" s="43">
        <f t="shared" si="53"/>
        <v>0</v>
      </c>
      <c r="FI14" s="13">
        <f ca="1">'13年1-9支出明细'!BN9/9*12</f>
        <v>36472.26666666667</v>
      </c>
      <c r="FJ14" s="13">
        <f ca="1">Sheet2!EX8+Sheet2!BF8</f>
        <v>0</v>
      </c>
      <c r="FK14" s="13">
        <f t="shared" si="117"/>
        <v>42326.985432067202</v>
      </c>
      <c r="FL14" s="43">
        <f t="shared" si="54"/>
        <v>2.7900936996046587E-2</v>
      </c>
      <c r="FM14" s="13">
        <f ca="1">'13年1-9支出明细'!BP9/9*12</f>
        <v>0</v>
      </c>
      <c r="FN14" s="13">
        <v>0</v>
      </c>
      <c r="FO14" s="43">
        <v>0</v>
      </c>
      <c r="FP14" s="13">
        <v>0</v>
      </c>
      <c r="FQ14" s="13">
        <f t="shared" si="118"/>
        <v>0</v>
      </c>
      <c r="FR14" s="43">
        <f t="shared" si="55"/>
        <v>0</v>
      </c>
      <c r="FS14" s="13">
        <f ca="1">'13年1-9支出明细'!BR9/9*12</f>
        <v>0</v>
      </c>
      <c r="FT14" s="13">
        <v>0</v>
      </c>
      <c r="FU14" s="13"/>
      <c r="FV14" s="43"/>
      <c r="FW14" s="13">
        <f ca="1">'13年1-9支出明细'!BT9/9*12</f>
        <v>0</v>
      </c>
      <c r="FX14" s="13">
        <f t="shared" si="119"/>
        <v>0</v>
      </c>
      <c r="FY14" s="43">
        <f t="shared" si="56"/>
        <v>0</v>
      </c>
      <c r="FZ14" s="12">
        <f ca="1">'13年1-9支出明细'!BU9/9*12</f>
        <v>452263.70666666667</v>
      </c>
      <c r="GA14" s="12">
        <f t="shared" si="120"/>
        <v>524863.43934933329</v>
      </c>
      <c r="GB14" s="43">
        <f t="shared" si="57"/>
        <v>1.5631460152465915E-2</v>
      </c>
      <c r="GC14" s="12">
        <f ca="1">'13年1-9支出明细'!BV9/9*12</f>
        <v>0</v>
      </c>
      <c r="GD14" s="12">
        <f t="shared" si="121"/>
        <v>0</v>
      </c>
      <c r="GE14" s="43">
        <f t="shared" si="58"/>
        <v>0</v>
      </c>
      <c r="GF14" s="12">
        <f ca="1">'13年1-9支出明细'!BW9/9*12</f>
        <v>0</v>
      </c>
      <c r="GG14" s="12">
        <f t="shared" si="122"/>
        <v>0</v>
      </c>
      <c r="GH14" s="43">
        <f t="shared" si="59"/>
        <v>0</v>
      </c>
      <c r="GI14" s="12">
        <v>0</v>
      </c>
      <c r="GJ14" s="12">
        <f t="shared" si="123"/>
        <v>0</v>
      </c>
      <c r="GK14" s="43">
        <f t="shared" si="60"/>
        <v>0</v>
      </c>
      <c r="GL14" s="27">
        <f t="shared" si="69"/>
        <v>0</v>
      </c>
      <c r="GM14" s="27">
        <f t="shared" si="124"/>
        <v>0</v>
      </c>
      <c r="GN14" s="43">
        <f t="shared" si="61"/>
        <v>0</v>
      </c>
      <c r="GO14" s="13">
        <f ca="1">'13年1-9支出明细'!BZ9/9*12</f>
        <v>0</v>
      </c>
      <c r="GP14" s="13" t="e">
        <f t="shared" si="125"/>
        <v>#DIV/0!</v>
      </c>
      <c r="GQ14" s="43" t="e">
        <f t="shared" si="62"/>
        <v>#DIV/0!</v>
      </c>
      <c r="GR14" s="13">
        <f ca="1">'13年1-9支出明细'!CA9/9*12</f>
        <v>0</v>
      </c>
      <c r="GS14" s="13">
        <f t="shared" si="126"/>
        <v>0</v>
      </c>
      <c r="GT14" s="43">
        <f t="shared" si="63"/>
        <v>0</v>
      </c>
      <c r="GU14" s="13">
        <f ca="1">'13年1-9支出明细'!CB9/9*12</f>
        <v>0</v>
      </c>
      <c r="GV14" s="27">
        <f t="shared" si="127"/>
        <v>0</v>
      </c>
      <c r="GW14" s="38">
        <f t="shared" si="70"/>
        <v>0</v>
      </c>
      <c r="GX14" s="13">
        <f ca="1">'13年1-9支出明细'!CC9/9*12</f>
        <v>0</v>
      </c>
      <c r="GY14" s="13">
        <f t="shared" si="128"/>
        <v>0</v>
      </c>
      <c r="GZ14" s="43">
        <f t="shared" si="64"/>
        <v>0</v>
      </c>
      <c r="HA14" s="13">
        <f ca="1">'13年1-9支出明细'!CD9/9*12</f>
        <v>0</v>
      </c>
      <c r="HB14" s="13">
        <f t="shared" si="129"/>
        <v>0</v>
      </c>
      <c r="HC14" s="56">
        <f t="shared" si="65"/>
        <v>0</v>
      </c>
    </row>
    <row r="15" spans="1:211">
      <c r="A15" s="18">
        <v>106</v>
      </c>
      <c r="B15" s="3" t="s">
        <v>899</v>
      </c>
      <c r="C15" s="3" t="s">
        <v>304</v>
      </c>
      <c r="D15" s="12">
        <f t="shared" si="66"/>
        <v>5380957.5166666666</v>
      </c>
      <c r="E15" s="12">
        <f t="shared" si="67"/>
        <v>4392445</v>
      </c>
      <c r="F15" s="13">
        <v>1986060</v>
      </c>
      <c r="G15" s="26">
        <f t="shared" si="71"/>
        <v>2304872.7257755133</v>
      </c>
      <c r="H15" s="40">
        <f t="shared" si="72"/>
        <v>2.9078419404611436E-2</v>
      </c>
      <c r="I15" s="13">
        <v>1344658</v>
      </c>
      <c r="J15" s="13">
        <f t="shared" si="73"/>
        <v>1560509.5262458585</v>
      </c>
      <c r="K15" s="40">
        <f t="shared" si="5"/>
        <v>3.6219746058976217E-2</v>
      </c>
      <c r="L15" s="13">
        <v>893727</v>
      </c>
      <c r="M15" s="13">
        <f t="shared" si="74"/>
        <v>1037192.7265989811</v>
      </c>
      <c r="N15" s="40">
        <f t="shared" si="6"/>
        <v>2.9078419404611439E-2</v>
      </c>
      <c r="O15" s="13">
        <v>252960</v>
      </c>
      <c r="P15" s="13">
        <v>15000</v>
      </c>
      <c r="Q15" s="13">
        <f t="shared" si="75"/>
        <v>293566.46058637399</v>
      </c>
      <c r="R15" s="43">
        <f t="shared" si="7"/>
        <v>4.5255474452554748E-2</v>
      </c>
      <c r="S15" s="124">
        <v>235093.33333333331</v>
      </c>
      <c r="T15" s="130">
        <v>168000</v>
      </c>
      <c r="U15" s="125">
        <v>15000</v>
      </c>
      <c r="V15" s="125">
        <f t="shared" si="76"/>
        <v>194968.23758108329</v>
      </c>
      <c r="W15" s="43">
        <f t="shared" si="8"/>
        <v>3.0055817947617004E-2</v>
      </c>
      <c r="X15" s="13">
        <f ca="1">'13年1-9支出明细'!K10/9*12</f>
        <v>0</v>
      </c>
      <c r="Y15" s="13">
        <f t="shared" si="77"/>
        <v>0</v>
      </c>
      <c r="Z15" s="43">
        <f t="shared" si="9"/>
        <v>0</v>
      </c>
      <c r="AA15" s="13">
        <f ca="1">'13年1-9支出明细'!L10/9*12</f>
        <v>0</v>
      </c>
      <c r="AB15" s="13">
        <f t="shared" si="78"/>
        <v>0</v>
      </c>
      <c r="AC15" s="43">
        <f t="shared" si="10"/>
        <v>0</v>
      </c>
      <c r="AD15" s="13">
        <f ca="1">'13年1-9支出明细'!M10/9*12</f>
        <v>0</v>
      </c>
      <c r="AE15" s="13">
        <f t="shared" si="79"/>
        <v>0</v>
      </c>
      <c r="AF15" s="43">
        <f t="shared" si="11"/>
        <v>0</v>
      </c>
      <c r="AG15" s="13">
        <f ca="1">'13年1-9支出明细'!N10/9*12</f>
        <v>0</v>
      </c>
      <c r="AH15" s="23">
        <v>0</v>
      </c>
      <c r="AI15" s="43">
        <v>0</v>
      </c>
      <c r="AJ15" s="23">
        <f t="shared" si="12"/>
        <v>0</v>
      </c>
      <c r="AK15" s="23">
        <f t="shared" si="13"/>
        <v>0</v>
      </c>
      <c r="AL15" s="43">
        <f t="shared" si="14"/>
        <v>0</v>
      </c>
      <c r="AM15" s="13">
        <f ca="1">'13年1-9支出明细'!P10/9*12</f>
        <v>0</v>
      </c>
      <c r="AN15" s="13">
        <f t="shared" si="80"/>
        <v>0</v>
      </c>
      <c r="AO15" s="43">
        <f t="shared" si="15"/>
        <v>0</v>
      </c>
      <c r="AP15" s="13">
        <f ca="1">'13年1-9支出明细'!Q10/9*12</f>
        <v>0</v>
      </c>
      <c r="AQ15" s="13">
        <f t="shared" si="81"/>
        <v>0</v>
      </c>
      <c r="AR15" s="43">
        <f t="shared" si="16"/>
        <v>0</v>
      </c>
      <c r="AS15" s="13">
        <f ca="1">'13年1-9支出明细'!R10/9*12</f>
        <v>0</v>
      </c>
      <c r="AT15" s="13">
        <f t="shared" si="82"/>
        <v>0</v>
      </c>
      <c r="AU15" s="43">
        <f t="shared" si="17"/>
        <v>0</v>
      </c>
      <c r="AV15" s="13">
        <v>0</v>
      </c>
      <c r="AW15" s="13">
        <f t="shared" si="83"/>
        <v>0</v>
      </c>
      <c r="AX15" s="43">
        <f t="shared" si="18"/>
        <v>0</v>
      </c>
      <c r="AY15" s="12">
        <f t="shared" si="68"/>
        <v>795891.7699999999</v>
      </c>
      <c r="AZ15" s="31">
        <f t="shared" si="84"/>
        <v>923652.47441779089</v>
      </c>
      <c r="BA15" s="43">
        <f t="shared" si="19"/>
        <v>7.6238625845962494E-3</v>
      </c>
      <c r="BB15" s="13">
        <f ca="1">'13年1-9支出明细'!U10/9*12</f>
        <v>0</v>
      </c>
      <c r="BC15" s="13">
        <f t="shared" si="85"/>
        <v>0</v>
      </c>
      <c r="BD15" s="43">
        <f t="shared" si="20"/>
        <v>0</v>
      </c>
      <c r="BE15" s="13">
        <f ca="1">'13年1-9支出明细'!V10/9*12</f>
        <v>9517.7199999999993</v>
      </c>
      <c r="BF15" s="13">
        <f t="shared" si="86"/>
        <v>11045.55413208469</v>
      </c>
      <c r="BG15" s="43">
        <f t="shared" si="21"/>
        <v>9.7641675899708638E-2</v>
      </c>
      <c r="BH15" s="13">
        <f ca="1">'13年1-9支出明细'!W10/9*12</f>
        <v>0</v>
      </c>
      <c r="BI15" s="13">
        <f t="shared" si="87"/>
        <v>0</v>
      </c>
      <c r="BJ15" s="43">
        <f t="shared" si="22"/>
        <v>0</v>
      </c>
      <c r="BK15" s="13">
        <f ca="1">'13年1-9支出明细'!X10/9*12</f>
        <v>1717.3333333333335</v>
      </c>
      <c r="BL15" s="13">
        <f t="shared" si="88"/>
        <v>1993.0086508288514</v>
      </c>
      <c r="BM15" s="43">
        <f t="shared" si="23"/>
        <v>2.5265147225681855E-3</v>
      </c>
      <c r="BN15" s="13">
        <f ca="1">'13年1-9支出明细'!Y10/9*12</f>
        <v>19160.73333333333</v>
      </c>
      <c r="BO15" s="13">
        <f t="shared" si="89"/>
        <v>22236.514337863773</v>
      </c>
      <c r="BP15" s="43">
        <f t="shared" si="24"/>
        <v>9.4784200037689292E-3</v>
      </c>
      <c r="BQ15" s="13">
        <f ca="1">'13年1-9支出明细'!Z10/9*12</f>
        <v>735860.29333333333</v>
      </c>
      <c r="BR15" s="13">
        <f ca="1">Sheet2!EP9+Sheet2!V9</f>
        <v>29635.69</v>
      </c>
      <c r="BS15" s="13">
        <f t="shared" si="90"/>
        <v>853984.43153035094</v>
      </c>
      <c r="BT15" s="43">
        <f t="shared" si="25"/>
        <v>8.3204973486474629E-3</v>
      </c>
      <c r="BU15" s="13">
        <f ca="1">'13年1-9支出明细'!AB10/9*12</f>
        <v>24424.600000000002</v>
      </c>
      <c r="BV15" s="13">
        <f t="shared" si="91"/>
        <v>28345.364378707895</v>
      </c>
      <c r="BW15" s="43">
        <f t="shared" si="26"/>
        <v>5.3885223939112567E-3</v>
      </c>
      <c r="BX15" s="13">
        <f ca="1">'13年1-9支出明细'!AC10/9*12</f>
        <v>15091.666666666668</v>
      </c>
      <c r="BY15" s="13">
        <f t="shared" si="92"/>
        <v>17514.259834292749</v>
      </c>
      <c r="BZ15" s="43">
        <f t="shared" si="27"/>
        <v>1.3454627276185644E-2</v>
      </c>
      <c r="CA15" s="12">
        <f t="shared" si="131"/>
        <v>9991.0933333333342</v>
      </c>
      <c r="CB15" s="30">
        <f t="shared" si="93"/>
        <v>11594.915825643515</v>
      </c>
      <c r="CC15" s="43">
        <f t="shared" si="28"/>
        <v>3.7358028615990379E-5</v>
      </c>
      <c r="CD15" s="13">
        <f ca="1">'13年1-9支出明细'!AE10/9*12</f>
        <v>9991.0933333333342</v>
      </c>
      <c r="CE15" s="13">
        <f t="shared" si="94"/>
        <v>11594.915825643517</v>
      </c>
      <c r="CF15" s="43">
        <f t="shared" si="29"/>
        <v>4.3245822611376549E-5</v>
      </c>
      <c r="CG15" s="13">
        <f ca="1">'13年1-9支出明细'!AF10/9*12</f>
        <v>0</v>
      </c>
      <c r="CH15" s="13">
        <f ca="1">Sheet2!BP9+Sheet2!ET9</f>
        <v>0</v>
      </c>
      <c r="CI15" s="13">
        <f t="shared" si="95"/>
        <v>0</v>
      </c>
      <c r="CJ15" s="43">
        <f t="shared" si="30"/>
        <v>0</v>
      </c>
      <c r="CK15" s="12">
        <f t="shared" si="130"/>
        <v>72166.399999999994</v>
      </c>
      <c r="CL15" s="30">
        <f t="shared" si="96"/>
        <v>83750.927503401705</v>
      </c>
      <c r="CM15" s="43">
        <f t="shared" si="31"/>
        <v>7.8768860282399389E-4</v>
      </c>
      <c r="CN15" s="13">
        <v>0</v>
      </c>
      <c r="CO15" s="13">
        <f t="shared" si="97"/>
        <v>0</v>
      </c>
      <c r="CP15" s="43">
        <f t="shared" si="32"/>
        <v>0</v>
      </c>
      <c r="CQ15" s="13">
        <f ca="1">'13年1-9支出明细'!AJ10/9*12</f>
        <v>0</v>
      </c>
      <c r="CR15" s="13">
        <f t="shared" si="98"/>
        <v>0</v>
      </c>
      <c r="CS15" s="43">
        <f t="shared" si="33"/>
        <v>0</v>
      </c>
      <c r="CT15" s="13">
        <f ca="1">'13年1-9支出明细'!AK10/9*12</f>
        <v>0</v>
      </c>
      <c r="CU15" s="13">
        <f t="shared" si="99"/>
        <v>0</v>
      </c>
      <c r="CV15" s="43">
        <f t="shared" si="34"/>
        <v>0</v>
      </c>
      <c r="CW15" s="13">
        <f ca="1">'13年1-9支出明细'!AL10/9*12</f>
        <v>0</v>
      </c>
      <c r="CX15" s="13">
        <f t="shared" si="100"/>
        <v>0</v>
      </c>
      <c r="CY15" s="43">
        <f t="shared" si="35"/>
        <v>0</v>
      </c>
      <c r="CZ15" s="13">
        <f ca="1">'13年1-9支出明细'!AM10/9*12</f>
        <v>0</v>
      </c>
      <c r="DA15" s="13">
        <f t="shared" si="101"/>
        <v>0</v>
      </c>
      <c r="DB15" s="43">
        <f t="shared" si="36"/>
        <v>0</v>
      </c>
      <c r="DC15" s="13">
        <f ca="1">'13年1-9支出明细'!AN10/9*12</f>
        <v>0</v>
      </c>
      <c r="DD15" s="13">
        <f t="shared" si="102"/>
        <v>0</v>
      </c>
      <c r="DE15" s="13">
        <f ca="1">Sheet2!DG9+Sheet2!AD9</f>
        <v>0</v>
      </c>
      <c r="DF15" s="43">
        <f t="shared" si="37"/>
        <v>0</v>
      </c>
      <c r="DG15" s="13">
        <f ca="1">'13年1-9支出明细'!AP10/9*12</f>
        <v>0</v>
      </c>
      <c r="DH15" s="13">
        <f t="shared" si="103"/>
        <v>0</v>
      </c>
      <c r="DI15" s="43">
        <f t="shared" si="38"/>
        <v>0</v>
      </c>
      <c r="DJ15" s="13">
        <f ca="1">'13年1-9支出明细'!AQ10/9*12</f>
        <v>0</v>
      </c>
      <c r="DK15" s="13">
        <f t="shared" si="104"/>
        <v>0</v>
      </c>
      <c r="DL15" s="43">
        <f t="shared" si="39"/>
        <v>0</v>
      </c>
      <c r="DM15" s="13">
        <f ca="1">'13年1-9支出明细'!AR10/9*12</f>
        <v>0</v>
      </c>
      <c r="DN15" s="13">
        <f ca="1">Sheet2!DK9+Sheet2!AH9</f>
        <v>0</v>
      </c>
      <c r="DO15" s="13"/>
      <c r="DP15" s="43">
        <f t="shared" si="40"/>
        <v>0</v>
      </c>
      <c r="DQ15" s="13">
        <f ca="1">'13年1-9支出明细'!AT10/9*12</f>
        <v>0</v>
      </c>
      <c r="DR15" s="13">
        <f t="shared" si="105"/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43">
        <f t="shared" si="42"/>
        <v>0</v>
      </c>
      <c r="EA15" s="13">
        <v>0</v>
      </c>
      <c r="EB15" s="13">
        <f t="shared" si="106"/>
        <v>0</v>
      </c>
      <c r="EC15" s="43">
        <f t="shared" si="43"/>
        <v>0</v>
      </c>
      <c r="ED15" s="13">
        <f ca="1">'13年1-9支出明细'!BC10/9*12</f>
        <v>0</v>
      </c>
      <c r="EE15" s="13">
        <f t="shared" si="107"/>
        <v>0</v>
      </c>
      <c r="EF15" s="43">
        <f t="shared" si="44"/>
        <v>0</v>
      </c>
      <c r="EG15" s="13">
        <f ca="1">'13年1-9支出明细'!BD10/9*12</f>
        <v>0</v>
      </c>
      <c r="EH15" s="13">
        <f t="shared" si="108"/>
        <v>0</v>
      </c>
      <c r="EI15" s="43">
        <f t="shared" si="45"/>
        <v>0</v>
      </c>
      <c r="EJ15" s="13">
        <f ca="1">'13年1-9支出明细'!BE10/9*12</f>
        <v>0</v>
      </c>
      <c r="EK15" s="13">
        <f t="shared" si="109"/>
        <v>0</v>
      </c>
      <c r="EL15" s="13">
        <v>0</v>
      </c>
      <c r="EM15" s="43">
        <f t="shared" si="46"/>
        <v>0</v>
      </c>
      <c r="EN15" s="13">
        <f ca="1">'13年1-9支出明细'!BG10/9*12</f>
        <v>0</v>
      </c>
      <c r="EO15" s="13">
        <f t="shared" si="110"/>
        <v>0</v>
      </c>
      <c r="EP15" s="43">
        <f t="shared" si="47"/>
        <v>0</v>
      </c>
      <c r="EQ15" s="13">
        <f ca="1">'13年1-9支出明细'!BH10/9*12</f>
        <v>0</v>
      </c>
      <c r="ER15" s="13">
        <f t="shared" si="111"/>
        <v>0</v>
      </c>
      <c r="ES15" s="43">
        <f t="shared" si="48"/>
        <v>0</v>
      </c>
      <c r="ET15" s="13">
        <v>0</v>
      </c>
      <c r="EU15" s="13">
        <f t="shared" si="112"/>
        <v>0</v>
      </c>
      <c r="EV15" s="43">
        <f t="shared" si="49"/>
        <v>0</v>
      </c>
      <c r="EW15" s="13">
        <f ca="1">'13年1-9支出明细'!BJ10/9*12</f>
        <v>0</v>
      </c>
      <c r="EX15" s="13">
        <f t="shared" si="113"/>
        <v>0</v>
      </c>
      <c r="EY15" s="43">
        <f t="shared" si="50"/>
        <v>0</v>
      </c>
      <c r="EZ15" s="13">
        <v>0</v>
      </c>
      <c r="FA15" s="13">
        <f t="shared" si="114"/>
        <v>0</v>
      </c>
      <c r="FB15" s="43">
        <f t="shared" si="51"/>
        <v>0</v>
      </c>
      <c r="FC15" s="13">
        <f ca="1">'13年1-9支出明细'!BL10/9*12</f>
        <v>0</v>
      </c>
      <c r="FD15" s="13">
        <f t="shared" si="115"/>
        <v>0</v>
      </c>
      <c r="FE15" s="43">
        <f t="shared" si="52"/>
        <v>0</v>
      </c>
      <c r="FF15" s="13">
        <f ca="1">'13年1-9支出明细'!BM10/9*12</f>
        <v>0</v>
      </c>
      <c r="FG15" s="13">
        <f t="shared" si="116"/>
        <v>0</v>
      </c>
      <c r="FH15" s="43">
        <f t="shared" si="53"/>
        <v>0</v>
      </c>
      <c r="FI15" s="13">
        <f ca="1">'13年1-9支出明细'!BN10/9*12</f>
        <v>72166.399999999994</v>
      </c>
      <c r="FJ15" s="13">
        <f ca="1">Sheet2!EX9+Sheet2!BF9</f>
        <v>0</v>
      </c>
      <c r="FK15" s="13">
        <f t="shared" si="117"/>
        <v>83750.92750340169</v>
      </c>
      <c r="FL15" s="43">
        <f t="shared" si="54"/>
        <v>5.5206609395398953E-2</v>
      </c>
      <c r="FM15" s="13">
        <f ca="1">'13年1-9支出明细'!BP10/9*12</f>
        <v>0</v>
      </c>
      <c r="FN15" s="13">
        <v>0</v>
      </c>
      <c r="FO15" s="43">
        <v>0</v>
      </c>
      <c r="FP15" s="13">
        <v>0</v>
      </c>
      <c r="FQ15" s="13">
        <f t="shared" si="118"/>
        <v>0</v>
      </c>
      <c r="FR15" s="43">
        <f t="shared" si="55"/>
        <v>0</v>
      </c>
      <c r="FS15" s="13">
        <f ca="1">'13年1-9支出明细'!BR10/9*12</f>
        <v>0</v>
      </c>
      <c r="FT15" s="13">
        <v>0</v>
      </c>
      <c r="FU15" s="13"/>
      <c r="FV15" s="43"/>
      <c r="FW15" s="13">
        <f ca="1">'13年1-9支出明细'!BT10/9*12</f>
        <v>0</v>
      </c>
      <c r="FX15" s="13">
        <f t="shared" si="119"/>
        <v>0</v>
      </c>
      <c r="FY15" s="43">
        <f t="shared" si="56"/>
        <v>0</v>
      </c>
      <c r="FZ15" s="12">
        <f ca="1">'13年1-9支出明细'!BU10/9*12</f>
        <v>110463.25333333333</v>
      </c>
      <c r="GA15" s="12">
        <f t="shared" si="120"/>
        <v>128195.39178495665</v>
      </c>
      <c r="GB15" s="43">
        <f t="shared" si="57"/>
        <v>3.8179095897791864E-3</v>
      </c>
      <c r="GC15" s="12">
        <f ca="1">'13年1-9支出明细'!BV10/9*12</f>
        <v>0</v>
      </c>
      <c r="GD15" s="12">
        <f t="shared" si="121"/>
        <v>0</v>
      </c>
      <c r="GE15" s="43">
        <f t="shared" si="58"/>
        <v>0</v>
      </c>
      <c r="GF15" s="12">
        <f ca="1">'13年1-9支出明细'!BW10/9*12</f>
        <v>0</v>
      </c>
      <c r="GG15" s="12">
        <f t="shared" si="122"/>
        <v>0</v>
      </c>
      <c r="GH15" s="43">
        <f t="shared" si="59"/>
        <v>0</v>
      </c>
      <c r="GI15" s="12">
        <v>0</v>
      </c>
      <c r="GJ15" s="12">
        <f t="shared" si="123"/>
        <v>0</v>
      </c>
      <c r="GK15" s="43">
        <f t="shared" si="60"/>
        <v>0</v>
      </c>
      <c r="GL15" s="27">
        <f t="shared" si="69"/>
        <v>0</v>
      </c>
      <c r="GM15" s="27">
        <f t="shared" si="124"/>
        <v>0</v>
      </c>
      <c r="GN15" s="43">
        <f t="shared" si="61"/>
        <v>0</v>
      </c>
      <c r="GO15" s="13">
        <f ca="1">'13年1-9支出明细'!BZ10/9*12</f>
        <v>0</v>
      </c>
      <c r="GP15" s="13" t="e">
        <f t="shared" si="125"/>
        <v>#DIV/0!</v>
      </c>
      <c r="GQ15" s="43" t="e">
        <f t="shared" si="62"/>
        <v>#DIV/0!</v>
      </c>
      <c r="GR15" s="13">
        <f ca="1">'13年1-9支出明细'!CA10/9*12</f>
        <v>0</v>
      </c>
      <c r="GS15" s="13">
        <f t="shared" si="126"/>
        <v>0</v>
      </c>
      <c r="GT15" s="43">
        <f t="shared" si="63"/>
        <v>0</v>
      </c>
      <c r="GU15" s="13">
        <f ca="1">'13年1-9支出明细'!CB10/9*12</f>
        <v>0</v>
      </c>
      <c r="GV15" s="27">
        <f t="shared" si="127"/>
        <v>0</v>
      </c>
      <c r="GW15" s="38">
        <f t="shared" si="70"/>
        <v>0</v>
      </c>
      <c r="GX15" s="13">
        <f ca="1">'13年1-9支出明细'!CC10/9*12</f>
        <v>0</v>
      </c>
      <c r="GY15" s="13">
        <f t="shared" si="128"/>
        <v>0</v>
      </c>
      <c r="GZ15" s="43">
        <f t="shared" si="64"/>
        <v>0</v>
      </c>
      <c r="HA15" s="13">
        <f ca="1">'13年1-9支出明细'!CD10/9*12</f>
        <v>0</v>
      </c>
      <c r="HB15" s="13">
        <f t="shared" si="129"/>
        <v>0</v>
      </c>
      <c r="HC15" s="56">
        <f t="shared" si="65"/>
        <v>0</v>
      </c>
    </row>
    <row r="16" spans="1:211">
      <c r="A16" s="18">
        <v>107</v>
      </c>
      <c r="B16" s="3" t="s">
        <v>898</v>
      </c>
      <c r="C16" s="3" t="s">
        <v>305</v>
      </c>
      <c r="D16" s="12">
        <f t="shared" si="66"/>
        <v>5201810.9766666675</v>
      </c>
      <c r="E16" s="12">
        <f t="shared" si="67"/>
        <v>2208824.4</v>
      </c>
      <c r="F16" s="13">
        <v>843432</v>
      </c>
      <c r="G16" s="26">
        <f t="shared" si="71"/>
        <v>978824.1104731441</v>
      </c>
      <c r="H16" s="40">
        <f t="shared" si="72"/>
        <v>1.2348906596613512E-2</v>
      </c>
      <c r="I16" s="13">
        <v>913708</v>
      </c>
      <c r="J16" s="13">
        <f t="shared" si="73"/>
        <v>1060381.1810936693</v>
      </c>
      <c r="K16" s="40">
        <f t="shared" si="5"/>
        <v>2.4611664625544222E-2</v>
      </c>
      <c r="L16" s="13">
        <v>379544.4</v>
      </c>
      <c r="M16" s="13">
        <f t="shared" si="74"/>
        <v>440470.8497129149</v>
      </c>
      <c r="N16" s="40">
        <f t="shared" si="6"/>
        <v>1.2348906596613514E-2</v>
      </c>
      <c r="O16" s="13">
        <v>111600</v>
      </c>
      <c r="P16" s="13">
        <v>1905</v>
      </c>
      <c r="Q16" s="13">
        <f t="shared" si="75"/>
        <v>129514.61496457674</v>
      </c>
      <c r="R16" s="43">
        <f t="shared" si="7"/>
        <v>1.9965650493774151E-2</v>
      </c>
      <c r="S16" s="124">
        <v>121733.33333333334</v>
      </c>
      <c r="T16" s="130">
        <v>69600</v>
      </c>
      <c r="U16" s="125">
        <v>1905</v>
      </c>
      <c r="V16" s="125">
        <f t="shared" si="76"/>
        <v>80772.555569305929</v>
      </c>
      <c r="W16" s="43">
        <f t="shared" si="8"/>
        <v>1.24516960068699E-2</v>
      </c>
      <c r="X16" s="13">
        <f ca="1">'13年1-9支出明细'!K11/9*12</f>
        <v>2540</v>
      </c>
      <c r="Y16" s="13">
        <f t="shared" si="77"/>
        <v>2947.7340681901869</v>
      </c>
      <c r="Z16" s="43">
        <f t="shared" si="9"/>
        <v>1.0429709506584403E-3</v>
      </c>
      <c r="AA16" s="13">
        <f ca="1">'13年1-9支出明细'!L11/9*12</f>
        <v>0</v>
      </c>
      <c r="AB16" s="13">
        <f t="shared" si="78"/>
        <v>0</v>
      </c>
      <c r="AC16" s="43">
        <f t="shared" si="10"/>
        <v>0</v>
      </c>
      <c r="AD16" s="13">
        <f ca="1">'13年1-9支出明细'!M11/9*12</f>
        <v>0</v>
      </c>
      <c r="AE16" s="13">
        <f t="shared" si="79"/>
        <v>0</v>
      </c>
      <c r="AF16" s="43">
        <f t="shared" si="11"/>
        <v>0</v>
      </c>
      <c r="AG16" s="13">
        <f ca="1">'13年1-9支出明细'!N11/9*12</f>
        <v>0</v>
      </c>
      <c r="AH16" s="23">
        <v>0</v>
      </c>
      <c r="AI16" s="43">
        <v>0</v>
      </c>
      <c r="AJ16" s="23">
        <f t="shared" si="12"/>
        <v>0</v>
      </c>
      <c r="AK16" s="23">
        <f t="shared" si="13"/>
        <v>0</v>
      </c>
      <c r="AL16" s="43">
        <f t="shared" si="14"/>
        <v>0</v>
      </c>
      <c r="AM16" s="13">
        <f ca="1">'13年1-9支出明细'!P11/9*12</f>
        <v>0</v>
      </c>
      <c r="AN16" s="13">
        <f t="shared" si="80"/>
        <v>0</v>
      </c>
      <c r="AO16" s="43">
        <f t="shared" si="15"/>
        <v>0</v>
      </c>
      <c r="AP16" s="13">
        <f ca="1">'13年1-9支出明细'!Q11/9*12</f>
        <v>0</v>
      </c>
      <c r="AQ16" s="13">
        <f t="shared" si="81"/>
        <v>0</v>
      </c>
      <c r="AR16" s="43">
        <f t="shared" si="16"/>
        <v>0</v>
      </c>
      <c r="AS16" s="13">
        <f ca="1">'13年1-9支出明细'!R11/9*12</f>
        <v>0</v>
      </c>
      <c r="AT16" s="13">
        <f t="shared" si="82"/>
        <v>0</v>
      </c>
      <c r="AU16" s="43">
        <f t="shared" si="17"/>
        <v>0</v>
      </c>
      <c r="AV16" s="13">
        <v>0</v>
      </c>
      <c r="AW16" s="13">
        <f t="shared" si="83"/>
        <v>0</v>
      </c>
      <c r="AX16" s="43">
        <f t="shared" si="18"/>
        <v>0</v>
      </c>
      <c r="AY16" s="12">
        <f t="shared" si="68"/>
        <v>2850915.2966666669</v>
      </c>
      <c r="AZ16" s="31">
        <f t="shared" si="84"/>
        <v>3308559.1124050664</v>
      </c>
      <c r="BA16" s="43">
        <f t="shared" si="19"/>
        <v>2.7308972502768963E-2</v>
      </c>
      <c r="BB16" s="13">
        <f ca="1">'13年1-9支出明细'!U11/9*12</f>
        <v>0</v>
      </c>
      <c r="BC16" s="13">
        <f t="shared" si="85"/>
        <v>0</v>
      </c>
      <c r="BD16" s="43">
        <f t="shared" si="20"/>
        <v>0</v>
      </c>
      <c r="BE16" s="13">
        <f ca="1">'13年1-9支出明细'!V11/9*12</f>
        <v>959.58666666666682</v>
      </c>
      <c r="BF16" s="13">
        <f t="shared" si="86"/>
        <v>1113.6245309899193</v>
      </c>
      <c r="BG16" s="43">
        <f t="shared" si="21"/>
        <v>9.844337751514904E-3</v>
      </c>
      <c r="BH16" s="13">
        <f ca="1">'13年1-9支出明细'!W11/9*12</f>
        <v>0</v>
      </c>
      <c r="BI16" s="13">
        <f t="shared" si="87"/>
        <v>0</v>
      </c>
      <c r="BJ16" s="43">
        <f t="shared" si="22"/>
        <v>0</v>
      </c>
      <c r="BK16" s="13">
        <f ca="1">'13年1-9支出明细'!X11/9*12</f>
        <v>5754.6666666666661</v>
      </c>
      <c r="BL16" s="13">
        <f t="shared" si="88"/>
        <v>6678.4358206345642</v>
      </c>
      <c r="BM16" s="43">
        <f t="shared" si="23"/>
        <v>8.4661782163076744E-3</v>
      </c>
      <c r="BN16" s="13">
        <f ca="1">'13年1-9支出明细'!Y11/9*12</f>
        <v>242132.26666666666</v>
      </c>
      <c r="BO16" s="13">
        <f t="shared" si="89"/>
        <v>281000.60293757659</v>
      </c>
      <c r="BP16" s="43">
        <f t="shared" si="24"/>
        <v>0.11977784357233612</v>
      </c>
      <c r="BQ16" s="13">
        <f ca="1">'13年1-9支出明细'!Z11/9*12</f>
        <v>2583302.6266666669</v>
      </c>
      <c r="BR16" s="13">
        <f ca="1">Sheet2!EP10+Sheet2!V10</f>
        <v>18766.150000000001</v>
      </c>
      <c r="BS16" s="13">
        <f t="shared" si="90"/>
        <v>2997987.8586891857</v>
      </c>
      <c r="BT16" s="43">
        <f t="shared" si="25"/>
        <v>2.9209841665145283E-2</v>
      </c>
      <c r="BU16" s="13">
        <f ca="1">'13年1-9支出明细'!AB11/9*12</f>
        <v>14315.306666666669</v>
      </c>
      <c r="BV16" s="13">
        <f t="shared" si="91"/>
        <v>16613.274471623405</v>
      </c>
      <c r="BW16" s="43">
        <f t="shared" si="26"/>
        <v>3.1582236986087975E-3</v>
      </c>
      <c r="BX16" s="13">
        <f ca="1">'13年1-9支出明细'!AC11/9*12</f>
        <v>10706.306666666667</v>
      </c>
      <c r="BY16" s="13">
        <f t="shared" si="92"/>
        <v>12424.938939301206</v>
      </c>
      <c r="BZ16" s="43">
        <f t="shared" si="27"/>
        <v>9.5449607313887273E-3</v>
      </c>
      <c r="CA16" s="12">
        <f t="shared" si="131"/>
        <v>9536.1333333333332</v>
      </c>
      <c r="CB16" s="30">
        <f t="shared" si="93"/>
        <v>11066.923269870362</v>
      </c>
      <c r="CC16" s="43">
        <f t="shared" si="28"/>
        <v>3.565687258310399E-5</v>
      </c>
      <c r="CD16" s="13">
        <f ca="1">'13年1-9支出明细'!AE11/9*12</f>
        <v>9536.1333333333332</v>
      </c>
      <c r="CE16" s="13">
        <f t="shared" si="94"/>
        <v>11066.923269870364</v>
      </c>
      <c r="CF16" s="43">
        <f t="shared" si="29"/>
        <v>4.1276556706349947E-5</v>
      </c>
      <c r="CG16" s="13">
        <f ca="1">'13年1-9支出明细'!AF11/9*12</f>
        <v>0</v>
      </c>
      <c r="CH16" s="13">
        <f ca="1">Sheet2!BP10+Sheet2!ET10</f>
        <v>0</v>
      </c>
      <c r="CI16" s="13">
        <f t="shared" si="95"/>
        <v>0</v>
      </c>
      <c r="CJ16" s="43">
        <f t="shared" si="30"/>
        <v>0</v>
      </c>
      <c r="CK16" s="12">
        <f t="shared" si="130"/>
        <v>39410.933333333334</v>
      </c>
      <c r="CL16" s="30">
        <f t="shared" si="96"/>
        <v>45737.382222771237</v>
      </c>
      <c r="CM16" s="43">
        <f t="shared" si="31"/>
        <v>4.3016615784247108E-4</v>
      </c>
      <c r="CN16" s="13">
        <v>0</v>
      </c>
      <c r="CO16" s="13">
        <f t="shared" si="97"/>
        <v>0</v>
      </c>
      <c r="CP16" s="43">
        <f t="shared" si="32"/>
        <v>0</v>
      </c>
      <c r="CQ16" s="13">
        <f ca="1">'13年1-9支出明细'!AJ11/9*12</f>
        <v>0</v>
      </c>
      <c r="CR16" s="13">
        <f t="shared" si="98"/>
        <v>0</v>
      </c>
      <c r="CS16" s="43">
        <f t="shared" si="33"/>
        <v>0</v>
      </c>
      <c r="CT16" s="13">
        <f ca="1">'13年1-9支出明细'!AK11/9*12</f>
        <v>0</v>
      </c>
      <c r="CU16" s="13">
        <f t="shared" si="99"/>
        <v>0</v>
      </c>
      <c r="CV16" s="43">
        <f t="shared" si="34"/>
        <v>0</v>
      </c>
      <c r="CW16" s="13">
        <f ca="1">'13年1-9支出明细'!AL11/9*12</f>
        <v>0</v>
      </c>
      <c r="CX16" s="13">
        <f t="shared" si="100"/>
        <v>0</v>
      </c>
      <c r="CY16" s="43">
        <f t="shared" si="35"/>
        <v>0</v>
      </c>
      <c r="CZ16" s="13">
        <f ca="1">'13年1-9支出明细'!AM11/9*12</f>
        <v>0</v>
      </c>
      <c r="DA16" s="13">
        <f t="shared" si="101"/>
        <v>0</v>
      </c>
      <c r="DB16" s="43">
        <f t="shared" si="36"/>
        <v>0</v>
      </c>
      <c r="DC16" s="13">
        <f ca="1">'13年1-9支出明细'!AN11/9*12</f>
        <v>0</v>
      </c>
      <c r="DD16" s="13">
        <f t="shared" si="102"/>
        <v>0</v>
      </c>
      <c r="DE16" s="13">
        <f ca="1">Sheet2!DG10+Sheet2!AD10</f>
        <v>0</v>
      </c>
      <c r="DF16" s="43">
        <f t="shared" si="37"/>
        <v>0</v>
      </c>
      <c r="DG16" s="13">
        <f ca="1">'13年1-9支出明细'!AP11/9*12</f>
        <v>0</v>
      </c>
      <c r="DH16" s="13">
        <f t="shared" si="103"/>
        <v>0</v>
      </c>
      <c r="DI16" s="43">
        <f t="shared" si="38"/>
        <v>0</v>
      </c>
      <c r="DJ16" s="13">
        <f ca="1">'13年1-9支出明细'!AQ11/9*12</f>
        <v>0</v>
      </c>
      <c r="DK16" s="13">
        <f t="shared" si="104"/>
        <v>0</v>
      </c>
      <c r="DL16" s="43">
        <f t="shared" si="39"/>
        <v>0</v>
      </c>
      <c r="DM16" s="13">
        <f ca="1">'13年1-9支出明细'!AR11/9*12</f>
        <v>0</v>
      </c>
      <c r="DN16" s="13">
        <f ca="1">Sheet2!DK10+Sheet2!AH10</f>
        <v>0</v>
      </c>
      <c r="DO16" s="13"/>
      <c r="DP16" s="43">
        <f t="shared" si="40"/>
        <v>0</v>
      </c>
      <c r="DQ16" s="13">
        <f ca="1">'13年1-9支出明细'!AT11/9*12</f>
        <v>0</v>
      </c>
      <c r="DR16" s="13">
        <f t="shared" si="105"/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43">
        <f t="shared" si="42"/>
        <v>0</v>
      </c>
      <c r="EA16" s="13">
        <v>0</v>
      </c>
      <c r="EB16" s="13">
        <f t="shared" si="106"/>
        <v>0</v>
      </c>
      <c r="EC16" s="43">
        <f t="shared" si="43"/>
        <v>0</v>
      </c>
      <c r="ED16" s="13">
        <f ca="1">'13年1-9支出明细'!BC11/9*12</f>
        <v>0</v>
      </c>
      <c r="EE16" s="13">
        <f t="shared" si="107"/>
        <v>0</v>
      </c>
      <c r="EF16" s="43">
        <f t="shared" si="44"/>
        <v>0</v>
      </c>
      <c r="EG16" s="13">
        <f ca="1">'13年1-9支出明细'!BD11/9*12</f>
        <v>0</v>
      </c>
      <c r="EH16" s="13">
        <f t="shared" si="108"/>
        <v>0</v>
      </c>
      <c r="EI16" s="43">
        <f t="shared" si="45"/>
        <v>0</v>
      </c>
      <c r="EJ16" s="13">
        <f ca="1">'13年1-9支出明细'!BE11/9*12</f>
        <v>0</v>
      </c>
      <c r="EK16" s="13">
        <f t="shared" si="109"/>
        <v>0</v>
      </c>
      <c r="EL16" s="13">
        <v>0</v>
      </c>
      <c r="EM16" s="43">
        <f t="shared" si="46"/>
        <v>0</v>
      </c>
      <c r="EN16" s="13">
        <v>0</v>
      </c>
      <c r="EO16" s="13">
        <f t="shared" si="110"/>
        <v>0</v>
      </c>
      <c r="EP16" s="43">
        <f t="shared" si="47"/>
        <v>0</v>
      </c>
      <c r="EQ16" s="13">
        <f ca="1">'13年1-9支出明细'!BH11/9*12</f>
        <v>0</v>
      </c>
      <c r="ER16" s="13">
        <f t="shared" si="111"/>
        <v>0</v>
      </c>
      <c r="ES16" s="43">
        <f t="shared" si="48"/>
        <v>0</v>
      </c>
      <c r="ET16" s="13">
        <v>0</v>
      </c>
      <c r="EU16" s="13">
        <f t="shared" si="112"/>
        <v>0</v>
      </c>
      <c r="EV16" s="43">
        <f t="shared" si="49"/>
        <v>0</v>
      </c>
      <c r="EW16" s="13">
        <f ca="1">'13年1-9支出明细'!BJ11/9*12</f>
        <v>0</v>
      </c>
      <c r="EX16" s="13">
        <f t="shared" si="113"/>
        <v>0</v>
      </c>
      <c r="EY16" s="43">
        <f t="shared" si="50"/>
        <v>0</v>
      </c>
      <c r="EZ16" s="13">
        <v>0</v>
      </c>
      <c r="FA16" s="13">
        <f t="shared" si="114"/>
        <v>0</v>
      </c>
      <c r="FB16" s="43">
        <f t="shared" si="51"/>
        <v>0</v>
      </c>
      <c r="FC16" s="13">
        <f ca="1">'13年1-9支出明细'!BL11/9*12</f>
        <v>0</v>
      </c>
      <c r="FD16" s="13">
        <f t="shared" si="115"/>
        <v>0</v>
      </c>
      <c r="FE16" s="43">
        <f t="shared" si="52"/>
        <v>0</v>
      </c>
      <c r="FF16" s="13">
        <f ca="1">'13年1-9支出明细'!BM11/9*12</f>
        <v>0</v>
      </c>
      <c r="FG16" s="13">
        <f t="shared" si="116"/>
        <v>0</v>
      </c>
      <c r="FH16" s="43">
        <f t="shared" si="53"/>
        <v>0</v>
      </c>
      <c r="FI16" s="13">
        <f ca="1">'13年1-9支出明细'!BN11/9*12</f>
        <v>39410.933333333334</v>
      </c>
      <c r="FJ16" s="13">
        <f ca="1">Sheet2!EX10+Sheet2!BF10</f>
        <v>0</v>
      </c>
      <c r="FK16" s="13">
        <f t="shared" si="117"/>
        <v>45737.382222771223</v>
      </c>
      <c r="FL16" s="43">
        <f t="shared" si="54"/>
        <v>3.0148989037023351E-2</v>
      </c>
      <c r="FM16" s="13">
        <f ca="1">'13年1-9支出明细'!BP11/9*12</f>
        <v>0</v>
      </c>
      <c r="FN16" s="13">
        <v>0</v>
      </c>
      <c r="FO16" s="43">
        <v>0</v>
      </c>
      <c r="FP16" s="13">
        <v>0</v>
      </c>
      <c r="FQ16" s="13">
        <f t="shared" si="118"/>
        <v>0</v>
      </c>
      <c r="FR16" s="43">
        <f t="shared" si="55"/>
        <v>0</v>
      </c>
      <c r="FS16" s="13">
        <f ca="1">'13年1-9支出明细'!BR11/9*12</f>
        <v>0</v>
      </c>
      <c r="FT16" s="13">
        <v>0</v>
      </c>
      <c r="FU16" s="13"/>
      <c r="FV16" s="43"/>
      <c r="FW16" s="13">
        <f ca="1">'13年1-9支出明细'!BT11/9*12</f>
        <v>0</v>
      </c>
      <c r="FX16" s="13">
        <f t="shared" si="119"/>
        <v>0</v>
      </c>
      <c r="FY16" s="43">
        <f t="shared" si="56"/>
        <v>0</v>
      </c>
      <c r="FZ16" s="12">
        <f ca="1">'13年1-9支出明细'!BU11/9*12</f>
        <v>91551.493333333332</v>
      </c>
      <c r="GA16" s="12">
        <f t="shared" si="120"/>
        <v>106247.81728045412</v>
      </c>
      <c r="GB16" s="43">
        <f t="shared" si="57"/>
        <v>3.1642678792121273E-3</v>
      </c>
      <c r="GC16" s="12">
        <f ca="1">'13年1-9支出明细'!BV11/9*12</f>
        <v>0</v>
      </c>
      <c r="GD16" s="12">
        <f t="shared" si="121"/>
        <v>0</v>
      </c>
      <c r="GE16" s="43">
        <f t="shared" si="58"/>
        <v>0</v>
      </c>
      <c r="GF16" s="12">
        <f ca="1">'13年1-9支出明细'!BW11/9*12</f>
        <v>0</v>
      </c>
      <c r="GG16" s="12">
        <f t="shared" si="122"/>
        <v>0</v>
      </c>
      <c r="GH16" s="43">
        <f t="shared" si="59"/>
        <v>0</v>
      </c>
      <c r="GI16" s="12">
        <v>0</v>
      </c>
      <c r="GJ16" s="12">
        <f t="shared" si="123"/>
        <v>0</v>
      </c>
      <c r="GK16" s="43">
        <f t="shared" si="60"/>
        <v>0</v>
      </c>
      <c r="GL16" s="27">
        <f t="shared" si="69"/>
        <v>1572.72</v>
      </c>
      <c r="GM16" s="27">
        <f t="shared" si="124"/>
        <v>1825.1812298126265</v>
      </c>
      <c r="GN16" s="43">
        <f t="shared" si="61"/>
        <v>2.7284107731713659E-4</v>
      </c>
      <c r="GO16" s="13">
        <f ca="1">'13年1-9支出明细'!BZ11/9*12</f>
        <v>0</v>
      </c>
      <c r="GP16" s="13" t="e">
        <f t="shared" si="125"/>
        <v>#DIV/0!</v>
      </c>
      <c r="GQ16" s="43" t="e">
        <f t="shared" si="62"/>
        <v>#DIV/0!</v>
      </c>
      <c r="GR16" s="13">
        <f ca="1">'13年1-9支出明细'!CA11/9*12</f>
        <v>0</v>
      </c>
      <c r="GS16" s="13">
        <f t="shared" si="126"/>
        <v>0</v>
      </c>
      <c r="GT16" s="43">
        <f t="shared" si="63"/>
        <v>0</v>
      </c>
      <c r="GU16" s="13">
        <f ca="1">'13年1-9支出明细'!CB11/9*12</f>
        <v>0</v>
      </c>
      <c r="GV16" s="27">
        <f t="shared" si="127"/>
        <v>0</v>
      </c>
      <c r="GW16" s="38">
        <f t="shared" si="70"/>
        <v>0</v>
      </c>
      <c r="GX16" s="13">
        <f ca="1">'13年1-9支出明细'!CC11/9*12</f>
        <v>0</v>
      </c>
      <c r="GY16" s="13">
        <f t="shared" si="128"/>
        <v>0</v>
      </c>
      <c r="GZ16" s="43">
        <f t="shared" si="64"/>
        <v>0</v>
      </c>
      <c r="HA16" s="13">
        <f ca="1">'13年1-9支出明细'!CD11/9*12</f>
        <v>1572.72</v>
      </c>
      <c r="HB16" s="13">
        <f t="shared" si="129"/>
        <v>1825.1812298126267</v>
      </c>
      <c r="HC16" s="56">
        <f t="shared" si="65"/>
        <v>7.6003242609136669E-3</v>
      </c>
    </row>
    <row r="17" spans="1:211">
      <c r="A17" s="18">
        <v>108</v>
      </c>
      <c r="B17" s="3" t="s">
        <v>897</v>
      </c>
      <c r="C17" s="3" t="s">
        <v>306</v>
      </c>
      <c r="D17" s="12">
        <f t="shared" si="66"/>
        <v>6385263.3233333332</v>
      </c>
      <c r="E17" s="12">
        <f t="shared" si="67"/>
        <v>2633955.6</v>
      </c>
      <c r="F17" s="13">
        <v>1298208</v>
      </c>
      <c r="G17" s="26">
        <f t="shared" si="71"/>
        <v>1506603.1296051363</v>
      </c>
      <c r="H17" s="40">
        <f t="shared" si="72"/>
        <v>1.9007399926699999E-2</v>
      </c>
      <c r="I17" s="13">
        <v>657954</v>
      </c>
      <c r="J17" s="13">
        <f t="shared" si="73"/>
        <v>763572.21303228603</v>
      </c>
      <c r="K17" s="40">
        <f t="shared" si="5"/>
        <v>1.7722667621423171E-2</v>
      </c>
      <c r="L17" s="13">
        <v>584193.6</v>
      </c>
      <c r="M17" s="13">
        <f t="shared" si="74"/>
        <v>677971.40832231147</v>
      </c>
      <c r="N17" s="40">
        <f t="shared" si="6"/>
        <v>1.9007399926700003E-2</v>
      </c>
      <c r="O17" s="13">
        <v>89280</v>
      </c>
      <c r="P17" s="13">
        <v>0</v>
      </c>
      <c r="Q17" s="13">
        <f t="shared" si="75"/>
        <v>103611.69197166141</v>
      </c>
      <c r="R17" s="43">
        <f t="shared" si="7"/>
        <v>1.5972520395019323E-2</v>
      </c>
      <c r="S17" s="124">
        <v>96480</v>
      </c>
      <c r="T17" s="130">
        <v>93600</v>
      </c>
      <c r="U17" s="125">
        <v>0</v>
      </c>
      <c r="V17" s="125">
        <f t="shared" si="76"/>
        <v>108625.16093803212</v>
      </c>
      <c r="W17" s="43">
        <f t="shared" si="8"/>
        <v>1.6745384285100903E-2</v>
      </c>
      <c r="X17" s="13">
        <f ca="1">'13年1-9支出明细'!K12/9*12</f>
        <v>0</v>
      </c>
      <c r="Y17" s="13">
        <f t="shared" si="77"/>
        <v>0</v>
      </c>
      <c r="Z17" s="43">
        <f t="shared" si="9"/>
        <v>0</v>
      </c>
      <c r="AA17" s="13">
        <f ca="1">'13年1-9支出明细'!L12/9*12</f>
        <v>0</v>
      </c>
      <c r="AB17" s="13">
        <f t="shared" si="78"/>
        <v>0</v>
      </c>
      <c r="AC17" s="43">
        <f t="shared" si="10"/>
        <v>0</v>
      </c>
      <c r="AD17" s="13">
        <f ca="1">'13年1-9支出明细'!M12/9*12</f>
        <v>0</v>
      </c>
      <c r="AE17" s="13">
        <f t="shared" si="79"/>
        <v>0</v>
      </c>
      <c r="AF17" s="43">
        <f t="shared" si="11"/>
        <v>0</v>
      </c>
      <c r="AG17" s="13">
        <f ca="1">'13年1-9支出明细'!N12/9*12</f>
        <v>0</v>
      </c>
      <c r="AH17" s="23">
        <v>0</v>
      </c>
      <c r="AI17" s="43">
        <v>0</v>
      </c>
      <c r="AJ17" s="23">
        <f t="shared" si="12"/>
        <v>0</v>
      </c>
      <c r="AK17" s="23">
        <f t="shared" si="13"/>
        <v>0</v>
      </c>
      <c r="AL17" s="43">
        <f t="shared" si="14"/>
        <v>0</v>
      </c>
      <c r="AM17" s="13">
        <v>0</v>
      </c>
      <c r="AN17" s="13">
        <f ca="1">AO17*$AM$4</f>
        <v>0</v>
      </c>
      <c r="AO17" s="43">
        <f t="shared" si="15"/>
        <v>0</v>
      </c>
      <c r="AP17" s="13">
        <f ca="1">'13年1-9支出明细'!Q12/9*12</f>
        <v>0</v>
      </c>
      <c r="AQ17" s="13">
        <f t="shared" si="81"/>
        <v>0</v>
      </c>
      <c r="AR17" s="43">
        <f t="shared" si="16"/>
        <v>0</v>
      </c>
      <c r="AS17" s="13">
        <f ca="1">'13年1-9支出明细'!R12/9*12</f>
        <v>0</v>
      </c>
      <c r="AT17" s="13">
        <f t="shared" si="82"/>
        <v>0</v>
      </c>
      <c r="AU17" s="43">
        <f t="shared" si="17"/>
        <v>0</v>
      </c>
      <c r="AV17" s="13">
        <v>0</v>
      </c>
      <c r="AW17" s="13">
        <f t="shared" si="83"/>
        <v>0</v>
      </c>
      <c r="AX17" s="43">
        <f t="shared" si="18"/>
        <v>0</v>
      </c>
      <c r="AY17" s="12">
        <f t="shared" si="68"/>
        <v>3610751.7633333332</v>
      </c>
      <c r="AZ17" s="31">
        <f t="shared" si="84"/>
        <v>4190368.4978564796</v>
      </c>
      <c r="BA17" s="43">
        <f t="shared" si="19"/>
        <v>3.458746064272273E-2</v>
      </c>
      <c r="BB17" s="13">
        <f ca="1">'13年1-9支出明细'!U12/9*12</f>
        <v>0</v>
      </c>
      <c r="BC17" s="13">
        <f t="shared" si="85"/>
        <v>0</v>
      </c>
      <c r="BD17" s="43">
        <f t="shared" si="20"/>
        <v>0</v>
      </c>
      <c r="BE17" s="13">
        <f ca="1">'13年1-9支出明细'!V12/9*12</f>
        <v>79.88</v>
      </c>
      <c r="BF17" s="13">
        <f t="shared" si="86"/>
        <v>92.702754868910304</v>
      </c>
      <c r="BG17" s="43">
        <f t="shared" si="21"/>
        <v>8.1948377036398698E-4</v>
      </c>
      <c r="BH17" s="13">
        <f ca="1">'13年1-9支出明细'!W12/9*12</f>
        <v>0</v>
      </c>
      <c r="BI17" s="13">
        <f t="shared" si="87"/>
        <v>0</v>
      </c>
      <c r="BJ17" s="43">
        <f t="shared" si="22"/>
        <v>0</v>
      </c>
      <c r="BK17" s="13">
        <f ca="1">'13年1-9支出明细'!X12/9*12</f>
        <v>4797.333333333333</v>
      </c>
      <c r="BL17" s="13">
        <f t="shared" si="88"/>
        <v>5567.4263398153771</v>
      </c>
      <c r="BM17" s="43">
        <f t="shared" si="23"/>
        <v>7.0577639532611253E-3</v>
      </c>
      <c r="BN17" s="13">
        <f ca="1">'13年1-9支出明细'!Y12/9*12</f>
        <v>80980.319999999992</v>
      </c>
      <c r="BO17" s="13">
        <f t="shared" si="89"/>
        <v>93979.703983048486</v>
      </c>
      <c r="BP17" s="43">
        <f t="shared" si="24"/>
        <v>4.0059295834168271E-2</v>
      </c>
      <c r="BQ17" s="13">
        <f ca="1">'13年1-9支出明细'!Z12/9*12</f>
        <v>3512485.44</v>
      </c>
      <c r="BR17" s="13">
        <f ca="1">Sheet2!EP11+Sheet2!V11</f>
        <v>12408.79</v>
      </c>
      <c r="BS17" s="13">
        <f t="shared" si="90"/>
        <v>4076327.9509881889</v>
      </c>
      <c r="BT17" s="43">
        <f t="shared" si="25"/>
        <v>3.9716269590108266E-2</v>
      </c>
      <c r="BU17" s="13">
        <f ca="1">'13年1-9支出明细'!AB12/9*12</f>
        <v>7711.666666666667</v>
      </c>
      <c r="BV17" s="13">
        <f t="shared" si="91"/>
        <v>8949.5836834094462</v>
      </c>
      <c r="BW17" s="43">
        <f t="shared" si="26"/>
        <v>1.7013375255976475E-3</v>
      </c>
      <c r="BX17" s="13">
        <f ca="1">'13年1-9支出明细'!AC12/9*12</f>
        <v>8833.3866666666672</v>
      </c>
      <c r="BY17" s="13">
        <f t="shared" si="92"/>
        <v>10251.368037334762</v>
      </c>
      <c r="BZ17" s="43">
        <f t="shared" si="27"/>
        <v>7.8752021106412752E-3</v>
      </c>
      <c r="CA17" s="12">
        <f t="shared" si="131"/>
        <v>3673.3466666666673</v>
      </c>
      <c r="CB17" s="30">
        <f t="shared" si="93"/>
        <v>4263.0114620496852</v>
      </c>
      <c r="CC17" s="43">
        <f t="shared" si="28"/>
        <v>1.3735132413581652E-5</v>
      </c>
      <c r="CD17" s="13">
        <f ca="1">'13年1-9支出明细'!AE12/9*12</f>
        <v>3673.3466666666673</v>
      </c>
      <c r="CE17" s="13">
        <f t="shared" si="94"/>
        <v>4263.0114620496852</v>
      </c>
      <c r="CF17" s="43">
        <f t="shared" si="29"/>
        <v>1.5899851301234768E-5</v>
      </c>
      <c r="CG17" s="13">
        <f ca="1">'13年1-9支出明细'!AF12/9*12</f>
        <v>0</v>
      </c>
      <c r="CH17" s="13">
        <f ca="1">Sheet2!BP11+Sheet2!ET11</f>
        <v>0</v>
      </c>
      <c r="CI17" s="13">
        <f t="shared" si="95"/>
        <v>0</v>
      </c>
      <c r="CJ17" s="43">
        <f t="shared" si="30"/>
        <v>0</v>
      </c>
      <c r="CK17" s="12">
        <f t="shared" si="130"/>
        <v>32114.533333333333</v>
      </c>
      <c r="CL17" s="30">
        <f t="shared" si="96"/>
        <v>37269.725980588999</v>
      </c>
      <c r="CM17" s="43">
        <f t="shared" si="31"/>
        <v>3.5052672561854153E-4</v>
      </c>
      <c r="CN17" s="13">
        <v>0</v>
      </c>
      <c r="CO17" s="13">
        <f t="shared" si="97"/>
        <v>0</v>
      </c>
      <c r="CP17" s="43">
        <f t="shared" si="32"/>
        <v>0</v>
      </c>
      <c r="CQ17" s="13">
        <f ca="1">'13年1-9支出明细'!AJ12/9*12</f>
        <v>0</v>
      </c>
      <c r="CR17" s="13">
        <f t="shared" si="98"/>
        <v>0</v>
      </c>
      <c r="CS17" s="43">
        <f t="shared" si="33"/>
        <v>0</v>
      </c>
      <c r="CT17" s="13">
        <f ca="1">'13年1-9支出明细'!AK12/9*12</f>
        <v>0</v>
      </c>
      <c r="CU17" s="13">
        <f t="shared" si="99"/>
        <v>0</v>
      </c>
      <c r="CV17" s="43">
        <f t="shared" si="34"/>
        <v>0</v>
      </c>
      <c r="CW17" s="13">
        <f ca="1">'13年1-9支出明细'!AL12/9*12</f>
        <v>0</v>
      </c>
      <c r="CX17" s="13">
        <f t="shared" si="100"/>
        <v>0</v>
      </c>
      <c r="CY17" s="43">
        <f t="shared" si="35"/>
        <v>0</v>
      </c>
      <c r="CZ17" s="13">
        <f ca="1">'13年1-9支出明细'!AM12/9*12</f>
        <v>0</v>
      </c>
      <c r="DA17" s="13">
        <f t="shared" si="101"/>
        <v>0</v>
      </c>
      <c r="DB17" s="43">
        <f t="shared" si="36"/>
        <v>0</v>
      </c>
      <c r="DC17" s="13">
        <f ca="1">'13年1-9支出明细'!AN12/9*12</f>
        <v>0</v>
      </c>
      <c r="DD17" s="13">
        <f t="shared" si="102"/>
        <v>0</v>
      </c>
      <c r="DE17" s="13">
        <f ca="1">Sheet2!DG11+Sheet2!AD11</f>
        <v>0</v>
      </c>
      <c r="DF17" s="43">
        <f t="shared" si="37"/>
        <v>0</v>
      </c>
      <c r="DG17" s="13">
        <f ca="1">'13年1-9支出明细'!AP12/9*12</f>
        <v>0</v>
      </c>
      <c r="DH17" s="13">
        <f t="shared" si="103"/>
        <v>0</v>
      </c>
      <c r="DI17" s="43">
        <f t="shared" si="38"/>
        <v>0</v>
      </c>
      <c r="DJ17" s="13">
        <f ca="1">'13年1-9支出明细'!AQ12/9*12</f>
        <v>0</v>
      </c>
      <c r="DK17" s="13">
        <f t="shared" si="104"/>
        <v>0</v>
      </c>
      <c r="DL17" s="43">
        <f t="shared" si="39"/>
        <v>0</v>
      </c>
      <c r="DM17" s="13">
        <f ca="1">'13年1-9支出明细'!AR12/9*12</f>
        <v>0</v>
      </c>
      <c r="DN17" s="13">
        <f ca="1">Sheet2!DK11+Sheet2!AH11</f>
        <v>0</v>
      </c>
      <c r="DO17" s="13"/>
      <c r="DP17" s="43">
        <f t="shared" si="40"/>
        <v>0</v>
      </c>
      <c r="DQ17" s="13">
        <f ca="1">'13年1-9支出明细'!AT12/9*12</f>
        <v>0</v>
      </c>
      <c r="DR17" s="13">
        <f t="shared" si="105"/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43">
        <f t="shared" si="42"/>
        <v>0</v>
      </c>
      <c r="EA17" s="13">
        <v>0</v>
      </c>
      <c r="EB17" s="13">
        <f t="shared" si="106"/>
        <v>0</v>
      </c>
      <c r="EC17" s="43">
        <f t="shared" si="43"/>
        <v>0</v>
      </c>
      <c r="ED17" s="13">
        <f ca="1">'13年1-9支出明细'!BC12/9*12</f>
        <v>0</v>
      </c>
      <c r="EE17" s="13">
        <f t="shared" si="107"/>
        <v>0</v>
      </c>
      <c r="EF17" s="43">
        <f t="shared" si="44"/>
        <v>0</v>
      </c>
      <c r="EG17" s="13">
        <f ca="1">'13年1-9支出明细'!BD12/9*12</f>
        <v>0</v>
      </c>
      <c r="EH17" s="13">
        <f t="shared" si="108"/>
        <v>0</v>
      </c>
      <c r="EI17" s="43">
        <f t="shared" si="45"/>
        <v>0</v>
      </c>
      <c r="EJ17" s="13">
        <f ca="1">'13年1-9支出明细'!BE12/9*12</f>
        <v>0</v>
      </c>
      <c r="EK17" s="13">
        <f t="shared" si="109"/>
        <v>0</v>
      </c>
      <c r="EL17" s="13">
        <v>0</v>
      </c>
      <c r="EM17" s="43">
        <f t="shared" si="46"/>
        <v>0</v>
      </c>
      <c r="EN17" s="13">
        <f ca="1">'13年1-9支出明细'!BG12/9*12</f>
        <v>0</v>
      </c>
      <c r="EO17" s="13">
        <f t="shared" si="110"/>
        <v>0</v>
      </c>
      <c r="EP17" s="43">
        <f t="shared" si="47"/>
        <v>0</v>
      </c>
      <c r="EQ17" s="13">
        <f ca="1">'13年1-9支出明细'!BH12/9*12</f>
        <v>0</v>
      </c>
      <c r="ER17" s="13">
        <f t="shared" si="111"/>
        <v>0</v>
      </c>
      <c r="ES17" s="43">
        <f t="shared" si="48"/>
        <v>0</v>
      </c>
      <c r="ET17" s="13">
        <v>0</v>
      </c>
      <c r="EU17" s="13">
        <f t="shared" si="112"/>
        <v>0</v>
      </c>
      <c r="EV17" s="43">
        <f t="shared" si="49"/>
        <v>0</v>
      </c>
      <c r="EW17" s="13">
        <f ca="1">'13年1-9支出明细'!BJ12/9*12</f>
        <v>0</v>
      </c>
      <c r="EX17" s="13">
        <f t="shared" si="113"/>
        <v>0</v>
      </c>
      <c r="EY17" s="43">
        <f t="shared" si="50"/>
        <v>0</v>
      </c>
      <c r="EZ17" s="13">
        <v>0</v>
      </c>
      <c r="FA17" s="13">
        <f t="shared" si="114"/>
        <v>0</v>
      </c>
      <c r="FB17" s="43">
        <f t="shared" si="51"/>
        <v>0</v>
      </c>
      <c r="FC17" s="13">
        <f ca="1">'13年1-9支出明细'!BL12/9*12</f>
        <v>0</v>
      </c>
      <c r="FD17" s="13">
        <f t="shared" si="115"/>
        <v>0</v>
      </c>
      <c r="FE17" s="43">
        <f t="shared" si="52"/>
        <v>0</v>
      </c>
      <c r="FF17" s="13">
        <f ca="1">'13年1-9支出明细'!BM12/9*12</f>
        <v>0</v>
      </c>
      <c r="FG17" s="13">
        <f t="shared" si="116"/>
        <v>0</v>
      </c>
      <c r="FH17" s="43">
        <f t="shared" si="53"/>
        <v>0</v>
      </c>
      <c r="FI17" s="13">
        <f ca="1">'13年1-9支出明细'!BN12/9*12</f>
        <v>32114.533333333333</v>
      </c>
      <c r="FJ17" s="13">
        <f ca="1">Sheet2!EX11+Sheet2!BF11</f>
        <v>0</v>
      </c>
      <c r="FK17" s="13">
        <f t="shared" si="117"/>
        <v>37269.725980588992</v>
      </c>
      <c r="FL17" s="43">
        <f t="shared" si="54"/>
        <v>2.4567312456334985E-2</v>
      </c>
      <c r="FM17" s="13">
        <f ca="1">'13年1-9支出明细'!BP12/9*12</f>
        <v>0</v>
      </c>
      <c r="FN17" s="13">
        <v>0</v>
      </c>
      <c r="FO17" s="43">
        <v>0</v>
      </c>
      <c r="FP17" s="13">
        <v>0</v>
      </c>
      <c r="FQ17" s="13">
        <f t="shared" si="118"/>
        <v>0</v>
      </c>
      <c r="FR17" s="43">
        <f t="shared" si="55"/>
        <v>0</v>
      </c>
      <c r="FS17" s="13">
        <f ca="1">'13年1-9支出明细'!BR12/9*12</f>
        <v>0</v>
      </c>
      <c r="FT17" s="13">
        <v>0</v>
      </c>
      <c r="FU17" s="13"/>
      <c r="FV17" s="43"/>
      <c r="FW17" s="13">
        <f ca="1">'13年1-9支出明细'!BT12/9*12</f>
        <v>0</v>
      </c>
      <c r="FX17" s="13">
        <f t="shared" si="119"/>
        <v>0</v>
      </c>
      <c r="FY17" s="43">
        <f t="shared" si="56"/>
        <v>0</v>
      </c>
      <c r="FZ17" s="12">
        <f ca="1">'13年1-9支出明细'!BU12/9*12</f>
        <v>104768.07999999999</v>
      </c>
      <c r="GA17" s="12">
        <f t="shared" si="120"/>
        <v>121585.99947829722</v>
      </c>
      <c r="GB17" s="43">
        <f t="shared" si="57"/>
        <v>3.621068955191189E-3</v>
      </c>
      <c r="GC17" s="12">
        <f ca="1">'13年1-9支出明细'!BV12/9*12</f>
        <v>0</v>
      </c>
      <c r="GD17" s="12">
        <f t="shared" si="121"/>
        <v>0</v>
      </c>
      <c r="GE17" s="43">
        <f t="shared" si="58"/>
        <v>0</v>
      </c>
      <c r="GF17" s="12">
        <f ca="1">'13年1-9支出明细'!BW12/9*12</f>
        <v>0</v>
      </c>
      <c r="GG17" s="12">
        <f t="shared" si="122"/>
        <v>0</v>
      </c>
      <c r="GH17" s="43">
        <f t="shared" si="59"/>
        <v>0</v>
      </c>
      <c r="GI17" s="12">
        <v>0</v>
      </c>
      <c r="GJ17" s="12">
        <f t="shared" si="123"/>
        <v>0</v>
      </c>
      <c r="GK17" s="43">
        <f t="shared" si="60"/>
        <v>0</v>
      </c>
      <c r="GL17" s="27">
        <f t="shared" si="69"/>
        <v>0</v>
      </c>
      <c r="GM17" s="27">
        <f t="shared" si="124"/>
        <v>0</v>
      </c>
      <c r="GN17" s="43">
        <f t="shared" si="61"/>
        <v>0</v>
      </c>
      <c r="GO17" s="13">
        <f ca="1">'13年1-9支出明细'!BZ12/9*12</f>
        <v>0</v>
      </c>
      <c r="GP17" s="13" t="e">
        <f t="shared" si="125"/>
        <v>#DIV/0!</v>
      </c>
      <c r="GQ17" s="43" t="e">
        <f t="shared" si="62"/>
        <v>#DIV/0!</v>
      </c>
      <c r="GR17" s="13">
        <f ca="1">'13年1-9支出明细'!CA12/9*12</f>
        <v>0</v>
      </c>
      <c r="GS17" s="13">
        <f t="shared" si="126"/>
        <v>0</v>
      </c>
      <c r="GT17" s="43">
        <f t="shared" si="63"/>
        <v>0</v>
      </c>
      <c r="GU17" s="13">
        <f ca="1">'13年1-9支出明细'!CB12/9*12</f>
        <v>0</v>
      </c>
      <c r="GV17" s="27">
        <f t="shared" si="127"/>
        <v>0</v>
      </c>
      <c r="GW17" s="38">
        <f t="shared" si="70"/>
        <v>0</v>
      </c>
      <c r="GX17" s="13">
        <f ca="1">'13年1-9支出明细'!CC12/9*12</f>
        <v>0</v>
      </c>
      <c r="GY17" s="13">
        <f t="shared" si="128"/>
        <v>0</v>
      </c>
      <c r="GZ17" s="43">
        <f t="shared" si="64"/>
        <v>0</v>
      </c>
      <c r="HA17" s="13">
        <f ca="1">'13年1-9支出明细'!CD12/9*12</f>
        <v>0</v>
      </c>
      <c r="HB17" s="13">
        <f t="shared" si="129"/>
        <v>0</v>
      </c>
      <c r="HC17" s="56">
        <f t="shared" si="65"/>
        <v>0</v>
      </c>
    </row>
    <row r="18" spans="1:211">
      <c r="A18" s="18">
        <v>109</v>
      </c>
      <c r="B18" s="3" t="s">
        <v>493</v>
      </c>
      <c r="C18" s="3" t="s">
        <v>307</v>
      </c>
      <c r="D18" s="12">
        <f t="shared" si="66"/>
        <v>6057414.9966666671</v>
      </c>
      <c r="E18" s="12">
        <f t="shared" si="67"/>
        <v>1773769.5333333332</v>
      </c>
      <c r="F18" s="13">
        <v>874716</v>
      </c>
      <c r="G18" s="26">
        <f t="shared" si="71"/>
        <v>1015129.9815712787</v>
      </c>
      <c r="H18" s="40">
        <f t="shared" si="72"/>
        <v>1.280694375191288E-2</v>
      </c>
      <c r="I18" s="13">
        <v>428498</v>
      </c>
      <c r="J18" s="13">
        <f t="shared" si="73"/>
        <v>497282.73730368464</v>
      </c>
      <c r="K18" s="40">
        <f t="shared" si="5"/>
        <v>1.1542034291826764E-2</v>
      </c>
      <c r="L18" s="13">
        <v>393622.2</v>
      </c>
      <c r="M18" s="13">
        <f t="shared" si="74"/>
        <v>456808.49170707545</v>
      </c>
      <c r="N18" s="40">
        <f t="shared" si="6"/>
        <v>1.2806943751912882E-2</v>
      </c>
      <c r="O18" s="13">
        <v>89280</v>
      </c>
      <c r="P18" s="13">
        <v>5500</v>
      </c>
      <c r="Q18" s="13">
        <f t="shared" si="75"/>
        <v>103611.69197166141</v>
      </c>
      <c r="R18" s="43">
        <f t="shared" si="7"/>
        <v>1.5972520395019323E-2</v>
      </c>
      <c r="S18" s="124">
        <v>87680</v>
      </c>
      <c r="T18" s="130">
        <v>69600</v>
      </c>
      <c r="U18" s="125">
        <v>5500</v>
      </c>
      <c r="V18" s="125">
        <f t="shared" si="76"/>
        <v>80772.555569305929</v>
      </c>
      <c r="W18" s="43">
        <f t="shared" si="8"/>
        <v>1.24516960068699E-2</v>
      </c>
      <c r="X18" s="13">
        <f ca="1">'13年1-9支出明细'!K13/9*12</f>
        <v>7333.333333333333</v>
      </c>
      <c r="Y18" s="13">
        <f t="shared" si="77"/>
        <v>8510.5183071107749</v>
      </c>
      <c r="Z18" s="43">
        <f t="shared" si="9"/>
        <v>3.0112022197487775E-3</v>
      </c>
      <c r="AA18" s="13">
        <f ca="1">'13年1-9支出明细'!L13/9*12</f>
        <v>0</v>
      </c>
      <c r="AB18" s="13">
        <f t="shared" si="78"/>
        <v>0</v>
      </c>
      <c r="AC18" s="43">
        <f t="shared" si="10"/>
        <v>0</v>
      </c>
      <c r="AD18" s="13">
        <f ca="1">'13年1-9支出明细'!M13/9*12</f>
        <v>0</v>
      </c>
      <c r="AE18" s="13">
        <f t="shared" si="79"/>
        <v>0</v>
      </c>
      <c r="AF18" s="43">
        <f t="shared" si="11"/>
        <v>0</v>
      </c>
      <c r="AG18" s="13">
        <f ca="1">'13年1-9支出明细'!N13/9*12</f>
        <v>0</v>
      </c>
      <c r="AH18" s="23">
        <v>0</v>
      </c>
      <c r="AI18" s="43">
        <v>0</v>
      </c>
      <c r="AJ18" s="23">
        <f t="shared" si="12"/>
        <v>0</v>
      </c>
      <c r="AK18" s="23">
        <f t="shared" si="13"/>
        <v>0</v>
      </c>
      <c r="AL18" s="43">
        <f t="shared" si="14"/>
        <v>0</v>
      </c>
      <c r="AM18" s="13">
        <f ca="1">'13年1-9支出明细'!P13/9*12</f>
        <v>0</v>
      </c>
      <c r="AN18" s="13">
        <f t="shared" si="80"/>
        <v>0</v>
      </c>
      <c r="AO18" s="43">
        <f t="shared" si="15"/>
        <v>0</v>
      </c>
      <c r="AP18" s="13">
        <f ca="1">'13年1-9支出明细'!Q13/9*12</f>
        <v>0</v>
      </c>
      <c r="AQ18" s="13">
        <f t="shared" si="81"/>
        <v>0</v>
      </c>
      <c r="AR18" s="43">
        <f t="shared" si="16"/>
        <v>0</v>
      </c>
      <c r="AS18" s="13">
        <f ca="1">'13年1-9支出明细'!R13/9*12</f>
        <v>0</v>
      </c>
      <c r="AT18" s="13">
        <f t="shared" si="82"/>
        <v>0</v>
      </c>
      <c r="AU18" s="43">
        <f t="shared" si="17"/>
        <v>0</v>
      </c>
      <c r="AV18" s="13">
        <v>0</v>
      </c>
      <c r="AW18" s="13">
        <f t="shared" si="83"/>
        <v>0</v>
      </c>
      <c r="AX18" s="43">
        <f t="shared" si="18"/>
        <v>0</v>
      </c>
      <c r="AY18" s="12">
        <f t="shared" si="68"/>
        <v>4128391.1166666667</v>
      </c>
      <c r="AZ18" s="31">
        <f t="shared" si="84"/>
        <v>4791102.0241779778</v>
      </c>
      <c r="BA18" s="43">
        <f t="shared" si="19"/>
        <v>3.954593797211213E-2</v>
      </c>
      <c r="BB18" s="13">
        <f ca="1">'13年1-9支出明细'!U13/9*12</f>
        <v>0</v>
      </c>
      <c r="BC18" s="13">
        <f t="shared" si="85"/>
        <v>0</v>
      </c>
      <c r="BD18" s="43">
        <f t="shared" si="20"/>
        <v>0</v>
      </c>
      <c r="BE18" s="13">
        <f ca="1">'13年1-9支出明细'!V13/9*12</f>
        <v>80</v>
      </c>
      <c r="BF18" s="13">
        <f t="shared" si="86"/>
        <v>92.842017895753941</v>
      </c>
      <c r="BG18" s="43">
        <f t="shared" si="21"/>
        <v>8.2071484262792897E-4</v>
      </c>
      <c r="BH18" s="13">
        <f ca="1">'13年1-9支出明细'!W13/9*12</f>
        <v>0</v>
      </c>
      <c r="BI18" s="13">
        <f t="shared" si="87"/>
        <v>0</v>
      </c>
      <c r="BJ18" s="43">
        <f t="shared" si="22"/>
        <v>0</v>
      </c>
      <c r="BK18" s="13">
        <f ca="1">'13年1-9支出明细'!X13/9*12</f>
        <v>2771.4666666666667</v>
      </c>
      <c r="BL18" s="13">
        <f t="shared" si="88"/>
        <v>3216.3569733019021</v>
      </c>
      <c r="BM18" s="43">
        <f t="shared" si="23"/>
        <v>4.0773396757222283E-3</v>
      </c>
      <c r="BN18" s="13">
        <f ca="1">'13年1-9支出明细'!Y13/9*12</f>
        <v>16030.773333333333</v>
      </c>
      <c r="BO18" s="13">
        <f t="shared" si="89"/>
        <v>18604.11680870135</v>
      </c>
      <c r="BP18" s="43">
        <f t="shared" si="24"/>
        <v>7.9300932795831856E-3</v>
      </c>
      <c r="BQ18" s="13">
        <f ca="1">'13年1-9支出明细'!Z13/9*12</f>
        <v>4097980.0666666664</v>
      </c>
      <c r="BR18" s="13">
        <f ca="1">Sheet2!EP12+Sheet2!V12</f>
        <v>11528.81</v>
      </c>
      <c r="BS18" s="13">
        <f t="shared" si="90"/>
        <v>4755809.2335738698</v>
      </c>
      <c r="BT18" s="43">
        <f t="shared" si="25"/>
        <v>4.6336556800822833E-2</v>
      </c>
      <c r="BU18" s="13">
        <f ca="1">'13年1-9支出明细'!AB13/9*12</f>
        <v>8317.24</v>
      </c>
      <c r="BV18" s="13">
        <f t="shared" si="91"/>
        <v>9652.3668115410037</v>
      </c>
      <c r="BW18" s="43">
        <f t="shared" si="26"/>
        <v>1.8349382997279158E-3</v>
      </c>
      <c r="BX18" s="13">
        <f ca="1">'13年1-9支出明细'!AC13/9*12</f>
        <v>7058.5333333333328</v>
      </c>
      <c r="BY18" s="13">
        <f t="shared" si="92"/>
        <v>8191.6059756388622</v>
      </c>
      <c r="BZ18" s="43">
        <f t="shared" si="27"/>
        <v>6.2928725643201918E-3</v>
      </c>
      <c r="CA18" s="12">
        <f t="shared" si="131"/>
        <v>8563.36</v>
      </c>
      <c r="CB18" s="30">
        <f t="shared" si="93"/>
        <v>9937.9952795972931</v>
      </c>
      <c r="CC18" s="43">
        <f t="shared" si="28"/>
        <v>3.2019543533009473E-5</v>
      </c>
      <c r="CD18" s="13">
        <f ca="1">'13年1-9支出明细'!AE13/9*12</f>
        <v>8563.36</v>
      </c>
      <c r="CE18" s="13">
        <f t="shared" si="94"/>
        <v>9937.9952795972949</v>
      </c>
      <c r="CF18" s="43">
        <f t="shared" si="29"/>
        <v>3.7065968174056109E-5</v>
      </c>
      <c r="CG18" s="13">
        <f ca="1">'13年1-9支出明细'!AF13/9*12</f>
        <v>0</v>
      </c>
      <c r="CH18" s="13">
        <f ca="1">Sheet2!BP12+Sheet2!ET12</f>
        <v>0</v>
      </c>
      <c r="CI18" s="13">
        <f t="shared" si="95"/>
        <v>0</v>
      </c>
      <c r="CJ18" s="43">
        <f t="shared" si="30"/>
        <v>0</v>
      </c>
      <c r="CK18" s="12">
        <f t="shared" si="130"/>
        <v>19569.600000000002</v>
      </c>
      <c r="CL18" s="30">
        <f t="shared" si="96"/>
        <v>22711.014417659331</v>
      </c>
      <c r="CM18" s="43">
        <f t="shared" si="31"/>
        <v>2.1360010866309576E-4</v>
      </c>
      <c r="CN18" s="13">
        <v>0</v>
      </c>
      <c r="CO18" s="13">
        <f t="shared" si="97"/>
        <v>0</v>
      </c>
      <c r="CP18" s="43">
        <f t="shared" si="32"/>
        <v>0</v>
      </c>
      <c r="CQ18" s="13">
        <f ca="1">'13年1-9支出明细'!AJ13/9*12</f>
        <v>0</v>
      </c>
      <c r="CR18" s="13">
        <f t="shared" si="98"/>
        <v>0</v>
      </c>
      <c r="CS18" s="43">
        <f t="shared" si="33"/>
        <v>0</v>
      </c>
      <c r="CT18" s="13">
        <f ca="1">'13年1-9支出明细'!AK13/9*12</f>
        <v>0</v>
      </c>
      <c r="CU18" s="13">
        <f t="shared" si="99"/>
        <v>0</v>
      </c>
      <c r="CV18" s="43">
        <f t="shared" si="34"/>
        <v>0</v>
      </c>
      <c r="CW18" s="13">
        <f ca="1">'13年1-9支出明细'!AL13/9*12</f>
        <v>0</v>
      </c>
      <c r="CX18" s="13">
        <f t="shared" si="100"/>
        <v>0</v>
      </c>
      <c r="CY18" s="43">
        <f t="shared" si="35"/>
        <v>0</v>
      </c>
      <c r="CZ18" s="13">
        <f ca="1">'13年1-9支出明细'!AM13/9*12</f>
        <v>0</v>
      </c>
      <c r="DA18" s="13">
        <f t="shared" si="101"/>
        <v>0</v>
      </c>
      <c r="DB18" s="43">
        <f t="shared" si="36"/>
        <v>0</v>
      </c>
      <c r="DC18" s="13">
        <f ca="1">'13年1-9支出明细'!AN13/9*12</f>
        <v>0</v>
      </c>
      <c r="DD18" s="13">
        <f t="shared" si="102"/>
        <v>0</v>
      </c>
      <c r="DE18" s="13">
        <f ca="1">Sheet2!DG12+Sheet2!AD12</f>
        <v>0</v>
      </c>
      <c r="DF18" s="43">
        <f t="shared" si="37"/>
        <v>0</v>
      </c>
      <c r="DG18" s="13">
        <f ca="1">'13年1-9支出明细'!AP13/9*12</f>
        <v>0</v>
      </c>
      <c r="DH18" s="13">
        <f t="shared" si="103"/>
        <v>0</v>
      </c>
      <c r="DI18" s="43">
        <f t="shared" si="38"/>
        <v>0</v>
      </c>
      <c r="DJ18" s="13">
        <f ca="1">'13年1-9支出明细'!AQ13/9*12</f>
        <v>0</v>
      </c>
      <c r="DK18" s="13">
        <f t="shared" si="104"/>
        <v>0</v>
      </c>
      <c r="DL18" s="43">
        <f t="shared" si="39"/>
        <v>0</v>
      </c>
      <c r="DM18" s="13">
        <f ca="1">'13年1-9支出明细'!AR13/9*12</f>
        <v>0</v>
      </c>
      <c r="DN18" s="13">
        <f ca="1">Sheet2!DK12+Sheet2!AH12</f>
        <v>0</v>
      </c>
      <c r="DO18" s="13"/>
      <c r="DP18" s="43">
        <f t="shared" si="40"/>
        <v>0</v>
      </c>
      <c r="DQ18" s="13">
        <f ca="1">'13年1-9支出明细'!AT13/9*12</f>
        <v>0</v>
      </c>
      <c r="DR18" s="13">
        <f t="shared" si="105"/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43">
        <f t="shared" si="42"/>
        <v>0</v>
      </c>
      <c r="EA18" s="13">
        <v>0</v>
      </c>
      <c r="EB18" s="13">
        <f t="shared" si="106"/>
        <v>0</v>
      </c>
      <c r="EC18" s="43">
        <f t="shared" si="43"/>
        <v>0</v>
      </c>
      <c r="ED18" s="13">
        <f ca="1">'13年1-9支出明细'!BC13/9*12</f>
        <v>0</v>
      </c>
      <c r="EE18" s="13">
        <f t="shared" si="107"/>
        <v>0</v>
      </c>
      <c r="EF18" s="43">
        <f t="shared" si="44"/>
        <v>0</v>
      </c>
      <c r="EG18" s="13">
        <f ca="1">'13年1-9支出明细'!BD13/9*12</f>
        <v>0</v>
      </c>
      <c r="EH18" s="13">
        <f t="shared" si="108"/>
        <v>0</v>
      </c>
      <c r="EI18" s="43">
        <f t="shared" si="45"/>
        <v>0</v>
      </c>
      <c r="EJ18" s="13">
        <f ca="1">'13年1-9支出明细'!BE13/9*12</f>
        <v>0</v>
      </c>
      <c r="EK18" s="13">
        <f t="shared" si="109"/>
        <v>0</v>
      </c>
      <c r="EL18" s="13">
        <v>0</v>
      </c>
      <c r="EM18" s="43">
        <f t="shared" si="46"/>
        <v>0</v>
      </c>
      <c r="EN18" s="13">
        <f ca="1">'13年1-9支出明细'!BG13/9*12</f>
        <v>0</v>
      </c>
      <c r="EO18" s="13">
        <f t="shared" si="110"/>
        <v>0</v>
      </c>
      <c r="EP18" s="43">
        <f t="shared" si="47"/>
        <v>0</v>
      </c>
      <c r="EQ18" s="13">
        <f ca="1">'13年1-9支出明细'!BH13/9*12</f>
        <v>0</v>
      </c>
      <c r="ER18" s="13">
        <f t="shared" si="111"/>
        <v>0</v>
      </c>
      <c r="ES18" s="43">
        <f t="shared" si="48"/>
        <v>0</v>
      </c>
      <c r="ET18" s="13">
        <v>0</v>
      </c>
      <c r="EU18" s="13">
        <f t="shared" si="112"/>
        <v>0</v>
      </c>
      <c r="EV18" s="43">
        <f t="shared" si="49"/>
        <v>0</v>
      </c>
      <c r="EW18" s="13">
        <f ca="1">'13年1-9支出明细'!BJ13/9*12</f>
        <v>0</v>
      </c>
      <c r="EX18" s="13">
        <f t="shared" si="113"/>
        <v>0</v>
      </c>
      <c r="EY18" s="43">
        <f t="shared" si="50"/>
        <v>0</v>
      </c>
      <c r="EZ18" s="13">
        <v>0</v>
      </c>
      <c r="FA18" s="13">
        <f t="shared" si="114"/>
        <v>0</v>
      </c>
      <c r="FB18" s="43">
        <f t="shared" si="51"/>
        <v>0</v>
      </c>
      <c r="FC18" s="13">
        <f ca="1">'13年1-9支出明细'!BL13/9*12</f>
        <v>0</v>
      </c>
      <c r="FD18" s="13">
        <f t="shared" si="115"/>
        <v>0</v>
      </c>
      <c r="FE18" s="43">
        <f t="shared" si="52"/>
        <v>0</v>
      </c>
      <c r="FF18" s="13">
        <f ca="1">'13年1-9支出明细'!BM13/9*12</f>
        <v>0</v>
      </c>
      <c r="FG18" s="13">
        <f t="shared" si="116"/>
        <v>0</v>
      </c>
      <c r="FH18" s="43">
        <f t="shared" si="53"/>
        <v>0</v>
      </c>
      <c r="FI18" s="13">
        <f ca="1">'13年1-9支出明细'!BN13/9*12</f>
        <v>19569.600000000002</v>
      </c>
      <c r="FJ18" s="13">
        <f ca="1">Sheet2!EX12+Sheet2!BF12</f>
        <v>0</v>
      </c>
      <c r="FK18" s="13">
        <f t="shared" si="117"/>
        <v>22711.014417659328</v>
      </c>
      <c r="FL18" s="43">
        <f t="shared" si="54"/>
        <v>1.4970557811172507E-2</v>
      </c>
      <c r="FM18" s="13">
        <f ca="1">'13年1-9支出明细'!BP13/9*12</f>
        <v>0</v>
      </c>
      <c r="FN18" s="13">
        <v>0</v>
      </c>
      <c r="FO18" s="43">
        <v>0</v>
      </c>
      <c r="FP18" s="13">
        <v>0</v>
      </c>
      <c r="FQ18" s="13">
        <f t="shared" si="118"/>
        <v>0</v>
      </c>
      <c r="FR18" s="43">
        <f t="shared" si="55"/>
        <v>0</v>
      </c>
      <c r="FS18" s="13">
        <f ca="1">'13年1-9支出明细'!BR13/9*12</f>
        <v>0</v>
      </c>
      <c r="FT18" s="13">
        <v>0</v>
      </c>
      <c r="FU18" s="13"/>
      <c r="FV18" s="43"/>
      <c r="FW18" s="13">
        <f ca="1">'13年1-9支出明细'!BT13/9*12</f>
        <v>0</v>
      </c>
      <c r="FX18" s="13">
        <f t="shared" si="119"/>
        <v>0</v>
      </c>
      <c r="FY18" s="43">
        <f t="shared" si="56"/>
        <v>0</v>
      </c>
      <c r="FZ18" s="12">
        <f ca="1">'13年1-9支出明细'!BU13/9*12</f>
        <v>127121.38666666666</v>
      </c>
      <c r="GA18" s="12">
        <f t="shared" si="120"/>
        <v>147527.57569799651</v>
      </c>
      <c r="GB18" s="43">
        <f t="shared" si="57"/>
        <v>4.3936598513547431E-3</v>
      </c>
      <c r="GC18" s="12">
        <f ca="1">'13年1-9支出明细'!BV13/9*12</f>
        <v>0</v>
      </c>
      <c r="GD18" s="12">
        <f t="shared" si="121"/>
        <v>0</v>
      </c>
      <c r="GE18" s="43">
        <f t="shared" si="58"/>
        <v>0</v>
      </c>
      <c r="GF18" s="12">
        <f ca="1">'13年1-9支出明细'!BW13/9*12</f>
        <v>0</v>
      </c>
      <c r="GG18" s="12">
        <f t="shared" si="122"/>
        <v>0</v>
      </c>
      <c r="GH18" s="43">
        <f t="shared" si="59"/>
        <v>0</v>
      </c>
      <c r="GI18" s="12">
        <v>0</v>
      </c>
      <c r="GJ18" s="12">
        <f t="shared" si="123"/>
        <v>0</v>
      </c>
      <c r="GK18" s="43">
        <f t="shared" si="60"/>
        <v>0</v>
      </c>
      <c r="GL18" s="27">
        <f t="shared" si="69"/>
        <v>0</v>
      </c>
      <c r="GM18" s="27">
        <f t="shared" si="124"/>
        <v>0</v>
      </c>
      <c r="GN18" s="43">
        <f t="shared" si="61"/>
        <v>0</v>
      </c>
      <c r="GO18" s="13">
        <f ca="1">'13年1-9支出明细'!BZ13/9*12</f>
        <v>0</v>
      </c>
      <c r="GP18" s="13" t="e">
        <f t="shared" si="125"/>
        <v>#DIV/0!</v>
      </c>
      <c r="GQ18" s="43" t="e">
        <f t="shared" si="62"/>
        <v>#DIV/0!</v>
      </c>
      <c r="GR18" s="13">
        <f ca="1">'13年1-9支出明细'!CA13/9*12</f>
        <v>0</v>
      </c>
      <c r="GS18" s="13">
        <f t="shared" si="126"/>
        <v>0</v>
      </c>
      <c r="GT18" s="43">
        <f t="shared" si="63"/>
        <v>0</v>
      </c>
      <c r="GU18" s="13">
        <f ca="1">'13年1-9支出明细'!CB13/9*12</f>
        <v>0</v>
      </c>
      <c r="GV18" s="27">
        <f t="shared" si="127"/>
        <v>0</v>
      </c>
      <c r="GW18" s="38">
        <f t="shared" si="70"/>
        <v>0</v>
      </c>
      <c r="GX18" s="13">
        <f ca="1">'13年1-9支出明细'!CC13/9*12</f>
        <v>0</v>
      </c>
      <c r="GY18" s="13">
        <f t="shared" si="128"/>
        <v>0</v>
      </c>
      <c r="GZ18" s="43">
        <f t="shared" si="64"/>
        <v>0</v>
      </c>
      <c r="HA18" s="13">
        <f ca="1">'13年1-9支出明细'!CD13/9*12</f>
        <v>0</v>
      </c>
      <c r="HB18" s="13">
        <f t="shared" si="129"/>
        <v>0</v>
      </c>
      <c r="HC18" s="56">
        <f t="shared" si="65"/>
        <v>0</v>
      </c>
    </row>
    <row r="19" spans="1:211">
      <c r="A19" s="18">
        <v>110</v>
      </c>
      <c r="B19" s="3" t="s">
        <v>494</v>
      </c>
      <c r="C19" s="3" t="s">
        <v>308</v>
      </c>
      <c r="D19" s="12">
        <f t="shared" si="66"/>
        <v>7835628.6466666656</v>
      </c>
      <c r="E19" s="12">
        <f t="shared" si="67"/>
        <v>3885851.4</v>
      </c>
      <c r="F19" s="13">
        <v>1911012</v>
      </c>
      <c r="G19" s="26">
        <f t="shared" si="71"/>
        <v>2217777.6287875064</v>
      </c>
      <c r="H19" s="40">
        <f t="shared" si="72"/>
        <v>2.7979622178204742E-2</v>
      </c>
      <c r="I19" s="13">
        <v>956484</v>
      </c>
      <c r="J19" s="13">
        <f t="shared" si="73"/>
        <v>1110023.8080625287</v>
      </c>
      <c r="K19" s="40">
        <f t="shared" si="5"/>
        <v>2.5763880175831928E-2</v>
      </c>
      <c r="L19" s="13">
        <v>859955.4</v>
      </c>
      <c r="M19" s="13">
        <f t="shared" si="74"/>
        <v>997999.93295437808</v>
      </c>
      <c r="N19" s="40">
        <f t="shared" si="6"/>
        <v>2.7979622178204745E-2</v>
      </c>
      <c r="O19" s="13">
        <v>200880</v>
      </c>
      <c r="P19" s="13">
        <v>0</v>
      </c>
      <c r="Q19" s="13">
        <f t="shared" si="75"/>
        <v>233126.30693623816</v>
      </c>
      <c r="R19" s="43">
        <f t="shared" si="7"/>
        <v>3.5938170888793475E-2</v>
      </c>
      <c r="S19" s="124">
        <v>205146.66666666666</v>
      </c>
      <c r="T19" s="130">
        <v>158400</v>
      </c>
      <c r="U19" s="125">
        <v>0</v>
      </c>
      <c r="V19" s="125">
        <f t="shared" si="76"/>
        <v>183827.1954335928</v>
      </c>
      <c r="W19" s="43">
        <f t="shared" si="8"/>
        <v>2.8338342636324603E-2</v>
      </c>
      <c r="X19" s="13">
        <f ca="1">'13年1-9支出明细'!K14/9*12</f>
        <v>0</v>
      </c>
      <c r="Y19" s="13">
        <f t="shared" si="77"/>
        <v>0</v>
      </c>
      <c r="Z19" s="43">
        <f t="shared" si="9"/>
        <v>0</v>
      </c>
      <c r="AA19" s="13">
        <f ca="1">'13年1-9支出明细'!L14/9*12</f>
        <v>0</v>
      </c>
      <c r="AB19" s="13">
        <f t="shared" si="78"/>
        <v>0</v>
      </c>
      <c r="AC19" s="43">
        <f t="shared" si="10"/>
        <v>0</v>
      </c>
      <c r="AD19" s="13">
        <f ca="1">'13年1-9支出明细'!M14/9*12</f>
        <v>0</v>
      </c>
      <c r="AE19" s="13">
        <f t="shared" si="79"/>
        <v>0</v>
      </c>
      <c r="AF19" s="43">
        <f t="shared" si="11"/>
        <v>0</v>
      </c>
      <c r="AG19" s="13">
        <f ca="1">'13年1-9支出明细'!N14/9*12</f>
        <v>0</v>
      </c>
      <c r="AH19" s="23">
        <v>0</v>
      </c>
      <c r="AI19" s="43">
        <v>0</v>
      </c>
      <c r="AJ19" s="23">
        <f t="shared" si="12"/>
        <v>0</v>
      </c>
      <c r="AK19" s="23">
        <f t="shared" si="13"/>
        <v>0</v>
      </c>
      <c r="AL19" s="43">
        <f t="shared" si="14"/>
        <v>0</v>
      </c>
      <c r="AM19" s="13">
        <f ca="1">'13年1-9支出明细'!P14/9*12</f>
        <v>0</v>
      </c>
      <c r="AN19" s="13">
        <f t="shared" si="80"/>
        <v>0</v>
      </c>
      <c r="AO19" s="43">
        <f t="shared" si="15"/>
        <v>0</v>
      </c>
      <c r="AP19" s="13">
        <f ca="1">'13年1-9支出明细'!Q14/9*12</f>
        <v>0</v>
      </c>
      <c r="AQ19" s="13">
        <f t="shared" si="81"/>
        <v>0</v>
      </c>
      <c r="AR19" s="43">
        <f t="shared" si="16"/>
        <v>0</v>
      </c>
      <c r="AS19" s="13">
        <f ca="1">'13年1-9支出明细'!R14/9*12</f>
        <v>0</v>
      </c>
      <c r="AT19" s="13">
        <f t="shared" si="82"/>
        <v>0</v>
      </c>
      <c r="AU19" s="43">
        <f t="shared" si="17"/>
        <v>0</v>
      </c>
      <c r="AV19" s="13">
        <v>0</v>
      </c>
      <c r="AW19" s="13">
        <f t="shared" si="83"/>
        <v>0</v>
      </c>
      <c r="AX19" s="43">
        <f t="shared" si="18"/>
        <v>0</v>
      </c>
      <c r="AY19" s="12">
        <f t="shared" si="68"/>
        <v>3524196.7533333329</v>
      </c>
      <c r="AZ19" s="31">
        <f t="shared" si="84"/>
        <v>4089919.22551414</v>
      </c>
      <c r="BA19" s="43">
        <f t="shared" si="19"/>
        <v>3.3758348535873887E-2</v>
      </c>
      <c r="BB19" s="13">
        <f ca="1">'13年1-9支出明细'!U14/9*12</f>
        <v>0</v>
      </c>
      <c r="BC19" s="13">
        <f t="shared" si="85"/>
        <v>0</v>
      </c>
      <c r="BD19" s="43">
        <f t="shared" si="20"/>
        <v>0</v>
      </c>
      <c r="BE19" s="13">
        <f ca="1">'13年1-9支出明细'!V14/9*12</f>
        <v>1119.6533333333332</v>
      </c>
      <c r="BF19" s="13">
        <f t="shared" si="86"/>
        <v>1299.3859351296735</v>
      </c>
      <c r="BG19" s="43">
        <f t="shared" si="21"/>
        <v>1.1486451365806283E-2</v>
      </c>
      <c r="BH19" s="13">
        <f ca="1">'13年1-9支出明细'!W14/9*12</f>
        <v>0</v>
      </c>
      <c r="BI19" s="13">
        <f t="shared" si="87"/>
        <v>0</v>
      </c>
      <c r="BJ19" s="43">
        <f t="shared" si="22"/>
        <v>0</v>
      </c>
      <c r="BK19" s="13">
        <f ca="1">'13年1-9支出明细'!X14/9*12</f>
        <v>13920.933333333334</v>
      </c>
      <c r="BL19" s="13">
        <f t="shared" si="88"/>
        <v>16155.594270736634</v>
      </c>
      <c r="BM19" s="43">
        <f t="shared" si="23"/>
        <v>2.0480265732855319E-2</v>
      </c>
      <c r="BN19" s="13">
        <f ca="1">'13年1-9支出明细'!Y14/9*12</f>
        <v>141753.06666666665</v>
      </c>
      <c r="BO19" s="13">
        <f t="shared" si="89"/>
        <v>164508.00940305833</v>
      </c>
      <c r="BP19" s="43">
        <f t="shared" si="24"/>
        <v>7.0122321485029671E-2</v>
      </c>
      <c r="BQ19" s="13">
        <f ca="1">'13年1-9支出明细'!Z14/9*12</f>
        <v>3336004.6399999997</v>
      </c>
      <c r="BR19" s="13">
        <f ca="1">Sheet2!EP13+Sheet2!V13</f>
        <v>31398.46</v>
      </c>
      <c r="BS19" s="13">
        <f t="shared" si="90"/>
        <v>3871517.5310899764</v>
      </c>
      <c r="BT19" s="43">
        <f t="shared" si="25"/>
        <v>3.7720771202995239E-2</v>
      </c>
      <c r="BU19" s="13">
        <f ca="1">'13年1-9支出明细'!AB14/9*12</f>
        <v>26236.519999999997</v>
      </c>
      <c r="BV19" s="13">
        <f t="shared" si="91"/>
        <v>30448.143242028818</v>
      </c>
      <c r="BW19" s="43">
        <f t="shared" si="26"/>
        <v>5.7882657467594363E-3</v>
      </c>
      <c r="BX19" s="13">
        <f ca="1">'13年1-9支出明细'!AC14/9*12</f>
        <v>14654.76</v>
      </c>
      <c r="BY19" s="13">
        <f t="shared" si="92"/>
        <v>17007.218627224738</v>
      </c>
      <c r="BZ19" s="43">
        <f t="shared" si="27"/>
        <v>1.3065113216253185E-2</v>
      </c>
      <c r="CA19" s="12">
        <f t="shared" si="131"/>
        <v>14348</v>
      </c>
      <c r="CB19" s="30">
        <f t="shared" si="93"/>
        <v>16651.21590960347</v>
      </c>
      <c r="CC19" s="43">
        <f t="shared" si="28"/>
        <v>5.3649082908066447E-5</v>
      </c>
      <c r="CD19" s="13">
        <f ca="1">'13年1-9支出明细'!AE14/9*12</f>
        <v>14348</v>
      </c>
      <c r="CE19" s="13">
        <f t="shared" si="94"/>
        <v>16651.21590960347</v>
      </c>
      <c r="CF19" s="43">
        <f t="shared" si="29"/>
        <v>6.2104420620102035E-5</v>
      </c>
      <c r="CG19" s="13">
        <f ca="1">'13年1-9支出明细'!AF14/9*12</f>
        <v>0</v>
      </c>
      <c r="CH19" s="13">
        <f ca="1">Sheet2!BP13+Sheet2!ET13</f>
        <v>0</v>
      </c>
      <c r="CI19" s="13">
        <f t="shared" si="95"/>
        <v>0</v>
      </c>
      <c r="CJ19" s="43">
        <f t="shared" si="30"/>
        <v>0</v>
      </c>
      <c r="CK19" s="12">
        <f t="shared" si="130"/>
        <v>72963.333333333328</v>
      </c>
      <c r="CL19" s="30">
        <f t="shared" si="96"/>
        <v>84675.788738339907</v>
      </c>
      <c r="CM19" s="43">
        <f t="shared" si="31"/>
        <v>7.9638704564332816E-4</v>
      </c>
      <c r="CN19" s="13">
        <v>0</v>
      </c>
      <c r="CO19" s="13">
        <f t="shared" si="97"/>
        <v>0</v>
      </c>
      <c r="CP19" s="43">
        <f t="shared" si="32"/>
        <v>0</v>
      </c>
      <c r="CQ19" s="13">
        <f ca="1">'13年1-9支出明细'!AJ14/9*12</f>
        <v>0</v>
      </c>
      <c r="CR19" s="13">
        <f t="shared" si="98"/>
        <v>0</v>
      </c>
      <c r="CS19" s="43">
        <f t="shared" si="33"/>
        <v>0</v>
      </c>
      <c r="CT19" s="13">
        <f ca="1">'13年1-9支出明细'!AK14/9*12</f>
        <v>0</v>
      </c>
      <c r="CU19" s="13">
        <f t="shared" si="99"/>
        <v>0</v>
      </c>
      <c r="CV19" s="43">
        <f t="shared" si="34"/>
        <v>0</v>
      </c>
      <c r="CW19" s="13">
        <f ca="1">'13年1-9支出明细'!AL14/9*12</f>
        <v>0</v>
      </c>
      <c r="CX19" s="13">
        <f t="shared" si="100"/>
        <v>0</v>
      </c>
      <c r="CY19" s="43">
        <f t="shared" si="35"/>
        <v>0</v>
      </c>
      <c r="CZ19" s="13">
        <f ca="1">'13年1-9支出明细'!AM14/9*12</f>
        <v>0</v>
      </c>
      <c r="DA19" s="13">
        <f t="shared" si="101"/>
        <v>0</v>
      </c>
      <c r="DB19" s="43">
        <f t="shared" si="36"/>
        <v>0</v>
      </c>
      <c r="DC19" s="13">
        <f ca="1">'13年1-9支出明细'!AN14/9*12</f>
        <v>0</v>
      </c>
      <c r="DD19" s="13">
        <f t="shared" si="102"/>
        <v>0</v>
      </c>
      <c r="DE19" s="13">
        <f ca="1">Sheet2!DG13+Sheet2!AD13</f>
        <v>0</v>
      </c>
      <c r="DF19" s="43">
        <f t="shared" si="37"/>
        <v>0</v>
      </c>
      <c r="DG19" s="13">
        <f ca="1">'13年1-9支出明细'!AP14/9*12</f>
        <v>0</v>
      </c>
      <c r="DH19" s="13">
        <f t="shared" si="103"/>
        <v>0</v>
      </c>
      <c r="DI19" s="43">
        <f t="shared" si="38"/>
        <v>0</v>
      </c>
      <c r="DJ19" s="13">
        <f ca="1">'13年1-9支出明细'!AQ14/9*12</f>
        <v>0</v>
      </c>
      <c r="DK19" s="13">
        <f t="shared" si="104"/>
        <v>0</v>
      </c>
      <c r="DL19" s="43">
        <f t="shared" si="39"/>
        <v>0</v>
      </c>
      <c r="DM19" s="13">
        <f ca="1">'13年1-9支出明细'!AR14/9*12</f>
        <v>0</v>
      </c>
      <c r="DN19" s="13">
        <f ca="1">Sheet2!DK13+Sheet2!AH13</f>
        <v>0</v>
      </c>
      <c r="DO19" s="13"/>
      <c r="DP19" s="43">
        <f t="shared" si="40"/>
        <v>0</v>
      </c>
      <c r="DQ19" s="13">
        <f ca="1">'13年1-9支出明细'!AT14/9*12</f>
        <v>0</v>
      </c>
      <c r="DR19" s="13">
        <f t="shared" si="105"/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43">
        <f t="shared" si="42"/>
        <v>0</v>
      </c>
      <c r="EA19" s="13">
        <v>0</v>
      </c>
      <c r="EB19" s="13">
        <f t="shared" si="106"/>
        <v>0</v>
      </c>
      <c r="EC19" s="43">
        <f t="shared" si="43"/>
        <v>0</v>
      </c>
      <c r="ED19" s="13">
        <f ca="1">'13年1-9支出明细'!BC14/9*12</f>
        <v>0</v>
      </c>
      <c r="EE19" s="13">
        <f t="shared" si="107"/>
        <v>0</v>
      </c>
      <c r="EF19" s="43">
        <f t="shared" si="44"/>
        <v>0</v>
      </c>
      <c r="EG19" s="13">
        <f ca="1">'13年1-9支出明细'!BD14/9*12</f>
        <v>0</v>
      </c>
      <c r="EH19" s="13">
        <f t="shared" si="108"/>
        <v>0</v>
      </c>
      <c r="EI19" s="43">
        <f t="shared" si="45"/>
        <v>0</v>
      </c>
      <c r="EJ19" s="13">
        <f ca="1">'13年1-9支出明细'!BE14/9*12</f>
        <v>0</v>
      </c>
      <c r="EK19" s="13">
        <f t="shared" si="109"/>
        <v>0</v>
      </c>
      <c r="EL19" s="13">
        <v>0</v>
      </c>
      <c r="EM19" s="43">
        <f t="shared" si="46"/>
        <v>0</v>
      </c>
      <c r="EN19" s="13">
        <f ca="1">'13年1-9支出明细'!BG14/9*12</f>
        <v>0</v>
      </c>
      <c r="EO19" s="13">
        <f t="shared" si="110"/>
        <v>0</v>
      </c>
      <c r="EP19" s="43">
        <f t="shared" si="47"/>
        <v>0</v>
      </c>
      <c r="EQ19" s="13">
        <f ca="1">'13年1-9支出明细'!BH14/9*12</f>
        <v>0</v>
      </c>
      <c r="ER19" s="13">
        <f t="shared" si="111"/>
        <v>0</v>
      </c>
      <c r="ES19" s="43">
        <f t="shared" si="48"/>
        <v>0</v>
      </c>
      <c r="ET19" s="13">
        <v>0</v>
      </c>
      <c r="EU19" s="13">
        <f t="shared" si="112"/>
        <v>0</v>
      </c>
      <c r="EV19" s="43">
        <f t="shared" si="49"/>
        <v>0</v>
      </c>
      <c r="EW19" s="13">
        <f ca="1">'13年1-9支出明细'!BJ14/9*12</f>
        <v>0</v>
      </c>
      <c r="EX19" s="13">
        <f t="shared" si="113"/>
        <v>0</v>
      </c>
      <c r="EY19" s="43">
        <f t="shared" si="50"/>
        <v>0</v>
      </c>
      <c r="EZ19" s="13">
        <v>0</v>
      </c>
      <c r="FA19" s="13">
        <f t="shared" si="114"/>
        <v>0</v>
      </c>
      <c r="FB19" s="43">
        <f t="shared" si="51"/>
        <v>0</v>
      </c>
      <c r="FC19" s="13">
        <f ca="1">'13年1-9支出明细'!BL14/9*12</f>
        <v>0</v>
      </c>
      <c r="FD19" s="13">
        <f t="shared" si="115"/>
        <v>0</v>
      </c>
      <c r="FE19" s="43">
        <f t="shared" si="52"/>
        <v>0</v>
      </c>
      <c r="FF19" s="13">
        <f ca="1">'13年1-9支出明细'!BM14/9*12</f>
        <v>0</v>
      </c>
      <c r="FG19" s="13">
        <f t="shared" si="116"/>
        <v>0</v>
      </c>
      <c r="FH19" s="43">
        <f t="shared" si="53"/>
        <v>0</v>
      </c>
      <c r="FI19" s="13">
        <f ca="1">'13年1-9支出明细'!BN14/9*12</f>
        <v>72963.333333333328</v>
      </c>
      <c r="FJ19" s="13">
        <f ca="1">Sheet2!EX13+Sheet2!BF13</f>
        <v>0</v>
      </c>
      <c r="FK19" s="13">
        <f t="shared" si="117"/>
        <v>84675.788738339892</v>
      </c>
      <c r="FL19" s="43">
        <f t="shared" si="54"/>
        <v>5.5816255813226454E-2</v>
      </c>
      <c r="FM19" s="13">
        <f ca="1">'13年1-9支出明细'!BP14/9*12</f>
        <v>0</v>
      </c>
      <c r="FN19" s="13">
        <v>0</v>
      </c>
      <c r="FO19" s="43">
        <v>0</v>
      </c>
      <c r="FP19" s="13">
        <v>0</v>
      </c>
      <c r="FQ19" s="13">
        <f t="shared" si="118"/>
        <v>0</v>
      </c>
      <c r="FR19" s="43">
        <f t="shared" si="55"/>
        <v>0</v>
      </c>
      <c r="FS19" s="13">
        <f ca="1">'13年1-9支出明细'!BR14/9*12</f>
        <v>0</v>
      </c>
      <c r="FT19" s="13">
        <v>0</v>
      </c>
      <c r="FU19" s="13"/>
      <c r="FV19" s="43"/>
      <c r="FW19" s="13">
        <f ca="1">'13年1-9支出明细'!BT14/9*12</f>
        <v>0</v>
      </c>
      <c r="FX19" s="13">
        <f t="shared" si="119"/>
        <v>0</v>
      </c>
      <c r="FY19" s="43">
        <f t="shared" si="56"/>
        <v>0</v>
      </c>
      <c r="FZ19" s="12">
        <f ca="1">'13年1-9支出明细'!BU14/9*12</f>
        <v>311306.84000000003</v>
      </c>
      <c r="GA19" s="12">
        <f t="shared" si="120"/>
        <v>361279.44012938259</v>
      </c>
      <c r="GB19" s="43">
        <f t="shared" si="57"/>
        <v>1.0759608593215328E-2</v>
      </c>
      <c r="GC19" s="12">
        <f ca="1">'13年1-9支出明细'!BV14/9*12</f>
        <v>0</v>
      </c>
      <c r="GD19" s="12">
        <f t="shared" si="121"/>
        <v>0</v>
      </c>
      <c r="GE19" s="43">
        <f t="shared" si="58"/>
        <v>0</v>
      </c>
      <c r="GF19" s="12">
        <f ca="1">'13年1-9支出明细'!BW14/9*12</f>
        <v>0</v>
      </c>
      <c r="GG19" s="12">
        <f t="shared" si="122"/>
        <v>0</v>
      </c>
      <c r="GH19" s="43">
        <f t="shared" si="59"/>
        <v>0</v>
      </c>
      <c r="GI19" s="12">
        <v>0</v>
      </c>
      <c r="GJ19" s="12">
        <f t="shared" si="123"/>
        <v>0</v>
      </c>
      <c r="GK19" s="43">
        <f t="shared" si="60"/>
        <v>0</v>
      </c>
      <c r="GL19" s="27">
        <f t="shared" si="69"/>
        <v>26962.32</v>
      </c>
      <c r="GM19" s="27">
        <f t="shared" si="124"/>
        <v>31290.452449388053</v>
      </c>
      <c r="GN19" s="43">
        <f t="shared" si="61"/>
        <v>4.6775194794810128E-3</v>
      </c>
      <c r="GO19" s="13">
        <f ca="1">'13年1-9支出明细'!BZ14/9*12</f>
        <v>0</v>
      </c>
      <c r="GP19" s="13" t="e">
        <f t="shared" si="125"/>
        <v>#DIV/0!</v>
      </c>
      <c r="GQ19" s="43" t="e">
        <f t="shared" si="62"/>
        <v>#DIV/0!</v>
      </c>
      <c r="GR19" s="13">
        <f ca="1">'13年1-9支出明细'!CA14/9*12</f>
        <v>0</v>
      </c>
      <c r="GS19" s="13">
        <f t="shared" si="126"/>
        <v>0</v>
      </c>
      <c r="GT19" s="43">
        <f t="shared" si="63"/>
        <v>0</v>
      </c>
      <c r="GU19" s="13">
        <f ca="1">'13年1-9支出明细'!CB14/9*12</f>
        <v>0</v>
      </c>
      <c r="GV19" s="27">
        <f t="shared" si="127"/>
        <v>0</v>
      </c>
      <c r="GW19" s="38">
        <f t="shared" si="70"/>
        <v>0</v>
      </c>
      <c r="GX19" s="13">
        <f ca="1">'13年1-9支出明细'!CC14/9*12</f>
        <v>0</v>
      </c>
      <c r="GY19" s="13">
        <f t="shared" si="128"/>
        <v>0</v>
      </c>
      <c r="GZ19" s="43">
        <f t="shared" si="64"/>
        <v>0</v>
      </c>
      <c r="HA19" s="13">
        <f ca="1">'13年1-9支出明细'!CD14/9*12</f>
        <v>26962.32</v>
      </c>
      <c r="HB19" s="13">
        <f t="shared" si="129"/>
        <v>31290.452449388049</v>
      </c>
      <c r="HC19" s="56">
        <f t="shared" si="65"/>
        <v>0.13029806629693635</v>
      </c>
    </row>
    <row r="20" spans="1:211">
      <c r="A20" s="18">
        <v>111</v>
      </c>
      <c r="B20" s="3" t="s">
        <v>495</v>
      </c>
      <c r="C20" s="3" t="s">
        <v>309</v>
      </c>
      <c r="D20" s="12">
        <f t="shared" si="66"/>
        <v>3021104.313333333</v>
      </c>
      <c r="E20" s="12">
        <f t="shared" si="67"/>
        <v>1830097</v>
      </c>
      <c r="F20" s="13">
        <v>875820</v>
      </c>
      <c r="G20" s="26">
        <f t="shared" si="71"/>
        <v>1016411.2014182401</v>
      </c>
      <c r="H20" s="40">
        <f t="shared" si="72"/>
        <v>1.2823107702157431E-2</v>
      </c>
      <c r="I20" s="13">
        <v>502558</v>
      </c>
      <c r="J20" s="13">
        <f t="shared" si="73"/>
        <v>583231.23537067883</v>
      </c>
      <c r="K20" s="40">
        <f t="shared" si="5"/>
        <v>1.3536916554177323E-2</v>
      </c>
      <c r="L20" s="13">
        <v>394119</v>
      </c>
      <c r="M20" s="13">
        <f t="shared" si="74"/>
        <v>457385.04063820816</v>
      </c>
      <c r="N20" s="40">
        <f t="shared" si="6"/>
        <v>1.2823107702157433E-2</v>
      </c>
      <c r="O20" s="13">
        <v>74400</v>
      </c>
      <c r="P20" s="13">
        <v>0</v>
      </c>
      <c r="Q20" s="13">
        <f t="shared" si="75"/>
        <v>86343.076643051158</v>
      </c>
      <c r="R20" s="43">
        <f t="shared" si="7"/>
        <v>1.3310433662516101E-2</v>
      </c>
      <c r="S20" s="124">
        <v>77600</v>
      </c>
      <c r="T20" s="130">
        <v>57600</v>
      </c>
      <c r="U20" s="125">
        <v>0</v>
      </c>
      <c r="V20" s="125">
        <f t="shared" si="76"/>
        <v>66846.252884942849</v>
      </c>
      <c r="W20" s="43">
        <f t="shared" si="8"/>
        <v>1.0304851867754402E-2</v>
      </c>
      <c r="X20" s="13">
        <f ca="1">'13年1-9支出明细'!K15/9*12</f>
        <v>0</v>
      </c>
      <c r="Y20" s="13">
        <f t="shared" si="77"/>
        <v>0</v>
      </c>
      <c r="Z20" s="43">
        <f t="shared" si="9"/>
        <v>0</v>
      </c>
      <c r="AA20" s="13">
        <f ca="1">'13年1-9支出明细'!L15/9*12</f>
        <v>0</v>
      </c>
      <c r="AB20" s="13">
        <f t="shared" si="78"/>
        <v>0</v>
      </c>
      <c r="AC20" s="43">
        <f t="shared" si="10"/>
        <v>0</v>
      </c>
      <c r="AD20" s="13">
        <f ca="1">'13年1-9支出明细'!M15/9*12</f>
        <v>0</v>
      </c>
      <c r="AE20" s="13">
        <f t="shared" si="79"/>
        <v>0</v>
      </c>
      <c r="AF20" s="43">
        <f t="shared" si="11"/>
        <v>0</v>
      </c>
      <c r="AG20" s="13">
        <f ca="1">'13年1-9支出明细'!N15/9*12</f>
        <v>0</v>
      </c>
      <c r="AH20" s="23">
        <v>0</v>
      </c>
      <c r="AI20" s="43">
        <v>0</v>
      </c>
      <c r="AJ20" s="23">
        <f t="shared" si="12"/>
        <v>0</v>
      </c>
      <c r="AK20" s="23">
        <f t="shared" si="13"/>
        <v>0</v>
      </c>
      <c r="AL20" s="43">
        <f t="shared" si="14"/>
        <v>0</v>
      </c>
      <c r="AM20" s="13">
        <f ca="1">'13年1-9支出明细'!P15/9*12</f>
        <v>0</v>
      </c>
      <c r="AN20" s="13">
        <f t="shared" si="80"/>
        <v>0</v>
      </c>
      <c r="AO20" s="43">
        <f t="shared" si="15"/>
        <v>0</v>
      </c>
      <c r="AP20" s="13">
        <f ca="1">'13年1-9支出明细'!Q15/9*12</f>
        <v>0</v>
      </c>
      <c r="AQ20" s="13">
        <f t="shared" si="81"/>
        <v>0</v>
      </c>
      <c r="AR20" s="43">
        <f t="shared" si="16"/>
        <v>0</v>
      </c>
      <c r="AS20" s="13">
        <f ca="1">'13年1-9支出明细'!R15/9*12</f>
        <v>0</v>
      </c>
      <c r="AT20" s="13">
        <f t="shared" si="82"/>
        <v>0</v>
      </c>
      <c r="AU20" s="43">
        <f t="shared" si="17"/>
        <v>0</v>
      </c>
      <c r="AV20" s="13">
        <v>0</v>
      </c>
      <c r="AW20" s="13">
        <f t="shared" si="83"/>
        <v>0</v>
      </c>
      <c r="AX20" s="43">
        <f t="shared" si="18"/>
        <v>0</v>
      </c>
      <c r="AY20" s="12">
        <f t="shared" si="68"/>
        <v>659951.98</v>
      </c>
      <c r="AZ20" s="31">
        <f t="shared" si="84"/>
        <v>765890.91921872797</v>
      </c>
      <c r="BA20" s="43">
        <f t="shared" si="19"/>
        <v>6.3216927195417693E-3</v>
      </c>
      <c r="BB20" s="13">
        <f ca="1">'13年1-9支出明细'!U15/9*12</f>
        <v>0</v>
      </c>
      <c r="BC20" s="13">
        <f t="shared" si="85"/>
        <v>0</v>
      </c>
      <c r="BD20" s="43">
        <f t="shared" si="20"/>
        <v>0</v>
      </c>
      <c r="BE20" s="13">
        <f ca="1">'13年1-9支出明细'!V15/9*12</f>
        <v>79.946666666666673</v>
      </c>
      <c r="BF20" s="13">
        <f t="shared" si="86"/>
        <v>92.78012321715677</v>
      </c>
      <c r="BG20" s="43">
        <f t="shared" si="21"/>
        <v>8.2016769939951032E-4</v>
      </c>
      <c r="BH20" s="13">
        <f ca="1">'13年1-9支出明细'!W15/9*12</f>
        <v>0</v>
      </c>
      <c r="BI20" s="13">
        <f t="shared" si="87"/>
        <v>0</v>
      </c>
      <c r="BJ20" s="43">
        <f t="shared" si="22"/>
        <v>0</v>
      </c>
      <c r="BK20" s="13">
        <f ca="1">'13年1-9支出明细'!X15/9*12</f>
        <v>2653.6</v>
      </c>
      <c r="BL20" s="13">
        <f t="shared" si="88"/>
        <v>3079.5697336021576</v>
      </c>
      <c r="BM20" s="43">
        <f t="shared" si="23"/>
        <v>3.9039360255086969E-3</v>
      </c>
      <c r="BN20" s="13">
        <f ca="1">'13年1-9支出明细'!Y15/9*12</f>
        <v>7652.4000000000005</v>
      </c>
      <c r="BO20" s="13">
        <f t="shared" si="89"/>
        <v>8880.8032218183434</v>
      </c>
      <c r="BP20" s="43">
        <f t="shared" si="24"/>
        <v>3.7854846145506629E-3</v>
      </c>
      <c r="BQ20" s="13">
        <f ca="1">'13年1-9支出明细'!Z15/9*12</f>
        <v>637725.61333333328</v>
      </c>
      <c r="BR20" s="13">
        <f ca="1">Sheet2!EP14+Sheet2!V14</f>
        <v>11840.42</v>
      </c>
      <c r="BS20" s="13">
        <f t="shared" si="90"/>
        <v>740096.66007092479</v>
      </c>
      <c r="BT20" s="43">
        <f t="shared" si="25"/>
        <v>7.2108718502371383E-3</v>
      </c>
      <c r="BU20" s="13">
        <f ca="1">'13年1-9支出明细'!AB15/9*12</f>
        <v>8931.0533333333333</v>
      </c>
      <c r="BV20" s="13">
        <f t="shared" si="91"/>
        <v>10364.712667515825</v>
      </c>
      <c r="BW20" s="43">
        <f t="shared" si="26"/>
        <v>1.9703569715730221E-3</v>
      </c>
      <c r="BX20" s="13">
        <f ca="1">'13年1-9支出明细'!AC15/9*12</f>
        <v>6856.1733333333332</v>
      </c>
      <c r="BY20" s="13">
        <f t="shared" si="92"/>
        <v>7956.7620913715527</v>
      </c>
      <c r="BZ20" s="43">
        <f t="shared" si="27"/>
        <v>6.1124631744399758E-3</v>
      </c>
      <c r="CA20" s="12">
        <f t="shared" si="131"/>
        <v>195488.13333333336</v>
      </c>
      <c r="CB20" s="30">
        <f t="shared" si="93"/>
        <v>226868.90966676085</v>
      </c>
      <c r="CC20" s="43">
        <f t="shared" si="28"/>
        <v>7.3095616620735642E-4</v>
      </c>
      <c r="CD20" s="13">
        <f ca="1">'13年1-9支出明细'!AE15/9*12</f>
        <v>195488.13333333336</v>
      </c>
      <c r="CE20" s="13">
        <f t="shared" si="94"/>
        <v>226868.90966676088</v>
      </c>
      <c r="CF20" s="43">
        <f t="shared" si="29"/>
        <v>8.4615815854278823E-4</v>
      </c>
      <c r="CG20" s="13">
        <f ca="1">'13年1-9支出明细'!AF15/9*12</f>
        <v>0</v>
      </c>
      <c r="CH20" s="13">
        <f ca="1">Sheet2!BP14+Sheet2!ET14</f>
        <v>0</v>
      </c>
      <c r="CI20" s="13">
        <f t="shared" si="95"/>
        <v>0</v>
      </c>
      <c r="CJ20" s="43">
        <f t="shared" si="30"/>
        <v>0</v>
      </c>
      <c r="CK20" s="12">
        <f t="shared" si="130"/>
        <v>25326.533333333336</v>
      </c>
      <c r="CL20" s="30">
        <f t="shared" si="96"/>
        <v>29392.080762134279</v>
      </c>
      <c r="CM20" s="43">
        <f t="shared" si="31"/>
        <v>2.7643642547929017E-4</v>
      </c>
      <c r="CN20" s="13">
        <v>0</v>
      </c>
      <c r="CO20" s="13">
        <f t="shared" si="97"/>
        <v>0</v>
      </c>
      <c r="CP20" s="43">
        <f t="shared" si="32"/>
        <v>0</v>
      </c>
      <c r="CQ20" s="13">
        <f ca="1">'13年1-9支出明细'!AJ15/9*12</f>
        <v>0</v>
      </c>
      <c r="CR20" s="13">
        <f t="shared" si="98"/>
        <v>0</v>
      </c>
      <c r="CS20" s="43">
        <f t="shared" si="33"/>
        <v>0</v>
      </c>
      <c r="CT20" s="13">
        <f ca="1">'13年1-9支出明细'!AK15/9*12</f>
        <v>0</v>
      </c>
      <c r="CU20" s="13">
        <f t="shared" si="99"/>
        <v>0</v>
      </c>
      <c r="CV20" s="43">
        <f t="shared" si="34"/>
        <v>0</v>
      </c>
      <c r="CW20" s="13">
        <f ca="1">'13年1-9支出明细'!AL15/9*12</f>
        <v>0</v>
      </c>
      <c r="CX20" s="13">
        <f t="shared" si="100"/>
        <v>0</v>
      </c>
      <c r="CY20" s="43">
        <f t="shared" si="35"/>
        <v>0</v>
      </c>
      <c r="CZ20" s="13">
        <f ca="1">'13年1-9支出明细'!AM15/9*12</f>
        <v>0</v>
      </c>
      <c r="DA20" s="13">
        <f t="shared" si="101"/>
        <v>0</v>
      </c>
      <c r="DB20" s="43">
        <f t="shared" si="36"/>
        <v>0</v>
      </c>
      <c r="DC20" s="13">
        <f ca="1">'13年1-9支出明细'!AN15/9*12</f>
        <v>0</v>
      </c>
      <c r="DD20" s="13">
        <f t="shared" si="102"/>
        <v>0</v>
      </c>
      <c r="DE20" s="13">
        <f ca="1">Sheet2!DG14+Sheet2!AD14</f>
        <v>0</v>
      </c>
      <c r="DF20" s="43">
        <f t="shared" si="37"/>
        <v>0</v>
      </c>
      <c r="DG20" s="13">
        <f ca="1">'13年1-9支出明细'!AP15/9*12</f>
        <v>0</v>
      </c>
      <c r="DH20" s="13">
        <f t="shared" si="103"/>
        <v>0</v>
      </c>
      <c r="DI20" s="43">
        <f t="shared" si="38"/>
        <v>0</v>
      </c>
      <c r="DJ20" s="13">
        <f ca="1">'13年1-9支出明细'!AQ15/9*12</f>
        <v>0</v>
      </c>
      <c r="DK20" s="13">
        <f t="shared" si="104"/>
        <v>0</v>
      </c>
      <c r="DL20" s="43">
        <f t="shared" si="39"/>
        <v>0</v>
      </c>
      <c r="DM20" s="13">
        <f ca="1">'13年1-9支出明细'!AR15/9*12</f>
        <v>0</v>
      </c>
      <c r="DN20" s="13">
        <f ca="1">Sheet2!DK14+Sheet2!AH14</f>
        <v>0</v>
      </c>
      <c r="DO20" s="13"/>
      <c r="DP20" s="43">
        <f t="shared" si="40"/>
        <v>0</v>
      </c>
      <c r="DQ20" s="13">
        <f ca="1">'13年1-9支出明细'!AT15/9*12</f>
        <v>0</v>
      </c>
      <c r="DR20" s="13">
        <f t="shared" si="105"/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43">
        <f t="shared" si="42"/>
        <v>0</v>
      </c>
      <c r="EA20" s="13">
        <v>0</v>
      </c>
      <c r="EB20" s="13">
        <f t="shared" si="106"/>
        <v>0</v>
      </c>
      <c r="EC20" s="43">
        <f t="shared" si="43"/>
        <v>0</v>
      </c>
      <c r="ED20" s="13">
        <f ca="1">'13年1-9支出明细'!BC15/9*12</f>
        <v>0</v>
      </c>
      <c r="EE20" s="13">
        <f t="shared" si="107"/>
        <v>0</v>
      </c>
      <c r="EF20" s="43">
        <f t="shared" si="44"/>
        <v>0</v>
      </c>
      <c r="EG20" s="13">
        <f ca="1">'13年1-9支出明细'!BD15/9*12</f>
        <v>0</v>
      </c>
      <c r="EH20" s="13">
        <f t="shared" si="108"/>
        <v>0</v>
      </c>
      <c r="EI20" s="43">
        <f t="shared" si="45"/>
        <v>0</v>
      </c>
      <c r="EJ20" s="13">
        <f ca="1">'13年1-9支出明细'!BE15/9*12</f>
        <v>0</v>
      </c>
      <c r="EK20" s="13">
        <f t="shared" si="109"/>
        <v>0</v>
      </c>
      <c r="EL20" s="13">
        <v>0</v>
      </c>
      <c r="EM20" s="43">
        <f t="shared" si="46"/>
        <v>0</v>
      </c>
      <c r="EN20" s="13">
        <f ca="1">'13年1-9支出明细'!BG15/9*12</f>
        <v>0</v>
      </c>
      <c r="EO20" s="13">
        <f t="shared" si="110"/>
        <v>0</v>
      </c>
      <c r="EP20" s="43">
        <f t="shared" si="47"/>
        <v>0</v>
      </c>
      <c r="EQ20" s="13">
        <f ca="1">'13年1-9支出明细'!BH15/9*12</f>
        <v>0</v>
      </c>
      <c r="ER20" s="13">
        <f t="shared" si="111"/>
        <v>0</v>
      </c>
      <c r="ES20" s="43">
        <f t="shared" si="48"/>
        <v>0</v>
      </c>
      <c r="ET20" s="13">
        <v>0</v>
      </c>
      <c r="EU20" s="13">
        <f t="shared" si="112"/>
        <v>0</v>
      </c>
      <c r="EV20" s="43">
        <f t="shared" si="49"/>
        <v>0</v>
      </c>
      <c r="EW20" s="13">
        <f ca="1">'13年1-9支出明细'!BJ15/9*12</f>
        <v>0</v>
      </c>
      <c r="EX20" s="13">
        <f t="shared" si="113"/>
        <v>0</v>
      </c>
      <c r="EY20" s="43">
        <f t="shared" si="50"/>
        <v>0</v>
      </c>
      <c r="EZ20" s="13">
        <v>0</v>
      </c>
      <c r="FA20" s="13">
        <f t="shared" si="114"/>
        <v>0</v>
      </c>
      <c r="FB20" s="43">
        <f t="shared" si="51"/>
        <v>0</v>
      </c>
      <c r="FC20" s="13">
        <f ca="1">'13年1-9支出明细'!BL15/9*12</f>
        <v>0</v>
      </c>
      <c r="FD20" s="13">
        <f t="shared" si="115"/>
        <v>0</v>
      </c>
      <c r="FE20" s="43">
        <f t="shared" si="52"/>
        <v>0</v>
      </c>
      <c r="FF20" s="13">
        <f ca="1">'13年1-9支出明细'!BM15/9*12</f>
        <v>0</v>
      </c>
      <c r="FG20" s="13">
        <f t="shared" si="116"/>
        <v>0</v>
      </c>
      <c r="FH20" s="43">
        <f t="shared" si="53"/>
        <v>0</v>
      </c>
      <c r="FI20" s="13">
        <f ca="1">'13年1-9支出明细'!BN15/9*12</f>
        <v>25326.533333333336</v>
      </c>
      <c r="FJ20" s="13">
        <f ca="1">Sheet2!EX14+Sheet2!BF14</f>
        <v>0</v>
      </c>
      <c r="FK20" s="13">
        <f t="shared" si="117"/>
        <v>29392.080762134276</v>
      </c>
      <c r="FL20" s="43">
        <f t="shared" si="54"/>
        <v>1.9374557038634117E-2</v>
      </c>
      <c r="FM20" s="13">
        <f ca="1">'13年1-9支出明细'!BP15/9*12</f>
        <v>0</v>
      </c>
      <c r="FN20" s="13">
        <v>0</v>
      </c>
      <c r="FO20" s="43">
        <v>0</v>
      </c>
      <c r="FP20" s="13">
        <v>0</v>
      </c>
      <c r="FQ20" s="13">
        <f t="shared" si="118"/>
        <v>0</v>
      </c>
      <c r="FR20" s="43">
        <f t="shared" si="55"/>
        <v>0</v>
      </c>
      <c r="FS20" s="13">
        <f ca="1">'13年1-9支出明细'!BR15/9*12</f>
        <v>0</v>
      </c>
      <c r="FT20" s="13">
        <v>0</v>
      </c>
      <c r="FU20" s="13"/>
      <c r="FV20" s="43"/>
      <c r="FW20" s="13">
        <f ca="1">'13年1-9支出明细'!BT15/9*12</f>
        <v>0</v>
      </c>
      <c r="FX20" s="13">
        <f t="shared" si="119"/>
        <v>0</v>
      </c>
      <c r="FY20" s="43">
        <f t="shared" si="56"/>
        <v>0</v>
      </c>
      <c r="FZ20" s="12">
        <f ca="1">'13年1-9支出明细'!BU15/9*12</f>
        <v>310240.66666666669</v>
      </c>
      <c r="GA20" s="12">
        <f t="shared" si="120"/>
        <v>360042.11908321624</v>
      </c>
      <c r="GB20" s="43">
        <f t="shared" si="57"/>
        <v>1.0722758751563309E-2</v>
      </c>
      <c r="GC20" s="12">
        <f ca="1">'13年1-9支出明细'!BV15/9*12</f>
        <v>0</v>
      </c>
      <c r="GD20" s="12">
        <f t="shared" si="121"/>
        <v>0</v>
      </c>
      <c r="GE20" s="43">
        <f t="shared" si="58"/>
        <v>0</v>
      </c>
      <c r="GF20" s="12">
        <f ca="1">'13年1-9支出明细'!BW15/9*12</f>
        <v>0</v>
      </c>
      <c r="GG20" s="12">
        <f t="shared" si="122"/>
        <v>0</v>
      </c>
      <c r="GH20" s="43">
        <f t="shared" si="59"/>
        <v>0</v>
      </c>
      <c r="GI20" s="12">
        <v>0</v>
      </c>
      <c r="GJ20" s="12">
        <f t="shared" si="123"/>
        <v>0</v>
      </c>
      <c r="GK20" s="43">
        <f t="shared" si="60"/>
        <v>0</v>
      </c>
      <c r="GL20" s="27">
        <f t="shared" si="69"/>
        <v>0</v>
      </c>
      <c r="GM20" s="27">
        <f t="shared" si="124"/>
        <v>0</v>
      </c>
      <c r="GN20" s="43">
        <f t="shared" si="61"/>
        <v>0</v>
      </c>
      <c r="GO20" s="13">
        <f ca="1">'13年1-9支出明细'!BZ15/9*12</f>
        <v>0</v>
      </c>
      <c r="GP20" s="13" t="e">
        <f t="shared" si="125"/>
        <v>#DIV/0!</v>
      </c>
      <c r="GQ20" s="43" t="e">
        <f t="shared" si="62"/>
        <v>#DIV/0!</v>
      </c>
      <c r="GR20" s="13">
        <f ca="1">'13年1-9支出明细'!CA15/9*12</f>
        <v>0</v>
      </c>
      <c r="GS20" s="13">
        <f t="shared" si="126"/>
        <v>0</v>
      </c>
      <c r="GT20" s="43">
        <f t="shared" si="63"/>
        <v>0</v>
      </c>
      <c r="GU20" s="13">
        <f ca="1">'13年1-9支出明细'!CB15/9*12</f>
        <v>0</v>
      </c>
      <c r="GV20" s="27">
        <f t="shared" si="127"/>
        <v>0</v>
      </c>
      <c r="GW20" s="38">
        <f t="shared" si="70"/>
        <v>0</v>
      </c>
      <c r="GX20" s="13">
        <f ca="1">'13年1-9支出明细'!CC15/9*12</f>
        <v>0</v>
      </c>
      <c r="GY20" s="13">
        <f t="shared" si="128"/>
        <v>0</v>
      </c>
      <c r="GZ20" s="43">
        <f t="shared" si="64"/>
        <v>0</v>
      </c>
      <c r="HA20" s="13">
        <f ca="1">'13年1-9支出明细'!CD15/9*12</f>
        <v>0</v>
      </c>
      <c r="HB20" s="13">
        <f t="shared" si="129"/>
        <v>0</v>
      </c>
      <c r="HC20" s="56">
        <f t="shared" si="65"/>
        <v>0</v>
      </c>
    </row>
    <row r="21" spans="1:211">
      <c r="A21" s="18">
        <v>112</v>
      </c>
      <c r="B21" s="3" t="s">
        <v>496</v>
      </c>
      <c r="C21" s="3" t="s">
        <v>310</v>
      </c>
      <c r="D21" s="12">
        <f t="shared" si="66"/>
        <v>2952539.2533333334</v>
      </c>
      <c r="E21" s="12">
        <f t="shared" si="67"/>
        <v>1469554.6</v>
      </c>
      <c r="F21" s="13">
        <v>807468</v>
      </c>
      <c r="G21" s="26">
        <f t="shared" si="71"/>
        <v>937086.98132810788</v>
      </c>
      <c r="H21" s="40">
        <f t="shared" si="72"/>
        <v>1.1822348347886159E-2</v>
      </c>
      <c r="I21" s="13">
        <v>243526</v>
      </c>
      <c r="J21" s="13">
        <f t="shared" si="73"/>
        <v>282618.06562601717</v>
      </c>
      <c r="K21" s="40">
        <f t="shared" si="5"/>
        <v>6.5596232490032725E-3</v>
      </c>
      <c r="L21" s="13">
        <v>363360.6</v>
      </c>
      <c r="M21" s="13">
        <f t="shared" si="74"/>
        <v>421689.14159764862</v>
      </c>
      <c r="N21" s="40">
        <f t="shared" si="6"/>
        <v>1.1822348347886161E-2</v>
      </c>
      <c r="O21" s="13">
        <v>74400</v>
      </c>
      <c r="P21" s="13">
        <v>0</v>
      </c>
      <c r="Q21" s="13">
        <f t="shared" si="75"/>
        <v>86343.076643051158</v>
      </c>
      <c r="R21" s="43">
        <f t="shared" si="7"/>
        <v>1.3310433662516101E-2</v>
      </c>
      <c r="S21" s="124">
        <v>77066.666666666672</v>
      </c>
      <c r="T21" s="130">
        <v>55200</v>
      </c>
      <c r="U21" s="125">
        <v>0</v>
      </c>
      <c r="V21" s="125">
        <f t="shared" si="76"/>
        <v>64060.99234807022</v>
      </c>
      <c r="W21" s="43">
        <f t="shared" si="8"/>
        <v>9.8754830399313005E-3</v>
      </c>
      <c r="X21" s="13">
        <f ca="1">'13年1-9支出明细'!K16/9*12</f>
        <v>0</v>
      </c>
      <c r="Y21" s="13">
        <f t="shared" si="77"/>
        <v>0</v>
      </c>
      <c r="Z21" s="43">
        <f t="shared" si="9"/>
        <v>0</v>
      </c>
      <c r="AA21" s="13">
        <f ca="1">'13年1-9支出明细'!L16/9*12</f>
        <v>0</v>
      </c>
      <c r="AB21" s="13">
        <f t="shared" si="78"/>
        <v>0</v>
      </c>
      <c r="AC21" s="43">
        <f t="shared" si="10"/>
        <v>0</v>
      </c>
      <c r="AD21" s="13">
        <f ca="1">'13年1-9支出明细'!M16/9*12</f>
        <v>0</v>
      </c>
      <c r="AE21" s="13">
        <f t="shared" si="79"/>
        <v>0</v>
      </c>
      <c r="AF21" s="43">
        <f t="shared" si="11"/>
        <v>0</v>
      </c>
      <c r="AG21" s="13">
        <f ca="1">'13年1-9支出明细'!N16/9*12</f>
        <v>0</v>
      </c>
      <c r="AH21" s="23">
        <v>0</v>
      </c>
      <c r="AI21" s="43">
        <v>0</v>
      </c>
      <c r="AJ21" s="23">
        <f t="shared" si="12"/>
        <v>0</v>
      </c>
      <c r="AK21" s="23">
        <f t="shared" si="13"/>
        <v>0</v>
      </c>
      <c r="AL21" s="43">
        <f t="shared" si="14"/>
        <v>0</v>
      </c>
      <c r="AM21" s="13">
        <f ca="1">'13年1-9支出明细'!P16/9*12</f>
        <v>0</v>
      </c>
      <c r="AN21" s="13">
        <f t="shared" si="80"/>
        <v>0</v>
      </c>
      <c r="AO21" s="43">
        <f t="shared" si="15"/>
        <v>0</v>
      </c>
      <c r="AP21" s="13">
        <f ca="1">'13年1-9支出明细'!Q16/9*12</f>
        <v>0</v>
      </c>
      <c r="AQ21" s="13">
        <f t="shared" si="81"/>
        <v>0</v>
      </c>
      <c r="AR21" s="43">
        <f t="shared" si="16"/>
        <v>0</v>
      </c>
      <c r="AS21" s="13">
        <f ca="1">'13年1-9支出明细'!R16/9*12</f>
        <v>0</v>
      </c>
      <c r="AT21" s="13">
        <f t="shared" si="82"/>
        <v>0</v>
      </c>
      <c r="AU21" s="43">
        <f t="shared" si="17"/>
        <v>0</v>
      </c>
      <c r="AV21" s="13">
        <v>0</v>
      </c>
      <c r="AW21" s="13">
        <f t="shared" si="83"/>
        <v>0</v>
      </c>
      <c r="AX21" s="43">
        <f t="shared" si="18"/>
        <v>0</v>
      </c>
      <c r="AY21" s="12">
        <f t="shared" si="68"/>
        <v>1385372.4</v>
      </c>
      <c r="AZ21" s="31">
        <f t="shared" si="84"/>
        <v>1607759.6144135445</v>
      </c>
      <c r="BA21" s="43">
        <f t="shared" si="19"/>
        <v>1.3270508886016386E-2</v>
      </c>
      <c r="BB21" s="13">
        <f ca="1">'13年1-9支出明细'!U16/9*12</f>
        <v>0</v>
      </c>
      <c r="BC21" s="13">
        <f t="shared" si="85"/>
        <v>0</v>
      </c>
      <c r="BD21" s="43">
        <f t="shared" si="20"/>
        <v>0</v>
      </c>
      <c r="BE21" s="13">
        <f ca="1">'13年1-9支出明细'!V16/9*12</f>
        <v>0</v>
      </c>
      <c r="BF21" s="13">
        <f t="shared" si="86"/>
        <v>0</v>
      </c>
      <c r="BG21" s="43">
        <f t="shared" si="21"/>
        <v>0</v>
      </c>
      <c r="BH21" s="13">
        <f ca="1">'13年1-9支出明细'!W16/9*12</f>
        <v>0</v>
      </c>
      <c r="BI21" s="13">
        <f t="shared" si="87"/>
        <v>0</v>
      </c>
      <c r="BJ21" s="43">
        <f t="shared" si="22"/>
        <v>0</v>
      </c>
      <c r="BK21" s="13">
        <f ca="1">'13年1-9支出明细'!X16/9*12</f>
        <v>1818.9333333333334</v>
      </c>
      <c r="BL21" s="13">
        <f t="shared" si="88"/>
        <v>2110.9180135564584</v>
      </c>
      <c r="BM21" s="43">
        <f t="shared" si="23"/>
        <v>2.6759870997884456E-3</v>
      </c>
      <c r="BN21" s="13">
        <f ca="1">'13年1-9支出明细'!Y16/9*12</f>
        <v>6720.8666666666668</v>
      </c>
      <c r="BO21" s="13">
        <f t="shared" si="89"/>
        <v>7799.7352917705348</v>
      </c>
      <c r="BP21" s="43">
        <f t="shared" si="24"/>
        <v>3.324674267303469E-3</v>
      </c>
      <c r="BQ21" s="13">
        <f ca="1">'13年1-9支出明细'!Z16/9*12</f>
        <v>1364937.5999999999</v>
      </c>
      <c r="BR21" s="13">
        <f ca="1">Sheet2!EP15+Sheet2!V15</f>
        <v>11895</v>
      </c>
      <c r="BS21" s="13">
        <f t="shared" si="90"/>
        <v>1584044.5135723427</v>
      </c>
      <c r="BT21" s="43">
        <f t="shared" si="25"/>
        <v>1.5433581326183478E-2</v>
      </c>
      <c r="BU21" s="13">
        <f ca="1">'13年1-9支出明细'!AB16/9*12</f>
        <v>10645.213333333333</v>
      </c>
      <c r="BV21" s="13">
        <f t="shared" si="91"/>
        <v>12354.038584968146</v>
      </c>
      <c r="BW21" s="43">
        <f t="shared" si="26"/>
        <v>2.3485326447364278E-3</v>
      </c>
      <c r="BX21" s="13">
        <f ca="1">'13年1-9支出明细'!AC16/9*12</f>
        <v>5214.7866666666669</v>
      </c>
      <c r="BY21" s="13">
        <f t="shared" si="92"/>
        <v>6051.8914628650718</v>
      </c>
      <c r="BZ21" s="43">
        <f t="shared" si="27"/>
        <v>4.649122755924189E-3</v>
      </c>
      <c r="CA21" s="12">
        <f t="shared" si="131"/>
        <v>5156.0666666666666</v>
      </c>
      <c r="CB21" s="30">
        <f t="shared" si="93"/>
        <v>5983.7454217295872</v>
      </c>
      <c r="CC21" s="43">
        <f t="shared" si="28"/>
        <v>1.9279219966512252E-5</v>
      </c>
      <c r="CD21" s="13">
        <f ca="1">'13年1-9支出明细'!AE16/9*12</f>
        <v>5156.0666666666666</v>
      </c>
      <c r="CE21" s="13">
        <f t="shared" si="94"/>
        <v>5983.7454217295881</v>
      </c>
      <c r="CF21" s="43">
        <f t="shared" si="29"/>
        <v>2.2317712086141212E-5</v>
      </c>
      <c r="CG21" s="13">
        <f ca="1">'13年1-9支出明细'!AF16/9*12</f>
        <v>0</v>
      </c>
      <c r="CH21" s="13">
        <f ca="1">Sheet2!BP15+Sheet2!ET15</f>
        <v>0</v>
      </c>
      <c r="CI21" s="13">
        <f t="shared" si="95"/>
        <v>0</v>
      </c>
      <c r="CJ21" s="43">
        <f t="shared" si="30"/>
        <v>0</v>
      </c>
      <c r="CK21" s="12">
        <f t="shared" si="130"/>
        <v>20798.133333333335</v>
      </c>
      <c r="CL21" s="30">
        <f t="shared" si="96"/>
        <v>24136.758339145126</v>
      </c>
      <c r="CM21" s="43">
        <f t="shared" si="31"/>
        <v>2.2700941971167291E-4</v>
      </c>
      <c r="CN21" s="13">
        <v>0</v>
      </c>
      <c r="CO21" s="13">
        <f t="shared" si="97"/>
        <v>0</v>
      </c>
      <c r="CP21" s="43">
        <f t="shared" si="32"/>
        <v>0</v>
      </c>
      <c r="CQ21" s="13">
        <f ca="1">'13年1-9支出明细'!AJ16/9*12</f>
        <v>0</v>
      </c>
      <c r="CR21" s="13">
        <f t="shared" si="98"/>
        <v>0</v>
      </c>
      <c r="CS21" s="43">
        <f t="shared" si="33"/>
        <v>0</v>
      </c>
      <c r="CT21" s="13">
        <v>0</v>
      </c>
      <c r="CU21" s="13">
        <f t="shared" si="99"/>
        <v>0</v>
      </c>
      <c r="CV21" s="43">
        <f t="shared" si="34"/>
        <v>0</v>
      </c>
      <c r="CW21" s="13">
        <f ca="1">'13年1-9支出明细'!AL16/9*12</f>
        <v>0</v>
      </c>
      <c r="CX21" s="13">
        <f t="shared" si="100"/>
        <v>0</v>
      </c>
      <c r="CY21" s="43">
        <f t="shared" si="35"/>
        <v>0</v>
      </c>
      <c r="CZ21" s="13">
        <f ca="1">'13年1-9支出明细'!AM16/9*12</f>
        <v>0</v>
      </c>
      <c r="DA21" s="13">
        <f t="shared" si="101"/>
        <v>0</v>
      </c>
      <c r="DB21" s="43">
        <f t="shared" si="36"/>
        <v>0</v>
      </c>
      <c r="DC21" s="13">
        <f ca="1">'13年1-9支出明细'!AN16/9*12</f>
        <v>0</v>
      </c>
      <c r="DD21" s="13">
        <f t="shared" si="102"/>
        <v>0</v>
      </c>
      <c r="DE21" s="13">
        <f ca="1">Sheet2!DG15+Sheet2!AD15</f>
        <v>0</v>
      </c>
      <c r="DF21" s="43">
        <f t="shared" si="37"/>
        <v>0</v>
      </c>
      <c r="DG21" s="13">
        <f ca="1">'13年1-9支出明细'!AP16/9*12</f>
        <v>0</v>
      </c>
      <c r="DH21" s="13">
        <f t="shared" si="103"/>
        <v>0</v>
      </c>
      <c r="DI21" s="43">
        <f t="shared" si="38"/>
        <v>0</v>
      </c>
      <c r="DJ21" s="13">
        <f ca="1">'13年1-9支出明细'!AQ16/9*12</f>
        <v>0</v>
      </c>
      <c r="DK21" s="13">
        <f t="shared" si="104"/>
        <v>0</v>
      </c>
      <c r="DL21" s="43">
        <f t="shared" si="39"/>
        <v>0</v>
      </c>
      <c r="DM21" s="13">
        <f ca="1">'13年1-9支出明细'!AR16/9*12</f>
        <v>0</v>
      </c>
      <c r="DN21" s="13">
        <f ca="1">Sheet2!DK15+Sheet2!AH15</f>
        <v>0</v>
      </c>
      <c r="DO21" s="13"/>
      <c r="DP21" s="43">
        <f t="shared" si="40"/>
        <v>0</v>
      </c>
      <c r="DQ21" s="13">
        <f ca="1">'13年1-9支出明细'!AT16/9*12</f>
        <v>0</v>
      </c>
      <c r="DR21" s="13">
        <f t="shared" si="105"/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43">
        <f t="shared" si="42"/>
        <v>0</v>
      </c>
      <c r="EA21" s="13">
        <v>0</v>
      </c>
      <c r="EB21" s="13">
        <f t="shared" si="106"/>
        <v>0</v>
      </c>
      <c r="EC21" s="43">
        <f t="shared" si="43"/>
        <v>0</v>
      </c>
      <c r="ED21" s="13">
        <f ca="1">'13年1-9支出明细'!BC16/9*12</f>
        <v>0</v>
      </c>
      <c r="EE21" s="13">
        <f t="shared" si="107"/>
        <v>0</v>
      </c>
      <c r="EF21" s="43">
        <f t="shared" si="44"/>
        <v>0</v>
      </c>
      <c r="EG21" s="13">
        <f ca="1">'13年1-9支出明细'!BD16/9*12</f>
        <v>0</v>
      </c>
      <c r="EH21" s="13">
        <f t="shared" si="108"/>
        <v>0</v>
      </c>
      <c r="EI21" s="43">
        <f t="shared" si="45"/>
        <v>0</v>
      </c>
      <c r="EJ21" s="13">
        <f ca="1">'13年1-9支出明细'!BE16/9*12</f>
        <v>0</v>
      </c>
      <c r="EK21" s="13">
        <f t="shared" si="109"/>
        <v>0</v>
      </c>
      <c r="EL21" s="13">
        <v>0</v>
      </c>
      <c r="EM21" s="43">
        <f t="shared" si="46"/>
        <v>0</v>
      </c>
      <c r="EN21" s="13">
        <f ca="1">'13年1-9支出明细'!BG16/9*12</f>
        <v>0</v>
      </c>
      <c r="EO21" s="13">
        <f t="shared" si="110"/>
        <v>0</v>
      </c>
      <c r="EP21" s="43">
        <f t="shared" si="47"/>
        <v>0</v>
      </c>
      <c r="EQ21" s="13">
        <f ca="1">'13年1-9支出明细'!BH16/9*12</f>
        <v>0</v>
      </c>
      <c r="ER21" s="13">
        <f t="shared" si="111"/>
        <v>0</v>
      </c>
      <c r="ES21" s="43">
        <f t="shared" si="48"/>
        <v>0</v>
      </c>
      <c r="ET21" s="13">
        <v>0</v>
      </c>
      <c r="EU21" s="13">
        <f t="shared" si="112"/>
        <v>0</v>
      </c>
      <c r="EV21" s="43">
        <f t="shared" si="49"/>
        <v>0</v>
      </c>
      <c r="EW21" s="13">
        <f ca="1">'13年1-9支出明细'!BJ16/9*12</f>
        <v>0</v>
      </c>
      <c r="EX21" s="13">
        <f t="shared" si="113"/>
        <v>0</v>
      </c>
      <c r="EY21" s="43">
        <f t="shared" si="50"/>
        <v>0</v>
      </c>
      <c r="EZ21" s="13">
        <v>0</v>
      </c>
      <c r="FA21" s="13">
        <f t="shared" si="114"/>
        <v>0</v>
      </c>
      <c r="FB21" s="43">
        <f t="shared" si="51"/>
        <v>0</v>
      </c>
      <c r="FC21" s="13">
        <f ca="1">'13年1-9支出明细'!BL16/9*12</f>
        <v>0</v>
      </c>
      <c r="FD21" s="13">
        <f t="shared" si="115"/>
        <v>0</v>
      </c>
      <c r="FE21" s="43">
        <f t="shared" si="52"/>
        <v>0</v>
      </c>
      <c r="FF21" s="13">
        <f ca="1">'13年1-9支出明细'!BM16/9*12</f>
        <v>0</v>
      </c>
      <c r="FG21" s="13">
        <f t="shared" si="116"/>
        <v>0</v>
      </c>
      <c r="FH21" s="43">
        <f t="shared" si="53"/>
        <v>0</v>
      </c>
      <c r="FI21" s="13">
        <f ca="1">'13年1-9支出明细'!BN16/9*12</f>
        <v>20798.133333333335</v>
      </c>
      <c r="FJ21" s="13">
        <f ca="1">Sheet2!EX15+Sheet2!BF15</f>
        <v>0</v>
      </c>
      <c r="FK21" s="13">
        <f t="shared" si="117"/>
        <v>24136.758339145123</v>
      </c>
      <c r="FL21" s="43">
        <f t="shared" si="54"/>
        <v>1.591037412267704E-2</v>
      </c>
      <c r="FM21" s="13">
        <f ca="1">'13年1-9支出明细'!BP16/9*12</f>
        <v>0</v>
      </c>
      <c r="FN21" s="13">
        <v>0</v>
      </c>
      <c r="FO21" s="43">
        <v>0</v>
      </c>
      <c r="FP21" s="13">
        <v>0</v>
      </c>
      <c r="FQ21" s="13">
        <f t="shared" si="118"/>
        <v>0</v>
      </c>
      <c r="FR21" s="43">
        <f t="shared" si="55"/>
        <v>0</v>
      </c>
      <c r="FS21" s="13">
        <f ca="1">'13年1-9支出明细'!BR16/9*12</f>
        <v>0</v>
      </c>
      <c r="FT21" s="13">
        <v>0</v>
      </c>
      <c r="FU21" s="13"/>
      <c r="FV21" s="43"/>
      <c r="FW21" s="13">
        <f ca="1">'13年1-9支出明细'!BT16/9*12</f>
        <v>0</v>
      </c>
      <c r="FX21" s="13">
        <f t="shared" si="119"/>
        <v>0</v>
      </c>
      <c r="FY21" s="43">
        <f t="shared" si="56"/>
        <v>0</v>
      </c>
      <c r="FZ21" s="12">
        <f ca="1">'13年1-9支出明细'!BU16/9*12</f>
        <v>71247.266666666663</v>
      </c>
      <c r="GA21" s="12">
        <f t="shared" si="120"/>
        <v>82684.250086127737</v>
      </c>
      <c r="GB21" s="43">
        <f t="shared" si="57"/>
        <v>2.4624987445498164E-3</v>
      </c>
      <c r="GC21" s="12">
        <f ca="1">'13年1-9支出明细'!BV16/9*12</f>
        <v>0</v>
      </c>
      <c r="GD21" s="12">
        <f t="shared" si="121"/>
        <v>0</v>
      </c>
      <c r="GE21" s="43">
        <f t="shared" si="58"/>
        <v>0</v>
      </c>
      <c r="GF21" s="12">
        <f ca="1">'13年1-9支出明细'!BW16/9*12</f>
        <v>0</v>
      </c>
      <c r="GG21" s="12">
        <f t="shared" si="122"/>
        <v>0</v>
      </c>
      <c r="GH21" s="43">
        <f t="shared" si="59"/>
        <v>0</v>
      </c>
      <c r="GI21" s="12">
        <v>0</v>
      </c>
      <c r="GJ21" s="12">
        <f t="shared" si="123"/>
        <v>0</v>
      </c>
      <c r="GK21" s="43">
        <f t="shared" si="60"/>
        <v>0</v>
      </c>
      <c r="GL21" s="27">
        <f t="shared" si="69"/>
        <v>410.78666666666663</v>
      </c>
      <c r="GM21" s="27">
        <f t="shared" si="124"/>
        <v>476.72828822504709</v>
      </c>
      <c r="GN21" s="43">
        <f t="shared" si="61"/>
        <v>7.1264736686027272E-5</v>
      </c>
      <c r="GO21" s="13">
        <f ca="1">'13年1-9支出明细'!BZ16/9*12</f>
        <v>0</v>
      </c>
      <c r="GP21" s="13" t="e">
        <f t="shared" si="125"/>
        <v>#DIV/0!</v>
      </c>
      <c r="GQ21" s="43" t="e">
        <f t="shared" si="62"/>
        <v>#DIV/0!</v>
      </c>
      <c r="GR21" s="13">
        <f ca="1">'13年1-9支出明细'!CA16/9*12</f>
        <v>0</v>
      </c>
      <c r="GS21" s="13">
        <f t="shared" si="126"/>
        <v>0</v>
      </c>
      <c r="GT21" s="43">
        <f t="shared" si="63"/>
        <v>0</v>
      </c>
      <c r="GU21" s="13">
        <f ca="1">'13年1-9支出明细'!CB16/9*12</f>
        <v>0</v>
      </c>
      <c r="GV21" s="27">
        <f t="shared" si="127"/>
        <v>0</v>
      </c>
      <c r="GW21" s="38">
        <f t="shared" si="70"/>
        <v>0</v>
      </c>
      <c r="GX21" s="13">
        <f ca="1">'13年1-9支出明细'!CC16/9*12</f>
        <v>0</v>
      </c>
      <c r="GY21" s="13">
        <f t="shared" si="128"/>
        <v>0</v>
      </c>
      <c r="GZ21" s="43">
        <f t="shared" si="64"/>
        <v>0</v>
      </c>
      <c r="HA21" s="13">
        <f ca="1">'13年1-9支出明细'!CD16/9*12</f>
        <v>410.78666666666663</v>
      </c>
      <c r="HB21" s="13">
        <f t="shared" si="129"/>
        <v>476.72828822504721</v>
      </c>
      <c r="HC21" s="56">
        <f t="shared" si="65"/>
        <v>1.9851670155695369E-3</v>
      </c>
    </row>
    <row r="22" spans="1:211">
      <c r="A22" s="18">
        <v>114</v>
      </c>
      <c r="B22" s="3" t="s">
        <v>497</v>
      </c>
      <c r="C22" s="3" t="s">
        <v>311</v>
      </c>
      <c r="D22" s="12">
        <f t="shared" si="66"/>
        <v>11664177.156666666</v>
      </c>
      <c r="E22" s="12">
        <f t="shared" si="67"/>
        <v>9246250.666666666</v>
      </c>
      <c r="F22" s="13">
        <f>F23+F24+F25+F26</f>
        <v>4411080</v>
      </c>
      <c r="G22" s="26">
        <f t="shared" si="71"/>
        <v>5119169.6037450284</v>
      </c>
      <c r="H22" s="40">
        <f t="shared" si="72"/>
        <v>6.4583765982545047E-2</v>
      </c>
      <c r="I22" s="13">
        <f>I23+I24+I25+I26</f>
        <v>2526910</v>
      </c>
      <c r="J22" s="13">
        <f t="shared" si="73"/>
        <v>2932542.7930119946</v>
      </c>
      <c r="K22" s="40">
        <f t="shared" si="5"/>
        <v>6.8064919491712839E-2</v>
      </c>
      <c r="L22" s="13">
        <f>L23+L24+L25+L26</f>
        <v>1984986</v>
      </c>
      <c r="M22" s="13">
        <f t="shared" si="74"/>
        <v>2303626.321685263</v>
      </c>
      <c r="N22" s="40">
        <f t="shared" si="6"/>
        <v>6.4583765982545047E-2</v>
      </c>
      <c r="O22" s="13">
        <f>SUM(O23:O26)</f>
        <v>297600</v>
      </c>
      <c r="P22" s="13">
        <f>P23+P24+P25+P26</f>
        <v>25544</v>
      </c>
      <c r="Q22" s="13">
        <f t="shared" si="75"/>
        <v>345372.30657220463</v>
      </c>
      <c r="R22" s="43">
        <f t="shared" si="7"/>
        <v>5.3241734650064404E-2</v>
      </c>
      <c r="S22" s="124">
        <v>297146.66666666663</v>
      </c>
      <c r="T22" s="130">
        <v>292800</v>
      </c>
      <c r="U22" s="125">
        <f ca="1">U23+U24+U25+U26</f>
        <v>25544</v>
      </c>
      <c r="V22" s="125">
        <f t="shared" si="76"/>
        <v>339801.78549845947</v>
      </c>
      <c r="W22" s="43">
        <f t="shared" si="8"/>
        <v>5.2382996994418209E-2</v>
      </c>
      <c r="X22" s="13">
        <f ca="1">X23+X24+X25+X26</f>
        <v>30474.666666666664</v>
      </c>
      <c r="Y22" s="13">
        <f t="shared" si="77"/>
        <v>35366.61935042253</v>
      </c>
      <c r="Z22" s="43">
        <f t="shared" si="9"/>
        <v>1.2513461442650557E-2</v>
      </c>
      <c r="AA22" s="13">
        <f ca="1">AA23+AA24+AA25+AA26</f>
        <v>0</v>
      </c>
      <c r="AB22" s="13">
        <f t="shared" si="78"/>
        <v>0</v>
      </c>
      <c r="AC22" s="43">
        <f t="shared" si="10"/>
        <v>0</v>
      </c>
      <c r="AD22" s="13">
        <f ca="1">AD23+AD24+AD25+AD26</f>
        <v>0</v>
      </c>
      <c r="AE22" s="13">
        <f t="shared" si="79"/>
        <v>0</v>
      </c>
      <c r="AF22" s="43">
        <f t="shared" si="11"/>
        <v>0</v>
      </c>
      <c r="AG22" s="13">
        <f ca="1">AG23+AG24+AG25+AG26</f>
        <v>0</v>
      </c>
      <c r="AH22" s="23">
        <v>0</v>
      </c>
      <c r="AI22" s="43">
        <v>0</v>
      </c>
      <c r="AJ22" s="23">
        <f t="shared" si="12"/>
        <v>0</v>
      </c>
      <c r="AK22" s="23">
        <f t="shared" si="13"/>
        <v>0</v>
      </c>
      <c r="AL22" s="43">
        <f t="shared" si="14"/>
        <v>0</v>
      </c>
      <c r="AM22" s="13">
        <f ca="1">AM23+AM24+AM25+AM26</f>
        <v>0</v>
      </c>
      <c r="AN22" s="13">
        <f t="shared" si="80"/>
        <v>0</v>
      </c>
      <c r="AO22" s="43">
        <f t="shared" si="15"/>
        <v>0</v>
      </c>
      <c r="AP22" s="13">
        <f ca="1">AP23+AP24+AP25+AP26</f>
        <v>0</v>
      </c>
      <c r="AQ22" s="13">
        <f t="shared" si="81"/>
        <v>0</v>
      </c>
      <c r="AR22" s="43">
        <f t="shared" si="16"/>
        <v>0</v>
      </c>
      <c r="AS22" s="13">
        <f ca="1">AS23+AS24+AS25+AS26</f>
        <v>0</v>
      </c>
      <c r="AT22" s="13">
        <f t="shared" si="82"/>
        <v>0</v>
      </c>
      <c r="AU22" s="43">
        <f t="shared" si="17"/>
        <v>0</v>
      </c>
      <c r="AV22" s="13">
        <v>0</v>
      </c>
      <c r="AW22" s="13">
        <f t="shared" si="83"/>
        <v>0</v>
      </c>
      <c r="AX22" s="43">
        <f t="shared" si="18"/>
        <v>0</v>
      </c>
      <c r="AY22" s="13">
        <f>AY23+AY24+AY25+AY26</f>
        <v>1776484.1566666665</v>
      </c>
      <c r="AZ22" s="31">
        <f t="shared" si="84"/>
        <v>2061654.6733096249</v>
      </c>
      <c r="BA22" s="43">
        <f t="shared" si="19"/>
        <v>1.7016975931462418E-2</v>
      </c>
      <c r="BB22" s="13">
        <f ca="1">BB23+BB24+BB25+BB26</f>
        <v>0</v>
      </c>
      <c r="BC22" s="13">
        <f t="shared" si="85"/>
        <v>0</v>
      </c>
      <c r="BD22" s="43">
        <f t="shared" si="20"/>
        <v>0</v>
      </c>
      <c r="BE22" s="13">
        <f ca="1">BE23+BE24+BE25+BE26</f>
        <v>2758.84</v>
      </c>
      <c r="BF22" s="13">
        <f t="shared" si="86"/>
        <v>3201.7034081440224</v>
      </c>
      <c r="BG22" s="43">
        <f t="shared" si="21"/>
        <v>2.8302761705445444E-2</v>
      </c>
      <c r="BH22" s="13">
        <f ca="1">BH23+BH24+BH25+BH26</f>
        <v>0</v>
      </c>
      <c r="BI22" s="13">
        <f t="shared" si="87"/>
        <v>0</v>
      </c>
      <c r="BJ22" s="43">
        <f t="shared" si="22"/>
        <v>0</v>
      </c>
      <c r="BK22" s="13">
        <f ca="1">BK23+BK24+BK25+BK26</f>
        <v>6162.666666666667</v>
      </c>
      <c r="BL22" s="13">
        <f t="shared" si="88"/>
        <v>7151.9301119029114</v>
      </c>
      <c r="BM22" s="43">
        <f t="shared" si="23"/>
        <v>9.0664216208929758E-3</v>
      </c>
      <c r="BN22" s="13">
        <f ca="1">BN23+BN24+BN25+BN26</f>
        <v>90291.706666666665</v>
      </c>
      <c r="BO22" s="13">
        <f t="shared" si="89"/>
        <v>104785.8030773104</v>
      </c>
      <c r="BP22" s="43">
        <f t="shared" si="24"/>
        <v>4.4665446971954965E-2</v>
      </c>
      <c r="BQ22" s="13">
        <f ca="1">BQ23+BQ24+BQ25+BQ26</f>
        <v>1520862.6533333331</v>
      </c>
      <c r="BR22" s="13">
        <f ca="1">BR23+BR24+BR25+BR26</f>
        <v>156408.29</v>
      </c>
      <c r="BS22" s="13">
        <f t="shared" si="90"/>
        <v>1764999.4709719643</v>
      </c>
      <c r="BT22" s="43">
        <f t="shared" si="25"/>
        <v>1.7196652393615057E-2</v>
      </c>
      <c r="BU22" s="13">
        <f ca="1">BU23+BU24+BU25+BU26</f>
        <v>182866.34666666665</v>
      </c>
      <c r="BV22" s="13">
        <f t="shared" si="91"/>
        <v>212221.00787197257</v>
      </c>
      <c r="BW22" s="43">
        <f t="shared" si="26"/>
        <v>4.0343727393941854E-2</v>
      </c>
      <c r="BX22" s="13">
        <f ca="1">BX23+BX24+BX25+BX26</f>
        <v>25682.760000000002</v>
      </c>
      <c r="BY22" s="13">
        <f t="shared" si="92"/>
        <v>29805.490794154419</v>
      </c>
      <c r="BZ22" s="43">
        <f t="shared" si="27"/>
        <v>2.2896872218027362E-2</v>
      </c>
      <c r="CA22" s="13">
        <f>CA23+CA24+CA25+CA26</f>
        <v>29298.373333333333</v>
      </c>
      <c r="CB22" s="30">
        <f t="shared" si="93"/>
        <v>34001.501266622661</v>
      </c>
      <c r="CC22" s="43">
        <f t="shared" si="28"/>
        <v>1.0955051993528597E-4</v>
      </c>
      <c r="CD22" s="13">
        <f ca="1">CD23+CD24+CD25+CD26</f>
        <v>29298.373333333333</v>
      </c>
      <c r="CE22" s="13">
        <f t="shared" si="94"/>
        <v>34001.501266622668</v>
      </c>
      <c r="CF22" s="43">
        <f t="shared" si="29"/>
        <v>1.2681617653875901E-4</v>
      </c>
      <c r="CG22" s="13">
        <f ca="1">CG23+CG24+CG25+CG26</f>
        <v>0</v>
      </c>
      <c r="CH22" s="13">
        <f ca="1">CH23+CH24+CH25+CH26</f>
        <v>0</v>
      </c>
      <c r="CI22" s="13">
        <f t="shared" si="95"/>
        <v>0</v>
      </c>
      <c r="CJ22" s="43">
        <f t="shared" si="30"/>
        <v>0</v>
      </c>
      <c r="CK22" s="13">
        <f>CK23+CK24+CK25+CK26</f>
        <v>99875.333333333343</v>
      </c>
      <c r="CL22" s="30">
        <f t="shared" si="96"/>
        <v>115907.84355847155</v>
      </c>
      <c r="CM22" s="43">
        <f t="shared" si="31"/>
        <v>1.0901286716520986E-3</v>
      </c>
      <c r="CN22" s="13">
        <v>0</v>
      </c>
      <c r="CO22" s="13">
        <f t="shared" si="97"/>
        <v>0</v>
      </c>
      <c r="CP22" s="43">
        <f t="shared" si="32"/>
        <v>0</v>
      </c>
      <c r="CQ22" s="13">
        <f ca="1">CQ23+CQ24+CQ25+CQ26</f>
        <v>0</v>
      </c>
      <c r="CR22" s="13">
        <f t="shared" si="98"/>
        <v>0</v>
      </c>
      <c r="CS22" s="43">
        <f t="shared" si="33"/>
        <v>0</v>
      </c>
      <c r="CT22" s="13">
        <f ca="1">CT23+CT24+CT25+CT26</f>
        <v>0</v>
      </c>
      <c r="CU22" s="13">
        <f t="shared" si="99"/>
        <v>0</v>
      </c>
      <c r="CV22" s="43">
        <f t="shared" si="34"/>
        <v>0</v>
      </c>
      <c r="CW22" s="13">
        <f ca="1">CW23+CW24+CW25+CW26</f>
        <v>0</v>
      </c>
      <c r="CX22" s="13">
        <f t="shared" si="100"/>
        <v>0</v>
      </c>
      <c r="CY22" s="43">
        <f t="shared" si="35"/>
        <v>0</v>
      </c>
      <c r="CZ22" s="13">
        <f ca="1">CZ23+CZ24+CZ25+CZ26</f>
        <v>0</v>
      </c>
      <c r="DA22" s="13">
        <f t="shared" si="101"/>
        <v>0</v>
      </c>
      <c r="DB22" s="43">
        <f t="shared" si="36"/>
        <v>0</v>
      </c>
      <c r="DC22" s="13">
        <f ca="1">DC23+DC24+DC25+DC26</f>
        <v>0</v>
      </c>
      <c r="DD22" s="13">
        <f t="shared" si="102"/>
        <v>0</v>
      </c>
      <c r="DE22" s="13">
        <f ca="1">DE23+DE24+DE25+DE26</f>
        <v>0</v>
      </c>
      <c r="DF22" s="43">
        <f t="shared" si="37"/>
        <v>0</v>
      </c>
      <c r="DG22" s="13">
        <f ca="1">DG23+DG24+DG25+DG26</f>
        <v>0</v>
      </c>
      <c r="DH22" s="13">
        <f t="shared" si="103"/>
        <v>0</v>
      </c>
      <c r="DI22" s="43">
        <f t="shared" si="38"/>
        <v>0</v>
      </c>
      <c r="DJ22" s="13">
        <f ca="1">DJ23+DJ24+DJ25+DJ26</f>
        <v>0</v>
      </c>
      <c r="DK22" s="13">
        <f t="shared" si="104"/>
        <v>0</v>
      </c>
      <c r="DL22" s="43">
        <f t="shared" si="39"/>
        <v>0</v>
      </c>
      <c r="DM22" s="13">
        <f ca="1">DM23+DM24+DM25+DM26</f>
        <v>0</v>
      </c>
      <c r="DN22" s="13">
        <f ca="1">DN23+DN24+DN25+DN26</f>
        <v>0</v>
      </c>
      <c r="DO22" s="13"/>
      <c r="DP22" s="43">
        <f t="shared" si="40"/>
        <v>0</v>
      </c>
      <c r="DQ22" s="13">
        <f t="shared" ref="DQ22:DY22" si="132">DQ23+DQ24+DQ25+DQ26</f>
        <v>0</v>
      </c>
      <c r="DR22" s="13">
        <f t="shared" si="105"/>
        <v>0</v>
      </c>
      <c r="DS22" s="13">
        <f t="shared" si="132"/>
        <v>0</v>
      </c>
      <c r="DT22" s="13">
        <f t="shared" si="132"/>
        <v>0</v>
      </c>
      <c r="DU22" s="13">
        <f t="shared" si="132"/>
        <v>0</v>
      </c>
      <c r="DV22" s="13">
        <f t="shared" si="132"/>
        <v>0</v>
      </c>
      <c r="DW22" s="13">
        <f t="shared" si="132"/>
        <v>0</v>
      </c>
      <c r="DX22" s="13">
        <f t="shared" si="132"/>
        <v>0</v>
      </c>
      <c r="DY22" s="13">
        <f t="shared" si="132"/>
        <v>0</v>
      </c>
      <c r="DZ22" s="43">
        <f t="shared" si="42"/>
        <v>0</v>
      </c>
      <c r="EA22" s="13">
        <v>0</v>
      </c>
      <c r="EB22" s="13">
        <f t="shared" si="106"/>
        <v>0</v>
      </c>
      <c r="EC22" s="43">
        <f t="shared" si="43"/>
        <v>0</v>
      </c>
      <c r="ED22" s="13">
        <f ca="1">ED23+ED24+ED25+ED26</f>
        <v>0</v>
      </c>
      <c r="EE22" s="13">
        <f t="shared" si="107"/>
        <v>0</v>
      </c>
      <c r="EF22" s="43">
        <f t="shared" si="44"/>
        <v>0</v>
      </c>
      <c r="EG22" s="13">
        <f ca="1">EG23+EG24+EG25+EG26</f>
        <v>0</v>
      </c>
      <c r="EH22" s="13">
        <f t="shared" si="108"/>
        <v>0</v>
      </c>
      <c r="EI22" s="43">
        <f t="shared" si="45"/>
        <v>0</v>
      </c>
      <c r="EJ22" s="13">
        <f ca="1">EJ23+EJ24+EJ25+EJ26</f>
        <v>0</v>
      </c>
      <c r="EK22" s="13">
        <f t="shared" si="109"/>
        <v>0</v>
      </c>
      <c r="EL22" s="13">
        <f ca="1">EL23+EL24+EL25+EL26</f>
        <v>0</v>
      </c>
      <c r="EM22" s="43">
        <f t="shared" si="46"/>
        <v>0</v>
      </c>
      <c r="EN22" s="13">
        <f ca="1">EN23+EN24+EN25+EN26</f>
        <v>0</v>
      </c>
      <c r="EO22" s="13">
        <f t="shared" si="110"/>
        <v>0</v>
      </c>
      <c r="EP22" s="43">
        <f t="shared" si="47"/>
        <v>0</v>
      </c>
      <c r="EQ22" s="13">
        <f ca="1">EQ23+EQ24+EQ25+EQ26</f>
        <v>0</v>
      </c>
      <c r="ER22" s="13">
        <f t="shared" si="111"/>
        <v>0</v>
      </c>
      <c r="ES22" s="43">
        <f t="shared" si="48"/>
        <v>0</v>
      </c>
      <c r="ET22" s="13">
        <v>0</v>
      </c>
      <c r="EU22" s="13">
        <f t="shared" si="112"/>
        <v>0</v>
      </c>
      <c r="EV22" s="43">
        <f t="shared" si="49"/>
        <v>0</v>
      </c>
      <c r="EW22" s="13">
        <f ca="1">EW23+EW24+EW25+EW26</f>
        <v>0</v>
      </c>
      <c r="EX22" s="13">
        <f t="shared" si="113"/>
        <v>0</v>
      </c>
      <c r="EY22" s="43">
        <f t="shared" si="50"/>
        <v>0</v>
      </c>
      <c r="EZ22" s="13">
        <v>0</v>
      </c>
      <c r="FA22" s="13">
        <f t="shared" si="114"/>
        <v>0</v>
      </c>
      <c r="FB22" s="43">
        <f t="shared" si="51"/>
        <v>0</v>
      </c>
      <c r="FC22" s="13">
        <f ca="1">FC23+FC24+FC25+FC26</f>
        <v>0</v>
      </c>
      <c r="FD22" s="13">
        <f t="shared" si="115"/>
        <v>0</v>
      </c>
      <c r="FE22" s="43">
        <f t="shared" si="52"/>
        <v>0</v>
      </c>
      <c r="FF22" s="13">
        <f ca="1">FF23+FF24+FF25+FF26</f>
        <v>0</v>
      </c>
      <c r="FG22" s="13">
        <f t="shared" si="116"/>
        <v>0</v>
      </c>
      <c r="FH22" s="43">
        <f t="shared" si="53"/>
        <v>0</v>
      </c>
      <c r="FI22" s="13">
        <f ca="1">FI23+FI24+FI25+FI26</f>
        <v>99875.333333333343</v>
      </c>
      <c r="FJ22" s="13">
        <f ca="1">FJ23+FJ24+FJ25+FJ26</f>
        <v>0</v>
      </c>
      <c r="FK22" s="13">
        <f t="shared" si="117"/>
        <v>115907.84355847153</v>
      </c>
      <c r="FL22" s="43">
        <f t="shared" si="54"/>
        <v>7.6403679767434757E-2</v>
      </c>
      <c r="FM22" s="13">
        <f ca="1">FM23+FM24+FM25+FM26</f>
        <v>0</v>
      </c>
      <c r="FN22" s="13">
        <v>0</v>
      </c>
      <c r="FO22" s="43">
        <v>0</v>
      </c>
      <c r="FP22" s="13">
        <v>0</v>
      </c>
      <c r="FQ22" s="13">
        <f t="shared" si="118"/>
        <v>0</v>
      </c>
      <c r="FR22" s="43">
        <f t="shared" si="55"/>
        <v>0</v>
      </c>
      <c r="FS22" s="13">
        <f ca="1">FS23+FS24+FS25+FS26</f>
        <v>0</v>
      </c>
      <c r="FT22" s="13">
        <f ca="1">FT23+FT24+FT25+FT26</f>
        <v>0</v>
      </c>
      <c r="FU22" s="13"/>
      <c r="FV22" s="43"/>
      <c r="FW22" s="13">
        <f ca="1">FW23+FW24+FW25+FW26</f>
        <v>0</v>
      </c>
      <c r="FX22" s="13">
        <f t="shared" si="119"/>
        <v>0</v>
      </c>
      <c r="FY22" s="43">
        <f t="shared" si="56"/>
        <v>0</v>
      </c>
      <c r="FZ22" s="13">
        <f ca="1">FZ23+FZ24+FZ25+FZ26</f>
        <v>512268.62666666671</v>
      </c>
      <c r="GA22" s="12">
        <f t="shared" si="120"/>
        <v>594500.66255524952</v>
      </c>
      <c r="GB22" s="43">
        <f t="shared" si="57"/>
        <v>1.7705392909186581E-2</v>
      </c>
      <c r="GC22" s="13">
        <f ca="1">GC23+GC24+GC25+GC26</f>
        <v>0</v>
      </c>
      <c r="GD22" s="12">
        <f t="shared" si="121"/>
        <v>0</v>
      </c>
      <c r="GE22" s="43">
        <f t="shared" si="58"/>
        <v>0</v>
      </c>
      <c r="GF22" s="13">
        <f ca="1">GF23+GF24+GF25+GF26</f>
        <v>0</v>
      </c>
      <c r="GG22" s="12">
        <f t="shared" si="122"/>
        <v>0</v>
      </c>
      <c r="GH22" s="43">
        <f t="shared" si="59"/>
        <v>0</v>
      </c>
      <c r="GI22" s="12">
        <v>0</v>
      </c>
      <c r="GJ22" s="12">
        <f t="shared" si="123"/>
        <v>0</v>
      </c>
      <c r="GK22" s="43">
        <f t="shared" si="60"/>
        <v>0</v>
      </c>
      <c r="GL22" s="13">
        <f>GL23+GL24+GL25+GL26</f>
        <v>0</v>
      </c>
      <c r="GM22" s="27">
        <f t="shared" si="124"/>
        <v>0</v>
      </c>
      <c r="GN22" s="43">
        <f t="shared" si="61"/>
        <v>0</v>
      </c>
      <c r="GO22" s="13">
        <f ca="1">GO23+GO24+GO25+GO26</f>
        <v>0</v>
      </c>
      <c r="GP22" s="13" t="e">
        <f t="shared" si="125"/>
        <v>#DIV/0!</v>
      </c>
      <c r="GQ22" s="43" t="e">
        <f t="shared" si="62"/>
        <v>#DIV/0!</v>
      </c>
      <c r="GR22" s="13">
        <f ca="1">GR23+GR24+GR25+GR26</f>
        <v>0</v>
      </c>
      <c r="GS22" s="13">
        <f t="shared" si="126"/>
        <v>0</v>
      </c>
      <c r="GT22" s="43">
        <f t="shared" si="63"/>
        <v>0</v>
      </c>
      <c r="GU22" s="13">
        <f ca="1">GU23+GU24+GU25+GU26</f>
        <v>0</v>
      </c>
      <c r="GV22" s="27">
        <f t="shared" si="127"/>
        <v>0</v>
      </c>
      <c r="GW22" s="38">
        <f t="shared" si="70"/>
        <v>0</v>
      </c>
      <c r="GX22" s="13">
        <f ca="1">GX23+GX24+GX25+GX26</f>
        <v>0</v>
      </c>
      <c r="GY22" s="13">
        <f t="shared" si="128"/>
        <v>0</v>
      </c>
      <c r="GZ22" s="43">
        <f t="shared" si="64"/>
        <v>0</v>
      </c>
      <c r="HA22" s="13">
        <f ca="1">HA23+HA24+HA25+HA26</f>
        <v>0</v>
      </c>
      <c r="HB22" s="13">
        <f t="shared" si="129"/>
        <v>0</v>
      </c>
      <c r="HC22" s="56">
        <f t="shared" si="65"/>
        <v>0</v>
      </c>
    </row>
    <row r="23" spans="1:211">
      <c r="A23" s="18">
        <v>11401</v>
      </c>
      <c r="B23" s="3" t="s">
        <v>498</v>
      </c>
      <c r="C23" s="3" t="s">
        <v>312</v>
      </c>
      <c r="D23" s="12">
        <f t="shared" si="66"/>
        <v>3278465.0433333335</v>
      </c>
      <c r="E23" s="12">
        <f t="shared" si="67"/>
        <v>2845766.2666666666</v>
      </c>
      <c r="F23" s="13">
        <v>1368648</v>
      </c>
      <c r="G23" s="26">
        <f t="shared" si="71"/>
        <v>1588350.5263623476</v>
      </c>
      <c r="H23" s="40">
        <f t="shared" si="72"/>
        <v>2.0038730230346833E-2</v>
      </c>
      <c r="I23" s="13">
        <v>764512</v>
      </c>
      <c r="J23" s="13">
        <f t="shared" si="73"/>
        <v>887235.45981898287</v>
      </c>
      <c r="K23" s="40">
        <f t="shared" si="5"/>
        <v>2.0592916934298554E-2</v>
      </c>
      <c r="L23" s="13">
        <v>615891.6</v>
      </c>
      <c r="M23" s="13">
        <f t="shared" si="74"/>
        <v>714757.73686305666</v>
      </c>
      <c r="N23" s="40">
        <f t="shared" si="6"/>
        <v>2.0038730230346836E-2</v>
      </c>
      <c r="O23" s="13">
        <v>81840</v>
      </c>
      <c r="P23" s="13">
        <v>5544</v>
      </c>
      <c r="Q23" s="13">
        <f t="shared" si="75"/>
        <v>94977.384307356289</v>
      </c>
      <c r="R23" s="43">
        <f t="shared" si="7"/>
        <v>1.4641477028767712E-2</v>
      </c>
      <c r="S23" s="124">
        <v>70693.333333333343</v>
      </c>
      <c r="T23" s="130">
        <v>91200</v>
      </c>
      <c r="U23" s="125">
        <v>5544</v>
      </c>
      <c r="V23" s="125">
        <f t="shared" si="76"/>
        <v>105839.9004011595</v>
      </c>
      <c r="W23" s="43">
        <f t="shared" si="8"/>
        <v>1.6316015457277802E-2</v>
      </c>
      <c r="X23" s="13">
        <f ca="1">'13年1-9支出明细'!K18/9*12</f>
        <v>5514.6666666666661</v>
      </c>
      <c r="Y23" s="13">
        <f t="shared" si="77"/>
        <v>6399.9097669473031</v>
      </c>
      <c r="Z23" s="43">
        <f t="shared" si="9"/>
        <v>2.2644240692510807E-3</v>
      </c>
      <c r="AA23" s="13">
        <f ca="1">'13年1-9支出明细'!L18/9*12</f>
        <v>0</v>
      </c>
      <c r="AB23" s="13">
        <f t="shared" si="78"/>
        <v>0</v>
      </c>
      <c r="AC23" s="43">
        <f t="shared" si="10"/>
        <v>0</v>
      </c>
      <c r="AD23" s="13">
        <f ca="1">'13年1-9支出明细'!M18/9*12</f>
        <v>0</v>
      </c>
      <c r="AE23" s="13">
        <f t="shared" si="79"/>
        <v>0</v>
      </c>
      <c r="AF23" s="43">
        <f t="shared" si="11"/>
        <v>0</v>
      </c>
      <c r="AG23" s="13">
        <f ca="1">'13年1-9支出明细'!N18/9*12</f>
        <v>0</v>
      </c>
      <c r="AH23" s="23">
        <v>0</v>
      </c>
      <c r="AI23" s="43">
        <v>0</v>
      </c>
      <c r="AJ23" s="23">
        <f t="shared" si="12"/>
        <v>0</v>
      </c>
      <c r="AK23" s="23">
        <f t="shared" si="13"/>
        <v>0</v>
      </c>
      <c r="AL23" s="43">
        <f t="shared" si="14"/>
        <v>0</v>
      </c>
      <c r="AM23" s="13">
        <f ca="1">'13年1-9支出明细'!P18/9*12</f>
        <v>0</v>
      </c>
      <c r="AN23" s="13">
        <f t="shared" si="80"/>
        <v>0</v>
      </c>
      <c r="AO23" s="43">
        <f t="shared" si="15"/>
        <v>0</v>
      </c>
      <c r="AP23" s="13">
        <f ca="1">'13年1-9支出明细'!Q18/9*12</f>
        <v>0</v>
      </c>
      <c r="AQ23" s="13">
        <f t="shared" si="81"/>
        <v>0</v>
      </c>
      <c r="AR23" s="43">
        <f t="shared" si="16"/>
        <v>0</v>
      </c>
      <c r="AS23" s="13">
        <f ca="1">'13年1-9支出明细'!R18/9*12</f>
        <v>0</v>
      </c>
      <c r="AT23" s="13">
        <f t="shared" si="82"/>
        <v>0</v>
      </c>
      <c r="AU23" s="43">
        <f t="shared" si="17"/>
        <v>0</v>
      </c>
      <c r="AV23" s="13">
        <v>0</v>
      </c>
      <c r="AW23" s="13">
        <f t="shared" si="83"/>
        <v>0</v>
      </c>
      <c r="AX23" s="43">
        <f t="shared" si="18"/>
        <v>0</v>
      </c>
      <c r="AY23" s="12">
        <f>BB23+BE23+BH23+BK23+BN23+BQ23+BR23</f>
        <v>286649.46999999997</v>
      </c>
      <c r="AZ23" s="31">
        <f t="shared" si="84"/>
        <v>332663.94029435469</v>
      </c>
      <c r="BA23" s="43">
        <f t="shared" si="19"/>
        <v>2.7458207907179954E-3</v>
      </c>
      <c r="BB23" s="13">
        <f ca="1">'13年1-9支出明细'!U18/9*12</f>
        <v>0</v>
      </c>
      <c r="BC23" s="13">
        <f t="shared" si="85"/>
        <v>0</v>
      </c>
      <c r="BD23" s="43">
        <f t="shared" si="20"/>
        <v>0</v>
      </c>
      <c r="BE23" s="13">
        <f ca="1">'13年1-9支出明细'!V18/9*12</f>
        <v>39.946666666666665</v>
      </c>
      <c r="BF23" s="13">
        <f t="shared" si="86"/>
        <v>46.3591142692798</v>
      </c>
      <c r="BG23" s="43">
        <f t="shared" si="21"/>
        <v>4.0981027808554584E-4</v>
      </c>
      <c r="BH23" s="13">
        <f ca="1">'13年1-9支出明细'!W18/9*12</f>
        <v>0</v>
      </c>
      <c r="BI23" s="13">
        <f t="shared" si="87"/>
        <v>0</v>
      </c>
      <c r="BJ23" s="43">
        <f t="shared" si="22"/>
        <v>0</v>
      </c>
      <c r="BK23" s="13">
        <f ca="1">'13年1-9支出明细'!X18/9*12</f>
        <v>1544</v>
      </c>
      <c r="BL23" s="13">
        <f t="shared" si="88"/>
        <v>1791.8509453880511</v>
      </c>
      <c r="BM23" s="43">
        <f t="shared" si="23"/>
        <v>2.2715093546071107E-3</v>
      </c>
      <c r="BN23" s="13">
        <f ca="1">'13年1-9支出明细'!Y18/9*12</f>
        <v>24600.733333333334</v>
      </c>
      <c r="BO23" s="13">
        <f t="shared" si="89"/>
        <v>28549.771554775045</v>
      </c>
      <c r="BP23" s="43">
        <f t="shared" si="24"/>
        <v>1.2169475921279203E-2</v>
      </c>
      <c r="BQ23" s="13">
        <f ca="1">'13年1-9支出明细'!Z18/9*12</f>
        <v>246085.36</v>
      </c>
      <c r="BR23" s="13">
        <f ca="1">Sheet2!EP17+Sheet2!V17</f>
        <v>14379.43</v>
      </c>
      <c r="BS23" s="13">
        <f t="shared" si="90"/>
        <v>285588.26746253815</v>
      </c>
      <c r="BT23" s="43">
        <f t="shared" si="25"/>
        <v>2.7825289718322209E-3</v>
      </c>
      <c r="BU23" s="13">
        <f ca="1">'13年1-9支出明细'!AB18/9*12</f>
        <v>12439.173333333332</v>
      </c>
      <c r="BV23" s="13">
        <f t="shared" si="91"/>
        <v>14435.974415271479</v>
      </c>
      <c r="BW23" s="43">
        <f t="shared" si="26"/>
        <v>2.7443136865459572E-3</v>
      </c>
      <c r="BX23" s="13">
        <f ca="1">'13年1-9支出明细'!AC18/9*12</f>
        <v>6737.4266666666663</v>
      </c>
      <c r="BY23" s="13">
        <f t="shared" si="92"/>
        <v>7818.9535894749561</v>
      </c>
      <c r="BZ23" s="43">
        <f t="shared" si="27"/>
        <v>6.0065973230679524E-3</v>
      </c>
      <c r="CA23" s="12">
        <f t="shared" si="131"/>
        <v>27716.906666666666</v>
      </c>
      <c r="CB23" s="30">
        <f t="shared" si="93"/>
        <v>32166.169309520101</v>
      </c>
      <c r="CC23" s="43">
        <f t="shared" si="28"/>
        <v>1.0363720544432252E-4</v>
      </c>
      <c r="CD23" s="13">
        <f ca="1">'13年1-9支出明细'!AE18/9*12</f>
        <v>27716.906666666666</v>
      </c>
      <c r="CE23" s="13">
        <f t="shared" si="94"/>
        <v>32166.169309520104</v>
      </c>
      <c r="CF23" s="43">
        <f t="shared" si="29"/>
        <v>1.1997089698318768E-4</v>
      </c>
      <c r="CG23" s="13">
        <f ca="1">'13年1-9支出明细'!AF18/9*12</f>
        <v>0</v>
      </c>
      <c r="CH23" s="13">
        <f ca="1">Sheet2!BP17+Sheet2!ET17</f>
        <v>0</v>
      </c>
      <c r="CI23" s="13">
        <f t="shared" si="95"/>
        <v>0</v>
      </c>
      <c r="CJ23" s="43">
        <f t="shared" si="30"/>
        <v>0</v>
      </c>
      <c r="CK23" s="12">
        <f>CN23+CQ23+CT23+CW23+CZ23+DC23++DG23+DJ23+DM23+DQ23+EA23+ED23+EN23+EQ23+ET23+EW23+EZ23+FC23+FF23+FI23+FJ23+FM23+FP23+FS23+FW23</f>
        <v>41541.333333333336</v>
      </c>
      <c r="CL23" s="30">
        <f t="shared" si="96"/>
        <v>48209.765159335169</v>
      </c>
      <c r="CM23" s="43">
        <f t="shared" si="31"/>
        <v>4.5341924791563864E-4</v>
      </c>
      <c r="CN23" s="13">
        <v>0</v>
      </c>
      <c r="CO23" s="13">
        <f t="shared" si="97"/>
        <v>0</v>
      </c>
      <c r="CP23" s="43">
        <f t="shared" si="32"/>
        <v>0</v>
      </c>
      <c r="CQ23" s="13">
        <f ca="1">'13年1-9支出明细'!AJ18/9*12</f>
        <v>0</v>
      </c>
      <c r="CR23" s="13">
        <f t="shared" si="98"/>
        <v>0</v>
      </c>
      <c r="CS23" s="43">
        <f t="shared" si="33"/>
        <v>0</v>
      </c>
      <c r="CT23" s="13">
        <f ca="1">'13年1-9支出明细'!AK18/9*12</f>
        <v>0</v>
      </c>
      <c r="CU23" s="13">
        <f t="shared" si="99"/>
        <v>0</v>
      </c>
      <c r="CV23" s="43">
        <f t="shared" si="34"/>
        <v>0</v>
      </c>
      <c r="CW23" s="13">
        <f ca="1">'13年1-9支出明细'!AL18/9*12</f>
        <v>0</v>
      </c>
      <c r="CX23" s="13">
        <f t="shared" si="100"/>
        <v>0</v>
      </c>
      <c r="CY23" s="43">
        <f t="shared" si="35"/>
        <v>0</v>
      </c>
      <c r="CZ23" s="13">
        <f ca="1">'13年1-9支出明细'!AM18/9*12</f>
        <v>0</v>
      </c>
      <c r="DA23" s="13">
        <f t="shared" si="101"/>
        <v>0</v>
      </c>
      <c r="DB23" s="43">
        <f t="shared" si="36"/>
        <v>0</v>
      </c>
      <c r="DC23" s="13">
        <f ca="1">'13年1-9支出明细'!AN18/9*12</f>
        <v>0</v>
      </c>
      <c r="DD23" s="13">
        <f t="shared" si="102"/>
        <v>0</v>
      </c>
      <c r="DE23" s="13">
        <f ca="1">Sheet2!DG17+Sheet2!AD17</f>
        <v>0</v>
      </c>
      <c r="DF23" s="43">
        <f t="shared" si="37"/>
        <v>0</v>
      </c>
      <c r="DG23" s="13">
        <f ca="1">'13年1-9支出明细'!AP18/9*12</f>
        <v>0</v>
      </c>
      <c r="DH23" s="13">
        <f t="shared" si="103"/>
        <v>0</v>
      </c>
      <c r="DI23" s="43">
        <f t="shared" si="38"/>
        <v>0</v>
      </c>
      <c r="DJ23" s="13">
        <f ca="1">'13年1-9支出明细'!AQ18/9*12</f>
        <v>0</v>
      </c>
      <c r="DK23" s="13">
        <f t="shared" si="104"/>
        <v>0</v>
      </c>
      <c r="DL23" s="43">
        <f t="shared" si="39"/>
        <v>0</v>
      </c>
      <c r="DM23" s="13">
        <f ca="1">'13年1-9支出明细'!AR18/9*12</f>
        <v>0</v>
      </c>
      <c r="DN23" s="13">
        <f ca="1">Sheet2!DK17+Sheet2!AH17</f>
        <v>0</v>
      </c>
      <c r="DO23" s="13"/>
      <c r="DP23" s="43">
        <f t="shared" si="40"/>
        <v>0</v>
      </c>
      <c r="DQ23" s="13">
        <f ca="1">'13年1-9支出明细'!AT18/9*12</f>
        <v>0</v>
      </c>
      <c r="DR23" s="13">
        <f t="shared" si="105"/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43">
        <f t="shared" si="42"/>
        <v>0</v>
      </c>
      <c r="EA23" s="13">
        <v>0</v>
      </c>
      <c r="EB23" s="13">
        <f t="shared" si="106"/>
        <v>0</v>
      </c>
      <c r="EC23" s="43">
        <f t="shared" si="43"/>
        <v>0</v>
      </c>
      <c r="ED23" s="13">
        <f ca="1">'13年1-9支出明细'!BC18/9*12</f>
        <v>0</v>
      </c>
      <c r="EE23" s="13">
        <f t="shared" si="107"/>
        <v>0</v>
      </c>
      <c r="EF23" s="43">
        <f t="shared" si="44"/>
        <v>0</v>
      </c>
      <c r="EG23" s="13">
        <f ca="1">'13年1-9支出明细'!BD18/9*12</f>
        <v>0</v>
      </c>
      <c r="EH23" s="13">
        <f t="shared" si="108"/>
        <v>0</v>
      </c>
      <c r="EI23" s="43">
        <f t="shared" si="45"/>
        <v>0</v>
      </c>
      <c r="EJ23" s="13">
        <f ca="1">'13年1-9支出明细'!BE18/9*12</f>
        <v>0</v>
      </c>
      <c r="EK23" s="13">
        <f t="shared" si="109"/>
        <v>0</v>
      </c>
      <c r="EL23" s="13">
        <v>0</v>
      </c>
      <c r="EM23" s="43">
        <f t="shared" si="46"/>
        <v>0</v>
      </c>
      <c r="EN23" s="13">
        <f ca="1">'13年1-9支出明细'!BG18/9*12</f>
        <v>0</v>
      </c>
      <c r="EO23" s="13">
        <f t="shared" si="110"/>
        <v>0</v>
      </c>
      <c r="EP23" s="43">
        <f t="shared" si="47"/>
        <v>0</v>
      </c>
      <c r="EQ23" s="13">
        <f ca="1">'13年1-9支出明细'!BH18/9*12</f>
        <v>0</v>
      </c>
      <c r="ER23" s="13">
        <f t="shared" si="111"/>
        <v>0</v>
      </c>
      <c r="ES23" s="43">
        <f t="shared" si="48"/>
        <v>0</v>
      </c>
      <c r="ET23" s="13">
        <v>0</v>
      </c>
      <c r="EU23" s="13">
        <f t="shared" si="112"/>
        <v>0</v>
      </c>
      <c r="EV23" s="43">
        <f t="shared" si="49"/>
        <v>0</v>
      </c>
      <c r="EW23" s="13">
        <f ca="1">'13年1-9支出明细'!BJ18/9*12</f>
        <v>0</v>
      </c>
      <c r="EX23" s="13">
        <f t="shared" si="113"/>
        <v>0</v>
      </c>
      <c r="EY23" s="43">
        <f t="shared" si="50"/>
        <v>0</v>
      </c>
      <c r="EZ23" s="13">
        <v>0</v>
      </c>
      <c r="FA23" s="13">
        <f t="shared" si="114"/>
        <v>0</v>
      </c>
      <c r="FB23" s="43">
        <f t="shared" si="51"/>
        <v>0</v>
      </c>
      <c r="FC23" s="13">
        <f ca="1">'13年1-9支出明细'!BL18/9*12</f>
        <v>0</v>
      </c>
      <c r="FD23" s="13">
        <f t="shared" si="115"/>
        <v>0</v>
      </c>
      <c r="FE23" s="43">
        <f t="shared" si="52"/>
        <v>0</v>
      </c>
      <c r="FF23" s="13">
        <f ca="1">'13年1-9支出明细'!BM18/9*12</f>
        <v>0</v>
      </c>
      <c r="FG23" s="13">
        <f t="shared" si="116"/>
        <v>0</v>
      </c>
      <c r="FH23" s="43">
        <f t="shared" si="53"/>
        <v>0</v>
      </c>
      <c r="FI23" s="13">
        <f ca="1">'13年1-9支出明细'!BN18/9*12</f>
        <v>41541.333333333336</v>
      </c>
      <c r="FJ23" s="13">
        <f ca="1">Sheet2!EX17+Sheet2!BF17</f>
        <v>0</v>
      </c>
      <c r="FK23" s="13">
        <f t="shared" si="117"/>
        <v>48209.765159335155</v>
      </c>
      <c r="FL23" s="43">
        <f t="shared" si="54"/>
        <v>3.1778724768000068E-2</v>
      </c>
      <c r="FM23" s="13">
        <f ca="1">'13年1-9支出明细'!BP18/9*12</f>
        <v>0</v>
      </c>
      <c r="FN23" s="13">
        <v>0</v>
      </c>
      <c r="FO23" s="43">
        <v>0</v>
      </c>
      <c r="FP23" s="13">
        <v>0</v>
      </c>
      <c r="FQ23" s="13">
        <f t="shared" si="118"/>
        <v>0</v>
      </c>
      <c r="FR23" s="43">
        <f t="shared" si="55"/>
        <v>0</v>
      </c>
      <c r="FS23" s="13">
        <f ca="1">'13年1-9支出明细'!BR18/9*12</f>
        <v>0</v>
      </c>
      <c r="FT23" s="13">
        <v>0</v>
      </c>
      <c r="FU23" s="13"/>
      <c r="FV23" s="43"/>
      <c r="FW23" s="13">
        <f ca="1">'13年1-9支出明细'!BT18/9*12</f>
        <v>0</v>
      </c>
      <c r="FX23" s="13">
        <f t="shared" si="119"/>
        <v>0</v>
      </c>
      <c r="FY23" s="43">
        <f t="shared" si="56"/>
        <v>0</v>
      </c>
      <c r="FZ23" s="12">
        <f ca="1">'13年1-9支出明细'!BU18/9*12</f>
        <v>76791.066666666666</v>
      </c>
      <c r="GA23" s="12">
        <f t="shared" si="120"/>
        <v>89117.969821258739</v>
      </c>
      <c r="GB23" s="43">
        <f t="shared" si="57"/>
        <v>2.6541075062431578E-3</v>
      </c>
      <c r="GC23" s="12">
        <f ca="1">'13年1-9支出明细'!BV18/9*12</f>
        <v>0</v>
      </c>
      <c r="GD23" s="12">
        <f t="shared" si="121"/>
        <v>0</v>
      </c>
      <c r="GE23" s="43">
        <f t="shared" si="58"/>
        <v>0</v>
      </c>
      <c r="GF23" s="12">
        <f ca="1">'13年1-9支出明细'!BW18/9*12</f>
        <v>0</v>
      </c>
      <c r="GG23" s="12">
        <f t="shared" si="122"/>
        <v>0</v>
      </c>
      <c r="GH23" s="43">
        <f t="shared" si="59"/>
        <v>0</v>
      </c>
      <c r="GI23" s="12">
        <v>0</v>
      </c>
      <c r="GJ23" s="12">
        <f t="shared" si="123"/>
        <v>0</v>
      </c>
      <c r="GK23" s="43">
        <f t="shared" si="60"/>
        <v>0</v>
      </c>
      <c r="GL23" s="27">
        <f>GO23+GR23+GU23+GX23+HA23</f>
        <v>0</v>
      </c>
      <c r="GM23" s="27">
        <f t="shared" si="124"/>
        <v>0</v>
      </c>
      <c r="GN23" s="43">
        <f t="shared" si="61"/>
        <v>0</v>
      </c>
      <c r="GO23" s="13">
        <f ca="1">'13年1-9支出明细'!BZ18/9*12</f>
        <v>0</v>
      </c>
      <c r="GP23" s="13" t="e">
        <f t="shared" si="125"/>
        <v>#DIV/0!</v>
      </c>
      <c r="GQ23" s="43" t="e">
        <f t="shared" si="62"/>
        <v>#DIV/0!</v>
      </c>
      <c r="GR23" s="13">
        <f ca="1">'13年1-9支出明细'!CA18/9*12</f>
        <v>0</v>
      </c>
      <c r="GS23" s="13">
        <f t="shared" si="126"/>
        <v>0</v>
      </c>
      <c r="GT23" s="43">
        <f t="shared" si="63"/>
        <v>0</v>
      </c>
      <c r="GU23" s="13">
        <f ca="1">'13年1-9支出明细'!CB18/9*12</f>
        <v>0</v>
      </c>
      <c r="GV23" s="27">
        <f t="shared" si="127"/>
        <v>0</v>
      </c>
      <c r="GW23" s="38">
        <f t="shared" si="70"/>
        <v>0</v>
      </c>
      <c r="GX23" s="13">
        <f ca="1">'13年1-9支出明细'!CC18/9*12</f>
        <v>0</v>
      </c>
      <c r="GY23" s="13">
        <f t="shared" si="128"/>
        <v>0</v>
      </c>
      <c r="GZ23" s="43">
        <f t="shared" si="64"/>
        <v>0</v>
      </c>
      <c r="HA23" s="13">
        <f ca="1">'13年1-9支出明细'!CD18/9*12</f>
        <v>0</v>
      </c>
      <c r="HB23" s="13">
        <f t="shared" si="129"/>
        <v>0</v>
      </c>
      <c r="HC23" s="56">
        <f t="shared" si="65"/>
        <v>0</v>
      </c>
    </row>
    <row r="24" spans="1:211">
      <c r="A24" s="18">
        <v>11402</v>
      </c>
      <c r="B24" s="3" t="s">
        <v>499</v>
      </c>
      <c r="C24" s="3" t="s">
        <v>313</v>
      </c>
      <c r="D24" s="12">
        <f t="shared" si="66"/>
        <v>7242732.2733333325</v>
      </c>
      <c r="E24" s="12">
        <f t="shared" si="67"/>
        <v>5649398.4000000004</v>
      </c>
      <c r="F24" s="13">
        <v>2752752</v>
      </c>
      <c r="G24" s="26">
        <f t="shared" si="71"/>
        <v>3194638.1305821547</v>
      </c>
      <c r="H24" s="40">
        <f t="shared" si="72"/>
        <v>4.0303755764117363E-2</v>
      </c>
      <c r="I24" s="13">
        <v>1443348</v>
      </c>
      <c r="J24" s="13">
        <f t="shared" si="73"/>
        <v>1675041.7605725082</v>
      </c>
      <c r="K24" s="40">
        <f t="shared" si="5"/>
        <v>3.8878062700501696E-2</v>
      </c>
      <c r="L24" s="13">
        <v>1238738.3999999999</v>
      </c>
      <c r="M24" s="13">
        <f t="shared" si="74"/>
        <v>1437587.15876197</v>
      </c>
      <c r="N24" s="40">
        <f t="shared" si="6"/>
        <v>4.030375576411737E-2</v>
      </c>
      <c r="O24" s="13">
        <v>215760</v>
      </c>
      <c r="P24" s="13">
        <v>20000</v>
      </c>
      <c r="Q24" s="13">
        <f t="shared" si="75"/>
        <v>250394.92226484837</v>
      </c>
      <c r="R24" s="43">
        <f t="shared" si="7"/>
        <v>3.8600257621296694E-2</v>
      </c>
      <c r="S24" s="124">
        <v>226453.33333333331</v>
      </c>
      <c r="T24" s="130">
        <v>189600</v>
      </c>
      <c r="U24" s="125">
        <v>20000</v>
      </c>
      <c r="V24" s="125">
        <f t="shared" si="76"/>
        <v>220035.58241293681</v>
      </c>
      <c r="W24" s="43">
        <f t="shared" si="8"/>
        <v>3.3920137398024901E-2</v>
      </c>
      <c r="X24" s="13">
        <f ca="1">'13年1-9支出明细'!K19/9*12</f>
        <v>24960</v>
      </c>
      <c r="Y24" s="13">
        <f t="shared" si="77"/>
        <v>28966.709583475225</v>
      </c>
      <c r="Z24" s="43">
        <f t="shared" si="9"/>
        <v>1.0249037373399477E-2</v>
      </c>
      <c r="AA24" s="13">
        <f ca="1">'13年1-9支出明细'!L19/9*12</f>
        <v>0</v>
      </c>
      <c r="AB24" s="13">
        <f t="shared" si="78"/>
        <v>0</v>
      </c>
      <c r="AC24" s="43">
        <f t="shared" si="10"/>
        <v>0</v>
      </c>
      <c r="AD24" s="13">
        <f ca="1">'13年1-9支出明细'!M19/9*12</f>
        <v>0</v>
      </c>
      <c r="AE24" s="13">
        <f t="shared" si="79"/>
        <v>0</v>
      </c>
      <c r="AF24" s="43">
        <f t="shared" si="11"/>
        <v>0</v>
      </c>
      <c r="AG24" s="13">
        <f ca="1">'13年1-9支出明细'!N19/9*12</f>
        <v>0</v>
      </c>
      <c r="AH24" s="23">
        <v>0</v>
      </c>
      <c r="AI24" s="43">
        <v>0</v>
      </c>
      <c r="AJ24" s="23">
        <f t="shared" si="12"/>
        <v>0</v>
      </c>
      <c r="AK24" s="23">
        <f t="shared" si="13"/>
        <v>0</v>
      </c>
      <c r="AL24" s="43">
        <f t="shared" si="14"/>
        <v>0</v>
      </c>
      <c r="AM24" s="13">
        <f ca="1">'13年1-9支出明细'!P19/9*12</f>
        <v>0</v>
      </c>
      <c r="AN24" s="13">
        <f t="shared" si="80"/>
        <v>0</v>
      </c>
      <c r="AO24" s="43">
        <f t="shared" si="15"/>
        <v>0</v>
      </c>
      <c r="AP24" s="13">
        <f ca="1">'13年1-9支出明细'!Q19/9*12</f>
        <v>0</v>
      </c>
      <c r="AQ24" s="13">
        <f t="shared" si="81"/>
        <v>0</v>
      </c>
      <c r="AR24" s="43">
        <f t="shared" si="16"/>
        <v>0</v>
      </c>
      <c r="AS24" s="13">
        <f ca="1">'13年1-9支出明细'!R19/9*12</f>
        <v>0</v>
      </c>
      <c r="AT24" s="13">
        <f t="shared" si="82"/>
        <v>0</v>
      </c>
      <c r="AU24" s="43">
        <f t="shared" si="17"/>
        <v>0</v>
      </c>
      <c r="AV24" s="13">
        <v>0</v>
      </c>
      <c r="AW24" s="13">
        <f t="shared" si="83"/>
        <v>0</v>
      </c>
      <c r="AX24" s="43">
        <f t="shared" si="18"/>
        <v>0</v>
      </c>
      <c r="AY24" s="12">
        <f>BB24+BE24+BH24+BK24+BN24+BQ24+BR24</f>
        <v>1301140.313333333</v>
      </c>
      <c r="AZ24" s="31">
        <f t="shared" si="84"/>
        <v>1510006.1531922524</v>
      </c>
      <c r="BA24" s="43">
        <f t="shared" si="19"/>
        <v>1.2463648106490458E-2</v>
      </c>
      <c r="BB24" s="13">
        <f ca="1">'13年1-9支出明细'!U19/9*12</f>
        <v>0</v>
      </c>
      <c r="BC24" s="13">
        <f t="shared" si="85"/>
        <v>0</v>
      </c>
      <c r="BD24" s="43">
        <f t="shared" si="20"/>
        <v>0</v>
      </c>
      <c r="BE24" s="13">
        <f ca="1">'13年1-9支出明细'!V19/9*12</f>
        <v>2638.8933333333334</v>
      </c>
      <c r="BF24" s="13">
        <f t="shared" si="86"/>
        <v>3062.502275978989</v>
      </c>
      <c r="BG24" s="43">
        <f t="shared" si="21"/>
        <v>2.7072236584731971E-2</v>
      </c>
      <c r="BH24" s="13">
        <f ca="1">'13年1-9支出明细'!W19/9*12</f>
        <v>0</v>
      </c>
      <c r="BI24" s="13">
        <f t="shared" si="87"/>
        <v>0</v>
      </c>
      <c r="BJ24" s="43">
        <f t="shared" si="22"/>
        <v>0</v>
      </c>
      <c r="BK24" s="13">
        <f ca="1">'13年1-9支出明细'!X19/9*12</f>
        <v>986</v>
      </c>
      <c r="BL24" s="13">
        <f t="shared" si="88"/>
        <v>1144.2778705651672</v>
      </c>
      <c r="BM24" s="43">
        <f t="shared" si="23"/>
        <v>1.450588227747805E-3</v>
      </c>
      <c r="BN24" s="13">
        <f ca="1">'13年1-9支出明细'!Y19/9*12</f>
        <v>26441.52</v>
      </c>
      <c r="BO24" s="13">
        <f t="shared" si="89"/>
        <v>30686.050912886691</v>
      </c>
      <c r="BP24" s="43">
        <f t="shared" si="24"/>
        <v>1.3080075158817317E-2</v>
      </c>
      <c r="BQ24" s="13">
        <f ca="1">'13年1-9支出明细'!Z19/9*12</f>
        <v>1142661.7599999998</v>
      </c>
      <c r="BR24" s="13">
        <f ca="1">Sheet2!EP18+Sheet2!V18</f>
        <v>128412.14</v>
      </c>
      <c r="BS24" s="13">
        <f t="shared" si="90"/>
        <v>1326087.794633921</v>
      </c>
      <c r="BT24" s="43">
        <f t="shared" si="25"/>
        <v>1.2920270641881318E-2</v>
      </c>
      <c r="BU24" s="13">
        <f ca="1">'13年1-9支出明细'!AB19/9*12</f>
        <v>157097.96</v>
      </c>
      <c r="BV24" s="13">
        <f t="shared" si="91"/>
        <v>182316.14517133043</v>
      </c>
      <c r="BW24" s="43">
        <f t="shared" si="26"/>
        <v>3.4658740593408885E-2</v>
      </c>
      <c r="BX24" s="13">
        <f ca="1">'13年1-9支出明细'!AC19/9*12</f>
        <v>14118.666666666668</v>
      </c>
      <c r="BY24" s="13">
        <f t="shared" si="92"/>
        <v>16385.068791635644</v>
      </c>
      <c r="BZ24" s="43">
        <f t="shared" si="27"/>
        <v>1.2587171571730959E-2</v>
      </c>
      <c r="CA24" s="12">
        <f t="shared" si="131"/>
        <v>0</v>
      </c>
      <c r="CB24" s="30">
        <f t="shared" si="93"/>
        <v>0</v>
      </c>
      <c r="CC24" s="43">
        <f t="shared" si="28"/>
        <v>0</v>
      </c>
      <c r="CD24" s="13">
        <f ca="1">'13年1-9支出明细'!AE19/9*12</f>
        <v>0</v>
      </c>
      <c r="CE24" s="13">
        <f t="shared" si="94"/>
        <v>0</v>
      </c>
      <c r="CF24" s="43">
        <f t="shared" si="29"/>
        <v>0</v>
      </c>
      <c r="CG24" s="13">
        <f ca="1">'13年1-9支出明细'!AF19/9*12</f>
        <v>0</v>
      </c>
      <c r="CH24" s="13">
        <f ca="1">Sheet2!BP18+Sheet2!ET18</f>
        <v>0</v>
      </c>
      <c r="CI24" s="13">
        <f t="shared" si="95"/>
        <v>0</v>
      </c>
      <c r="CJ24" s="43">
        <f t="shared" si="30"/>
        <v>0</v>
      </c>
      <c r="CK24" s="12">
        <f>CN24+CQ24+CT24+CW24+CZ24+DC24++DG24+DJ24+DM24+DQ24+EA24+ED24+EN24+EQ24+ET24+EW24+EZ24+FC24+FF24+FI24+FJ24+FM24+FP24+FS24+FW24</f>
        <v>58334</v>
      </c>
      <c r="CL24" s="30">
        <f t="shared" si="96"/>
        <v>67698.078399136371</v>
      </c>
      <c r="CM24" s="43">
        <f t="shared" si="31"/>
        <v>6.3670942373645993E-4</v>
      </c>
      <c r="CN24" s="13">
        <v>0</v>
      </c>
      <c r="CO24" s="13">
        <f t="shared" si="97"/>
        <v>0</v>
      </c>
      <c r="CP24" s="43">
        <f t="shared" si="32"/>
        <v>0</v>
      </c>
      <c r="CQ24" s="13">
        <f ca="1">'13年1-9支出明细'!AJ19/9*12</f>
        <v>0</v>
      </c>
      <c r="CR24" s="13">
        <f t="shared" si="98"/>
        <v>0</v>
      </c>
      <c r="CS24" s="43">
        <f t="shared" si="33"/>
        <v>0</v>
      </c>
      <c r="CT24" s="13">
        <f ca="1">'13年1-9支出明细'!AK19/9*12</f>
        <v>0</v>
      </c>
      <c r="CU24" s="13">
        <f t="shared" si="99"/>
        <v>0</v>
      </c>
      <c r="CV24" s="43">
        <f t="shared" si="34"/>
        <v>0</v>
      </c>
      <c r="CW24" s="13">
        <f ca="1">'13年1-9支出明细'!AL19/9*12</f>
        <v>0</v>
      </c>
      <c r="CX24" s="13">
        <f t="shared" si="100"/>
        <v>0</v>
      </c>
      <c r="CY24" s="43">
        <f t="shared" si="35"/>
        <v>0</v>
      </c>
      <c r="CZ24" s="13">
        <f ca="1">'13年1-9支出明细'!AM19/9*12</f>
        <v>0</v>
      </c>
      <c r="DA24" s="13">
        <f t="shared" si="101"/>
        <v>0</v>
      </c>
      <c r="DB24" s="43">
        <f t="shared" si="36"/>
        <v>0</v>
      </c>
      <c r="DC24" s="13">
        <f ca="1">'13年1-9支出明细'!AN19/9*12</f>
        <v>0</v>
      </c>
      <c r="DD24" s="13">
        <f t="shared" si="102"/>
        <v>0</v>
      </c>
      <c r="DE24" s="13">
        <f ca="1">Sheet2!DG18+Sheet2!AD18</f>
        <v>0</v>
      </c>
      <c r="DF24" s="43">
        <f t="shared" si="37"/>
        <v>0</v>
      </c>
      <c r="DG24" s="13">
        <f ca="1">'13年1-9支出明细'!AP19/9*12</f>
        <v>0</v>
      </c>
      <c r="DH24" s="13">
        <f t="shared" si="103"/>
        <v>0</v>
      </c>
      <c r="DI24" s="43">
        <f t="shared" si="38"/>
        <v>0</v>
      </c>
      <c r="DJ24" s="13">
        <f ca="1">'13年1-9支出明细'!AQ19/9*12</f>
        <v>0</v>
      </c>
      <c r="DK24" s="13">
        <f t="shared" si="104"/>
        <v>0</v>
      </c>
      <c r="DL24" s="43">
        <f t="shared" si="39"/>
        <v>0</v>
      </c>
      <c r="DM24" s="13">
        <f ca="1">'13年1-9支出明细'!AR19/9*12</f>
        <v>0</v>
      </c>
      <c r="DN24" s="13">
        <f ca="1">Sheet2!DK18+Sheet2!AH18</f>
        <v>0</v>
      </c>
      <c r="DO24" s="13"/>
      <c r="DP24" s="43">
        <f t="shared" si="40"/>
        <v>0</v>
      </c>
      <c r="DQ24" s="13">
        <f ca="1">'13年1-9支出明细'!AT19/9*12</f>
        <v>0</v>
      </c>
      <c r="DR24" s="13">
        <f t="shared" si="105"/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43">
        <f t="shared" si="42"/>
        <v>0</v>
      </c>
      <c r="EA24" s="13">
        <v>0</v>
      </c>
      <c r="EB24" s="13">
        <f t="shared" si="106"/>
        <v>0</v>
      </c>
      <c r="EC24" s="43">
        <f t="shared" si="43"/>
        <v>0</v>
      </c>
      <c r="ED24" s="13">
        <f ca="1">'13年1-9支出明细'!BC19/9*12</f>
        <v>0</v>
      </c>
      <c r="EE24" s="13">
        <f t="shared" si="107"/>
        <v>0</v>
      </c>
      <c r="EF24" s="43">
        <f t="shared" si="44"/>
        <v>0</v>
      </c>
      <c r="EG24" s="13">
        <f ca="1">'13年1-9支出明细'!BD19/9*12</f>
        <v>0</v>
      </c>
      <c r="EH24" s="13">
        <f t="shared" si="108"/>
        <v>0</v>
      </c>
      <c r="EI24" s="43">
        <f t="shared" si="45"/>
        <v>0</v>
      </c>
      <c r="EJ24" s="13">
        <f ca="1">'13年1-9支出明细'!BE19/9*12</f>
        <v>0</v>
      </c>
      <c r="EK24" s="13">
        <f t="shared" si="109"/>
        <v>0</v>
      </c>
      <c r="EL24" s="13">
        <v>0</v>
      </c>
      <c r="EM24" s="43">
        <f t="shared" si="46"/>
        <v>0</v>
      </c>
      <c r="EN24" s="13">
        <f ca="1">'13年1-9支出明细'!BG19/9*12</f>
        <v>0</v>
      </c>
      <c r="EO24" s="13">
        <f t="shared" si="110"/>
        <v>0</v>
      </c>
      <c r="EP24" s="43">
        <f t="shared" si="47"/>
        <v>0</v>
      </c>
      <c r="EQ24" s="13">
        <f ca="1">'13年1-9支出明细'!BH19/9*12</f>
        <v>0</v>
      </c>
      <c r="ER24" s="13">
        <f t="shared" si="111"/>
        <v>0</v>
      </c>
      <c r="ES24" s="43">
        <f t="shared" si="48"/>
        <v>0</v>
      </c>
      <c r="ET24" s="13">
        <v>0</v>
      </c>
      <c r="EU24" s="13">
        <f t="shared" si="112"/>
        <v>0</v>
      </c>
      <c r="EV24" s="43">
        <f t="shared" si="49"/>
        <v>0</v>
      </c>
      <c r="EW24" s="13">
        <f ca="1">'13年1-9支出明细'!BJ19/9*12</f>
        <v>0</v>
      </c>
      <c r="EX24" s="13">
        <f t="shared" si="113"/>
        <v>0</v>
      </c>
      <c r="EY24" s="43">
        <f t="shared" si="50"/>
        <v>0</v>
      </c>
      <c r="EZ24" s="13">
        <v>0</v>
      </c>
      <c r="FA24" s="13">
        <f t="shared" si="114"/>
        <v>0</v>
      </c>
      <c r="FB24" s="43">
        <f t="shared" si="51"/>
        <v>0</v>
      </c>
      <c r="FC24" s="13">
        <f ca="1">'13年1-9支出明细'!BL19/9*12</f>
        <v>0</v>
      </c>
      <c r="FD24" s="13">
        <f t="shared" si="115"/>
        <v>0</v>
      </c>
      <c r="FE24" s="43">
        <f t="shared" si="52"/>
        <v>0</v>
      </c>
      <c r="FF24" s="13">
        <f ca="1">'13年1-9支出明细'!BM19/9*12</f>
        <v>0</v>
      </c>
      <c r="FG24" s="13">
        <f t="shared" si="116"/>
        <v>0</v>
      </c>
      <c r="FH24" s="43">
        <f t="shared" si="53"/>
        <v>0</v>
      </c>
      <c r="FI24" s="13">
        <f ca="1">'13年1-9支出明细'!BN19/9*12</f>
        <v>58334</v>
      </c>
      <c r="FJ24" s="13">
        <f ca="1">Sheet2!EX18+Sheet2!BF18</f>
        <v>0</v>
      </c>
      <c r="FK24" s="13">
        <f t="shared" si="117"/>
        <v>67698.078399136357</v>
      </c>
      <c r="FL24" s="43">
        <f t="shared" si="54"/>
        <v>4.4624954999434675E-2</v>
      </c>
      <c r="FM24" s="13">
        <f ca="1">'13年1-9支出明细'!BP19/9*12</f>
        <v>0</v>
      </c>
      <c r="FN24" s="13">
        <v>0</v>
      </c>
      <c r="FO24" s="43">
        <v>0</v>
      </c>
      <c r="FP24" s="13">
        <v>0</v>
      </c>
      <c r="FQ24" s="13">
        <f t="shared" si="118"/>
        <v>0</v>
      </c>
      <c r="FR24" s="43">
        <f t="shared" si="55"/>
        <v>0</v>
      </c>
      <c r="FS24" s="13">
        <f ca="1">'13年1-9支出明细'!BR19/9*12</f>
        <v>0</v>
      </c>
      <c r="FT24" s="13">
        <v>0</v>
      </c>
      <c r="FU24" s="13"/>
      <c r="FV24" s="43"/>
      <c r="FW24" s="13">
        <f ca="1">'13年1-9支出明细'!BT19/9*12</f>
        <v>0</v>
      </c>
      <c r="FX24" s="13">
        <f t="shared" si="119"/>
        <v>0</v>
      </c>
      <c r="FY24" s="43">
        <f t="shared" si="56"/>
        <v>0</v>
      </c>
      <c r="FZ24" s="12">
        <f ca="1">'13年1-9支出明细'!BU19/9*12</f>
        <v>233859.56000000003</v>
      </c>
      <c r="GA24" s="12">
        <f t="shared" si="120"/>
        <v>271399.91818266426</v>
      </c>
      <c r="GB24" s="43">
        <f t="shared" si="57"/>
        <v>8.082820574650899E-3</v>
      </c>
      <c r="GC24" s="12">
        <f ca="1">'13年1-9支出明细'!BV19/9*12</f>
        <v>0</v>
      </c>
      <c r="GD24" s="12">
        <f t="shared" si="121"/>
        <v>0</v>
      </c>
      <c r="GE24" s="43">
        <f t="shared" si="58"/>
        <v>0</v>
      </c>
      <c r="GF24" s="12">
        <f ca="1">'13年1-9支出明细'!BW19/9*12</f>
        <v>0</v>
      </c>
      <c r="GG24" s="12">
        <f t="shared" si="122"/>
        <v>0</v>
      </c>
      <c r="GH24" s="43">
        <f t="shared" si="59"/>
        <v>0</v>
      </c>
      <c r="GI24" s="12">
        <v>0</v>
      </c>
      <c r="GJ24" s="12">
        <f t="shared" si="123"/>
        <v>0</v>
      </c>
      <c r="GK24" s="43">
        <f t="shared" si="60"/>
        <v>0</v>
      </c>
      <c r="GL24" s="27">
        <f>GO24+GR24+GU24+GX24+HA24</f>
        <v>0</v>
      </c>
      <c r="GM24" s="27">
        <f t="shared" si="124"/>
        <v>0</v>
      </c>
      <c r="GN24" s="43">
        <f t="shared" si="61"/>
        <v>0</v>
      </c>
      <c r="GO24" s="13">
        <f ca="1">'13年1-9支出明细'!BZ19/9*12</f>
        <v>0</v>
      </c>
      <c r="GP24" s="13" t="e">
        <f t="shared" si="125"/>
        <v>#DIV/0!</v>
      </c>
      <c r="GQ24" s="43" t="e">
        <f t="shared" si="62"/>
        <v>#DIV/0!</v>
      </c>
      <c r="GR24" s="13">
        <f ca="1">'13年1-9支出明细'!CA19/9*12</f>
        <v>0</v>
      </c>
      <c r="GS24" s="13">
        <f t="shared" si="126"/>
        <v>0</v>
      </c>
      <c r="GT24" s="43">
        <f t="shared" si="63"/>
        <v>0</v>
      </c>
      <c r="GU24" s="13">
        <f ca="1">'13年1-9支出明细'!CB19/9*12</f>
        <v>0</v>
      </c>
      <c r="GV24" s="27">
        <f t="shared" si="127"/>
        <v>0</v>
      </c>
      <c r="GW24" s="38">
        <f t="shared" si="70"/>
        <v>0</v>
      </c>
      <c r="GX24" s="13">
        <f ca="1">'13年1-9支出明细'!CC19/9*12</f>
        <v>0</v>
      </c>
      <c r="GY24" s="13">
        <f t="shared" si="128"/>
        <v>0</v>
      </c>
      <c r="GZ24" s="43">
        <f t="shared" si="64"/>
        <v>0</v>
      </c>
      <c r="HA24" s="13">
        <f ca="1">'13年1-9支出明细'!CD19/9*12</f>
        <v>0</v>
      </c>
      <c r="HB24" s="13">
        <f t="shared" si="129"/>
        <v>0</v>
      </c>
      <c r="HC24" s="56">
        <f t="shared" si="65"/>
        <v>0</v>
      </c>
    </row>
    <row r="25" spans="1:211">
      <c r="A25" s="18">
        <v>11403</v>
      </c>
      <c r="B25" s="3" t="s">
        <v>500</v>
      </c>
      <c r="C25" s="3" t="s">
        <v>314</v>
      </c>
      <c r="D25" s="12">
        <f t="shared" si="66"/>
        <v>530283.9966666667</v>
      </c>
      <c r="E25" s="12">
        <f t="shared" si="67"/>
        <v>165690</v>
      </c>
      <c r="F25" s="13">
        <v>0</v>
      </c>
      <c r="G25" s="26">
        <f t="shared" si="71"/>
        <v>0</v>
      </c>
      <c r="H25" s="40">
        <f t="shared" si="72"/>
        <v>0</v>
      </c>
      <c r="I25" s="13">
        <v>165690</v>
      </c>
      <c r="J25" s="13">
        <f t="shared" si="73"/>
        <v>192287.42431434334</v>
      </c>
      <c r="K25" s="40">
        <f t="shared" si="5"/>
        <v>4.4630305434629246E-3</v>
      </c>
      <c r="L25" s="13">
        <v>0</v>
      </c>
      <c r="M25" s="13">
        <f t="shared" si="74"/>
        <v>0</v>
      </c>
      <c r="N25" s="40">
        <f t="shared" si="6"/>
        <v>0</v>
      </c>
      <c r="O25" s="13">
        <v>0</v>
      </c>
      <c r="P25" s="13">
        <v>0</v>
      </c>
      <c r="Q25" s="13">
        <f t="shared" si="75"/>
        <v>0</v>
      </c>
      <c r="R25" s="43">
        <f t="shared" si="7"/>
        <v>0</v>
      </c>
      <c r="S25" s="124">
        <v>0</v>
      </c>
      <c r="T25" s="130">
        <v>0</v>
      </c>
      <c r="U25" s="125">
        <v>0</v>
      </c>
      <c r="V25" s="125">
        <f t="shared" si="76"/>
        <v>0</v>
      </c>
      <c r="W25" s="43">
        <f t="shared" si="8"/>
        <v>0</v>
      </c>
      <c r="X25" s="13">
        <f ca="1">'13年1-9支出明细'!K20/9*12</f>
        <v>0</v>
      </c>
      <c r="Y25" s="13">
        <f t="shared" si="77"/>
        <v>0</v>
      </c>
      <c r="Z25" s="43">
        <f t="shared" si="9"/>
        <v>0</v>
      </c>
      <c r="AA25" s="13">
        <f ca="1">'13年1-9支出明细'!L20/9*12</f>
        <v>0</v>
      </c>
      <c r="AB25" s="13">
        <f t="shared" si="78"/>
        <v>0</v>
      </c>
      <c r="AC25" s="43">
        <f t="shared" si="10"/>
        <v>0</v>
      </c>
      <c r="AD25" s="13">
        <f ca="1">'13年1-9支出明细'!M20/9*12</f>
        <v>0</v>
      </c>
      <c r="AE25" s="13">
        <f t="shared" si="79"/>
        <v>0</v>
      </c>
      <c r="AF25" s="43">
        <f t="shared" si="11"/>
        <v>0</v>
      </c>
      <c r="AG25" s="13">
        <f ca="1">'13年1-9支出明细'!N20/9*12</f>
        <v>0</v>
      </c>
      <c r="AH25" s="23">
        <v>0</v>
      </c>
      <c r="AI25" s="43">
        <v>0</v>
      </c>
      <c r="AJ25" s="23">
        <f t="shared" si="12"/>
        <v>0</v>
      </c>
      <c r="AK25" s="23">
        <f t="shared" si="13"/>
        <v>0</v>
      </c>
      <c r="AL25" s="43">
        <f t="shared" si="14"/>
        <v>0</v>
      </c>
      <c r="AM25" s="13">
        <f ca="1">'13年1-9支出明细'!P20/9*12</f>
        <v>0</v>
      </c>
      <c r="AN25" s="13">
        <f t="shared" si="80"/>
        <v>0</v>
      </c>
      <c r="AO25" s="43">
        <f t="shared" si="15"/>
        <v>0</v>
      </c>
      <c r="AP25" s="13">
        <f ca="1">'13年1-9支出明细'!Q20/9*12</f>
        <v>0</v>
      </c>
      <c r="AQ25" s="13">
        <f t="shared" si="81"/>
        <v>0</v>
      </c>
      <c r="AR25" s="43">
        <f t="shared" si="16"/>
        <v>0</v>
      </c>
      <c r="AS25" s="13">
        <f ca="1">'13年1-9支出明细'!R20/9*12</f>
        <v>0</v>
      </c>
      <c r="AT25" s="13">
        <f t="shared" si="82"/>
        <v>0</v>
      </c>
      <c r="AU25" s="43">
        <f t="shared" si="17"/>
        <v>0</v>
      </c>
      <c r="AV25" s="13">
        <v>0</v>
      </c>
      <c r="AW25" s="13">
        <f t="shared" si="83"/>
        <v>0</v>
      </c>
      <c r="AX25" s="43">
        <f t="shared" si="18"/>
        <v>0</v>
      </c>
      <c r="AY25" s="12">
        <f>BB25+BE25+BH25+BK25+BN25+BQ25+BR25</f>
        <v>163966.47666666668</v>
      </c>
      <c r="AZ25" s="31">
        <f t="shared" si="84"/>
        <v>190287.23201237986</v>
      </c>
      <c r="BA25" s="43">
        <f t="shared" si="19"/>
        <v>1.5706380361076911E-3</v>
      </c>
      <c r="BB25" s="13">
        <f ca="1">'13年1-9支出明细'!U20/9*12</f>
        <v>0</v>
      </c>
      <c r="BC25" s="13">
        <f t="shared" si="85"/>
        <v>0</v>
      </c>
      <c r="BD25" s="43">
        <f t="shared" si="20"/>
        <v>0</v>
      </c>
      <c r="BE25" s="13">
        <f ca="1">'13年1-9支出明细'!V20/9*12</f>
        <v>80</v>
      </c>
      <c r="BF25" s="13">
        <f t="shared" si="86"/>
        <v>92.842017895753941</v>
      </c>
      <c r="BG25" s="43">
        <f t="shared" si="21"/>
        <v>8.2071484262792897E-4</v>
      </c>
      <c r="BH25" s="13">
        <f ca="1">'13年1-9支出明细'!W20/9*12</f>
        <v>0</v>
      </c>
      <c r="BI25" s="13">
        <f t="shared" si="87"/>
        <v>0</v>
      </c>
      <c r="BJ25" s="43">
        <f t="shared" si="22"/>
        <v>0</v>
      </c>
      <c r="BK25" s="13">
        <f ca="1">'13年1-9支出明细'!X20/9*12</f>
        <v>3516.8</v>
      </c>
      <c r="BL25" s="13">
        <f t="shared" si="88"/>
        <v>4081.3351066973428</v>
      </c>
      <c r="BM25" s="43">
        <f t="shared" si="23"/>
        <v>5.1738627579548486E-3</v>
      </c>
      <c r="BN25" s="13">
        <f ca="1">'13年1-9支出明细'!Y20/9*12</f>
        <v>30245.453333333335</v>
      </c>
      <c r="BO25" s="13">
        <f t="shared" si="89"/>
        <v>35100.611495481549</v>
      </c>
      <c r="BP25" s="43">
        <f t="shared" si="24"/>
        <v>1.4961802604861664E-2</v>
      </c>
      <c r="BQ25" s="13">
        <f ca="1">'13年1-9支出明细'!Z20/9*12</f>
        <v>119748.77333333333</v>
      </c>
      <c r="BR25" s="13">
        <f ca="1">Sheet2!EP19+Sheet2!V19</f>
        <v>10375.450000000001</v>
      </c>
      <c r="BS25" s="13">
        <f t="shared" si="90"/>
        <v>138971.47196009895</v>
      </c>
      <c r="BT25" s="43">
        <f t="shared" si="25"/>
        <v>1.3540197236494265E-3</v>
      </c>
      <c r="BU25" s="13">
        <f ca="1">'13年1-9支出明细'!AB20/9*12</f>
        <v>9007.52</v>
      </c>
      <c r="BV25" s="13">
        <f t="shared" si="91"/>
        <v>10453.454162954517</v>
      </c>
      <c r="BW25" s="43">
        <f t="shared" si="26"/>
        <v>1.9872269447034348E-3</v>
      </c>
      <c r="BX25" s="13">
        <f ca="1">'13年1-9支出明细'!AC20/9*12</f>
        <v>4826.666666666667</v>
      </c>
      <c r="BY25" s="13">
        <f t="shared" si="92"/>
        <v>5601.4684130438209</v>
      </c>
      <c r="BZ25" s="43">
        <f t="shared" si="27"/>
        <v>4.3031033232284509E-3</v>
      </c>
      <c r="CA25" s="12">
        <f t="shared" si="131"/>
        <v>912</v>
      </c>
      <c r="CB25" s="30">
        <f t="shared" si="93"/>
        <v>1058.3990040115948</v>
      </c>
      <c r="CC25" s="43">
        <f t="shared" si="28"/>
        <v>3.4100894627931835E-6</v>
      </c>
      <c r="CD25" s="13">
        <f ca="1">'13年1-9支出明细'!AE20/9*12</f>
        <v>912</v>
      </c>
      <c r="CE25" s="13">
        <f t="shared" si="94"/>
        <v>1058.399004011595</v>
      </c>
      <c r="CF25" s="43">
        <f t="shared" si="29"/>
        <v>3.9475349599618806E-6</v>
      </c>
      <c r="CG25" s="13">
        <f ca="1">'13年1-9支出明细'!AF20/9*12</f>
        <v>0</v>
      </c>
      <c r="CH25" s="13">
        <f ca="1">Sheet2!BP19+Sheet2!ET19</f>
        <v>0</v>
      </c>
      <c r="CI25" s="13">
        <f t="shared" si="95"/>
        <v>0</v>
      </c>
      <c r="CJ25" s="43">
        <f t="shared" si="30"/>
        <v>0</v>
      </c>
      <c r="CK25" s="12">
        <f>CN25+CQ25+CT25+CW25+CZ25+DC25++DG25+DJ25+DM25+DQ25+EA25+ED25+EN25+EQ25+ET25+EW25+EZ25+FC25+FF25+FI25+FJ25+FM25+FP25+FS25+FW25</f>
        <v>0</v>
      </c>
      <c r="CL25" s="30">
        <f t="shared" si="96"/>
        <v>0</v>
      </c>
      <c r="CM25" s="43">
        <f t="shared" si="31"/>
        <v>0</v>
      </c>
      <c r="CN25" s="13">
        <v>0</v>
      </c>
      <c r="CO25" s="13">
        <f t="shared" si="97"/>
        <v>0</v>
      </c>
      <c r="CP25" s="43">
        <f t="shared" si="32"/>
        <v>0</v>
      </c>
      <c r="CQ25" s="13">
        <f ca="1">'13年1-9支出明细'!AJ20/9*12</f>
        <v>0</v>
      </c>
      <c r="CR25" s="13">
        <f t="shared" si="98"/>
        <v>0</v>
      </c>
      <c r="CS25" s="43">
        <f t="shared" si="33"/>
        <v>0</v>
      </c>
      <c r="CT25" s="13">
        <f ca="1">'13年1-9支出明细'!AK20/9*12</f>
        <v>0</v>
      </c>
      <c r="CU25" s="13">
        <f t="shared" si="99"/>
        <v>0</v>
      </c>
      <c r="CV25" s="43">
        <f t="shared" si="34"/>
        <v>0</v>
      </c>
      <c r="CW25" s="13">
        <f ca="1">'13年1-9支出明细'!AL20/9*12</f>
        <v>0</v>
      </c>
      <c r="CX25" s="13">
        <f t="shared" si="100"/>
        <v>0</v>
      </c>
      <c r="CY25" s="43">
        <f t="shared" si="35"/>
        <v>0</v>
      </c>
      <c r="CZ25" s="13">
        <f ca="1">'13年1-9支出明细'!AM20/9*12</f>
        <v>0</v>
      </c>
      <c r="DA25" s="13">
        <f t="shared" si="101"/>
        <v>0</v>
      </c>
      <c r="DB25" s="43">
        <f t="shared" si="36"/>
        <v>0</v>
      </c>
      <c r="DC25" s="13">
        <f ca="1">'13年1-9支出明细'!AN20/9*12</f>
        <v>0</v>
      </c>
      <c r="DD25" s="13">
        <f t="shared" si="102"/>
        <v>0</v>
      </c>
      <c r="DE25" s="13">
        <f ca="1">Sheet2!DG19+Sheet2!AD19</f>
        <v>0</v>
      </c>
      <c r="DF25" s="43">
        <f t="shared" si="37"/>
        <v>0</v>
      </c>
      <c r="DG25" s="13">
        <f ca="1">'13年1-9支出明细'!AP20/9*12</f>
        <v>0</v>
      </c>
      <c r="DH25" s="13">
        <f t="shared" si="103"/>
        <v>0</v>
      </c>
      <c r="DI25" s="43">
        <f t="shared" si="38"/>
        <v>0</v>
      </c>
      <c r="DJ25" s="13">
        <f ca="1">'13年1-9支出明细'!AQ20/9*12</f>
        <v>0</v>
      </c>
      <c r="DK25" s="13">
        <f t="shared" si="104"/>
        <v>0</v>
      </c>
      <c r="DL25" s="43">
        <f t="shared" si="39"/>
        <v>0</v>
      </c>
      <c r="DM25" s="13">
        <f ca="1">'13年1-9支出明细'!AR20/9*12</f>
        <v>0</v>
      </c>
      <c r="DN25" s="13">
        <f ca="1">Sheet2!DK19+Sheet2!AH19</f>
        <v>0</v>
      </c>
      <c r="DO25" s="13"/>
      <c r="DP25" s="43">
        <f t="shared" si="40"/>
        <v>0</v>
      </c>
      <c r="DQ25" s="13">
        <f ca="1">'13年1-9支出明细'!AT20/9*12</f>
        <v>0</v>
      </c>
      <c r="DR25" s="13">
        <f t="shared" si="105"/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43">
        <f t="shared" si="42"/>
        <v>0</v>
      </c>
      <c r="EA25" s="13">
        <v>0</v>
      </c>
      <c r="EB25" s="13">
        <f t="shared" si="106"/>
        <v>0</v>
      </c>
      <c r="EC25" s="43">
        <f t="shared" si="43"/>
        <v>0</v>
      </c>
      <c r="ED25" s="13">
        <f ca="1">'13年1-9支出明细'!BC20/9*12</f>
        <v>0</v>
      </c>
      <c r="EE25" s="13">
        <f t="shared" si="107"/>
        <v>0</v>
      </c>
      <c r="EF25" s="43">
        <f t="shared" si="44"/>
        <v>0</v>
      </c>
      <c r="EG25" s="13">
        <f ca="1">'13年1-9支出明细'!BD20/9*12</f>
        <v>0</v>
      </c>
      <c r="EH25" s="13">
        <f t="shared" si="108"/>
        <v>0</v>
      </c>
      <c r="EI25" s="43">
        <f t="shared" si="45"/>
        <v>0</v>
      </c>
      <c r="EJ25" s="13">
        <f ca="1">'13年1-9支出明细'!BE20/9*12</f>
        <v>0</v>
      </c>
      <c r="EK25" s="13">
        <f t="shared" si="109"/>
        <v>0</v>
      </c>
      <c r="EL25" s="13">
        <v>0</v>
      </c>
      <c r="EM25" s="43">
        <f t="shared" si="46"/>
        <v>0</v>
      </c>
      <c r="EN25" s="13">
        <f ca="1">'13年1-9支出明细'!BG20/9*12</f>
        <v>0</v>
      </c>
      <c r="EO25" s="13">
        <f t="shared" si="110"/>
        <v>0</v>
      </c>
      <c r="EP25" s="43">
        <f t="shared" si="47"/>
        <v>0</v>
      </c>
      <c r="EQ25" s="13">
        <f ca="1">'13年1-9支出明细'!BH20/9*12</f>
        <v>0</v>
      </c>
      <c r="ER25" s="13">
        <f t="shared" si="111"/>
        <v>0</v>
      </c>
      <c r="ES25" s="43">
        <f t="shared" si="48"/>
        <v>0</v>
      </c>
      <c r="ET25" s="13">
        <v>0</v>
      </c>
      <c r="EU25" s="13">
        <f t="shared" si="112"/>
        <v>0</v>
      </c>
      <c r="EV25" s="43">
        <f t="shared" si="49"/>
        <v>0</v>
      </c>
      <c r="EW25" s="13">
        <f ca="1">'13年1-9支出明细'!BJ20/9*12</f>
        <v>0</v>
      </c>
      <c r="EX25" s="13">
        <f t="shared" si="113"/>
        <v>0</v>
      </c>
      <c r="EY25" s="43">
        <f t="shared" si="50"/>
        <v>0</v>
      </c>
      <c r="EZ25" s="13">
        <v>0</v>
      </c>
      <c r="FA25" s="13">
        <f t="shared" si="114"/>
        <v>0</v>
      </c>
      <c r="FB25" s="43">
        <f t="shared" si="51"/>
        <v>0</v>
      </c>
      <c r="FC25" s="13">
        <f ca="1">'13年1-9支出明细'!BL20/9*12</f>
        <v>0</v>
      </c>
      <c r="FD25" s="13">
        <f t="shared" si="115"/>
        <v>0</v>
      </c>
      <c r="FE25" s="43">
        <f t="shared" si="52"/>
        <v>0</v>
      </c>
      <c r="FF25" s="13">
        <f ca="1">'13年1-9支出明细'!BM20/9*12</f>
        <v>0</v>
      </c>
      <c r="FG25" s="13">
        <f t="shared" si="116"/>
        <v>0</v>
      </c>
      <c r="FH25" s="43">
        <f t="shared" si="53"/>
        <v>0</v>
      </c>
      <c r="FI25" s="13">
        <f ca="1">'13年1-9支出明细'!BN20/9*12</f>
        <v>0</v>
      </c>
      <c r="FJ25" s="13">
        <f ca="1">Sheet2!EX19+Sheet2!BF19</f>
        <v>0</v>
      </c>
      <c r="FK25" s="13">
        <f t="shared" si="117"/>
        <v>0</v>
      </c>
      <c r="FL25" s="43">
        <f t="shared" si="54"/>
        <v>0</v>
      </c>
      <c r="FM25" s="13">
        <f ca="1">'13年1-9支出明细'!BP20/9*12</f>
        <v>0</v>
      </c>
      <c r="FN25" s="13">
        <v>0</v>
      </c>
      <c r="FO25" s="43">
        <v>0</v>
      </c>
      <c r="FP25" s="13">
        <v>0</v>
      </c>
      <c r="FQ25" s="13">
        <f t="shared" si="118"/>
        <v>0</v>
      </c>
      <c r="FR25" s="43">
        <f t="shared" si="55"/>
        <v>0</v>
      </c>
      <c r="FS25" s="13">
        <f ca="1">'13年1-9支出明细'!BR20/9*12</f>
        <v>0</v>
      </c>
      <c r="FT25" s="13">
        <v>0</v>
      </c>
      <c r="FU25" s="13"/>
      <c r="FV25" s="43"/>
      <c r="FW25" s="13">
        <f ca="1">'13年1-9支出明细'!BT20/9*12</f>
        <v>0</v>
      </c>
      <c r="FX25" s="13">
        <f t="shared" si="119"/>
        <v>0</v>
      </c>
      <c r="FY25" s="43">
        <f t="shared" si="56"/>
        <v>0</v>
      </c>
      <c r="FZ25" s="12">
        <f ca="1">'13年1-9支出明细'!BU20/9*12</f>
        <v>199715.52000000002</v>
      </c>
      <c r="GA25" s="12">
        <f t="shared" si="120"/>
        <v>231774.89852374754</v>
      </c>
      <c r="GB25" s="43">
        <f t="shared" si="57"/>
        <v>6.9027099603415961E-3</v>
      </c>
      <c r="GC25" s="12">
        <f ca="1">'13年1-9支出明细'!BV20/9*12</f>
        <v>0</v>
      </c>
      <c r="GD25" s="12">
        <f t="shared" si="121"/>
        <v>0</v>
      </c>
      <c r="GE25" s="43">
        <f t="shared" si="58"/>
        <v>0</v>
      </c>
      <c r="GF25" s="12">
        <f ca="1">'13年1-9支出明细'!BW20/9*12</f>
        <v>0</v>
      </c>
      <c r="GG25" s="12">
        <f t="shared" si="122"/>
        <v>0</v>
      </c>
      <c r="GH25" s="43">
        <f t="shared" si="59"/>
        <v>0</v>
      </c>
      <c r="GI25" s="12">
        <v>0</v>
      </c>
      <c r="GJ25" s="12">
        <f t="shared" si="123"/>
        <v>0</v>
      </c>
      <c r="GK25" s="43">
        <f t="shared" si="60"/>
        <v>0</v>
      </c>
      <c r="GL25" s="27">
        <f>GO25+GR25+GU25+GX25+HA25</f>
        <v>0</v>
      </c>
      <c r="GM25" s="27">
        <f t="shared" si="124"/>
        <v>0</v>
      </c>
      <c r="GN25" s="43">
        <f t="shared" si="61"/>
        <v>0</v>
      </c>
      <c r="GO25" s="13">
        <f ca="1">'13年1-9支出明细'!BZ20/9*12</f>
        <v>0</v>
      </c>
      <c r="GP25" s="13" t="e">
        <f t="shared" si="125"/>
        <v>#DIV/0!</v>
      </c>
      <c r="GQ25" s="43" t="e">
        <f t="shared" si="62"/>
        <v>#DIV/0!</v>
      </c>
      <c r="GR25" s="13">
        <f ca="1">'13年1-9支出明细'!CA20/9*12</f>
        <v>0</v>
      </c>
      <c r="GS25" s="13">
        <f t="shared" si="126"/>
        <v>0</v>
      </c>
      <c r="GT25" s="43">
        <f t="shared" si="63"/>
        <v>0</v>
      </c>
      <c r="GU25" s="13">
        <f ca="1">'13年1-9支出明细'!CB20/9*12</f>
        <v>0</v>
      </c>
      <c r="GV25" s="27">
        <f t="shared" si="127"/>
        <v>0</v>
      </c>
      <c r="GW25" s="38">
        <f t="shared" si="70"/>
        <v>0</v>
      </c>
      <c r="GX25" s="13">
        <f ca="1">'13年1-9支出明细'!CC20/9*12</f>
        <v>0</v>
      </c>
      <c r="GY25" s="13">
        <f t="shared" si="128"/>
        <v>0</v>
      </c>
      <c r="GZ25" s="43">
        <f t="shared" si="64"/>
        <v>0</v>
      </c>
      <c r="HA25" s="13">
        <f ca="1">'13年1-9支出明细'!CD20/9*12</f>
        <v>0</v>
      </c>
      <c r="HB25" s="13">
        <f t="shared" si="129"/>
        <v>0</v>
      </c>
      <c r="HC25" s="56">
        <f t="shared" si="65"/>
        <v>0</v>
      </c>
    </row>
    <row r="26" spans="1:211">
      <c r="A26" s="18">
        <v>11404</v>
      </c>
      <c r="B26" s="3" t="s">
        <v>501</v>
      </c>
      <c r="C26" s="3" t="s">
        <v>315</v>
      </c>
      <c r="D26" s="12">
        <f t="shared" si="66"/>
        <v>612695.84333333327</v>
      </c>
      <c r="E26" s="12">
        <f t="shared" si="67"/>
        <v>585396</v>
      </c>
      <c r="F26" s="13">
        <v>289680</v>
      </c>
      <c r="G26" s="26">
        <f t="shared" si="71"/>
        <v>336180.94680052495</v>
      </c>
      <c r="H26" s="40">
        <f t="shared" si="72"/>
        <v>4.2412799880808434E-3</v>
      </c>
      <c r="I26" s="13">
        <v>153360</v>
      </c>
      <c r="J26" s="13">
        <f t="shared" si="73"/>
        <v>177978.14830616029</v>
      </c>
      <c r="K26" s="40">
        <f t="shared" si="5"/>
        <v>4.1309093134496598E-3</v>
      </c>
      <c r="L26" s="13">
        <v>130356</v>
      </c>
      <c r="M26" s="13">
        <f t="shared" si="74"/>
        <v>151281.42606023626</v>
      </c>
      <c r="N26" s="40">
        <f t="shared" si="6"/>
        <v>4.2412799880808443E-3</v>
      </c>
      <c r="O26" s="13">
        <v>0</v>
      </c>
      <c r="P26" s="13">
        <v>0</v>
      </c>
      <c r="Q26" s="13">
        <f t="shared" si="75"/>
        <v>0</v>
      </c>
      <c r="R26" s="43">
        <f t="shared" si="7"/>
        <v>0</v>
      </c>
      <c r="S26" s="124">
        <v>0</v>
      </c>
      <c r="T26" s="130">
        <v>12000</v>
      </c>
      <c r="U26" s="125">
        <v>0</v>
      </c>
      <c r="V26" s="125">
        <f t="shared" si="76"/>
        <v>13926.302684363091</v>
      </c>
      <c r="W26" s="43">
        <f t="shared" si="8"/>
        <v>2.1468441391155001E-3</v>
      </c>
      <c r="X26" s="13">
        <f ca="1">'13年1-9支出明细'!K21/9*12</f>
        <v>0</v>
      </c>
      <c r="Y26" s="13">
        <f t="shared" si="77"/>
        <v>0</v>
      </c>
      <c r="Z26" s="43">
        <f t="shared" si="9"/>
        <v>0</v>
      </c>
      <c r="AA26" s="13">
        <f ca="1">'13年1-9支出明细'!L21/9*12</f>
        <v>0</v>
      </c>
      <c r="AB26" s="13">
        <f t="shared" si="78"/>
        <v>0</v>
      </c>
      <c r="AC26" s="43">
        <f t="shared" si="10"/>
        <v>0</v>
      </c>
      <c r="AD26" s="13">
        <f ca="1">'13年1-9支出明细'!M21/9*12</f>
        <v>0</v>
      </c>
      <c r="AE26" s="13">
        <f t="shared" si="79"/>
        <v>0</v>
      </c>
      <c r="AF26" s="43">
        <f t="shared" si="11"/>
        <v>0</v>
      </c>
      <c r="AG26" s="13">
        <f ca="1">'13年1-9支出明细'!N21/9*12</f>
        <v>0</v>
      </c>
      <c r="AH26" s="23">
        <v>0</v>
      </c>
      <c r="AI26" s="43">
        <v>0</v>
      </c>
      <c r="AJ26" s="23">
        <f t="shared" si="12"/>
        <v>0</v>
      </c>
      <c r="AK26" s="23">
        <f t="shared" si="13"/>
        <v>0</v>
      </c>
      <c r="AL26" s="43">
        <f t="shared" si="14"/>
        <v>0</v>
      </c>
      <c r="AM26" s="13">
        <f ca="1">'13年1-9支出明细'!P21/9*12</f>
        <v>0</v>
      </c>
      <c r="AN26" s="13">
        <f t="shared" si="80"/>
        <v>0</v>
      </c>
      <c r="AO26" s="43">
        <f t="shared" si="15"/>
        <v>0</v>
      </c>
      <c r="AP26" s="13">
        <f ca="1">'13年1-9支出明细'!Q21/9*12</f>
        <v>0</v>
      </c>
      <c r="AQ26" s="13">
        <f t="shared" si="81"/>
        <v>0</v>
      </c>
      <c r="AR26" s="43">
        <f t="shared" si="16"/>
        <v>0</v>
      </c>
      <c r="AS26" s="13">
        <f ca="1">'13年1-9支出明细'!R21/9*12</f>
        <v>0</v>
      </c>
      <c r="AT26" s="13">
        <f t="shared" si="82"/>
        <v>0</v>
      </c>
      <c r="AU26" s="43">
        <f t="shared" si="17"/>
        <v>0</v>
      </c>
      <c r="AV26" s="13">
        <v>0</v>
      </c>
      <c r="AW26" s="13">
        <f t="shared" si="83"/>
        <v>0</v>
      </c>
      <c r="AX26" s="43">
        <f t="shared" si="18"/>
        <v>0</v>
      </c>
      <c r="AY26" s="12">
        <f>BB26+BE26+BH26+BK26+BN26+BQ26+BR26</f>
        <v>24727.896666666664</v>
      </c>
      <c r="AZ26" s="31">
        <f t="shared" si="84"/>
        <v>28697.347810637755</v>
      </c>
      <c r="BA26" s="43">
        <f t="shared" si="19"/>
        <v>2.3686899814627095E-4</v>
      </c>
      <c r="BB26" s="13">
        <f ca="1">'13年1-9支出明细'!U21/9*12</f>
        <v>0</v>
      </c>
      <c r="BC26" s="13">
        <f t="shared" si="85"/>
        <v>0</v>
      </c>
      <c r="BD26" s="43">
        <f t="shared" si="20"/>
        <v>0</v>
      </c>
      <c r="BE26" s="13">
        <f ca="1">'13年1-9支出明细'!V21/9*12</f>
        <v>0</v>
      </c>
      <c r="BF26" s="13">
        <f t="shared" si="86"/>
        <v>0</v>
      </c>
      <c r="BG26" s="43">
        <f t="shared" si="21"/>
        <v>0</v>
      </c>
      <c r="BH26" s="13">
        <f ca="1">'13年1-9支出明细'!W21/9*12</f>
        <v>0</v>
      </c>
      <c r="BI26" s="13">
        <f t="shared" si="87"/>
        <v>0</v>
      </c>
      <c r="BJ26" s="43">
        <f t="shared" si="22"/>
        <v>0</v>
      </c>
      <c r="BK26" s="13">
        <f ca="1">'13年1-9支出明细'!X21/9*12</f>
        <v>115.86666666666667</v>
      </c>
      <c r="BL26" s="13">
        <f t="shared" si="88"/>
        <v>134.46618925235029</v>
      </c>
      <c r="BM26" s="43">
        <f t="shared" si="23"/>
        <v>1.7046128058321064E-4</v>
      </c>
      <c r="BN26" s="13">
        <f ca="1">'13年1-9支出明细'!Y21/9*12</f>
        <v>9004</v>
      </c>
      <c r="BO26" s="13">
        <f t="shared" si="89"/>
        <v>10449.369114167106</v>
      </c>
      <c r="BP26" s="43">
        <f t="shared" si="24"/>
        <v>4.4540932869967815E-3</v>
      </c>
      <c r="BQ26" s="13">
        <f ca="1">'13年1-9支出明细'!Z21/9*12</f>
        <v>12366.759999999998</v>
      </c>
      <c r="BR26" s="13">
        <f ca="1">Sheet2!EP20+Sheet2!V20</f>
        <v>3241.27</v>
      </c>
      <c r="BS26" s="13">
        <f t="shared" si="90"/>
        <v>14351.936915406173</v>
      </c>
      <c r="BT26" s="43">
        <f t="shared" si="25"/>
        <v>1.3983305625209005E-4</v>
      </c>
      <c r="BU26" s="13">
        <f ca="1">'13年1-9支出明细'!AB21/9*12</f>
        <v>4321.6933333333336</v>
      </c>
      <c r="BV26" s="13">
        <f t="shared" si="91"/>
        <v>5015.4341224161726</v>
      </c>
      <c r="BW26" s="43">
        <f t="shared" si="26"/>
        <v>9.5344616928357679E-4</v>
      </c>
      <c r="BX26" s="13">
        <f ca="1">'13年1-9支出明细'!AC21/9*12</f>
        <v>0</v>
      </c>
      <c r="BY26" s="13">
        <f t="shared" si="92"/>
        <v>0</v>
      </c>
      <c r="BZ26" s="43">
        <f t="shared" si="27"/>
        <v>0</v>
      </c>
      <c r="CA26" s="12">
        <f t="shared" si="131"/>
        <v>669.4666666666667</v>
      </c>
      <c r="CB26" s="30">
        <f t="shared" si="93"/>
        <v>776.93295309096754</v>
      </c>
      <c r="CC26" s="43">
        <f t="shared" si="28"/>
        <v>2.5032250281702597E-6</v>
      </c>
      <c r="CD26" s="13">
        <f ca="1">'13年1-9支出明细'!AE21/9*12</f>
        <v>669.4666666666667</v>
      </c>
      <c r="CE26" s="13">
        <f t="shared" si="94"/>
        <v>776.93295309096766</v>
      </c>
      <c r="CF26" s="43">
        <f t="shared" si="29"/>
        <v>2.8977445956094448E-6</v>
      </c>
      <c r="CG26" s="13">
        <f ca="1">'13年1-9支出明细'!AF21/9*12</f>
        <v>0</v>
      </c>
      <c r="CH26" s="13">
        <f ca="1">Sheet2!BP20+Sheet2!ET20</f>
        <v>0</v>
      </c>
      <c r="CI26" s="13">
        <f t="shared" si="95"/>
        <v>0</v>
      </c>
      <c r="CJ26" s="43">
        <f t="shared" si="30"/>
        <v>0</v>
      </c>
      <c r="CK26" s="12">
        <f>CN26+CQ26+CT26+CW26+CZ26+DC26++DG26+DJ26+DM26+DQ26+EA26+ED26+EN26+EQ26+ET26+EW26+EZ26+FC26+FF26+FI26+FJ26+FM26+FP26+FS26+FW26</f>
        <v>0</v>
      </c>
      <c r="CL26" s="30">
        <f t="shared" si="96"/>
        <v>0</v>
      </c>
      <c r="CM26" s="43">
        <f t="shared" si="31"/>
        <v>0</v>
      </c>
      <c r="CN26" s="13">
        <v>0</v>
      </c>
      <c r="CO26" s="13">
        <f t="shared" si="97"/>
        <v>0</v>
      </c>
      <c r="CP26" s="43">
        <f t="shared" si="32"/>
        <v>0</v>
      </c>
      <c r="CQ26" s="13">
        <f ca="1">'13年1-9支出明细'!AJ21/9*12</f>
        <v>0</v>
      </c>
      <c r="CR26" s="13">
        <f t="shared" si="98"/>
        <v>0</v>
      </c>
      <c r="CS26" s="43">
        <f t="shared" si="33"/>
        <v>0</v>
      </c>
      <c r="CT26" s="13">
        <f ca="1">'13年1-9支出明细'!AK21/9*12</f>
        <v>0</v>
      </c>
      <c r="CU26" s="13">
        <f t="shared" si="99"/>
        <v>0</v>
      </c>
      <c r="CV26" s="43">
        <f t="shared" si="34"/>
        <v>0</v>
      </c>
      <c r="CW26" s="13">
        <f ca="1">'13年1-9支出明细'!AL21/9*12</f>
        <v>0</v>
      </c>
      <c r="CX26" s="13">
        <f t="shared" si="100"/>
        <v>0</v>
      </c>
      <c r="CY26" s="43">
        <f t="shared" si="35"/>
        <v>0</v>
      </c>
      <c r="CZ26" s="13">
        <f ca="1">'13年1-9支出明细'!AM21/9*12</f>
        <v>0</v>
      </c>
      <c r="DA26" s="13">
        <f t="shared" si="101"/>
        <v>0</v>
      </c>
      <c r="DB26" s="43">
        <f t="shared" si="36"/>
        <v>0</v>
      </c>
      <c r="DC26" s="13">
        <f ca="1">'13年1-9支出明细'!AN21/9*12</f>
        <v>0</v>
      </c>
      <c r="DD26" s="13">
        <f t="shared" si="102"/>
        <v>0</v>
      </c>
      <c r="DE26" s="13">
        <f ca="1">Sheet2!DG20+Sheet2!AD20</f>
        <v>0</v>
      </c>
      <c r="DF26" s="43">
        <f t="shared" si="37"/>
        <v>0</v>
      </c>
      <c r="DG26" s="13">
        <f ca="1">'13年1-9支出明细'!AP21/9*12</f>
        <v>0</v>
      </c>
      <c r="DH26" s="13">
        <f t="shared" si="103"/>
        <v>0</v>
      </c>
      <c r="DI26" s="43">
        <f t="shared" si="38"/>
        <v>0</v>
      </c>
      <c r="DJ26" s="13">
        <f ca="1">'13年1-9支出明细'!AQ21/9*12</f>
        <v>0</v>
      </c>
      <c r="DK26" s="13">
        <f t="shared" si="104"/>
        <v>0</v>
      </c>
      <c r="DL26" s="43">
        <f t="shared" si="39"/>
        <v>0</v>
      </c>
      <c r="DM26" s="13">
        <f ca="1">'13年1-9支出明细'!AR21/9*12</f>
        <v>0</v>
      </c>
      <c r="DN26" s="13">
        <f ca="1">Sheet2!DK20+Sheet2!AH20</f>
        <v>0</v>
      </c>
      <c r="DO26" s="13"/>
      <c r="DP26" s="43">
        <f t="shared" si="40"/>
        <v>0</v>
      </c>
      <c r="DQ26" s="13">
        <f ca="1">'13年1-9支出明细'!AT21/9*12</f>
        <v>0</v>
      </c>
      <c r="DR26" s="13">
        <f t="shared" si="105"/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43">
        <f t="shared" si="42"/>
        <v>0</v>
      </c>
      <c r="EA26" s="13">
        <v>0</v>
      </c>
      <c r="EB26" s="13">
        <f t="shared" si="106"/>
        <v>0</v>
      </c>
      <c r="EC26" s="43">
        <f t="shared" si="43"/>
        <v>0</v>
      </c>
      <c r="ED26" s="13">
        <f ca="1">'13年1-9支出明细'!BC21/9*12</f>
        <v>0</v>
      </c>
      <c r="EE26" s="13">
        <f t="shared" si="107"/>
        <v>0</v>
      </c>
      <c r="EF26" s="43">
        <f t="shared" si="44"/>
        <v>0</v>
      </c>
      <c r="EG26" s="13">
        <f ca="1">'13年1-9支出明细'!BD21/9*12</f>
        <v>0</v>
      </c>
      <c r="EH26" s="13">
        <f t="shared" si="108"/>
        <v>0</v>
      </c>
      <c r="EI26" s="43">
        <f t="shared" si="45"/>
        <v>0</v>
      </c>
      <c r="EJ26" s="13">
        <f ca="1">'13年1-9支出明细'!BE21/9*12</f>
        <v>0</v>
      </c>
      <c r="EK26" s="13">
        <f t="shared" si="109"/>
        <v>0</v>
      </c>
      <c r="EL26" s="13">
        <v>0</v>
      </c>
      <c r="EM26" s="43">
        <f t="shared" si="46"/>
        <v>0</v>
      </c>
      <c r="EN26" s="13">
        <f ca="1">'13年1-9支出明细'!BG21/9*12</f>
        <v>0</v>
      </c>
      <c r="EO26" s="13">
        <f t="shared" si="110"/>
        <v>0</v>
      </c>
      <c r="EP26" s="43">
        <f t="shared" si="47"/>
        <v>0</v>
      </c>
      <c r="EQ26" s="13">
        <f ca="1">'13年1-9支出明细'!BH21/9*12</f>
        <v>0</v>
      </c>
      <c r="ER26" s="13">
        <f t="shared" si="111"/>
        <v>0</v>
      </c>
      <c r="ES26" s="43">
        <f t="shared" si="48"/>
        <v>0</v>
      </c>
      <c r="ET26" s="13">
        <v>0</v>
      </c>
      <c r="EU26" s="13">
        <f t="shared" si="112"/>
        <v>0</v>
      </c>
      <c r="EV26" s="43">
        <f t="shared" si="49"/>
        <v>0</v>
      </c>
      <c r="EW26" s="13">
        <f ca="1">'13年1-9支出明细'!BJ21/9*12</f>
        <v>0</v>
      </c>
      <c r="EX26" s="13">
        <f t="shared" si="113"/>
        <v>0</v>
      </c>
      <c r="EY26" s="43">
        <f t="shared" si="50"/>
        <v>0</v>
      </c>
      <c r="EZ26" s="13">
        <v>0</v>
      </c>
      <c r="FA26" s="13">
        <f t="shared" si="114"/>
        <v>0</v>
      </c>
      <c r="FB26" s="43">
        <f t="shared" si="51"/>
        <v>0</v>
      </c>
      <c r="FC26" s="13">
        <f ca="1">'13年1-9支出明细'!BL21/9*12</f>
        <v>0</v>
      </c>
      <c r="FD26" s="13">
        <f t="shared" si="115"/>
        <v>0</v>
      </c>
      <c r="FE26" s="43">
        <f t="shared" si="52"/>
        <v>0</v>
      </c>
      <c r="FF26" s="13">
        <f ca="1">'13年1-9支出明细'!BM21/9*12</f>
        <v>0</v>
      </c>
      <c r="FG26" s="13">
        <f t="shared" si="116"/>
        <v>0</v>
      </c>
      <c r="FH26" s="43">
        <f t="shared" si="53"/>
        <v>0</v>
      </c>
      <c r="FI26" s="13">
        <f ca="1">'13年1-9支出明细'!BN21/9*12</f>
        <v>0</v>
      </c>
      <c r="FJ26" s="13">
        <f ca="1">Sheet2!EX20+Sheet2!BF20</f>
        <v>0</v>
      </c>
      <c r="FK26" s="13">
        <f t="shared" si="117"/>
        <v>0</v>
      </c>
      <c r="FL26" s="43">
        <f t="shared" si="54"/>
        <v>0</v>
      </c>
      <c r="FM26" s="13">
        <f ca="1">'13年1-9支出明细'!BP21/9*12</f>
        <v>0</v>
      </c>
      <c r="FN26" s="13">
        <v>0</v>
      </c>
      <c r="FO26" s="43">
        <v>0</v>
      </c>
      <c r="FP26" s="13">
        <v>0</v>
      </c>
      <c r="FQ26" s="13">
        <f t="shared" si="118"/>
        <v>0</v>
      </c>
      <c r="FR26" s="43">
        <f t="shared" si="55"/>
        <v>0</v>
      </c>
      <c r="FS26" s="13">
        <f ca="1">'13年1-9支出明细'!BR21/9*12</f>
        <v>0</v>
      </c>
      <c r="FT26" s="13">
        <v>0</v>
      </c>
      <c r="FU26" s="13"/>
      <c r="FV26" s="43"/>
      <c r="FW26" s="13">
        <f ca="1">'13年1-9支出明细'!BT21/9*12</f>
        <v>0</v>
      </c>
      <c r="FX26" s="13">
        <f t="shared" si="119"/>
        <v>0</v>
      </c>
      <c r="FY26" s="43">
        <f t="shared" si="56"/>
        <v>0</v>
      </c>
      <c r="FZ26" s="12">
        <f ca="1">'13年1-9支出明细'!BU21/9*12</f>
        <v>1902.4800000000002</v>
      </c>
      <c r="GA26" s="12">
        <f t="shared" si="120"/>
        <v>2207.8760275789241</v>
      </c>
      <c r="GB26" s="43">
        <f t="shared" si="57"/>
        <v>6.5754867950926796E-5</v>
      </c>
      <c r="GC26" s="12">
        <f ca="1">'13年1-9支出明细'!BV21/9*12</f>
        <v>0</v>
      </c>
      <c r="GD26" s="12">
        <f t="shared" si="121"/>
        <v>0</v>
      </c>
      <c r="GE26" s="43">
        <f t="shared" si="58"/>
        <v>0</v>
      </c>
      <c r="GF26" s="12">
        <f ca="1">'13年1-9支出明细'!BW21/9*12</f>
        <v>0</v>
      </c>
      <c r="GG26" s="12">
        <f t="shared" si="122"/>
        <v>0</v>
      </c>
      <c r="GH26" s="43">
        <f t="shared" si="59"/>
        <v>0</v>
      </c>
      <c r="GI26" s="12">
        <v>0</v>
      </c>
      <c r="GJ26" s="12">
        <f t="shared" si="123"/>
        <v>0</v>
      </c>
      <c r="GK26" s="43">
        <f t="shared" si="60"/>
        <v>0</v>
      </c>
      <c r="GL26" s="27">
        <f>GO26+GR26+GU26+GX26+HA26</f>
        <v>0</v>
      </c>
      <c r="GM26" s="27">
        <f t="shared" si="124"/>
        <v>0</v>
      </c>
      <c r="GN26" s="43">
        <f t="shared" si="61"/>
        <v>0</v>
      </c>
      <c r="GO26" s="13">
        <f ca="1">'13年1-9支出明细'!BZ21/9*12</f>
        <v>0</v>
      </c>
      <c r="GP26" s="13" t="e">
        <f t="shared" si="125"/>
        <v>#DIV/0!</v>
      </c>
      <c r="GQ26" s="43" t="e">
        <f t="shared" si="62"/>
        <v>#DIV/0!</v>
      </c>
      <c r="GR26" s="13">
        <f ca="1">'13年1-9支出明细'!CA21/9*12</f>
        <v>0</v>
      </c>
      <c r="GS26" s="13">
        <f t="shared" si="126"/>
        <v>0</v>
      </c>
      <c r="GT26" s="43">
        <f t="shared" si="63"/>
        <v>0</v>
      </c>
      <c r="GU26" s="13">
        <f ca="1">'13年1-9支出明细'!CB21/9*12</f>
        <v>0</v>
      </c>
      <c r="GV26" s="27">
        <f t="shared" si="127"/>
        <v>0</v>
      </c>
      <c r="GW26" s="38">
        <f t="shared" si="70"/>
        <v>0</v>
      </c>
      <c r="GX26" s="13">
        <f ca="1">'13年1-9支出明细'!CC21/9*12</f>
        <v>0</v>
      </c>
      <c r="GY26" s="13">
        <f t="shared" si="128"/>
        <v>0</v>
      </c>
      <c r="GZ26" s="43">
        <f t="shared" si="64"/>
        <v>0</v>
      </c>
      <c r="HA26" s="13">
        <f ca="1">'13年1-9支出明细'!CD21/9*12</f>
        <v>0</v>
      </c>
      <c r="HB26" s="13">
        <f t="shared" si="129"/>
        <v>0</v>
      </c>
      <c r="HC26" s="56">
        <f t="shared" si="65"/>
        <v>0</v>
      </c>
    </row>
    <row r="27" spans="1:211">
      <c r="A27" s="18">
        <v>115</v>
      </c>
      <c r="B27" s="3" t="s">
        <v>502</v>
      </c>
      <c r="C27" s="3" t="s">
        <v>316</v>
      </c>
      <c r="D27" s="12">
        <f t="shared" si="66"/>
        <v>10179497.879999999</v>
      </c>
      <c r="E27" s="12">
        <f t="shared" si="67"/>
        <v>7142646.0666666673</v>
      </c>
      <c r="F27" s="13">
        <f>F28+F29+F30</f>
        <v>3027012</v>
      </c>
      <c r="G27" s="26">
        <f t="shared" si="71"/>
        <v>3512923.7784332735</v>
      </c>
      <c r="H27" s="40">
        <f t="shared" si="72"/>
        <v>4.4319267534108572E-2</v>
      </c>
      <c r="I27" s="13">
        <f>I28+I29+I30</f>
        <v>2422812</v>
      </c>
      <c r="J27" s="13">
        <f t="shared" si="73"/>
        <v>2811734.4382755919</v>
      </c>
      <c r="K27" s="40">
        <f t="shared" si="5"/>
        <v>6.5260932808669778E-2</v>
      </c>
      <c r="L27" s="13">
        <f>L28+L29+L30</f>
        <v>1362155.4</v>
      </c>
      <c r="M27" s="13">
        <f t="shared" si="74"/>
        <v>1580815.7002949733</v>
      </c>
      <c r="N27" s="40">
        <f t="shared" si="6"/>
        <v>4.4319267534108572E-2</v>
      </c>
      <c r="O27" s="13">
        <f>SUM(O28:O30)</f>
        <v>468720</v>
      </c>
      <c r="P27" s="13">
        <f>P28+P29+P30</f>
        <v>45400</v>
      </c>
      <c r="Q27" s="13">
        <f t="shared" si="75"/>
        <v>543961.38285122241</v>
      </c>
      <c r="R27" s="43">
        <f t="shared" si="7"/>
        <v>8.3855732073851441E-2</v>
      </c>
      <c r="S27" s="124">
        <v>396704</v>
      </c>
      <c r="T27" s="130">
        <v>264000</v>
      </c>
      <c r="U27" s="125">
        <f ca="1">U28+U29+U30</f>
        <v>45400</v>
      </c>
      <c r="V27" s="125">
        <f t="shared" si="76"/>
        <v>306378.65905598801</v>
      </c>
      <c r="W27" s="43">
        <f t="shared" si="8"/>
        <v>4.7230571060541002E-2</v>
      </c>
      <c r="X27" s="13">
        <f ca="1">X28+X29+X30</f>
        <v>66666.666666666672</v>
      </c>
      <c r="Y27" s="13">
        <f t="shared" si="77"/>
        <v>77368.34824646161</v>
      </c>
      <c r="Z27" s="43">
        <f t="shared" si="9"/>
        <v>2.7374565634079799E-2</v>
      </c>
      <c r="AA27" s="13">
        <f ca="1">AA28+AA29+AA30</f>
        <v>0</v>
      </c>
      <c r="AB27" s="13">
        <f t="shared" si="78"/>
        <v>0</v>
      </c>
      <c r="AC27" s="43">
        <f t="shared" si="10"/>
        <v>0</v>
      </c>
      <c r="AD27" s="13">
        <f ca="1">AD28+AD29+AD30</f>
        <v>0</v>
      </c>
      <c r="AE27" s="13">
        <f t="shared" si="79"/>
        <v>0</v>
      </c>
      <c r="AF27" s="43">
        <f t="shared" si="11"/>
        <v>0</v>
      </c>
      <c r="AG27" s="13">
        <f ca="1">AG28+AG29+AG30</f>
        <v>0</v>
      </c>
      <c r="AH27" s="23">
        <v>0</v>
      </c>
      <c r="AI27" s="43">
        <v>0</v>
      </c>
      <c r="AJ27" s="23">
        <f t="shared" si="12"/>
        <v>0</v>
      </c>
      <c r="AK27" s="23">
        <f t="shared" si="13"/>
        <v>0</v>
      </c>
      <c r="AL27" s="43">
        <f t="shared" si="14"/>
        <v>0</v>
      </c>
      <c r="AM27" s="13">
        <f ca="1">AM28+AM29+AM30</f>
        <v>0</v>
      </c>
      <c r="AN27" s="13">
        <f t="shared" si="80"/>
        <v>0</v>
      </c>
      <c r="AO27" s="43">
        <f t="shared" si="15"/>
        <v>0</v>
      </c>
      <c r="AP27" s="13">
        <f ca="1">AP28+AP29+AP30</f>
        <v>0</v>
      </c>
      <c r="AQ27" s="13">
        <f t="shared" si="81"/>
        <v>0</v>
      </c>
      <c r="AR27" s="43">
        <f t="shared" si="16"/>
        <v>0</v>
      </c>
      <c r="AS27" s="13">
        <f ca="1">AS28+AS29+AS30</f>
        <v>0</v>
      </c>
      <c r="AT27" s="13">
        <f t="shared" si="82"/>
        <v>0</v>
      </c>
      <c r="AU27" s="43">
        <f t="shared" si="17"/>
        <v>0</v>
      </c>
      <c r="AV27" s="13">
        <v>0</v>
      </c>
      <c r="AW27" s="13">
        <f t="shared" si="83"/>
        <v>0</v>
      </c>
      <c r="AX27" s="43">
        <f t="shared" si="18"/>
        <v>0</v>
      </c>
      <c r="AY27" s="13">
        <f>AY28+AY29+AY30</f>
        <v>1927224.8399999999</v>
      </c>
      <c r="AZ27" s="31">
        <f t="shared" si="84"/>
        <v>2236593.0385552691</v>
      </c>
      <c r="BA27" s="43">
        <f t="shared" si="19"/>
        <v>1.8460923838652703E-2</v>
      </c>
      <c r="BB27" s="13">
        <f ca="1">BB28+BB29+BB30</f>
        <v>0</v>
      </c>
      <c r="BC27" s="13">
        <f t="shared" si="85"/>
        <v>0</v>
      </c>
      <c r="BD27" s="43">
        <f t="shared" si="20"/>
        <v>0</v>
      </c>
      <c r="BE27" s="13">
        <f ca="1">BE28+BE29+BE30</f>
        <v>640</v>
      </c>
      <c r="BF27" s="13">
        <f t="shared" si="86"/>
        <v>742.73614316603152</v>
      </c>
      <c r="BG27" s="43">
        <f t="shared" si="21"/>
        <v>6.5657187410234318E-3</v>
      </c>
      <c r="BH27" s="13">
        <f ca="1">BH28+BH29+BH30</f>
        <v>0</v>
      </c>
      <c r="BI27" s="13">
        <f t="shared" si="87"/>
        <v>0</v>
      </c>
      <c r="BJ27" s="43">
        <f t="shared" si="22"/>
        <v>0</v>
      </c>
      <c r="BK27" s="13">
        <f ca="1">BK28+BK29+BK30</f>
        <v>37973.546666666669</v>
      </c>
      <c r="BL27" s="13">
        <f t="shared" si="88"/>
        <v>44069.25873989892</v>
      </c>
      <c r="BM27" s="43">
        <f t="shared" si="23"/>
        <v>5.586610523377137E-2</v>
      </c>
      <c r="BN27" s="13">
        <f ca="1">BN28+BN29+BN30</f>
        <v>119747.86666666667</v>
      </c>
      <c r="BO27" s="13">
        <f t="shared" si="89"/>
        <v>138970.41975056278</v>
      </c>
      <c r="BP27" s="43">
        <f t="shared" si="24"/>
        <v>5.923680242694198E-2</v>
      </c>
      <c r="BQ27" s="13">
        <f ca="1">BQ28+BQ29+BQ30</f>
        <v>1550152.1466666665</v>
      </c>
      <c r="BR27" s="13">
        <f ca="1">BR28+BR29+BR30</f>
        <v>218711.28</v>
      </c>
      <c r="BS27" s="13">
        <f t="shared" si="90"/>
        <v>1798990.6667746005</v>
      </c>
      <c r="BT27" s="43">
        <f t="shared" si="25"/>
        <v>1.7527833670592633E-2</v>
      </c>
      <c r="BU27" s="13">
        <f ca="1">BU28+BU29+BU30</f>
        <v>63639.866666666669</v>
      </c>
      <c r="BV27" s="13">
        <f t="shared" si="91"/>
        <v>73855.670499375759</v>
      </c>
      <c r="BW27" s="43">
        <f t="shared" si="26"/>
        <v>1.404014177013584E-2</v>
      </c>
      <c r="BX27" s="13">
        <f ca="1">BX28+BX29+BX30</f>
        <v>30775.173333333336</v>
      </c>
      <c r="BY27" s="13">
        <f t="shared" si="92"/>
        <v>35715.364916978288</v>
      </c>
      <c r="BZ27" s="43">
        <f t="shared" si="27"/>
        <v>2.7436895851574231E-2</v>
      </c>
      <c r="CA27" s="13">
        <f>CA28+CA29+CA30</f>
        <v>18772.533333333333</v>
      </c>
      <c r="CB27" s="30">
        <f t="shared" si="93"/>
        <v>21785.998446024631</v>
      </c>
      <c r="CC27" s="43">
        <f t="shared" si="28"/>
        <v>7.0193002313523895E-5</v>
      </c>
      <c r="CD27" s="13">
        <f ca="1">CD28+CD29+CD30</f>
        <v>18772.533333333333</v>
      </c>
      <c r="CE27" s="13">
        <f t="shared" si="94"/>
        <v>21785.998446024634</v>
      </c>
      <c r="CF27" s="43">
        <f t="shared" si="29"/>
        <v>8.1255736425858615E-5</v>
      </c>
      <c r="CG27" s="13">
        <f ca="1">CG28+CG29+CG30</f>
        <v>0</v>
      </c>
      <c r="CH27" s="13">
        <f ca="1">CH28+CH29+CH30</f>
        <v>0</v>
      </c>
      <c r="CI27" s="13">
        <f t="shared" si="95"/>
        <v>0</v>
      </c>
      <c r="CJ27" s="43">
        <f t="shared" si="30"/>
        <v>0</v>
      </c>
      <c r="CK27" s="13">
        <f>CK28+CK29+CK30</f>
        <v>77692.666666666672</v>
      </c>
      <c r="CL27" s="30">
        <f t="shared" si="96"/>
        <v>90164.299362943915</v>
      </c>
      <c r="CM27" s="43">
        <f t="shared" si="31"/>
        <v>8.4800721743549573E-4</v>
      </c>
      <c r="CN27" s="13">
        <v>0</v>
      </c>
      <c r="CO27" s="13">
        <f t="shared" si="97"/>
        <v>0</v>
      </c>
      <c r="CP27" s="43">
        <f t="shared" si="32"/>
        <v>0</v>
      </c>
      <c r="CQ27" s="13">
        <f ca="1">CQ28+CQ29+CQ30</f>
        <v>0</v>
      </c>
      <c r="CR27" s="13">
        <f t="shared" si="98"/>
        <v>0</v>
      </c>
      <c r="CS27" s="43">
        <f t="shared" si="33"/>
        <v>0</v>
      </c>
      <c r="CT27" s="13">
        <f ca="1">CT28+CT29+CT30</f>
        <v>0</v>
      </c>
      <c r="CU27" s="13">
        <f t="shared" si="99"/>
        <v>0</v>
      </c>
      <c r="CV27" s="43">
        <f t="shared" si="34"/>
        <v>0</v>
      </c>
      <c r="CW27" s="13">
        <f ca="1">CW28+CW29+CW30</f>
        <v>0</v>
      </c>
      <c r="CX27" s="13">
        <f t="shared" si="100"/>
        <v>0</v>
      </c>
      <c r="CY27" s="43">
        <f t="shared" si="35"/>
        <v>0</v>
      </c>
      <c r="CZ27" s="13">
        <f ca="1">CZ28+CZ29+CZ30</f>
        <v>0</v>
      </c>
      <c r="DA27" s="13">
        <f t="shared" si="101"/>
        <v>0</v>
      </c>
      <c r="DB27" s="43">
        <f t="shared" si="36"/>
        <v>0</v>
      </c>
      <c r="DC27" s="13">
        <f ca="1">DC28+DC29+DC30</f>
        <v>0</v>
      </c>
      <c r="DD27" s="13">
        <f t="shared" si="102"/>
        <v>0</v>
      </c>
      <c r="DE27" s="13">
        <f ca="1">DE28+DE29+DE30</f>
        <v>0</v>
      </c>
      <c r="DF27" s="43">
        <f t="shared" si="37"/>
        <v>0</v>
      </c>
      <c r="DG27" s="13">
        <f ca="1">DG28+DG29+DG30</f>
        <v>0</v>
      </c>
      <c r="DH27" s="13">
        <f t="shared" si="103"/>
        <v>0</v>
      </c>
      <c r="DI27" s="43">
        <f t="shared" si="38"/>
        <v>0</v>
      </c>
      <c r="DJ27" s="13">
        <f ca="1">DJ28+DJ29+DJ30</f>
        <v>0</v>
      </c>
      <c r="DK27" s="13">
        <f t="shared" si="104"/>
        <v>0</v>
      </c>
      <c r="DL27" s="43">
        <f t="shared" si="39"/>
        <v>0</v>
      </c>
      <c r="DM27" s="13">
        <f ca="1">DM28+DM29+DM30</f>
        <v>0</v>
      </c>
      <c r="DN27" s="13">
        <f ca="1">DN28+DN29+DN30</f>
        <v>0</v>
      </c>
      <c r="DO27" s="13"/>
      <c r="DP27" s="43">
        <f t="shared" si="40"/>
        <v>0</v>
      </c>
      <c r="DQ27" s="13">
        <f t="shared" ref="DQ27:DY27" si="133">DQ28+DQ29+DQ30</f>
        <v>0</v>
      </c>
      <c r="DR27" s="13">
        <f t="shared" si="105"/>
        <v>0</v>
      </c>
      <c r="DS27" s="13">
        <f t="shared" si="133"/>
        <v>0</v>
      </c>
      <c r="DT27" s="13">
        <f t="shared" si="133"/>
        <v>0</v>
      </c>
      <c r="DU27" s="13">
        <f t="shared" si="133"/>
        <v>0</v>
      </c>
      <c r="DV27" s="13">
        <f t="shared" si="133"/>
        <v>0</v>
      </c>
      <c r="DW27" s="13">
        <f t="shared" si="133"/>
        <v>0</v>
      </c>
      <c r="DX27" s="13">
        <f t="shared" si="133"/>
        <v>0</v>
      </c>
      <c r="DY27" s="13">
        <f t="shared" si="133"/>
        <v>0</v>
      </c>
      <c r="DZ27" s="43">
        <f t="shared" si="42"/>
        <v>0</v>
      </c>
      <c r="EA27" s="13">
        <v>0</v>
      </c>
      <c r="EB27" s="13">
        <f t="shared" si="106"/>
        <v>0</v>
      </c>
      <c r="EC27" s="43">
        <f t="shared" si="43"/>
        <v>0</v>
      </c>
      <c r="ED27" s="13">
        <f ca="1">ED28+ED29+ED30</f>
        <v>0</v>
      </c>
      <c r="EE27" s="13">
        <f t="shared" si="107"/>
        <v>0</v>
      </c>
      <c r="EF27" s="43">
        <f t="shared" si="44"/>
        <v>0</v>
      </c>
      <c r="EG27" s="13">
        <f ca="1">EG28+EG29+EG30</f>
        <v>0</v>
      </c>
      <c r="EH27" s="13">
        <f t="shared" si="108"/>
        <v>0</v>
      </c>
      <c r="EI27" s="43">
        <f t="shared" si="45"/>
        <v>0</v>
      </c>
      <c r="EJ27" s="13">
        <f ca="1">EJ28+EJ29+EJ30</f>
        <v>0</v>
      </c>
      <c r="EK27" s="13">
        <f t="shared" si="109"/>
        <v>0</v>
      </c>
      <c r="EL27" s="13">
        <f ca="1">EL28+EL29+EL30</f>
        <v>0</v>
      </c>
      <c r="EM27" s="43">
        <f t="shared" si="46"/>
        <v>0</v>
      </c>
      <c r="EN27" s="13">
        <f ca="1">EN28+EN29+EN30</f>
        <v>0</v>
      </c>
      <c r="EO27" s="13">
        <f t="shared" si="110"/>
        <v>0</v>
      </c>
      <c r="EP27" s="43">
        <f t="shared" si="47"/>
        <v>0</v>
      </c>
      <c r="EQ27" s="13">
        <f ca="1">EQ28+EQ29+EQ30</f>
        <v>0</v>
      </c>
      <c r="ER27" s="13">
        <f t="shared" si="111"/>
        <v>0</v>
      </c>
      <c r="ES27" s="43">
        <f t="shared" si="48"/>
        <v>0</v>
      </c>
      <c r="ET27" s="13">
        <v>0</v>
      </c>
      <c r="EU27" s="13">
        <f t="shared" si="112"/>
        <v>0</v>
      </c>
      <c r="EV27" s="43">
        <f t="shared" si="49"/>
        <v>0</v>
      </c>
      <c r="EW27" s="13">
        <f ca="1">EW28+EW29+EW30</f>
        <v>0</v>
      </c>
      <c r="EX27" s="13">
        <f t="shared" si="113"/>
        <v>0</v>
      </c>
      <c r="EY27" s="43">
        <f t="shared" si="50"/>
        <v>0</v>
      </c>
      <c r="EZ27" s="13">
        <v>0</v>
      </c>
      <c r="FA27" s="13">
        <f t="shared" si="114"/>
        <v>0</v>
      </c>
      <c r="FB27" s="43">
        <f t="shared" si="51"/>
        <v>0</v>
      </c>
      <c r="FC27" s="13">
        <f ca="1">FC28+FC29+FC30</f>
        <v>0</v>
      </c>
      <c r="FD27" s="13">
        <f t="shared" si="115"/>
        <v>0</v>
      </c>
      <c r="FE27" s="43">
        <f t="shared" si="52"/>
        <v>0</v>
      </c>
      <c r="FF27" s="13">
        <f ca="1">FF28+FF29+FF30</f>
        <v>0</v>
      </c>
      <c r="FG27" s="13">
        <f t="shared" si="116"/>
        <v>0</v>
      </c>
      <c r="FH27" s="43">
        <f t="shared" si="53"/>
        <v>0</v>
      </c>
      <c r="FI27" s="13">
        <f ca="1">FI28+FI29+FI30</f>
        <v>77692.666666666672</v>
      </c>
      <c r="FJ27" s="13">
        <f ca="1">FJ28+FJ29+FJ30</f>
        <v>0</v>
      </c>
      <c r="FK27" s="13">
        <f t="shared" si="117"/>
        <v>90164.299362943886</v>
      </c>
      <c r="FL27" s="43">
        <f t="shared" si="54"/>
        <v>5.9434150817466294E-2</v>
      </c>
      <c r="FM27" s="13">
        <f ca="1">FM28+FM29+FM30</f>
        <v>0</v>
      </c>
      <c r="FN27" s="13">
        <v>0</v>
      </c>
      <c r="FO27" s="43">
        <v>0</v>
      </c>
      <c r="FP27" s="13">
        <v>0</v>
      </c>
      <c r="FQ27" s="13">
        <f t="shared" si="118"/>
        <v>0</v>
      </c>
      <c r="FR27" s="43">
        <f t="shared" si="55"/>
        <v>0</v>
      </c>
      <c r="FS27" s="13">
        <f ca="1">FS28+FS29+FS30</f>
        <v>0</v>
      </c>
      <c r="FT27" s="13">
        <f ca="1">FT28+FT29+FT30</f>
        <v>0</v>
      </c>
      <c r="FU27" s="13"/>
      <c r="FV27" s="43"/>
      <c r="FW27" s="13">
        <f ca="1">FW28+FW29+FW30</f>
        <v>0</v>
      </c>
      <c r="FX27" s="13">
        <f t="shared" si="119"/>
        <v>0</v>
      </c>
      <c r="FY27" s="43">
        <f t="shared" si="56"/>
        <v>0</v>
      </c>
      <c r="FZ27" s="13">
        <f ca="1">FZ28+FZ29+FZ30</f>
        <v>1007939.1733333333</v>
      </c>
      <c r="GA27" s="12">
        <f t="shared" si="120"/>
        <v>1169738.8346055595</v>
      </c>
      <c r="GB27" s="43">
        <f t="shared" si="57"/>
        <v>3.4837111162850411E-2</v>
      </c>
      <c r="GC27" s="13">
        <f ca="1">GC28+GC29+GC30</f>
        <v>0</v>
      </c>
      <c r="GD27" s="12">
        <f t="shared" si="121"/>
        <v>0</v>
      </c>
      <c r="GE27" s="43">
        <f t="shared" si="58"/>
        <v>0</v>
      </c>
      <c r="GF27" s="13">
        <f ca="1">GF28+GF29+GF30</f>
        <v>0</v>
      </c>
      <c r="GG27" s="12">
        <f t="shared" si="122"/>
        <v>0</v>
      </c>
      <c r="GH27" s="43">
        <f t="shared" si="59"/>
        <v>0</v>
      </c>
      <c r="GI27" s="12">
        <v>0</v>
      </c>
      <c r="GJ27" s="12">
        <f t="shared" si="123"/>
        <v>0</v>
      </c>
      <c r="GK27" s="43">
        <f t="shared" si="60"/>
        <v>0</v>
      </c>
      <c r="GL27" s="13">
        <f>GL28+GL29+GL30</f>
        <v>5222.5999999999995</v>
      </c>
      <c r="GM27" s="27">
        <f t="shared" si="124"/>
        <v>6060.9590332795551</v>
      </c>
      <c r="GN27" s="43">
        <f t="shared" si="61"/>
        <v>9.0603528307421372E-4</v>
      </c>
      <c r="GO27" s="13">
        <f ca="1">GO28+GO29+GO30</f>
        <v>0</v>
      </c>
      <c r="GP27" s="13" t="e">
        <f t="shared" si="125"/>
        <v>#DIV/0!</v>
      </c>
      <c r="GQ27" s="43" t="e">
        <f t="shared" si="62"/>
        <v>#DIV/0!</v>
      </c>
      <c r="GR27" s="13">
        <f ca="1">GR28+GR29+GR30</f>
        <v>0</v>
      </c>
      <c r="GS27" s="13">
        <f t="shared" si="126"/>
        <v>0</v>
      </c>
      <c r="GT27" s="43">
        <f t="shared" si="63"/>
        <v>0</v>
      </c>
      <c r="GU27" s="13">
        <f ca="1">GU28+GU29+GU30</f>
        <v>0</v>
      </c>
      <c r="GV27" s="27">
        <f t="shared" si="127"/>
        <v>0</v>
      </c>
      <c r="GW27" s="38">
        <f t="shared" si="70"/>
        <v>0</v>
      </c>
      <c r="GX27" s="13">
        <f ca="1">GX28+GX29+GX30</f>
        <v>0</v>
      </c>
      <c r="GY27" s="13">
        <f t="shared" si="128"/>
        <v>0</v>
      </c>
      <c r="GZ27" s="43">
        <f t="shared" si="64"/>
        <v>0</v>
      </c>
      <c r="HA27" s="13">
        <f ca="1">HA28+HA29+HA30</f>
        <v>5222.5999999999995</v>
      </c>
      <c r="HB27" s="13">
        <f t="shared" si="129"/>
        <v>6060.959033279556</v>
      </c>
      <c r="HC27" s="56">
        <f t="shared" si="65"/>
        <v>2.5238728753400295E-2</v>
      </c>
    </row>
    <row r="28" spans="1:211">
      <c r="A28" s="18">
        <v>11501</v>
      </c>
      <c r="B28" s="3" t="s">
        <v>503</v>
      </c>
      <c r="C28" s="3" t="s">
        <v>317</v>
      </c>
      <c r="D28" s="12">
        <f t="shared" si="66"/>
        <v>3928834.9433333334</v>
      </c>
      <c r="E28" s="12">
        <f t="shared" si="67"/>
        <v>2624839.6</v>
      </c>
      <c r="F28" s="13">
        <v>1677048</v>
      </c>
      <c r="G28" s="26">
        <f t="shared" si="71"/>
        <v>1946256.5053504789</v>
      </c>
      <c r="H28" s="40">
        <f t="shared" si="72"/>
        <v>2.455409459213961E-2</v>
      </c>
      <c r="I28" s="13">
        <v>1120</v>
      </c>
      <c r="J28" s="13">
        <f t="shared" si="73"/>
        <v>1299.7882505405551</v>
      </c>
      <c r="K28" s="40">
        <f t="shared" si="5"/>
        <v>3.0168351793581241E-5</v>
      </c>
      <c r="L28" s="13">
        <v>754671.6</v>
      </c>
      <c r="M28" s="13">
        <f t="shared" si="74"/>
        <v>875815.4274077157</v>
      </c>
      <c r="N28" s="40">
        <f t="shared" si="6"/>
        <v>2.4554094592139614E-2</v>
      </c>
      <c r="O28" s="13">
        <v>145080</v>
      </c>
      <c r="P28" s="13">
        <v>27000</v>
      </c>
      <c r="Q28" s="13">
        <f t="shared" si="75"/>
        <v>168368.99945394977</v>
      </c>
      <c r="R28" s="43">
        <f t="shared" si="7"/>
        <v>2.5955345641906397E-2</v>
      </c>
      <c r="S28" s="124">
        <v>169957.33333333334</v>
      </c>
      <c r="T28" s="130">
        <v>156000</v>
      </c>
      <c r="U28" s="125">
        <v>27000</v>
      </c>
      <c r="V28" s="125">
        <f t="shared" si="76"/>
        <v>181041.93489672019</v>
      </c>
      <c r="W28" s="43">
        <f t="shared" si="8"/>
        <v>2.7908973808501502E-2</v>
      </c>
      <c r="X28" s="13">
        <f ca="1">'13年1-9支出明细'!K23/9*12</f>
        <v>36000</v>
      </c>
      <c r="Y28" s="13">
        <f t="shared" si="77"/>
        <v>41778.908053089268</v>
      </c>
      <c r="Z28" s="43">
        <f t="shared" si="9"/>
        <v>1.4782265442403091E-2</v>
      </c>
      <c r="AA28" s="13">
        <f ca="1">'13年1-9支出明细'!L23/9*12</f>
        <v>0</v>
      </c>
      <c r="AB28" s="13">
        <f t="shared" si="78"/>
        <v>0</v>
      </c>
      <c r="AC28" s="43">
        <f t="shared" si="10"/>
        <v>0</v>
      </c>
      <c r="AD28" s="13">
        <f ca="1">'13年1-9支出明细'!M23/9*12</f>
        <v>0</v>
      </c>
      <c r="AE28" s="13">
        <f t="shared" si="79"/>
        <v>0</v>
      </c>
      <c r="AF28" s="43">
        <f t="shared" si="11"/>
        <v>0</v>
      </c>
      <c r="AG28" s="13">
        <f ca="1">'13年1-9支出明细'!N23/9*12</f>
        <v>0</v>
      </c>
      <c r="AH28" s="23">
        <v>0</v>
      </c>
      <c r="AI28" s="43">
        <v>0</v>
      </c>
      <c r="AJ28" s="23">
        <f t="shared" si="12"/>
        <v>0</v>
      </c>
      <c r="AK28" s="23">
        <f t="shared" si="13"/>
        <v>0</v>
      </c>
      <c r="AL28" s="43">
        <f t="shared" si="14"/>
        <v>0</v>
      </c>
      <c r="AM28" s="13">
        <f ca="1">'13年1-9支出明细'!P23/9*12</f>
        <v>0</v>
      </c>
      <c r="AN28" s="13">
        <f t="shared" si="80"/>
        <v>0</v>
      </c>
      <c r="AO28" s="43">
        <f t="shared" si="15"/>
        <v>0</v>
      </c>
      <c r="AP28" s="13">
        <f ca="1">'13年1-9支出明细'!Q23/9*12</f>
        <v>0</v>
      </c>
      <c r="AQ28" s="13">
        <f t="shared" si="81"/>
        <v>0</v>
      </c>
      <c r="AR28" s="43">
        <f t="shared" si="16"/>
        <v>0</v>
      </c>
      <c r="AS28" s="13">
        <f ca="1">'13年1-9支出明细'!R23/9*12</f>
        <v>0</v>
      </c>
      <c r="AT28" s="13">
        <f t="shared" si="82"/>
        <v>0</v>
      </c>
      <c r="AU28" s="43">
        <f t="shared" si="17"/>
        <v>0</v>
      </c>
      <c r="AV28" s="13">
        <v>0</v>
      </c>
      <c r="AW28" s="13">
        <f t="shared" si="83"/>
        <v>0</v>
      </c>
      <c r="AX28" s="43">
        <f t="shared" si="18"/>
        <v>0</v>
      </c>
      <c r="AY28" s="12">
        <f t="shared" ref="AY28:AY35" si="134">BB28+BE28+BH28+BK28+BN28+BQ28+BR28</f>
        <v>934016.00999999989</v>
      </c>
      <c r="AZ28" s="31">
        <f t="shared" si="84"/>
        <v>1083949.1389417585</v>
      </c>
      <c r="BA28" s="43">
        <f t="shared" si="19"/>
        <v>8.9469573382482352E-3</v>
      </c>
      <c r="BB28" s="13">
        <f ca="1">'13年1-9支出明细'!U23/9*12</f>
        <v>0</v>
      </c>
      <c r="BC28" s="13">
        <f t="shared" si="85"/>
        <v>0</v>
      </c>
      <c r="BD28" s="43">
        <f t="shared" si="20"/>
        <v>0</v>
      </c>
      <c r="BE28" s="13">
        <f ca="1">'13年1-9支出明细'!V23/9*12</f>
        <v>80</v>
      </c>
      <c r="BF28" s="13">
        <f t="shared" si="86"/>
        <v>92.842017895753941</v>
      </c>
      <c r="BG28" s="43">
        <f t="shared" si="21"/>
        <v>8.2071484262792897E-4</v>
      </c>
      <c r="BH28" s="13">
        <f ca="1">'13年1-9支出明细'!W23/9*12</f>
        <v>0</v>
      </c>
      <c r="BI28" s="13">
        <f t="shared" si="87"/>
        <v>0</v>
      </c>
      <c r="BJ28" s="43">
        <f t="shared" si="22"/>
        <v>0</v>
      </c>
      <c r="BK28" s="13">
        <f ca="1">'13年1-9支出明细'!X23/9*12</f>
        <v>4244.8</v>
      </c>
      <c r="BL28" s="13">
        <f t="shared" si="88"/>
        <v>4926.1974695487033</v>
      </c>
      <c r="BM28" s="43">
        <f t="shared" si="23"/>
        <v>6.2448853033913619E-3</v>
      </c>
      <c r="BN28" s="13">
        <f ca="1">'13年1-9支出明细'!Y23/9*12</f>
        <v>83116.533333333326</v>
      </c>
      <c r="BO28" s="13">
        <f t="shared" si="89"/>
        <v>96458.83343957951</v>
      </c>
      <c r="BP28" s="43">
        <f t="shared" si="24"/>
        <v>4.1116036556912948E-2</v>
      </c>
      <c r="BQ28" s="13">
        <f ca="1">'13年1-9支出明细'!Z23/9*12</f>
        <v>820293.98666666658</v>
      </c>
      <c r="BR28" s="13">
        <f ca="1">Sheet2!EP22+Sheet2!V22</f>
        <v>26280.69</v>
      </c>
      <c r="BS28" s="13">
        <f t="shared" si="90"/>
        <v>951971.86237357499</v>
      </c>
      <c r="BT28" s="43">
        <f t="shared" si="25"/>
        <v>9.2752034632200518E-3</v>
      </c>
      <c r="BU28" s="13">
        <f ca="1">'13年1-9支出明细'!AB23/9*12</f>
        <v>18670.866666666669</v>
      </c>
      <c r="BV28" s="13">
        <f t="shared" si="91"/>
        <v>21668.011714948778</v>
      </c>
      <c r="BW28" s="43">
        <f t="shared" si="26"/>
        <v>4.1191414863319988E-3</v>
      </c>
      <c r="BX28" s="13">
        <f ca="1">'13年1-9支出明细'!AC23/9*12</f>
        <v>11170.053333333335</v>
      </c>
      <c r="BY28" s="13">
        <f t="shared" si="92"/>
        <v>12963.128643373242</v>
      </c>
      <c r="BZ28" s="43">
        <f t="shared" si="27"/>
        <v>9.9584033741655469E-3</v>
      </c>
      <c r="CA28" s="12">
        <f t="shared" si="131"/>
        <v>7545.3333333333339</v>
      </c>
      <c r="CB28" s="30">
        <f t="shared" si="93"/>
        <v>8756.549654534525</v>
      </c>
      <c r="CC28" s="43">
        <f t="shared" si="28"/>
        <v>2.8213006242612027E-5</v>
      </c>
      <c r="CD28" s="13">
        <f ca="1">'13年1-9支出明细'!AE23/9*12</f>
        <v>7545.3333333333339</v>
      </c>
      <c r="CE28" s="13">
        <f t="shared" si="94"/>
        <v>8756.5496545345268</v>
      </c>
      <c r="CF28" s="43">
        <f t="shared" si="29"/>
        <v>3.2659503418748948E-5</v>
      </c>
      <c r="CG28" s="13">
        <f ca="1">'13年1-9支出明细'!AF23/9*12</f>
        <v>0</v>
      </c>
      <c r="CH28" s="13">
        <f ca="1">Sheet2!BP22+Sheet2!ET22</f>
        <v>0</v>
      </c>
      <c r="CI28" s="13">
        <f t="shared" si="95"/>
        <v>0</v>
      </c>
      <c r="CJ28" s="43">
        <f t="shared" si="30"/>
        <v>0</v>
      </c>
      <c r="CK28" s="12">
        <f t="shared" ref="CK28:CK35" si="135">CN28+CQ28+CT28+CW28+CZ28+DC28++DG28+DJ28+DM28+DQ28+EA28+ED28+EN28+EQ28+ET28+EW28+EZ28+FC28+FF28+FI28+FJ28+FM28+FP28+FS28+FW28</f>
        <v>45756.933333333334</v>
      </c>
      <c r="CL28" s="30">
        <f t="shared" si="96"/>
        <v>53102.075292351925</v>
      </c>
      <c r="CM28" s="43">
        <f t="shared" si="31"/>
        <v>4.9943207485538942E-4</v>
      </c>
      <c r="CN28" s="13">
        <v>0</v>
      </c>
      <c r="CO28" s="13">
        <f t="shared" si="97"/>
        <v>0</v>
      </c>
      <c r="CP28" s="43">
        <f t="shared" si="32"/>
        <v>0</v>
      </c>
      <c r="CQ28" s="13">
        <f ca="1">'13年1-9支出明细'!AJ23/9*12</f>
        <v>0</v>
      </c>
      <c r="CR28" s="13">
        <f t="shared" si="98"/>
        <v>0</v>
      </c>
      <c r="CS28" s="43">
        <f t="shared" si="33"/>
        <v>0</v>
      </c>
      <c r="CT28" s="13">
        <f ca="1">'13年1-9支出明细'!AK23/9*12</f>
        <v>0</v>
      </c>
      <c r="CU28" s="13">
        <f t="shared" si="99"/>
        <v>0</v>
      </c>
      <c r="CV28" s="43">
        <f t="shared" si="34"/>
        <v>0</v>
      </c>
      <c r="CW28" s="13">
        <f ca="1">'13年1-9支出明细'!AL23/9*12</f>
        <v>0</v>
      </c>
      <c r="CX28" s="13">
        <f t="shared" si="100"/>
        <v>0</v>
      </c>
      <c r="CY28" s="43">
        <f t="shared" si="35"/>
        <v>0</v>
      </c>
      <c r="CZ28" s="13">
        <f ca="1">'13年1-9支出明细'!AM23/9*12</f>
        <v>0</v>
      </c>
      <c r="DA28" s="13">
        <f t="shared" si="101"/>
        <v>0</v>
      </c>
      <c r="DB28" s="43">
        <f t="shared" si="36"/>
        <v>0</v>
      </c>
      <c r="DC28" s="13">
        <f ca="1">'13年1-9支出明细'!AN23/9*12</f>
        <v>0</v>
      </c>
      <c r="DD28" s="13">
        <f t="shared" si="102"/>
        <v>0</v>
      </c>
      <c r="DE28" s="13">
        <f ca="1">Sheet2!DG22+Sheet2!AD22</f>
        <v>0</v>
      </c>
      <c r="DF28" s="43">
        <f t="shared" si="37"/>
        <v>0</v>
      </c>
      <c r="DG28" s="13">
        <f ca="1">'13年1-9支出明细'!AP23/9*12</f>
        <v>0</v>
      </c>
      <c r="DH28" s="13">
        <f t="shared" si="103"/>
        <v>0</v>
      </c>
      <c r="DI28" s="43">
        <f t="shared" si="38"/>
        <v>0</v>
      </c>
      <c r="DJ28" s="13">
        <f ca="1">'13年1-9支出明细'!AQ23/9*12</f>
        <v>0</v>
      </c>
      <c r="DK28" s="13">
        <f t="shared" si="104"/>
        <v>0</v>
      </c>
      <c r="DL28" s="43">
        <f t="shared" si="39"/>
        <v>0</v>
      </c>
      <c r="DM28" s="13">
        <f ca="1">'13年1-9支出明细'!AR23/9*12</f>
        <v>0</v>
      </c>
      <c r="DN28" s="13">
        <f ca="1">Sheet2!DK22+Sheet2!AH22</f>
        <v>0</v>
      </c>
      <c r="DO28" s="13"/>
      <c r="DP28" s="43">
        <f t="shared" si="40"/>
        <v>0</v>
      </c>
      <c r="DQ28" s="13">
        <f ca="1">'13年1-9支出明细'!AT23/9*12</f>
        <v>0</v>
      </c>
      <c r="DR28" s="13">
        <f t="shared" si="105"/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43">
        <f t="shared" si="42"/>
        <v>0</v>
      </c>
      <c r="EA28" s="13">
        <v>0</v>
      </c>
      <c r="EB28" s="13">
        <f t="shared" si="106"/>
        <v>0</v>
      </c>
      <c r="EC28" s="43">
        <f t="shared" si="43"/>
        <v>0</v>
      </c>
      <c r="ED28" s="13">
        <f ca="1">'13年1-9支出明细'!BC23/9*12</f>
        <v>0</v>
      </c>
      <c r="EE28" s="13">
        <f t="shared" si="107"/>
        <v>0</v>
      </c>
      <c r="EF28" s="43">
        <f t="shared" si="44"/>
        <v>0</v>
      </c>
      <c r="EG28" s="13">
        <f ca="1">'13年1-9支出明细'!BD23/9*12</f>
        <v>0</v>
      </c>
      <c r="EH28" s="13">
        <f t="shared" si="108"/>
        <v>0</v>
      </c>
      <c r="EI28" s="43">
        <f t="shared" si="45"/>
        <v>0</v>
      </c>
      <c r="EJ28" s="13">
        <f ca="1">'13年1-9支出明细'!BE23/9*12</f>
        <v>0</v>
      </c>
      <c r="EK28" s="13">
        <f t="shared" si="109"/>
        <v>0</v>
      </c>
      <c r="EL28" s="13">
        <v>0</v>
      </c>
      <c r="EM28" s="43">
        <f t="shared" si="46"/>
        <v>0</v>
      </c>
      <c r="EN28" s="13">
        <f ca="1">'13年1-9支出明细'!BG23/9*12</f>
        <v>0</v>
      </c>
      <c r="EO28" s="13">
        <f t="shared" si="110"/>
        <v>0</v>
      </c>
      <c r="EP28" s="43">
        <f t="shared" si="47"/>
        <v>0</v>
      </c>
      <c r="EQ28" s="13">
        <f ca="1">'13年1-9支出明细'!BH23/9*12</f>
        <v>0</v>
      </c>
      <c r="ER28" s="13">
        <f t="shared" si="111"/>
        <v>0</v>
      </c>
      <c r="ES28" s="43">
        <f t="shared" si="48"/>
        <v>0</v>
      </c>
      <c r="ET28" s="13">
        <v>0</v>
      </c>
      <c r="EU28" s="13">
        <f t="shared" si="112"/>
        <v>0</v>
      </c>
      <c r="EV28" s="43">
        <f t="shared" si="49"/>
        <v>0</v>
      </c>
      <c r="EW28" s="13">
        <f ca="1">'13年1-9支出明细'!BJ23/9*12</f>
        <v>0</v>
      </c>
      <c r="EX28" s="13">
        <f t="shared" si="113"/>
        <v>0</v>
      </c>
      <c r="EY28" s="43">
        <f t="shared" si="50"/>
        <v>0</v>
      </c>
      <c r="EZ28" s="13">
        <v>0</v>
      </c>
      <c r="FA28" s="13">
        <f t="shared" si="114"/>
        <v>0</v>
      </c>
      <c r="FB28" s="43">
        <f t="shared" si="51"/>
        <v>0</v>
      </c>
      <c r="FC28" s="13">
        <f ca="1">'13年1-9支出明细'!BL23/9*12</f>
        <v>0</v>
      </c>
      <c r="FD28" s="13">
        <f t="shared" si="115"/>
        <v>0</v>
      </c>
      <c r="FE28" s="43">
        <f t="shared" si="52"/>
        <v>0</v>
      </c>
      <c r="FF28" s="13">
        <f ca="1">'13年1-9支出明细'!BM23/9*12</f>
        <v>0</v>
      </c>
      <c r="FG28" s="13">
        <f t="shared" si="116"/>
        <v>0</v>
      </c>
      <c r="FH28" s="43">
        <f t="shared" si="53"/>
        <v>0</v>
      </c>
      <c r="FI28" s="13">
        <f ca="1">'13年1-9支出明细'!BN23/9*12</f>
        <v>45756.933333333334</v>
      </c>
      <c r="FJ28" s="13">
        <f ca="1">Sheet2!EX22+Sheet2!BF22</f>
        <v>0</v>
      </c>
      <c r="FK28" s="13">
        <f t="shared" si="117"/>
        <v>53102.07529235191</v>
      </c>
      <c r="FL28" s="43">
        <f t="shared" si="54"/>
        <v>3.5003618659994733E-2</v>
      </c>
      <c r="FM28" s="13">
        <f ca="1">'13年1-9支出明细'!BP23/9*12</f>
        <v>0</v>
      </c>
      <c r="FN28" s="13">
        <v>0</v>
      </c>
      <c r="FO28" s="43">
        <v>0</v>
      </c>
      <c r="FP28" s="13">
        <v>0</v>
      </c>
      <c r="FQ28" s="13">
        <f t="shared" si="118"/>
        <v>0</v>
      </c>
      <c r="FR28" s="43">
        <f t="shared" si="55"/>
        <v>0</v>
      </c>
      <c r="FS28" s="13">
        <f ca="1">'13年1-9支出明细'!BR23/9*12</f>
        <v>0</v>
      </c>
      <c r="FT28" s="13">
        <v>0</v>
      </c>
      <c r="FU28" s="13"/>
      <c r="FV28" s="43"/>
      <c r="FW28" s="13">
        <f ca="1">'13年1-9支出明细'!BT23/9*12</f>
        <v>0</v>
      </c>
      <c r="FX28" s="13">
        <f t="shared" si="119"/>
        <v>0</v>
      </c>
      <c r="FY28" s="43">
        <f t="shared" si="56"/>
        <v>0</v>
      </c>
      <c r="FZ28" s="12">
        <f ca="1">'13年1-9支出明细'!BU23/9*12</f>
        <v>316677.06666666665</v>
      </c>
      <c r="GA28" s="12">
        <f t="shared" si="120"/>
        <v>367511.72363301902</v>
      </c>
      <c r="GB28" s="43">
        <f t="shared" si="57"/>
        <v>1.0945218189811985E-2</v>
      </c>
      <c r="GC28" s="12">
        <f ca="1">'13年1-9支出明细'!BV23/9*12</f>
        <v>0</v>
      </c>
      <c r="GD28" s="12">
        <f t="shared" si="121"/>
        <v>0</v>
      </c>
      <c r="GE28" s="43">
        <f t="shared" si="58"/>
        <v>0</v>
      </c>
      <c r="GF28" s="12">
        <f ca="1">'13年1-9支出明细'!BW23/9*12</f>
        <v>0</v>
      </c>
      <c r="GG28" s="12">
        <f t="shared" si="122"/>
        <v>0</v>
      </c>
      <c r="GH28" s="43">
        <f t="shared" si="59"/>
        <v>0</v>
      </c>
      <c r="GI28" s="12">
        <v>0</v>
      </c>
      <c r="GJ28" s="12">
        <f t="shared" si="123"/>
        <v>0</v>
      </c>
      <c r="GK28" s="43">
        <f t="shared" si="60"/>
        <v>0</v>
      </c>
      <c r="GL28" s="27">
        <f t="shared" ref="GL28:GL35" si="136">GO28+GR28+GU28+GX28+HA28</f>
        <v>0</v>
      </c>
      <c r="GM28" s="27">
        <f t="shared" si="124"/>
        <v>0</v>
      </c>
      <c r="GN28" s="43">
        <f t="shared" si="61"/>
        <v>0</v>
      </c>
      <c r="GO28" s="13">
        <f ca="1">'13年1-9支出明细'!BZ23/9*12</f>
        <v>0</v>
      </c>
      <c r="GP28" s="13" t="e">
        <f t="shared" si="125"/>
        <v>#DIV/0!</v>
      </c>
      <c r="GQ28" s="43" t="e">
        <f t="shared" si="62"/>
        <v>#DIV/0!</v>
      </c>
      <c r="GR28" s="13">
        <f ca="1">'13年1-9支出明细'!CA23/9*12</f>
        <v>0</v>
      </c>
      <c r="GS28" s="13">
        <f t="shared" si="126"/>
        <v>0</v>
      </c>
      <c r="GT28" s="43">
        <f t="shared" si="63"/>
        <v>0</v>
      </c>
      <c r="GU28" s="13">
        <f ca="1">'13年1-9支出明细'!CB23/9*12</f>
        <v>0</v>
      </c>
      <c r="GV28" s="27">
        <f t="shared" si="127"/>
        <v>0</v>
      </c>
      <c r="GW28" s="38">
        <f t="shared" si="70"/>
        <v>0</v>
      </c>
      <c r="GX28" s="13">
        <f ca="1">'13年1-9支出明细'!CC23/9*12</f>
        <v>0</v>
      </c>
      <c r="GY28" s="13">
        <f t="shared" si="128"/>
        <v>0</v>
      </c>
      <c r="GZ28" s="43">
        <f t="shared" si="64"/>
        <v>0</v>
      </c>
      <c r="HA28" s="13">
        <f ca="1">'13年1-9支出明细'!CD23/9*12</f>
        <v>0</v>
      </c>
      <c r="HB28" s="13">
        <f t="shared" si="129"/>
        <v>0</v>
      </c>
      <c r="HC28" s="56">
        <f t="shared" si="65"/>
        <v>0</v>
      </c>
    </row>
    <row r="29" spans="1:211">
      <c r="A29" s="18">
        <v>11502</v>
      </c>
      <c r="B29" s="3" t="s">
        <v>504</v>
      </c>
      <c r="C29" s="3" t="s">
        <v>318</v>
      </c>
      <c r="D29" s="12">
        <f t="shared" si="66"/>
        <v>4944016.21</v>
      </c>
      <c r="E29" s="12">
        <f t="shared" si="67"/>
        <v>3223666.4666666663</v>
      </c>
      <c r="F29" s="13">
        <v>1349964</v>
      </c>
      <c r="G29" s="26">
        <f t="shared" si="71"/>
        <v>1566667.2730827944</v>
      </c>
      <c r="H29" s="40">
        <f t="shared" si="72"/>
        <v>1.9765172941968959E-2</v>
      </c>
      <c r="I29" s="13">
        <v>1127552</v>
      </c>
      <c r="J29" s="13">
        <f t="shared" si="73"/>
        <v>1308552.5370299143</v>
      </c>
      <c r="K29" s="40">
        <f t="shared" si="5"/>
        <v>3.0371772679960819E-2</v>
      </c>
      <c r="L29" s="13">
        <v>607483.80000000005</v>
      </c>
      <c r="M29" s="13">
        <f t="shared" si="74"/>
        <v>705000.27288725763</v>
      </c>
      <c r="N29" s="40">
        <f t="shared" si="6"/>
        <v>1.9765172941968962E-2</v>
      </c>
      <c r="O29" s="13">
        <v>323640</v>
      </c>
      <c r="P29" s="13">
        <v>18400</v>
      </c>
      <c r="Q29" s="13">
        <f t="shared" si="75"/>
        <v>375592.38339727256</v>
      </c>
      <c r="R29" s="43">
        <f t="shared" si="7"/>
        <v>5.790038643194504E-2</v>
      </c>
      <c r="S29" s="124">
        <v>226746.66666666666</v>
      </c>
      <c r="T29" s="130">
        <v>108000</v>
      </c>
      <c r="U29" s="125">
        <v>18400</v>
      </c>
      <c r="V29" s="125">
        <f t="shared" si="76"/>
        <v>125336.72415926783</v>
      </c>
      <c r="W29" s="43">
        <f t="shared" si="8"/>
        <v>1.9321597252039503E-2</v>
      </c>
      <c r="X29" s="13">
        <f ca="1">'13年1-9支出明细'!K24/9*12</f>
        <v>30666.666666666668</v>
      </c>
      <c r="Y29" s="13">
        <f t="shared" si="77"/>
        <v>35589.440193372342</v>
      </c>
      <c r="Z29" s="43">
        <f t="shared" si="9"/>
        <v>1.2592300191676708E-2</v>
      </c>
      <c r="AA29" s="13">
        <f ca="1">'13年1-9支出明细'!L24/9*12</f>
        <v>0</v>
      </c>
      <c r="AB29" s="13">
        <f t="shared" si="78"/>
        <v>0</v>
      </c>
      <c r="AC29" s="43">
        <f t="shared" si="10"/>
        <v>0</v>
      </c>
      <c r="AD29" s="13">
        <f ca="1">'13年1-9支出明细'!M24/9*12</f>
        <v>0</v>
      </c>
      <c r="AE29" s="13">
        <f t="shared" si="79"/>
        <v>0</v>
      </c>
      <c r="AF29" s="43">
        <f t="shared" si="11"/>
        <v>0</v>
      </c>
      <c r="AG29" s="13">
        <f ca="1">'13年1-9支出明细'!N24/9*12</f>
        <v>0</v>
      </c>
      <c r="AH29" s="23">
        <v>0</v>
      </c>
      <c r="AI29" s="43">
        <v>0</v>
      </c>
      <c r="AJ29" s="23">
        <f t="shared" si="12"/>
        <v>0</v>
      </c>
      <c r="AK29" s="23">
        <f t="shared" si="13"/>
        <v>0</v>
      </c>
      <c r="AL29" s="43">
        <f t="shared" si="14"/>
        <v>0</v>
      </c>
      <c r="AM29" s="13">
        <f ca="1">'13年1-9支出明细'!P24/9*12</f>
        <v>0</v>
      </c>
      <c r="AN29" s="13">
        <f t="shared" si="80"/>
        <v>0</v>
      </c>
      <c r="AO29" s="43">
        <f t="shared" si="15"/>
        <v>0</v>
      </c>
      <c r="AP29" s="13">
        <f ca="1">'13年1-9支出明细'!Q24/9*12</f>
        <v>0</v>
      </c>
      <c r="AQ29" s="13">
        <f t="shared" si="81"/>
        <v>0</v>
      </c>
      <c r="AR29" s="43">
        <f t="shared" si="16"/>
        <v>0</v>
      </c>
      <c r="AS29" s="13">
        <f ca="1">'13年1-9支出明细'!R24/9*12</f>
        <v>0</v>
      </c>
      <c r="AT29" s="13">
        <f t="shared" si="82"/>
        <v>0</v>
      </c>
      <c r="AU29" s="43">
        <f t="shared" si="17"/>
        <v>0</v>
      </c>
      <c r="AV29" s="13">
        <v>0</v>
      </c>
      <c r="AW29" s="13">
        <f t="shared" si="83"/>
        <v>0</v>
      </c>
      <c r="AX29" s="43">
        <f t="shared" si="18"/>
        <v>0</v>
      </c>
      <c r="AY29" s="12">
        <f t="shared" si="134"/>
        <v>986685.15666666673</v>
      </c>
      <c r="AZ29" s="31">
        <f t="shared" si="84"/>
        <v>1145073.0121590181</v>
      </c>
      <c r="BA29" s="43">
        <f t="shared" si="19"/>
        <v>9.4514761079731863E-3</v>
      </c>
      <c r="BB29" s="13">
        <f ca="1">'13年1-9支出明细'!U24/9*12</f>
        <v>0</v>
      </c>
      <c r="BC29" s="13">
        <f t="shared" si="85"/>
        <v>0</v>
      </c>
      <c r="BD29" s="43">
        <f t="shared" si="20"/>
        <v>0</v>
      </c>
      <c r="BE29" s="13">
        <f ca="1">'13年1-9支出明细'!V24/9*12</f>
        <v>560</v>
      </c>
      <c r="BF29" s="13">
        <f t="shared" si="86"/>
        <v>649.89412527027753</v>
      </c>
      <c r="BG29" s="43">
        <f t="shared" si="21"/>
        <v>5.7450038983955024E-3</v>
      </c>
      <c r="BH29" s="13">
        <f ca="1">'13年1-9支出明细'!W24/9*12</f>
        <v>0</v>
      </c>
      <c r="BI29" s="13">
        <f t="shared" si="87"/>
        <v>0</v>
      </c>
      <c r="BJ29" s="43">
        <f t="shared" si="22"/>
        <v>0</v>
      </c>
      <c r="BK29" s="13">
        <f ca="1">'13年1-9支出明细'!X24/9*12</f>
        <v>33509.546666666669</v>
      </c>
      <c r="BL29" s="13">
        <f t="shared" si="88"/>
        <v>38888.674141315852</v>
      </c>
      <c r="BM29" s="43">
        <f t="shared" si="23"/>
        <v>4.9298736218896924E-2</v>
      </c>
      <c r="BN29" s="13">
        <f ca="1">'13年1-9支出明细'!Y24/9*12</f>
        <v>36327.333333333336</v>
      </c>
      <c r="BO29" s="13">
        <f t="shared" si="89"/>
        <v>42158.786642979401</v>
      </c>
      <c r="BP29" s="43">
        <f t="shared" si="24"/>
        <v>1.7970383333462285E-2</v>
      </c>
      <c r="BQ29" s="13">
        <f ca="1">'13年1-9支出明细'!Z24/9*12</f>
        <v>728668.34666666668</v>
      </c>
      <c r="BR29" s="13">
        <f ca="1">Sheet2!EP23+Sheet2!V23</f>
        <v>187619.93</v>
      </c>
      <c r="BS29" s="13">
        <f t="shared" si="90"/>
        <v>845637.99601620133</v>
      </c>
      <c r="BT29" s="43">
        <f t="shared" si="25"/>
        <v>8.2391767858806565E-3</v>
      </c>
      <c r="BU29" s="13">
        <f ca="1">'13年1-9支出明细'!AB24/9*12</f>
        <v>42162.626666666671</v>
      </c>
      <c r="BV29" s="13">
        <f t="shared" si="91"/>
        <v>48930.791743983231</v>
      </c>
      <c r="BW29" s="43">
        <f t="shared" si="26"/>
        <v>9.3018619743804702E-3</v>
      </c>
      <c r="BX29" s="13">
        <f ca="1">'13年1-9支出明细'!AC24/9*12</f>
        <v>15997.279999999999</v>
      </c>
      <c r="BY29" s="13">
        <f t="shared" si="92"/>
        <v>18565.246950542332</v>
      </c>
      <c r="BZ29" s="43">
        <f t="shared" si="27"/>
        <v>1.4262005952475697E-2</v>
      </c>
      <c r="CA29" s="12">
        <f t="shared" si="131"/>
        <v>11227.199999999999</v>
      </c>
      <c r="CB29" s="30">
        <f t="shared" si="93"/>
        <v>13029.448791490107</v>
      </c>
      <c r="CC29" s="43">
        <f t="shared" si="28"/>
        <v>4.1979996070911874E-5</v>
      </c>
      <c r="CD29" s="13">
        <f ca="1">'13年1-9支出明细'!AE24/9*12</f>
        <v>11227.199999999999</v>
      </c>
      <c r="CE29" s="13">
        <f t="shared" si="94"/>
        <v>13029.448791490107</v>
      </c>
      <c r="CF29" s="43">
        <f t="shared" si="29"/>
        <v>4.8596233007109667E-5</v>
      </c>
      <c r="CG29" s="13">
        <f ca="1">'13年1-9支出明细'!AF24/9*12</f>
        <v>0</v>
      </c>
      <c r="CH29" s="13">
        <f ca="1">Sheet2!BP23+Sheet2!ET23</f>
        <v>0</v>
      </c>
      <c r="CI29" s="13">
        <f t="shared" si="95"/>
        <v>0</v>
      </c>
      <c r="CJ29" s="43">
        <f t="shared" si="30"/>
        <v>0</v>
      </c>
      <c r="CK29" s="12">
        <f t="shared" si="135"/>
        <v>31935.733333333334</v>
      </c>
      <c r="CL29" s="30">
        <f t="shared" si="96"/>
        <v>37062.22407059199</v>
      </c>
      <c r="CM29" s="43">
        <f t="shared" si="31"/>
        <v>3.4857514258010636E-4</v>
      </c>
      <c r="CN29" s="13">
        <v>0</v>
      </c>
      <c r="CO29" s="13">
        <f t="shared" si="97"/>
        <v>0</v>
      </c>
      <c r="CP29" s="43">
        <f t="shared" si="32"/>
        <v>0</v>
      </c>
      <c r="CQ29" s="13">
        <f ca="1">'13年1-9支出明细'!AJ24/9*12</f>
        <v>0</v>
      </c>
      <c r="CR29" s="13">
        <f t="shared" si="98"/>
        <v>0</v>
      </c>
      <c r="CS29" s="43">
        <f t="shared" si="33"/>
        <v>0</v>
      </c>
      <c r="CT29" s="13">
        <f ca="1">'13年1-9支出明细'!AK24/9*12</f>
        <v>0</v>
      </c>
      <c r="CU29" s="13">
        <f t="shared" si="99"/>
        <v>0</v>
      </c>
      <c r="CV29" s="43">
        <f t="shared" si="34"/>
        <v>0</v>
      </c>
      <c r="CW29" s="13">
        <f ca="1">'13年1-9支出明细'!AL24/9*12</f>
        <v>0</v>
      </c>
      <c r="CX29" s="13">
        <f t="shared" si="100"/>
        <v>0</v>
      </c>
      <c r="CY29" s="43">
        <f t="shared" si="35"/>
        <v>0</v>
      </c>
      <c r="CZ29" s="13">
        <f ca="1">'13年1-9支出明细'!AM24/9*12</f>
        <v>0</v>
      </c>
      <c r="DA29" s="13">
        <f t="shared" si="101"/>
        <v>0</v>
      </c>
      <c r="DB29" s="43">
        <f t="shared" si="36"/>
        <v>0</v>
      </c>
      <c r="DC29" s="13">
        <f ca="1">'13年1-9支出明细'!AN24/9*12</f>
        <v>0</v>
      </c>
      <c r="DD29" s="13">
        <f t="shared" si="102"/>
        <v>0</v>
      </c>
      <c r="DE29" s="13">
        <f ca="1">Sheet2!DG23+Sheet2!AD23</f>
        <v>0</v>
      </c>
      <c r="DF29" s="43">
        <f t="shared" si="37"/>
        <v>0</v>
      </c>
      <c r="DG29" s="13">
        <f ca="1">'13年1-9支出明细'!AP24/9*12</f>
        <v>0</v>
      </c>
      <c r="DH29" s="13">
        <f t="shared" si="103"/>
        <v>0</v>
      </c>
      <c r="DI29" s="43">
        <f t="shared" si="38"/>
        <v>0</v>
      </c>
      <c r="DJ29" s="13">
        <f ca="1">'13年1-9支出明细'!AQ24/9*12</f>
        <v>0</v>
      </c>
      <c r="DK29" s="13">
        <f t="shared" si="104"/>
        <v>0</v>
      </c>
      <c r="DL29" s="43">
        <f t="shared" si="39"/>
        <v>0</v>
      </c>
      <c r="DM29" s="13">
        <f ca="1">'13年1-9支出明细'!AR24/9*12</f>
        <v>0</v>
      </c>
      <c r="DN29" s="13">
        <f ca="1">Sheet2!DK23+Sheet2!AH23</f>
        <v>0</v>
      </c>
      <c r="DO29" s="13"/>
      <c r="DP29" s="43">
        <f t="shared" si="40"/>
        <v>0</v>
      </c>
      <c r="DQ29" s="13">
        <f ca="1">'13年1-9支出明细'!AT24/9*12</f>
        <v>0</v>
      </c>
      <c r="DR29" s="13">
        <f t="shared" si="105"/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43">
        <f t="shared" si="42"/>
        <v>0</v>
      </c>
      <c r="EA29" s="13">
        <v>0</v>
      </c>
      <c r="EB29" s="13">
        <f t="shared" si="106"/>
        <v>0</v>
      </c>
      <c r="EC29" s="43">
        <f t="shared" si="43"/>
        <v>0</v>
      </c>
      <c r="ED29" s="13">
        <f ca="1">'13年1-9支出明细'!BC24/9*12</f>
        <v>0</v>
      </c>
      <c r="EE29" s="13">
        <f t="shared" si="107"/>
        <v>0</v>
      </c>
      <c r="EF29" s="43">
        <f t="shared" si="44"/>
        <v>0</v>
      </c>
      <c r="EG29" s="13">
        <f ca="1">'13年1-9支出明细'!BD24/9*12</f>
        <v>0</v>
      </c>
      <c r="EH29" s="13">
        <f t="shared" si="108"/>
        <v>0</v>
      </c>
      <c r="EI29" s="43">
        <f t="shared" si="45"/>
        <v>0</v>
      </c>
      <c r="EJ29" s="13">
        <f ca="1">'13年1-9支出明细'!BE24/9*12</f>
        <v>0</v>
      </c>
      <c r="EK29" s="13">
        <f t="shared" si="109"/>
        <v>0</v>
      </c>
      <c r="EL29" s="13">
        <v>0</v>
      </c>
      <c r="EM29" s="43">
        <f t="shared" si="46"/>
        <v>0</v>
      </c>
      <c r="EN29" s="13">
        <f ca="1">'13年1-9支出明细'!BG24/9*12</f>
        <v>0</v>
      </c>
      <c r="EO29" s="13">
        <f t="shared" si="110"/>
        <v>0</v>
      </c>
      <c r="EP29" s="43">
        <f t="shared" si="47"/>
        <v>0</v>
      </c>
      <c r="EQ29" s="13">
        <f ca="1">'13年1-9支出明细'!BH24/9*12</f>
        <v>0</v>
      </c>
      <c r="ER29" s="13">
        <f t="shared" si="111"/>
        <v>0</v>
      </c>
      <c r="ES29" s="43">
        <f t="shared" si="48"/>
        <v>0</v>
      </c>
      <c r="ET29" s="13">
        <v>0</v>
      </c>
      <c r="EU29" s="13">
        <f t="shared" si="112"/>
        <v>0</v>
      </c>
      <c r="EV29" s="43">
        <f t="shared" si="49"/>
        <v>0</v>
      </c>
      <c r="EW29" s="13">
        <f ca="1">'13年1-9支出明细'!BJ24/9*12</f>
        <v>0</v>
      </c>
      <c r="EX29" s="13">
        <f t="shared" si="113"/>
        <v>0</v>
      </c>
      <c r="EY29" s="43">
        <f t="shared" si="50"/>
        <v>0</v>
      </c>
      <c r="EZ29" s="13">
        <v>0</v>
      </c>
      <c r="FA29" s="13">
        <f t="shared" si="114"/>
        <v>0</v>
      </c>
      <c r="FB29" s="43">
        <f t="shared" si="51"/>
        <v>0</v>
      </c>
      <c r="FC29" s="13">
        <f ca="1">'13年1-9支出明细'!BL24/9*12</f>
        <v>0</v>
      </c>
      <c r="FD29" s="13">
        <f t="shared" si="115"/>
        <v>0</v>
      </c>
      <c r="FE29" s="43">
        <f t="shared" si="52"/>
        <v>0</v>
      </c>
      <c r="FF29" s="13">
        <f ca="1">'13年1-9支出明细'!BM24/9*12</f>
        <v>0</v>
      </c>
      <c r="FG29" s="13">
        <f t="shared" si="116"/>
        <v>0</v>
      </c>
      <c r="FH29" s="43">
        <f t="shared" si="53"/>
        <v>0</v>
      </c>
      <c r="FI29" s="13">
        <f ca="1">'13年1-9支出明细'!BN24/9*12</f>
        <v>31935.733333333334</v>
      </c>
      <c r="FJ29" s="13">
        <f ca="1">Sheet2!EX23+Sheet2!BF23</f>
        <v>0</v>
      </c>
      <c r="FK29" s="13">
        <f t="shared" si="117"/>
        <v>37062.224070591983</v>
      </c>
      <c r="FL29" s="43">
        <f t="shared" si="54"/>
        <v>2.4430532157471561E-2</v>
      </c>
      <c r="FM29" s="13">
        <f ca="1">'13年1-9支出明细'!BP24/9*12</f>
        <v>0</v>
      </c>
      <c r="FN29" s="13">
        <v>0</v>
      </c>
      <c r="FO29" s="43">
        <v>0</v>
      </c>
      <c r="FP29" s="13">
        <v>0</v>
      </c>
      <c r="FQ29" s="13">
        <f t="shared" si="118"/>
        <v>0</v>
      </c>
      <c r="FR29" s="43">
        <f t="shared" si="55"/>
        <v>0</v>
      </c>
      <c r="FS29" s="13">
        <f ca="1">'13年1-9支出明细'!BR24/9*12</f>
        <v>0</v>
      </c>
      <c r="FT29" s="13">
        <v>0</v>
      </c>
      <c r="FU29" s="13"/>
      <c r="FV29" s="43"/>
      <c r="FW29" s="13">
        <f ca="1">'13年1-9支出明细'!BT24/9*12</f>
        <v>0</v>
      </c>
      <c r="FX29" s="13">
        <f t="shared" si="119"/>
        <v>0</v>
      </c>
      <c r="FY29" s="43">
        <f t="shared" si="56"/>
        <v>0</v>
      </c>
      <c r="FZ29" s="12">
        <f ca="1">'13年1-9支出明细'!BU24/9*12</f>
        <v>685279.05333333334</v>
      </c>
      <c r="GA29" s="12">
        <f t="shared" si="120"/>
        <v>795283.62666448299</v>
      </c>
      <c r="GB29" s="43">
        <f t="shared" si="57"/>
        <v>2.3685102424976585E-2</v>
      </c>
      <c r="GC29" s="12">
        <f ca="1">'13年1-9支出明细'!BV24/9*12</f>
        <v>0</v>
      </c>
      <c r="GD29" s="12">
        <f t="shared" si="121"/>
        <v>0</v>
      </c>
      <c r="GE29" s="43">
        <f t="shared" si="58"/>
        <v>0</v>
      </c>
      <c r="GF29" s="12">
        <f ca="1">'13年1-9支出明细'!BW24/9*12</f>
        <v>0</v>
      </c>
      <c r="GG29" s="12">
        <f t="shared" si="122"/>
        <v>0</v>
      </c>
      <c r="GH29" s="43">
        <f t="shared" si="59"/>
        <v>0</v>
      </c>
      <c r="GI29" s="12">
        <v>0</v>
      </c>
      <c r="GJ29" s="12">
        <f t="shared" si="123"/>
        <v>0</v>
      </c>
      <c r="GK29" s="43">
        <f t="shared" si="60"/>
        <v>0</v>
      </c>
      <c r="GL29" s="27">
        <f t="shared" si="136"/>
        <v>5222.5999999999995</v>
      </c>
      <c r="GM29" s="27">
        <f t="shared" si="124"/>
        <v>6060.9590332795551</v>
      </c>
      <c r="GN29" s="43">
        <f t="shared" si="61"/>
        <v>9.0603528307421372E-4</v>
      </c>
      <c r="GO29" s="13">
        <f ca="1">'13年1-9支出明细'!BZ24/9*12</f>
        <v>0</v>
      </c>
      <c r="GP29" s="13" t="e">
        <f t="shared" si="125"/>
        <v>#DIV/0!</v>
      </c>
      <c r="GQ29" s="43" t="e">
        <f t="shared" si="62"/>
        <v>#DIV/0!</v>
      </c>
      <c r="GR29" s="13">
        <f ca="1">'13年1-9支出明细'!CA24/9*12</f>
        <v>0</v>
      </c>
      <c r="GS29" s="13">
        <f t="shared" si="126"/>
        <v>0</v>
      </c>
      <c r="GT29" s="43">
        <f t="shared" si="63"/>
        <v>0</v>
      </c>
      <c r="GU29" s="13">
        <f ca="1">'13年1-9支出明细'!CB24/9*12</f>
        <v>0</v>
      </c>
      <c r="GV29" s="27">
        <f t="shared" si="127"/>
        <v>0</v>
      </c>
      <c r="GW29" s="38">
        <f t="shared" si="70"/>
        <v>0</v>
      </c>
      <c r="GX29" s="13">
        <f ca="1">'13年1-9支出明细'!CC24/9*12</f>
        <v>0</v>
      </c>
      <c r="GY29" s="13">
        <f t="shared" si="128"/>
        <v>0</v>
      </c>
      <c r="GZ29" s="43">
        <f t="shared" si="64"/>
        <v>0</v>
      </c>
      <c r="HA29" s="13">
        <f ca="1">'13年1-9支出明细'!CD24/9*12</f>
        <v>5222.5999999999995</v>
      </c>
      <c r="HB29" s="13">
        <f t="shared" si="129"/>
        <v>6060.959033279556</v>
      </c>
      <c r="HC29" s="56">
        <f t="shared" si="65"/>
        <v>2.5238728753400295E-2</v>
      </c>
    </row>
    <row r="30" spans="1:211">
      <c r="A30" s="18">
        <v>11503</v>
      </c>
      <c r="B30" s="3" t="s">
        <v>505</v>
      </c>
      <c r="C30" s="3" t="s">
        <v>319</v>
      </c>
      <c r="D30" s="12">
        <f t="shared" si="66"/>
        <v>1306646.7266666666</v>
      </c>
      <c r="E30" s="12">
        <f t="shared" si="67"/>
        <v>1294140</v>
      </c>
      <c r="F30" s="13">
        <v>0</v>
      </c>
      <c r="G30" s="26">
        <f t="shared" si="71"/>
        <v>0</v>
      </c>
      <c r="H30" s="40">
        <f t="shared" si="72"/>
        <v>0</v>
      </c>
      <c r="I30" s="13">
        <v>1294140</v>
      </c>
      <c r="J30" s="13">
        <f t="shared" si="73"/>
        <v>1501882.1129951375</v>
      </c>
      <c r="K30" s="40">
        <f t="shared" si="5"/>
        <v>3.4858991776915385E-2</v>
      </c>
      <c r="L30" s="13">
        <v>0</v>
      </c>
      <c r="M30" s="13">
        <f t="shared" si="74"/>
        <v>0</v>
      </c>
      <c r="N30" s="40">
        <f t="shared" si="6"/>
        <v>0</v>
      </c>
      <c r="O30" s="13">
        <v>0</v>
      </c>
      <c r="P30" s="13">
        <v>0</v>
      </c>
      <c r="Q30" s="13">
        <f t="shared" si="75"/>
        <v>0</v>
      </c>
      <c r="R30" s="43">
        <f t="shared" si="7"/>
        <v>0</v>
      </c>
      <c r="S30" s="124">
        <v>0</v>
      </c>
      <c r="T30" s="130">
        <v>0</v>
      </c>
      <c r="U30" s="125">
        <v>0</v>
      </c>
      <c r="V30" s="125">
        <f t="shared" si="76"/>
        <v>0</v>
      </c>
      <c r="W30" s="43">
        <f t="shared" si="8"/>
        <v>0</v>
      </c>
      <c r="X30" s="13">
        <f ca="1">'13年1-9支出明细'!K25/9*12</f>
        <v>0</v>
      </c>
      <c r="Y30" s="13">
        <f t="shared" si="77"/>
        <v>0</v>
      </c>
      <c r="Z30" s="43">
        <f t="shared" si="9"/>
        <v>0</v>
      </c>
      <c r="AA30" s="13">
        <f ca="1">'13年1-9支出明细'!L25/9*12</f>
        <v>0</v>
      </c>
      <c r="AB30" s="13">
        <f t="shared" si="78"/>
        <v>0</v>
      </c>
      <c r="AC30" s="43">
        <f t="shared" si="10"/>
        <v>0</v>
      </c>
      <c r="AD30" s="13">
        <f ca="1">'13年1-9支出明细'!M25/9*12</f>
        <v>0</v>
      </c>
      <c r="AE30" s="13">
        <f t="shared" si="79"/>
        <v>0</v>
      </c>
      <c r="AF30" s="43">
        <f t="shared" si="11"/>
        <v>0</v>
      </c>
      <c r="AG30" s="13">
        <f ca="1">'13年1-9支出明细'!N25/9*12</f>
        <v>0</v>
      </c>
      <c r="AH30" s="23">
        <v>0</v>
      </c>
      <c r="AI30" s="43">
        <v>0</v>
      </c>
      <c r="AJ30" s="23">
        <f t="shared" si="12"/>
        <v>0</v>
      </c>
      <c r="AK30" s="23">
        <f t="shared" si="13"/>
        <v>0</v>
      </c>
      <c r="AL30" s="43">
        <f t="shared" si="14"/>
        <v>0</v>
      </c>
      <c r="AM30" s="13">
        <f ca="1">'13年1-9支出明细'!P25/9*12</f>
        <v>0</v>
      </c>
      <c r="AN30" s="13">
        <f t="shared" si="80"/>
        <v>0</v>
      </c>
      <c r="AO30" s="43">
        <f t="shared" si="15"/>
        <v>0</v>
      </c>
      <c r="AP30" s="13">
        <f ca="1">'13年1-9支出明细'!Q25/9*12</f>
        <v>0</v>
      </c>
      <c r="AQ30" s="13">
        <f t="shared" si="81"/>
        <v>0</v>
      </c>
      <c r="AR30" s="43">
        <f t="shared" si="16"/>
        <v>0</v>
      </c>
      <c r="AS30" s="13">
        <f ca="1">'13年1-9支出明细'!R25/9*12</f>
        <v>0</v>
      </c>
      <c r="AT30" s="13">
        <f t="shared" si="82"/>
        <v>0</v>
      </c>
      <c r="AU30" s="43">
        <f t="shared" si="17"/>
        <v>0</v>
      </c>
      <c r="AV30" s="13">
        <v>0</v>
      </c>
      <c r="AW30" s="13">
        <f t="shared" si="83"/>
        <v>0</v>
      </c>
      <c r="AX30" s="43">
        <f t="shared" si="18"/>
        <v>0</v>
      </c>
      <c r="AY30" s="12">
        <f t="shared" si="134"/>
        <v>6523.6733333333332</v>
      </c>
      <c r="AZ30" s="31">
        <f t="shared" si="84"/>
        <v>7570.8874544923265</v>
      </c>
      <c r="BA30" s="43">
        <f t="shared" si="19"/>
        <v>6.2490392431282843E-5</v>
      </c>
      <c r="BB30" s="13">
        <f ca="1">'13年1-9支出明细'!U25/9*12</f>
        <v>0</v>
      </c>
      <c r="BC30" s="13">
        <f t="shared" si="85"/>
        <v>0</v>
      </c>
      <c r="BD30" s="43">
        <f t="shared" si="20"/>
        <v>0</v>
      </c>
      <c r="BE30" s="13">
        <f ca="1">'13年1-9支出明细'!V25/9*12</f>
        <v>0</v>
      </c>
      <c r="BF30" s="13">
        <f t="shared" si="86"/>
        <v>0</v>
      </c>
      <c r="BG30" s="43">
        <f t="shared" si="21"/>
        <v>0</v>
      </c>
      <c r="BH30" s="13">
        <f ca="1">'13年1-9支出明细'!W25/9*12</f>
        <v>0</v>
      </c>
      <c r="BI30" s="13">
        <f t="shared" si="87"/>
        <v>0</v>
      </c>
      <c r="BJ30" s="43">
        <f t="shared" si="22"/>
        <v>0</v>
      </c>
      <c r="BK30" s="13">
        <f ca="1">'13年1-9支出明细'!X25/9*12</f>
        <v>219.2</v>
      </c>
      <c r="BL30" s="13">
        <f t="shared" si="88"/>
        <v>254.38712903436576</v>
      </c>
      <c r="BM30" s="43">
        <f t="shared" si="23"/>
        <v>3.2248371148308201E-4</v>
      </c>
      <c r="BN30" s="13">
        <f ca="1">'13年1-9支出明细'!Y25/9*12</f>
        <v>304</v>
      </c>
      <c r="BO30" s="13">
        <f t="shared" si="89"/>
        <v>352.79966800386489</v>
      </c>
      <c r="BP30" s="43">
        <f t="shared" si="24"/>
        <v>1.5038253656675049E-4</v>
      </c>
      <c r="BQ30" s="13">
        <f ca="1">'13年1-9支出明细'!Z25/9*12</f>
        <v>1189.8133333333333</v>
      </c>
      <c r="BR30" s="13">
        <f ca="1">Sheet2!EP24+Sheet2!V24</f>
        <v>4810.66</v>
      </c>
      <c r="BS30" s="13">
        <f t="shared" si="90"/>
        <v>1380.8083848242497</v>
      </c>
      <c r="BT30" s="43">
        <f t="shared" si="25"/>
        <v>1.3453421491925677E-5</v>
      </c>
      <c r="BU30" s="13">
        <f ca="1">'13年1-9支出明细'!AB25/9*12</f>
        <v>2806.373333333333</v>
      </c>
      <c r="BV30" s="13">
        <f t="shared" si="91"/>
        <v>3256.8670404437485</v>
      </c>
      <c r="BW30" s="43">
        <f t="shared" si="26"/>
        <v>6.1913830942336994E-4</v>
      </c>
      <c r="BX30" s="13">
        <f ca="1">'13年1-9支出明细'!AC25/9*12</f>
        <v>3607.84</v>
      </c>
      <c r="BY30" s="13">
        <f t="shared" si="92"/>
        <v>4186.9893230627113</v>
      </c>
      <c r="BZ30" s="43">
        <f t="shared" si="27"/>
        <v>3.216486524932984E-3</v>
      </c>
      <c r="CA30" s="12">
        <f t="shared" si="131"/>
        <v>0</v>
      </c>
      <c r="CB30" s="30">
        <f t="shared" si="93"/>
        <v>0</v>
      </c>
      <c r="CC30" s="43">
        <f t="shared" si="28"/>
        <v>0</v>
      </c>
      <c r="CD30" s="13">
        <f ca="1">'13年1-9支出明细'!AE25/9*12</f>
        <v>0</v>
      </c>
      <c r="CE30" s="13">
        <f t="shared" si="94"/>
        <v>0</v>
      </c>
      <c r="CF30" s="43">
        <f t="shared" si="29"/>
        <v>0</v>
      </c>
      <c r="CG30" s="13">
        <f ca="1">'13年1-9支出明细'!AF25/9*12</f>
        <v>0</v>
      </c>
      <c r="CH30" s="13">
        <f ca="1">Sheet2!BP24+Sheet2!ET24</f>
        <v>0</v>
      </c>
      <c r="CI30" s="13">
        <f t="shared" si="95"/>
        <v>0</v>
      </c>
      <c r="CJ30" s="43">
        <f t="shared" si="30"/>
        <v>0</v>
      </c>
      <c r="CK30" s="12">
        <f t="shared" si="135"/>
        <v>0</v>
      </c>
      <c r="CL30" s="30">
        <f t="shared" si="96"/>
        <v>0</v>
      </c>
      <c r="CM30" s="43">
        <f t="shared" si="31"/>
        <v>0</v>
      </c>
      <c r="CN30" s="13">
        <v>0</v>
      </c>
      <c r="CO30" s="13">
        <f t="shared" si="97"/>
        <v>0</v>
      </c>
      <c r="CP30" s="43">
        <f t="shared" si="32"/>
        <v>0</v>
      </c>
      <c r="CQ30" s="13">
        <f ca="1">'13年1-9支出明细'!AJ25/9*12</f>
        <v>0</v>
      </c>
      <c r="CR30" s="13">
        <f t="shared" si="98"/>
        <v>0</v>
      </c>
      <c r="CS30" s="43">
        <f t="shared" si="33"/>
        <v>0</v>
      </c>
      <c r="CT30" s="13">
        <f ca="1">'13年1-9支出明细'!AK25/9*12</f>
        <v>0</v>
      </c>
      <c r="CU30" s="13">
        <f t="shared" si="99"/>
        <v>0</v>
      </c>
      <c r="CV30" s="43">
        <f t="shared" si="34"/>
        <v>0</v>
      </c>
      <c r="CW30" s="13">
        <f ca="1">'13年1-9支出明细'!AL25/9*12</f>
        <v>0</v>
      </c>
      <c r="CX30" s="13">
        <f t="shared" si="100"/>
        <v>0</v>
      </c>
      <c r="CY30" s="43">
        <f t="shared" si="35"/>
        <v>0</v>
      </c>
      <c r="CZ30" s="13">
        <f ca="1">'13年1-9支出明细'!AM25/9*12</f>
        <v>0</v>
      </c>
      <c r="DA30" s="13">
        <f t="shared" si="101"/>
        <v>0</v>
      </c>
      <c r="DB30" s="43">
        <f t="shared" si="36"/>
        <v>0</v>
      </c>
      <c r="DC30" s="13">
        <f ca="1">'13年1-9支出明细'!AN25/9*12</f>
        <v>0</v>
      </c>
      <c r="DD30" s="13">
        <f t="shared" si="102"/>
        <v>0</v>
      </c>
      <c r="DE30" s="13">
        <f ca="1">Sheet2!DG24+Sheet2!AD24</f>
        <v>0</v>
      </c>
      <c r="DF30" s="43">
        <f t="shared" si="37"/>
        <v>0</v>
      </c>
      <c r="DG30" s="13">
        <f ca="1">'13年1-9支出明细'!AP25/9*12</f>
        <v>0</v>
      </c>
      <c r="DH30" s="13">
        <f t="shared" si="103"/>
        <v>0</v>
      </c>
      <c r="DI30" s="43">
        <f t="shared" si="38"/>
        <v>0</v>
      </c>
      <c r="DJ30" s="13">
        <f ca="1">'13年1-9支出明细'!AQ25/9*12</f>
        <v>0</v>
      </c>
      <c r="DK30" s="13">
        <f t="shared" si="104"/>
        <v>0</v>
      </c>
      <c r="DL30" s="43">
        <f t="shared" si="39"/>
        <v>0</v>
      </c>
      <c r="DM30" s="13">
        <f ca="1">'13年1-9支出明细'!AR25/9*12</f>
        <v>0</v>
      </c>
      <c r="DN30" s="13">
        <f ca="1">Sheet2!DK24+Sheet2!AH24</f>
        <v>0</v>
      </c>
      <c r="DO30" s="13"/>
      <c r="DP30" s="43">
        <f t="shared" si="40"/>
        <v>0</v>
      </c>
      <c r="DQ30" s="13">
        <f ca="1">'13年1-9支出明细'!AT25/9*12</f>
        <v>0</v>
      </c>
      <c r="DR30" s="13">
        <f t="shared" si="105"/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43">
        <f t="shared" si="42"/>
        <v>0</v>
      </c>
      <c r="EA30" s="13">
        <v>0</v>
      </c>
      <c r="EB30" s="13">
        <f t="shared" si="106"/>
        <v>0</v>
      </c>
      <c r="EC30" s="43">
        <f t="shared" si="43"/>
        <v>0</v>
      </c>
      <c r="ED30" s="13">
        <f ca="1">'13年1-9支出明细'!BC25/9*12</f>
        <v>0</v>
      </c>
      <c r="EE30" s="13">
        <f t="shared" si="107"/>
        <v>0</v>
      </c>
      <c r="EF30" s="43">
        <f t="shared" si="44"/>
        <v>0</v>
      </c>
      <c r="EG30" s="13">
        <f ca="1">'13年1-9支出明细'!BD25/9*12</f>
        <v>0</v>
      </c>
      <c r="EH30" s="13">
        <f t="shared" si="108"/>
        <v>0</v>
      </c>
      <c r="EI30" s="43">
        <f t="shared" si="45"/>
        <v>0</v>
      </c>
      <c r="EJ30" s="13">
        <f ca="1">'13年1-9支出明细'!BE25/9*12</f>
        <v>0</v>
      </c>
      <c r="EK30" s="13">
        <f t="shared" si="109"/>
        <v>0</v>
      </c>
      <c r="EL30" s="13">
        <v>0</v>
      </c>
      <c r="EM30" s="43">
        <f t="shared" si="46"/>
        <v>0</v>
      </c>
      <c r="EN30" s="13">
        <f ca="1">'13年1-9支出明细'!BG25/9*12</f>
        <v>0</v>
      </c>
      <c r="EO30" s="13">
        <f t="shared" si="110"/>
        <v>0</v>
      </c>
      <c r="EP30" s="43">
        <f t="shared" si="47"/>
        <v>0</v>
      </c>
      <c r="EQ30" s="13">
        <f ca="1">'13年1-9支出明细'!BH25/9*12</f>
        <v>0</v>
      </c>
      <c r="ER30" s="13">
        <f t="shared" si="111"/>
        <v>0</v>
      </c>
      <c r="ES30" s="43">
        <f t="shared" si="48"/>
        <v>0</v>
      </c>
      <c r="ET30" s="13">
        <v>0</v>
      </c>
      <c r="EU30" s="13">
        <f t="shared" si="112"/>
        <v>0</v>
      </c>
      <c r="EV30" s="43">
        <f t="shared" si="49"/>
        <v>0</v>
      </c>
      <c r="EW30" s="13">
        <f ca="1">'13年1-9支出明细'!BJ25/9*12</f>
        <v>0</v>
      </c>
      <c r="EX30" s="13">
        <f t="shared" si="113"/>
        <v>0</v>
      </c>
      <c r="EY30" s="43">
        <f t="shared" si="50"/>
        <v>0</v>
      </c>
      <c r="EZ30" s="13">
        <v>0</v>
      </c>
      <c r="FA30" s="13">
        <f t="shared" si="114"/>
        <v>0</v>
      </c>
      <c r="FB30" s="43">
        <f t="shared" si="51"/>
        <v>0</v>
      </c>
      <c r="FC30" s="13">
        <f ca="1">'13年1-9支出明细'!BL25/9*12</f>
        <v>0</v>
      </c>
      <c r="FD30" s="13">
        <f t="shared" si="115"/>
        <v>0</v>
      </c>
      <c r="FE30" s="43">
        <f t="shared" si="52"/>
        <v>0</v>
      </c>
      <c r="FF30" s="13">
        <f ca="1">'13年1-9支出明细'!BM25/9*12</f>
        <v>0</v>
      </c>
      <c r="FG30" s="13">
        <f t="shared" si="116"/>
        <v>0</v>
      </c>
      <c r="FH30" s="43">
        <f t="shared" si="53"/>
        <v>0</v>
      </c>
      <c r="FI30" s="13">
        <f ca="1">'13年1-9支出明细'!BN25/9*12</f>
        <v>0</v>
      </c>
      <c r="FJ30" s="13">
        <f ca="1">Sheet2!EX24+Sheet2!BF24</f>
        <v>0</v>
      </c>
      <c r="FK30" s="13">
        <f t="shared" si="117"/>
        <v>0</v>
      </c>
      <c r="FL30" s="43">
        <f t="shared" si="54"/>
        <v>0</v>
      </c>
      <c r="FM30" s="13">
        <f ca="1">'13年1-9支出明细'!BP25/9*12</f>
        <v>0</v>
      </c>
      <c r="FN30" s="13">
        <v>0</v>
      </c>
      <c r="FO30" s="43">
        <v>0</v>
      </c>
      <c r="FP30" s="13">
        <v>0</v>
      </c>
      <c r="FQ30" s="13">
        <f t="shared" si="118"/>
        <v>0</v>
      </c>
      <c r="FR30" s="43">
        <f t="shared" si="55"/>
        <v>0</v>
      </c>
      <c r="FS30" s="13">
        <f ca="1">'13年1-9支出明细'!BR25/9*12</f>
        <v>0</v>
      </c>
      <c r="FT30" s="13">
        <v>0</v>
      </c>
      <c r="FU30" s="13"/>
      <c r="FV30" s="43"/>
      <c r="FW30" s="13">
        <f ca="1">'13年1-9支出明细'!BT25/9*12</f>
        <v>0</v>
      </c>
      <c r="FX30" s="13">
        <f t="shared" si="119"/>
        <v>0</v>
      </c>
      <c r="FY30" s="43">
        <f t="shared" si="56"/>
        <v>0</v>
      </c>
      <c r="FZ30" s="12">
        <f ca="1">'13年1-9支出明细'!BU25/9*12</f>
        <v>5983.0533333333333</v>
      </c>
      <c r="GA30" s="12">
        <f t="shared" si="120"/>
        <v>6943.4843080572946</v>
      </c>
      <c r="GB30" s="43">
        <f t="shared" si="57"/>
        <v>2.0679054806183809E-4</v>
      </c>
      <c r="GC30" s="12">
        <f ca="1">'13年1-9支出明细'!BV25/9*12</f>
        <v>0</v>
      </c>
      <c r="GD30" s="12">
        <f t="shared" si="121"/>
        <v>0</v>
      </c>
      <c r="GE30" s="43">
        <f t="shared" si="58"/>
        <v>0</v>
      </c>
      <c r="GF30" s="12">
        <f ca="1">'13年1-9支出明细'!BW25/9*12</f>
        <v>0</v>
      </c>
      <c r="GG30" s="12">
        <f t="shared" si="122"/>
        <v>0</v>
      </c>
      <c r="GH30" s="43">
        <f t="shared" si="59"/>
        <v>0</v>
      </c>
      <c r="GI30" s="12">
        <v>0</v>
      </c>
      <c r="GJ30" s="12">
        <f t="shared" si="123"/>
        <v>0</v>
      </c>
      <c r="GK30" s="43">
        <f t="shared" si="60"/>
        <v>0</v>
      </c>
      <c r="GL30" s="27">
        <f t="shared" si="136"/>
        <v>0</v>
      </c>
      <c r="GM30" s="27">
        <f t="shared" si="124"/>
        <v>0</v>
      </c>
      <c r="GN30" s="43">
        <f t="shared" si="61"/>
        <v>0</v>
      </c>
      <c r="GO30" s="13">
        <f ca="1">'13年1-9支出明细'!BZ25/9*12</f>
        <v>0</v>
      </c>
      <c r="GP30" s="13" t="e">
        <f t="shared" si="125"/>
        <v>#DIV/0!</v>
      </c>
      <c r="GQ30" s="43" t="e">
        <f t="shared" si="62"/>
        <v>#DIV/0!</v>
      </c>
      <c r="GR30" s="13">
        <f ca="1">'13年1-9支出明细'!CA25/9*12</f>
        <v>0</v>
      </c>
      <c r="GS30" s="13">
        <f t="shared" si="126"/>
        <v>0</v>
      </c>
      <c r="GT30" s="43">
        <f t="shared" si="63"/>
        <v>0</v>
      </c>
      <c r="GU30" s="13">
        <f ca="1">'13年1-9支出明细'!CB25/9*12</f>
        <v>0</v>
      </c>
      <c r="GV30" s="27">
        <f t="shared" si="127"/>
        <v>0</v>
      </c>
      <c r="GW30" s="38">
        <f t="shared" si="70"/>
        <v>0</v>
      </c>
      <c r="GX30" s="13">
        <f ca="1">'13年1-9支出明细'!CC25/9*12</f>
        <v>0</v>
      </c>
      <c r="GY30" s="13">
        <f t="shared" si="128"/>
        <v>0</v>
      </c>
      <c r="GZ30" s="43">
        <f t="shared" si="64"/>
        <v>0</v>
      </c>
      <c r="HA30" s="13">
        <f ca="1">'13年1-9支出明细'!CD25/9*12</f>
        <v>0</v>
      </c>
      <c r="HB30" s="13">
        <f t="shared" si="129"/>
        <v>0</v>
      </c>
      <c r="HC30" s="56">
        <f t="shared" si="65"/>
        <v>0</v>
      </c>
    </row>
    <row r="31" spans="1:211">
      <c r="A31" s="18">
        <v>116</v>
      </c>
      <c r="B31" s="3" t="s">
        <v>506</v>
      </c>
      <c r="C31" s="3" t="s">
        <v>320</v>
      </c>
      <c r="D31" s="12">
        <f t="shared" si="66"/>
        <v>3757924.4633333329</v>
      </c>
      <c r="E31" s="12">
        <f t="shared" si="67"/>
        <v>2312644</v>
      </c>
      <c r="F31" s="13">
        <v>1417680</v>
      </c>
      <c r="G31" s="26">
        <f t="shared" si="71"/>
        <v>1645253.3991306552</v>
      </c>
      <c r="H31" s="40">
        <f t="shared" si="72"/>
        <v>2.0756620455338479E-2</v>
      </c>
      <c r="I31" s="13">
        <v>182608</v>
      </c>
      <c r="J31" s="13">
        <f t="shared" si="73"/>
        <v>211921.1900488479</v>
      </c>
      <c r="K31" s="40">
        <f t="shared" si="5"/>
        <v>4.918734271716324E-3</v>
      </c>
      <c r="L31" s="13">
        <v>637956</v>
      </c>
      <c r="M31" s="13">
        <f t="shared" si="74"/>
        <v>740364.02960879507</v>
      </c>
      <c r="N31" s="40">
        <f t="shared" si="6"/>
        <v>2.0756620455338482E-2</v>
      </c>
      <c r="O31" s="13">
        <v>74400</v>
      </c>
      <c r="P31" s="13">
        <v>0</v>
      </c>
      <c r="Q31" s="13">
        <f t="shared" si="75"/>
        <v>86343.076643051158</v>
      </c>
      <c r="R31" s="43">
        <f t="shared" si="7"/>
        <v>1.3310433662516101E-2</v>
      </c>
      <c r="S31" s="124">
        <v>73066.666666666657</v>
      </c>
      <c r="T31" s="130">
        <v>74400</v>
      </c>
      <c r="U31" s="125">
        <v>0</v>
      </c>
      <c r="V31" s="125">
        <f t="shared" si="76"/>
        <v>86343.076643051158</v>
      </c>
      <c r="W31" s="43">
        <f t="shared" si="8"/>
        <v>1.3310433662516101E-2</v>
      </c>
      <c r="X31" s="13">
        <f ca="1">'13年1-9支出明细'!K26/9*12</f>
        <v>0</v>
      </c>
      <c r="Y31" s="13">
        <f t="shared" si="77"/>
        <v>0</v>
      </c>
      <c r="Z31" s="43">
        <f t="shared" si="9"/>
        <v>0</v>
      </c>
      <c r="AA31" s="13">
        <f ca="1">'13年1-9支出明细'!L26/9*12</f>
        <v>0</v>
      </c>
      <c r="AB31" s="13">
        <f t="shared" si="78"/>
        <v>0</v>
      </c>
      <c r="AC31" s="43">
        <f t="shared" si="10"/>
        <v>0</v>
      </c>
      <c r="AD31" s="13">
        <f ca="1">'13年1-9支出明细'!M26/9*12</f>
        <v>0</v>
      </c>
      <c r="AE31" s="13">
        <f t="shared" si="79"/>
        <v>0</v>
      </c>
      <c r="AF31" s="43">
        <f t="shared" si="11"/>
        <v>0</v>
      </c>
      <c r="AG31" s="13">
        <f ca="1">'13年1-9支出明细'!N26/9*12</f>
        <v>0</v>
      </c>
      <c r="AH31" s="23">
        <v>0</v>
      </c>
      <c r="AI31" s="43">
        <v>0</v>
      </c>
      <c r="AJ31" s="23">
        <f t="shared" si="12"/>
        <v>0</v>
      </c>
      <c r="AK31" s="23">
        <f t="shared" si="13"/>
        <v>0</v>
      </c>
      <c r="AL31" s="43">
        <f t="shared" si="14"/>
        <v>0</v>
      </c>
      <c r="AM31" s="13">
        <f ca="1">'13年1-9支出明细'!P26/9*12</f>
        <v>0</v>
      </c>
      <c r="AN31" s="13">
        <f t="shared" si="80"/>
        <v>0</v>
      </c>
      <c r="AO31" s="43">
        <f t="shared" si="15"/>
        <v>0</v>
      </c>
      <c r="AP31" s="13">
        <f ca="1">'13年1-9支出明细'!Q26/9*12</f>
        <v>0</v>
      </c>
      <c r="AQ31" s="13">
        <f t="shared" si="81"/>
        <v>0</v>
      </c>
      <c r="AR31" s="43">
        <f t="shared" si="16"/>
        <v>0</v>
      </c>
      <c r="AS31" s="13">
        <f ca="1">'13年1-9支出明细'!R26/9*12</f>
        <v>0</v>
      </c>
      <c r="AT31" s="13">
        <f t="shared" si="82"/>
        <v>0</v>
      </c>
      <c r="AU31" s="43">
        <f t="shared" si="17"/>
        <v>0</v>
      </c>
      <c r="AV31" s="13">
        <v>0</v>
      </c>
      <c r="AW31" s="13">
        <f t="shared" si="83"/>
        <v>0</v>
      </c>
      <c r="AX31" s="43">
        <f t="shared" si="18"/>
        <v>0</v>
      </c>
      <c r="AY31" s="12">
        <f t="shared" si="134"/>
        <v>499560.26333333331</v>
      </c>
      <c r="AZ31" s="31">
        <f t="shared" si="84"/>
        <v>579752.28635501105</v>
      </c>
      <c r="BA31" s="43">
        <f t="shared" si="19"/>
        <v>4.785297378283042E-3</v>
      </c>
      <c r="BB31" s="13">
        <f ca="1">'13年1-9支出明细'!U26/9*12</f>
        <v>0</v>
      </c>
      <c r="BC31" s="13">
        <f t="shared" si="85"/>
        <v>0</v>
      </c>
      <c r="BD31" s="43">
        <f t="shared" si="20"/>
        <v>0</v>
      </c>
      <c r="BE31" s="13">
        <f ca="1">'13年1-9支出明细'!V26/9*12</f>
        <v>0</v>
      </c>
      <c r="BF31" s="13">
        <f t="shared" si="86"/>
        <v>0</v>
      </c>
      <c r="BG31" s="43">
        <f t="shared" si="21"/>
        <v>0</v>
      </c>
      <c r="BH31" s="13">
        <f ca="1">'13年1-9支出明细'!W26/9*12</f>
        <v>0</v>
      </c>
      <c r="BI31" s="13">
        <f t="shared" si="87"/>
        <v>0</v>
      </c>
      <c r="BJ31" s="43">
        <f t="shared" si="22"/>
        <v>0</v>
      </c>
      <c r="BK31" s="13">
        <f ca="1">'13年1-9支出明细'!X26/9*12</f>
        <v>807.4666666666667</v>
      </c>
      <c r="BL31" s="13">
        <f t="shared" si="88"/>
        <v>937.08543396114305</v>
      </c>
      <c r="BM31" s="43">
        <f t="shared" si="23"/>
        <v>1.1879326987478984E-3</v>
      </c>
      <c r="BN31" s="13">
        <f ca="1">'13年1-9支出明细'!Y26/9*12</f>
        <v>19862.266666666666</v>
      </c>
      <c r="BO31" s="13">
        <f t="shared" si="89"/>
        <v>23050.66146646129</v>
      </c>
      <c r="BP31" s="43">
        <f t="shared" si="24"/>
        <v>9.8254540897978592E-3</v>
      </c>
      <c r="BQ31" s="13">
        <f ca="1">'13年1-9支出明细'!Z26/9*12</f>
        <v>462483.63999999996</v>
      </c>
      <c r="BR31" s="13">
        <f ca="1">Sheet2!EP25+Sheet2!V25</f>
        <v>16406.89</v>
      </c>
      <c r="BS31" s="13">
        <f t="shared" si="90"/>
        <v>536723.92976716778</v>
      </c>
      <c r="BT31" s="43">
        <f t="shared" si="25"/>
        <v>5.229381086702691E-3</v>
      </c>
      <c r="BU31" s="13">
        <f ca="1">'13年1-9支出明细'!AB26/9*12</f>
        <v>6705.5733333333337</v>
      </c>
      <c r="BV31" s="13">
        <f t="shared" si="91"/>
        <v>7781.986992682796</v>
      </c>
      <c r="BW31" s="43">
        <f t="shared" si="26"/>
        <v>1.4793745678815954E-3</v>
      </c>
      <c r="BX31" s="13">
        <f ca="1">'13年1-9支出明细'!AC26/9*12</f>
        <v>13570.279999999999</v>
      </c>
      <c r="BY31" s="13">
        <f t="shared" si="92"/>
        <v>15748.652232629896</v>
      </c>
      <c r="BZ31" s="43">
        <f t="shared" si="27"/>
        <v>1.2098270089462827E-2</v>
      </c>
      <c r="CA31" s="12">
        <f t="shared" si="131"/>
        <v>6073.1333333333341</v>
      </c>
      <c r="CB31" s="30">
        <f t="shared" si="93"/>
        <v>7048.0244202079148</v>
      </c>
      <c r="CC31" s="43">
        <f t="shared" si="28"/>
        <v>2.2708254370765401E-5</v>
      </c>
      <c r="CD31" s="13">
        <f ca="1">'13年1-9支出明细'!AE26/9*12</f>
        <v>6073.1333333333341</v>
      </c>
      <c r="CE31" s="13">
        <f t="shared" si="94"/>
        <v>7048.0244202079157</v>
      </c>
      <c r="CF31" s="43">
        <f t="shared" si="29"/>
        <v>2.6287177795880663E-5</v>
      </c>
      <c r="CG31" s="13">
        <f ca="1">'13年1-9支出明细'!AF26/9*12</f>
        <v>0</v>
      </c>
      <c r="CH31" s="13">
        <f ca="1">Sheet2!BP25+Sheet2!ET25</f>
        <v>0</v>
      </c>
      <c r="CI31" s="13">
        <f t="shared" si="95"/>
        <v>0</v>
      </c>
      <c r="CJ31" s="43">
        <f t="shared" si="30"/>
        <v>0</v>
      </c>
      <c r="CK31" s="12">
        <f t="shared" si="135"/>
        <v>13107.600000000002</v>
      </c>
      <c r="CL31" s="30">
        <f t="shared" si="96"/>
        <v>15211.700422129807</v>
      </c>
      <c r="CM31" s="43">
        <f t="shared" si="31"/>
        <v>1.4306806395186382E-4</v>
      </c>
      <c r="CN31" s="13">
        <v>0</v>
      </c>
      <c r="CO31" s="13">
        <f t="shared" si="97"/>
        <v>0</v>
      </c>
      <c r="CP31" s="43">
        <f t="shared" si="32"/>
        <v>0</v>
      </c>
      <c r="CQ31" s="13">
        <f ca="1">'13年1-9支出明细'!AJ26/9*12</f>
        <v>0</v>
      </c>
      <c r="CR31" s="13">
        <f t="shared" si="98"/>
        <v>0</v>
      </c>
      <c r="CS31" s="43">
        <f t="shared" si="33"/>
        <v>0</v>
      </c>
      <c r="CT31" s="13">
        <f ca="1">'13年1-9支出明细'!AK26/9*12</f>
        <v>0</v>
      </c>
      <c r="CU31" s="13">
        <f t="shared" si="99"/>
        <v>0</v>
      </c>
      <c r="CV31" s="43">
        <f t="shared" si="34"/>
        <v>0</v>
      </c>
      <c r="CW31" s="13">
        <f ca="1">'13年1-9支出明细'!AL26/9*12</f>
        <v>0</v>
      </c>
      <c r="CX31" s="13">
        <f t="shared" si="100"/>
        <v>0</v>
      </c>
      <c r="CY31" s="43">
        <f t="shared" si="35"/>
        <v>0</v>
      </c>
      <c r="CZ31" s="13">
        <f ca="1">'13年1-9支出明细'!AM26/9*12</f>
        <v>0</v>
      </c>
      <c r="DA31" s="13">
        <f t="shared" si="101"/>
        <v>0</v>
      </c>
      <c r="DB31" s="43">
        <f t="shared" si="36"/>
        <v>0</v>
      </c>
      <c r="DC31" s="13">
        <f ca="1">'13年1-9支出明细'!AN26/9*12</f>
        <v>0</v>
      </c>
      <c r="DD31" s="13">
        <f t="shared" si="102"/>
        <v>0</v>
      </c>
      <c r="DE31" s="13">
        <f ca="1">Sheet2!DG25+Sheet2!AD25</f>
        <v>0</v>
      </c>
      <c r="DF31" s="43">
        <f t="shared" si="37"/>
        <v>0</v>
      </c>
      <c r="DG31" s="13">
        <f ca="1">'13年1-9支出明细'!AP26/9*12</f>
        <v>0</v>
      </c>
      <c r="DH31" s="13">
        <f t="shared" si="103"/>
        <v>0</v>
      </c>
      <c r="DI31" s="43">
        <f t="shared" si="38"/>
        <v>0</v>
      </c>
      <c r="DJ31" s="13">
        <f ca="1">'13年1-9支出明细'!AQ26/9*12</f>
        <v>0</v>
      </c>
      <c r="DK31" s="13">
        <f t="shared" si="104"/>
        <v>0</v>
      </c>
      <c r="DL31" s="43">
        <f t="shared" si="39"/>
        <v>0</v>
      </c>
      <c r="DM31" s="13">
        <f ca="1">'13年1-9支出明细'!AR26/9*12</f>
        <v>0</v>
      </c>
      <c r="DN31" s="13">
        <f ca="1">Sheet2!DK25+Sheet2!AH25</f>
        <v>0</v>
      </c>
      <c r="DO31" s="13"/>
      <c r="DP31" s="43">
        <f t="shared" si="40"/>
        <v>0</v>
      </c>
      <c r="DQ31" s="13">
        <f ca="1">'13年1-9支出明细'!AT26/9*12</f>
        <v>0</v>
      </c>
      <c r="DR31" s="13">
        <f t="shared" si="105"/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43">
        <f t="shared" si="42"/>
        <v>0</v>
      </c>
      <c r="EA31" s="13">
        <v>0</v>
      </c>
      <c r="EB31" s="13">
        <f t="shared" si="106"/>
        <v>0</v>
      </c>
      <c r="EC31" s="43">
        <f t="shared" si="43"/>
        <v>0</v>
      </c>
      <c r="ED31" s="13">
        <f ca="1">'13年1-9支出明细'!BC26/9*12</f>
        <v>0</v>
      </c>
      <c r="EE31" s="13">
        <f t="shared" si="107"/>
        <v>0</v>
      </c>
      <c r="EF31" s="43">
        <f t="shared" si="44"/>
        <v>0</v>
      </c>
      <c r="EG31" s="13">
        <f ca="1">'13年1-9支出明细'!BD26/9*12</f>
        <v>0</v>
      </c>
      <c r="EH31" s="13">
        <f t="shared" si="108"/>
        <v>0</v>
      </c>
      <c r="EI31" s="43">
        <f t="shared" si="45"/>
        <v>0</v>
      </c>
      <c r="EJ31" s="13">
        <f ca="1">'13年1-9支出明细'!BE26/9*12</f>
        <v>0</v>
      </c>
      <c r="EK31" s="13">
        <f t="shared" si="109"/>
        <v>0</v>
      </c>
      <c r="EL31" s="13">
        <v>0</v>
      </c>
      <c r="EM31" s="43">
        <f t="shared" si="46"/>
        <v>0</v>
      </c>
      <c r="EN31" s="13">
        <v>0</v>
      </c>
      <c r="EO31" s="13">
        <f t="shared" si="110"/>
        <v>0</v>
      </c>
      <c r="EP31" s="43">
        <f t="shared" si="47"/>
        <v>0</v>
      </c>
      <c r="EQ31" s="13">
        <f ca="1">'13年1-9支出明细'!BH26/9*12</f>
        <v>0</v>
      </c>
      <c r="ER31" s="13">
        <f t="shared" si="111"/>
        <v>0</v>
      </c>
      <c r="ES31" s="43">
        <f t="shared" si="48"/>
        <v>0</v>
      </c>
      <c r="ET31" s="13">
        <v>0</v>
      </c>
      <c r="EU31" s="13">
        <f t="shared" si="112"/>
        <v>0</v>
      </c>
      <c r="EV31" s="43">
        <f t="shared" si="49"/>
        <v>0</v>
      </c>
      <c r="EW31" s="13">
        <f ca="1">'13年1-9支出明细'!BJ26/9*12</f>
        <v>0</v>
      </c>
      <c r="EX31" s="13">
        <f t="shared" si="113"/>
        <v>0</v>
      </c>
      <c r="EY31" s="43">
        <f t="shared" si="50"/>
        <v>0</v>
      </c>
      <c r="EZ31" s="13">
        <v>0</v>
      </c>
      <c r="FA31" s="13">
        <f t="shared" si="114"/>
        <v>0</v>
      </c>
      <c r="FB31" s="43">
        <f t="shared" si="51"/>
        <v>0</v>
      </c>
      <c r="FC31" s="13">
        <f ca="1">'13年1-9支出明细'!BL26/9*12</f>
        <v>0</v>
      </c>
      <c r="FD31" s="13">
        <f t="shared" si="115"/>
        <v>0</v>
      </c>
      <c r="FE31" s="43">
        <f t="shared" si="52"/>
        <v>0</v>
      </c>
      <c r="FF31" s="13">
        <f ca="1">'13年1-9支出明细'!BM26/9*12</f>
        <v>0</v>
      </c>
      <c r="FG31" s="13">
        <f t="shared" si="116"/>
        <v>0</v>
      </c>
      <c r="FH31" s="43">
        <f t="shared" si="53"/>
        <v>0</v>
      </c>
      <c r="FI31" s="13">
        <f ca="1">'13年1-9支出明细'!BN26/9*12</f>
        <v>13107.600000000002</v>
      </c>
      <c r="FJ31" s="13">
        <f ca="1">Sheet2!EX25+Sheet2!BF25</f>
        <v>0</v>
      </c>
      <c r="FK31" s="13">
        <f t="shared" si="117"/>
        <v>15211.700422129803</v>
      </c>
      <c r="FL31" s="43">
        <f t="shared" si="54"/>
        <v>1.002718929184678E-2</v>
      </c>
      <c r="FM31" s="13">
        <f ca="1">'13年1-9支出明细'!BP26/9*12</f>
        <v>0</v>
      </c>
      <c r="FN31" s="13">
        <v>0</v>
      </c>
      <c r="FO31" s="43">
        <v>0</v>
      </c>
      <c r="FP31" s="13">
        <v>0</v>
      </c>
      <c r="FQ31" s="13">
        <f t="shared" si="118"/>
        <v>0</v>
      </c>
      <c r="FR31" s="43">
        <f t="shared" si="55"/>
        <v>0</v>
      </c>
      <c r="FS31" s="13">
        <f ca="1">'13年1-9支出明细'!BR26/9*12</f>
        <v>0</v>
      </c>
      <c r="FT31" s="13">
        <v>0</v>
      </c>
      <c r="FU31" s="13"/>
      <c r="FV31" s="43"/>
      <c r="FW31" s="13">
        <f ca="1">'13年1-9支出明细'!BT26/9*12</f>
        <v>0</v>
      </c>
      <c r="FX31" s="13">
        <f t="shared" si="119"/>
        <v>0</v>
      </c>
      <c r="FY31" s="43">
        <f t="shared" si="56"/>
        <v>0</v>
      </c>
      <c r="FZ31" s="12">
        <f ca="1">'13年1-9支出明细'!BU26/9*12</f>
        <v>926539.46666666656</v>
      </c>
      <c r="GA31" s="12">
        <f t="shared" si="120"/>
        <v>1075272.4218173618</v>
      </c>
      <c r="GB31" s="43">
        <f t="shared" si="57"/>
        <v>3.2023716560483577E-2</v>
      </c>
      <c r="GC31" s="12">
        <f ca="1">'13年1-9支出明细'!BV26/9*12</f>
        <v>0</v>
      </c>
      <c r="GD31" s="12">
        <f t="shared" si="121"/>
        <v>0</v>
      </c>
      <c r="GE31" s="43">
        <f t="shared" si="58"/>
        <v>0</v>
      </c>
      <c r="GF31" s="12">
        <f ca="1">'13年1-9支出明细'!BW26/9*12</f>
        <v>0</v>
      </c>
      <c r="GG31" s="12">
        <f t="shared" si="122"/>
        <v>0</v>
      </c>
      <c r="GH31" s="43">
        <f t="shared" si="59"/>
        <v>0</v>
      </c>
      <c r="GI31" s="12">
        <v>0</v>
      </c>
      <c r="GJ31" s="12">
        <f t="shared" si="123"/>
        <v>0</v>
      </c>
      <c r="GK31" s="43">
        <f t="shared" si="60"/>
        <v>0</v>
      </c>
      <c r="GL31" s="27">
        <f t="shared" si="136"/>
        <v>0</v>
      </c>
      <c r="GM31" s="27">
        <f t="shared" si="124"/>
        <v>0</v>
      </c>
      <c r="GN31" s="43">
        <f t="shared" si="61"/>
        <v>0</v>
      </c>
      <c r="GO31" s="13">
        <f ca="1">'13年1-9支出明细'!BZ26/9*12</f>
        <v>0</v>
      </c>
      <c r="GP31" s="13" t="e">
        <f t="shared" si="125"/>
        <v>#DIV/0!</v>
      </c>
      <c r="GQ31" s="43" t="e">
        <f t="shared" si="62"/>
        <v>#DIV/0!</v>
      </c>
      <c r="GR31" s="13">
        <f ca="1">'13年1-9支出明细'!CA26/9*12</f>
        <v>0</v>
      </c>
      <c r="GS31" s="13">
        <f t="shared" si="126"/>
        <v>0</v>
      </c>
      <c r="GT31" s="43">
        <f t="shared" si="63"/>
        <v>0</v>
      </c>
      <c r="GU31" s="13">
        <f ca="1">'13年1-9支出明细'!CB26/9*12</f>
        <v>0</v>
      </c>
      <c r="GV31" s="27">
        <f t="shared" si="127"/>
        <v>0</v>
      </c>
      <c r="GW31" s="38">
        <f t="shared" si="70"/>
        <v>0</v>
      </c>
      <c r="GX31" s="13">
        <f ca="1">'13年1-9支出明细'!CC26/9*12</f>
        <v>0</v>
      </c>
      <c r="GY31" s="13">
        <f t="shared" si="128"/>
        <v>0</v>
      </c>
      <c r="GZ31" s="43">
        <f t="shared" si="64"/>
        <v>0</v>
      </c>
      <c r="HA31" s="13">
        <f ca="1">'13年1-9支出明细'!CD26/9*12</f>
        <v>0</v>
      </c>
      <c r="HB31" s="13">
        <f t="shared" si="129"/>
        <v>0</v>
      </c>
      <c r="HC31" s="56">
        <f t="shared" si="65"/>
        <v>0</v>
      </c>
    </row>
    <row r="32" spans="1:211">
      <c r="A32" s="18">
        <v>117</v>
      </c>
      <c r="B32" s="3" t="s">
        <v>507</v>
      </c>
      <c r="C32" s="3" t="s">
        <v>321</v>
      </c>
      <c r="D32" s="12">
        <f t="shared" si="66"/>
        <v>2478725.4066666667</v>
      </c>
      <c r="E32" s="12">
        <f t="shared" si="67"/>
        <v>1772630.2</v>
      </c>
      <c r="F32" s="13">
        <v>785076</v>
      </c>
      <c r="G32" s="26">
        <f t="shared" si="71"/>
        <v>911100.50051908637</v>
      </c>
      <c r="H32" s="40">
        <f t="shared" si="72"/>
        <v>1.149450127009996E-2</v>
      </c>
      <c r="I32" s="13">
        <v>579070</v>
      </c>
      <c r="J32" s="13">
        <f t="shared" si="73"/>
        <v>672025.34128617786</v>
      </c>
      <c r="K32" s="40">
        <f t="shared" si="5"/>
        <v>1.5597845958133115E-2</v>
      </c>
      <c r="L32" s="13">
        <v>353284.2</v>
      </c>
      <c r="M32" s="13">
        <f t="shared" si="74"/>
        <v>409995.22523358895</v>
      </c>
      <c r="N32" s="40">
        <f t="shared" si="6"/>
        <v>1.1494501270099962E-2</v>
      </c>
      <c r="O32" s="13">
        <v>89280</v>
      </c>
      <c r="P32" s="13">
        <v>0</v>
      </c>
      <c r="Q32" s="13">
        <f t="shared" si="75"/>
        <v>103611.69197166141</v>
      </c>
      <c r="R32" s="43">
        <f t="shared" si="7"/>
        <v>1.5972520395019323E-2</v>
      </c>
      <c r="S32" s="124">
        <v>87680</v>
      </c>
      <c r="T32" s="130">
        <v>55200</v>
      </c>
      <c r="U32" s="125">
        <v>0</v>
      </c>
      <c r="V32" s="125">
        <f t="shared" si="76"/>
        <v>64060.99234807022</v>
      </c>
      <c r="W32" s="43">
        <f t="shared" si="8"/>
        <v>9.8754830399313005E-3</v>
      </c>
      <c r="X32" s="13">
        <f ca="1">'13年1-9支出明细'!K27/9*12</f>
        <v>0</v>
      </c>
      <c r="Y32" s="13">
        <f t="shared" si="77"/>
        <v>0</v>
      </c>
      <c r="Z32" s="43">
        <f t="shared" si="9"/>
        <v>0</v>
      </c>
      <c r="AA32" s="13">
        <f ca="1">'13年1-9支出明细'!L27/9*12</f>
        <v>0</v>
      </c>
      <c r="AB32" s="13">
        <f t="shared" si="78"/>
        <v>0</v>
      </c>
      <c r="AC32" s="43">
        <f t="shared" si="10"/>
        <v>0</v>
      </c>
      <c r="AD32" s="13">
        <f ca="1">'13年1-9支出明细'!M27/9*12</f>
        <v>0</v>
      </c>
      <c r="AE32" s="13">
        <f t="shared" si="79"/>
        <v>0</v>
      </c>
      <c r="AF32" s="43">
        <f t="shared" si="11"/>
        <v>0</v>
      </c>
      <c r="AG32" s="13">
        <f ca="1">'13年1-9支出明细'!N27/9*12</f>
        <v>0</v>
      </c>
      <c r="AH32" s="23">
        <v>0</v>
      </c>
      <c r="AI32" s="43">
        <v>0</v>
      </c>
      <c r="AJ32" s="23">
        <f t="shared" si="12"/>
        <v>0</v>
      </c>
      <c r="AK32" s="23">
        <f t="shared" si="13"/>
        <v>0</v>
      </c>
      <c r="AL32" s="43">
        <f t="shared" si="14"/>
        <v>0</v>
      </c>
      <c r="AM32" s="13">
        <f ca="1">'13年1-9支出明细'!P27/9*12</f>
        <v>0</v>
      </c>
      <c r="AN32" s="13">
        <f t="shared" si="80"/>
        <v>0</v>
      </c>
      <c r="AO32" s="43">
        <f t="shared" si="15"/>
        <v>0</v>
      </c>
      <c r="AP32" s="13">
        <f ca="1">'13年1-9支出明细'!Q27/9*12</f>
        <v>0</v>
      </c>
      <c r="AQ32" s="13">
        <f t="shared" si="81"/>
        <v>0</v>
      </c>
      <c r="AR32" s="43">
        <f t="shared" si="16"/>
        <v>0</v>
      </c>
      <c r="AS32" s="13">
        <f ca="1">'13年1-9支出明细'!R27/9*12</f>
        <v>0</v>
      </c>
      <c r="AT32" s="13">
        <f t="shared" si="82"/>
        <v>0</v>
      </c>
      <c r="AU32" s="43">
        <f t="shared" si="17"/>
        <v>0</v>
      </c>
      <c r="AV32" s="13">
        <v>0</v>
      </c>
      <c r="AW32" s="13">
        <f t="shared" si="83"/>
        <v>0</v>
      </c>
      <c r="AX32" s="43">
        <f t="shared" si="18"/>
        <v>0</v>
      </c>
      <c r="AY32" s="12">
        <f t="shared" si="134"/>
        <v>388937.12666666665</v>
      </c>
      <c r="AZ32" s="31">
        <f t="shared" si="84"/>
        <v>451371.34592887224</v>
      </c>
      <c r="BA32" s="43">
        <f t="shared" si="19"/>
        <v>3.7256362228175475E-3</v>
      </c>
      <c r="BB32" s="13">
        <f ca="1">'13年1-9支出明细'!U27/9*12</f>
        <v>0</v>
      </c>
      <c r="BC32" s="13">
        <f t="shared" si="85"/>
        <v>0</v>
      </c>
      <c r="BD32" s="43">
        <f t="shared" si="20"/>
        <v>0</v>
      </c>
      <c r="BE32" s="13">
        <f ca="1">'13年1-9支出明细'!V27/9*12</f>
        <v>0</v>
      </c>
      <c r="BF32" s="13">
        <f t="shared" si="86"/>
        <v>0</v>
      </c>
      <c r="BG32" s="43">
        <f t="shared" si="21"/>
        <v>0</v>
      </c>
      <c r="BH32" s="13">
        <f ca="1">'13年1-9支出明细'!W27/9*12</f>
        <v>0</v>
      </c>
      <c r="BI32" s="13">
        <f t="shared" si="87"/>
        <v>0</v>
      </c>
      <c r="BJ32" s="43">
        <f t="shared" si="22"/>
        <v>0</v>
      </c>
      <c r="BK32" s="13">
        <f ca="1">'13年1-9支出明细'!X27/9*12</f>
        <v>3415.7333333333336</v>
      </c>
      <c r="BL32" s="13">
        <f t="shared" si="88"/>
        <v>3964.0446907557066</v>
      </c>
      <c r="BM32" s="43">
        <f t="shared" si="23"/>
        <v>5.0251750126360066E-3</v>
      </c>
      <c r="BN32" s="13">
        <f ca="1">'13年1-9支出明细'!Y27/9*12</f>
        <v>25621.333333333336</v>
      </c>
      <c r="BO32" s="13">
        <f t="shared" si="89"/>
        <v>29734.203598080127</v>
      </c>
      <c r="BP32" s="43">
        <f t="shared" si="24"/>
        <v>1.2674345713450341E-2</v>
      </c>
      <c r="BQ32" s="13">
        <f ca="1">'13年1-9支出明细'!Z27/9*12</f>
        <v>342431.8</v>
      </c>
      <c r="BR32" s="13">
        <f ca="1">Sheet2!EP26+Sheet2!V26</f>
        <v>17468.259999999998</v>
      </c>
      <c r="BS32" s="13">
        <f t="shared" si="90"/>
        <v>397400.74129594042</v>
      </c>
      <c r="BT32" s="43">
        <f t="shared" si="25"/>
        <v>3.8719345367666594E-3</v>
      </c>
      <c r="BU32" s="13">
        <f ca="1">'13年1-9支出明细'!AB27/9*12</f>
        <v>8837.6666666666661</v>
      </c>
      <c r="BV32" s="13">
        <f t="shared" si="91"/>
        <v>10256.335085292181</v>
      </c>
      <c r="BW32" s="43">
        <f t="shared" si="26"/>
        <v>1.9497541308048595E-3</v>
      </c>
      <c r="BX32" s="13">
        <f ca="1">'13年1-9支出明细'!AC27/9*12</f>
        <v>14453.333333333332</v>
      </c>
      <c r="BY32" s="13">
        <f t="shared" si="92"/>
        <v>16773.45789983288</v>
      </c>
      <c r="BZ32" s="43">
        <f t="shared" si="27"/>
        <v>1.2885535918175803E-2</v>
      </c>
      <c r="CA32" s="12">
        <f t="shared" si="131"/>
        <v>8550.6533333333336</v>
      </c>
      <c r="CB32" s="30">
        <f t="shared" si="93"/>
        <v>9923.2488724215182</v>
      </c>
      <c r="CC32" s="43">
        <f t="shared" si="28"/>
        <v>3.1972031614032252E-5</v>
      </c>
      <c r="CD32" s="13">
        <f ca="1">'13年1-9支出明细'!AE27/9*12</f>
        <v>8550.6533333333336</v>
      </c>
      <c r="CE32" s="13">
        <f t="shared" si="94"/>
        <v>9923.2488724215182</v>
      </c>
      <c r="CF32" s="43">
        <f t="shared" si="29"/>
        <v>3.7010968162113949E-5</v>
      </c>
      <c r="CG32" s="13">
        <f ca="1">'13年1-9支出明细'!AF27/9*12</f>
        <v>0</v>
      </c>
      <c r="CH32" s="13">
        <f ca="1">Sheet2!BP26+Sheet2!ET26</f>
        <v>0</v>
      </c>
      <c r="CI32" s="13">
        <f t="shared" si="95"/>
        <v>0</v>
      </c>
      <c r="CJ32" s="43">
        <f t="shared" si="30"/>
        <v>0</v>
      </c>
      <c r="CK32" s="12">
        <f t="shared" si="135"/>
        <v>20120.399999999998</v>
      </c>
      <c r="CL32" s="30">
        <f t="shared" si="96"/>
        <v>23350.231710871594</v>
      </c>
      <c r="CM32" s="43">
        <f t="shared" si="31"/>
        <v>2.1961203225129544E-4</v>
      </c>
      <c r="CN32" s="13">
        <v>0</v>
      </c>
      <c r="CO32" s="13">
        <f t="shared" si="97"/>
        <v>0</v>
      </c>
      <c r="CP32" s="43">
        <f t="shared" si="32"/>
        <v>0</v>
      </c>
      <c r="CQ32" s="13">
        <f ca="1">'13年1-9支出明细'!AJ27/9*12</f>
        <v>0</v>
      </c>
      <c r="CR32" s="13">
        <f t="shared" si="98"/>
        <v>0</v>
      </c>
      <c r="CS32" s="43">
        <f t="shared" si="33"/>
        <v>0</v>
      </c>
      <c r="CT32" s="13">
        <f ca="1">'13年1-9支出明细'!AK27/9*12</f>
        <v>0</v>
      </c>
      <c r="CU32" s="13">
        <f t="shared" si="99"/>
        <v>0</v>
      </c>
      <c r="CV32" s="43">
        <f t="shared" si="34"/>
        <v>0</v>
      </c>
      <c r="CW32" s="13">
        <f ca="1">'13年1-9支出明细'!AL27/9*12</f>
        <v>0</v>
      </c>
      <c r="CX32" s="13">
        <f t="shared" si="100"/>
        <v>0</v>
      </c>
      <c r="CY32" s="43">
        <f t="shared" si="35"/>
        <v>0</v>
      </c>
      <c r="CZ32" s="13">
        <f ca="1">'13年1-9支出明细'!AM27/9*12</f>
        <v>0</v>
      </c>
      <c r="DA32" s="13">
        <f t="shared" si="101"/>
        <v>0</v>
      </c>
      <c r="DB32" s="43">
        <f t="shared" si="36"/>
        <v>0</v>
      </c>
      <c r="DC32" s="13">
        <f ca="1">'13年1-9支出明细'!AN27/9*12</f>
        <v>0</v>
      </c>
      <c r="DD32" s="13">
        <f t="shared" si="102"/>
        <v>0</v>
      </c>
      <c r="DE32" s="13">
        <f ca="1">Sheet2!DG26+Sheet2!AD26</f>
        <v>0</v>
      </c>
      <c r="DF32" s="43">
        <f t="shared" si="37"/>
        <v>0</v>
      </c>
      <c r="DG32" s="13">
        <f ca="1">'13年1-9支出明细'!AP27/9*12</f>
        <v>0</v>
      </c>
      <c r="DH32" s="13">
        <f t="shared" si="103"/>
        <v>0</v>
      </c>
      <c r="DI32" s="43">
        <f t="shared" si="38"/>
        <v>0</v>
      </c>
      <c r="DJ32" s="13">
        <f ca="1">'13年1-9支出明细'!AQ27/9*12</f>
        <v>0</v>
      </c>
      <c r="DK32" s="13">
        <f t="shared" si="104"/>
        <v>0</v>
      </c>
      <c r="DL32" s="43">
        <f t="shared" si="39"/>
        <v>0</v>
      </c>
      <c r="DM32" s="13">
        <f ca="1">'13年1-9支出明细'!AR27/9*12</f>
        <v>0</v>
      </c>
      <c r="DN32" s="13">
        <f ca="1">Sheet2!DK26+Sheet2!AH26</f>
        <v>0</v>
      </c>
      <c r="DO32" s="13"/>
      <c r="DP32" s="43">
        <f t="shared" si="40"/>
        <v>0</v>
      </c>
      <c r="DQ32" s="13">
        <f ca="1">'13年1-9支出明细'!AT27/9*12</f>
        <v>0</v>
      </c>
      <c r="DR32" s="13">
        <f t="shared" si="105"/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43">
        <f t="shared" si="42"/>
        <v>0</v>
      </c>
      <c r="EA32" s="13">
        <v>0</v>
      </c>
      <c r="EB32" s="13">
        <f t="shared" si="106"/>
        <v>0</v>
      </c>
      <c r="EC32" s="43">
        <f t="shared" si="43"/>
        <v>0</v>
      </c>
      <c r="ED32" s="13">
        <f ca="1">'13年1-9支出明细'!BC27/9*12</f>
        <v>0</v>
      </c>
      <c r="EE32" s="13">
        <f t="shared" si="107"/>
        <v>0</v>
      </c>
      <c r="EF32" s="43">
        <f t="shared" si="44"/>
        <v>0</v>
      </c>
      <c r="EG32" s="13">
        <f ca="1">'13年1-9支出明细'!BD27/9*12</f>
        <v>0</v>
      </c>
      <c r="EH32" s="13">
        <f t="shared" si="108"/>
        <v>0</v>
      </c>
      <c r="EI32" s="43">
        <f t="shared" si="45"/>
        <v>0</v>
      </c>
      <c r="EJ32" s="13">
        <f ca="1">'13年1-9支出明细'!BE27/9*12</f>
        <v>0</v>
      </c>
      <c r="EK32" s="13">
        <f t="shared" si="109"/>
        <v>0</v>
      </c>
      <c r="EL32" s="13">
        <v>0</v>
      </c>
      <c r="EM32" s="43">
        <f t="shared" si="46"/>
        <v>0</v>
      </c>
      <c r="EN32" s="13">
        <f ca="1">'13年1-9支出明细'!BG27/9*12</f>
        <v>0</v>
      </c>
      <c r="EO32" s="13">
        <f t="shared" si="110"/>
        <v>0</v>
      </c>
      <c r="EP32" s="43">
        <f t="shared" si="47"/>
        <v>0</v>
      </c>
      <c r="EQ32" s="13">
        <f ca="1">'13年1-9支出明细'!BH27/9*12</f>
        <v>0</v>
      </c>
      <c r="ER32" s="13">
        <f t="shared" si="111"/>
        <v>0</v>
      </c>
      <c r="ES32" s="43">
        <f t="shared" si="48"/>
        <v>0</v>
      </c>
      <c r="ET32" s="13">
        <v>0</v>
      </c>
      <c r="EU32" s="13">
        <f t="shared" si="112"/>
        <v>0</v>
      </c>
      <c r="EV32" s="43">
        <f t="shared" si="49"/>
        <v>0</v>
      </c>
      <c r="EW32" s="13">
        <f ca="1">'13年1-9支出明细'!BJ27/9*12</f>
        <v>0</v>
      </c>
      <c r="EX32" s="13">
        <f t="shared" si="113"/>
        <v>0</v>
      </c>
      <c r="EY32" s="43">
        <f t="shared" si="50"/>
        <v>0</v>
      </c>
      <c r="EZ32" s="13">
        <v>0</v>
      </c>
      <c r="FA32" s="13">
        <f t="shared" si="114"/>
        <v>0</v>
      </c>
      <c r="FB32" s="43">
        <f t="shared" si="51"/>
        <v>0</v>
      </c>
      <c r="FC32" s="13">
        <f ca="1">'13年1-9支出明细'!BL27/9*12</f>
        <v>0</v>
      </c>
      <c r="FD32" s="13">
        <f t="shared" si="115"/>
        <v>0</v>
      </c>
      <c r="FE32" s="43">
        <f t="shared" si="52"/>
        <v>0</v>
      </c>
      <c r="FF32" s="13">
        <f ca="1">'13年1-9支出明细'!BM27/9*12</f>
        <v>0</v>
      </c>
      <c r="FG32" s="13">
        <f t="shared" si="116"/>
        <v>0</v>
      </c>
      <c r="FH32" s="43">
        <f t="shared" si="53"/>
        <v>0</v>
      </c>
      <c r="FI32" s="13">
        <f ca="1">'13年1-9支出明细'!BN27/9*12</f>
        <v>20120.399999999998</v>
      </c>
      <c r="FJ32" s="13">
        <f ca="1">Sheet2!EX26+Sheet2!BF26</f>
        <v>0</v>
      </c>
      <c r="FK32" s="13">
        <f t="shared" si="117"/>
        <v>23350.231710871587</v>
      </c>
      <c r="FL32" s="43">
        <f t="shared" si="54"/>
        <v>1.5391914570758483E-2</v>
      </c>
      <c r="FM32" s="13">
        <f ca="1">'13年1-9支出明细'!BP27/9*12</f>
        <v>0</v>
      </c>
      <c r="FN32" s="13">
        <v>0</v>
      </c>
      <c r="FO32" s="43">
        <v>0</v>
      </c>
      <c r="FP32" s="13">
        <v>0</v>
      </c>
      <c r="FQ32" s="13">
        <f t="shared" si="118"/>
        <v>0</v>
      </c>
      <c r="FR32" s="43">
        <f t="shared" si="55"/>
        <v>0</v>
      </c>
      <c r="FS32" s="13">
        <f ca="1">'13年1-9支出明细'!BR27/9*12</f>
        <v>0</v>
      </c>
      <c r="FT32" s="13">
        <v>0</v>
      </c>
      <c r="FU32" s="13"/>
      <c r="FV32" s="43"/>
      <c r="FW32" s="13">
        <f ca="1">'13年1-9支出明细'!BT27/9*12</f>
        <v>0</v>
      </c>
      <c r="FX32" s="13">
        <f t="shared" si="119"/>
        <v>0</v>
      </c>
      <c r="FY32" s="43">
        <f t="shared" si="56"/>
        <v>0</v>
      </c>
      <c r="FZ32" s="12">
        <f ca="1">'13年1-9支出明细'!BU27/9*12</f>
        <v>288487.02666666667</v>
      </c>
      <c r="GA32" s="12">
        <f t="shared" si="120"/>
        <v>334796.47115599382</v>
      </c>
      <c r="GB32" s="43">
        <f t="shared" si="57"/>
        <v>9.9708939615776055E-3</v>
      </c>
      <c r="GC32" s="12">
        <f ca="1">'13年1-9支出明细'!BV27/9*12</f>
        <v>0</v>
      </c>
      <c r="GD32" s="12">
        <f t="shared" si="121"/>
        <v>0</v>
      </c>
      <c r="GE32" s="43">
        <f t="shared" si="58"/>
        <v>0</v>
      </c>
      <c r="GF32" s="12">
        <f ca="1">'13年1-9支出明细'!BW27/9*12</f>
        <v>0</v>
      </c>
      <c r="GG32" s="12">
        <f t="shared" si="122"/>
        <v>0</v>
      </c>
      <c r="GH32" s="43">
        <f t="shared" si="59"/>
        <v>0</v>
      </c>
      <c r="GI32" s="12">
        <v>0</v>
      </c>
      <c r="GJ32" s="12">
        <f t="shared" si="123"/>
        <v>0</v>
      </c>
      <c r="GK32" s="43">
        <f t="shared" si="60"/>
        <v>0</v>
      </c>
      <c r="GL32" s="27">
        <f t="shared" si="136"/>
        <v>0</v>
      </c>
      <c r="GM32" s="27">
        <f t="shared" si="124"/>
        <v>0</v>
      </c>
      <c r="GN32" s="43">
        <f t="shared" si="61"/>
        <v>0</v>
      </c>
      <c r="GO32" s="13">
        <f ca="1">'13年1-9支出明细'!BZ27/9*12</f>
        <v>0</v>
      </c>
      <c r="GP32" s="13" t="e">
        <f t="shared" si="125"/>
        <v>#DIV/0!</v>
      </c>
      <c r="GQ32" s="43" t="e">
        <f t="shared" si="62"/>
        <v>#DIV/0!</v>
      </c>
      <c r="GR32" s="13">
        <f ca="1">'13年1-9支出明细'!CA27/9*12</f>
        <v>0</v>
      </c>
      <c r="GS32" s="13">
        <f t="shared" si="126"/>
        <v>0</v>
      </c>
      <c r="GT32" s="43">
        <f t="shared" si="63"/>
        <v>0</v>
      </c>
      <c r="GU32" s="13">
        <f ca="1">'13年1-9支出明细'!CB27/9*12</f>
        <v>0</v>
      </c>
      <c r="GV32" s="27">
        <f t="shared" si="127"/>
        <v>0</v>
      </c>
      <c r="GW32" s="38">
        <f t="shared" si="70"/>
        <v>0</v>
      </c>
      <c r="GX32" s="13">
        <f ca="1">'13年1-9支出明细'!CC27/9*12</f>
        <v>0</v>
      </c>
      <c r="GY32" s="13">
        <f t="shared" si="128"/>
        <v>0</v>
      </c>
      <c r="GZ32" s="43">
        <f t="shared" si="64"/>
        <v>0</v>
      </c>
      <c r="HA32" s="13">
        <f ca="1">'13年1-9支出明细'!CD27/9*12</f>
        <v>0</v>
      </c>
      <c r="HB32" s="13">
        <f t="shared" si="129"/>
        <v>0</v>
      </c>
      <c r="HC32" s="56">
        <f t="shared" si="65"/>
        <v>0</v>
      </c>
    </row>
    <row r="33" spans="1:211">
      <c r="A33" s="18">
        <v>118</v>
      </c>
      <c r="B33" s="3" t="s">
        <v>508</v>
      </c>
      <c r="C33" s="3" t="s">
        <v>322</v>
      </c>
      <c r="D33" s="12">
        <f t="shared" si="66"/>
        <v>2446238.1333333333</v>
      </c>
      <c r="E33" s="12">
        <f t="shared" si="67"/>
        <v>1785045.2</v>
      </c>
      <c r="F33" s="13">
        <v>855096</v>
      </c>
      <c r="G33" s="26">
        <f t="shared" si="71"/>
        <v>992360.47668234503</v>
      </c>
      <c r="H33" s="40">
        <f t="shared" si="72"/>
        <v>1.2519682244849411E-2</v>
      </c>
      <c r="I33" s="13">
        <v>482756</v>
      </c>
      <c r="J33" s="13">
        <f t="shared" si="73"/>
        <v>560250.51489103236</v>
      </c>
      <c r="K33" s="40">
        <f t="shared" si="5"/>
        <v>1.3003529320055452E-2</v>
      </c>
      <c r="L33" s="13">
        <v>384793.2</v>
      </c>
      <c r="M33" s="13">
        <f t="shared" si="74"/>
        <v>446562.21450705535</v>
      </c>
      <c r="N33" s="40">
        <f t="shared" si="6"/>
        <v>1.2519682244849412E-2</v>
      </c>
      <c r="O33" s="13">
        <v>74400</v>
      </c>
      <c r="P33" s="13">
        <v>0</v>
      </c>
      <c r="Q33" s="13">
        <f t="shared" si="75"/>
        <v>86343.076643051158</v>
      </c>
      <c r="R33" s="43">
        <f t="shared" si="7"/>
        <v>1.3310433662516101E-2</v>
      </c>
      <c r="S33" s="124">
        <v>73066.666666666657</v>
      </c>
      <c r="T33" s="130">
        <v>62400</v>
      </c>
      <c r="U33" s="125">
        <v>0</v>
      </c>
      <c r="V33" s="125">
        <f t="shared" si="76"/>
        <v>72416.773958688063</v>
      </c>
      <c r="W33" s="43">
        <f t="shared" si="8"/>
        <v>1.11635895234006E-2</v>
      </c>
      <c r="X33" s="13">
        <f ca="1">'13年1-9支出明细'!K28/9*12</f>
        <v>0</v>
      </c>
      <c r="Y33" s="13">
        <f t="shared" si="77"/>
        <v>0</v>
      </c>
      <c r="Z33" s="43">
        <f t="shared" si="9"/>
        <v>0</v>
      </c>
      <c r="AA33" s="13">
        <f ca="1">'13年1-9支出明细'!L28/9*12</f>
        <v>0</v>
      </c>
      <c r="AB33" s="13">
        <f t="shared" si="78"/>
        <v>0</v>
      </c>
      <c r="AC33" s="43">
        <f t="shared" si="10"/>
        <v>0</v>
      </c>
      <c r="AD33" s="13">
        <f ca="1">'13年1-9支出明细'!M28/9*12</f>
        <v>0</v>
      </c>
      <c r="AE33" s="13">
        <f t="shared" si="79"/>
        <v>0</v>
      </c>
      <c r="AF33" s="43">
        <f t="shared" si="11"/>
        <v>0</v>
      </c>
      <c r="AG33" s="13">
        <f ca="1">'13年1-9支出明细'!N28/9*12</f>
        <v>0</v>
      </c>
      <c r="AH33" s="23">
        <v>0</v>
      </c>
      <c r="AI33" s="43">
        <v>0</v>
      </c>
      <c r="AJ33" s="23">
        <f t="shared" si="12"/>
        <v>0</v>
      </c>
      <c r="AK33" s="23">
        <f t="shared" si="13"/>
        <v>0</v>
      </c>
      <c r="AL33" s="43">
        <f t="shared" si="14"/>
        <v>0</v>
      </c>
      <c r="AM33" s="13">
        <f ca="1">'13年1-9支出明细'!P28/9*12</f>
        <v>0</v>
      </c>
      <c r="AN33" s="13">
        <f t="shared" si="80"/>
        <v>0</v>
      </c>
      <c r="AO33" s="43">
        <f t="shared" si="15"/>
        <v>0</v>
      </c>
      <c r="AP33" s="13">
        <f ca="1">'13年1-9支出明细'!Q28/9*12</f>
        <v>0</v>
      </c>
      <c r="AQ33" s="13">
        <f t="shared" si="81"/>
        <v>0</v>
      </c>
      <c r="AR33" s="43">
        <f t="shared" si="16"/>
        <v>0</v>
      </c>
      <c r="AS33" s="13">
        <f ca="1">'13年1-9支出明细'!R28/9*12</f>
        <v>0</v>
      </c>
      <c r="AT33" s="13">
        <f t="shared" si="82"/>
        <v>0</v>
      </c>
      <c r="AU33" s="43">
        <f t="shared" si="17"/>
        <v>0</v>
      </c>
      <c r="AV33" s="13">
        <v>0</v>
      </c>
      <c r="AW33" s="13">
        <f t="shared" si="83"/>
        <v>0</v>
      </c>
      <c r="AX33" s="43">
        <f t="shared" si="18"/>
        <v>0</v>
      </c>
      <c r="AY33" s="12">
        <f t="shared" si="134"/>
        <v>475775.26666666666</v>
      </c>
      <c r="AZ33" s="31">
        <f t="shared" si="84"/>
        <v>552149.19777779712</v>
      </c>
      <c r="BA33" s="43">
        <f t="shared" si="19"/>
        <v>4.5574604373862333E-3</v>
      </c>
      <c r="BB33" s="13">
        <f ca="1">'13年1-9支出明细'!U28/9*12</f>
        <v>0</v>
      </c>
      <c r="BC33" s="13">
        <f t="shared" si="85"/>
        <v>0</v>
      </c>
      <c r="BD33" s="43">
        <f t="shared" si="20"/>
        <v>0</v>
      </c>
      <c r="BE33" s="13">
        <f ca="1">'13年1-9支出明细'!V28/9*12</f>
        <v>0</v>
      </c>
      <c r="BF33" s="13">
        <f t="shared" si="86"/>
        <v>0</v>
      </c>
      <c r="BG33" s="43">
        <f t="shared" si="21"/>
        <v>0</v>
      </c>
      <c r="BH33" s="13">
        <f ca="1">'13年1-9支出明细'!W28/9*12</f>
        <v>0</v>
      </c>
      <c r="BI33" s="13">
        <f t="shared" si="87"/>
        <v>0</v>
      </c>
      <c r="BJ33" s="43">
        <f t="shared" si="22"/>
        <v>0</v>
      </c>
      <c r="BK33" s="13">
        <f ca="1">'13年1-9支出明细'!X28/9*12</f>
        <v>1503.4533333333331</v>
      </c>
      <c r="BL33" s="13">
        <f t="shared" si="88"/>
        <v>1744.7955159845526</v>
      </c>
      <c r="BM33" s="43">
        <f t="shared" si="23"/>
        <v>2.2118577143017543E-3</v>
      </c>
      <c r="BN33" s="13">
        <f ca="1">'13年1-9支出明细'!Y28/9*12</f>
        <v>10369.666666666668</v>
      </c>
      <c r="BO33" s="13">
        <f t="shared" si="89"/>
        <v>12034.259727995872</v>
      </c>
      <c r="BP33" s="43">
        <f t="shared" si="24"/>
        <v>5.1296604496217559E-3</v>
      </c>
      <c r="BQ33" s="13">
        <f ca="1">'13年1-9支出明细'!Z28/9*12</f>
        <v>452351.94666666666</v>
      </c>
      <c r="BR33" s="13">
        <f ca="1">Sheet2!EP27+Sheet2!V27</f>
        <v>11550.2</v>
      </c>
      <c r="BS33" s="13">
        <f t="shared" si="90"/>
        <v>524965.84409507248</v>
      </c>
      <c r="BT33" s="43">
        <f t="shared" si="25"/>
        <v>5.1148203089558175E-3</v>
      </c>
      <c r="BU33" s="13">
        <f ca="1">'13年1-9支出明细'!AB28/9*12</f>
        <v>10552.960000000001</v>
      </c>
      <c r="BV33" s="13">
        <f t="shared" si="91"/>
        <v>12246.976264664692</v>
      </c>
      <c r="BW33" s="43">
        <f t="shared" si="26"/>
        <v>2.3281798384436072E-3</v>
      </c>
      <c r="BX33" s="13">
        <f ca="1">'13年1-9支出明细'!AC28/9*12</f>
        <v>4851.333333333333</v>
      </c>
      <c r="BY33" s="13">
        <f t="shared" si="92"/>
        <v>5630.0947018950119</v>
      </c>
      <c r="BZ33" s="43">
        <f t="shared" si="27"/>
        <v>4.325094320874784E-3</v>
      </c>
      <c r="CA33" s="12">
        <f t="shared" si="131"/>
        <v>8728.2666666666664</v>
      </c>
      <c r="CB33" s="30">
        <f t="shared" si="93"/>
        <v>10129.373625819739</v>
      </c>
      <c r="CC33" s="43">
        <f t="shared" si="28"/>
        <v>3.2636151522422129E-5</v>
      </c>
      <c r="CD33" s="13">
        <f ca="1">'13年1-9支出明细'!AE28/9*12</f>
        <v>8728.2666666666664</v>
      </c>
      <c r="CE33" s="13">
        <f t="shared" si="94"/>
        <v>10129.37362581974</v>
      </c>
      <c r="CF33" s="43">
        <f t="shared" si="29"/>
        <v>3.7779756366816461E-5</v>
      </c>
      <c r="CG33" s="13">
        <f ca="1">'13年1-9支出明细'!AF28/9*12</f>
        <v>0</v>
      </c>
      <c r="CH33" s="13">
        <f ca="1">Sheet2!BP27+Sheet2!ET27</f>
        <v>0</v>
      </c>
      <c r="CI33" s="13">
        <f t="shared" si="95"/>
        <v>0</v>
      </c>
      <c r="CJ33" s="43">
        <f t="shared" si="30"/>
        <v>0</v>
      </c>
      <c r="CK33" s="12">
        <f t="shared" si="135"/>
        <v>36016.799999999996</v>
      </c>
      <c r="CL33" s="30">
        <f t="shared" si="96"/>
        <v>41798.40487684738</v>
      </c>
      <c r="CM33" s="43">
        <f t="shared" si="31"/>
        <v>3.9311955245365188E-4</v>
      </c>
      <c r="CN33" s="13">
        <v>0</v>
      </c>
      <c r="CO33" s="13">
        <f t="shared" si="97"/>
        <v>0</v>
      </c>
      <c r="CP33" s="43">
        <f t="shared" si="32"/>
        <v>0</v>
      </c>
      <c r="CQ33" s="13">
        <f ca="1">'13年1-9支出明细'!AJ28/9*12</f>
        <v>0</v>
      </c>
      <c r="CR33" s="13">
        <f t="shared" si="98"/>
        <v>0</v>
      </c>
      <c r="CS33" s="43">
        <f t="shared" si="33"/>
        <v>0</v>
      </c>
      <c r="CT33" s="13">
        <f ca="1">'13年1-9支出明细'!AK28/9*12</f>
        <v>0</v>
      </c>
      <c r="CU33" s="13">
        <f t="shared" si="99"/>
        <v>0</v>
      </c>
      <c r="CV33" s="43">
        <f t="shared" si="34"/>
        <v>0</v>
      </c>
      <c r="CW33" s="13">
        <f ca="1">'13年1-9支出明细'!AL28/9*12</f>
        <v>0</v>
      </c>
      <c r="CX33" s="13">
        <f t="shared" si="100"/>
        <v>0</v>
      </c>
      <c r="CY33" s="43">
        <f t="shared" si="35"/>
        <v>0</v>
      </c>
      <c r="CZ33" s="13">
        <f ca="1">'13年1-9支出明细'!AM28/9*12</f>
        <v>0</v>
      </c>
      <c r="DA33" s="13">
        <f t="shared" si="101"/>
        <v>0</v>
      </c>
      <c r="DB33" s="43">
        <f t="shared" si="36"/>
        <v>0</v>
      </c>
      <c r="DC33" s="13">
        <f ca="1">'13年1-9支出明细'!AN28/9*12</f>
        <v>0</v>
      </c>
      <c r="DD33" s="13">
        <f t="shared" si="102"/>
        <v>0</v>
      </c>
      <c r="DE33" s="13">
        <f ca="1">Sheet2!DG27+Sheet2!AD27</f>
        <v>0</v>
      </c>
      <c r="DF33" s="43">
        <f t="shared" si="37"/>
        <v>0</v>
      </c>
      <c r="DG33" s="13">
        <f ca="1">'13年1-9支出明细'!AP28/9*12</f>
        <v>0</v>
      </c>
      <c r="DH33" s="13">
        <f t="shared" si="103"/>
        <v>0</v>
      </c>
      <c r="DI33" s="43">
        <f t="shared" si="38"/>
        <v>0</v>
      </c>
      <c r="DJ33" s="13">
        <f ca="1">'13年1-9支出明细'!AQ28/9*12</f>
        <v>0</v>
      </c>
      <c r="DK33" s="13">
        <f t="shared" si="104"/>
        <v>0</v>
      </c>
      <c r="DL33" s="43">
        <f t="shared" si="39"/>
        <v>0</v>
      </c>
      <c r="DM33" s="13">
        <f ca="1">'13年1-9支出明细'!AR28/9*12</f>
        <v>0</v>
      </c>
      <c r="DN33" s="13">
        <f ca="1">Sheet2!DK27+Sheet2!AH27</f>
        <v>0</v>
      </c>
      <c r="DO33" s="13"/>
      <c r="DP33" s="43">
        <f t="shared" si="40"/>
        <v>0</v>
      </c>
      <c r="DQ33" s="13">
        <f ca="1">'13年1-9支出明细'!AT28/9*12</f>
        <v>0</v>
      </c>
      <c r="DR33" s="13">
        <f t="shared" si="105"/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43">
        <f t="shared" si="42"/>
        <v>0</v>
      </c>
      <c r="EA33" s="13">
        <v>0</v>
      </c>
      <c r="EB33" s="13">
        <f t="shared" si="106"/>
        <v>0</v>
      </c>
      <c r="EC33" s="43">
        <f t="shared" si="43"/>
        <v>0</v>
      </c>
      <c r="ED33" s="13">
        <f ca="1">'13年1-9支出明细'!BC28/9*12</f>
        <v>0</v>
      </c>
      <c r="EE33" s="13">
        <f t="shared" si="107"/>
        <v>0</v>
      </c>
      <c r="EF33" s="43">
        <f t="shared" si="44"/>
        <v>0</v>
      </c>
      <c r="EG33" s="13">
        <f ca="1">'13年1-9支出明细'!BD28/9*12</f>
        <v>0</v>
      </c>
      <c r="EH33" s="13">
        <f t="shared" si="108"/>
        <v>0</v>
      </c>
      <c r="EI33" s="43">
        <f t="shared" si="45"/>
        <v>0</v>
      </c>
      <c r="EJ33" s="13">
        <f ca="1">'13年1-9支出明细'!BE28/9*12</f>
        <v>0</v>
      </c>
      <c r="EK33" s="13">
        <f t="shared" si="109"/>
        <v>0</v>
      </c>
      <c r="EL33" s="13">
        <v>0</v>
      </c>
      <c r="EM33" s="43">
        <f t="shared" si="46"/>
        <v>0</v>
      </c>
      <c r="EN33" s="13">
        <f ca="1">'13年1-9支出明细'!BG28/9*12</f>
        <v>0</v>
      </c>
      <c r="EO33" s="13">
        <f t="shared" si="110"/>
        <v>0</v>
      </c>
      <c r="EP33" s="43">
        <f t="shared" si="47"/>
        <v>0</v>
      </c>
      <c r="EQ33" s="13">
        <f ca="1">'13年1-9支出明细'!BH28/9*12</f>
        <v>0</v>
      </c>
      <c r="ER33" s="13">
        <f t="shared" si="111"/>
        <v>0</v>
      </c>
      <c r="ES33" s="43">
        <f t="shared" si="48"/>
        <v>0</v>
      </c>
      <c r="ET33" s="13">
        <v>0</v>
      </c>
      <c r="EU33" s="13">
        <f t="shared" si="112"/>
        <v>0</v>
      </c>
      <c r="EV33" s="43">
        <f t="shared" si="49"/>
        <v>0</v>
      </c>
      <c r="EW33" s="13">
        <f ca="1">'13年1-9支出明细'!BJ28/9*12</f>
        <v>0</v>
      </c>
      <c r="EX33" s="13">
        <f t="shared" si="113"/>
        <v>0</v>
      </c>
      <c r="EY33" s="43">
        <f t="shared" si="50"/>
        <v>0</v>
      </c>
      <c r="EZ33" s="13">
        <v>0</v>
      </c>
      <c r="FA33" s="13">
        <f t="shared" si="114"/>
        <v>0</v>
      </c>
      <c r="FB33" s="43">
        <f t="shared" si="51"/>
        <v>0</v>
      </c>
      <c r="FC33" s="13">
        <f ca="1">'13年1-9支出明细'!BL28/9*12</f>
        <v>0</v>
      </c>
      <c r="FD33" s="13">
        <f t="shared" si="115"/>
        <v>0</v>
      </c>
      <c r="FE33" s="43">
        <f t="shared" si="52"/>
        <v>0</v>
      </c>
      <c r="FF33" s="13">
        <f ca="1">'13年1-9支出明细'!BM28/9*12</f>
        <v>0</v>
      </c>
      <c r="FG33" s="13">
        <f t="shared" si="116"/>
        <v>0</v>
      </c>
      <c r="FH33" s="43">
        <f t="shared" si="53"/>
        <v>0</v>
      </c>
      <c r="FI33" s="13">
        <f ca="1">'13年1-9支出明细'!BN28/9*12</f>
        <v>36016.799999999996</v>
      </c>
      <c r="FJ33" s="13">
        <f ca="1">Sheet2!EX27+Sheet2!BF27</f>
        <v>0</v>
      </c>
      <c r="FK33" s="13">
        <f t="shared" si="117"/>
        <v>41798.404876847366</v>
      </c>
      <c r="FL33" s="43">
        <f t="shared" si="54"/>
        <v>2.755250932944147E-2</v>
      </c>
      <c r="FM33" s="13">
        <f ca="1">'13年1-9支出明细'!BP28/9*12</f>
        <v>0</v>
      </c>
      <c r="FN33" s="13">
        <v>0</v>
      </c>
      <c r="FO33" s="43">
        <v>0</v>
      </c>
      <c r="FP33" s="13">
        <v>0</v>
      </c>
      <c r="FQ33" s="13">
        <f t="shared" si="118"/>
        <v>0</v>
      </c>
      <c r="FR33" s="43">
        <f t="shared" si="55"/>
        <v>0</v>
      </c>
      <c r="FS33" s="13">
        <f ca="1">'13年1-9支出明细'!BR28/9*12</f>
        <v>0</v>
      </c>
      <c r="FT33" s="13">
        <v>0</v>
      </c>
      <c r="FU33" s="13"/>
      <c r="FV33" s="43"/>
      <c r="FW33" s="13">
        <f ca="1">'13年1-9支出明细'!BT28/9*12</f>
        <v>0</v>
      </c>
      <c r="FX33" s="13">
        <f t="shared" si="119"/>
        <v>0</v>
      </c>
      <c r="FY33" s="43">
        <f t="shared" si="56"/>
        <v>0</v>
      </c>
      <c r="FZ33" s="12">
        <f ca="1">'13年1-9支出明细'!BU28/9*12</f>
        <v>140672.6</v>
      </c>
      <c r="GA33" s="12">
        <f t="shared" si="120"/>
        <v>163254.10058302793</v>
      </c>
      <c r="GB33" s="43">
        <f t="shared" si="57"/>
        <v>4.8620265323753966E-3</v>
      </c>
      <c r="GC33" s="12">
        <f ca="1">'13年1-9支出明细'!BV28/9*12</f>
        <v>0</v>
      </c>
      <c r="GD33" s="12">
        <f t="shared" si="121"/>
        <v>0</v>
      </c>
      <c r="GE33" s="43">
        <f t="shared" si="58"/>
        <v>0</v>
      </c>
      <c r="GF33" s="12">
        <f ca="1">'13年1-9支出明细'!BW28/9*12</f>
        <v>0</v>
      </c>
      <c r="GG33" s="12">
        <f t="shared" si="122"/>
        <v>0</v>
      </c>
      <c r="GH33" s="43">
        <f t="shared" si="59"/>
        <v>0</v>
      </c>
      <c r="GI33" s="12">
        <v>0</v>
      </c>
      <c r="GJ33" s="12">
        <f t="shared" si="123"/>
        <v>0</v>
      </c>
      <c r="GK33" s="43">
        <f t="shared" si="60"/>
        <v>0</v>
      </c>
      <c r="GL33" s="27">
        <f t="shared" si="136"/>
        <v>0</v>
      </c>
      <c r="GM33" s="27">
        <f t="shared" si="124"/>
        <v>0</v>
      </c>
      <c r="GN33" s="43">
        <f t="shared" si="61"/>
        <v>0</v>
      </c>
      <c r="GO33" s="13">
        <f ca="1">'13年1-9支出明细'!BZ28/9*12</f>
        <v>0</v>
      </c>
      <c r="GP33" s="13" t="e">
        <f t="shared" si="125"/>
        <v>#DIV/0!</v>
      </c>
      <c r="GQ33" s="43" t="e">
        <f t="shared" si="62"/>
        <v>#DIV/0!</v>
      </c>
      <c r="GR33" s="13">
        <f ca="1">'13年1-9支出明细'!CA28/9*12</f>
        <v>0</v>
      </c>
      <c r="GS33" s="13">
        <f t="shared" si="126"/>
        <v>0</v>
      </c>
      <c r="GT33" s="43">
        <f t="shared" si="63"/>
        <v>0</v>
      </c>
      <c r="GU33" s="13">
        <f ca="1">'13年1-9支出明细'!CB28/9*12</f>
        <v>0</v>
      </c>
      <c r="GV33" s="27">
        <f t="shared" si="127"/>
        <v>0</v>
      </c>
      <c r="GW33" s="38">
        <f t="shared" si="70"/>
        <v>0</v>
      </c>
      <c r="GX33" s="13">
        <f ca="1">'13年1-9支出明细'!CC28/9*12</f>
        <v>0</v>
      </c>
      <c r="GY33" s="13">
        <f t="shared" si="128"/>
        <v>0</v>
      </c>
      <c r="GZ33" s="43">
        <f t="shared" si="64"/>
        <v>0</v>
      </c>
      <c r="HA33" s="13">
        <f ca="1">'13年1-9支出明细'!CD28/9*12</f>
        <v>0</v>
      </c>
      <c r="HB33" s="13">
        <f t="shared" si="129"/>
        <v>0</v>
      </c>
      <c r="HC33" s="56">
        <f t="shared" si="65"/>
        <v>0</v>
      </c>
    </row>
    <row r="34" spans="1:211">
      <c r="A34" s="18">
        <v>119</v>
      </c>
      <c r="B34" s="3" t="s">
        <v>509</v>
      </c>
      <c r="C34" s="3" t="s">
        <v>323</v>
      </c>
      <c r="D34" s="12">
        <f t="shared" si="66"/>
        <v>1554056.32</v>
      </c>
      <c r="E34" s="12">
        <f t="shared" si="67"/>
        <v>1441707.2</v>
      </c>
      <c r="F34" s="13">
        <v>859176</v>
      </c>
      <c r="G34" s="26">
        <f t="shared" si="71"/>
        <v>997095.41959502839</v>
      </c>
      <c r="H34" s="40">
        <f t="shared" si="72"/>
        <v>1.2579418582709704E-2</v>
      </c>
      <c r="I34" s="13">
        <v>152702</v>
      </c>
      <c r="J34" s="13">
        <f t="shared" si="73"/>
        <v>177214.52270896774</v>
      </c>
      <c r="K34" s="40">
        <f t="shared" si="5"/>
        <v>4.1131854067709313E-3</v>
      </c>
      <c r="L34" s="13">
        <v>386629.2</v>
      </c>
      <c r="M34" s="13">
        <f t="shared" si="74"/>
        <v>448692.93881776289</v>
      </c>
      <c r="N34" s="40">
        <f t="shared" si="6"/>
        <v>1.2579418582709705E-2</v>
      </c>
      <c r="O34" s="13">
        <v>74400</v>
      </c>
      <c r="P34" s="13">
        <v>0</v>
      </c>
      <c r="Q34" s="13">
        <f t="shared" si="75"/>
        <v>86343.076643051158</v>
      </c>
      <c r="R34" s="43">
        <f t="shared" si="7"/>
        <v>1.3310433662516101E-2</v>
      </c>
      <c r="S34" s="124">
        <v>146933.33333333334</v>
      </c>
      <c r="T34" s="130">
        <v>43200</v>
      </c>
      <c r="U34" s="125">
        <v>0</v>
      </c>
      <c r="V34" s="125">
        <f t="shared" si="76"/>
        <v>50134.689663707126</v>
      </c>
      <c r="W34" s="43">
        <f t="shared" si="8"/>
        <v>7.7286389008158008E-3</v>
      </c>
      <c r="X34" s="13">
        <f ca="1">'13年1-9支出明细'!K29/9*12</f>
        <v>0</v>
      </c>
      <c r="Y34" s="13">
        <f t="shared" si="77"/>
        <v>0</v>
      </c>
      <c r="Z34" s="43">
        <f t="shared" si="9"/>
        <v>0</v>
      </c>
      <c r="AA34" s="13">
        <f ca="1">'13年1-9支出明细'!L29/9*12</f>
        <v>0</v>
      </c>
      <c r="AB34" s="13">
        <f t="shared" si="78"/>
        <v>0</v>
      </c>
      <c r="AC34" s="43">
        <f t="shared" si="10"/>
        <v>0</v>
      </c>
      <c r="AD34" s="13">
        <f ca="1">'13年1-9支出明细'!M29/9*12</f>
        <v>0</v>
      </c>
      <c r="AE34" s="13">
        <f t="shared" si="79"/>
        <v>0</v>
      </c>
      <c r="AF34" s="43">
        <f t="shared" si="11"/>
        <v>0</v>
      </c>
      <c r="AG34" s="13">
        <f ca="1">'13年1-9支出明细'!N29/9*12</f>
        <v>0</v>
      </c>
      <c r="AH34" s="23">
        <v>0</v>
      </c>
      <c r="AI34" s="43">
        <v>0</v>
      </c>
      <c r="AJ34" s="23">
        <f t="shared" si="12"/>
        <v>0</v>
      </c>
      <c r="AK34" s="23">
        <f t="shared" si="13"/>
        <v>0</v>
      </c>
      <c r="AL34" s="43">
        <f t="shared" si="14"/>
        <v>0</v>
      </c>
      <c r="AM34" s="13">
        <f ca="1">'13年1-9支出明细'!P29/9*12</f>
        <v>0</v>
      </c>
      <c r="AN34" s="13">
        <f t="shared" si="80"/>
        <v>0</v>
      </c>
      <c r="AO34" s="43">
        <f t="shared" si="15"/>
        <v>0</v>
      </c>
      <c r="AP34" s="13">
        <f ca="1">'13年1-9支出明细'!Q29/9*12</f>
        <v>0</v>
      </c>
      <c r="AQ34" s="13">
        <f t="shared" si="81"/>
        <v>0</v>
      </c>
      <c r="AR34" s="43">
        <f t="shared" si="16"/>
        <v>0</v>
      </c>
      <c r="AS34" s="13">
        <f ca="1">'13年1-9支出明细'!R29/9*12</f>
        <v>0</v>
      </c>
      <c r="AT34" s="13">
        <f t="shared" si="82"/>
        <v>0</v>
      </c>
      <c r="AU34" s="43">
        <f t="shared" si="17"/>
        <v>0</v>
      </c>
      <c r="AV34" s="13">
        <v>0</v>
      </c>
      <c r="AW34" s="13">
        <f t="shared" si="83"/>
        <v>0</v>
      </c>
      <c r="AX34" s="43">
        <f t="shared" si="18"/>
        <v>0</v>
      </c>
      <c r="AY34" s="12">
        <f t="shared" si="134"/>
        <v>17546.133333333331</v>
      </c>
      <c r="AZ34" s="31">
        <f t="shared" si="84"/>
        <v>20362.730311682724</v>
      </c>
      <c r="BA34" s="43">
        <f t="shared" si="19"/>
        <v>1.6807474893770679E-4</v>
      </c>
      <c r="BB34" s="13">
        <f ca="1">'13年1-9支出明细'!U29/9*12</f>
        <v>0</v>
      </c>
      <c r="BC34" s="13">
        <f t="shared" si="85"/>
        <v>0</v>
      </c>
      <c r="BD34" s="43">
        <f t="shared" si="20"/>
        <v>0</v>
      </c>
      <c r="BE34" s="13">
        <f ca="1">'13年1-9支出明细'!V29/9*12</f>
        <v>160</v>
      </c>
      <c r="BF34" s="13">
        <f t="shared" si="86"/>
        <v>185.68403579150788</v>
      </c>
      <c r="BG34" s="43">
        <f t="shared" si="21"/>
        <v>1.6414296852558579E-3</v>
      </c>
      <c r="BH34" s="13">
        <f ca="1">'13年1-9支出明细'!W29/9*12</f>
        <v>0</v>
      </c>
      <c r="BI34" s="13">
        <f t="shared" si="87"/>
        <v>0</v>
      </c>
      <c r="BJ34" s="43">
        <f t="shared" si="22"/>
        <v>0</v>
      </c>
      <c r="BK34" s="13">
        <f ca="1">'13年1-9支出明细'!X29/9*12</f>
        <v>757.33333333333337</v>
      </c>
      <c r="BL34" s="13">
        <f t="shared" si="88"/>
        <v>878.90443607980387</v>
      </c>
      <c r="BM34" s="43">
        <f t="shared" si="23"/>
        <v>1.1141773000145413E-3</v>
      </c>
      <c r="BN34" s="13">
        <f ca="1">'13年1-9支出明细'!Y29/9*12</f>
        <v>2824.5333333333338</v>
      </c>
      <c r="BO34" s="13">
        <f t="shared" si="89"/>
        <v>3277.9421785060858</v>
      </c>
      <c r="BP34" s="43">
        <f t="shared" si="24"/>
        <v>1.3972384450131768E-3</v>
      </c>
      <c r="BQ34" s="13">
        <f ca="1">'13年1-9支出明细'!Z29/9*12</f>
        <v>8199.9866666666658</v>
      </c>
      <c r="BR34" s="13">
        <f ca="1">Sheet2!EP28+Sheet2!V28</f>
        <v>5604.28</v>
      </c>
      <c r="BS34" s="13">
        <f t="shared" si="90"/>
        <v>9516.2913606451275</v>
      </c>
      <c r="BT34" s="43">
        <f t="shared" si="25"/>
        <v>9.2718642298094921E-5</v>
      </c>
      <c r="BU34" s="13">
        <f ca="1">'13年1-9支出明细'!AB29/9*12</f>
        <v>6072.3733333333339</v>
      </c>
      <c r="BV34" s="13">
        <f t="shared" si="91"/>
        <v>7047.1424210379027</v>
      </c>
      <c r="BW34" s="43">
        <f t="shared" si="26"/>
        <v>1.3396788357171133E-3</v>
      </c>
      <c r="BX34" s="13">
        <f ca="1">'13年1-9支出明细'!AC29/9*12</f>
        <v>1400</v>
      </c>
      <c r="BY34" s="13">
        <f t="shared" si="92"/>
        <v>1624.735313175694</v>
      </c>
      <c r="BZ34" s="43">
        <f t="shared" si="27"/>
        <v>1.2481377042513463E-3</v>
      </c>
      <c r="CA34" s="12">
        <f t="shared" si="131"/>
        <v>322.26666666666665</v>
      </c>
      <c r="CB34" s="30">
        <f t="shared" si="93"/>
        <v>373.99859542339544</v>
      </c>
      <c r="CC34" s="43">
        <f t="shared" si="28"/>
        <v>1.2049979870718018E-6</v>
      </c>
      <c r="CD34" s="13">
        <f ca="1">'13年1-9支出明细'!AE29/9*12</f>
        <v>322.26666666666665</v>
      </c>
      <c r="CE34" s="13">
        <f t="shared" si="94"/>
        <v>373.99859542339544</v>
      </c>
      <c r="CF34" s="43">
        <f t="shared" si="29"/>
        <v>1.3949111108520269E-6</v>
      </c>
      <c r="CG34" s="13">
        <f ca="1">'13年1-9支出明细'!AF29/9*12</f>
        <v>0</v>
      </c>
      <c r="CH34" s="13">
        <f ca="1">Sheet2!BP28+Sheet2!ET28</f>
        <v>0</v>
      </c>
      <c r="CI34" s="13">
        <f t="shared" si="95"/>
        <v>0</v>
      </c>
      <c r="CJ34" s="43">
        <f t="shared" si="30"/>
        <v>0</v>
      </c>
      <c r="CK34" s="12">
        <f t="shared" si="135"/>
        <v>268.53333333333336</v>
      </c>
      <c r="CL34" s="30">
        <f t="shared" si="96"/>
        <v>311.63970673674743</v>
      </c>
      <c r="CM34" s="43">
        <f t="shared" si="31"/>
        <v>2.9310128556364624E-6</v>
      </c>
      <c r="CN34" s="13">
        <v>0</v>
      </c>
      <c r="CO34" s="13">
        <f t="shared" si="97"/>
        <v>0</v>
      </c>
      <c r="CP34" s="43">
        <f t="shared" si="32"/>
        <v>0</v>
      </c>
      <c r="CQ34" s="13">
        <f ca="1">'13年1-9支出明细'!AJ29/9*12</f>
        <v>0</v>
      </c>
      <c r="CR34" s="13">
        <f t="shared" si="98"/>
        <v>0</v>
      </c>
      <c r="CS34" s="43">
        <f t="shared" si="33"/>
        <v>0</v>
      </c>
      <c r="CT34" s="13">
        <f ca="1">'13年1-9支出明细'!AK29/9*12</f>
        <v>0</v>
      </c>
      <c r="CU34" s="13">
        <f t="shared" si="99"/>
        <v>0</v>
      </c>
      <c r="CV34" s="43">
        <f t="shared" si="34"/>
        <v>0</v>
      </c>
      <c r="CW34" s="13">
        <f ca="1">'13年1-9支出明细'!AL29/9*12</f>
        <v>0</v>
      </c>
      <c r="CX34" s="13">
        <f t="shared" si="100"/>
        <v>0</v>
      </c>
      <c r="CY34" s="43">
        <f t="shared" si="35"/>
        <v>0</v>
      </c>
      <c r="CZ34" s="13">
        <f ca="1">'13年1-9支出明细'!AM29/9*12</f>
        <v>0</v>
      </c>
      <c r="DA34" s="13">
        <f t="shared" si="101"/>
        <v>0</v>
      </c>
      <c r="DB34" s="43">
        <f t="shared" si="36"/>
        <v>0</v>
      </c>
      <c r="DC34" s="13">
        <f ca="1">'13年1-9支出明细'!AN29/9*12</f>
        <v>0</v>
      </c>
      <c r="DD34" s="13">
        <f t="shared" si="102"/>
        <v>0</v>
      </c>
      <c r="DE34" s="13">
        <f ca="1">Sheet2!DG28+Sheet2!AD28</f>
        <v>0</v>
      </c>
      <c r="DF34" s="43">
        <f t="shared" si="37"/>
        <v>0</v>
      </c>
      <c r="DG34" s="13">
        <f ca="1">'13年1-9支出明细'!AP29/9*12</f>
        <v>0</v>
      </c>
      <c r="DH34" s="13">
        <f t="shared" si="103"/>
        <v>0</v>
      </c>
      <c r="DI34" s="43">
        <f t="shared" si="38"/>
        <v>0</v>
      </c>
      <c r="DJ34" s="13">
        <f ca="1">'13年1-9支出明细'!AQ29/9*12</f>
        <v>0</v>
      </c>
      <c r="DK34" s="13">
        <f t="shared" si="104"/>
        <v>0</v>
      </c>
      <c r="DL34" s="43">
        <f t="shared" si="39"/>
        <v>0</v>
      </c>
      <c r="DM34" s="13">
        <f ca="1">'13年1-9支出明细'!AR29/9*12</f>
        <v>0</v>
      </c>
      <c r="DN34" s="13">
        <f ca="1">Sheet2!DK28+Sheet2!AH28</f>
        <v>0</v>
      </c>
      <c r="DO34" s="13"/>
      <c r="DP34" s="43">
        <f t="shared" si="40"/>
        <v>0</v>
      </c>
      <c r="DQ34" s="13">
        <f ca="1">'13年1-9支出明细'!AT29/9*12</f>
        <v>0</v>
      </c>
      <c r="DR34" s="13">
        <f t="shared" si="105"/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43">
        <f t="shared" si="42"/>
        <v>0</v>
      </c>
      <c r="EA34" s="13">
        <v>0</v>
      </c>
      <c r="EB34" s="13">
        <f t="shared" si="106"/>
        <v>0</v>
      </c>
      <c r="EC34" s="43">
        <f t="shared" si="43"/>
        <v>0</v>
      </c>
      <c r="ED34" s="13">
        <f ca="1">'13年1-9支出明细'!BC29/9*12</f>
        <v>0</v>
      </c>
      <c r="EE34" s="13">
        <f t="shared" si="107"/>
        <v>0</v>
      </c>
      <c r="EF34" s="43">
        <f t="shared" si="44"/>
        <v>0</v>
      </c>
      <c r="EG34" s="13">
        <f ca="1">'13年1-9支出明细'!BD29/9*12</f>
        <v>0</v>
      </c>
      <c r="EH34" s="13">
        <f t="shared" si="108"/>
        <v>0</v>
      </c>
      <c r="EI34" s="43">
        <f t="shared" si="45"/>
        <v>0</v>
      </c>
      <c r="EJ34" s="13">
        <f ca="1">'13年1-9支出明细'!BE29/9*12</f>
        <v>0</v>
      </c>
      <c r="EK34" s="13">
        <f t="shared" si="109"/>
        <v>0</v>
      </c>
      <c r="EL34" s="13">
        <v>0</v>
      </c>
      <c r="EM34" s="43">
        <f t="shared" si="46"/>
        <v>0</v>
      </c>
      <c r="EN34" s="13">
        <f ca="1">'13年1-9支出明细'!BG29/9*12</f>
        <v>0</v>
      </c>
      <c r="EO34" s="13">
        <f t="shared" si="110"/>
        <v>0</v>
      </c>
      <c r="EP34" s="43">
        <f t="shared" si="47"/>
        <v>0</v>
      </c>
      <c r="EQ34" s="13">
        <f ca="1">'13年1-9支出明细'!BH29/9*12</f>
        <v>0</v>
      </c>
      <c r="ER34" s="13">
        <f t="shared" si="111"/>
        <v>0</v>
      </c>
      <c r="ES34" s="43">
        <f t="shared" si="48"/>
        <v>0</v>
      </c>
      <c r="ET34" s="13">
        <v>0</v>
      </c>
      <c r="EU34" s="13">
        <f t="shared" si="112"/>
        <v>0</v>
      </c>
      <c r="EV34" s="43">
        <f t="shared" si="49"/>
        <v>0</v>
      </c>
      <c r="EW34" s="13">
        <f ca="1">'13年1-9支出明细'!BJ29/9*12</f>
        <v>0</v>
      </c>
      <c r="EX34" s="13">
        <f t="shared" si="113"/>
        <v>0</v>
      </c>
      <c r="EY34" s="43">
        <f t="shared" si="50"/>
        <v>0</v>
      </c>
      <c r="EZ34" s="13">
        <v>0</v>
      </c>
      <c r="FA34" s="13">
        <f t="shared" si="114"/>
        <v>0</v>
      </c>
      <c r="FB34" s="43">
        <f t="shared" si="51"/>
        <v>0</v>
      </c>
      <c r="FC34" s="13">
        <f ca="1">'13年1-9支出明细'!BL29/9*12</f>
        <v>0</v>
      </c>
      <c r="FD34" s="13">
        <f t="shared" si="115"/>
        <v>0</v>
      </c>
      <c r="FE34" s="43">
        <f t="shared" si="52"/>
        <v>0</v>
      </c>
      <c r="FF34" s="13">
        <f ca="1">'13年1-9支出明细'!BM29/9*12</f>
        <v>0</v>
      </c>
      <c r="FG34" s="13">
        <f t="shared" si="116"/>
        <v>0</v>
      </c>
      <c r="FH34" s="43">
        <f t="shared" si="53"/>
        <v>0</v>
      </c>
      <c r="FI34" s="13">
        <f ca="1">'13年1-9支出明细'!BN29/9*12</f>
        <v>268.53333333333336</v>
      </c>
      <c r="FJ34" s="13">
        <f ca="1">Sheet2!EX28+Sheet2!BF28</f>
        <v>0</v>
      </c>
      <c r="FK34" s="13">
        <f t="shared" si="117"/>
        <v>311.63970673674737</v>
      </c>
      <c r="FL34" s="43">
        <f t="shared" si="54"/>
        <v>2.0542544512373905E-4</v>
      </c>
      <c r="FM34" s="13">
        <f ca="1">'13年1-9支出明细'!BP29/9*12</f>
        <v>0</v>
      </c>
      <c r="FN34" s="13">
        <v>0</v>
      </c>
      <c r="FO34" s="43">
        <v>0</v>
      </c>
      <c r="FP34" s="13">
        <v>0</v>
      </c>
      <c r="FQ34" s="13">
        <f t="shared" si="118"/>
        <v>0</v>
      </c>
      <c r="FR34" s="43">
        <f t="shared" si="55"/>
        <v>0</v>
      </c>
      <c r="FS34" s="13">
        <f ca="1">'13年1-9支出明细'!BR29/9*12</f>
        <v>0</v>
      </c>
      <c r="FT34" s="13">
        <v>0</v>
      </c>
      <c r="FU34" s="13"/>
      <c r="FV34" s="43"/>
      <c r="FW34" s="13">
        <f ca="1">'13年1-9支出明细'!BT29/9*12</f>
        <v>0</v>
      </c>
      <c r="FX34" s="13">
        <f t="shared" si="119"/>
        <v>0</v>
      </c>
      <c r="FY34" s="43">
        <f t="shared" si="56"/>
        <v>0</v>
      </c>
      <c r="FZ34" s="12">
        <f ca="1">'13年1-9支出明细'!BU29/9*12</f>
        <v>94040.186666666661</v>
      </c>
      <c r="GA34" s="12">
        <f t="shared" si="120"/>
        <v>109136.00866783383</v>
      </c>
      <c r="GB34" s="43">
        <f t="shared" si="57"/>
        <v>3.250283869658116E-3</v>
      </c>
      <c r="GC34" s="12">
        <f ca="1">'13年1-9支出明细'!BV29/9*12</f>
        <v>0</v>
      </c>
      <c r="GD34" s="12">
        <f t="shared" si="121"/>
        <v>0</v>
      </c>
      <c r="GE34" s="43">
        <f t="shared" si="58"/>
        <v>0</v>
      </c>
      <c r="GF34" s="12">
        <f ca="1">'13年1-9支出明细'!BW29/9*12</f>
        <v>0</v>
      </c>
      <c r="GG34" s="12">
        <f t="shared" si="122"/>
        <v>0</v>
      </c>
      <c r="GH34" s="43">
        <f t="shared" si="59"/>
        <v>0</v>
      </c>
      <c r="GI34" s="12">
        <v>0</v>
      </c>
      <c r="GJ34" s="12">
        <f t="shared" si="123"/>
        <v>0</v>
      </c>
      <c r="GK34" s="43">
        <f t="shared" si="60"/>
        <v>0</v>
      </c>
      <c r="GL34" s="27">
        <f t="shared" si="136"/>
        <v>172</v>
      </c>
      <c r="GM34" s="27">
        <f t="shared" si="124"/>
        <v>199.61033847587095</v>
      </c>
      <c r="GN34" s="43">
        <f t="shared" si="61"/>
        <v>2.983917372357921E-5</v>
      </c>
      <c r="GO34" s="13">
        <f ca="1">'13年1-9支出明细'!BZ29/9*12</f>
        <v>0</v>
      </c>
      <c r="GP34" s="13" t="e">
        <f t="shared" si="125"/>
        <v>#DIV/0!</v>
      </c>
      <c r="GQ34" s="43" t="e">
        <f t="shared" si="62"/>
        <v>#DIV/0!</v>
      </c>
      <c r="GR34" s="13">
        <f ca="1">'13年1-9支出明细'!CA29/9*12</f>
        <v>0</v>
      </c>
      <c r="GS34" s="13">
        <f t="shared" si="126"/>
        <v>0</v>
      </c>
      <c r="GT34" s="43">
        <f t="shared" si="63"/>
        <v>0</v>
      </c>
      <c r="GU34" s="13">
        <f ca="1">'13年1-9支出明细'!CB29/9*12</f>
        <v>0</v>
      </c>
      <c r="GV34" s="27">
        <f t="shared" si="127"/>
        <v>0</v>
      </c>
      <c r="GW34" s="38">
        <f t="shared" si="70"/>
        <v>0</v>
      </c>
      <c r="GX34" s="13">
        <f ca="1">'13年1-9支出明细'!CC29/9*12</f>
        <v>0</v>
      </c>
      <c r="GY34" s="13">
        <f t="shared" si="128"/>
        <v>0</v>
      </c>
      <c r="GZ34" s="43">
        <f t="shared" si="64"/>
        <v>0</v>
      </c>
      <c r="HA34" s="13">
        <f ca="1">'13年1-9支出明细'!CD29/9*12</f>
        <v>172</v>
      </c>
      <c r="HB34" s="13">
        <f t="shared" si="129"/>
        <v>199.61033847587098</v>
      </c>
      <c r="HC34" s="56">
        <f t="shared" si="65"/>
        <v>8.3120693631234463E-4</v>
      </c>
    </row>
    <row r="35" spans="1:211">
      <c r="A35" s="18">
        <v>120</v>
      </c>
      <c r="B35" s="3" t="s">
        <v>510</v>
      </c>
      <c r="C35" s="3" t="s">
        <v>324</v>
      </c>
      <c r="D35" s="12">
        <f t="shared" si="66"/>
        <v>1137438.3966666667</v>
      </c>
      <c r="E35" s="12">
        <f t="shared" si="67"/>
        <v>897110.4</v>
      </c>
      <c r="F35" s="13">
        <v>364992</v>
      </c>
      <c r="G35" s="26">
        <f t="shared" si="71"/>
        <v>423582.42244758765</v>
      </c>
      <c r="H35" s="40">
        <f t="shared" si="72"/>
        <v>5.3439425069373211E-3</v>
      </c>
      <c r="I35" s="13">
        <v>351072</v>
      </c>
      <c r="J35" s="13">
        <f t="shared" si="73"/>
        <v>407427.91133372654</v>
      </c>
      <c r="K35" s="40">
        <f t="shared" si="5"/>
        <v>9.4564853579251363E-3</v>
      </c>
      <c r="L35" s="13">
        <v>164246.39999999999</v>
      </c>
      <c r="M35" s="13">
        <f t="shared" si="74"/>
        <v>190612.09010141451</v>
      </c>
      <c r="N35" s="40">
        <f t="shared" si="6"/>
        <v>5.3439425069373219E-3</v>
      </c>
      <c r="O35" s="13">
        <v>14880</v>
      </c>
      <c r="P35" s="13">
        <v>0</v>
      </c>
      <c r="Q35" s="13">
        <f t="shared" si="75"/>
        <v>17268.615328610231</v>
      </c>
      <c r="R35" s="43">
        <f t="shared" si="7"/>
        <v>2.6620867325032201E-3</v>
      </c>
      <c r="S35" s="124">
        <v>14613.333333333334</v>
      </c>
      <c r="T35" s="130">
        <v>16800</v>
      </c>
      <c r="U35" s="125">
        <v>0</v>
      </c>
      <c r="V35" s="125">
        <f t="shared" si="76"/>
        <v>19496.823758108327</v>
      </c>
      <c r="W35" s="43">
        <f t="shared" si="8"/>
        <v>3.0055817947617003E-3</v>
      </c>
      <c r="X35" s="13">
        <f ca="1">'13年1-9支出明细'!K30/9*12</f>
        <v>0</v>
      </c>
      <c r="Y35" s="13">
        <f t="shared" si="77"/>
        <v>0</v>
      </c>
      <c r="Z35" s="43">
        <f t="shared" si="9"/>
        <v>0</v>
      </c>
      <c r="AA35" s="13">
        <f ca="1">'13年1-9支出明细'!L30/9*12</f>
        <v>0</v>
      </c>
      <c r="AB35" s="13">
        <f t="shared" si="78"/>
        <v>0</v>
      </c>
      <c r="AC35" s="43">
        <f t="shared" si="10"/>
        <v>0</v>
      </c>
      <c r="AD35" s="13">
        <f ca="1">'13年1-9支出明细'!M30/9*12</f>
        <v>0</v>
      </c>
      <c r="AE35" s="13">
        <f t="shared" si="79"/>
        <v>0</v>
      </c>
      <c r="AF35" s="43">
        <f t="shared" si="11"/>
        <v>0</v>
      </c>
      <c r="AG35" s="13">
        <f ca="1">'13年1-9支出明细'!N30/9*12</f>
        <v>0</v>
      </c>
      <c r="AH35" s="23">
        <v>0</v>
      </c>
      <c r="AI35" s="43">
        <v>0</v>
      </c>
      <c r="AJ35" s="23">
        <f t="shared" si="12"/>
        <v>0</v>
      </c>
      <c r="AK35" s="23">
        <f t="shared" si="13"/>
        <v>0</v>
      </c>
      <c r="AL35" s="43">
        <f t="shared" si="14"/>
        <v>0</v>
      </c>
      <c r="AM35" s="13">
        <f ca="1">'13年1-9支出明细'!P30/9*12</f>
        <v>0</v>
      </c>
      <c r="AN35" s="13">
        <f t="shared" si="80"/>
        <v>0</v>
      </c>
      <c r="AO35" s="43">
        <f t="shared" si="15"/>
        <v>0</v>
      </c>
      <c r="AP35" s="13">
        <f ca="1">'13年1-9支出明细'!Q30/9*12</f>
        <v>0</v>
      </c>
      <c r="AQ35" s="13">
        <f t="shared" si="81"/>
        <v>0</v>
      </c>
      <c r="AR35" s="43">
        <f t="shared" si="16"/>
        <v>0</v>
      </c>
      <c r="AS35" s="13">
        <f ca="1">'13年1-9支出明细'!R30/9*12</f>
        <v>0</v>
      </c>
      <c r="AT35" s="13">
        <f t="shared" si="82"/>
        <v>0</v>
      </c>
      <c r="AU35" s="43">
        <f t="shared" si="17"/>
        <v>0</v>
      </c>
      <c r="AV35" s="13">
        <v>0</v>
      </c>
      <c r="AW35" s="13">
        <f t="shared" si="83"/>
        <v>0</v>
      </c>
      <c r="AX35" s="43">
        <f t="shared" si="18"/>
        <v>0</v>
      </c>
      <c r="AY35" s="12">
        <f t="shared" si="134"/>
        <v>13736.503333333332</v>
      </c>
      <c r="AZ35" s="31">
        <f t="shared" si="84"/>
        <v>15941.558603730209</v>
      </c>
      <c r="BA35" s="43">
        <f t="shared" si="19"/>
        <v>1.3158222983783544E-4</v>
      </c>
      <c r="BB35" s="13">
        <f ca="1">'13年1-9支出明细'!U30/9*12</f>
        <v>0</v>
      </c>
      <c r="BC35" s="13">
        <f t="shared" si="85"/>
        <v>0</v>
      </c>
      <c r="BD35" s="43">
        <f t="shared" si="20"/>
        <v>0</v>
      </c>
      <c r="BE35" s="13">
        <f ca="1">'13年1-9支出明细'!V30/9*12</f>
        <v>0</v>
      </c>
      <c r="BF35" s="13">
        <f t="shared" si="86"/>
        <v>0</v>
      </c>
      <c r="BG35" s="43">
        <f t="shared" si="21"/>
        <v>0</v>
      </c>
      <c r="BH35" s="13">
        <f ca="1">'13年1-9支出明细'!W30/9*12</f>
        <v>0</v>
      </c>
      <c r="BI35" s="13">
        <f t="shared" si="87"/>
        <v>0</v>
      </c>
      <c r="BJ35" s="43">
        <f t="shared" si="22"/>
        <v>0</v>
      </c>
      <c r="BK35" s="13">
        <f ca="1">'13年1-9支出明细'!X30/9*12</f>
        <v>796</v>
      </c>
      <c r="BL35" s="13">
        <f t="shared" si="88"/>
        <v>923.77807806275155</v>
      </c>
      <c r="BM35" s="43">
        <f t="shared" si="23"/>
        <v>1.1710631128673964E-3</v>
      </c>
      <c r="BN35" s="13">
        <f ca="1">'13年1-9支出明细'!Y30/9*12</f>
        <v>864.5333333333333</v>
      </c>
      <c r="BO35" s="13">
        <f t="shared" si="89"/>
        <v>1003.312740060114</v>
      </c>
      <c r="BP35" s="43">
        <f t="shared" si="24"/>
        <v>4.2766682767491672E-4</v>
      </c>
      <c r="BQ35" s="13">
        <f ca="1">'13年1-9支出明细'!Z30/9*12</f>
        <v>8218.08</v>
      </c>
      <c r="BR35" s="13">
        <f ca="1">Sheet2!EP29+Sheet2!V29</f>
        <v>3857.89</v>
      </c>
      <c r="BS35" s="13">
        <f t="shared" si="90"/>
        <v>9537.2891303592187</v>
      </c>
      <c r="BT35" s="43">
        <f t="shared" si="25"/>
        <v>9.2923226691888288E-5</v>
      </c>
      <c r="BU35" s="13">
        <f ca="1">'13年1-9支出明细'!AB30/9*12</f>
        <v>3117.1866666666665</v>
      </c>
      <c r="BV35" s="13">
        <f t="shared" si="91"/>
        <v>3617.5737536384017</v>
      </c>
      <c r="BW35" s="43">
        <f t="shared" si="26"/>
        <v>6.8770952889033647E-4</v>
      </c>
      <c r="BX35" s="13">
        <f ca="1">'13年1-9支出明细'!AC30/9*12</f>
        <v>586.66666666666663</v>
      </c>
      <c r="BY35" s="13">
        <f t="shared" si="92"/>
        <v>680.84146456886231</v>
      </c>
      <c r="BZ35" s="43">
        <f t="shared" si="27"/>
        <v>5.2302913321008798E-4</v>
      </c>
      <c r="CA35" s="12">
        <f t="shared" si="131"/>
        <v>1209.8666666666668</v>
      </c>
      <c r="CB35" s="30">
        <f t="shared" si="93"/>
        <v>1404.0807839767854</v>
      </c>
      <c r="CC35" s="43">
        <f t="shared" si="28"/>
        <v>4.5238526002025366E-6</v>
      </c>
      <c r="CD35" s="13">
        <f ca="1">'13年1-9支出明细'!AE30/9*12</f>
        <v>1209.8666666666668</v>
      </c>
      <c r="CE35" s="13">
        <f t="shared" si="94"/>
        <v>1404.0807839767858</v>
      </c>
      <c r="CF35" s="43">
        <f t="shared" si="29"/>
        <v>5.2368321968851036E-6</v>
      </c>
      <c r="CG35" s="13">
        <f ca="1">'13年1-9支出明细'!AF30/9*12</f>
        <v>0</v>
      </c>
      <c r="CH35" s="13">
        <f ca="1">Sheet2!BP29+Sheet2!ET29</f>
        <v>0</v>
      </c>
      <c r="CI35" s="13">
        <f t="shared" si="95"/>
        <v>0</v>
      </c>
      <c r="CJ35" s="43">
        <f t="shared" si="30"/>
        <v>0</v>
      </c>
      <c r="CK35" s="12">
        <f t="shared" si="135"/>
        <v>470</v>
      </c>
      <c r="CL35" s="30">
        <f t="shared" si="96"/>
        <v>545.44685513755439</v>
      </c>
      <c r="CM35" s="43">
        <f t="shared" si="31"/>
        <v>5.1300001569605406E-6</v>
      </c>
      <c r="CN35" s="13">
        <v>0</v>
      </c>
      <c r="CO35" s="13">
        <f t="shared" si="97"/>
        <v>0</v>
      </c>
      <c r="CP35" s="43">
        <f t="shared" si="32"/>
        <v>0</v>
      </c>
      <c r="CQ35" s="13">
        <f ca="1">'13年1-9支出明细'!AJ30/9*12</f>
        <v>0</v>
      </c>
      <c r="CR35" s="13">
        <f t="shared" si="98"/>
        <v>0</v>
      </c>
      <c r="CS35" s="43">
        <f t="shared" si="33"/>
        <v>0</v>
      </c>
      <c r="CT35" s="13">
        <f ca="1">'13年1-9支出明细'!AK30/9*12</f>
        <v>0</v>
      </c>
      <c r="CU35" s="13">
        <f t="shared" si="99"/>
        <v>0</v>
      </c>
      <c r="CV35" s="43">
        <f t="shared" si="34"/>
        <v>0</v>
      </c>
      <c r="CW35" s="13">
        <f ca="1">'13年1-9支出明细'!AL30/9*12</f>
        <v>0</v>
      </c>
      <c r="CX35" s="13">
        <f t="shared" si="100"/>
        <v>0</v>
      </c>
      <c r="CY35" s="43">
        <f t="shared" si="35"/>
        <v>0</v>
      </c>
      <c r="CZ35" s="13">
        <f ca="1">'13年1-9支出明细'!AM30/9*12</f>
        <v>0</v>
      </c>
      <c r="DA35" s="13">
        <f t="shared" si="101"/>
        <v>0</v>
      </c>
      <c r="DB35" s="43">
        <f t="shared" si="36"/>
        <v>0</v>
      </c>
      <c r="DC35" s="13">
        <f ca="1">'13年1-9支出明细'!AN30/9*12</f>
        <v>0</v>
      </c>
      <c r="DD35" s="13">
        <f t="shared" si="102"/>
        <v>0</v>
      </c>
      <c r="DE35" s="13">
        <f ca="1">Sheet2!DG29+Sheet2!AD29</f>
        <v>0</v>
      </c>
      <c r="DF35" s="43">
        <f t="shared" si="37"/>
        <v>0</v>
      </c>
      <c r="DG35" s="13">
        <f ca="1">'13年1-9支出明细'!AP30/9*12</f>
        <v>0</v>
      </c>
      <c r="DH35" s="13">
        <f t="shared" si="103"/>
        <v>0</v>
      </c>
      <c r="DI35" s="43">
        <f t="shared" si="38"/>
        <v>0</v>
      </c>
      <c r="DJ35" s="13">
        <f ca="1">'13年1-9支出明细'!AQ30/9*12</f>
        <v>0</v>
      </c>
      <c r="DK35" s="13">
        <f t="shared" si="104"/>
        <v>0</v>
      </c>
      <c r="DL35" s="43">
        <f t="shared" si="39"/>
        <v>0</v>
      </c>
      <c r="DM35" s="13">
        <f ca="1">'13年1-9支出明细'!AR30/9*12</f>
        <v>0</v>
      </c>
      <c r="DN35" s="13">
        <f ca="1">Sheet2!DK29+Sheet2!AH29</f>
        <v>0</v>
      </c>
      <c r="DO35" s="13"/>
      <c r="DP35" s="43">
        <f t="shared" si="40"/>
        <v>0</v>
      </c>
      <c r="DQ35" s="13">
        <f ca="1">'13年1-9支出明细'!AT30/9*12</f>
        <v>0</v>
      </c>
      <c r="DR35" s="13">
        <f t="shared" si="105"/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43">
        <f t="shared" si="42"/>
        <v>0</v>
      </c>
      <c r="EA35" s="13">
        <v>0</v>
      </c>
      <c r="EB35" s="13">
        <f t="shared" si="106"/>
        <v>0</v>
      </c>
      <c r="EC35" s="43">
        <f t="shared" si="43"/>
        <v>0</v>
      </c>
      <c r="ED35" s="13">
        <f ca="1">'13年1-9支出明细'!BC30/9*12</f>
        <v>0</v>
      </c>
      <c r="EE35" s="13">
        <f t="shared" si="107"/>
        <v>0</v>
      </c>
      <c r="EF35" s="43">
        <f t="shared" si="44"/>
        <v>0</v>
      </c>
      <c r="EG35" s="13">
        <f ca="1">'13年1-9支出明细'!BD30/9*12</f>
        <v>0</v>
      </c>
      <c r="EH35" s="13">
        <f t="shared" si="108"/>
        <v>0</v>
      </c>
      <c r="EI35" s="43">
        <f t="shared" si="45"/>
        <v>0</v>
      </c>
      <c r="EJ35" s="13">
        <f ca="1">'13年1-9支出明细'!BE30/9*12</f>
        <v>0</v>
      </c>
      <c r="EK35" s="13">
        <f t="shared" si="109"/>
        <v>0</v>
      </c>
      <c r="EL35" s="13">
        <v>0</v>
      </c>
      <c r="EM35" s="43">
        <f t="shared" si="46"/>
        <v>0</v>
      </c>
      <c r="EN35" s="13">
        <v>0</v>
      </c>
      <c r="EO35" s="13">
        <f t="shared" si="110"/>
        <v>0</v>
      </c>
      <c r="EP35" s="43">
        <f t="shared" si="47"/>
        <v>0</v>
      </c>
      <c r="EQ35" s="13">
        <f ca="1">'13年1-9支出明细'!BH30/9*12</f>
        <v>0</v>
      </c>
      <c r="ER35" s="13">
        <f t="shared" si="111"/>
        <v>0</v>
      </c>
      <c r="ES35" s="43">
        <f t="shared" si="48"/>
        <v>0</v>
      </c>
      <c r="ET35" s="13">
        <v>0</v>
      </c>
      <c r="EU35" s="13">
        <f t="shared" si="112"/>
        <v>0</v>
      </c>
      <c r="EV35" s="43">
        <f t="shared" si="49"/>
        <v>0</v>
      </c>
      <c r="EW35" s="13">
        <f ca="1">'13年1-9支出明细'!BJ30/9*12</f>
        <v>0</v>
      </c>
      <c r="EX35" s="13">
        <f t="shared" si="113"/>
        <v>0</v>
      </c>
      <c r="EY35" s="43">
        <f t="shared" si="50"/>
        <v>0</v>
      </c>
      <c r="EZ35" s="13">
        <v>0</v>
      </c>
      <c r="FA35" s="13">
        <f t="shared" si="114"/>
        <v>0</v>
      </c>
      <c r="FB35" s="43">
        <f t="shared" si="51"/>
        <v>0</v>
      </c>
      <c r="FC35" s="13">
        <f ca="1">'13年1-9支出明细'!BL30/9*12</f>
        <v>0</v>
      </c>
      <c r="FD35" s="13">
        <f t="shared" si="115"/>
        <v>0</v>
      </c>
      <c r="FE35" s="43">
        <f t="shared" si="52"/>
        <v>0</v>
      </c>
      <c r="FF35" s="13">
        <f ca="1">'13年1-9支出明细'!BM30/9*12</f>
        <v>0</v>
      </c>
      <c r="FG35" s="13">
        <f t="shared" si="116"/>
        <v>0</v>
      </c>
      <c r="FH35" s="43">
        <f t="shared" si="53"/>
        <v>0</v>
      </c>
      <c r="FI35" s="13">
        <f ca="1">'13年1-9支出明细'!BN30/9*12</f>
        <v>470</v>
      </c>
      <c r="FJ35" s="13">
        <f ca="1">Sheet2!EX29+Sheet2!BF29</f>
        <v>0</v>
      </c>
      <c r="FK35" s="13">
        <f t="shared" si="117"/>
        <v>545.44685513755428</v>
      </c>
      <c r="FL35" s="43">
        <f t="shared" si="54"/>
        <v>3.5954552833226418E-4</v>
      </c>
      <c r="FM35" s="13">
        <f ca="1">'13年1-9支出明细'!BP30/9*12</f>
        <v>0</v>
      </c>
      <c r="FN35" s="13">
        <v>0</v>
      </c>
      <c r="FO35" s="43">
        <v>0</v>
      </c>
      <c r="FP35" s="13">
        <v>0</v>
      </c>
      <c r="FQ35" s="13">
        <f t="shared" si="118"/>
        <v>0</v>
      </c>
      <c r="FR35" s="43">
        <f t="shared" si="55"/>
        <v>0</v>
      </c>
      <c r="FS35" s="13">
        <f ca="1">'13年1-9支出明细'!BR30/9*12</f>
        <v>0</v>
      </c>
      <c r="FT35" s="13">
        <v>0</v>
      </c>
      <c r="FU35" s="13"/>
      <c r="FV35" s="43"/>
      <c r="FW35" s="13">
        <f ca="1">'13年1-9支出明细'!BT30/9*12</f>
        <v>0</v>
      </c>
      <c r="FX35" s="13">
        <f t="shared" si="119"/>
        <v>0</v>
      </c>
      <c r="FY35" s="43">
        <f t="shared" si="56"/>
        <v>0</v>
      </c>
      <c r="FZ35" s="12">
        <f ca="1">'13年1-9支出明细'!BU30/9*12</f>
        <v>224911.62666666668</v>
      </c>
      <c r="GA35" s="12">
        <f t="shared" si="120"/>
        <v>261015.61584937241</v>
      </c>
      <c r="GB35" s="43">
        <f t="shared" si="57"/>
        <v>7.7735557336186516E-3</v>
      </c>
      <c r="GC35" s="12">
        <f ca="1">'13年1-9支出明细'!BV30/9*12</f>
        <v>0</v>
      </c>
      <c r="GD35" s="12">
        <f t="shared" si="121"/>
        <v>0</v>
      </c>
      <c r="GE35" s="43">
        <f t="shared" si="58"/>
        <v>0</v>
      </c>
      <c r="GF35" s="12">
        <f ca="1">'13年1-9支出明细'!BW30/9*12</f>
        <v>0</v>
      </c>
      <c r="GG35" s="12">
        <f t="shared" si="122"/>
        <v>0</v>
      </c>
      <c r="GH35" s="43">
        <f t="shared" si="59"/>
        <v>0</v>
      </c>
      <c r="GI35" s="12">
        <v>0</v>
      </c>
      <c r="GJ35" s="12">
        <f t="shared" si="123"/>
        <v>0</v>
      </c>
      <c r="GK35" s="43">
        <f t="shared" si="60"/>
        <v>0</v>
      </c>
      <c r="GL35" s="27">
        <f t="shared" si="136"/>
        <v>0</v>
      </c>
      <c r="GM35" s="27">
        <f t="shared" si="124"/>
        <v>0</v>
      </c>
      <c r="GN35" s="43">
        <f t="shared" si="61"/>
        <v>0</v>
      </c>
      <c r="GO35" s="13">
        <f ca="1">'13年1-9支出明细'!BZ30/9*12</f>
        <v>0</v>
      </c>
      <c r="GP35" s="13" t="e">
        <f t="shared" si="125"/>
        <v>#DIV/0!</v>
      </c>
      <c r="GQ35" s="43" t="e">
        <f t="shared" si="62"/>
        <v>#DIV/0!</v>
      </c>
      <c r="GR35" s="13">
        <f ca="1">'13年1-9支出明细'!CA30/9*12</f>
        <v>0</v>
      </c>
      <c r="GS35" s="13">
        <f t="shared" si="126"/>
        <v>0</v>
      </c>
      <c r="GT35" s="43">
        <f t="shared" si="63"/>
        <v>0</v>
      </c>
      <c r="GU35" s="13">
        <f ca="1">'13年1-9支出明细'!CB30/9*12</f>
        <v>0</v>
      </c>
      <c r="GV35" s="27">
        <f t="shared" si="127"/>
        <v>0</v>
      </c>
      <c r="GW35" s="38">
        <f t="shared" si="70"/>
        <v>0</v>
      </c>
      <c r="GX35" s="13">
        <f ca="1">'13年1-9支出明细'!CC30/9*12</f>
        <v>0</v>
      </c>
      <c r="GY35" s="13">
        <f t="shared" si="128"/>
        <v>0</v>
      </c>
      <c r="GZ35" s="43">
        <f t="shared" si="64"/>
        <v>0</v>
      </c>
      <c r="HA35" s="13">
        <f ca="1">'13年1-9支出明细'!CD30/9*12</f>
        <v>0</v>
      </c>
      <c r="HB35" s="13">
        <f t="shared" si="129"/>
        <v>0</v>
      </c>
      <c r="HC35" s="56">
        <f t="shared" si="65"/>
        <v>0</v>
      </c>
    </row>
    <row r="36" spans="1:211">
      <c r="A36" s="18">
        <v>121</v>
      </c>
      <c r="B36" s="3" t="s">
        <v>662</v>
      </c>
      <c r="C36" s="3" t="s">
        <v>325</v>
      </c>
      <c r="D36" s="12">
        <f t="shared" si="66"/>
        <v>5830584.0700000003</v>
      </c>
      <c r="E36" s="12">
        <f t="shared" si="67"/>
        <v>3227789.5333333337</v>
      </c>
      <c r="F36" s="13">
        <f>F37+F38+F39+F40+F41+F42</f>
        <v>1996596</v>
      </c>
      <c r="G36" s="26">
        <f t="shared" si="71"/>
        <v>2317100.0195323839</v>
      </c>
      <c r="H36" s="40">
        <f t="shared" si="72"/>
        <v>2.9232679712380076E-2</v>
      </c>
      <c r="I36" s="13">
        <f>I37+I38+I39+I40+I41+I42</f>
        <v>122992</v>
      </c>
      <c r="J36" s="13">
        <f t="shared" si="73"/>
        <v>142735.3183129321</v>
      </c>
      <c r="K36" s="40">
        <f t="shared" si="5"/>
        <v>3.3129160033894141E-3</v>
      </c>
      <c r="L36" s="13">
        <f>L37+L38+L39+L40+L41+L42</f>
        <v>898468.2</v>
      </c>
      <c r="M36" s="13">
        <f t="shared" si="74"/>
        <v>1042695.0087895727</v>
      </c>
      <c r="N36" s="40">
        <f t="shared" si="6"/>
        <v>2.9232679712380076E-2</v>
      </c>
      <c r="O36" s="13">
        <f>SUM(O37:O42)</f>
        <v>347280</v>
      </c>
      <c r="P36" s="13">
        <f>P37+P38+P39+P40+P41+P42</f>
        <v>94683</v>
      </c>
      <c r="Q36" s="13">
        <f t="shared" si="75"/>
        <v>403027.19968546787</v>
      </c>
      <c r="R36" s="43">
        <f t="shared" si="7"/>
        <v>6.2129669386002576E-2</v>
      </c>
      <c r="S36" s="124">
        <v>148746.66666666666</v>
      </c>
      <c r="T36" s="130">
        <v>146400</v>
      </c>
      <c r="U36" s="125">
        <f ca="1">U37+U38+U39+U40+U41+U42</f>
        <v>94683</v>
      </c>
      <c r="V36" s="125">
        <f t="shared" si="76"/>
        <v>169900.89274922974</v>
      </c>
      <c r="W36" s="43">
        <f t="shared" si="8"/>
        <v>2.6191498497209104E-2</v>
      </c>
      <c r="X36" s="13">
        <f ca="1">X37+X38+X39+X40+X41+X42</f>
        <v>63333.333333333328</v>
      </c>
      <c r="Y36" s="13">
        <f t="shared" si="77"/>
        <v>73499.930834138519</v>
      </c>
      <c r="Z36" s="43">
        <f t="shared" si="9"/>
        <v>2.6005837352375806E-2</v>
      </c>
      <c r="AA36" s="13">
        <f ca="1">AA37+AA38+AA39+AA40+AA41+AA42</f>
        <v>0</v>
      </c>
      <c r="AB36" s="13">
        <f t="shared" si="78"/>
        <v>0</v>
      </c>
      <c r="AC36" s="43">
        <f t="shared" si="10"/>
        <v>0</v>
      </c>
      <c r="AD36" s="13">
        <f ca="1">AD37+AD38+AD39+AD40+AD41+AD42</f>
        <v>0</v>
      </c>
      <c r="AE36" s="13">
        <f t="shared" si="79"/>
        <v>0</v>
      </c>
      <c r="AF36" s="43">
        <f t="shared" si="11"/>
        <v>0</v>
      </c>
      <c r="AG36" s="13">
        <f ca="1">AG37+AG38+AG39+AG40+AG41+AG42</f>
        <v>0</v>
      </c>
      <c r="AH36" s="23">
        <v>0</v>
      </c>
      <c r="AI36" s="43">
        <v>0</v>
      </c>
      <c r="AJ36" s="23">
        <f t="shared" si="12"/>
        <v>0</v>
      </c>
      <c r="AK36" s="23">
        <f t="shared" si="13"/>
        <v>0</v>
      </c>
      <c r="AL36" s="43">
        <f t="shared" si="14"/>
        <v>0</v>
      </c>
      <c r="AM36" s="13">
        <f ca="1">AM37+AM38+AM39+AM40+AM41+AM42</f>
        <v>0</v>
      </c>
      <c r="AN36" s="13">
        <f t="shared" si="80"/>
        <v>0</v>
      </c>
      <c r="AO36" s="43">
        <f t="shared" si="15"/>
        <v>0</v>
      </c>
      <c r="AP36" s="13">
        <f ca="1">AP37+AP38+AP39+AP40+AP41+AP42</f>
        <v>0</v>
      </c>
      <c r="AQ36" s="13">
        <f t="shared" si="81"/>
        <v>0</v>
      </c>
      <c r="AR36" s="43">
        <f t="shared" si="16"/>
        <v>0</v>
      </c>
      <c r="AS36" s="13">
        <f ca="1">AS37+AS38+AS39+AS40+AS41+AS42</f>
        <v>0</v>
      </c>
      <c r="AT36" s="13">
        <f t="shared" si="82"/>
        <v>0</v>
      </c>
      <c r="AU36" s="43">
        <f t="shared" si="17"/>
        <v>0</v>
      </c>
      <c r="AV36" s="13">
        <v>0</v>
      </c>
      <c r="AW36" s="13">
        <f t="shared" si="83"/>
        <v>0</v>
      </c>
      <c r="AX36" s="43">
        <f t="shared" si="18"/>
        <v>0</v>
      </c>
      <c r="AY36" s="13">
        <f>AY37+AY38+AY39+AY40+AY41+AY42</f>
        <v>922036.76333333319</v>
      </c>
      <c r="AZ36" s="31">
        <f t="shared" si="84"/>
        <v>1070046.9210242045</v>
      </c>
      <c r="BA36" s="43">
        <f t="shared" si="19"/>
        <v>8.8322079038450508E-3</v>
      </c>
      <c r="BB36" s="13">
        <f ca="1">BB37+BB38+BB39+BB40+BB41+BB42</f>
        <v>0</v>
      </c>
      <c r="BC36" s="13">
        <f t="shared" si="85"/>
        <v>0</v>
      </c>
      <c r="BD36" s="43">
        <f t="shared" si="20"/>
        <v>0</v>
      </c>
      <c r="BE36" s="13">
        <f ca="1">BE37+BE38+BE39+BE40+BE41+BE42</f>
        <v>5919.12</v>
      </c>
      <c r="BF36" s="13">
        <f t="shared" si="86"/>
        <v>6869.2880620889382</v>
      </c>
      <c r="BG36" s="43">
        <f t="shared" si="21"/>
        <v>6.0723870491197832E-2</v>
      </c>
      <c r="BH36" s="13">
        <f ca="1">BH37+BH38+BH39+BH40+BH41+BH42</f>
        <v>0</v>
      </c>
      <c r="BI36" s="13">
        <f t="shared" si="87"/>
        <v>0</v>
      </c>
      <c r="BJ36" s="43">
        <f t="shared" si="22"/>
        <v>0</v>
      </c>
      <c r="BK36" s="13">
        <f ca="1">BK37+BK38+BK39+BK40+BK41+BK42</f>
        <v>3777.64</v>
      </c>
      <c r="BL36" s="13">
        <f t="shared" si="88"/>
        <v>4384.0465060464485</v>
      </c>
      <c r="BM36" s="43">
        <f t="shared" si="23"/>
        <v>5.5576066051411946E-3</v>
      </c>
      <c r="BN36" s="13">
        <f ca="1">BN37+BN38+BN39+BN40+BN41+BN42</f>
        <v>9866.2800000000007</v>
      </c>
      <c r="BO36" s="13">
        <f t="shared" si="89"/>
        <v>11450.066804056491</v>
      </c>
      <c r="BP36" s="43">
        <f t="shared" si="24"/>
        <v>4.8806454370980239E-3</v>
      </c>
      <c r="BQ36" s="13">
        <f ca="1">BQ37+BQ38+BQ39+BQ40+BQ41+BQ42</f>
        <v>870652.73333333328</v>
      </c>
      <c r="BR36" s="13">
        <f ca="1">BR37+BR38+BR39+BR40+BR41+BR42</f>
        <v>31820.989999999998</v>
      </c>
      <c r="BS36" s="13">
        <f t="shared" si="90"/>
        <v>1010414.4581140052</v>
      </c>
      <c r="BT36" s="43">
        <f t="shared" si="25"/>
        <v>9.844618366996365E-3</v>
      </c>
      <c r="BU36" s="13">
        <f ca="1">BU37+BU38+BU39+BU40+BU41+BU42</f>
        <v>23372.346666666665</v>
      </c>
      <c r="BV36" s="13">
        <f t="shared" si="91"/>
        <v>27124.197843655387</v>
      </c>
      <c r="BW36" s="43">
        <f t="shared" si="26"/>
        <v>5.1563756790936359E-3</v>
      </c>
      <c r="BX36" s="13">
        <f ca="1">BX37+BX38+BX39+BX40+BX41+BX42</f>
        <v>11275.826666666668</v>
      </c>
      <c r="BY36" s="13">
        <f t="shared" si="92"/>
        <v>13085.881264701078</v>
      </c>
      <c r="BZ36" s="43">
        <f t="shared" si="27"/>
        <v>1.0052703149478174E-2</v>
      </c>
      <c r="CA36" s="13">
        <f>CA37+CA38+CA39+CA40+CA41+CA42</f>
        <v>7410.1466666666665</v>
      </c>
      <c r="CB36" s="30">
        <f t="shared" si="93"/>
        <v>8599.6621179603499</v>
      </c>
      <c r="CC36" s="43">
        <f t="shared" si="28"/>
        <v>2.7707525291394774E-5</v>
      </c>
      <c r="CD36" s="13">
        <f ca="1">CD37+CD38+CD39+CD40+CD41+CD42</f>
        <v>7410.1466666666665</v>
      </c>
      <c r="CE36" s="13">
        <f t="shared" si="94"/>
        <v>8599.6621179603517</v>
      </c>
      <c r="CF36" s="43">
        <f t="shared" si="29"/>
        <v>3.2074356387183841E-5</v>
      </c>
      <c r="CG36" s="13">
        <f ca="1">CG37+CG38+CG39+CG40+CG41+CG42</f>
        <v>0</v>
      </c>
      <c r="CH36" s="13">
        <f ca="1">CH37+CH38+CH39+CH40+CH41+CH42</f>
        <v>0</v>
      </c>
      <c r="CI36" s="13">
        <f t="shared" si="95"/>
        <v>0</v>
      </c>
      <c r="CJ36" s="43">
        <f t="shared" si="30"/>
        <v>0</v>
      </c>
      <c r="CK36" s="13">
        <f>CK37+CK38+CK39+CK40+CK41+CK42</f>
        <v>51278.266666666663</v>
      </c>
      <c r="CL36" s="30">
        <f t="shared" si="96"/>
        <v>59509.721894123861</v>
      </c>
      <c r="CM36" s="43">
        <f t="shared" si="31"/>
        <v>5.5969684265673285E-4</v>
      </c>
      <c r="CN36" s="13">
        <v>0</v>
      </c>
      <c r="CO36" s="13">
        <f t="shared" si="97"/>
        <v>0</v>
      </c>
      <c r="CP36" s="43">
        <f t="shared" si="32"/>
        <v>0</v>
      </c>
      <c r="CQ36" s="13">
        <f ca="1">CQ37+CQ38+CQ39+CQ40+CQ41+CQ42</f>
        <v>0</v>
      </c>
      <c r="CR36" s="13">
        <f t="shared" si="98"/>
        <v>0</v>
      </c>
      <c r="CS36" s="43">
        <f t="shared" si="33"/>
        <v>0</v>
      </c>
      <c r="CT36" s="13">
        <f ca="1">CT37+CT38+CT39+CT40+CT41+CT42</f>
        <v>0</v>
      </c>
      <c r="CU36" s="13">
        <f t="shared" si="99"/>
        <v>0</v>
      </c>
      <c r="CV36" s="43">
        <f t="shared" si="34"/>
        <v>0</v>
      </c>
      <c r="CW36" s="13">
        <f ca="1">CW37+CW38+CW39+CW40+CW41+CW42</f>
        <v>0</v>
      </c>
      <c r="CX36" s="13">
        <f t="shared" si="100"/>
        <v>0</v>
      </c>
      <c r="CY36" s="43">
        <f t="shared" si="35"/>
        <v>0</v>
      </c>
      <c r="CZ36" s="13">
        <f ca="1">CZ37+CZ38+CZ39+CZ40+CZ41+CZ42</f>
        <v>0</v>
      </c>
      <c r="DA36" s="13">
        <f t="shared" si="101"/>
        <v>0</v>
      </c>
      <c r="DB36" s="43">
        <f t="shared" si="36"/>
        <v>0</v>
      </c>
      <c r="DC36" s="13">
        <f ca="1">DC37+DC38+DC39+DC40+DC41+DC42</f>
        <v>0</v>
      </c>
      <c r="DD36" s="13">
        <f t="shared" si="102"/>
        <v>0</v>
      </c>
      <c r="DE36" s="13">
        <f ca="1">DE37+DE38+DE39+DE40+DE41+DE42</f>
        <v>0</v>
      </c>
      <c r="DF36" s="43">
        <f t="shared" si="37"/>
        <v>0</v>
      </c>
      <c r="DG36" s="13">
        <f ca="1">DG37+DG38+DG39+DG40+DG41+DG42</f>
        <v>0</v>
      </c>
      <c r="DH36" s="13">
        <f t="shared" si="103"/>
        <v>0</v>
      </c>
      <c r="DI36" s="43">
        <f t="shared" si="38"/>
        <v>0</v>
      </c>
      <c r="DJ36" s="13">
        <f ca="1">DJ37+DJ38+DJ39+DJ40+DJ41+DJ42</f>
        <v>0</v>
      </c>
      <c r="DK36" s="13">
        <f t="shared" si="104"/>
        <v>0</v>
      </c>
      <c r="DL36" s="43">
        <f t="shared" si="39"/>
        <v>0</v>
      </c>
      <c r="DM36" s="13">
        <f ca="1">DM37+DM38+DM39+DM40+DM41+DM42</f>
        <v>0</v>
      </c>
      <c r="DN36" s="13">
        <f ca="1">DN37+DN38+DN39+DN40+DN41+DN42</f>
        <v>0</v>
      </c>
      <c r="DO36" s="13"/>
      <c r="DP36" s="43">
        <f t="shared" si="40"/>
        <v>0</v>
      </c>
      <c r="DQ36" s="13">
        <f t="shared" ref="DQ36:DY36" si="137">DQ37+DQ38+DQ39+DQ40+DQ41+DQ42</f>
        <v>0</v>
      </c>
      <c r="DR36" s="13">
        <f t="shared" si="105"/>
        <v>0</v>
      </c>
      <c r="DS36" s="13">
        <f t="shared" si="137"/>
        <v>0</v>
      </c>
      <c r="DT36" s="13">
        <f t="shared" si="137"/>
        <v>0</v>
      </c>
      <c r="DU36" s="13">
        <f t="shared" si="137"/>
        <v>0</v>
      </c>
      <c r="DV36" s="13">
        <f t="shared" si="137"/>
        <v>0</v>
      </c>
      <c r="DW36" s="13">
        <f t="shared" si="137"/>
        <v>0</v>
      </c>
      <c r="DX36" s="13">
        <f t="shared" si="137"/>
        <v>0</v>
      </c>
      <c r="DY36" s="13">
        <f t="shared" si="137"/>
        <v>0</v>
      </c>
      <c r="DZ36" s="43">
        <f t="shared" si="42"/>
        <v>0</v>
      </c>
      <c r="EA36" s="13">
        <v>0</v>
      </c>
      <c r="EB36" s="13">
        <f t="shared" si="106"/>
        <v>0</v>
      </c>
      <c r="EC36" s="43">
        <f t="shared" si="43"/>
        <v>0</v>
      </c>
      <c r="ED36" s="13">
        <f ca="1">ED37+ED38+ED39+ED40+ED41+ED42</f>
        <v>0</v>
      </c>
      <c r="EE36" s="13">
        <f t="shared" si="107"/>
        <v>0</v>
      </c>
      <c r="EF36" s="43">
        <f t="shared" si="44"/>
        <v>0</v>
      </c>
      <c r="EG36" s="13">
        <f ca="1">EG37+EG38+EG39+EG40+EG41+EG42</f>
        <v>0</v>
      </c>
      <c r="EH36" s="13">
        <f t="shared" si="108"/>
        <v>0</v>
      </c>
      <c r="EI36" s="43">
        <f t="shared" si="45"/>
        <v>0</v>
      </c>
      <c r="EJ36" s="13">
        <f ca="1">EJ37+EJ38+EJ39+EJ40+EJ41+EJ42</f>
        <v>0</v>
      </c>
      <c r="EK36" s="13">
        <f t="shared" si="109"/>
        <v>0</v>
      </c>
      <c r="EL36" s="13">
        <f ca="1">EL37+EL38+EL39+EL40+EL41+EL42</f>
        <v>0</v>
      </c>
      <c r="EM36" s="43">
        <f t="shared" si="46"/>
        <v>0</v>
      </c>
      <c r="EN36" s="13">
        <f ca="1">EN37+EN38+EN39+EN40+EN41+EN42</f>
        <v>0</v>
      </c>
      <c r="EO36" s="13">
        <f t="shared" si="110"/>
        <v>0</v>
      </c>
      <c r="EP36" s="43">
        <f t="shared" si="47"/>
        <v>0</v>
      </c>
      <c r="EQ36" s="13">
        <f ca="1">EQ37+EQ38+EQ39+EQ40+EQ41+EQ42</f>
        <v>0</v>
      </c>
      <c r="ER36" s="13">
        <f t="shared" si="111"/>
        <v>0</v>
      </c>
      <c r="ES36" s="43">
        <f t="shared" si="48"/>
        <v>0</v>
      </c>
      <c r="ET36" s="13">
        <v>0</v>
      </c>
      <c r="EU36" s="13">
        <f t="shared" si="112"/>
        <v>0</v>
      </c>
      <c r="EV36" s="43">
        <f t="shared" si="49"/>
        <v>0</v>
      </c>
      <c r="EW36" s="13">
        <f ca="1">EW37+EW38+EW39+EW40+EW41+EW42</f>
        <v>0</v>
      </c>
      <c r="EX36" s="13">
        <f t="shared" si="113"/>
        <v>0</v>
      </c>
      <c r="EY36" s="43">
        <f t="shared" si="50"/>
        <v>0</v>
      </c>
      <c r="EZ36" s="13">
        <v>0</v>
      </c>
      <c r="FA36" s="13">
        <f t="shared" si="114"/>
        <v>0</v>
      </c>
      <c r="FB36" s="43">
        <f t="shared" si="51"/>
        <v>0</v>
      </c>
      <c r="FC36" s="13">
        <f ca="1">FC37+FC38+FC39+FC40+FC41+FC42</f>
        <v>0</v>
      </c>
      <c r="FD36" s="13">
        <f t="shared" si="115"/>
        <v>0</v>
      </c>
      <c r="FE36" s="43">
        <f t="shared" si="52"/>
        <v>0</v>
      </c>
      <c r="FF36" s="13">
        <f ca="1">FF37+FF38+FF39+FF40+FF41+FF42</f>
        <v>0</v>
      </c>
      <c r="FG36" s="13">
        <f t="shared" si="116"/>
        <v>0</v>
      </c>
      <c r="FH36" s="43">
        <f t="shared" si="53"/>
        <v>0</v>
      </c>
      <c r="FI36" s="13">
        <f ca="1">FI37+FI38+FI39+FI40+FI41+FI42</f>
        <v>51278.266666666663</v>
      </c>
      <c r="FJ36" s="13">
        <f ca="1">FJ37+FJ38+FJ39+FJ40+FJ41+FJ42</f>
        <v>0</v>
      </c>
      <c r="FK36" s="13">
        <f t="shared" si="117"/>
        <v>59509.721894123853</v>
      </c>
      <c r="FL36" s="43">
        <f t="shared" si="54"/>
        <v>3.9227386128998717E-2</v>
      </c>
      <c r="FM36" s="13">
        <f ca="1">FM37+FM38+FM39+FM40+FM41+FM42</f>
        <v>0</v>
      </c>
      <c r="FN36" s="13">
        <v>0</v>
      </c>
      <c r="FO36" s="43">
        <v>0</v>
      </c>
      <c r="FP36" s="13">
        <v>0</v>
      </c>
      <c r="FQ36" s="13">
        <f t="shared" si="118"/>
        <v>0</v>
      </c>
      <c r="FR36" s="43">
        <f t="shared" si="55"/>
        <v>0</v>
      </c>
      <c r="FS36" s="13">
        <f ca="1">FS37+FS38+FS39+FS40+FS41+FS42</f>
        <v>0</v>
      </c>
      <c r="FT36" s="13">
        <f ca="1">FT37+FT38+FT39+FT40+FT41+FT42</f>
        <v>71551.44</v>
      </c>
      <c r="FU36" s="13"/>
      <c r="FV36" s="43"/>
      <c r="FW36" s="13">
        <f ca="1">FW37+FW38+FW39+FW40+FW41+FW42</f>
        <v>0</v>
      </c>
      <c r="FX36" s="13">
        <f t="shared" si="119"/>
        <v>0</v>
      </c>
      <c r="FY36" s="43">
        <f t="shared" si="56"/>
        <v>0</v>
      </c>
      <c r="FZ36" s="13">
        <f ca="1">FZ37+FZ38+FZ39+FZ40+FZ41+FZ42</f>
        <v>1622069.36</v>
      </c>
      <c r="GA36" s="12">
        <f t="shared" si="120"/>
        <v>1882452.4068659267</v>
      </c>
      <c r="GB36" s="43">
        <f t="shared" si="57"/>
        <v>5.6063115814118596E-2</v>
      </c>
      <c r="GC36" s="13">
        <f ca="1">GC37+GC38+GC39+GC40+GC41+GC42</f>
        <v>0</v>
      </c>
      <c r="GD36" s="12">
        <f t="shared" si="121"/>
        <v>0</v>
      </c>
      <c r="GE36" s="43">
        <f t="shared" si="58"/>
        <v>0</v>
      </c>
      <c r="GF36" s="13">
        <f ca="1">GF37+GF38+GF39+GF40+GF41+GF42</f>
        <v>0</v>
      </c>
      <c r="GG36" s="12">
        <f t="shared" si="122"/>
        <v>0</v>
      </c>
      <c r="GH36" s="43">
        <f t="shared" si="59"/>
        <v>0</v>
      </c>
      <c r="GI36" s="12">
        <v>0</v>
      </c>
      <c r="GJ36" s="12">
        <f t="shared" si="123"/>
        <v>0</v>
      </c>
      <c r="GK36" s="43">
        <f t="shared" si="60"/>
        <v>0</v>
      </c>
      <c r="GL36" s="13">
        <f>GL37+GL38+GL39+GL40+GL41+GL42</f>
        <v>0</v>
      </c>
      <c r="GM36" s="27">
        <f t="shared" si="124"/>
        <v>0</v>
      </c>
      <c r="GN36" s="43">
        <f t="shared" si="61"/>
        <v>0</v>
      </c>
      <c r="GO36" s="13">
        <f ca="1">GO37+GO38+GO39+GO40+GO41+GO42</f>
        <v>0</v>
      </c>
      <c r="GP36" s="13" t="e">
        <f t="shared" si="125"/>
        <v>#DIV/0!</v>
      </c>
      <c r="GQ36" s="43" t="e">
        <f t="shared" si="62"/>
        <v>#DIV/0!</v>
      </c>
      <c r="GR36" s="13">
        <f ca="1">GR37+GR38+GR39+GR40+GR41+GR42</f>
        <v>0</v>
      </c>
      <c r="GS36" s="13">
        <f t="shared" si="126"/>
        <v>0</v>
      </c>
      <c r="GT36" s="43">
        <f t="shared" si="63"/>
        <v>0</v>
      </c>
      <c r="GU36" s="13">
        <f ca="1">GU37+GU38+GU39+GU40+GU41+GU42</f>
        <v>0</v>
      </c>
      <c r="GV36" s="27">
        <f t="shared" si="127"/>
        <v>0</v>
      </c>
      <c r="GW36" s="38">
        <f t="shared" si="70"/>
        <v>0</v>
      </c>
      <c r="GX36" s="13">
        <f ca="1">GX37+GX38+GX39+GX40+GX41+GX42</f>
        <v>0</v>
      </c>
      <c r="GY36" s="13">
        <f t="shared" si="128"/>
        <v>0</v>
      </c>
      <c r="GZ36" s="43">
        <f t="shared" si="64"/>
        <v>0</v>
      </c>
      <c r="HA36" s="13">
        <f ca="1">HA37+HA38+HA39+HA40+HA41+HA42</f>
        <v>0</v>
      </c>
      <c r="HB36" s="13">
        <f t="shared" si="129"/>
        <v>0</v>
      </c>
      <c r="HC36" s="56">
        <f t="shared" si="65"/>
        <v>0</v>
      </c>
    </row>
    <row r="37" spans="1:211">
      <c r="A37" s="18">
        <v>12101</v>
      </c>
      <c r="B37" s="3" t="s">
        <v>511</v>
      </c>
      <c r="C37" s="3" t="s">
        <v>326</v>
      </c>
      <c r="D37" s="12">
        <f t="shared" si="66"/>
        <v>230691.50666666665</v>
      </c>
      <c r="E37" s="12">
        <f t="shared" si="67"/>
        <v>76611</v>
      </c>
      <c r="F37" s="13">
        <v>51180</v>
      </c>
      <c r="G37" s="26">
        <f t="shared" si="71"/>
        <v>59395.680948808578</v>
      </c>
      <c r="H37" s="40">
        <f t="shared" si="72"/>
        <v>7.4933964992397674E-4</v>
      </c>
      <c r="I37" s="13">
        <v>0</v>
      </c>
      <c r="J37" s="13">
        <f t="shared" si="73"/>
        <v>0</v>
      </c>
      <c r="K37" s="40">
        <f t="shared" si="5"/>
        <v>0</v>
      </c>
      <c r="L37" s="13">
        <v>23031</v>
      </c>
      <c r="M37" s="13">
        <f t="shared" si="74"/>
        <v>26728.056426963863</v>
      </c>
      <c r="N37" s="40">
        <f t="shared" si="6"/>
        <v>7.4933964992397685E-4</v>
      </c>
      <c r="O37" s="13">
        <v>0</v>
      </c>
      <c r="P37" s="13">
        <v>0</v>
      </c>
      <c r="Q37" s="13">
        <f t="shared" si="75"/>
        <v>0</v>
      </c>
      <c r="R37" s="43">
        <f t="shared" si="7"/>
        <v>0</v>
      </c>
      <c r="S37" s="124">
        <v>0</v>
      </c>
      <c r="T37" s="130">
        <v>2400</v>
      </c>
      <c r="U37" s="125">
        <v>0</v>
      </c>
      <c r="V37" s="125">
        <f t="shared" si="76"/>
        <v>2785.2605368726186</v>
      </c>
      <c r="W37" s="43">
        <f t="shared" si="8"/>
        <v>4.2936882782310007E-4</v>
      </c>
      <c r="X37" s="13">
        <f ca="1">'13年1-9支出明细'!K32/9*12</f>
        <v>0</v>
      </c>
      <c r="Y37" s="13">
        <f t="shared" si="77"/>
        <v>0</v>
      </c>
      <c r="Z37" s="43">
        <f t="shared" si="9"/>
        <v>0</v>
      </c>
      <c r="AA37" s="13">
        <f ca="1">'13年1-9支出明细'!L32/9*12</f>
        <v>0</v>
      </c>
      <c r="AB37" s="13">
        <f t="shared" si="78"/>
        <v>0</v>
      </c>
      <c r="AC37" s="43">
        <f t="shared" si="10"/>
        <v>0</v>
      </c>
      <c r="AD37" s="13">
        <f ca="1">'13年1-9支出明细'!M32/9*12</f>
        <v>0</v>
      </c>
      <c r="AE37" s="13">
        <f t="shared" si="79"/>
        <v>0</v>
      </c>
      <c r="AF37" s="43">
        <f t="shared" si="11"/>
        <v>0</v>
      </c>
      <c r="AG37" s="13">
        <f ca="1">'13年1-9支出明细'!N32/9*12</f>
        <v>0</v>
      </c>
      <c r="AH37" s="23">
        <v>0</v>
      </c>
      <c r="AI37" s="43">
        <v>0</v>
      </c>
      <c r="AJ37" s="23">
        <f t="shared" si="12"/>
        <v>0</v>
      </c>
      <c r="AK37" s="23">
        <f t="shared" si="13"/>
        <v>0</v>
      </c>
      <c r="AL37" s="43">
        <f t="shared" si="14"/>
        <v>0</v>
      </c>
      <c r="AM37" s="13">
        <f ca="1">'13年1-9支出明细'!P32/9*12</f>
        <v>0</v>
      </c>
      <c r="AN37" s="13">
        <f t="shared" si="80"/>
        <v>0</v>
      </c>
      <c r="AO37" s="43">
        <f t="shared" si="15"/>
        <v>0</v>
      </c>
      <c r="AP37" s="13">
        <f ca="1">'13年1-9支出明细'!Q32/9*12</f>
        <v>0</v>
      </c>
      <c r="AQ37" s="13">
        <f t="shared" si="81"/>
        <v>0</v>
      </c>
      <c r="AR37" s="43">
        <f t="shared" si="16"/>
        <v>0</v>
      </c>
      <c r="AS37" s="13">
        <f ca="1">'13年1-9支出明细'!R32/9*12</f>
        <v>0</v>
      </c>
      <c r="AT37" s="13">
        <f t="shared" si="82"/>
        <v>0</v>
      </c>
      <c r="AU37" s="43">
        <f t="shared" si="17"/>
        <v>0</v>
      </c>
      <c r="AV37" s="13">
        <v>0</v>
      </c>
      <c r="AW37" s="13">
        <f t="shared" si="83"/>
        <v>0</v>
      </c>
      <c r="AX37" s="43">
        <f t="shared" si="18"/>
        <v>0</v>
      </c>
      <c r="AY37" s="12">
        <f t="shared" ref="AY37:AY61" si="138">BB37+BE37+BH37+BK37+BN37+BQ37+BR37</f>
        <v>153907.84</v>
      </c>
      <c r="AZ37" s="31">
        <f t="shared" si="84"/>
        <v>178613.93044471042</v>
      </c>
      <c r="BA37" s="43">
        <f t="shared" si="19"/>
        <v>1.4742861618634731E-3</v>
      </c>
      <c r="BB37" s="13">
        <f ca="1">'13年1-9支出明细'!U32/9*12</f>
        <v>0</v>
      </c>
      <c r="BC37" s="13">
        <f t="shared" si="85"/>
        <v>0</v>
      </c>
      <c r="BD37" s="43">
        <f t="shared" si="20"/>
        <v>0</v>
      </c>
      <c r="BE37" s="13">
        <f ca="1">'13年1-9支出明细'!V32/9*12</f>
        <v>0</v>
      </c>
      <c r="BF37" s="13">
        <f t="shared" si="86"/>
        <v>0</v>
      </c>
      <c r="BG37" s="43">
        <f t="shared" si="21"/>
        <v>0</v>
      </c>
      <c r="BH37" s="13">
        <f ca="1">'13年1-9支出明细'!W32/9*12</f>
        <v>0</v>
      </c>
      <c r="BI37" s="13">
        <f t="shared" si="87"/>
        <v>0</v>
      </c>
      <c r="BJ37" s="43">
        <f t="shared" si="22"/>
        <v>0</v>
      </c>
      <c r="BK37" s="13">
        <f ca="1">'13年1-9支出明细'!X32/9*12</f>
        <v>1121.6399999999999</v>
      </c>
      <c r="BL37" s="13">
        <f t="shared" si="88"/>
        <v>1301.6915119074176</v>
      </c>
      <c r="BM37" s="43">
        <f t="shared" si="23"/>
        <v>1.6501397360761134E-3</v>
      </c>
      <c r="BN37" s="13">
        <f ca="1">'13年1-9支出明细'!Y32/9*12</f>
        <v>312</v>
      </c>
      <c r="BO37" s="13">
        <f t="shared" si="89"/>
        <v>362.08386979344033</v>
      </c>
      <c r="BP37" s="43">
        <f t="shared" si="24"/>
        <v>1.5433997173955972E-4</v>
      </c>
      <c r="BQ37" s="13">
        <f ca="1">'13年1-9支出明细'!Z32/9*12</f>
        <v>148940.96</v>
      </c>
      <c r="BR37" s="13">
        <f ca="1">Sheet2!EP31+Sheet2!V31</f>
        <v>3533.24</v>
      </c>
      <c r="BS37" s="13">
        <f t="shared" si="90"/>
        <v>172849.74092163463</v>
      </c>
      <c r="BT37" s="43">
        <f t="shared" si="25"/>
        <v>1.6841007376160204E-3</v>
      </c>
      <c r="BU37" s="13">
        <f ca="1">'13年1-9支出明细'!AB32/9*12</f>
        <v>1038.8666666666668</v>
      </c>
      <c r="BV37" s="13">
        <f t="shared" si="91"/>
        <v>1205.6309707246112</v>
      </c>
      <c r="BW37" s="43">
        <f t="shared" si="26"/>
        <v>2.2919336642652382E-4</v>
      </c>
      <c r="BX37" s="13">
        <f ca="1">'13年1-9支出明细'!AC32/9*12</f>
        <v>3672.12</v>
      </c>
      <c r="BY37" s="13">
        <f t="shared" si="92"/>
        <v>4261.5878844419494</v>
      </c>
      <c r="BZ37" s="43">
        <f t="shared" si="27"/>
        <v>3.2737938760967525E-3</v>
      </c>
      <c r="CA37" s="12">
        <f t="shared" si="131"/>
        <v>172.66666666666669</v>
      </c>
      <c r="CB37" s="30">
        <f t="shared" si="93"/>
        <v>200.38402195833561</v>
      </c>
      <c r="CC37" s="43">
        <f t="shared" si="28"/>
        <v>6.4562366291186747E-7</v>
      </c>
      <c r="CD37" s="13">
        <f ca="1">'13年1-9支出明细'!AE32/9*12</f>
        <v>172.66666666666669</v>
      </c>
      <c r="CE37" s="13">
        <f t="shared" si="94"/>
        <v>200.38402195833561</v>
      </c>
      <c r="CF37" s="43">
        <f t="shared" si="29"/>
        <v>7.4737686741968352E-7</v>
      </c>
      <c r="CG37" s="13">
        <f ca="1">'13年1-9支出明细'!AF32/9*12</f>
        <v>0</v>
      </c>
      <c r="CH37" s="13">
        <f ca="1">Sheet2!BP31+Sheet2!ET31</f>
        <v>0</v>
      </c>
      <c r="CI37" s="13">
        <f t="shared" si="95"/>
        <v>0</v>
      </c>
      <c r="CJ37" s="43">
        <f t="shared" si="30"/>
        <v>0</v>
      </c>
      <c r="CK37" s="12">
        <f t="shared" ref="CK37:CK61" si="139">CN37+CQ37+CT37+CW37+CZ37+DC37++DG37+DJ37+DM37+DQ37+EA37+ED37+EN37+EQ37+ET37+EW37+EZ37+FC37+FF37+FI37+FJ37+FM37+FP37+FS37+FW37</f>
        <v>0</v>
      </c>
      <c r="CL37" s="30">
        <f t="shared" si="96"/>
        <v>0</v>
      </c>
      <c r="CM37" s="43">
        <f t="shared" si="31"/>
        <v>0</v>
      </c>
      <c r="CN37" s="13">
        <v>0</v>
      </c>
      <c r="CO37" s="13">
        <f t="shared" si="97"/>
        <v>0</v>
      </c>
      <c r="CP37" s="43">
        <f t="shared" si="32"/>
        <v>0</v>
      </c>
      <c r="CQ37" s="13">
        <f ca="1">'13年1-9支出明细'!AJ32/9*12</f>
        <v>0</v>
      </c>
      <c r="CR37" s="13">
        <f t="shared" si="98"/>
        <v>0</v>
      </c>
      <c r="CS37" s="43">
        <f t="shared" si="33"/>
        <v>0</v>
      </c>
      <c r="CT37" s="13">
        <f ca="1">'13年1-9支出明细'!AK32/9*12</f>
        <v>0</v>
      </c>
      <c r="CU37" s="13">
        <f t="shared" si="99"/>
        <v>0</v>
      </c>
      <c r="CV37" s="43">
        <f t="shared" si="34"/>
        <v>0</v>
      </c>
      <c r="CW37" s="13">
        <f ca="1">'13年1-9支出明细'!AL32/9*12</f>
        <v>0</v>
      </c>
      <c r="CX37" s="13">
        <f t="shared" si="100"/>
        <v>0</v>
      </c>
      <c r="CY37" s="43">
        <f t="shared" si="35"/>
        <v>0</v>
      </c>
      <c r="CZ37" s="13">
        <f ca="1">'13年1-9支出明细'!AM32/9*12</f>
        <v>0</v>
      </c>
      <c r="DA37" s="13">
        <f t="shared" si="101"/>
        <v>0</v>
      </c>
      <c r="DB37" s="43">
        <f t="shared" si="36"/>
        <v>0</v>
      </c>
      <c r="DC37" s="13">
        <f ca="1">'13年1-9支出明细'!AN32/9*12</f>
        <v>0</v>
      </c>
      <c r="DD37" s="13">
        <f t="shared" si="102"/>
        <v>0</v>
      </c>
      <c r="DE37" s="13">
        <f ca="1">Sheet2!DG31+Sheet2!AD31</f>
        <v>0</v>
      </c>
      <c r="DF37" s="43">
        <f t="shared" si="37"/>
        <v>0</v>
      </c>
      <c r="DG37" s="13">
        <f ca="1">'13年1-9支出明细'!AP32/9*12</f>
        <v>0</v>
      </c>
      <c r="DH37" s="13">
        <f t="shared" si="103"/>
        <v>0</v>
      </c>
      <c r="DI37" s="43">
        <f t="shared" si="38"/>
        <v>0</v>
      </c>
      <c r="DJ37" s="13">
        <f ca="1">'13年1-9支出明细'!AQ32/9*12</f>
        <v>0</v>
      </c>
      <c r="DK37" s="13">
        <f t="shared" si="104"/>
        <v>0</v>
      </c>
      <c r="DL37" s="43">
        <f t="shared" si="39"/>
        <v>0</v>
      </c>
      <c r="DM37" s="13">
        <f ca="1">'13年1-9支出明细'!AR32/9*12</f>
        <v>0</v>
      </c>
      <c r="DN37" s="13">
        <f ca="1">Sheet2!DK31+Sheet2!AH31</f>
        <v>0</v>
      </c>
      <c r="DO37" s="13"/>
      <c r="DP37" s="43">
        <f t="shared" si="40"/>
        <v>0</v>
      </c>
      <c r="DQ37" s="13">
        <f ca="1">'13年1-9支出明细'!AT32/9*12</f>
        <v>0</v>
      </c>
      <c r="DR37" s="13">
        <f t="shared" si="105"/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43">
        <f t="shared" si="42"/>
        <v>0</v>
      </c>
      <c r="EA37" s="13">
        <v>0</v>
      </c>
      <c r="EB37" s="13">
        <f t="shared" si="106"/>
        <v>0</v>
      </c>
      <c r="EC37" s="43">
        <f t="shared" si="43"/>
        <v>0</v>
      </c>
      <c r="ED37" s="13">
        <f ca="1">'13年1-9支出明细'!BC32/9*12</f>
        <v>0</v>
      </c>
      <c r="EE37" s="13">
        <f t="shared" si="107"/>
        <v>0</v>
      </c>
      <c r="EF37" s="43">
        <f t="shared" si="44"/>
        <v>0</v>
      </c>
      <c r="EG37" s="13">
        <f ca="1">'13年1-9支出明细'!BD32/9*12</f>
        <v>0</v>
      </c>
      <c r="EH37" s="13">
        <f t="shared" si="108"/>
        <v>0</v>
      </c>
      <c r="EI37" s="43">
        <f t="shared" si="45"/>
        <v>0</v>
      </c>
      <c r="EJ37" s="13">
        <f ca="1">'13年1-9支出明细'!BE32/9*12</f>
        <v>0</v>
      </c>
      <c r="EK37" s="13">
        <f t="shared" si="109"/>
        <v>0</v>
      </c>
      <c r="EL37" s="13">
        <v>0</v>
      </c>
      <c r="EM37" s="43">
        <f t="shared" si="46"/>
        <v>0</v>
      </c>
      <c r="EN37" s="13">
        <f ca="1">'13年1-9支出明细'!BG32/9*12</f>
        <v>0</v>
      </c>
      <c r="EO37" s="13">
        <f t="shared" si="110"/>
        <v>0</v>
      </c>
      <c r="EP37" s="43">
        <f t="shared" si="47"/>
        <v>0</v>
      </c>
      <c r="EQ37" s="13">
        <f ca="1">'13年1-9支出明细'!BH32/9*12</f>
        <v>0</v>
      </c>
      <c r="ER37" s="13">
        <f t="shared" si="111"/>
        <v>0</v>
      </c>
      <c r="ES37" s="43">
        <f t="shared" si="48"/>
        <v>0</v>
      </c>
      <c r="ET37" s="13">
        <v>0</v>
      </c>
      <c r="EU37" s="13">
        <f t="shared" si="112"/>
        <v>0</v>
      </c>
      <c r="EV37" s="43">
        <f t="shared" si="49"/>
        <v>0</v>
      </c>
      <c r="EW37" s="13">
        <f ca="1">'13年1-9支出明细'!BJ32/9*12</f>
        <v>0</v>
      </c>
      <c r="EX37" s="13">
        <f t="shared" si="113"/>
        <v>0</v>
      </c>
      <c r="EY37" s="43">
        <f t="shared" si="50"/>
        <v>0</v>
      </c>
      <c r="EZ37" s="13">
        <v>0</v>
      </c>
      <c r="FA37" s="13">
        <f t="shared" si="114"/>
        <v>0</v>
      </c>
      <c r="FB37" s="43">
        <f t="shared" si="51"/>
        <v>0</v>
      </c>
      <c r="FC37" s="13">
        <f ca="1">'13年1-9支出明细'!BL32/9*12</f>
        <v>0</v>
      </c>
      <c r="FD37" s="13">
        <f t="shared" si="115"/>
        <v>0</v>
      </c>
      <c r="FE37" s="43">
        <f t="shared" si="52"/>
        <v>0</v>
      </c>
      <c r="FF37" s="13">
        <f ca="1">'13年1-9支出明细'!BM32/9*12</f>
        <v>0</v>
      </c>
      <c r="FG37" s="13">
        <f t="shared" si="116"/>
        <v>0</v>
      </c>
      <c r="FH37" s="43">
        <f t="shared" si="53"/>
        <v>0</v>
      </c>
      <c r="FI37" s="13">
        <f ca="1">'13年1-9支出明细'!BN32/9*12</f>
        <v>0</v>
      </c>
      <c r="FJ37" s="13">
        <f ca="1">Sheet2!EX31+Sheet2!BF31</f>
        <v>0</v>
      </c>
      <c r="FK37" s="13">
        <f t="shared" si="117"/>
        <v>0</v>
      </c>
      <c r="FL37" s="43">
        <f t="shared" si="54"/>
        <v>0</v>
      </c>
      <c r="FM37" s="13">
        <f ca="1">'13年1-9支出明细'!BP32/9*12</f>
        <v>0</v>
      </c>
      <c r="FN37" s="13">
        <v>0</v>
      </c>
      <c r="FO37" s="43">
        <v>0</v>
      </c>
      <c r="FP37" s="13">
        <v>0</v>
      </c>
      <c r="FQ37" s="13">
        <f t="shared" si="118"/>
        <v>0</v>
      </c>
      <c r="FR37" s="43">
        <f t="shared" si="55"/>
        <v>0</v>
      </c>
      <c r="FS37" s="13">
        <f ca="1">'13年1-9支出明细'!BR32/9*12</f>
        <v>0</v>
      </c>
      <c r="FT37" s="13">
        <v>0</v>
      </c>
      <c r="FU37" s="13"/>
      <c r="FV37" s="43"/>
      <c r="FW37" s="13">
        <f ca="1">'13年1-9支出明细'!BT32/9*12</f>
        <v>0</v>
      </c>
      <c r="FX37" s="13">
        <f t="shared" si="119"/>
        <v>0</v>
      </c>
      <c r="FY37" s="43">
        <f t="shared" si="56"/>
        <v>0</v>
      </c>
      <c r="FZ37" s="12">
        <f ca="1">'13年1-9支出明细'!BU32/9*12</f>
        <v>0</v>
      </c>
      <c r="GA37" s="12">
        <f t="shared" si="120"/>
        <v>0</v>
      </c>
      <c r="GB37" s="43">
        <f t="shared" si="57"/>
        <v>0</v>
      </c>
      <c r="GC37" s="12">
        <f ca="1">'13年1-9支出明细'!BV32/9*12</f>
        <v>0</v>
      </c>
      <c r="GD37" s="12">
        <f t="shared" si="121"/>
        <v>0</v>
      </c>
      <c r="GE37" s="43">
        <f t="shared" si="58"/>
        <v>0</v>
      </c>
      <c r="GF37" s="12">
        <f ca="1">'13年1-9支出明细'!BW32/9*12</f>
        <v>0</v>
      </c>
      <c r="GG37" s="12">
        <f t="shared" si="122"/>
        <v>0</v>
      </c>
      <c r="GH37" s="43">
        <f t="shared" si="59"/>
        <v>0</v>
      </c>
      <c r="GI37" s="12">
        <v>0</v>
      </c>
      <c r="GJ37" s="12">
        <f t="shared" si="123"/>
        <v>0</v>
      </c>
      <c r="GK37" s="43">
        <f t="shared" si="60"/>
        <v>0</v>
      </c>
      <c r="GL37" s="27">
        <f t="shared" ref="GL37:GL61" si="140">GO37+GR37+GU37+GX37+HA37</f>
        <v>0</v>
      </c>
      <c r="GM37" s="27">
        <f t="shared" si="124"/>
        <v>0</v>
      </c>
      <c r="GN37" s="43">
        <f t="shared" si="61"/>
        <v>0</v>
      </c>
      <c r="GO37" s="13">
        <f ca="1">'13年1-9支出明细'!BZ32/9*12</f>
        <v>0</v>
      </c>
      <c r="GP37" s="13" t="e">
        <f t="shared" si="125"/>
        <v>#DIV/0!</v>
      </c>
      <c r="GQ37" s="43" t="e">
        <f t="shared" si="62"/>
        <v>#DIV/0!</v>
      </c>
      <c r="GR37" s="13">
        <f ca="1">'13年1-9支出明细'!CA32/9*12</f>
        <v>0</v>
      </c>
      <c r="GS37" s="13">
        <f t="shared" si="126"/>
        <v>0</v>
      </c>
      <c r="GT37" s="43">
        <f t="shared" si="63"/>
        <v>0</v>
      </c>
      <c r="GU37" s="13">
        <f ca="1">'13年1-9支出明细'!CB32/9*12</f>
        <v>0</v>
      </c>
      <c r="GV37" s="27">
        <f t="shared" si="127"/>
        <v>0</v>
      </c>
      <c r="GW37" s="38">
        <f t="shared" si="70"/>
        <v>0</v>
      </c>
      <c r="GX37" s="13">
        <f ca="1">'13年1-9支出明细'!CC32/9*12</f>
        <v>0</v>
      </c>
      <c r="GY37" s="13">
        <f t="shared" si="128"/>
        <v>0</v>
      </c>
      <c r="GZ37" s="43">
        <f t="shared" si="64"/>
        <v>0</v>
      </c>
      <c r="HA37" s="13">
        <f ca="1">'13年1-9支出明细'!CD32/9*12</f>
        <v>0</v>
      </c>
      <c r="HB37" s="13">
        <f t="shared" si="129"/>
        <v>0</v>
      </c>
      <c r="HC37" s="56">
        <f t="shared" si="65"/>
        <v>0</v>
      </c>
    </row>
    <row r="38" spans="1:211">
      <c r="A38" s="18">
        <v>12102</v>
      </c>
      <c r="B38" s="3" t="s">
        <v>512</v>
      </c>
      <c r="C38" s="3" t="s">
        <v>327</v>
      </c>
      <c r="D38" s="12">
        <f t="shared" si="66"/>
        <v>288826.08333333326</v>
      </c>
      <c r="E38" s="12">
        <f t="shared" si="67"/>
        <v>139719.6</v>
      </c>
      <c r="F38" s="13">
        <v>93048</v>
      </c>
      <c r="G38" s="26">
        <f t="shared" si="71"/>
        <v>107984.55101455138</v>
      </c>
      <c r="H38" s="40">
        <f t="shared" si="72"/>
        <v>1.3623398934374011E-3</v>
      </c>
      <c r="I38" s="13">
        <v>0</v>
      </c>
      <c r="J38" s="13">
        <f t="shared" si="73"/>
        <v>0</v>
      </c>
      <c r="K38" s="40">
        <f t="shared" si="5"/>
        <v>0</v>
      </c>
      <c r="L38" s="13">
        <v>41871.599999999999</v>
      </c>
      <c r="M38" s="13">
        <f t="shared" si="74"/>
        <v>48593.047956548136</v>
      </c>
      <c r="N38" s="40">
        <f t="shared" si="6"/>
        <v>1.3623398934374013E-3</v>
      </c>
      <c r="O38" s="13">
        <v>0</v>
      </c>
      <c r="P38" s="13">
        <v>0</v>
      </c>
      <c r="Q38" s="13">
        <f t="shared" si="75"/>
        <v>0</v>
      </c>
      <c r="R38" s="43">
        <f t="shared" si="7"/>
        <v>0</v>
      </c>
      <c r="S38" s="124">
        <v>0</v>
      </c>
      <c r="T38" s="130">
        <v>4800</v>
      </c>
      <c r="U38" s="125">
        <v>0</v>
      </c>
      <c r="V38" s="125">
        <f t="shared" si="76"/>
        <v>5570.5210737452371</v>
      </c>
      <c r="W38" s="43">
        <f t="shared" si="8"/>
        <v>8.5873765564620013E-4</v>
      </c>
      <c r="X38" s="13">
        <f ca="1">'13年1-9支出明细'!K33/9*12</f>
        <v>0</v>
      </c>
      <c r="Y38" s="13">
        <f t="shared" si="77"/>
        <v>0</v>
      </c>
      <c r="Z38" s="43">
        <f t="shared" si="9"/>
        <v>0</v>
      </c>
      <c r="AA38" s="13">
        <f ca="1">'13年1-9支出明细'!L33/9*12</f>
        <v>0</v>
      </c>
      <c r="AB38" s="13">
        <f t="shared" si="78"/>
        <v>0</v>
      </c>
      <c r="AC38" s="43">
        <f t="shared" si="10"/>
        <v>0</v>
      </c>
      <c r="AD38" s="13">
        <f ca="1">'13年1-9支出明细'!M33/9*12</f>
        <v>0</v>
      </c>
      <c r="AE38" s="13">
        <f t="shared" si="79"/>
        <v>0</v>
      </c>
      <c r="AF38" s="43">
        <f t="shared" si="11"/>
        <v>0</v>
      </c>
      <c r="AG38" s="13">
        <f ca="1">'13年1-9支出明细'!N33/9*12</f>
        <v>0</v>
      </c>
      <c r="AH38" s="23">
        <v>0</v>
      </c>
      <c r="AI38" s="43">
        <v>0</v>
      </c>
      <c r="AJ38" s="23">
        <f t="shared" si="12"/>
        <v>0</v>
      </c>
      <c r="AK38" s="23">
        <f t="shared" si="13"/>
        <v>0</v>
      </c>
      <c r="AL38" s="43">
        <f t="shared" si="14"/>
        <v>0</v>
      </c>
      <c r="AM38" s="13">
        <f ca="1">'13年1-9支出明细'!P33/9*12</f>
        <v>0</v>
      </c>
      <c r="AN38" s="13">
        <f t="shared" si="80"/>
        <v>0</v>
      </c>
      <c r="AO38" s="43">
        <f t="shared" si="15"/>
        <v>0</v>
      </c>
      <c r="AP38" s="13">
        <f ca="1">'13年1-9支出明细'!Q33/9*12</f>
        <v>0</v>
      </c>
      <c r="AQ38" s="13">
        <f t="shared" si="81"/>
        <v>0</v>
      </c>
      <c r="AR38" s="43">
        <f t="shared" si="16"/>
        <v>0</v>
      </c>
      <c r="AS38" s="13">
        <f ca="1">'13年1-9支出明细'!R33/9*12</f>
        <v>0</v>
      </c>
      <c r="AT38" s="13">
        <f t="shared" si="82"/>
        <v>0</v>
      </c>
      <c r="AU38" s="43">
        <f t="shared" si="17"/>
        <v>0</v>
      </c>
      <c r="AV38" s="13">
        <v>0</v>
      </c>
      <c r="AW38" s="13">
        <f t="shared" si="83"/>
        <v>0</v>
      </c>
      <c r="AX38" s="43">
        <f t="shared" si="18"/>
        <v>0</v>
      </c>
      <c r="AY38" s="12">
        <f t="shared" si="138"/>
        <v>145373.17666666664</v>
      </c>
      <c r="AZ38" s="31">
        <f t="shared" si="84"/>
        <v>168709.23837061579</v>
      </c>
      <c r="BA38" s="43">
        <f t="shared" si="19"/>
        <v>1.3925324575135391E-3</v>
      </c>
      <c r="BB38" s="13">
        <f ca="1">'13年1-9支出明细'!U33/9*12</f>
        <v>0</v>
      </c>
      <c r="BC38" s="13">
        <f t="shared" si="85"/>
        <v>0</v>
      </c>
      <c r="BD38" s="43">
        <f t="shared" si="20"/>
        <v>0</v>
      </c>
      <c r="BE38" s="13">
        <f ca="1">'13年1-9支出明细'!V33/9*12</f>
        <v>0</v>
      </c>
      <c r="BF38" s="13">
        <f t="shared" si="86"/>
        <v>0</v>
      </c>
      <c r="BG38" s="43">
        <f t="shared" si="21"/>
        <v>0</v>
      </c>
      <c r="BH38" s="13">
        <f ca="1">'13年1-9支出明细'!W33/9*12</f>
        <v>0</v>
      </c>
      <c r="BI38" s="13">
        <f t="shared" si="87"/>
        <v>0</v>
      </c>
      <c r="BJ38" s="43">
        <f t="shared" si="22"/>
        <v>0</v>
      </c>
      <c r="BK38" s="13">
        <f ca="1">'13年1-9支出明细'!X33/9*12</f>
        <v>46.666666666666664</v>
      </c>
      <c r="BL38" s="13">
        <f t="shared" si="88"/>
        <v>54.157843772523115</v>
      </c>
      <c r="BM38" s="43">
        <f t="shared" si="23"/>
        <v>6.8655291374135458E-5</v>
      </c>
      <c r="BN38" s="13">
        <f ca="1">'13年1-9支出明细'!Y33/9*12</f>
        <v>2249.3333333333335</v>
      </c>
      <c r="BO38" s="13">
        <f t="shared" si="89"/>
        <v>2610.4080698356152</v>
      </c>
      <c r="BP38" s="43">
        <f t="shared" si="24"/>
        <v>1.1126988560881935E-3</v>
      </c>
      <c r="BQ38" s="13">
        <f ca="1">'13年1-9支出明细'!Z33/9*12</f>
        <v>142639.74666666664</v>
      </c>
      <c r="BR38" s="13">
        <f ca="1">Sheet2!EP32+Sheet2!V32</f>
        <v>437.43</v>
      </c>
      <c r="BS38" s="13">
        <f t="shared" si="90"/>
        <v>165537.02390840591</v>
      </c>
      <c r="BT38" s="43">
        <f t="shared" si="25"/>
        <v>1.612851847971811E-3</v>
      </c>
      <c r="BU38" s="13">
        <f ca="1">'13年1-9支出明细'!AB33/9*12</f>
        <v>583.24</v>
      </c>
      <c r="BV38" s="13">
        <f t="shared" si="91"/>
        <v>676.86473146899391</v>
      </c>
      <c r="BW38" s="43">
        <f t="shared" si="26"/>
        <v>1.2867362417500391E-4</v>
      </c>
      <c r="BX38" s="13">
        <f ca="1">'13年1-9支出明细'!AC33/9*12</f>
        <v>0</v>
      </c>
      <c r="BY38" s="13">
        <f t="shared" si="92"/>
        <v>0</v>
      </c>
      <c r="BZ38" s="43">
        <f t="shared" si="27"/>
        <v>0</v>
      </c>
      <c r="CA38" s="12">
        <f t="shared" si="131"/>
        <v>15.626666666666669</v>
      </c>
      <c r="CB38" s="30">
        <f t="shared" si="93"/>
        <v>18.135140828970606</v>
      </c>
      <c r="CC38" s="43">
        <f t="shared" si="28"/>
        <v>5.8430187871251635E-8</v>
      </c>
      <c r="CD38" s="13">
        <f ca="1">'13年1-9支出明细'!AE33/9*12</f>
        <v>15.626666666666669</v>
      </c>
      <c r="CE38" s="13">
        <f t="shared" si="94"/>
        <v>18.135140828970606</v>
      </c>
      <c r="CF38" s="43">
        <f t="shared" si="29"/>
        <v>6.7639049313966731E-8</v>
      </c>
      <c r="CG38" s="13">
        <f ca="1">'13年1-9支出明细'!AF33/9*12</f>
        <v>0</v>
      </c>
      <c r="CH38" s="13">
        <f ca="1">Sheet2!BP32+Sheet2!ET32</f>
        <v>0</v>
      </c>
      <c r="CI38" s="13">
        <f t="shared" si="95"/>
        <v>0</v>
      </c>
      <c r="CJ38" s="43">
        <f t="shared" si="30"/>
        <v>0</v>
      </c>
      <c r="CK38" s="12">
        <f t="shared" si="139"/>
        <v>0</v>
      </c>
      <c r="CL38" s="30">
        <f t="shared" si="96"/>
        <v>0</v>
      </c>
      <c r="CM38" s="43">
        <f t="shared" si="31"/>
        <v>0</v>
      </c>
      <c r="CN38" s="13">
        <v>0</v>
      </c>
      <c r="CO38" s="13">
        <f t="shared" si="97"/>
        <v>0</v>
      </c>
      <c r="CP38" s="43">
        <f t="shared" si="32"/>
        <v>0</v>
      </c>
      <c r="CQ38" s="13">
        <f ca="1">'13年1-9支出明细'!AJ33/9*12</f>
        <v>0</v>
      </c>
      <c r="CR38" s="13">
        <f t="shared" si="98"/>
        <v>0</v>
      </c>
      <c r="CS38" s="43">
        <f t="shared" si="33"/>
        <v>0</v>
      </c>
      <c r="CT38" s="13">
        <f ca="1">'13年1-9支出明细'!AK33/9*12</f>
        <v>0</v>
      </c>
      <c r="CU38" s="13">
        <f t="shared" si="99"/>
        <v>0</v>
      </c>
      <c r="CV38" s="43">
        <f t="shared" si="34"/>
        <v>0</v>
      </c>
      <c r="CW38" s="13">
        <f ca="1">'13年1-9支出明细'!AL33/9*12</f>
        <v>0</v>
      </c>
      <c r="CX38" s="13">
        <f t="shared" si="100"/>
        <v>0</v>
      </c>
      <c r="CY38" s="43">
        <f t="shared" si="35"/>
        <v>0</v>
      </c>
      <c r="CZ38" s="13">
        <f ca="1">'13年1-9支出明细'!AM33/9*12</f>
        <v>0</v>
      </c>
      <c r="DA38" s="13">
        <f t="shared" si="101"/>
        <v>0</v>
      </c>
      <c r="DB38" s="43">
        <f t="shared" si="36"/>
        <v>0</v>
      </c>
      <c r="DC38" s="13">
        <f ca="1">'13年1-9支出明细'!AN33/9*12</f>
        <v>0</v>
      </c>
      <c r="DD38" s="13">
        <f t="shared" si="102"/>
        <v>0</v>
      </c>
      <c r="DE38" s="13">
        <f ca="1">Sheet2!DG32+Sheet2!AD32</f>
        <v>0</v>
      </c>
      <c r="DF38" s="43">
        <f t="shared" si="37"/>
        <v>0</v>
      </c>
      <c r="DG38" s="13">
        <f ca="1">'13年1-9支出明细'!AP33/9*12</f>
        <v>0</v>
      </c>
      <c r="DH38" s="13">
        <f t="shared" si="103"/>
        <v>0</v>
      </c>
      <c r="DI38" s="43">
        <f t="shared" si="38"/>
        <v>0</v>
      </c>
      <c r="DJ38" s="13">
        <f ca="1">'13年1-9支出明细'!AQ33/9*12</f>
        <v>0</v>
      </c>
      <c r="DK38" s="13">
        <f t="shared" si="104"/>
        <v>0</v>
      </c>
      <c r="DL38" s="43">
        <f t="shared" si="39"/>
        <v>0</v>
      </c>
      <c r="DM38" s="13">
        <f ca="1">'13年1-9支出明细'!AR33/9*12</f>
        <v>0</v>
      </c>
      <c r="DN38" s="13">
        <f ca="1">Sheet2!DK32+Sheet2!AH32</f>
        <v>0</v>
      </c>
      <c r="DO38" s="13"/>
      <c r="DP38" s="43">
        <f t="shared" si="40"/>
        <v>0</v>
      </c>
      <c r="DQ38" s="13">
        <f ca="1">'13年1-9支出明细'!AT33/9*12</f>
        <v>0</v>
      </c>
      <c r="DR38" s="13">
        <f t="shared" si="105"/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43">
        <f t="shared" si="42"/>
        <v>0</v>
      </c>
      <c r="EA38" s="13">
        <v>0</v>
      </c>
      <c r="EB38" s="13">
        <f t="shared" si="106"/>
        <v>0</v>
      </c>
      <c r="EC38" s="43">
        <f t="shared" si="43"/>
        <v>0</v>
      </c>
      <c r="ED38" s="13">
        <f ca="1">'13年1-9支出明细'!BC33/9*12</f>
        <v>0</v>
      </c>
      <c r="EE38" s="13">
        <f t="shared" si="107"/>
        <v>0</v>
      </c>
      <c r="EF38" s="43">
        <f t="shared" si="44"/>
        <v>0</v>
      </c>
      <c r="EG38" s="13">
        <f ca="1">'13年1-9支出明细'!BD33/9*12</f>
        <v>0</v>
      </c>
      <c r="EH38" s="13">
        <f t="shared" si="108"/>
        <v>0</v>
      </c>
      <c r="EI38" s="43">
        <f t="shared" si="45"/>
        <v>0</v>
      </c>
      <c r="EJ38" s="13">
        <f ca="1">'13年1-9支出明细'!BE33/9*12</f>
        <v>0</v>
      </c>
      <c r="EK38" s="13">
        <f t="shared" si="109"/>
        <v>0</v>
      </c>
      <c r="EL38" s="13">
        <v>0</v>
      </c>
      <c r="EM38" s="43">
        <f t="shared" si="46"/>
        <v>0</v>
      </c>
      <c r="EN38" s="13">
        <f ca="1">'13年1-9支出明细'!BG33/9*12</f>
        <v>0</v>
      </c>
      <c r="EO38" s="13">
        <f t="shared" si="110"/>
        <v>0</v>
      </c>
      <c r="EP38" s="43">
        <f t="shared" si="47"/>
        <v>0</v>
      </c>
      <c r="EQ38" s="13">
        <f ca="1">'13年1-9支出明细'!BH33/9*12</f>
        <v>0</v>
      </c>
      <c r="ER38" s="13">
        <f t="shared" si="111"/>
        <v>0</v>
      </c>
      <c r="ES38" s="43">
        <f t="shared" si="48"/>
        <v>0</v>
      </c>
      <c r="ET38" s="13">
        <v>0</v>
      </c>
      <c r="EU38" s="13">
        <f t="shared" si="112"/>
        <v>0</v>
      </c>
      <c r="EV38" s="43">
        <f t="shared" si="49"/>
        <v>0</v>
      </c>
      <c r="EW38" s="13">
        <v>0</v>
      </c>
      <c r="EX38" s="13">
        <f t="shared" si="113"/>
        <v>0</v>
      </c>
      <c r="EY38" s="43">
        <f t="shared" si="50"/>
        <v>0</v>
      </c>
      <c r="EZ38" s="13">
        <v>0</v>
      </c>
      <c r="FA38" s="13">
        <f t="shared" si="114"/>
        <v>0</v>
      </c>
      <c r="FB38" s="43">
        <f t="shared" si="51"/>
        <v>0</v>
      </c>
      <c r="FC38" s="13">
        <f ca="1">'13年1-9支出明细'!BL33/9*12</f>
        <v>0</v>
      </c>
      <c r="FD38" s="13">
        <f t="shared" si="115"/>
        <v>0</v>
      </c>
      <c r="FE38" s="43">
        <f t="shared" si="52"/>
        <v>0</v>
      </c>
      <c r="FF38" s="13">
        <f ca="1">'13年1-9支出明细'!BM33/9*12</f>
        <v>0</v>
      </c>
      <c r="FG38" s="13">
        <f t="shared" si="116"/>
        <v>0</v>
      </c>
      <c r="FH38" s="43">
        <f t="shared" si="53"/>
        <v>0</v>
      </c>
      <c r="FI38" s="13">
        <f ca="1">'13年1-9支出明细'!BN33/9*12</f>
        <v>0</v>
      </c>
      <c r="FJ38" s="13">
        <f ca="1">Sheet2!EX32+Sheet2!BF32</f>
        <v>0</v>
      </c>
      <c r="FK38" s="13">
        <f t="shared" si="117"/>
        <v>0</v>
      </c>
      <c r="FL38" s="43">
        <f t="shared" si="54"/>
        <v>0</v>
      </c>
      <c r="FM38" s="13">
        <f ca="1">'13年1-9支出明细'!BP33/9*12</f>
        <v>0</v>
      </c>
      <c r="FN38" s="13">
        <v>0</v>
      </c>
      <c r="FO38" s="43">
        <v>0</v>
      </c>
      <c r="FP38" s="13">
        <v>0</v>
      </c>
      <c r="FQ38" s="13">
        <f t="shared" si="118"/>
        <v>0</v>
      </c>
      <c r="FR38" s="43">
        <f t="shared" si="55"/>
        <v>0</v>
      </c>
      <c r="FS38" s="13">
        <f ca="1">'13年1-9支出明细'!BR33/9*12</f>
        <v>0</v>
      </c>
      <c r="FT38" s="13">
        <v>5000</v>
      </c>
      <c r="FU38" s="13"/>
      <c r="FV38" s="43"/>
      <c r="FW38" s="13">
        <f ca="1">'13年1-9支出明细'!BT33/9*12</f>
        <v>0</v>
      </c>
      <c r="FX38" s="13">
        <f t="shared" si="119"/>
        <v>0</v>
      </c>
      <c r="FY38" s="43">
        <f t="shared" si="56"/>
        <v>0</v>
      </c>
      <c r="FZ38" s="12">
        <f ca="1">'13年1-9支出明细'!BU33/9*12</f>
        <v>3717.6800000000003</v>
      </c>
      <c r="GA38" s="12">
        <f t="shared" si="120"/>
        <v>4314.4614136335813</v>
      </c>
      <c r="GB38" s="43">
        <f t="shared" si="57"/>
        <v>1.2849310241568981E-4</v>
      </c>
      <c r="GC38" s="12">
        <f ca="1">'13年1-9支出明细'!BV33/9*12</f>
        <v>0</v>
      </c>
      <c r="GD38" s="12">
        <f t="shared" si="121"/>
        <v>0</v>
      </c>
      <c r="GE38" s="43">
        <f t="shared" si="58"/>
        <v>0</v>
      </c>
      <c r="GF38" s="12">
        <f ca="1">'13年1-9支出明细'!BW33/9*12</f>
        <v>0</v>
      </c>
      <c r="GG38" s="12">
        <f t="shared" si="122"/>
        <v>0</v>
      </c>
      <c r="GH38" s="43">
        <f t="shared" si="59"/>
        <v>0</v>
      </c>
      <c r="GI38" s="12">
        <v>0</v>
      </c>
      <c r="GJ38" s="12">
        <f t="shared" si="123"/>
        <v>0</v>
      </c>
      <c r="GK38" s="43">
        <f t="shared" si="60"/>
        <v>0</v>
      </c>
      <c r="GL38" s="27">
        <f t="shared" si="140"/>
        <v>0</v>
      </c>
      <c r="GM38" s="27">
        <f t="shared" si="124"/>
        <v>0</v>
      </c>
      <c r="GN38" s="43">
        <f t="shared" si="61"/>
        <v>0</v>
      </c>
      <c r="GO38" s="13">
        <f ca="1">'13年1-9支出明细'!BZ33/9*12</f>
        <v>0</v>
      </c>
      <c r="GP38" s="13" t="e">
        <f t="shared" si="125"/>
        <v>#DIV/0!</v>
      </c>
      <c r="GQ38" s="43" t="e">
        <f t="shared" si="62"/>
        <v>#DIV/0!</v>
      </c>
      <c r="GR38" s="13">
        <f ca="1">'13年1-9支出明细'!CA33/9*12</f>
        <v>0</v>
      </c>
      <c r="GS38" s="13">
        <f t="shared" si="126"/>
        <v>0</v>
      </c>
      <c r="GT38" s="43">
        <f t="shared" si="63"/>
        <v>0</v>
      </c>
      <c r="GU38" s="13">
        <f ca="1">'13年1-9支出明细'!CB33/9*12</f>
        <v>0</v>
      </c>
      <c r="GV38" s="27">
        <f t="shared" si="127"/>
        <v>0</v>
      </c>
      <c r="GW38" s="38">
        <f t="shared" si="70"/>
        <v>0</v>
      </c>
      <c r="GX38" s="13">
        <f ca="1">'13年1-9支出明细'!CC33/9*12</f>
        <v>0</v>
      </c>
      <c r="GY38" s="13">
        <f t="shared" si="128"/>
        <v>0</v>
      </c>
      <c r="GZ38" s="43">
        <f t="shared" si="64"/>
        <v>0</v>
      </c>
      <c r="HA38" s="13">
        <f ca="1">'13年1-9支出明细'!CD33/9*12</f>
        <v>0</v>
      </c>
      <c r="HB38" s="13">
        <f t="shared" si="129"/>
        <v>0</v>
      </c>
      <c r="HC38" s="56">
        <f t="shared" si="65"/>
        <v>0</v>
      </c>
    </row>
    <row r="39" spans="1:211">
      <c r="A39" s="18">
        <v>12103</v>
      </c>
      <c r="B39" s="3" t="s">
        <v>513</v>
      </c>
      <c r="C39" s="3" t="s">
        <v>328</v>
      </c>
      <c r="D39" s="12">
        <f t="shared" si="66"/>
        <v>2187016.2833333332</v>
      </c>
      <c r="E39" s="12">
        <f t="shared" si="67"/>
        <v>883394.8</v>
      </c>
      <c r="F39" s="13">
        <v>507864</v>
      </c>
      <c r="G39" s="26">
        <f t="shared" si="71"/>
        <v>589388.9822076147</v>
      </c>
      <c r="H39" s="40">
        <f t="shared" si="72"/>
        <v>7.4357685027157195E-3</v>
      </c>
      <c r="I39" s="13">
        <v>122992</v>
      </c>
      <c r="J39" s="13">
        <f t="shared" si="73"/>
        <v>142735.3183129321</v>
      </c>
      <c r="K39" s="40">
        <f t="shared" si="5"/>
        <v>3.3129160033894141E-3</v>
      </c>
      <c r="L39" s="13">
        <v>228538.8</v>
      </c>
      <c r="M39" s="13">
        <f t="shared" si="74"/>
        <v>265225.04199342662</v>
      </c>
      <c r="N39" s="40">
        <f t="shared" si="6"/>
        <v>7.4357685027157203E-3</v>
      </c>
      <c r="O39" s="13">
        <v>0</v>
      </c>
      <c r="P39" s="13">
        <v>0</v>
      </c>
      <c r="Q39" s="13">
        <f t="shared" si="75"/>
        <v>0</v>
      </c>
      <c r="R39" s="43">
        <f t="shared" si="7"/>
        <v>0</v>
      </c>
      <c r="S39" s="124">
        <v>0</v>
      </c>
      <c r="T39" s="130">
        <v>24000</v>
      </c>
      <c r="U39" s="125">
        <v>0</v>
      </c>
      <c r="V39" s="125">
        <f t="shared" si="76"/>
        <v>27852.605368726181</v>
      </c>
      <c r="W39" s="43">
        <f t="shared" si="8"/>
        <v>4.2936882782310002E-3</v>
      </c>
      <c r="X39" s="13">
        <f ca="1">'13年1-9支出明细'!K34/9*12</f>
        <v>0</v>
      </c>
      <c r="Y39" s="13">
        <f t="shared" si="77"/>
        <v>0</v>
      </c>
      <c r="Z39" s="43">
        <f t="shared" si="9"/>
        <v>0</v>
      </c>
      <c r="AA39" s="13">
        <f ca="1">'13年1-9支出明细'!L34/9*12</f>
        <v>0</v>
      </c>
      <c r="AB39" s="13">
        <f t="shared" si="78"/>
        <v>0</v>
      </c>
      <c r="AC39" s="43">
        <f t="shared" si="10"/>
        <v>0</v>
      </c>
      <c r="AD39" s="13">
        <f ca="1">'13年1-9支出明细'!M34/9*12</f>
        <v>0</v>
      </c>
      <c r="AE39" s="13">
        <f t="shared" si="79"/>
        <v>0</v>
      </c>
      <c r="AF39" s="43">
        <f t="shared" si="11"/>
        <v>0</v>
      </c>
      <c r="AG39" s="13">
        <f ca="1">'13年1-9支出明细'!N34/9*12</f>
        <v>0</v>
      </c>
      <c r="AH39" s="23">
        <v>0</v>
      </c>
      <c r="AI39" s="43">
        <v>0</v>
      </c>
      <c r="AJ39" s="23">
        <f t="shared" si="12"/>
        <v>0</v>
      </c>
      <c r="AK39" s="23">
        <f t="shared" si="13"/>
        <v>0</v>
      </c>
      <c r="AL39" s="43">
        <f t="shared" si="14"/>
        <v>0</v>
      </c>
      <c r="AM39" s="13">
        <f ca="1">'13年1-9支出明细'!P34/9*12</f>
        <v>0</v>
      </c>
      <c r="AN39" s="13">
        <f t="shared" si="80"/>
        <v>0</v>
      </c>
      <c r="AO39" s="43">
        <f t="shared" si="15"/>
        <v>0</v>
      </c>
      <c r="AP39" s="13">
        <f ca="1">'13年1-9支出明细'!Q34/9*12</f>
        <v>0</v>
      </c>
      <c r="AQ39" s="13">
        <f t="shared" si="81"/>
        <v>0</v>
      </c>
      <c r="AR39" s="43">
        <f t="shared" si="16"/>
        <v>0</v>
      </c>
      <c r="AS39" s="13">
        <f ca="1">'13年1-9支出明细'!R34/9*12</f>
        <v>0</v>
      </c>
      <c r="AT39" s="13">
        <f t="shared" si="82"/>
        <v>0</v>
      </c>
      <c r="AU39" s="43">
        <f t="shared" si="17"/>
        <v>0</v>
      </c>
      <c r="AV39" s="13">
        <v>0</v>
      </c>
      <c r="AW39" s="13">
        <f t="shared" si="83"/>
        <v>0</v>
      </c>
      <c r="AX39" s="43">
        <f t="shared" si="18"/>
        <v>0</v>
      </c>
      <c r="AY39" s="12">
        <f t="shared" si="138"/>
        <v>11751.056666666667</v>
      </c>
      <c r="AZ39" s="31">
        <f t="shared" si="84"/>
        <v>13637.397666758567</v>
      </c>
      <c r="BA39" s="43">
        <f t="shared" si="19"/>
        <v>1.1256359800085675E-4</v>
      </c>
      <c r="BB39" s="13">
        <f ca="1">'13年1-9支出明细'!U34/9*12</f>
        <v>0</v>
      </c>
      <c r="BC39" s="13">
        <f t="shared" si="85"/>
        <v>0</v>
      </c>
      <c r="BD39" s="43">
        <f t="shared" si="20"/>
        <v>0</v>
      </c>
      <c r="BE39" s="13">
        <f ca="1">'13年1-9支出明细'!V34/9*12</f>
        <v>0</v>
      </c>
      <c r="BF39" s="13">
        <f t="shared" si="86"/>
        <v>0</v>
      </c>
      <c r="BG39" s="43">
        <f t="shared" si="21"/>
        <v>0</v>
      </c>
      <c r="BH39" s="13">
        <f ca="1">'13年1-9支出明细'!W34/9*12</f>
        <v>0</v>
      </c>
      <c r="BI39" s="13">
        <f t="shared" si="87"/>
        <v>0</v>
      </c>
      <c r="BJ39" s="43">
        <f t="shared" si="22"/>
        <v>0</v>
      </c>
      <c r="BK39" s="13">
        <f ca="1">'13年1-9支出明细'!X34/9*12</f>
        <v>0</v>
      </c>
      <c r="BL39" s="13">
        <f t="shared" si="88"/>
        <v>0</v>
      </c>
      <c r="BM39" s="43">
        <f t="shared" si="23"/>
        <v>0</v>
      </c>
      <c r="BN39" s="13">
        <f ca="1">'13年1-9支出明细'!Y34/9*12</f>
        <v>0</v>
      </c>
      <c r="BO39" s="13">
        <f t="shared" si="89"/>
        <v>0</v>
      </c>
      <c r="BP39" s="43">
        <f t="shared" si="24"/>
        <v>0</v>
      </c>
      <c r="BQ39" s="13">
        <f ca="1">'13年1-9支出明细'!Z34/9*12</f>
        <v>1282.5466666666666</v>
      </c>
      <c r="BR39" s="13">
        <f ca="1">Sheet2!EP33+Sheet2!V33</f>
        <v>10468.51</v>
      </c>
      <c r="BS39" s="13">
        <f t="shared" si="90"/>
        <v>1488.4277572350777</v>
      </c>
      <c r="BT39" s="43">
        <f t="shared" si="25"/>
        <v>1.4501973045966009E-5</v>
      </c>
      <c r="BU39" s="13">
        <f ca="1">'13年1-9支出明细'!AB34/9*12</f>
        <v>6178.1999999999989</v>
      </c>
      <c r="BV39" s="13">
        <f t="shared" si="91"/>
        <v>7169.9569370443351</v>
      </c>
      <c r="BW39" s="43">
        <f t="shared" si="26"/>
        <v>1.3630261725499093E-3</v>
      </c>
      <c r="BX39" s="13">
        <f ca="1">'13年1-9支出明细'!AC34/9*12</f>
        <v>0</v>
      </c>
      <c r="BY39" s="13">
        <f t="shared" si="92"/>
        <v>0</v>
      </c>
      <c r="BZ39" s="43">
        <f t="shared" si="27"/>
        <v>0</v>
      </c>
      <c r="CA39" s="12">
        <f t="shared" si="131"/>
        <v>0</v>
      </c>
      <c r="CB39" s="30">
        <f t="shared" si="93"/>
        <v>0</v>
      </c>
      <c r="CC39" s="43">
        <f t="shared" si="28"/>
        <v>0</v>
      </c>
      <c r="CD39" s="13">
        <f ca="1">'13年1-9支出明细'!AE34/9*12</f>
        <v>0</v>
      </c>
      <c r="CE39" s="13">
        <f t="shared" si="94"/>
        <v>0</v>
      </c>
      <c r="CF39" s="43">
        <f t="shared" si="29"/>
        <v>0</v>
      </c>
      <c r="CG39" s="13">
        <f ca="1">'13年1-9支出明细'!AF34/9*12</f>
        <v>0</v>
      </c>
      <c r="CH39" s="13">
        <f ca="1">Sheet2!BP33+Sheet2!ET33</f>
        <v>0</v>
      </c>
      <c r="CI39" s="13">
        <f t="shared" si="95"/>
        <v>0</v>
      </c>
      <c r="CJ39" s="43">
        <f t="shared" si="30"/>
        <v>0</v>
      </c>
      <c r="CK39" s="12">
        <f t="shared" si="139"/>
        <v>0</v>
      </c>
      <c r="CL39" s="30">
        <f t="shared" si="96"/>
        <v>0</v>
      </c>
      <c r="CM39" s="43">
        <f t="shared" si="31"/>
        <v>0</v>
      </c>
      <c r="CN39" s="13">
        <v>0</v>
      </c>
      <c r="CO39" s="13">
        <f t="shared" si="97"/>
        <v>0</v>
      </c>
      <c r="CP39" s="43">
        <f t="shared" si="32"/>
        <v>0</v>
      </c>
      <c r="CQ39" s="13">
        <f ca="1">'13年1-9支出明细'!AJ34/9*12</f>
        <v>0</v>
      </c>
      <c r="CR39" s="13">
        <f t="shared" si="98"/>
        <v>0</v>
      </c>
      <c r="CS39" s="43">
        <f t="shared" si="33"/>
        <v>0</v>
      </c>
      <c r="CT39" s="13">
        <f ca="1">'13年1-9支出明细'!AK34/9*12</f>
        <v>0</v>
      </c>
      <c r="CU39" s="13">
        <f t="shared" si="99"/>
        <v>0</v>
      </c>
      <c r="CV39" s="43">
        <f t="shared" si="34"/>
        <v>0</v>
      </c>
      <c r="CW39" s="13">
        <f ca="1">'13年1-9支出明细'!AL34/9*12</f>
        <v>0</v>
      </c>
      <c r="CX39" s="13">
        <f t="shared" si="100"/>
        <v>0</v>
      </c>
      <c r="CY39" s="43">
        <f t="shared" si="35"/>
        <v>0</v>
      </c>
      <c r="CZ39" s="13">
        <f ca="1">'13年1-9支出明细'!AM34/9*12</f>
        <v>0</v>
      </c>
      <c r="DA39" s="13">
        <f t="shared" si="101"/>
        <v>0</v>
      </c>
      <c r="DB39" s="43">
        <f t="shared" si="36"/>
        <v>0</v>
      </c>
      <c r="DC39" s="13">
        <f ca="1">'13年1-9支出明细'!AN34/9*12</f>
        <v>0</v>
      </c>
      <c r="DD39" s="13">
        <f t="shared" si="102"/>
        <v>0</v>
      </c>
      <c r="DE39" s="13">
        <f ca="1">Sheet2!DG33+Sheet2!AD33</f>
        <v>0</v>
      </c>
      <c r="DF39" s="43">
        <f t="shared" si="37"/>
        <v>0</v>
      </c>
      <c r="DG39" s="13">
        <f ca="1">'13年1-9支出明细'!AP34/9*12</f>
        <v>0</v>
      </c>
      <c r="DH39" s="13">
        <f t="shared" si="103"/>
        <v>0</v>
      </c>
      <c r="DI39" s="43">
        <f t="shared" si="38"/>
        <v>0</v>
      </c>
      <c r="DJ39" s="13">
        <f ca="1">'13年1-9支出明细'!AQ34/9*12</f>
        <v>0</v>
      </c>
      <c r="DK39" s="13">
        <f t="shared" si="104"/>
        <v>0</v>
      </c>
      <c r="DL39" s="43">
        <f t="shared" si="39"/>
        <v>0</v>
      </c>
      <c r="DM39" s="13">
        <f ca="1">'13年1-9支出明细'!AR34/9*12</f>
        <v>0</v>
      </c>
      <c r="DN39" s="13">
        <f ca="1">Sheet2!DK33+Sheet2!AH33</f>
        <v>0</v>
      </c>
      <c r="DO39" s="13"/>
      <c r="DP39" s="43">
        <f t="shared" si="40"/>
        <v>0</v>
      </c>
      <c r="DQ39" s="13">
        <f ca="1">'13年1-9支出明细'!AT34/9*12</f>
        <v>0</v>
      </c>
      <c r="DR39" s="13">
        <f t="shared" si="105"/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43">
        <f t="shared" si="42"/>
        <v>0</v>
      </c>
      <c r="EA39" s="13">
        <v>0</v>
      </c>
      <c r="EB39" s="13">
        <f t="shared" si="106"/>
        <v>0</v>
      </c>
      <c r="EC39" s="43">
        <f t="shared" si="43"/>
        <v>0</v>
      </c>
      <c r="ED39" s="13">
        <f ca="1">'13年1-9支出明细'!BC34/9*12</f>
        <v>0</v>
      </c>
      <c r="EE39" s="13">
        <f t="shared" si="107"/>
        <v>0</v>
      </c>
      <c r="EF39" s="43">
        <f t="shared" si="44"/>
        <v>0</v>
      </c>
      <c r="EG39" s="13">
        <f ca="1">'13年1-9支出明细'!BD34/9*12</f>
        <v>0</v>
      </c>
      <c r="EH39" s="13">
        <f t="shared" si="108"/>
        <v>0</v>
      </c>
      <c r="EI39" s="43">
        <f t="shared" si="45"/>
        <v>0</v>
      </c>
      <c r="EJ39" s="13">
        <f ca="1">'13年1-9支出明细'!BE34/9*12</f>
        <v>0</v>
      </c>
      <c r="EK39" s="13">
        <f t="shared" si="109"/>
        <v>0</v>
      </c>
      <c r="EL39" s="13">
        <v>0</v>
      </c>
      <c r="EM39" s="43">
        <f t="shared" si="46"/>
        <v>0</v>
      </c>
      <c r="EN39" s="13">
        <f ca="1">'13年1-9支出明细'!BG34/9*12</f>
        <v>0</v>
      </c>
      <c r="EO39" s="13">
        <f t="shared" si="110"/>
        <v>0</v>
      </c>
      <c r="EP39" s="43">
        <f t="shared" si="47"/>
        <v>0</v>
      </c>
      <c r="EQ39" s="13">
        <f ca="1">'13年1-9支出明细'!BH34/9*12</f>
        <v>0</v>
      </c>
      <c r="ER39" s="13">
        <f t="shared" si="111"/>
        <v>0</v>
      </c>
      <c r="ES39" s="43">
        <f t="shared" si="48"/>
        <v>0</v>
      </c>
      <c r="ET39" s="13">
        <v>0</v>
      </c>
      <c r="EU39" s="13">
        <f t="shared" si="112"/>
        <v>0</v>
      </c>
      <c r="EV39" s="43">
        <f t="shared" si="49"/>
        <v>0</v>
      </c>
      <c r="EW39" s="13">
        <f ca="1">'13年1-9支出明细'!BJ34/9*12</f>
        <v>0</v>
      </c>
      <c r="EX39" s="13">
        <f t="shared" si="113"/>
        <v>0</v>
      </c>
      <c r="EY39" s="43">
        <f t="shared" si="50"/>
        <v>0</v>
      </c>
      <c r="EZ39" s="13">
        <v>0</v>
      </c>
      <c r="FA39" s="13">
        <f t="shared" si="114"/>
        <v>0</v>
      </c>
      <c r="FB39" s="43">
        <f t="shared" si="51"/>
        <v>0</v>
      </c>
      <c r="FC39" s="13">
        <f ca="1">'13年1-9支出明细'!BL34/9*12</f>
        <v>0</v>
      </c>
      <c r="FD39" s="13">
        <f t="shared" si="115"/>
        <v>0</v>
      </c>
      <c r="FE39" s="43">
        <f t="shared" si="52"/>
        <v>0</v>
      </c>
      <c r="FF39" s="13">
        <f ca="1">'13年1-9支出明细'!BM34/9*12</f>
        <v>0</v>
      </c>
      <c r="FG39" s="13">
        <f t="shared" si="116"/>
        <v>0</v>
      </c>
      <c r="FH39" s="43">
        <f t="shared" si="53"/>
        <v>0</v>
      </c>
      <c r="FI39" s="13">
        <f ca="1">'13年1-9支出明细'!BN34/9*12</f>
        <v>0</v>
      </c>
      <c r="FJ39" s="13">
        <f ca="1">Sheet2!EX33+Sheet2!BF33</f>
        <v>0</v>
      </c>
      <c r="FK39" s="13">
        <f t="shared" si="117"/>
        <v>0</v>
      </c>
      <c r="FL39" s="43">
        <f t="shared" si="54"/>
        <v>0</v>
      </c>
      <c r="FM39" s="13">
        <f ca="1">'13年1-9支出明细'!BP34/9*12</f>
        <v>0</v>
      </c>
      <c r="FN39" s="13">
        <v>0</v>
      </c>
      <c r="FO39" s="43">
        <v>0</v>
      </c>
      <c r="FP39" s="13">
        <v>0</v>
      </c>
      <c r="FQ39" s="13">
        <f t="shared" si="118"/>
        <v>0</v>
      </c>
      <c r="FR39" s="43">
        <f t="shared" si="55"/>
        <v>0</v>
      </c>
      <c r="FS39" s="13">
        <f ca="1">'13年1-9支出明细'!BR34/9*12</f>
        <v>0</v>
      </c>
      <c r="FT39" s="13">
        <v>66551.44</v>
      </c>
      <c r="FU39" s="13"/>
      <c r="FV39" s="43"/>
      <c r="FW39" s="13">
        <f ca="1">'13年1-9支出明细'!BT34/9*12</f>
        <v>0</v>
      </c>
      <c r="FX39" s="13">
        <f t="shared" si="119"/>
        <v>0</v>
      </c>
      <c r="FY39" s="43">
        <f t="shared" si="56"/>
        <v>0</v>
      </c>
      <c r="FZ39" s="12">
        <f ca="1">'13年1-9支出明细'!BU34/9*12</f>
        <v>1291870.4266666668</v>
      </c>
      <c r="GA39" s="12">
        <f t="shared" si="120"/>
        <v>1499248.2158947741</v>
      </c>
      <c r="GB39" s="43">
        <f t="shared" si="57"/>
        <v>4.4650545243668328E-2</v>
      </c>
      <c r="GC39" s="12">
        <f ca="1">'13年1-9支出明细'!BV34/9*12</f>
        <v>0</v>
      </c>
      <c r="GD39" s="12">
        <f t="shared" si="121"/>
        <v>0</v>
      </c>
      <c r="GE39" s="43">
        <f t="shared" si="58"/>
        <v>0</v>
      </c>
      <c r="GF39" s="12">
        <f ca="1">'13年1-9支出明细'!BW34/9*12</f>
        <v>0</v>
      </c>
      <c r="GG39" s="12">
        <f t="shared" si="122"/>
        <v>0</v>
      </c>
      <c r="GH39" s="43">
        <f t="shared" si="59"/>
        <v>0</v>
      </c>
      <c r="GI39" s="12">
        <v>0</v>
      </c>
      <c r="GJ39" s="12">
        <f t="shared" si="123"/>
        <v>0</v>
      </c>
      <c r="GK39" s="43">
        <f t="shared" si="60"/>
        <v>0</v>
      </c>
      <c r="GL39" s="27">
        <f t="shared" si="140"/>
        <v>0</v>
      </c>
      <c r="GM39" s="27">
        <f t="shared" si="124"/>
        <v>0</v>
      </c>
      <c r="GN39" s="43">
        <f t="shared" si="61"/>
        <v>0</v>
      </c>
      <c r="GO39" s="13">
        <f ca="1">'13年1-9支出明细'!BZ34/9*12</f>
        <v>0</v>
      </c>
      <c r="GP39" s="13" t="e">
        <f t="shared" si="125"/>
        <v>#DIV/0!</v>
      </c>
      <c r="GQ39" s="43" t="e">
        <f t="shared" si="62"/>
        <v>#DIV/0!</v>
      </c>
      <c r="GR39" s="13">
        <f ca="1">'13年1-9支出明细'!CA34/9*12</f>
        <v>0</v>
      </c>
      <c r="GS39" s="13">
        <f t="shared" si="126"/>
        <v>0</v>
      </c>
      <c r="GT39" s="43">
        <f t="shared" si="63"/>
        <v>0</v>
      </c>
      <c r="GU39" s="13">
        <f ca="1">'13年1-9支出明细'!CB34/9*12</f>
        <v>0</v>
      </c>
      <c r="GV39" s="27">
        <f t="shared" si="127"/>
        <v>0</v>
      </c>
      <c r="GW39" s="38">
        <f t="shared" si="70"/>
        <v>0</v>
      </c>
      <c r="GX39" s="13">
        <f ca="1">'13年1-9支出明细'!CC34/9*12</f>
        <v>0</v>
      </c>
      <c r="GY39" s="13">
        <f t="shared" si="128"/>
        <v>0</v>
      </c>
      <c r="GZ39" s="43">
        <f t="shared" si="64"/>
        <v>0</v>
      </c>
      <c r="HA39" s="13">
        <f ca="1">'13年1-9支出明细'!CD34/9*12</f>
        <v>0</v>
      </c>
      <c r="HB39" s="13">
        <f t="shared" si="129"/>
        <v>0</v>
      </c>
      <c r="HC39" s="56">
        <f t="shared" si="65"/>
        <v>0</v>
      </c>
    </row>
    <row r="40" spans="1:211">
      <c r="A40" s="18">
        <v>12104</v>
      </c>
      <c r="B40" s="3" t="s">
        <v>514</v>
      </c>
      <c r="C40" s="3" t="s">
        <v>329</v>
      </c>
      <c r="D40" s="12">
        <f t="shared" si="66"/>
        <v>3081547.0266666664</v>
      </c>
      <c r="E40" s="12">
        <f t="shared" si="67"/>
        <v>2086730.8</v>
      </c>
      <c r="F40" s="13">
        <v>1344504</v>
      </c>
      <c r="G40" s="26">
        <f t="shared" si="71"/>
        <v>1560330.8053614092</v>
      </c>
      <c r="H40" s="40">
        <f t="shared" si="72"/>
        <v>1.9685231666302979E-2</v>
      </c>
      <c r="I40" s="13">
        <v>0</v>
      </c>
      <c r="J40" s="13">
        <f t="shared" si="73"/>
        <v>0</v>
      </c>
      <c r="K40" s="40">
        <f t="shared" si="5"/>
        <v>0</v>
      </c>
      <c r="L40" s="13">
        <v>605026.80000000005</v>
      </c>
      <c r="M40" s="13">
        <f t="shared" si="74"/>
        <v>702148.86241263431</v>
      </c>
      <c r="N40" s="40">
        <f t="shared" si="6"/>
        <v>1.9685231666302982E-2</v>
      </c>
      <c r="O40" s="13">
        <v>347280</v>
      </c>
      <c r="P40" s="13">
        <v>16500</v>
      </c>
      <c r="Q40" s="13">
        <f t="shared" si="75"/>
        <v>403027.19968546787</v>
      </c>
      <c r="R40" s="43">
        <f t="shared" si="7"/>
        <v>6.2129669386002576E-2</v>
      </c>
      <c r="S40" s="124">
        <v>148746.66666666666</v>
      </c>
      <c r="T40" s="130">
        <v>115200</v>
      </c>
      <c r="U40" s="125">
        <v>16500</v>
      </c>
      <c r="V40" s="125">
        <f t="shared" si="76"/>
        <v>133692.5057698857</v>
      </c>
      <c r="W40" s="43">
        <f t="shared" si="8"/>
        <v>2.0609703735508803E-2</v>
      </c>
      <c r="X40" s="13">
        <f ca="1">'13年1-9支出明细'!K35/9*12</f>
        <v>22000</v>
      </c>
      <c r="Y40" s="13">
        <f t="shared" si="77"/>
        <v>25531.554921332328</v>
      </c>
      <c r="Z40" s="43">
        <f t="shared" si="9"/>
        <v>9.0336066592463325E-3</v>
      </c>
      <c r="AA40" s="13">
        <f ca="1">'13年1-9支出明细'!L35/9*12</f>
        <v>0</v>
      </c>
      <c r="AB40" s="13">
        <f t="shared" si="78"/>
        <v>0</v>
      </c>
      <c r="AC40" s="43">
        <f t="shared" si="10"/>
        <v>0</v>
      </c>
      <c r="AD40" s="13">
        <f ca="1">'13年1-9支出明细'!M35/9*12</f>
        <v>0</v>
      </c>
      <c r="AE40" s="13">
        <f t="shared" si="79"/>
        <v>0</v>
      </c>
      <c r="AF40" s="43">
        <f t="shared" si="11"/>
        <v>0</v>
      </c>
      <c r="AG40" s="13">
        <f ca="1">'13年1-9支出明细'!N35/9*12</f>
        <v>0</v>
      </c>
      <c r="AH40" s="23">
        <v>0</v>
      </c>
      <c r="AI40" s="43">
        <v>0</v>
      </c>
      <c r="AJ40" s="23">
        <f t="shared" si="12"/>
        <v>0</v>
      </c>
      <c r="AK40" s="23">
        <f t="shared" si="13"/>
        <v>0</v>
      </c>
      <c r="AL40" s="43">
        <f t="shared" si="14"/>
        <v>0</v>
      </c>
      <c r="AM40" s="13">
        <f ca="1">'13年1-9支出明细'!P35/9*12</f>
        <v>0</v>
      </c>
      <c r="AN40" s="13">
        <f t="shared" si="80"/>
        <v>0</v>
      </c>
      <c r="AO40" s="43">
        <f t="shared" si="15"/>
        <v>0</v>
      </c>
      <c r="AP40" s="13">
        <f ca="1">'13年1-9支出明细'!Q35/9*12</f>
        <v>0</v>
      </c>
      <c r="AQ40" s="13">
        <f t="shared" si="81"/>
        <v>0</v>
      </c>
      <c r="AR40" s="43">
        <f t="shared" si="16"/>
        <v>0</v>
      </c>
      <c r="AS40" s="13">
        <f ca="1">'13年1-9支出明细'!R35/9*12</f>
        <v>0</v>
      </c>
      <c r="AT40" s="13">
        <f t="shared" si="82"/>
        <v>0</v>
      </c>
      <c r="AU40" s="43">
        <f t="shared" si="17"/>
        <v>0</v>
      </c>
      <c r="AV40" s="13">
        <v>0</v>
      </c>
      <c r="AW40" s="13">
        <f t="shared" si="83"/>
        <v>0</v>
      </c>
      <c r="AX40" s="43">
        <f t="shared" si="18"/>
        <v>0</v>
      </c>
      <c r="AY40" s="12">
        <f t="shared" si="138"/>
        <v>610034.17333333322</v>
      </c>
      <c r="AZ40" s="31">
        <f t="shared" si="84"/>
        <v>707960.04547043471</v>
      </c>
      <c r="BA40" s="43">
        <f t="shared" si="19"/>
        <v>5.8435290886361376E-3</v>
      </c>
      <c r="BB40" s="13">
        <f ca="1">'13年1-9支出明细'!U35/9*12</f>
        <v>0</v>
      </c>
      <c r="BC40" s="13">
        <f t="shared" si="85"/>
        <v>0</v>
      </c>
      <c r="BD40" s="43">
        <f t="shared" si="20"/>
        <v>0</v>
      </c>
      <c r="BE40" s="13">
        <f ca="1">'13年1-9支出明细'!V35/9*12</f>
        <v>5919.12</v>
      </c>
      <c r="BF40" s="13">
        <f t="shared" si="86"/>
        <v>6869.2880620889382</v>
      </c>
      <c r="BG40" s="43">
        <f t="shared" si="21"/>
        <v>6.0723870491197832E-2</v>
      </c>
      <c r="BH40" s="13">
        <f ca="1">'13年1-9支出明细'!W35/9*12</f>
        <v>0</v>
      </c>
      <c r="BI40" s="13">
        <f t="shared" si="87"/>
        <v>0</v>
      </c>
      <c r="BJ40" s="43">
        <f t="shared" si="22"/>
        <v>0</v>
      </c>
      <c r="BK40" s="13">
        <f ca="1">'13年1-9支出明细'!X35/9*12</f>
        <v>2586.6666666666665</v>
      </c>
      <c r="BL40" s="13">
        <f t="shared" si="88"/>
        <v>3001.8919119627103</v>
      </c>
      <c r="BM40" s="43">
        <f t="shared" si="23"/>
        <v>3.8054647218806513E-3</v>
      </c>
      <c r="BN40" s="13">
        <f ca="1">'13年1-9支出明细'!Y35/9*12</f>
        <v>7304.9466666666667</v>
      </c>
      <c r="BO40" s="13">
        <f t="shared" si="89"/>
        <v>8477.5748644274336</v>
      </c>
      <c r="BP40" s="43">
        <f t="shared" si="24"/>
        <v>3.6136066092702702E-3</v>
      </c>
      <c r="BQ40" s="13">
        <f ca="1">'13年1-9支出明细'!Z35/9*12</f>
        <v>577347.6399999999</v>
      </c>
      <c r="BR40" s="13">
        <f ca="1">Sheet2!EP34+Sheet2!V34</f>
        <v>16875.8</v>
      </c>
      <c r="BS40" s="13">
        <f t="shared" si="90"/>
        <v>670026.49906189111</v>
      </c>
      <c r="BT40" s="43">
        <f t="shared" si="25"/>
        <v>6.528167848420397E-3</v>
      </c>
      <c r="BU40" s="13">
        <f ca="1">'13年1-9支出明细'!AB35/9*12</f>
        <v>14897.36</v>
      </c>
      <c r="BV40" s="13">
        <f t="shared" si="91"/>
        <v>17288.762046493612</v>
      </c>
      <c r="BW40" s="43">
        <f t="shared" si="26"/>
        <v>3.2866355219802082E-3</v>
      </c>
      <c r="BX40" s="13">
        <f ca="1">'13年1-9支出明细'!AC35/9*12</f>
        <v>7603.7066666666669</v>
      </c>
      <c r="BY40" s="13">
        <f t="shared" si="92"/>
        <v>8824.2933802591269</v>
      </c>
      <c r="BZ40" s="43">
        <f t="shared" si="27"/>
        <v>6.7789092733814213E-3</v>
      </c>
      <c r="CA40" s="12">
        <f t="shared" si="131"/>
        <v>7221.8533333333335</v>
      </c>
      <c r="CB40" s="30">
        <f t="shared" si="93"/>
        <v>8381.1429551730453</v>
      </c>
      <c r="CC40" s="43">
        <f t="shared" si="28"/>
        <v>2.7003471440611656E-5</v>
      </c>
      <c r="CD40" s="13">
        <f ca="1">'13年1-9支出明细'!AE35/9*12</f>
        <v>7221.8533333333335</v>
      </c>
      <c r="CE40" s="13">
        <f t="shared" si="94"/>
        <v>8381.1429551730453</v>
      </c>
      <c r="CF40" s="43">
        <f t="shared" si="29"/>
        <v>3.1259340470450186E-5</v>
      </c>
      <c r="CG40" s="13">
        <f ca="1">'13年1-9支出明细'!AF35/9*12</f>
        <v>0</v>
      </c>
      <c r="CH40" s="13">
        <f ca="1">Sheet2!BP34+Sheet2!ET34</f>
        <v>0</v>
      </c>
      <c r="CI40" s="13">
        <f t="shared" si="95"/>
        <v>0</v>
      </c>
      <c r="CJ40" s="43">
        <f t="shared" si="30"/>
        <v>0</v>
      </c>
      <c r="CK40" s="12">
        <f t="shared" si="139"/>
        <v>51278.266666666663</v>
      </c>
      <c r="CL40" s="30">
        <f t="shared" si="96"/>
        <v>59509.721894123861</v>
      </c>
      <c r="CM40" s="43">
        <f t="shared" si="31"/>
        <v>5.5969684265673285E-4</v>
      </c>
      <c r="CN40" s="13">
        <v>0</v>
      </c>
      <c r="CO40" s="13">
        <f t="shared" si="97"/>
        <v>0</v>
      </c>
      <c r="CP40" s="43">
        <f t="shared" si="32"/>
        <v>0</v>
      </c>
      <c r="CQ40" s="13">
        <f ca="1">'13年1-9支出明细'!AJ35/9*12</f>
        <v>0</v>
      </c>
      <c r="CR40" s="13">
        <f t="shared" si="98"/>
        <v>0</v>
      </c>
      <c r="CS40" s="43">
        <f t="shared" si="33"/>
        <v>0</v>
      </c>
      <c r="CT40" s="13">
        <f ca="1">'13年1-9支出明细'!AK35/9*12</f>
        <v>0</v>
      </c>
      <c r="CU40" s="13">
        <f t="shared" si="99"/>
        <v>0</v>
      </c>
      <c r="CV40" s="43">
        <f t="shared" si="34"/>
        <v>0</v>
      </c>
      <c r="CW40" s="13">
        <f ca="1">'13年1-9支出明细'!AL35/9*12</f>
        <v>0</v>
      </c>
      <c r="CX40" s="13">
        <f t="shared" si="100"/>
        <v>0</v>
      </c>
      <c r="CY40" s="43">
        <f t="shared" si="35"/>
        <v>0</v>
      </c>
      <c r="CZ40" s="13">
        <f ca="1">'13年1-9支出明细'!AM35/9*12</f>
        <v>0</v>
      </c>
      <c r="DA40" s="13">
        <f t="shared" si="101"/>
        <v>0</v>
      </c>
      <c r="DB40" s="43">
        <f t="shared" si="36"/>
        <v>0</v>
      </c>
      <c r="DC40" s="13">
        <f ca="1">'13年1-9支出明细'!AN35/9*12</f>
        <v>0</v>
      </c>
      <c r="DD40" s="13">
        <f t="shared" si="102"/>
        <v>0</v>
      </c>
      <c r="DE40" s="13">
        <f ca="1">Sheet2!DG34+Sheet2!AD34</f>
        <v>0</v>
      </c>
      <c r="DF40" s="43">
        <f t="shared" si="37"/>
        <v>0</v>
      </c>
      <c r="DG40" s="13">
        <f ca="1">'13年1-9支出明细'!AP35/9*12</f>
        <v>0</v>
      </c>
      <c r="DH40" s="13">
        <f t="shared" si="103"/>
        <v>0</v>
      </c>
      <c r="DI40" s="43">
        <f t="shared" si="38"/>
        <v>0</v>
      </c>
      <c r="DJ40" s="13">
        <f ca="1">'13年1-9支出明细'!AQ35/9*12</f>
        <v>0</v>
      </c>
      <c r="DK40" s="13">
        <f t="shared" si="104"/>
        <v>0</v>
      </c>
      <c r="DL40" s="43">
        <f t="shared" si="39"/>
        <v>0</v>
      </c>
      <c r="DM40" s="13">
        <f ca="1">'13年1-9支出明细'!AR35/9*12</f>
        <v>0</v>
      </c>
      <c r="DN40" s="13">
        <f ca="1">Sheet2!DK34+Sheet2!AH34</f>
        <v>0</v>
      </c>
      <c r="DO40" s="13"/>
      <c r="DP40" s="43">
        <f t="shared" si="40"/>
        <v>0</v>
      </c>
      <c r="DQ40" s="13">
        <f ca="1">'13年1-9支出明细'!AT35/9*12</f>
        <v>0</v>
      </c>
      <c r="DR40" s="13">
        <f t="shared" si="105"/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43">
        <f t="shared" si="42"/>
        <v>0</v>
      </c>
      <c r="EA40" s="13">
        <v>0</v>
      </c>
      <c r="EB40" s="13">
        <f t="shared" si="106"/>
        <v>0</v>
      </c>
      <c r="EC40" s="43">
        <f t="shared" si="43"/>
        <v>0</v>
      </c>
      <c r="ED40" s="13">
        <f ca="1">'13年1-9支出明细'!BC35/9*12</f>
        <v>0</v>
      </c>
      <c r="EE40" s="13">
        <f t="shared" si="107"/>
        <v>0</v>
      </c>
      <c r="EF40" s="43">
        <f t="shared" si="44"/>
        <v>0</v>
      </c>
      <c r="EG40" s="13">
        <f ca="1">'13年1-9支出明细'!BD35/9*12</f>
        <v>0</v>
      </c>
      <c r="EH40" s="13">
        <f t="shared" si="108"/>
        <v>0</v>
      </c>
      <c r="EI40" s="43">
        <f t="shared" si="45"/>
        <v>0</v>
      </c>
      <c r="EJ40" s="13">
        <f ca="1">'13年1-9支出明细'!BE35/9*12</f>
        <v>0</v>
      </c>
      <c r="EK40" s="13">
        <f t="shared" si="109"/>
        <v>0</v>
      </c>
      <c r="EL40" s="13">
        <v>0</v>
      </c>
      <c r="EM40" s="43">
        <f t="shared" si="46"/>
        <v>0</v>
      </c>
      <c r="EN40" s="13">
        <f ca="1">'13年1-9支出明细'!BG35/9*12</f>
        <v>0</v>
      </c>
      <c r="EO40" s="13">
        <f t="shared" si="110"/>
        <v>0</v>
      </c>
      <c r="EP40" s="43">
        <f t="shared" si="47"/>
        <v>0</v>
      </c>
      <c r="EQ40" s="13">
        <f ca="1">'13年1-9支出明细'!BH35/9*12</f>
        <v>0</v>
      </c>
      <c r="ER40" s="13">
        <f t="shared" si="111"/>
        <v>0</v>
      </c>
      <c r="ES40" s="43">
        <f t="shared" si="48"/>
        <v>0</v>
      </c>
      <c r="ET40" s="13">
        <v>0</v>
      </c>
      <c r="EU40" s="13">
        <f t="shared" si="112"/>
        <v>0</v>
      </c>
      <c r="EV40" s="43">
        <f t="shared" si="49"/>
        <v>0</v>
      </c>
      <c r="EW40" s="13">
        <f ca="1">'13年1-9支出明细'!BJ35/9*12</f>
        <v>0</v>
      </c>
      <c r="EX40" s="13">
        <f t="shared" si="113"/>
        <v>0</v>
      </c>
      <c r="EY40" s="43">
        <f t="shared" si="50"/>
        <v>0</v>
      </c>
      <c r="EZ40" s="13">
        <v>0</v>
      </c>
      <c r="FA40" s="13">
        <f t="shared" si="114"/>
        <v>0</v>
      </c>
      <c r="FB40" s="43">
        <f t="shared" si="51"/>
        <v>0</v>
      </c>
      <c r="FC40" s="13">
        <f ca="1">'13年1-9支出明细'!BL35/9*12</f>
        <v>0</v>
      </c>
      <c r="FD40" s="13">
        <f t="shared" si="115"/>
        <v>0</v>
      </c>
      <c r="FE40" s="43">
        <f t="shared" si="52"/>
        <v>0</v>
      </c>
      <c r="FF40" s="13">
        <f ca="1">'13年1-9支出明细'!BM35/9*12</f>
        <v>0</v>
      </c>
      <c r="FG40" s="13">
        <f t="shared" si="116"/>
        <v>0</v>
      </c>
      <c r="FH40" s="43">
        <f t="shared" si="53"/>
        <v>0</v>
      </c>
      <c r="FI40" s="13">
        <f ca="1">'13年1-9支出明细'!BN35/9*12</f>
        <v>51278.266666666663</v>
      </c>
      <c r="FJ40" s="13">
        <f ca="1">Sheet2!EX34+Sheet2!BF34</f>
        <v>0</v>
      </c>
      <c r="FK40" s="13">
        <f t="shared" si="117"/>
        <v>59509.721894123853</v>
      </c>
      <c r="FL40" s="43">
        <f t="shared" si="54"/>
        <v>3.9227386128998717E-2</v>
      </c>
      <c r="FM40" s="13">
        <f ca="1">'13年1-9支出明细'!BP35/9*12</f>
        <v>0</v>
      </c>
      <c r="FN40" s="13">
        <v>0</v>
      </c>
      <c r="FO40" s="43">
        <v>0</v>
      </c>
      <c r="FP40" s="13">
        <v>0</v>
      </c>
      <c r="FQ40" s="13">
        <f t="shared" si="118"/>
        <v>0</v>
      </c>
      <c r="FR40" s="43">
        <f t="shared" si="55"/>
        <v>0</v>
      </c>
      <c r="FS40" s="13">
        <f ca="1">'13年1-9支出明细'!BR35/9*12</f>
        <v>0</v>
      </c>
      <c r="FT40" s="13">
        <v>0</v>
      </c>
      <c r="FU40" s="13"/>
      <c r="FV40" s="43"/>
      <c r="FW40" s="13">
        <f ca="1">'13年1-9支出明细'!BT35/9*12</f>
        <v>0</v>
      </c>
      <c r="FX40" s="13">
        <f t="shared" si="119"/>
        <v>0</v>
      </c>
      <c r="FY40" s="43">
        <f t="shared" si="56"/>
        <v>0</v>
      </c>
      <c r="FZ40" s="12">
        <f ca="1">'13年1-9支出明细'!BU35/9*12</f>
        <v>326281.93333333335</v>
      </c>
      <c r="GA40" s="12">
        <f t="shared" si="120"/>
        <v>378658.41366993159</v>
      </c>
      <c r="GB40" s="43">
        <f t="shared" si="57"/>
        <v>1.1277188428318003E-2</v>
      </c>
      <c r="GC40" s="12">
        <f ca="1">'13年1-9支出明细'!BV35/9*12</f>
        <v>0</v>
      </c>
      <c r="GD40" s="12">
        <f t="shared" si="121"/>
        <v>0</v>
      </c>
      <c r="GE40" s="43">
        <f t="shared" si="58"/>
        <v>0</v>
      </c>
      <c r="GF40" s="12">
        <f ca="1">'13年1-9支出明细'!BW35/9*12</f>
        <v>0</v>
      </c>
      <c r="GG40" s="12">
        <f t="shared" si="122"/>
        <v>0</v>
      </c>
      <c r="GH40" s="43">
        <f t="shared" si="59"/>
        <v>0</v>
      </c>
      <c r="GI40" s="12">
        <v>0</v>
      </c>
      <c r="GJ40" s="12">
        <f t="shared" si="123"/>
        <v>0</v>
      </c>
      <c r="GK40" s="43">
        <f t="shared" si="60"/>
        <v>0</v>
      </c>
      <c r="GL40" s="27">
        <f t="shared" si="140"/>
        <v>0</v>
      </c>
      <c r="GM40" s="27">
        <f t="shared" si="124"/>
        <v>0</v>
      </c>
      <c r="GN40" s="43">
        <f t="shared" si="61"/>
        <v>0</v>
      </c>
      <c r="GO40" s="13">
        <f ca="1">'13年1-9支出明细'!BZ35/9*12</f>
        <v>0</v>
      </c>
      <c r="GP40" s="13" t="e">
        <f t="shared" si="125"/>
        <v>#DIV/0!</v>
      </c>
      <c r="GQ40" s="43" t="e">
        <f t="shared" si="62"/>
        <v>#DIV/0!</v>
      </c>
      <c r="GR40" s="13">
        <f ca="1">'13年1-9支出明细'!CA35/9*12</f>
        <v>0</v>
      </c>
      <c r="GS40" s="13">
        <f t="shared" si="126"/>
        <v>0</v>
      </c>
      <c r="GT40" s="43">
        <f t="shared" si="63"/>
        <v>0</v>
      </c>
      <c r="GU40" s="13">
        <f ca="1">'13年1-9支出明细'!CB35/9*12</f>
        <v>0</v>
      </c>
      <c r="GV40" s="27">
        <f t="shared" si="127"/>
        <v>0</v>
      </c>
      <c r="GW40" s="38">
        <f t="shared" si="70"/>
        <v>0</v>
      </c>
      <c r="GX40" s="13">
        <f ca="1">'13年1-9支出明细'!CC35/9*12</f>
        <v>0</v>
      </c>
      <c r="GY40" s="13">
        <f t="shared" si="128"/>
        <v>0</v>
      </c>
      <c r="GZ40" s="43">
        <f t="shared" si="64"/>
        <v>0</v>
      </c>
      <c r="HA40" s="13">
        <f ca="1">'13年1-9支出明细'!CD35/9*12</f>
        <v>0</v>
      </c>
      <c r="HB40" s="13">
        <f t="shared" si="129"/>
        <v>0</v>
      </c>
      <c r="HC40" s="56">
        <f t="shared" si="65"/>
        <v>0</v>
      </c>
    </row>
    <row r="41" spans="1:211" hidden="1">
      <c r="A41" s="18">
        <v>12105</v>
      </c>
      <c r="B41" s="3" t="s">
        <v>515</v>
      </c>
      <c r="C41" s="3" t="s">
        <v>330</v>
      </c>
      <c r="D41" s="12">
        <f t="shared" si="66"/>
        <v>0</v>
      </c>
      <c r="E41" s="12">
        <f t="shared" si="67"/>
        <v>0</v>
      </c>
      <c r="F41" s="13">
        <v>0</v>
      </c>
      <c r="G41" s="26">
        <f t="shared" si="71"/>
        <v>0</v>
      </c>
      <c r="H41" s="40">
        <f t="shared" si="72"/>
        <v>0</v>
      </c>
      <c r="I41" s="13">
        <v>0</v>
      </c>
      <c r="J41" s="13">
        <f t="shared" si="73"/>
        <v>0</v>
      </c>
      <c r="K41" s="40">
        <f t="shared" si="5"/>
        <v>0</v>
      </c>
      <c r="L41" s="13">
        <v>0</v>
      </c>
      <c r="M41" s="13">
        <f t="shared" si="74"/>
        <v>0</v>
      </c>
      <c r="N41" s="40">
        <f t="shared" si="6"/>
        <v>0</v>
      </c>
      <c r="O41" s="13"/>
      <c r="P41" s="13">
        <v>0</v>
      </c>
      <c r="Q41" s="13">
        <f t="shared" si="75"/>
        <v>0</v>
      </c>
      <c r="R41" s="43">
        <f t="shared" si="7"/>
        <v>0</v>
      </c>
      <c r="S41" s="124">
        <v>0</v>
      </c>
      <c r="T41" s="130">
        <v>0</v>
      </c>
      <c r="U41" s="125">
        <v>0</v>
      </c>
      <c r="V41" s="125">
        <f t="shared" si="76"/>
        <v>0</v>
      </c>
      <c r="W41" s="43">
        <f t="shared" si="8"/>
        <v>0</v>
      </c>
      <c r="X41" s="13">
        <f ca="1">'13年1-9支出明细'!K36/9*12</f>
        <v>0</v>
      </c>
      <c r="Y41" s="13">
        <f t="shared" si="77"/>
        <v>0</v>
      </c>
      <c r="Z41" s="43">
        <f t="shared" si="9"/>
        <v>0</v>
      </c>
      <c r="AA41" s="13">
        <f ca="1">'13年1-9支出明细'!L36/9*12</f>
        <v>0</v>
      </c>
      <c r="AB41" s="13">
        <f t="shared" si="78"/>
        <v>0</v>
      </c>
      <c r="AC41" s="43">
        <f t="shared" si="10"/>
        <v>0</v>
      </c>
      <c r="AD41" s="13">
        <f ca="1">'13年1-9支出明细'!M36/9*12</f>
        <v>0</v>
      </c>
      <c r="AE41" s="13">
        <f t="shared" si="79"/>
        <v>0</v>
      </c>
      <c r="AF41" s="43">
        <f t="shared" si="11"/>
        <v>0</v>
      </c>
      <c r="AG41" s="13">
        <f ca="1">'13年1-9支出明细'!N36/9*12</f>
        <v>0</v>
      </c>
      <c r="AH41" s="23">
        <v>0</v>
      </c>
      <c r="AI41" s="43">
        <v>0</v>
      </c>
      <c r="AJ41" s="23">
        <f t="shared" si="12"/>
        <v>0</v>
      </c>
      <c r="AK41" s="23">
        <f t="shared" si="13"/>
        <v>0</v>
      </c>
      <c r="AL41" s="43">
        <f t="shared" si="14"/>
        <v>0</v>
      </c>
      <c r="AM41" s="13">
        <f ca="1">'13年1-9支出明细'!P36/9*12</f>
        <v>0</v>
      </c>
      <c r="AN41" s="13">
        <f t="shared" si="80"/>
        <v>0</v>
      </c>
      <c r="AO41" s="43">
        <f t="shared" si="15"/>
        <v>0</v>
      </c>
      <c r="AP41" s="13">
        <f ca="1">'13年1-9支出明细'!Q36/9*12</f>
        <v>0</v>
      </c>
      <c r="AQ41" s="13">
        <f t="shared" si="81"/>
        <v>0</v>
      </c>
      <c r="AR41" s="43">
        <f t="shared" si="16"/>
        <v>0</v>
      </c>
      <c r="AS41" s="13">
        <f ca="1">'13年1-9支出明细'!R36/9*12</f>
        <v>0</v>
      </c>
      <c r="AT41" s="13">
        <f t="shared" si="82"/>
        <v>0</v>
      </c>
      <c r="AU41" s="43">
        <f t="shared" si="17"/>
        <v>0</v>
      </c>
      <c r="AV41" s="13">
        <v>0</v>
      </c>
      <c r="AW41" s="13">
        <f t="shared" si="83"/>
        <v>0</v>
      </c>
      <c r="AX41" s="43">
        <f t="shared" si="18"/>
        <v>0</v>
      </c>
      <c r="AY41" s="12">
        <f t="shared" si="138"/>
        <v>0</v>
      </c>
      <c r="AZ41" s="31">
        <f t="shared" si="84"/>
        <v>0</v>
      </c>
      <c r="BA41" s="43">
        <f t="shared" si="19"/>
        <v>0</v>
      </c>
      <c r="BB41" s="13">
        <f ca="1">'13年1-9支出明细'!U36/9*12</f>
        <v>0</v>
      </c>
      <c r="BC41" s="13">
        <f t="shared" si="85"/>
        <v>0</v>
      </c>
      <c r="BD41" s="43">
        <f t="shared" si="20"/>
        <v>0</v>
      </c>
      <c r="BE41" s="13">
        <f ca="1">'13年1-9支出明细'!V36/9*12</f>
        <v>0</v>
      </c>
      <c r="BF41" s="13">
        <f t="shared" si="86"/>
        <v>0</v>
      </c>
      <c r="BG41" s="43">
        <f t="shared" si="21"/>
        <v>0</v>
      </c>
      <c r="BH41" s="13">
        <f ca="1">'13年1-9支出明细'!W36/9*12</f>
        <v>0</v>
      </c>
      <c r="BI41" s="13">
        <f t="shared" si="87"/>
        <v>0</v>
      </c>
      <c r="BJ41" s="43">
        <f t="shared" si="22"/>
        <v>0</v>
      </c>
      <c r="BK41" s="13">
        <f ca="1">'13年1-9支出明细'!X36/9*12</f>
        <v>0</v>
      </c>
      <c r="BL41" s="13">
        <f t="shared" si="88"/>
        <v>0</v>
      </c>
      <c r="BM41" s="43">
        <f t="shared" si="23"/>
        <v>0</v>
      </c>
      <c r="BN41" s="13">
        <f ca="1">'13年1-9支出明细'!Y36/9*12</f>
        <v>0</v>
      </c>
      <c r="BO41" s="13">
        <f t="shared" si="89"/>
        <v>0</v>
      </c>
      <c r="BP41" s="43">
        <f t="shared" si="24"/>
        <v>0</v>
      </c>
      <c r="BQ41" s="13">
        <f ca="1">'13年1-9支出明细'!Z36/9*12</f>
        <v>0</v>
      </c>
      <c r="BR41" s="13">
        <f ca="1">Sheet2!EP35+Sheet2!V35</f>
        <v>0</v>
      </c>
      <c r="BS41" s="13">
        <f t="shared" si="90"/>
        <v>0</v>
      </c>
      <c r="BT41" s="43">
        <f t="shared" si="25"/>
        <v>0</v>
      </c>
      <c r="BU41" s="13">
        <f ca="1">'13年1-9支出明细'!AB36/9*12</f>
        <v>0</v>
      </c>
      <c r="BV41" s="13">
        <f t="shared" si="91"/>
        <v>0</v>
      </c>
      <c r="BW41" s="43">
        <f t="shared" si="26"/>
        <v>0</v>
      </c>
      <c r="BX41" s="13">
        <f ca="1">'13年1-9支出明细'!AC36/9*12</f>
        <v>0</v>
      </c>
      <c r="BY41" s="13">
        <f t="shared" si="92"/>
        <v>0</v>
      </c>
      <c r="BZ41" s="43">
        <f t="shared" si="27"/>
        <v>0</v>
      </c>
      <c r="CA41" s="12">
        <f t="shared" si="131"/>
        <v>0</v>
      </c>
      <c r="CB41" s="30">
        <f t="shared" si="93"/>
        <v>0</v>
      </c>
      <c r="CC41" s="43">
        <f t="shared" si="28"/>
        <v>0</v>
      </c>
      <c r="CD41" s="13">
        <f ca="1">'13年1-9支出明细'!AE36/9*12</f>
        <v>0</v>
      </c>
      <c r="CE41" s="13">
        <f t="shared" si="94"/>
        <v>0</v>
      </c>
      <c r="CF41" s="43">
        <f t="shared" si="29"/>
        <v>0</v>
      </c>
      <c r="CG41" s="13">
        <f ca="1">'13年1-9支出明细'!AF36/9*12</f>
        <v>0</v>
      </c>
      <c r="CH41" s="13">
        <f ca="1">Sheet2!BP35+Sheet2!ET35</f>
        <v>0</v>
      </c>
      <c r="CI41" s="13">
        <f t="shared" si="95"/>
        <v>0</v>
      </c>
      <c r="CJ41" s="43">
        <f t="shared" si="30"/>
        <v>0</v>
      </c>
      <c r="CK41" s="12">
        <f t="shared" si="139"/>
        <v>0</v>
      </c>
      <c r="CL41" s="30">
        <f t="shared" si="96"/>
        <v>0</v>
      </c>
      <c r="CM41" s="43">
        <f t="shared" si="31"/>
        <v>0</v>
      </c>
      <c r="CN41" s="13">
        <v>0</v>
      </c>
      <c r="CO41" s="13">
        <f t="shared" si="97"/>
        <v>0</v>
      </c>
      <c r="CP41" s="43">
        <f t="shared" si="32"/>
        <v>0</v>
      </c>
      <c r="CQ41" s="13">
        <f ca="1">'13年1-9支出明细'!AJ36/9*12</f>
        <v>0</v>
      </c>
      <c r="CR41" s="13">
        <f t="shared" si="98"/>
        <v>0</v>
      </c>
      <c r="CS41" s="43">
        <f t="shared" si="33"/>
        <v>0</v>
      </c>
      <c r="CT41" s="13">
        <f ca="1">'13年1-9支出明细'!AK36/9*12</f>
        <v>0</v>
      </c>
      <c r="CU41" s="13">
        <f t="shared" si="99"/>
        <v>0</v>
      </c>
      <c r="CV41" s="43">
        <f t="shared" si="34"/>
        <v>0</v>
      </c>
      <c r="CW41" s="13">
        <f ca="1">'13年1-9支出明细'!AL36/9*12</f>
        <v>0</v>
      </c>
      <c r="CX41" s="13">
        <f t="shared" si="100"/>
        <v>0</v>
      </c>
      <c r="CY41" s="43">
        <f t="shared" si="35"/>
        <v>0</v>
      </c>
      <c r="CZ41" s="13">
        <f ca="1">'13年1-9支出明细'!AM36/9*12</f>
        <v>0</v>
      </c>
      <c r="DA41" s="13">
        <f t="shared" si="101"/>
        <v>0</v>
      </c>
      <c r="DB41" s="43">
        <f t="shared" si="36"/>
        <v>0</v>
      </c>
      <c r="DC41" s="13">
        <f ca="1">'13年1-9支出明细'!AN36/9*12</f>
        <v>0</v>
      </c>
      <c r="DD41" s="13">
        <f t="shared" si="102"/>
        <v>0</v>
      </c>
      <c r="DE41" s="13">
        <f ca="1">Sheet2!DG35+Sheet2!AD35</f>
        <v>0</v>
      </c>
      <c r="DF41" s="43">
        <f t="shared" si="37"/>
        <v>0</v>
      </c>
      <c r="DG41" s="13">
        <f ca="1">'13年1-9支出明细'!AP36/9*12</f>
        <v>0</v>
      </c>
      <c r="DH41" s="13">
        <f t="shared" si="103"/>
        <v>0</v>
      </c>
      <c r="DI41" s="43">
        <f t="shared" si="38"/>
        <v>0</v>
      </c>
      <c r="DJ41" s="13">
        <f ca="1">'13年1-9支出明细'!AQ36/9*12</f>
        <v>0</v>
      </c>
      <c r="DK41" s="13">
        <f t="shared" si="104"/>
        <v>0</v>
      </c>
      <c r="DL41" s="43">
        <f t="shared" si="39"/>
        <v>0</v>
      </c>
      <c r="DM41" s="13">
        <f ca="1">'13年1-9支出明细'!AR36/9*12</f>
        <v>0</v>
      </c>
      <c r="DN41" s="13">
        <f ca="1">Sheet2!DK35+Sheet2!AH35</f>
        <v>0</v>
      </c>
      <c r="DO41" s="13"/>
      <c r="DP41" s="43">
        <f t="shared" si="40"/>
        <v>0</v>
      </c>
      <c r="DQ41" s="13">
        <f ca="1">'13年1-9支出明细'!AT36/9*12</f>
        <v>0</v>
      </c>
      <c r="DR41" s="13">
        <f t="shared" si="105"/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43">
        <f t="shared" si="42"/>
        <v>0</v>
      </c>
      <c r="EA41" s="13">
        <v>0</v>
      </c>
      <c r="EB41" s="13">
        <f t="shared" si="106"/>
        <v>0</v>
      </c>
      <c r="EC41" s="43">
        <f t="shared" si="43"/>
        <v>0</v>
      </c>
      <c r="ED41" s="13">
        <f ca="1">'13年1-9支出明细'!BC36/9*12</f>
        <v>0</v>
      </c>
      <c r="EE41" s="13">
        <f t="shared" si="107"/>
        <v>0</v>
      </c>
      <c r="EF41" s="43">
        <f t="shared" si="44"/>
        <v>0</v>
      </c>
      <c r="EG41" s="13">
        <f ca="1">'13年1-9支出明细'!BD36/9*12</f>
        <v>0</v>
      </c>
      <c r="EH41" s="13">
        <f t="shared" si="108"/>
        <v>0</v>
      </c>
      <c r="EI41" s="43">
        <f t="shared" si="45"/>
        <v>0</v>
      </c>
      <c r="EJ41" s="13">
        <f ca="1">'13年1-9支出明细'!BE36/9*12</f>
        <v>0</v>
      </c>
      <c r="EK41" s="13">
        <f t="shared" si="109"/>
        <v>0</v>
      </c>
      <c r="EL41" s="13">
        <v>0</v>
      </c>
      <c r="EM41" s="43">
        <f t="shared" si="46"/>
        <v>0</v>
      </c>
      <c r="EN41" s="13">
        <f ca="1">'13年1-9支出明细'!BG36/9*12</f>
        <v>0</v>
      </c>
      <c r="EO41" s="13">
        <f t="shared" si="110"/>
        <v>0</v>
      </c>
      <c r="EP41" s="43">
        <f t="shared" si="47"/>
        <v>0</v>
      </c>
      <c r="EQ41" s="13">
        <f ca="1">'13年1-9支出明细'!BH36/9*12</f>
        <v>0</v>
      </c>
      <c r="ER41" s="13">
        <f t="shared" si="111"/>
        <v>0</v>
      </c>
      <c r="ES41" s="43">
        <f t="shared" si="48"/>
        <v>0</v>
      </c>
      <c r="ET41" s="13">
        <v>0</v>
      </c>
      <c r="EU41" s="13">
        <f t="shared" si="112"/>
        <v>0</v>
      </c>
      <c r="EV41" s="43">
        <f t="shared" si="49"/>
        <v>0</v>
      </c>
      <c r="EW41" s="13">
        <f ca="1">'13年1-9支出明细'!BJ36/9*12</f>
        <v>0</v>
      </c>
      <c r="EX41" s="13">
        <f t="shared" si="113"/>
        <v>0</v>
      </c>
      <c r="EY41" s="43">
        <f t="shared" si="50"/>
        <v>0</v>
      </c>
      <c r="EZ41" s="13">
        <v>0</v>
      </c>
      <c r="FA41" s="13">
        <f t="shared" si="114"/>
        <v>0</v>
      </c>
      <c r="FB41" s="43">
        <f t="shared" si="51"/>
        <v>0</v>
      </c>
      <c r="FC41" s="13">
        <f ca="1">'13年1-9支出明细'!BL36/9*12</f>
        <v>0</v>
      </c>
      <c r="FD41" s="13">
        <f t="shared" si="115"/>
        <v>0</v>
      </c>
      <c r="FE41" s="43">
        <f t="shared" si="52"/>
        <v>0</v>
      </c>
      <c r="FF41" s="13">
        <f ca="1">'13年1-9支出明细'!BM36/9*12</f>
        <v>0</v>
      </c>
      <c r="FG41" s="13">
        <f t="shared" si="116"/>
        <v>0</v>
      </c>
      <c r="FH41" s="43">
        <f t="shared" si="53"/>
        <v>0</v>
      </c>
      <c r="FI41" s="13">
        <f ca="1">'13年1-9支出明细'!BN36/9*12</f>
        <v>0</v>
      </c>
      <c r="FJ41" s="13">
        <f ca="1">Sheet2!EX35+Sheet2!BF35</f>
        <v>0</v>
      </c>
      <c r="FK41" s="13">
        <f t="shared" si="117"/>
        <v>0</v>
      </c>
      <c r="FL41" s="43">
        <f t="shared" si="54"/>
        <v>0</v>
      </c>
      <c r="FM41" s="13">
        <f ca="1">'13年1-9支出明细'!BP36/9*12</f>
        <v>0</v>
      </c>
      <c r="FN41" s="13">
        <v>0</v>
      </c>
      <c r="FO41" s="43">
        <v>0</v>
      </c>
      <c r="FP41" s="13">
        <v>0</v>
      </c>
      <c r="FQ41" s="13">
        <f t="shared" si="118"/>
        <v>0</v>
      </c>
      <c r="FR41" s="43">
        <f t="shared" si="55"/>
        <v>0</v>
      </c>
      <c r="FS41" s="13">
        <f ca="1">'13年1-9支出明细'!BR36/9*12</f>
        <v>0</v>
      </c>
      <c r="FT41" s="13">
        <v>0</v>
      </c>
      <c r="FU41" s="13"/>
      <c r="FV41" s="43"/>
      <c r="FW41" s="13">
        <f ca="1">'13年1-9支出明细'!BT36/9*12</f>
        <v>0</v>
      </c>
      <c r="FX41" s="13">
        <f t="shared" si="119"/>
        <v>0</v>
      </c>
      <c r="FY41" s="43">
        <f t="shared" si="56"/>
        <v>0</v>
      </c>
      <c r="FZ41" s="12">
        <f ca="1">'13年1-9支出明细'!BU36/9*12</f>
        <v>0</v>
      </c>
      <c r="GA41" s="12">
        <f t="shared" si="120"/>
        <v>0</v>
      </c>
      <c r="GB41" s="43">
        <f t="shared" si="57"/>
        <v>0</v>
      </c>
      <c r="GC41" s="12">
        <f ca="1">'13年1-9支出明细'!BV36/9*12</f>
        <v>0</v>
      </c>
      <c r="GD41" s="12">
        <f t="shared" si="121"/>
        <v>0</v>
      </c>
      <c r="GE41" s="43">
        <f t="shared" si="58"/>
        <v>0</v>
      </c>
      <c r="GF41" s="12">
        <f ca="1">'13年1-9支出明细'!BW36/9*12</f>
        <v>0</v>
      </c>
      <c r="GG41" s="12">
        <f t="shared" si="122"/>
        <v>0</v>
      </c>
      <c r="GH41" s="43">
        <f t="shared" si="59"/>
        <v>0</v>
      </c>
      <c r="GI41" s="12">
        <v>0</v>
      </c>
      <c r="GJ41" s="12">
        <f t="shared" si="123"/>
        <v>0</v>
      </c>
      <c r="GK41" s="43">
        <f t="shared" si="60"/>
        <v>0</v>
      </c>
      <c r="GL41" s="27">
        <f t="shared" si="140"/>
        <v>0</v>
      </c>
      <c r="GM41" s="27">
        <f t="shared" si="124"/>
        <v>0</v>
      </c>
      <c r="GN41" s="43">
        <f t="shared" si="61"/>
        <v>0</v>
      </c>
      <c r="GO41" s="13">
        <f ca="1">'13年1-9支出明细'!BZ36/9*12</f>
        <v>0</v>
      </c>
      <c r="GP41" s="13" t="e">
        <f t="shared" si="125"/>
        <v>#DIV/0!</v>
      </c>
      <c r="GQ41" s="43" t="e">
        <f t="shared" si="62"/>
        <v>#DIV/0!</v>
      </c>
      <c r="GR41" s="13">
        <f ca="1">'13年1-9支出明细'!CA36/9*12</f>
        <v>0</v>
      </c>
      <c r="GS41" s="13">
        <f t="shared" si="126"/>
        <v>0</v>
      </c>
      <c r="GT41" s="43">
        <f t="shared" si="63"/>
        <v>0</v>
      </c>
      <c r="GU41" s="13">
        <f ca="1">'13年1-9支出明细'!CB36/9*12</f>
        <v>0</v>
      </c>
      <c r="GV41" s="27">
        <f t="shared" si="127"/>
        <v>0</v>
      </c>
      <c r="GW41" s="38">
        <f t="shared" si="70"/>
        <v>0</v>
      </c>
      <c r="GX41" s="13">
        <f ca="1">'13年1-9支出明细'!CC36/9*12</f>
        <v>0</v>
      </c>
      <c r="GY41" s="13">
        <f t="shared" si="128"/>
        <v>0</v>
      </c>
      <c r="GZ41" s="43">
        <f t="shared" si="64"/>
        <v>0</v>
      </c>
      <c r="HA41" s="13">
        <f ca="1">'13年1-9支出明细'!CD36/9*12</f>
        <v>0</v>
      </c>
      <c r="HB41" s="13">
        <f t="shared" si="129"/>
        <v>0</v>
      </c>
      <c r="HC41" s="56">
        <f t="shared" si="65"/>
        <v>0</v>
      </c>
    </row>
    <row r="42" spans="1:211">
      <c r="A42" s="18">
        <v>12106</v>
      </c>
      <c r="B42" s="3" t="s">
        <v>516</v>
      </c>
      <c r="C42" s="3" t="s">
        <v>331</v>
      </c>
      <c r="D42" s="12">
        <f t="shared" ref="D42:D61" si="141">E42+AY42+CA42+CK42+FZ42+GC42+GF42+GI42+GL42</f>
        <v>42503.17</v>
      </c>
      <c r="E42" s="12">
        <f t="shared" ref="E42:E61" si="142">F42+I42+L42+T42+X42+AV42+AA42+AD42+AG42+AJ42+AS42</f>
        <v>41333.333333333328</v>
      </c>
      <c r="F42" s="13">
        <v>0</v>
      </c>
      <c r="G42" s="26">
        <f t="shared" si="71"/>
        <v>0</v>
      </c>
      <c r="H42" s="40">
        <f t="shared" si="72"/>
        <v>0</v>
      </c>
      <c r="I42" s="13">
        <v>0</v>
      </c>
      <c r="J42" s="13">
        <f t="shared" si="73"/>
        <v>0</v>
      </c>
      <c r="K42" s="40">
        <f t="shared" si="5"/>
        <v>0</v>
      </c>
      <c r="L42" s="13">
        <v>0</v>
      </c>
      <c r="M42" s="13">
        <f t="shared" si="74"/>
        <v>0</v>
      </c>
      <c r="N42" s="40">
        <f t="shared" si="6"/>
        <v>0</v>
      </c>
      <c r="O42" s="13">
        <v>0</v>
      </c>
      <c r="P42" s="13">
        <v>78183</v>
      </c>
      <c r="Q42" s="13">
        <f t="shared" si="75"/>
        <v>0</v>
      </c>
      <c r="R42" s="43">
        <f t="shared" si="7"/>
        <v>0</v>
      </c>
      <c r="S42" s="124">
        <v>0</v>
      </c>
      <c r="T42" s="130">
        <v>0</v>
      </c>
      <c r="U42" s="125">
        <v>78183</v>
      </c>
      <c r="V42" s="125">
        <f t="shared" si="76"/>
        <v>0</v>
      </c>
      <c r="W42" s="43">
        <f t="shared" si="8"/>
        <v>0</v>
      </c>
      <c r="X42" s="13">
        <f ca="1">'13年1-9支出明细'!K37/9*12</f>
        <v>41333.333333333328</v>
      </c>
      <c r="Y42" s="13">
        <f t="shared" si="77"/>
        <v>47968.375912806187</v>
      </c>
      <c r="Z42" s="43">
        <f t="shared" si="9"/>
        <v>1.6972230693129472E-2</v>
      </c>
      <c r="AA42" s="13">
        <f ca="1">'13年1-9支出明细'!L37/9*12</f>
        <v>0</v>
      </c>
      <c r="AB42" s="13">
        <f t="shared" si="78"/>
        <v>0</v>
      </c>
      <c r="AC42" s="43">
        <f t="shared" si="10"/>
        <v>0</v>
      </c>
      <c r="AD42" s="13">
        <f ca="1">'13年1-9支出明细'!M37/9*12</f>
        <v>0</v>
      </c>
      <c r="AE42" s="13">
        <f t="shared" si="79"/>
        <v>0</v>
      </c>
      <c r="AF42" s="43">
        <f t="shared" si="11"/>
        <v>0</v>
      </c>
      <c r="AG42" s="13">
        <f ca="1">'13年1-9支出明细'!N37/9*12</f>
        <v>0</v>
      </c>
      <c r="AH42" s="23">
        <v>0</v>
      </c>
      <c r="AI42" s="43">
        <v>0</v>
      </c>
      <c r="AJ42" s="23">
        <f t="shared" si="12"/>
        <v>0</v>
      </c>
      <c r="AK42" s="23">
        <f t="shared" si="13"/>
        <v>0</v>
      </c>
      <c r="AL42" s="43">
        <f t="shared" si="14"/>
        <v>0</v>
      </c>
      <c r="AM42" s="13">
        <f ca="1">'13年1-9支出明细'!P37/9*12</f>
        <v>0</v>
      </c>
      <c r="AN42" s="13">
        <f t="shared" si="80"/>
        <v>0</v>
      </c>
      <c r="AO42" s="43">
        <f t="shared" si="15"/>
        <v>0</v>
      </c>
      <c r="AP42" s="13">
        <f ca="1">'13年1-9支出明细'!Q37/9*12</f>
        <v>0</v>
      </c>
      <c r="AQ42" s="13">
        <f t="shared" si="81"/>
        <v>0</v>
      </c>
      <c r="AR42" s="43">
        <f t="shared" si="16"/>
        <v>0</v>
      </c>
      <c r="AS42" s="13">
        <f ca="1">'13年1-9支出明细'!R37/9*12</f>
        <v>0</v>
      </c>
      <c r="AT42" s="13">
        <f t="shared" si="82"/>
        <v>0</v>
      </c>
      <c r="AU42" s="43">
        <f t="shared" si="17"/>
        <v>0</v>
      </c>
      <c r="AV42" s="13">
        <v>0</v>
      </c>
      <c r="AW42" s="13">
        <f t="shared" si="83"/>
        <v>0</v>
      </c>
      <c r="AX42" s="43">
        <f t="shared" si="18"/>
        <v>0</v>
      </c>
      <c r="AY42" s="12">
        <f t="shared" si="138"/>
        <v>970.51666666666665</v>
      </c>
      <c r="AZ42" s="31">
        <f t="shared" si="84"/>
        <v>1126.3090716849267</v>
      </c>
      <c r="BA42" s="43">
        <f t="shared" si="19"/>
        <v>9.2965978310431219E-6</v>
      </c>
      <c r="BB42" s="13">
        <f ca="1">'13年1-9支出明细'!U37/9*12</f>
        <v>0</v>
      </c>
      <c r="BC42" s="13">
        <f t="shared" si="85"/>
        <v>0</v>
      </c>
      <c r="BD42" s="43">
        <f t="shared" si="20"/>
        <v>0</v>
      </c>
      <c r="BE42" s="13">
        <f ca="1">'13年1-9支出明细'!V37/9*12</f>
        <v>0</v>
      </c>
      <c r="BF42" s="13">
        <f t="shared" si="86"/>
        <v>0</v>
      </c>
      <c r="BG42" s="43">
        <f t="shared" si="21"/>
        <v>0</v>
      </c>
      <c r="BH42" s="13">
        <f ca="1">'13年1-9支出明细'!W37/9*12</f>
        <v>0</v>
      </c>
      <c r="BI42" s="13">
        <f t="shared" si="87"/>
        <v>0</v>
      </c>
      <c r="BJ42" s="43">
        <f t="shared" si="22"/>
        <v>0</v>
      </c>
      <c r="BK42" s="13">
        <f ca="1">'13年1-9支出明细'!X37/9*12</f>
        <v>22.666666666666664</v>
      </c>
      <c r="BL42" s="13">
        <f t="shared" si="88"/>
        <v>26.305238403796942</v>
      </c>
      <c r="BM42" s="43">
        <f t="shared" si="23"/>
        <v>3.3346855810294365E-5</v>
      </c>
      <c r="BN42" s="13">
        <f ca="1">'13年1-9支出明细'!Y37/9*12</f>
        <v>0</v>
      </c>
      <c r="BO42" s="13">
        <f t="shared" si="89"/>
        <v>0</v>
      </c>
      <c r="BP42" s="43">
        <f t="shared" si="24"/>
        <v>0</v>
      </c>
      <c r="BQ42" s="13">
        <f ca="1">'13年1-9支出明细'!Z37/9*12</f>
        <v>441.84000000000003</v>
      </c>
      <c r="BR42" s="13">
        <f ca="1">Sheet2!EP36+Sheet2!V36</f>
        <v>506.01</v>
      </c>
      <c r="BS42" s="13">
        <f t="shared" si="90"/>
        <v>512.76646483824902</v>
      </c>
      <c r="BT42" s="43">
        <f t="shared" si="25"/>
        <v>4.9959599421694513E-6</v>
      </c>
      <c r="BU42" s="13">
        <f ca="1">'13年1-9支出明细'!AB37/9*12</f>
        <v>674.68</v>
      </c>
      <c r="BV42" s="13">
        <f t="shared" si="91"/>
        <v>782.98315792384062</v>
      </c>
      <c r="BW42" s="43">
        <f t="shared" si="26"/>
        <v>1.4884699396199101E-4</v>
      </c>
      <c r="BX42" s="13">
        <f ca="1">'13年1-9支出明细'!AC37/9*12</f>
        <v>0</v>
      </c>
      <c r="BY42" s="13">
        <f t="shared" si="92"/>
        <v>0</v>
      </c>
      <c r="BZ42" s="43">
        <f t="shared" si="27"/>
        <v>0</v>
      </c>
      <c r="CA42" s="12">
        <f t="shared" si="131"/>
        <v>0</v>
      </c>
      <c r="CB42" s="30">
        <f t="shared" si="93"/>
        <v>0</v>
      </c>
      <c r="CC42" s="43">
        <f t="shared" si="28"/>
        <v>0</v>
      </c>
      <c r="CD42" s="13">
        <f ca="1">'13年1-9支出明细'!AE37/9*12</f>
        <v>0</v>
      </c>
      <c r="CE42" s="13">
        <f t="shared" si="94"/>
        <v>0</v>
      </c>
      <c r="CF42" s="43">
        <f t="shared" si="29"/>
        <v>0</v>
      </c>
      <c r="CG42" s="13">
        <f ca="1">'13年1-9支出明细'!AF37/9*12</f>
        <v>0</v>
      </c>
      <c r="CH42" s="13">
        <f ca="1">Sheet2!BP36+Sheet2!ET36</f>
        <v>0</v>
      </c>
      <c r="CI42" s="13">
        <f t="shared" si="95"/>
        <v>0</v>
      </c>
      <c r="CJ42" s="43">
        <f t="shared" si="30"/>
        <v>0</v>
      </c>
      <c r="CK42" s="12">
        <f t="shared" si="139"/>
        <v>0</v>
      </c>
      <c r="CL42" s="30">
        <f t="shared" si="96"/>
        <v>0</v>
      </c>
      <c r="CM42" s="43">
        <f t="shared" si="31"/>
        <v>0</v>
      </c>
      <c r="CN42" s="13">
        <v>0</v>
      </c>
      <c r="CO42" s="13">
        <f t="shared" si="97"/>
        <v>0</v>
      </c>
      <c r="CP42" s="43">
        <f t="shared" si="32"/>
        <v>0</v>
      </c>
      <c r="CQ42" s="13">
        <f ca="1">'13年1-9支出明细'!AJ37/9*12</f>
        <v>0</v>
      </c>
      <c r="CR42" s="13">
        <f t="shared" si="98"/>
        <v>0</v>
      </c>
      <c r="CS42" s="43">
        <f t="shared" si="33"/>
        <v>0</v>
      </c>
      <c r="CT42" s="13">
        <f ca="1">'13年1-9支出明细'!AK37/9*12</f>
        <v>0</v>
      </c>
      <c r="CU42" s="13">
        <f t="shared" si="99"/>
        <v>0</v>
      </c>
      <c r="CV42" s="43">
        <f t="shared" si="34"/>
        <v>0</v>
      </c>
      <c r="CW42" s="13">
        <f ca="1">'13年1-9支出明细'!AL37/9*12</f>
        <v>0</v>
      </c>
      <c r="CX42" s="13">
        <f t="shared" si="100"/>
        <v>0</v>
      </c>
      <c r="CY42" s="43">
        <f t="shared" si="35"/>
        <v>0</v>
      </c>
      <c r="CZ42" s="13">
        <f ca="1">'13年1-9支出明细'!AM37/9*12</f>
        <v>0</v>
      </c>
      <c r="DA42" s="13">
        <f t="shared" si="101"/>
        <v>0</v>
      </c>
      <c r="DB42" s="43">
        <f t="shared" si="36"/>
        <v>0</v>
      </c>
      <c r="DC42" s="13">
        <f ca="1">'13年1-9支出明细'!AN37/9*12</f>
        <v>0</v>
      </c>
      <c r="DD42" s="13">
        <f t="shared" si="102"/>
        <v>0</v>
      </c>
      <c r="DE42" s="13">
        <f ca="1">Sheet2!DG36+Sheet2!AD36</f>
        <v>0</v>
      </c>
      <c r="DF42" s="43">
        <f t="shared" si="37"/>
        <v>0</v>
      </c>
      <c r="DG42" s="13">
        <f ca="1">'13年1-9支出明细'!AP37/9*12</f>
        <v>0</v>
      </c>
      <c r="DH42" s="13">
        <f t="shared" si="103"/>
        <v>0</v>
      </c>
      <c r="DI42" s="43">
        <f t="shared" si="38"/>
        <v>0</v>
      </c>
      <c r="DJ42" s="13">
        <f ca="1">'13年1-9支出明细'!AQ37/9*12</f>
        <v>0</v>
      </c>
      <c r="DK42" s="13">
        <f t="shared" si="104"/>
        <v>0</v>
      </c>
      <c r="DL42" s="43">
        <f t="shared" si="39"/>
        <v>0</v>
      </c>
      <c r="DM42" s="13">
        <f ca="1">'13年1-9支出明细'!AR37/9*12</f>
        <v>0</v>
      </c>
      <c r="DN42" s="13">
        <f ca="1">Sheet2!DK36+Sheet2!AH36</f>
        <v>0</v>
      </c>
      <c r="DO42" s="13"/>
      <c r="DP42" s="43">
        <f t="shared" si="40"/>
        <v>0</v>
      </c>
      <c r="DQ42" s="13">
        <f ca="1">'13年1-9支出明细'!AT37/9*12</f>
        <v>0</v>
      </c>
      <c r="DR42" s="13">
        <f t="shared" si="105"/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43">
        <f t="shared" si="42"/>
        <v>0</v>
      </c>
      <c r="EA42" s="13">
        <v>0</v>
      </c>
      <c r="EB42" s="13">
        <f t="shared" si="106"/>
        <v>0</v>
      </c>
      <c r="EC42" s="43">
        <f t="shared" si="43"/>
        <v>0</v>
      </c>
      <c r="ED42" s="13">
        <f ca="1">'13年1-9支出明细'!BC37/9*12</f>
        <v>0</v>
      </c>
      <c r="EE42" s="13">
        <f t="shared" si="107"/>
        <v>0</v>
      </c>
      <c r="EF42" s="43">
        <f t="shared" si="44"/>
        <v>0</v>
      </c>
      <c r="EG42" s="13">
        <f ca="1">'13年1-9支出明细'!BD37/9*12</f>
        <v>0</v>
      </c>
      <c r="EH42" s="13">
        <f t="shared" si="108"/>
        <v>0</v>
      </c>
      <c r="EI42" s="43">
        <f t="shared" si="45"/>
        <v>0</v>
      </c>
      <c r="EJ42" s="13">
        <f ca="1">'13年1-9支出明细'!BE37/9*12</f>
        <v>0</v>
      </c>
      <c r="EK42" s="13">
        <f t="shared" si="109"/>
        <v>0</v>
      </c>
      <c r="EL42" s="13">
        <v>0</v>
      </c>
      <c r="EM42" s="43">
        <f t="shared" si="46"/>
        <v>0</v>
      </c>
      <c r="EN42" s="13">
        <f ca="1">'13年1-9支出明细'!BG37/9*12</f>
        <v>0</v>
      </c>
      <c r="EO42" s="13">
        <f t="shared" si="110"/>
        <v>0</v>
      </c>
      <c r="EP42" s="43">
        <f t="shared" si="47"/>
        <v>0</v>
      </c>
      <c r="EQ42" s="13">
        <f ca="1">'13年1-9支出明细'!BH37/9*12</f>
        <v>0</v>
      </c>
      <c r="ER42" s="13">
        <f t="shared" si="111"/>
        <v>0</v>
      </c>
      <c r="ES42" s="43">
        <f t="shared" si="48"/>
        <v>0</v>
      </c>
      <c r="ET42" s="13">
        <v>0</v>
      </c>
      <c r="EU42" s="13">
        <f t="shared" si="112"/>
        <v>0</v>
      </c>
      <c r="EV42" s="43">
        <f t="shared" si="49"/>
        <v>0</v>
      </c>
      <c r="EW42" s="13">
        <f ca="1">'13年1-9支出明细'!BJ37/9*12</f>
        <v>0</v>
      </c>
      <c r="EX42" s="13">
        <f t="shared" si="113"/>
        <v>0</v>
      </c>
      <c r="EY42" s="43">
        <f t="shared" si="50"/>
        <v>0</v>
      </c>
      <c r="EZ42" s="13">
        <v>0</v>
      </c>
      <c r="FA42" s="13">
        <f t="shared" si="114"/>
        <v>0</v>
      </c>
      <c r="FB42" s="43">
        <f t="shared" si="51"/>
        <v>0</v>
      </c>
      <c r="FC42" s="13">
        <f ca="1">'13年1-9支出明细'!BL37/9*12</f>
        <v>0</v>
      </c>
      <c r="FD42" s="13">
        <f t="shared" si="115"/>
        <v>0</v>
      </c>
      <c r="FE42" s="43">
        <f t="shared" si="52"/>
        <v>0</v>
      </c>
      <c r="FF42" s="13">
        <f ca="1">'13年1-9支出明细'!BM37/9*12</f>
        <v>0</v>
      </c>
      <c r="FG42" s="13">
        <f t="shared" si="116"/>
        <v>0</v>
      </c>
      <c r="FH42" s="43">
        <f t="shared" si="53"/>
        <v>0</v>
      </c>
      <c r="FI42" s="13">
        <f ca="1">'13年1-9支出明细'!BN37/9*12</f>
        <v>0</v>
      </c>
      <c r="FJ42" s="13">
        <f ca="1">Sheet2!EX36+Sheet2!BF36</f>
        <v>0</v>
      </c>
      <c r="FK42" s="13">
        <f t="shared" si="117"/>
        <v>0</v>
      </c>
      <c r="FL42" s="43">
        <f t="shared" si="54"/>
        <v>0</v>
      </c>
      <c r="FM42" s="13">
        <f ca="1">'13年1-9支出明细'!BP37/9*12</f>
        <v>0</v>
      </c>
      <c r="FN42" s="13">
        <v>0</v>
      </c>
      <c r="FO42" s="43">
        <v>0</v>
      </c>
      <c r="FP42" s="13">
        <v>0</v>
      </c>
      <c r="FQ42" s="13">
        <f t="shared" si="118"/>
        <v>0</v>
      </c>
      <c r="FR42" s="43">
        <f t="shared" si="55"/>
        <v>0</v>
      </c>
      <c r="FS42" s="13">
        <f ca="1">'13年1-9支出明细'!BR37/9*12</f>
        <v>0</v>
      </c>
      <c r="FT42" s="13">
        <v>0</v>
      </c>
      <c r="FU42" s="13"/>
      <c r="FV42" s="43"/>
      <c r="FW42" s="13">
        <f ca="1">'13年1-9支出明细'!BT37/9*12</f>
        <v>0</v>
      </c>
      <c r="FX42" s="13">
        <f t="shared" si="119"/>
        <v>0</v>
      </c>
      <c r="FY42" s="43">
        <f t="shared" si="56"/>
        <v>0</v>
      </c>
      <c r="FZ42" s="12">
        <f ca="1">'13年1-9支出明细'!BU37/9*12</f>
        <v>199.32</v>
      </c>
      <c r="GA42" s="12">
        <f t="shared" si="120"/>
        <v>231.31588758727091</v>
      </c>
      <c r="GB42" s="43">
        <f t="shared" si="57"/>
        <v>6.8890397165692825E-6</v>
      </c>
      <c r="GC42" s="12">
        <f ca="1">'13年1-9支出明细'!BV37/9*12</f>
        <v>0</v>
      </c>
      <c r="GD42" s="12">
        <f t="shared" si="121"/>
        <v>0</v>
      </c>
      <c r="GE42" s="43">
        <f t="shared" si="58"/>
        <v>0</v>
      </c>
      <c r="GF42" s="12">
        <f ca="1">'13年1-9支出明细'!BW37/9*12</f>
        <v>0</v>
      </c>
      <c r="GG42" s="12">
        <f t="shared" si="122"/>
        <v>0</v>
      </c>
      <c r="GH42" s="43">
        <f t="shared" si="59"/>
        <v>0</v>
      </c>
      <c r="GI42" s="12">
        <v>0</v>
      </c>
      <c r="GJ42" s="12">
        <f t="shared" si="123"/>
        <v>0</v>
      </c>
      <c r="GK42" s="43">
        <f t="shared" si="60"/>
        <v>0</v>
      </c>
      <c r="GL42" s="27">
        <f t="shared" si="140"/>
        <v>0</v>
      </c>
      <c r="GM42" s="27">
        <f t="shared" si="124"/>
        <v>0</v>
      </c>
      <c r="GN42" s="43">
        <f t="shared" si="61"/>
        <v>0</v>
      </c>
      <c r="GO42" s="13">
        <f ca="1">'13年1-9支出明细'!BZ37/9*12</f>
        <v>0</v>
      </c>
      <c r="GP42" s="13" t="e">
        <f t="shared" si="125"/>
        <v>#DIV/0!</v>
      </c>
      <c r="GQ42" s="43" t="e">
        <f t="shared" si="62"/>
        <v>#DIV/0!</v>
      </c>
      <c r="GR42" s="13">
        <f ca="1">'13年1-9支出明细'!CA37/9*12</f>
        <v>0</v>
      </c>
      <c r="GS42" s="13">
        <f t="shared" si="126"/>
        <v>0</v>
      </c>
      <c r="GT42" s="43">
        <f t="shared" si="63"/>
        <v>0</v>
      </c>
      <c r="GU42" s="13">
        <f ca="1">'13年1-9支出明细'!CB37/9*12</f>
        <v>0</v>
      </c>
      <c r="GV42" s="27">
        <f t="shared" si="127"/>
        <v>0</v>
      </c>
      <c r="GW42" s="38">
        <f t="shared" si="70"/>
        <v>0</v>
      </c>
      <c r="GX42" s="13">
        <f ca="1">'13年1-9支出明细'!CC37/9*12</f>
        <v>0</v>
      </c>
      <c r="GY42" s="13">
        <f t="shared" si="128"/>
        <v>0</v>
      </c>
      <c r="GZ42" s="43">
        <f t="shared" si="64"/>
        <v>0</v>
      </c>
      <c r="HA42" s="13">
        <f ca="1">'13年1-9支出明细'!CD37/9*12</f>
        <v>0</v>
      </c>
      <c r="HB42" s="13">
        <f t="shared" si="129"/>
        <v>0</v>
      </c>
      <c r="HC42" s="56">
        <f t="shared" si="65"/>
        <v>0</v>
      </c>
    </row>
    <row r="43" spans="1:211">
      <c r="A43" s="18">
        <v>122</v>
      </c>
      <c r="B43" s="3" t="s">
        <v>517</v>
      </c>
      <c r="C43" s="3" t="s">
        <v>332</v>
      </c>
      <c r="D43" s="12">
        <f t="shared" si="141"/>
        <v>5952643.3033333337</v>
      </c>
      <c r="E43" s="12">
        <f t="shared" si="142"/>
        <v>5367147.7333333334</v>
      </c>
      <c r="F43" s="13">
        <v>2289912</v>
      </c>
      <c r="G43" s="26">
        <f t="shared" si="71"/>
        <v>2657500.6360462708</v>
      </c>
      <c r="H43" s="40">
        <f t="shared" si="72"/>
        <v>3.352719531920112E-2</v>
      </c>
      <c r="I43" s="13">
        <v>1821698</v>
      </c>
      <c r="J43" s="13">
        <f t="shared" si="73"/>
        <v>2114126.4789582393</v>
      </c>
      <c r="K43" s="40">
        <f t="shared" si="5"/>
        <v>4.9069309040770857E-2</v>
      </c>
      <c r="L43" s="13">
        <v>1030460.4</v>
      </c>
      <c r="M43" s="13">
        <f t="shared" si="74"/>
        <v>1195875.286220822</v>
      </c>
      <c r="N43" s="40">
        <f t="shared" si="6"/>
        <v>3.3527195319201127E-2</v>
      </c>
      <c r="O43" s="13">
        <v>543120</v>
      </c>
      <c r="P43" s="13">
        <v>136696</v>
      </c>
      <c r="Q43" s="13">
        <f t="shared" si="75"/>
        <v>630304.45949427353</v>
      </c>
      <c r="R43" s="43">
        <f t="shared" si="7"/>
        <v>9.7166165736367535E-2</v>
      </c>
      <c r="S43" s="124">
        <v>485946.66666666663</v>
      </c>
      <c r="T43" s="130">
        <v>170400</v>
      </c>
      <c r="U43" s="125">
        <v>136696</v>
      </c>
      <c r="V43" s="125">
        <f t="shared" si="76"/>
        <v>197753.4981179559</v>
      </c>
      <c r="W43" s="43">
        <f t="shared" si="8"/>
        <v>3.0485186775440102E-2</v>
      </c>
      <c r="X43" s="13">
        <f ca="1">'13年1-9支出明细'!K38/9*12</f>
        <v>54677.333333333328</v>
      </c>
      <c r="Y43" s="13">
        <f t="shared" si="77"/>
        <v>63454.424497817949</v>
      </c>
      <c r="Z43" s="43">
        <f t="shared" si="9"/>
        <v>2.2451523750446886E-2</v>
      </c>
      <c r="AA43" s="13">
        <f ca="1">'13年1-9支出明细'!L38/9*12</f>
        <v>0</v>
      </c>
      <c r="AB43" s="13">
        <f t="shared" si="78"/>
        <v>0</v>
      </c>
      <c r="AC43" s="43">
        <f t="shared" si="10"/>
        <v>0</v>
      </c>
      <c r="AD43" s="13">
        <f ca="1">'13年1-9支出明细'!M38/9*12</f>
        <v>0</v>
      </c>
      <c r="AE43" s="13">
        <f t="shared" si="79"/>
        <v>0</v>
      </c>
      <c r="AF43" s="43">
        <f t="shared" si="11"/>
        <v>0</v>
      </c>
      <c r="AG43" s="13">
        <f ca="1">'13年1-9支出明细'!N38/9*12</f>
        <v>0</v>
      </c>
      <c r="AH43" s="23">
        <v>0</v>
      </c>
      <c r="AI43" s="43">
        <v>0</v>
      </c>
      <c r="AJ43" s="23">
        <f t="shared" si="12"/>
        <v>0</v>
      </c>
      <c r="AK43" s="23">
        <f t="shared" si="13"/>
        <v>0</v>
      </c>
      <c r="AL43" s="43">
        <f t="shared" si="14"/>
        <v>0</v>
      </c>
      <c r="AM43" s="13">
        <v>0</v>
      </c>
      <c r="AN43" s="13">
        <f t="shared" si="80"/>
        <v>0</v>
      </c>
      <c r="AO43" s="43">
        <f t="shared" si="15"/>
        <v>0</v>
      </c>
      <c r="AP43" s="13">
        <f ca="1">'13年1-9支出明细'!Q38/9*12</f>
        <v>0</v>
      </c>
      <c r="AQ43" s="13">
        <f t="shared" si="81"/>
        <v>0</v>
      </c>
      <c r="AR43" s="43">
        <f t="shared" si="16"/>
        <v>0</v>
      </c>
      <c r="AS43" s="13">
        <f ca="1">'13年1-9支出明细'!R38/9*12</f>
        <v>0</v>
      </c>
      <c r="AT43" s="13">
        <f t="shared" si="82"/>
        <v>0</v>
      </c>
      <c r="AU43" s="43">
        <f t="shared" si="17"/>
        <v>0</v>
      </c>
      <c r="AV43" s="13">
        <v>0</v>
      </c>
      <c r="AW43" s="13">
        <f t="shared" si="83"/>
        <v>0</v>
      </c>
      <c r="AX43" s="43">
        <f t="shared" si="18"/>
        <v>0</v>
      </c>
      <c r="AY43" s="12">
        <f t="shared" si="138"/>
        <v>162820.16999999998</v>
      </c>
      <c r="AZ43" s="31">
        <f t="shared" si="84"/>
        <v>188956.91421162122</v>
      </c>
      <c r="BA43" s="43">
        <f t="shared" si="19"/>
        <v>1.5596575424829443E-3</v>
      </c>
      <c r="BB43" s="13">
        <f ca="1">'13年1-9支出明细'!U38/9*12</f>
        <v>0</v>
      </c>
      <c r="BC43" s="13">
        <f t="shared" si="85"/>
        <v>0</v>
      </c>
      <c r="BD43" s="43">
        <f t="shared" si="20"/>
        <v>0</v>
      </c>
      <c r="BE43" s="13">
        <f ca="1">'13年1-9支出明细'!V38/9*12</f>
        <v>15757.079999999998</v>
      </c>
      <c r="BF43" s="13">
        <f t="shared" si="86"/>
        <v>18286.48879181033</v>
      </c>
      <c r="BG43" s="43">
        <f t="shared" si="21"/>
        <v>0.16165086790594607</v>
      </c>
      <c r="BH43" s="13">
        <f ca="1">'13年1-9支出明细'!W38/9*12</f>
        <v>0</v>
      </c>
      <c r="BI43" s="13">
        <f t="shared" si="87"/>
        <v>0</v>
      </c>
      <c r="BJ43" s="43">
        <f t="shared" si="22"/>
        <v>0</v>
      </c>
      <c r="BK43" s="13">
        <f ca="1">'13年1-9支出明细'!X38/9*12</f>
        <v>2072</v>
      </c>
      <c r="BL43" s="13">
        <f t="shared" si="88"/>
        <v>2404.6082635000266</v>
      </c>
      <c r="BM43" s="43">
        <f t="shared" si="23"/>
        <v>3.0482949370116146E-3</v>
      </c>
      <c r="BN43" s="13">
        <f ca="1">'13年1-9支出明细'!Y38/9*12</f>
        <v>9122.52</v>
      </c>
      <c r="BO43" s="13">
        <f t="shared" si="89"/>
        <v>10586.914563679664</v>
      </c>
      <c r="BP43" s="43">
        <f t="shared" si="24"/>
        <v>4.5127226890819497E-3</v>
      </c>
      <c r="BQ43" s="13">
        <f ca="1">'13年1-9支出明细'!Z38/9*12</f>
        <v>81966.240000000005</v>
      </c>
      <c r="BR43" s="13">
        <f ca="1">Sheet2!EP37+Sheet2!V37</f>
        <v>53902.33</v>
      </c>
      <c r="BS43" s="13">
        <f t="shared" si="90"/>
        <v>95123.889011595777</v>
      </c>
      <c r="BT43" s="43">
        <f t="shared" si="25"/>
        <v>9.2680620054826936E-4</v>
      </c>
      <c r="BU43" s="13">
        <f ca="1">'13年1-9支出明细'!AB38/9*12</f>
        <v>24369.773333333331</v>
      </c>
      <c r="BV43" s="13">
        <f t="shared" si="91"/>
        <v>28281.736649109997</v>
      </c>
      <c r="BW43" s="43">
        <f t="shared" si="26"/>
        <v>5.3764266084688388E-3</v>
      </c>
      <c r="BX43" s="13">
        <f ca="1">'13年1-9支出明细'!AC38/9*12</f>
        <v>4324</v>
      </c>
      <c r="BY43" s="13">
        <f t="shared" si="92"/>
        <v>5018.1110672655004</v>
      </c>
      <c r="BZ43" s="43">
        <f t="shared" si="27"/>
        <v>3.8549624522734439E-3</v>
      </c>
      <c r="CA43" s="12">
        <f t="shared" si="131"/>
        <v>6226.2666666666664</v>
      </c>
      <c r="CB43" s="30">
        <f t="shared" si="93"/>
        <v>7225.7395161300356</v>
      </c>
      <c r="CC43" s="43">
        <f t="shared" si="28"/>
        <v>2.3280840298838199E-5</v>
      </c>
      <c r="CD43" s="13">
        <f ca="1">'13年1-9支出明细'!AE38/9*12</f>
        <v>6226.2666666666664</v>
      </c>
      <c r="CE43" s="13">
        <f t="shared" si="94"/>
        <v>7225.7395161300365</v>
      </c>
      <c r="CF43" s="43">
        <f t="shared" si="29"/>
        <v>2.6950005851657884E-5</v>
      </c>
      <c r="CG43" s="13">
        <f ca="1">'13年1-9支出明细'!AF38/9*12</f>
        <v>0</v>
      </c>
      <c r="CH43" s="13">
        <f ca="1">Sheet2!BP37+Sheet2!ET37</f>
        <v>0</v>
      </c>
      <c r="CI43" s="13">
        <f t="shared" si="95"/>
        <v>0</v>
      </c>
      <c r="CJ43" s="43">
        <f t="shared" si="30"/>
        <v>0</v>
      </c>
      <c r="CK43" s="12">
        <f t="shared" si="139"/>
        <v>28412.133333333331</v>
      </c>
      <c r="CL43" s="30">
        <f t="shared" si="96"/>
        <v>32972.997392373501</v>
      </c>
      <c r="CM43" s="43">
        <f t="shared" si="31"/>
        <v>3.1011542225443364E-4</v>
      </c>
      <c r="CN43" s="13">
        <v>0</v>
      </c>
      <c r="CO43" s="13">
        <f t="shared" si="97"/>
        <v>0</v>
      </c>
      <c r="CP43" s="43">
        <f t="shared" si="32"/>
        <v>0</v>
      </c>
      <c r="CQ43" s="13">
        <f ca="1">'13年1-9支出明细'!AJ38/9*12</f>
        <v>0</v>
      </c>
      <c r="CR43" s="13">
        <f t="shared" si="98"/>
        <v>0</v>
      </c>
      <c r="CS43" s="43">
        <f t="shared" si="33"/>
        <v>0</v>
      </c>
      <c r="CT43" s="13">
        <f ca="1">'13年1-9支出明细'!AK38/9*12</f>
        <v>0</v>
      </c>
      <c r="CU43" s="13">
        <f t="shared" si="99"/>
        <v>0</v>
      </c>
      <c r="CV43" s="43">
        <f t="shared" si="34"/>
        <v>0</v>
      </c>
      <c r="CW43" s="13">
        <f ca="1">'13年1-9支出明细'!AL38/9*12</f>
        <v>0</v>
      </c>
      <c r="CX43" s="13">
        <f t="shared" si="100"/>
        <v>0</v>
      </c>
      <c r="CY43" s="43">
        <f t="shared" si="35"/>
        <v>0</v>
      </c>
      <c r="CZ43" s="13">
        <f ca="1">'13年1-9支出明细'!AM38/9*12</f>
        <v>0</v>
      </c>
      <c r="DA43" s="13">
        <f t="shared" si="101"/>
        <v>0</v>
      </c>
      <c r="DB43" s="43">
        <f t="shared" si="36"/>
        <v>0</v>
      </c>
      <c r="DC43" s="13">
        <f ca="1">'13年1-9支出明细'!AN38/9*12</f>
        <v>0</v>
      </c>
      <c r="DD43" s="13">
        <f t="shared" si="102"/>
        <v>0</v>
      </c>
      <c r="DE43" s="13">
        <f ca="1">Sheet2!DG37+Sheet2!AD37</f>
        <v>0</v>
      </c>
      <c r="DF43" s="43">
        <f t="shared" si="37"/>
        <v>0</v>
      </c>
      <c r="DG43" s="13">
        <f ca="1">'13年1-9支出明细'!AP38/9*12</f>
        <v>0</v>
      </c>
      <c r="DH43" s="13">
        <f t="shared" si="103"/>
        <v>0</v>
      </c>
      <c r="DI43" s="43">
        <f t="shared" si="38"/>
        <v>0</v>
      </c>
      <c r="DJ43" s="13">
        <f ca="1">'13年1-9支出明细'!AQ38/9*12</f>
        <v>0</v>
      </c>
      <c r="DK43" s="13">
        <f t="shared" si="104"/>
        <v>0</v>
      </c>
      <c r="DL43" s="43">
        <f t="shared" si="39"/>
        <v>0</v>
      </c>
      <c r="DM43" s="13">
        <f ca="1">'13年1-9支出明细'!AR38/9*12</f>
        <v>0</v>
      </c>
      <c r="DN43" s="13">
        <f ca="1">Sheet2!DK37+Sheet2!AH37</f>
        <v>0</v>
      </c>
      <c r="DO43" s="13"/>
      <c r="DP43" s="43">
        <f t="shared" si="40"/>
        <v>0</v>
      </c>
      <c r="DQ43" s="13">
        <f ca="1">'13年1-9支出明细'!AT38/9*12</f>
        <v>0</v>
      </c>
      <c r="DR43" s="13">
        <f t="shared" si="105"/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43">
        <f t="shared" si="42"/>
        <v>0</v>
      </c>
      <c r="EA43" s="13">
        <v>0</v>
      </c>
      <c r="EB43" s="13">
        <f t="shared" si="106"/>
        <v>0</v>
      </c>
      <c r="EC43" s="43">
        <f t="shared" si="43"/>
        <v>0</v>
      </c>
      <c r="ED43" s="13">
        <f ca="1">'13年1-9支出明细'!BC38/9*12</f>
        <v>0</v>
      </c>
      <c r="EE43" s="13">
        <f t="shared" si="107"/>
        <v>0</v>
      </c>
      <c r="EF43" s="43">
        <f t="shared" si="44"/>
        <v>0</v>
      </c>
      <c r="EG43" s="13">
        <f ca="1">'13年1-9支出明细'!BD38/9*12</f>
        <v>0</v>
      </c>
      <c r="EH43" s="13">
        <f t="shared" si="108"/>
        <v>0</v>
      </c>
      <c r="EI43" s="43">
        <f t="shared" si="45"/>
        <v>0</v>
      </c>
      <c r="EJ43" s="13">
        <f ca="1">'13年1-9支出明细'!BE38/9*12</f>
        <v>0</v>
      </c>
      <c r="EK43" s="13">
        <f t="shared" si="109"/>
        <v>0</v>
      </c>
      <c r="EL43" s="13">
        <v>0</v>
      </c>
      <c r="EM43" s="43">
        <f t="shared" si="46"/>
        <v>0</v>
      </c>
      <c r="EN43" s="13">
        <v>0</v>
      </c>
      <c r="EO43" s="13">
        <f t="shared" si="110"/>
        <v>0</v>
      </c>
      <c r="EP43" s="43">
        <f t="shared" si="47"/>
        <v>0</v>
      </c>
      <c r="EQ43" s="13">
        <f ca="1">'13年1-9支出明细'!BH38/9*12</f>
        <v>0</v>
      </c>
      <c r="ER43" s="13">
        <f t="shared" si="111"/>
        <v>0</v>
      </c>
      <c r="ES43" s="43">
        <f t="shared" si="48"/>
        <v>0</v>
      </c>
      <c r="ET43" s="13">
        <v>0</v>
      </c>
      <c r="EU43" s="13">
        <f t="shared" si="112"/>
        <v>0</v>
      </c>
      <c r="EV43" s="43">
        <f t="shared" si="49"/>
        <v>0</v>
      </c>
      <c r="EW43" s="13">
        <f ca="1">'13年1-9支出明细'!BJ38/9*12</f>
        <v>0</v>
      </c>
      <c r="EX43" s="13">
        <f t="shared" si="113"/>
        <v>0</v>
      </c>
      <c r="EY43" s="43">
        <f t="shared" si="50"/>
        <v>0</v>
      </c>
      <c r="EZ43" s="13">
        <v>0</v>
      </c>
      <c r="FA43" s="13">
        <f t="shared" si="114"/>
        <v>0</v>
      </c>
      <c r="FB43" s="43">
        <f t="shared" si="51"/>
        <v>0</v>
      </c>
      <c r="FC43" s="13">
        <f ca="1">'13年1-9支出明细'!BL38/9*12</f>
        <v>0</v>
      </c>
      <c r="FD43" s="13">
        <f t="shared" si="115"/>
        <v>0</v>
      </c>
      <c r="FE43" s="43">
        <f t="shared" si="52"/>
        <v>0</v>
      </c>
      <c r="FF43" s="13">
        <f ca="1">'13年1-9支出明细'!BM38/9*12</f>
        <v>0</v>
      </c>
      <c r="FG43" s="13">
        <f t="shared" si="116"/>
        <v>0</v>
      </c>
      <c r="FH43" s="43">
        <f t="shared" si="53"/>
        <v>0</v>
      </c>
      <c r="FI43" s="13">
        <f ca="1">'13年1-9支出明细'!BN38/9*12</f>
        <v>28412.133333333331</v>
      </c>
      <c r="FJ43" s="13">
        <f ca="1">Sheet2!EX37+Sheet2!BF37</f>
        <v>0</v>
      </c>
      <c r="FK43" s="13">
        <f t="shared" si="117"/>
        <v>32972.997392373494</v>
      </c>
      <c r="FL43" s="43">
        <f t="shared" si="54"/>
        <v>2.1735011681659717E-2</v>
      </c>
      <c r="FM43" s="13">
        <f ca="1">'13年1-9支出明细'!BP38/9*12</f>
        <v>0</v>
      </c>
      <c r="FN43" s="13">
        <v>0</v>
      </c>
      <c r="FO43" s="43">
        <v>0</v>
      </c>
      <c r="FP43" s="13">
        <v>0</v>
      </c>
      <c r="FQ43" s="13">
        <f t="shared" si="118"/>
        <v>0</v>
      </c>
      <c r="FR43" s="43">
        <f t="shared" si="55"/>
        <v>0</v>
      </c>
      <c r="FS43" s="13">
        <f ca="1">'13年1-9支出明细'!BR38/9*12</f>
        <v>0</v>
      </c>
      <c r="FT43" s="13">
        <v>0</v>
      </c>
      <c r="FU43" s="13"/>
      <c r="FV43" s="43"/>
      <c r="FW43" s="13">
        <f ca="1">'13年1-9支出明细'!BT38/9*12</f>
        <v>0</v>
      </c>
      <c r="FX43" s="13">
        <f t="shared" si="119"/>
        <v>0</v>
      </c>
      <c r="FY43" s="43">
        <f t="shared" si="56"/>
        <v>0</v>
      </c>
      <c r="FZ43" s="12">
        <f ca="1">'13年1-9支出明细'!BU38/9*12</f>
        <v>383012.6</v>
      </c>
      <c r="GA43" s="12">
        <f t="shared" si="120"/>
        <v>444495.78329374047</v>
      </c>
      <c r="GB43" s="43">
        <f t="shared" si="57"/>
        <v>1.3237954110708728E-2</v>
      </c>
      <c r="GC43" s="12">
        <f ca="1">'13年1-9支出明细'!BV38/9*12</f>
        <v>0</v>
      </c>
      <c r="GD43" s="12">
        <f t="shared" si="121"/>
        <v>0</v>
      </c>
      <c r="GE43" s="43">
        <f t="shared" si="58"/>
        <v>0</v>
      </c>
      <c r="GF43" s="12">
        <f ca="1">'13年1-9支出明细'!BW38/9*12</f>
        <v>0</v>
      </c>
      <c r="GG43" s="12">
        <f t="shared" si="122"/>
        <v>0</v>
      </c>
      <c r="GH43" s="43">
        <f t="shared" si="59"/>
        <v>0</v>
      </c>
      <c r="GI43" s="12">
        <v>0</v>
      </c>
      <c r="GJ43" s="12">
        <f t="shared" si="123"/>
        <v>0</v>
      </c>
      <c r="GK43" s="43">
        <f t="shared" si="60"/>
        <v>0</v>
      </c>
      <c r="GL43" s="27">
        <f t="shared" si="140"/>
        <v>5024.4000000000005</v>
      </c>
      <c r="GM43" s="27">
        <f t="shared" si="124"/>
        <v>5830.9429339428261</v>
      </c>
      <c r="GN43" s="43">
        <f t="shared" si="61"/>
        <v>8.7165083986483368E-4</v>
      </c>
      <c r="GO43" s="13">
        <f ca="1">'13年1-9支出明细'!BZ38/9*12</f>
        <v>0</v>
      </c>
      <c r="GP43" s="13" t="e">
        <f t="shared" si="125"/>
        <v>#DIV/0!</v>
      </c>
      <c r="GQ43" s="43" t="e">
        <f t="shared" si="62"/>
        <v>#DIV/0!</v>
      </c>
      <c r="GR43" s="13">
        <f ca="1">'13年1-9支出明细'!CA38/9*12</f>
        <v>0</v>
      </c>
      <c r="GS43" s="13">
        <f t="shared" si="126"/>
        <v>0</v>
      </c>
      <c r="GT43" s="43">
        <f t="shared" si="63"/>
        <v>0</v>
      </c>
      <c r="GU43" s="13">
        <f ca="1">'13年1-9支出明细'!CB38/9*12</f>
        <v>0</v>
      </c>
      <c r="GV43" s="27">
        <f t="shared" si="127"/>
        <v>0</v>
      </c>
      <c r="GW43" s="38">
        <f t="shared" si="70"/>
        <v>0</v>
      </c>
      <c r="GX43" s="13">
        <f ca="1">'13年1-9支出明细'!CC38/9*12</f>
        <v>0</v>
      </c>
      <c r="GY43" s="13">
        <f t="shared" si="128"/>
        <v>0</v>
      </c>
      <c r="GZ43" s="43">
        <f t="shared" si="64"/>
        <v>0</v>
      </c>
      <c r="HA43" s="13">
        <f ca="1">'13年1-9支出明细'!CD38/9*12</f>
        <v>5024.4000000000005</v>
      </c>
      <c r="HB43" s="13">
        <f t="shared" si="129"/>
        <v>5830.942933942827</v>
      </c>
      <c r="HC43" s="56">
        <f t="shared" si="65"/>
        <v>2.4280907737254331E-2</v>
      </c>
    </row>
    <row r="44" spans="1:211">
      <c r="A44" s="18">
        <v>123</v>
      </c>
      <c r="B44" s="3" t="s">
        <v>518</v>
      </c>
      <c r="C44" s="3" t="s">
        <v>333</v>
      </c>
      <c r="D44" s="12">
        <f t="shared" si="141"/>
        <v>480635.52666666667</v>
      </c>
      <c r="E44" s="12">
        <f t="shared" si="142"/>
        <v>477935.6</v>
      </c>
      <c r="F44" s="13">
        <v>241488</v>
      </c>
      <c r="G44" s="26">
        <f t="shared" si="71"/>
        <v>280252.91522012278</v>
      </c>
      <c r="H44" s="40">
        <f t="shared" si="72"/>
        <v>3.5356884208839643E-3</v>
      </c>
      <c r="I44" s="13">
        <v>118178</v>
      </c>
      <c r="J44" s="13">
        <f t="shared" si="73"/>
        <v>137148.54988605512</v>
      </c>
      <c r="K44" s="40">
        <f t="shared" si="5"/>
        <v>3.1832459627337893E-3</v>
      </c>
      <c r="L44" s="13">
        <v>108669.6</v>
      </c>
      <c r="M44" s="13">
        <f t="shared" si="74"/>
        <v>126113.81184905529</v>
      </c>
      <c r="N44" s="40">
        <f t="shared" si="6"/>
        <v>3.5356884208839648E-3</v>
      </c>
      <c r="O44" s="13">
        <v>0</v>
      </c>
      <c r="P44" s="13">
        <v>0</v>
      </c>
      <c r="Q44" s="13">
        <f t="shared" si="75"/>
        <v>0</v>
      </c>
      <c r="R44" s="43">
        <f t="shared" si="7"/>
        <v>0</v>
      </c>
      <c r="S44" s="124">
        <v>0</v>
      </c>
      <c r="T44" s="130">
        <v>9600</v>
      </c>
      <c r="U44" s="125">
        <v>0</v>
      </c>
      <c r="V44" s="125">
        <f t="shared" si="76"/>
        <v>11141.042147490474</v>
      </c>
      <c r="W44" s="43">
        <f t="shared" si="8"/>
        <v>1.7174753112924003E-3</v>
      </c>
      <c r="X44" s="13">
        <f ca="1">'13年1-9支出明细'!K39/9*12</f>
        <v>0</v>
      </c>
      <c r="Y44" s="13">
        <f t="shared" si="77"/>
        <v>0</v>
      </c>
      <c r="Z44" s="43">
        <f t="shared" si="9"/>
        <v>0</v>
      </c>
      <c r="AA44" s="13">
        <f ca="1">'13年1-9支出明细'!L39/9*12</f>
        <v>0</v>
      </c>
      <c r="AB44" s="13">
        <f t="shared" si="78"/>
        <v>0</v>
      </c>
      <c r="AC44" s="43">
        <f t="shared" si="10"/>
        <v>0</v>
      </c>
      <c r="AD44" s="13">
        <f ca="1">'13年1-9支出明细'!M39/9*12</f>
        <v>0</v>
      </c>
      <c r="AE44" s="13">
        <f t="shared" si="79"/>
        <v>0</v>
      </c>
      <c r="AF44" s="43">
        <f t="shared" si="11"/>
        <v>0</v>
      </c>
      <c r="AG44" s="13">
        <f ca="1">'13年1-9支出明细'!N39/9*12</f>
        <v>0</v>
      </c>
      <c r="AH44" s="23">
        <v>0</v>
      </c>
      <c r="AI44" s="43">
        <v>0</v>
      </c>
      <c r="AJ44" s="23">
        <f t="shared" si="12"/>
        <v>0</v>
      </c>
      <c r="AK44" s="23">
        <f t="shared" si="13"/>
        <v>0</v>
      </c>
      <c r="AL44" s="43">
        <f t="shared" si="14"/>
        <v>0</v>
      </c>
      <c r="AM44" s="13">
        <f ca="1">'13年1-9支出明细'!P39/9*12</f>
        <v>0</v>
      </c>
      <c r="AN44" s="13">
        <f t="shared" si="80"/>
        <v>0</v>
      </c>
      <c r="AO44" s="43">
        <f t="shared" si="15"/>
        <v>0</v>
      </c>
      <c r="AP44" s="13">
        <f ca="1">'13年1-9支出明细'!Q39/9*12</f>
        <v>0</v>
      </c>
      <c r="AQ44" s="13">
        <f t="shared" si="81"/>
        <v>0</v>
      </c>
      <c r="AR44" s="43">
        <f t="shared" si="16"/>
        <v>0</v>
      </c>
      <c r="AS44" s="13">
        <f ca="1">'13年1-9支出明细'!R39/9*12</f>
        <v>0</v>
      </c>
      <c r="AT44" s="13">
        <f t="shared" si="82"/>
        <v>0</v>
      </c>
      <c r="AU44" s="43">
        <f t="shared" si="17"/>
        <v>0</v>
      </c>
      <c r="AV44" s="13">
        <v>0</v>
      </c>
      <c r="AW44" s="13">
        <f t="shared" si="83"/>
        <v>0</v>
      </c>
      <c r="AX44" s="43">
        <f t="shared" si="18"/>
        <v>0</v>
      </c>
      <c r="AY44" s="12">
        <f t="shared" si="138"/>
        <v>2322.34</v>
      </c>
      <c r="AZ44" s="31">
        <f t="shared" si="84"/>
        <v>2695.1341480003152</v>
      </c>
      <c r="BA44" s="43">
        <f t="shared" si="19"/>
        <v>2.2245739561688465E-5</v>
      </c>
      <c r="BB44" s="13">
        <f ca="1">'13年1-9支出明细'!U39/9*12</f>
        <v>0</v>
      </c>
      <c r="BC44" s="13">
        <f t="shared" si="85"/>
        <v>0</v>
      </c>
      <c r="BD44" s="43">
        <f t="shared" si="20"/>
        <v>0</v>
      </c>
      <c r="BE44" s="13">
        <f ca="1">'13年1-9支出明细'!V39/9*12</f>
        <v>0</v>
      </c>
      <c r="BF44" s="13">
        <f t="shared" si="86"/>
        <v>0</v>
      </c>
      <c r="BG44" s="43">
        <f t="shared" si="21"/>
        <v>0</v>
      </c>
      <c r="BH44" s="13">
        <f ca="1">'13年1-9支出明细'!W39/9*12</f>
        <v>0</v>
      </c>
      <c r="BI44" s="13">
        <f t="shared" si="87"/>
        <v>0</v>
      </c>
      <c r="BJ44" s="43">
        <f t="shared" si="22"/>
        <v>0</v>
      </c>
      <c r="BK44" s="13">
        <f ca="1">'13年1-9支出明细'!X39/9*12</f>
        <v>417.73333333333335</v>
      </c>
      <c r="BL44" s="13">
        <f t="shared" si="88"/>
        <v>484.79007011232846</v>
      </c>
      <c r="BM44" s="43">
        <f t="shared" si="23"/>
        <v>6.1456293678618977E-4</v>
      </c>
      <c r="BN44" s="13">
        <f ca="1">'13年1-9支出明细'!Y39/9*12</f>
        <v>309.33333333333337</v>
      </c>
      <c r="BO44" s="13">
        <f t="shared" si="89"/>
        <v>358.98913586358191</v>
      </c>
      <c r="BP44" s="43">
        <f t="shared" si="24"/>
        <v>1.5302082668195666E-4</v>
      </c>
      <c r="BQ44" s="13">
        <f ca="1">'13年1-9支出明细'!Z39/9*12</f>
        <v>316.13333333333333</v>
      </c>
      <c r="BR44" s="13">
        <f ca="1">Sheet2!EP38+Sheet2!V38</f>
        <v>1279.1400000000001</v>
      </c>
      <c r="BS44" s="13">
        <f t="shared" si="90"/>
        <v>366.88070738472101</v>
      </c>
      <c r="BT44" s="43">
        <f t="shared" si="25"/>
        <v>3.5745733064408739E-6</v>
      </c>
      <c r="BU44" s="13">
        <f ca="1">'13年1-9支出明细'!AB39/9*12</f>
        <v>1705.52</v>
      </c>
      <c r="BV44" s="13">
        <f t="shared" si="91"/>
        <v>1979.2989795195779</v>
      </c>
      <c r="BW44" s="43">
        <f t="shared" si="26"/>
        <v>3.7626952798668246E-4</v>
      </c>
      <c r="BX44" s="13">
        <f ca="1">'13年1-9支出明细'!AC39/9*12</f>
        <v>0</v>
      </c>
      <c r="BY44" s="13">
        <f t="shared" si="92"/>
        <v>0</v>
      </c>
      <c r="BZ44" s="43">
        <f t="shared" si="27"/>
        <v>0</v>
      </c>
      <c r="CA44" s="12">
        <f t="shared" si="131"/>
        <v>0</v>
      </c>
      <c r="CB44" s="30">
        <f t="shared" si="93"/>
        <v>0</v>
      </c>
      <c r="CC44" s="43">
        <f t="shared" si="28"/>
        <v>0</v>
      </c>
      <c r="CD44" s="13">
        <f ca="1">'13年1-9支出明细'!AE39/9*12</f>
        <v>0</v>
      </c>
      <c r="CE44" s="13">
        <f t="shared" si="94"/>
        <v>0</v>
      </c>
      <c r="CF44" s="43">
        <f t="shared" si="29"/>
        <v>0</v>
      </c>
      <c r="CG44" s="13">
        <f ca="1">'13年1-9支出明细'!AF39/9*12</f>
        <v>0</v>
      </c>
      <c r="CH44" s="13">
        <f ca="1">Sheet2!BP38+Sheet2!ET38</f>
        <v>0</v>
      </c>
      <c r="CI44" s="13">
        <f t="shared" si="95"/>
        <v>0</v>
      </c>
      <c r="CJ44" s="43">
        <f t="shared" si="30"/>
        <v>0</v>
      </c>
      <c r="CK44" s="12">
        <f t="shared" si="139"/>
        <v>36.666666666666664</v>
      </c>
      <c r="CL44" s="30">
        <f t="shared" si="96"/>
        <v>42.552591535553887</v>
      </c>
      <c r="CM44" s="43">
        <f t="shared" si="31"/>
        <v>4.0021277820259538E-7</v>
      </c>
      <c r="CN44" s="13">
        <v>0</v>
      </c>
      <c r="CO44" s="13">
        <f t="shared" si="97"/>
        <v>0</v>
      </c>
      <c r="CP44" s="43">
        <f t="shared" si="32"/>
        <v>0</v>
      </c>
      <c r="CQ44" s="13">
        <f ca="1">'13年1-9支出明细'!AJ39/9*12</f>
        <v>0</v>
      </c>
      <c r="CR44" s="13">
        <f t="shared" si="98"/>
        <v>0</v>
      </c>
      <c r="CS44" s="43">
        <f t="shared" si="33"/>
        <v>0</v>
      </c>
      <c r="CT44" s="13">
        <f ca="1">'13年1-9支出明细'!AK39/9*12</f>
        <v>0</v>
      </c>
      <c r="CU44" s="13">
        <f t="shared" si="99"/>
        <v>0</v>
      </c>
      <c r="CV44" s="43">
        <f t="shared" si="34"/>
        <v>0</v>
      </c>
      <c r="CW44" s="13">
        <f ca="1">'13年1-9支出明细'!AL39/9*12</f>
        <v>0</v>
      </c>
      <c r="CX44" s="13">
        <f t="shared" si="100"/>
        <v>0</v>
      </c>
      <c r="CY44" s="43">
        <f t="shared" si="35"/>
        <v>0</v>
      </c>
      <c r="CZ44" s="13">
        <f ca="1">'13年1-9支出明细'!AM39/9*12</f>
        <v>0</v>
      </c>
      <c r="DA44" s="13">
        <f t="shared" si="101"/>
        <v>0</v>
      </c>
      <c r="DB44" s="43">
        <f t="shared" si="36"/>
        <v>0</v>
      </c>
      <c r="DC44" s="13">
        <f ca="1">'13年1-9支出明细'!AN39/9*12</f>
        <v>0</v>
      </c>
      <c r="DD44" s="13">
        <f t="shared" si="102"/>
        <v>0</v>
      </c>
      <c r="DE44" s="13">
        <f ca="1">Sheet2!DG38+Sheet2!AD38</f>
        <v>0</v>
      </c>
      <c r="DF44" s="43">
        <f t="shared" si="37"/>
        <v>0</v>
      </c>
      <c r="DG44" s="13">
        <f ca="1">'13年1-9支出明细'!AP39/9*12</f>
        <v>0</v>
      </c>
      <c r="DH44" s="13">
        <f t="shared" si="103"/>
        <v>0</v>
      </c>
      <c r="DI44" s="43">
        <f t="shared" si="38"/>
        <v>0</v>
      </c>
      <c r="DJ44" s="13">
        <f ca="1">'13年1-9支出明细'!AQ39/9*12</f>
        <v>0</v>
      </c>
      <c r="DK44" s="13">
        <f t="shared" si="104"/>
        <v>0</v>
      </c>
      <c r="DL44" s="43">
        <f t="shared" si="39"/>
        <v>0</v>
      </c>
      <c r="DM44" s="13">
        <f ca="1">'13年1-9支出明细'!AR39/9*12</f>
        <v>0</v>
      </c>
      <c r="DN44" s="13">
        <f ca="1">Sheet2!DK38+Sheet2!AH38</f>
        <v>0</v>
      </c>
      <c r="DO44" s="13"/>
      <c r="DP44" s="43">
        <f t="shared" si="40"/>
        <v>0</v>
      </c>
      <c r="DQ44" s="13">
        <f ca="1">'13年1-9支出明细'!AT39/9*12</f>
        <v>0</v>
      </c>
      <c r="DR44" s="13">
        <f t="shared" si="105"/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43">
        <f t="shared" si="42"/>
        <v>0</v>
      </c>
      <c r="EA44" s="13">
        <v>0</v>
      </c>
      <c r="EB44" s="13">
        <f t="shared" si="106"/>
        <v>0</v>
      </c>
      <c r="EC44" s="43">
        <f t="shared" si="43"/>
        <v>0</v>
      </c>
      <c r="ED44" s="13">
        <f ca="1">'13年1-9支出明细'!BC39/9*12</f>
        <v>0</v>
      </c>
      <c r="EE44" s="13">
        <f t="shared" si="107"/>
        <v>0</v>
      </c>
      <c r="EF44" s="43">
        <f t="shared" si="44"/>
        <v>0</v>
      </c>
      <c r="EG44" s="13">
        <f ca="1">'13年1-9支出明细'!BD39/9*12</f>
        <v>0</v>
      </c>
      <c r="EH44" s="13">
        <f t="shared" si="108"/>
        <v>0</v>
      </c>
      <c r="EI44" s="43">
        <f t="shared" si="45"/>
        <v>0</v>
      </c>
      <c r="EJ44" s="13">
        <f ca="1">'13年1-9支出明细'!BE39/9*12</f>
        <v>0</v>
      </c>
      <c r="EK44" s="13">
        <f t="shared" si="109"/>
        <v>0</v>
      </c>
      <c r="EL44" s="13">
        <v>0</v>
      </c>
      <c r="EM44" s="43">
        <f t="shared" si="46"/>
        <v>0</v>
      </c>
      <c r="EN44" s="13">
        <f ca="1">'13年1-9支出明细'!BG39/9*12</f>
        <v>0</v>
      </c>
      <c r="EO44" s="13">
        <f t="shared" si="110"/>
        <v>0</v>
      </c>
      <c r="EP44" s="43">
        <f t="shared" si="47"/>
        <v>0</v>
      </c>
      <c r="EQ44" s="13">
        <f ca="1">'13年1-9支出明细'!BH39/9*12</f>
        <v>0</v>
      </c>
      <c r="ER44" s="13">
        <f t="shared" si="111"/>
        <v>0</v>
      </c>
      <c r="ES44" s="43">
        <f t="shared" si="48"/>
        <v>0</v>
      </c>
      <c r="ET44" s="13">
        <v>0</v>
      </c>
      <c r="EU44" s="13">
        <f t="shared" si="112"/>
        <v>0</v>
      </c>
      <c r="EV44" s="43">
        <f t="shared" si="49"/>
        <v>0</v>
      </c>
      <c r="EW44" s="13">
        <f ca="1">'13年1-9支出明细'!BJ39/9*12</f>
        <v>0</v>
      </c>
      <c r="EX44" s="13">
        <f t="shared" si="113"/>
        <v>0</v>
      </c>
      <c r="EY44" s="43">
        <f t="shared" si="50"/>
        <v>0</v>
      </c>
      <c r="EZ44" s="13">
        <v>0</v>
      </c>
      <c r="FA44" s="13">
        <f t="shared" si="114"/>
        <v>0</v>
      </c>
      <c r="FB44" s="43">
        <f t="shared" si="51"/>
        <v>0</v>
      </c>
      <c r="FC44" s="13">
        <f ca="1">'13年1-9支出明细'!BL39/9*12</f>
        <v>0</v>
      </c>
      <c r="FD44" s="13">
        <f t="shared" si="115"/>
        <v>0</v>
      </c>
      <c r="FE44" s="43">
        <f t="shared" si="52"/>
        <v>0</v>
      </c>
      <c r="FF44" s="13">
        <f ca="1">'13年1-9支出明细'!BM39/9*12</f>
        <v>0</v>
      </c>
      <c r="FG44" s="13">
        <f t="shared" si="116"/>
        <v>0</v>
      </c>
      <c r="FH44" s="43">
        <f t="shared" si="53"/>
        <v>0</v>
      </c>
      <c r="FI44" s="13">
        <f ca="1">'13年1-9支出明细'!BN39/9*12</f>
        <v>36.666666666666664</v>
      </c>
      <c r="FJ44" s="13">
        <f ca="1">Sheet2!EX38+Sheet2!BF38</f>
        <v>0</v>
      </c>
      <c r="FK44" s="13">
        <f t="shared" si="117"/>
        <v>42.55259153555388</v>
      </c>
      <c r="FL44" s="43">
        <f t="shared" si="54"/>
        <v>2.8049651146488693E-5</v>
      </c>
      <c r="FM44" s="13">
        <f ca="1">'13年1-9支出明细'!BP39/9*12</f>
        <v>0</v>
      </c>
      <c r="FN44" s="13">
        <v>0</v>
      </c>
      <c r="FO44" s="43">
        <v>0</v>
      </c>
      <c r="FP44" s="13">
        <v>0</v>
      </c>
      <c r="FQ44" s="13">
        <f t="shared" si="118"/>
        <v>0</v>
      </c>
      <c r="FR44" s="43">
        <f t="shared" si="55"/>
        <v>0</v>
      </c>
      <c r="FS44" s="13">
        <f ca="1">'13年1-9支出明细'!BR39/9*12</f>
        <v>0</v>
      </c>
      <c r="FT44" s="13">
        <v>0</v>
      </c>
      <c r="FU44" s="13"/>
      <c r="FV44" s="43"/>
      <c r="FW44" s="13">
        <f ca="1">'13年1-9支出明细'!BT39/9*12</f>
        <v>0</v>
      </c>
      <c r="FX44" s="13">
        <f t="shared" si="119"/>
        <v>0</v>
      </c>
      <c r="FY44" s="43">
        <f t="shared" si="56"/>
        <v>0</v>
      </c>
      <c r="FZ44" s="12">
        <f ca="1">'13年1-9支出明细'!BU39/9*12</f>
        <v>340.92</v>
      </c>
      <c r="GA44" s="12">
        <f t="shared" si="120"/>
        <v>395.64625926275534</v>
      </c>
      <c r="GB44" s="43">
        <f t="shared" si="57"/>
        <v>1.178311970787076E-5</v>
      </c>
      <c r="GC44" s="12">
        <f ca="1">'13年1-9支出明细'!BV39/9*12</f>
        <v>0</v>
      </c>
      <c r="GD44" s="12">
        <f t="shared" si="121"/>
        <v>0</v>
      </c>
      <c r="GE44" s="43">
        <f t="shared" si="58"/>
        <v>0</v>
      </c>
      <c r="GF44" s="12">
        <f ca="1">'13年1-9支出明细'!BW39/9*12</f>
        <v>0</v>
      </c>
      <c r="GG44" s="12">
        <f t="shared" si="122"/>
        <v>0</v>
      </c>
      <c r="GH44" s="43">
        <f t="shared" si="59"/>
        <v>0</v>
      </c>
      <c r="GI44" s="12">
        <v>0</v>
      </c>
      <c r="GJ44" s="12">
        <f t="shared" si="123"/>
        <v>0</v>
      </c>
      <c r="GK44" s="43">
        <f t="shared" si="60"/>
        <v>0</v>
      </c>
      <c r="GL44" s="27">
        <f t="shared" si="140"/>
        <v>0</v>
      </c>
      <c r="GM44" s="27">
        <f t="shared" si="124"/>
        <v>0</v>
      </c>
      <c r="GN44" s="43">
        <f t="shared" si="61"/>
        <v>0</v>
      </c>
      <c r="GO44" s="13">
        <f ca="1">'13年1-9支出明细'!BZ39/9*12</f>
        <v>0</v>
      </c>
      <c r="GP44" s="13" t="e">
        <f t="shared" si="125"/>
        <v>#DIV/0!</v>
      </c>
      <c r="GQ44" s="43" t="e">
        <f t="shared" si="62"/>
        <v>#DIV/0!</v>
      </c>
      <c r="GR44" s="13">
        <f ca="1">'13年1-9支出明细'!CA39/9*12</f>
        <v>0</v>
      </c>
      <c r="GS44" s="13">
        <f t="shared" si="126"/>
        <v>0</v>
      </c>
      <c r="GT44" s="43">
        <f t="shared" si="63"/>
        <v>0</v>
      </c>
      <c r="GU44" s="13">
        <f ca="1">'13年1-9支出明细'!CB39/9*12</f>
        <v>0</v>
      </c>
      <c r="GV44" s="27">
        <f t="shared" si="127"/>
        <v>0</v>
      </c>
      <c r="GW44" s="38">
        <f t="shared" si="70"/>
        <v>0</v>
      </c>
      <c r="GX44" s="13">
        <f ca="1">'13年1-9支出明细'!CC39/9*12</f>
        <v>0</v>
      </c>
      <c r="GY44" s="13">
        <f t="shared" si="128"/>
        <v>0</v>
      </c>
      <c r="GZ44" s="43">
        <f t="shared" si="64"/>
        <v>0</v>
      </c>
      <c r="HA44" s="13">
        <f ca="1">'13年1-9支出明细'!CD39/9*12</f>
        <v>0</v>
      </c>
      <c r="HB44" s="13">
        <f t="shared" si="129"/>
        <v>0</v>
      </c>
      <c r="HC44" s="56">
        <f t="shared" si="65"/>
        <v>0</v>
      </c>
    </row>
    <row r="45" spans="1:211">
      <c r="A45" s="18">
        <v>124</v>
      </c>
      <c r="B45" s="3" t="s">
        <v>519</v>
      </c>
      <c r="C45" s="3" t="s">
        <v>334</v>
      </c>
      <c r="D45" s="12">
        <f t="shared" si="141"/>
        <v>18556901.006666664</v>
      </c>
      <c r="E45" s="12">
        <f t="shared" si="142"/>
        <v>4495804.9333333327</v>
      </c>
      <c r="F45" s="13">
        <v>1276608</v>
      </c>
      <c r="G45" s="26">
        <f t="shared" si="71"/>
        <v>1481535.7847732829</v>
      </c>
      <c r="H45" s="40">
        <f t="shared" si="72"/>
        <v>1.8691148726263151E-2</v>
      </c>
      <c r="I45" s="13">
        <v>2373790</v>
      </c>
      <c r="J45" s="13">
        <f t="shared" si="73"/>
        <v>2754843.1707595219</v>
      </c>
      <c r="K45" s="40">
        <f t="shared" si="5"/>
        <v>6.3940474825076088E-2</v>
      </c>
      <c r="L45" s="13">
        <v>574473.6</v>
      </c>
      <c r="M45" s="13">
        <f t="shared" si="74"/>
        <v>666691.10314797726</v>
      </c>
      <c r="N45" s="40">
        <f t="shared" si="6"/>
        <v>1.8691148726263151E-2</v>
      </c>
      <c r="O45" s="13">
        <v>59520</v>
      </c>
      <c r="P45" s="13">
        <v>115000</v>
      </c>
      <c r="Q45" s="13">
        <f t="shared" si="75"/>
        <v>69074.461314440923</v>
      </c>
      <c r="R45" s="43">
        <f t="shared" si="7"/>
        <v>1.064834693001288E-2</v>
      </c>
      <c r="S45" s="124">
        <v>58453.333333333336</v>
      </c>
      <c r="T45" s="130">
        <v>117600</v>
      </c>
      <c r="U45" s="125">
        <v>115000</v>
      </c>
      <c r="V45" s="125">
        <f t="shared" si="76"/>
        <v>136477.76630675828</v>
      </c>
      <c r="W45" s="43">
        <f t="shared" si="8"/>
        <v>2.1039072563331901E-2</v>
      </c>
      <c r="X45" s="13">
        <f ca="1">'13年1-9支出明细'!K40/9*12</f>
        <v>153333.33333333331</v>
      </c>
      <c r="Y45" s="13">
        <f t="shared" si="77"/>
        <v>177947.20096686168</v>
      </c>
      <c r="Z45" s="43">
        <f t="shared" si="9"/>
        <v>6.2961500958383529E-2</v>
      </c>
      <c r="AA45" s="13">
        <f ca="1">'13年1-9支出明细'!L40/9*12</f>
        <v>0</v>
      </c>
      <c r="AB45" s="13">
        <f t="shared" si="78"/>
        <v>0</v>
      </c>
      <c r="AC45" s="43">
        <f t="shared" si="10"/>
        <v>0</v>
      </c>
      <c r="AD45" s="13">
        <f ca="1">'13年1-9支出明细'!M40/9*12</f>
        <v>0</v>
      </c>
      <c r="AE45" s="13">
        <f t="shared" si="79"/>
        <v>0</v>
      </c>
      <c r="AF45" s="43">
        <f t="shared" si="11"/>
        <v>0</v>
      </c>
      <c r="AG45" s="13">
        <f ca="1">'13年1-9支出明细'!N40/9*12</f>
        <v>0</v>
      </c>
      <c r="AH45" s="23">
        <v>0</v>
      </c>
      <c r="AI45" s="43">
        <v>0</v>
      </c>
      <c r="AJ45" s="23">
        <f t="shared" si="12"/>
        <v>0</v>
      </c>
      <c r="AK45" s="23">
        <f t="shared" si="13"/>
        <v>0</v>
      </c>
      <c r="AL45" s="43">
        <f t="shared" si="14"/>
        <v>0</v>
      </c>
      <c r="AM45" s="13">
        <f ca="1">'13年1-9支出明细'!P40/9*12</f>
        <v>0</v>
      </c>
      <c r="AN45" s="13">
        <f t="shared" si="80"/>
        <v>0</v>
      </c>
      <c r="AO45" s="43">
        <f t="shared" si="15"/>
        <v>0</v>
      </c>
      <c r="AP45" s="13">
        <f ca="1">'13年1-9支出明细'!Q40/9*12</f>
        <v>0</v>
      </c>
      <c r="AQ45" s="13">
        <f t="shared" si="81"/>
        <v>0</v>
      </c>
      <c r="AR45" s="43">
        <f t="shared" si="16"/>
        <v>0</v>
      </c>
      <c r="AS45" s="13">
        <f ca="1">'13年1-9支出明细'!R40/9*12</f>
        <v>0</v>
      </c>
      <c r="AT45" s="13">
        <f t="shared" si="82"/>
        <v>0</v>
      </c>
      <c r="AU45" s="43">
        <f t="shared" si="17"/>
        <v>0</v>
      </c>
      <c r="AV45" s="13">
        <v>0</v>
      </c>
      <c r="AW45" s="13">
        <f t="shared" si="83"/>
        <v>0</v>
      </c>
      <c r="AX45" s="43">
        <f t="shared" si="18"/>
        <v>0</v>
      </c>
      <c r="AY45" s="12">
        <f t="shared" si="138"/>
        <v>12364765.353333334</v>
      </c>
      <c r="AZ45" s="31">
        <f t="shared" si="84"/>
        <v>14349622.077637145</v>
      </c>
      <c r="BA45" s="43">
        <f t="shared" si="19"/>
        <v>0.11844232532344195</v>
      </c>
      <c r="BB45" s="13">
        <f ca="1">'13年1-9支出明细'!U40/9*12</f>
        <v>0</v>
      </c>
      <c r="BC45" s="13">
        <f t="shared" si="85"/>
        <v>0</v>
      </c>
      <c r="BD45" s="43">
        <f t="shared" si="20"/>
        <v>0</v>
      </c>
      <c r="BE45" s="13">
        <f ca="1">'13年1-9支出明细'!V40/9*12</f>
        <v>40</v>
      </c>
      <c r="BF45" s="13">
        <f t="shared" si="86"/>
        <v>46.42100894787697</v>
      </c>
      <c r="BG45" s="43">
        <f t="shared" si="21"/>
        <v>4.1035742131396448E-4</v>
      </c>
      <c r="BH45" s="13">
        <f ca="1">'13年1-9支出明细'!W40/9*12</f>
        <v>0</v>
      </c>
      <c r="BI45" s="13">
        <f t="shared" si="87"/>
        <v>0</v>
      </c>
      <c r="BJ45" s="43">
        <f t="shared" si="22"/>
        <v>0</v>
      </c>
      <c r="BK45" s="13">
        <f ca="1">'13年1-9支出明细'!X40/9*12</f>
        <v>13676.12</v>
      </c>
      <c r="BL45" s="13">
        <f t="shared" si="88"/>
        <v>15871.482222305978</v>
      </c>
      <c r="BM45" s="43">
        <f t="shared" si="23"/>
        <v>2.0120100074306604E-2</v>
      </c>
      <c r="BN45" s="13">
        <f ca="1">'13年1-9支出明细'!Y40/9*12</f>
        <v>144081.72</v>
      </c>
      <c r="BO45" s="13">
        <f t="shared" si="89"/>
        <v>167210.47033363758</v>
      </c>
      <c r="BP45" s="43">
        <f t="shared" si="24"/>
        <v>7.1274258310856264E-2</v>
      </c>
      <c r="BQ45" s="13">
        <f ca="1">'13年1-9支出明细'!Z40/9*12</f>
        <v>12181755.133333333</v>
      </c>
      <c r="BR45" s="13">
        <f ca="1">Sheet2!EP39+Sheet2!V39</f>
        <v>25212.38</v>
      </c>
      <c r="BS45" s="13">
        <f t="shared" si="90"/>
        <v>14137234.101132821</v>
      </c>
      <c r="BT45" s="43">
        <f t="shared" si="25"/>
        <v>0.13774117479506248</v>
      </c>
      <c r="BU45" s="13">
        <f ca="1">'13年1-9支出明细'!AB40/9*12</f>
        <v>31566.959999999999</v>
      </c>
      <c r="BV45" s="13">
        <f t="shared" si="91"/>
        <v>36634.253315431852</v>
      </c>
      <c r="BW45" s="43">
        <f t="shared" si="26"/>
        <v>6.9642602485895716E-3</v>
      </c>
      <c r="BX45" s="13">
        <f ca="1">'13年1-9支出明细'!AC40/9*12</f>
        <v>2053.3333333333335</v>
      </c>
      <c r="BY45" s="13">
        <f t="shared" si="92"/>
        <v>2382.9451259910179</v>
      </c>
      <c r="BZ45" s="43">
        <f t="shared" si="27"/>
        <v>1.830601966235308E-3</v>
      </c>
      <c r="CA45" s="12">
        <f t="shared" si="131"/>
        <v>11733.333333333334</v>
      </c>
      <c r="CB45" s="30">
        <f t="shared" si="93"/>
        <v>13616.829291377246</v>
      </c>
      <c r="CC45" s="43">
        <f t="shared" si="28"/>
        <v>4.3872496012543887E-5</v>
      </c>
      <c r="CD45" s="13">
        <f ca="1">'13年1-9支出明细'!AE40/9*12</f>
        <v>11733.333333333334</v>
      </c>
      <c r="CE45" s="13">
        <f t="shared" si="94"/>
        <v>13616.829291377246</v>
      </c>
      <c r="CF45" s="43">
        <f t="shared" si="29"/>
        <v>5.0786999484889693E-5</v>
      </c>
      <c r="CG45" s="13">
        <f ca="1">'13年1-9支出明细'!AF40/9*12</f>
        <v>0</v>
      </c>
      <c r="CH45" s="13">
        <f ca="1">Sheet2!BP39+Sheet2!ET39</f>
        <v>0</v>
      </c>
      <c r="CI45" s="13">
        <f t="shared" si="95"/>
        <v>0</v>
      </c>
      <c r="CJ45" s="43">
        <f t="shared" si="30"/>
        <v>0</v>
      </c>
      <c r="CK45" s="12">
        <f t="shared" si="139"/>
        <v>0</v>
      </c>
      <c r="CL45" s="30">
        <f t="shared" si="96"/>
        <v>0</v>
      </c>
      <c r="CM45" s="43">
        <f t="shared" si="31"/>
        <v>0</v>
      </c>
      <c r="CN45" s="13">
        <v>0</v>
      </c>
      <c r="CO45" s="13">
        <f t="shared" si="97"/>
        <v>0</v>
      </c>
      <c r="CP45" s="43">
        <f t="shared" si="32"/>
        <v>0</v>
      </c>
      <c r="CQ45" s="13">
        <f ca="1">'13年1-9支出明细'!AJ40/9*12</f>
        <v>0</v>
      </c>
      <c r="CR45" s="13">
        <f t="shared" si="98"/>
        <v>0</v>
      </c>
      <c r="CS45" s="43">
        <f t="shared" si="33"/>
        <v>0</v>
      </c>
      <c r="CT45" s="13">
        <f ca="1">'13年1-9支出明细'!AK40/9*12</f>
        <v>0</v>
      </c>
      <c r="CU45" s="13">
        <f t="shared" si="99"/>
        <v>0</v>
      </c>
      <c r="CV45" s="43">
        <f t="shared" si="34"/>
        <v>0</v>
      </c>
      <c r="CW45" s="13">
        <f ca="1">'13年1-9支出明细'!AL40/9*12</f>
        <v>0</v>
      </c>
      <c r="CX45" s="13">
        <f t="shared" si="100"/>
        <v>0</v>
      </c>
      <c r="CY45" s="43">
        <f t="shared" si="35"/>
        <v>0</v>
      </c>
      <c r="CZ45" s="13">
        <f ca="1">'13年1-9支出明细'!AM40/9*12</f>
        <v>0</v>
      </c>
      <c r="DA45" s="13">
        <f t="shared" si="101"/>
        <v>0</v>
      </c>
      <c r="DB45" s="43">
        <f t="shared" si="36"/>
        <v>0</v>
      </c>
      <c r="DC45" s="13">
        <f ca="1">'13年1-9支出明细'!AN40/9*12</f>
        <v>0</v>
      </c>
      <c r="DD45" s="13">
        <f t="shared" si="102"/>
        <v>0</v>
      </c>
      <c r="DE45" s="13">
        <f ca="1">Sheet2!DG39+Sheet2!AD39</f>
        <v>0</v>
      </c>
      <c r="DF45" s="43">
        <f t="shared" si="37"/>
        <v>0</v>
      </c>
      <c r="DG45" s="13">
        <f ca="1">'13年1-9支出明细'!AP40/9*12</f>
        <v>0</v>
      </c>
      <c r="DH45" s="13">
        <f t="shared" si="103"/>
        <v>0</v>
      </c>
      <c r="DI45" s="43">
        <f t="shared" si="38"/>
        <v>0</v>
      </c>
      <c r="DJ45" s="13">
        <f ca="1">'13年1-9支出明细'!AQ40/9*12</f>
        <v>0</v>
      </c>
      <c r="DK45" s="13">
        <f t="shared" si="104"/>
        <v>0</v>
      </c>
      <c r="DL45" s="43">
        <f t="shared" si="39"/>
        <v>0</v>
      </c>
      <c r="DM45" s="13">
        <f ca="1">'13年1-9支出明细'!AR40/9*12</f>
        <v>0</v>
      </c>
      <c r="DN45" s="13">
        <f ca="1">Sheet2!DK39+Sheet2!AH39</f>
        <v>0</v>
      </c>
      <c r="DO45" s="13"/>
      <c r="DP45" s="43">
        <f t="shared" si="40"/>
        <v>0</v>
      </c>
      <c r="DQ45" s="13">
        <f ca="1">'13年1-9支出明细'!AT40/9*12</f>
        <v>0</v>
      </c>
      <c r="DR45" s="13">
        <f t="shared" si="105"/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43">
        <f t="shared" si="42"/>
        <v>0</v>
      </c>
      <c r="EA45" s="13">
        <v>0</v>
      </c>
      <c r="EB45" s="13">
        <f t="shared" si="106"/>
        <v>0</v>
      </c>
      <c r="EC45" s="43">
        <f t="shared" si="43"/>
        <v>0</v>
      </c>
      <c r="ED45" s="13">
        <f ca="1">'13年1-9支出明细'!BC40/9*12</f>
        <v>0</v>
      </c>
      <c r="EE45" s="13">
        <f t="shared" si="107"/>
        <v>0</v>
      </c>
      <c r="EF45" s="43">
        <f t="shared" si="44"/>
        <v>0</v>
      </c>
      <c r="EG45" s="13">
        <f ca="1">'13年1-9支出明细'!BD40/9*12</f>
        <v>0</v>
      </c>
      <c r="EH45" s="13">
        <f t="shared" si="108"/>
        <v>0</v>
      </c>
      <c r="EI45" s="43">
        <f t="shared" si="45"/>
        <v>0</v>
      </c>
      <c r="EJ45" s="13">
        <f ca="1">'13年1-9支出明细'!BE40/9*12</f>
        <v>0</v>
      </c>
      <c r="EK45" s="13">
        <f t="shared" si="109"/>
        <v>0</v>
      </c>
      <c r="EL45" s="13">
        <v>0</v>
      </c>
      <c r="EM45" s="43">
        <f t="shared" si="46"/>
        <v>0</v>
      </c>
      <c r="EN45" s="13">
        <f ca="1">'13年1-9支出明细'!BG40/9*12</f>
        <v>0</v>
      </c>
      <c r="EO45" s="13">
        <f t="shared" si="110"/>
        <v>0</v>
      </c>
      <c r="EP45" s="43">
        <f t="shared" si="47"/>
        <v>0</v>
      </c>
      <c r="EQ45" s="13">
        <f ca="1">'13年1-9支出明细'!BH40/9*12</f>
        <v>0</v>
      </c>
      <c r="ER45" s="13">
        <f t="shared" si="111"/>
        <v>0</v>
      </c>
      <c r="ES45" s="43">
        <f t="shared" si="48"/>
        <v>0</v>
      </c>
      <c r="ET45" s="13">
        <v>0</v>
      </c>
      <c r="EU45" s="13">
        <f t="shared" si="112"/>
        <v>0</v>
      </c>
      <c r="EV45" s="43">
        <f t="shared" si="49"/>
        <v>0</v>
      </c>
      <c r="EW45" s="13">
        <f ca="1">'13年1-9支出明细'!BJ40/9*12</f>
        <v>0</v>
      </c>
      <c r="EX45" s="13">
        <f t="shared" si="113"/>
        <v>0</v>
      </c>
      <c r="EY45" s="43">
        <f t="shared" si="50"/>
        <v>0</v>
      </c>
      <c r="EZ45" s="13">
        <v>0</v>
      </c>
      <c r="FA45" s="13">
        <f t="shared" si="114"/>
        <v>0</v>
      </c>
      <c r="FB45" s="43">
        <f t="shared" si="51"/>
        <v>0</v>
      </c>
      <c r="FC45" s="13">
        <f ca="1">'13年1-9支出明细'!BL40/9*12</f>
        <v>0</v>
      </c>
      <c r="FD45" s="13">
        <f t="shared" si="115"/>
        <v>0</v>
      </c>
      <c r="FE45" s="43">
        <f t="shared" si="52"/>
        <v>0</v>
      </c>
      <c r="FF45" s="13">
        <f ca="1">'13年1-9支出明细'!BM40/9*12</f>
        <v>0</v>
      </c>
      <c r="FG45" s="13">
        <f t="shared" si="116"/>
        <v>0</v>
      </c>
      <c r="FH45" s="43">
        <f t="shared" si="53"/>
        <v>0</v>
      </c>
      <c r="FI45" s="13">
        <f ca="1">'13年1-9支出明细'!BN40/9*12</f>
        <v>0</v>
      </c>
      <c r="FJ45" s="13">
        <f ca="1">Sheet2!EX39+Sheet2!BF39</f>
        <v>0</v>
      </c>
      <c r="FK45" s="13">
        <f t="shared" si="117"/>
        <v>0</v>
      </c>
      <c r="FL45" s="43">
        <f t="shared" si="54"/>
        <v>0</v>
      </c>
      <c r="FM45" s="13">
        <f ca="1">'13年1-9支出明细'!BP40/9*12</f>
        <v>0</v>
      </c>
      <c r="FN45" s="13">
        <v>0</v>
      </c>
      <c r="FO45" s="43">
        <v>0</v>
      </c>
      <c r="FP45" s="13">
        <v>0</v>
      </c>
      <c r="FQ45" s="13">
        <f t="shared" si="118"/>
        <v>0</v>
      </c>
      <c r="FR45" s="43">
        <f t="shared" si="55"/>
        <v>0</v>
      </c>
      <c r="FS45" s="13">
        <f ca="1">'13年1-9支出明细'!BR40/9*12</f>
        <v>0</v>
      </c>
      <c r="FT45" s="13">
        <v>0</v>
      </c>
      <c r="FU45" s="13"/>
      <c r="FV45" s="43"/>
      <c r="FW45" s="13">
        <f ca="1">'13年1-9支出明细'!BT40/9*12</f>
        <v>0</v>
      </c>
      <c r="FX45" s="13">
        <f t="shared" si="119"/>
        <v>0</v>
      </c>
      <c r="FY45" s="43">
        <f t="shared" si="56"/>
        <v>0</v>
      </c>
      <c r="FZ45" s="12">
        <f ca="1">'13年1-9支出明细'!BU40/9*12</f>
        <v>1673249.186666667</v>
      </c>
      <c r="GA45" s="12">
        <f t="shared" si="120"/>
        <v>1941847.8866570301</v>
      </c>
      <c r="GB45" s="43">
        <f t="shared" si="57"/>
        <v>5.7832029413324895E-2</v>
      </c>
      <c r="GC45" s="12">
        <f ca="1">'13年1-9支出明细'!BV40/9*12</f>
        <v>0</v>
      </c>
      <c r="GD45" s="12">
        <f t="shared" si="121"/>
        <v>0</v>
      </c>
      <c r="GE45" s="43">
        <f t="shared" si="58"/>
        <v>0</v>
      </c>
      <c r="GF45" s="12">
        <f ca="1">'13年1-9支出明细'!BW40/9*12</f>
        <v>0</v>
      </c>
      <c r="GG45" s="12">
        <f t="shared" si="122"/>
        <v>0</v>
      </c>
      <c r="GH45" s="43">
        <f t="shared" si="59"/>
        <v>0</v>
      </c>
      <c r="GI45" s="12">
        <v>0</v>
      </c>
      <c r="GJ45" s="12">
        <f t="shared" si="123"/>
        <v>0</v>
      </c>
      <c r="GK45" s="43">
        <f t="shared" si="60"/>
        <v>0</v>
      </c>
      <c r="GL45" s="27">
        <f t="shared" si="140"/>
        <v>11348.199999999999</v>
      </c>
      <c r="GM45" s="27">
        <f t="shared" si="124"/>
        <v>13169.872343557432</v>
      </c>
      <c r="GN45" s="43">
        <f t="shared" si="61"/>
        <v>1.9687262281972181E-3</v>
      </c>
      <c r="GO45" s="13">
        <f ca="1">'13年1-9支出明细'!BZ40/9*12</f>
        <v>0</v>
      </c>
      <c r="GP45" s="13" t="e">
        <f t="shared" si="125"/>
        <v>#DIV/0!</v>
      </c>
      <c r="GQ45" s="43" t="e">
        <f t="shared" si="62"/>
        <v>#DIV/0!</v>
      </c>
      <c r="GR45" s="13">
        <f ca="1">'13年1-9支出明细'!CA40/9*12</f>
        <v>0</v>
      </c>
      <c r="GS45" s="13">
        <f t="shared" si="126"/>
        <v>0</v>
      </c>
      <c r="GT45" s="43">
        <f t="shared" si="63"/>
        <v>0</v>
      </c>
      <c r="GU45" s="13">
        <f ca="1">'13年1-9支出明细'!CB40/9*12</f>
        <v>0</v>
      </c>
      <c r="GV45" s="27">
        <f t="shared" si="127"/>
        <v>0</v>
      </c>
      <c r="GW45" s="38">
        <f t="shared" si="70"/>
        <v>0</v>
      </c>
      <c r="GX45" s="13">
        <f ca="1">'13年1-9支出明细'!CC40/9*12</f>
        <v>0</v>
      </c>
      <c r="GY45" s="13">
        <f t="shared" si="128"/>
        <v>0</v>
      </c>
      <c r="GZ45" s="43">
        <f t="shared" si="64"/>
        <v>0</v>
      </c>
      <c r="HA45" s="13">
        <f ca="1">'13年1-9支出明细'!CD40/9*12</f>
        <v>11348.199999999999</v>
      </c>
      <c r="HB45" s="13">
        <f t="shared" si="129"/>
        <v>13169.872343557434</v>
      </c>
      <c r="HC45" s="56">
        <f t="shared" si="65"/>
        <v>5.4841293922440394E-2</v>
      </c>
    </row>
    <row r="46" spans="1:211">
      <c r="A46" s="18">
        <v>125</v>
      </c>
      <c r="B46" s="3" t="s">
        <v>520</v>
      </c>
      <c r="C46" s="3" t="s">
        <v>335</v>
      </c>
      <c r="D46" s="12">
        <f t="shared" si="141"/>
        <v>85646.146666666682</v>
      </c>
      <c r="E46" s="12">
        <f t="shared" si="142"/>
        <v>79342.8</v>
      </c>
      <c r="F46" s="13">
        <v>53064</v>
      </c>
      <c r="G46" s="26">
        <f t="shared" si="71"/>
        <v>61582.110470253574</v>
      </c>
      <c r="H46" s="40">
        <f t="shared" si="72"/>
        <v>7.7692378240652401E-4</v>
      </c>
      <c r="I46" s="13">
        <v>0</v>
      </c>
      <c r="J46" s="13">
        <f t="shared" si="73"/>
        <v>0</v>
      </c>
      <c r="K46" s="40">
        <f t="shared" si="5"/>
        <v>0</v>
      </c>
      <c r="L46" s="13">
        <v>23878.799999999999</v>
      </c>
      <c r="M46" s="13">
        <f t="shared" si="74"/>
        <v>27711.949711614114</v>
      </c>
      <c r="N46" s="40">
        <f t="shared" si="6"/>
        <v>7.7692378240652412E-4</v>
      </c>
      <c r="O46" s="13">
        <v>0</v>
      </c>
      <c r="P46" s="13">
        <v>0</v>
      </c>
      <c r="Q46" s="13">
        <f t="shared" si="75"/>
        <v>0</v>
      </c>
      <c r="R46" s="43">
        <f t="shared" si="7"/>
        <v>0</v>
      </c>
      <c r="S46" s="124">
        <v>0</v>
      </c>
      <c r="T46" s="130">
        <v>2400</v>
      </c>
      <c r="U46" s="125">
        <v>0</v>
      </c>
      <c r="V46" s="125">
        <f t="shared" si="76"/>
        <v>2785.2605368726186</v>
      </c>
      <c r="W46" s="43">
        <f t="shared" si="8"/>
        <v>4.2936882782310007E-4</v>
      </c>
      <c r="X46" s="13">
        <f ca="1">'13年1-9支出明细'!K41/9*12</f>
        <v>0</v>
      </c>
      <c r="Y46" s="13">
        <f t="shared" si="77"/>
        <v>0</v>
      </c>
      <c r="Z46" s="43">
        <f t="shared" si="9"/>
        <v>0</v>
      </c>
      <c r="AA46" s="13">
        <f ca="1">'13年1-9支出明细'!L41/9*12</f>
        <v>0</v>
      </c>
      <c r="AB46" s="13">
        <f t="shared" si="78"/>
        <v>0</v>
      </c>
      <c r="AC46" s="43">
        <f t="shared" si="10"/>
        <v>0</v>
      </c>
      <c r="AD46" s="13">
        <f ca="1">'13年1-9支出明细'!M41/9*12</f>
        <v>0</v>
      </c>
      <c r="AE46" s="13">
        <f t="shared" si="79"/>
        <v>0</v>
      </c>
      <c r="AF46" s="43">
        <f t="shared" si="11"/>
        <v>0</v>
      </c>
      <c r="AG46" s="13">
        <f ca="1">'13年1-9支出明细'!N41/9*12</f>
        <v>0</v>
      </c>
      <c r="AH46" s="23">
        <v>0</v>
      </c>
      <c r="AI46" s="43">
        <v>0</v>
      </c>
      <c r="AJ46" s="23">
        <f t="shared" si="12"/>
        <v>0</v>
      </c>
      <c r="AK46" s="23">
        <f t="shared" si="13"/>
        <v>0</v>
      </c>
      <c r="AL46" s="43">
        <f t="shared" si="14"/>
        <v>0</v>
      </c>
      <c r="AM46" s="13">
        <f ca="1">'13年1-9支出明细'!P41/9*12</f>
        <v>0</v>
      </c>
      <c r="AN46" s="13">
        <f t="shared" si="80"/>
        <v>0</v>
      </c>
      <c r="AO46" s="43">
        <f t="shared" si="15"/>
        <v>0</v>
      </c>
      <c r="AP46" s="13">
        <f ca="1">'13年1-9支出明细'!Q41/9*12</f>
        <v>0</v>
      </c>
      <c r="AQ46" s="13">
        <f t="shared" si="81"/>
        <v>0</v>
      </c>
      <c r="AR46" s="43">
        <f t="shared" si="16"/>
        <v>0</v>
      </c>
      <c r="AS46" s="13">
        <f ca="1">'13年1-9支出明细'!R41/9*12</f>
        <v>0</v>
      </c>
      <c r="AT46" s="13">
        <f t="shared" si="82"/>
        <v>0</v>
      </c>
      <c r="AU46" s="43">
        <f t="shared" si="17"/>
        <v>0</v>
      </c>
      <c r="AV46" s="13">
        <v>0</v>
      </c>
      <c r="AW46" s="13">
        <f t="shared" si="83"/>
        <v>0</v>
      </c>
      <c r="AX46" s="43">
        <f t="shared" si="18"/>
        <v>0</v>
      </c>
      <c r="AY46" s="12">
        <f t="shared" si="138"/>
        <v>460</v>
      </c>
      <c r="AZ46" s="31">
        <f t="shared" si="84"/>
        <v>533.84160290058514</v>
      </c>
      <c r="BA46" s="43">
        <f t="shared" si="19"/>
        <v>4.4063488543351506E-6</v>
      </c>
      <c r="BB46" s="13">
        <f ca="1">'13年1-9支出明细'!U41/9*12</f>
        <v>0</v>
      </c>
      <c r="BC46" s="13">
        <f t="shared" si="85"/>
        <v>0</v>
      </c>
      <c r="BD46" s="43">
        <f t="shared" si="20"/>
        <v>0</v>
      </c>
      <c r="BE46" s="13">
        <f ca="1">'13年1-9支出明细'!V41/9*12</f>
        <v>0</v>
      </c>
      <c r="BF46" s="13">
        <f t="shared" si="86"/>
        <v>0</v>
      </c>
      <c r="BG46" s="43">
        <f t="shared" si="21"/>
        <v>0</v>
      </c>
      <c r="BH46" s="13">
        <f ca="1">'13年1-9支出明细'!W41/9*12</f>
        <v>0</v>
      </c>
      <c r="BI46" s="13">
        <f t="shared" si="87"/>
        <v>0</v>
      </c>
      <c r="BJ46" s="43">
        <f t="shared" si="22"/>
        <v>0</v>
      </c>
      <c r="BK46" s="13">
        <f ca="1">'13年1-9支出明细'!X41/9*12</f>
        <v>0</v>
      </c>
      <c r="BL46" s="13">
        <f t="shared" si="88"/>
        <v>0</v>
      </c>
      <c r="BM46" s="43">
        <f t="shared" si="23"/>
        <v>0</v>
      </c>
      <c r="BN46" s="13">
        <f ca="1">'13年1-9支出明细'!Y41/9*12</f>
        <v>0</v>
      </c>
      <c r="BO46" s="13">
        <f t="shared" si="89"/>
        <v>0</v>
      </c>
      <c r="BP46" s="43">
        <f t="shared" si="24"/>
        <v>0</v>
      </c>
      <c r="BQ46" s="13">
        <f ca="1">'13年1-9支出明细'!Z41/9*12</f>
        <v>0</v>
      </c>
      <c r="BR46" s="13">
        <f ca="1">Sheet2!EP40+Sheet2!V40</f>
        <v>460</v>
      </c>
      <c r="BS46" s="13">
        <f t="shared" si="90"/>
        <v>0</v>
      </c>
      <c r="BT46" s="43">
        <f t="shared" si="25"/>
        <v>0</v>
      </c>
      <c r="BU46" s="13">
        <f ca="1">'13年1-9支出明细'!AB41/9*12</f>
        <v>0</v>
      </c>
      <c r="BV46" s="13">
        <f t="shared" si="91"/>
        <v>0</v>
      </c>
      <c r="BW46" s="43">
        <f t="shared" si="26"/>
        <v>0</v>
      </c>
      <c r="BX46" s="13">
        <f ca="1">'13年1-9支出明细'!AC41/9*12</f>
        <v>613.33333333333337</v>
      </c>
      <c r="BY46" s="13">
        <f t="shared" si="92"/>
        <v>711.78880386744697</v>
      </c>
      <c r="BZ46" s="43">
        <f t="shared" si="27"/>
        <v>5.4680318471963748E-4</v>
      </c>
      <c r="CA46" s="12">
        <f t="shared" si="131"/>
        <v>5685.68</v>
      </c>
      <c r="CB46" s="30">
        <f t="shared" si="93"/>
        <v>6598.3750538691284</v>
      </c>
      <c r="CC46" s="43">
        <f t="shared" si="28"/>
        <v>2.1259514755278453E-5</v>
      </c>
      <c r="CD46" s="13">
        <f ca="1">'13年1-9支出明细'!AE41/9*12</f>
        <v>5685.68</v>
      </c>
      <c r="CE46" s="13">
        <f t="shared" si="94"/>
        <v>6598.3750538691293</v>
      </c>
      <c r="CF46" s="43">
        <f t="shared" si="29"/>
        <v>2.4610110275390422E-5</v>
      </c>
      <c r="CG46" s="13">
        <f ca="1">'13年1-9支出明细'!AF41/9*12</f>
        <v>0</v>
      </c>
      <c r="CH46" s="13">
        <f ca="1">Sheet2!BP40+Sheet2!ET40</f>
        <v>0</v>
      </c>
      <c r="CI46" s="13">
        <f t="shared" si="95"/>
        <v>0</v>
      </c>
      <c r="CJ46" s="43">
        <f t="shared" si="30"/>
        <v>0</v>
      </c>
      <c r="CK46" s="12">
        <f t="shared" si="139"/>
        <v>101.86666666666667</v>
      </c>
      <c r="CL46" s="30">
        <f t="shared" si="96"/>
        <v>118.21883612059337</v>
      </c>
      <c r="CM46" s="43">
        <f t="shared" si="31"/>
        <v>1.1118638638064834E-6</v>
      </c>
      <c r="CN46" s="13">
        <v>0</v>
      </c>
      <c r="CO46" s="13">
        <f t="shared" si="97"/>
        <v>0</v>
      </c>
      <c r="CP46" s="43">
        <f t="shared" si="32"/>
        <v>0</v>
      </c>
      <c r="CQ46" s="13">
        <f ca="1">'13年1-9支出明细'!AJ41/9*12</f>
        <v>0</v>
      </c>
      <c r="CR46" s="13">
        <f t="shared" si="98"/>
        <v>0</v>
      </c>
      <c r="CS46" s="43">
        <f t="shared" si="33"/>
        <v>0</v>
      </c>
      <c r="CT46" s="13">
        <f ca="1">'13年1-9支出明细'!AK41/9*12</f>
        <v>0</v>
      </c>
      <c r="CU46" s="13">
        <f t="shared" si="99"/>
        <v>0</v>
      </c>
      <c r="CV46" s="43">
        <f t="shared" si="34"/>
        <v>0</v>
      </c>
      <c r="CW46" s="13">
        <f ca="1">'13年1-9支出明细'!AL41/9*12</f>
        <v>0</v>
      </c>
      <c r="CX46" s="13">
        <f t="shared" si="100"/>
        <v>0</v>
      </c>
      <c r="CY46" s="43">
        <f t="shared" si="35"/>
        <v>0</v>
      </c>
      <c r="CZ46" s="13">
        <f ca="1">'13年1-9支出明细'!AM41/9*12</f>
        <v>0</v>
      </c>
      <c r="DA46" s="13">
        <f t="shared" si="101"/>
        <v>0</v>
      </c>
      <c r="DB46" s="43">
        <f t="shared" si="36"/>
        <v>0</v>
      </c>
      <c r="DC46" s="13">
        <f ca="1">'13年1-9支出明细'!AN41/9*12</f>
        <v>0</v>
      </c>
      <c r="DD46" s="13">
        <f t="shared" si="102"/>
        <v>0</v>
      </c>
      <c r="DE46" s="13">
        <f ca="1">Sheet2!DG40+Sheet2!AD40</f>
        <v>0</v>
      </c>
      <c r="DF46" s="43">
        <f t="shared" si="37"/>
        <v>0</v>
      </c>
      <c r="DG46" s="13">
        <f ca="1">'13年1-9支出明细'!AP41/9*12</f>
        <v>0</v>
      </c>
      <c r="DH46" s="13">
        <f t="shared" si="103"/>
        <v>0</v>
      </c>
      <c r="DI46" s="43">
        <f t="shared" si="38"/>
        <v>0</v>
      </c>
      <c r="DJ46" s="13">
        <f ca="1">'13年1-9支出明细'!AQ41/9*12</f>
        <v>0</v>
      </c>
      <c r="DK46" s="13">
        <f t="shared" si="104"/>
        <v>0</v>
      </c>
      <c r="DL46" s="43">
        <f t="shared" si="39"/>
        <v>0</v>
      </c>
      <c r="DM46" s="13">
        <f ca="1">'13年1-9支出明细'!AR41/9*12</f>
        <v>0</v>
      </c>
      <c r="DN46" s="13">
        <f ca="1">Sheet2!DK40+Sheet2!AH40</f>
        <v>0</v>
      </c>
      <c r="DO46" s="13"/>
      <c r="DP46" s="43">
        <f t="shared" si="40"/>
        <v>0</v>
      </c>
      <c r="DQ46" s="13">
        <f ca="1">'13年1-9支出明细'!AT41/9*12</f>
        <v>0</v>
      </c>
      <c r="DR46" s="13">
        <f t="shared" si="105"/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43">
        <f t="shared" si="42"/>
        <v>0</v>
      </c>
      <c r="EA46" s="13">
        <v>0</v>
      </c>
      <c r="EB46" s="13">
        <f t="shared" si="106"/>
        <v>0</v>
      </c>
      <c r="EC46" s="43">
        <f t="shared" si="43"/>
        <v>0</v>
      </c>
      <c r="ED46" s="13">
        <f ca="1">'13年1-9支出明细'!BC41/9*12</f>
        <v>0</v>
      </c>
      <c r="EE46" s="13">
        <f t="shared" si="107"/>
        <v>0</v>
      </c>
      <c r="EF46" s="43">
        <f t="shared" si="44"/>
        <v>0</v>
      </c>
      <c r="EG46" s="13">
        <f ca="1">'13年1-9支出明细'!BD41/9*12</f>
        <v>0</v>
      </c>
      <c r="EH46" s="13">
        <f t="shared" si="108"/>
        <v>0</v>
      </c>
      <c r="EI46" s="43">
        <f t="shared" si="45"/>
        <v>0</v>
      </c>
      <c r="EJ46" s="13">
        <f ca="1">'13年1-9支出明细'!BE41/9*12</f>
        <v>0</v>
      </c>
      <c r="EK46" s="13">
        <f t="shared" si="109"/>
        <v>0</v>
      </c>
      <c r="EL46" s="13">
        <v>0</v>
      </c>
      <c r="EM46" s="43">
        <f t="shared" si="46"/>
        <v>0</v>
      </c>
      <c r="EN46" s="13">
        <f ca="1">'13年1-9支出明细'!BG41/9*12</f>
        <v>0</v>
      </c>
      <c r="EO46" s="13">
        <f t="shared" si="110"/>
        <v>0</v>
      </c>
      <c r="EP46" s="43">
        <f t="shared" si="47"/>
        <v>0</v>
      </c>
      <c r="EQ46" s="13">
        <f ca="1">'13年1-9支出明细'!BH41/9*12</f>
        <v>0</v>
      </c>
      <c r="ER46" s="13">
        <f t="shared" si="111"/>
        <v>0</v>
      </c>
      <c r="ES46" s="43">
        <f t="shared" si="48"/>
        <v>0</v>
      </c>
      <c r="ET46" s="13">
        <v>0</v>
      </c>
      <c r="EU46" s="13">
        <f t="shared" si="112"/>
        <v>0</v>
      </c>
      <c r="EV46" s="43">
        <f t="shared" si="49"/>
        <v>0</v>
      </c>
      <c r="EW46" s="13">
        <f ca="1">'13年1-9支出明细'!BJ41/9*12</f>
        <v>0</v>
      </c>
      <c r="EX46" s="13">
        <f t="shared" si="113"/>
        <v>0</v>
      </c>
      <c r="EY46" s="43">
        <f t="shared" si="50"/>
        <v>0</v>
      </c>
      <c r="EZ46" s="13">
        <v>0</v>
      </c>
      <c r="FA46" s="13">
        <f t="shared" si="114"/>
        <v>0</v>
      </c>
      <c r="FB46" s="43">
        <f t="shared" si="51"/>
        <v>0</v>
      </c>
      <c r="FC46" s="13">
        <f ca="1">'13年1-9支出明细'!BL41/9*12</f>
        <v>0</v>
      </c>
      <c r="FD46" s="13">
        <f t="shared" si="115"/>
        <v>0</v>
      </c>
      <c r="FE46" s="43">
        <f t="shared" si="52"/>
        <v>0</v>
      </c>
      <c r="FF46" s="13">
        <f ca="1">'13年1-9支出明细'!BM41/9*12</f>
        <v>0</v>
      </c>
      <c r="FG46" s="13">
        <f t="shared" si="116"/>
        <v>0</v>
      </c>
      <c r="FH46" s="43">
        <f t="shared" si="53"/>
        <v>0</v>
      </c>
      <c r="FI46" s="13">
        <f ca="1">'13年1-9支出明细'!BN41/9*12</f>
        <v>101.86666666666667</v>
      </c>
      <c r="FJ46" s="13">
        <f ca="1">Sheet2!EX40+Sheet2!BF40</f>
        <v>0</v>
      </c>
      <c r="FK46" s="13">
        <f t="shared" si="117"/>
        <v>118.21883612059334</v>
      </c>
      <c r="FL46" s="43">
        <f t="shared" si="54"/>
        <v>7.7927030821517689E-5</v>
      </c>
      <c r="FM46" s="13">
        <f ca="1">'13年1-9支出明细'!BP41/9*12</f>
        <v>0</v>
      </c>
      <c r="FN46" s="13">
        <v>0</v>
      </c>
      <c r="FO46" s="43">
        <v>0</v>
      </c>
      <c r="FP46" s="13">
        <v>0</v>
      </c>
      <c r="FQ46" s="13">
        <f t="shared" si="118"/>
        <v>0</v>
      </c>
      <c r="FR46" s="43">
        <f t="shared" si="55"/>
        <v>0</v>
      </c>
      <c r="FS46" s="13">
        <f ca="1">'13年1-9支出明细'!BR41/9*12</f>
        <v>0</v>
      </c>
      <c r="FT46" s="13">
        <v>0</v>
      </c>
      <c r="FU46" s="13"/>
      <c r="FV46" s="43"/>
      <c r="FW46" s="13">
        <f ca="1">'13年1-9支出明细'!BT41/9*12</f>
        <v>0</v>
      </c>
      <c r="FX46" s="13">
        <f t="shared" si="119"/>
        <v>0</v>
      </c>
      <c r="FY46" s="43">
        <f t="shared" si="56"/>
        <v>0</v>
      </c>
      <c r="FZ46" s="12">
        <f ca="1">'13年1-9支出明细'!BU41/9*12</f>
        <v>55.8</v>
      </c>
      <c r="GA46" s="12">
        <f t="shared" si="120"/>
        <v>64.757307482288368</v>
      </c>
      <c r="GB46" s="43">
        <f t="shared" si="57"/>
        <v>1.9285993186060905E-6</v>
      </c>
      <c r="GC46" s="12">
        <f ca="1">'13年1-9支出明细'!BV41/9*12</f>
        <v>0</v>
      </c>
      <c r="GD46" s="12">
        <f t="shared" si="121"/>
        <v>0</v>
      </c>
      <c r="GE46" s="43">
        <f t="shared" si="58"/>
        <v>0</v>
      </c>
      <c r="GF46" s="12">
        <f ca="1">'13年1-9支出明细'!BW41/9*12</f>
        <v>0</v>
      </c>
      <c r="GG46" s="12">
        <f t="shared" si="122"/>
        <v>0</v>
      </c>
      <c r="GH46" s="43">
        <f t="shared" si="59"/>
        <v>0</v>
      </c>
      <c r="GI46" s="12">
        <v>0</v>
      </c>
      <c r="GJ46" s="12">
        <f t="shared" si="123"/>
        <v>0</v>
      </c>
      <c r="GK46" s="43">
        <f t="shared" si="60"/>
        <v>0</v>
      </c>
      <c r="GL46" s="27">
        <f t="shared" si="140"/>
        <v>0</v>
      </c>
      <c r="GM46" s="27">
        <f t="shared" si="124"/>
        <v>0</v>
      </c>
      <c r="GN46" s="43">
        <f t="shared" si="61"/>
        <v>0</v>
      </c>
      <c r="GO46" s="13">
        <f ca="1">'13年1-9支出明细'!BZ41/9*12</f>
        <v>0</v>
      </c>
      <c r="GP46" s="13" t="e">
        <f t="shared" si="125"/>
        <v>#DIV/0!</v>
      </c>
      <c r="GQ46" s="43" t="e">
        <f t="shared" si="62"/>
        <v>#DIV/0!</v>
      </c>
      <c r="GR46" s="13">
        <f ca="1">'13年1-9支出明细'!CA41/9*12</f>
        <v>0</v>
      </c>
      <c r="GS46" s="13">
        <f t="shared" si="126"/>
        <v>0</v>
      </c>
      <c r="GT46" s="43">
        <f t="shared" si="63"/>
        <v>0</v>
      </c>
      <c r="GU46" s="13">
        <f ca="1">'13年1-9支出明细'!CB41/9*12</f>
        <v>0</v>
      </c>
      <c r="GV46" s="27">
        <f t="shared" si="127"/>
        <v>0</v>
      </c>
      <c r="GW46" s="38">
        <f t="shared" si="70"/>
        <v>0</v>
      </c>
      <c r="GX46" s="13">
        <f ca="1">'13年1-9支出明细'!CC41/9*12</f>
        <v>0</v>
      </c>
      <c r="GY46" s="13">
        <f t="shared" si="128"/>
        <v>0</v>
      </c>
      <c r="GZ46" s="43">
        <f t="shared" si="64"/>
        <v>0</v>
      </c>
      <c r="HA46" s="13">
        <f ca="1">'13年1-9支出明细'!CD41/9*12</f>
        <v>0</v>
      </c>
      <c r="HB46" s="13">
        <f t="shared" si="129"/>
        <v>0</v>
      </c>
      <c r="HC46" s="56">
        <f t="shared" si="65"/>
        <v>0</v>
      </c>
    </row>
    <row r="47" spans="1:211">
      <c r="A47" s="18">
        <v>126</v>
      </c>
      <c r="B47" s="3" t="s">
        <v>521</v>
      </c>
      <c r="C47" s="3" t="s">
        <v>336</v>
      </c>
      <c r="D47" s="12">
        <f t="shared" si="141"/>
        <v>346524.01000000007</v>
      </c>
      <c r="E47" s="12">
        <f t="shared" si="142"/>
        <v>313713.40000000002</v>
      </c>
      <c r="F47" s="13">
        <v>200172</v>
      </c>
      <c r="G47" s="26">
        <f t="shared" si="71"/>
        <v>232304.65507786069</v>
      </c>
      <c r="H47" s="40">
        <f t="shared" si="72"/>
        <v>2.9307701524928149E-3</v>
      </c>
      <c r="I47" s="13">
        <v>13864</v>
      </c>
      <c r="J47" s="13">
        <f t="shared" si="73"/>
        <v>16089.521701334155</v>
      </c>
      <c r="K47" s="40">
        <f t="shared" si="5"/>
        <v>3.7344109755911635E-4</v>
      </c>
      <c r="L47" s="13">
        <v>90077.4</v>
      </c>
      <c r="M47" s="13">
        <f t="shared" si="74"/>
        <v>104537.09478503732</v>
      </c>
      <c r="N47" s="40">
        <f t="shared" si="6"/>
        <v>2.9307701524928153E-3</v>
      </c>
      <c r="O47" s="13">
        <v>0</v>
      </c>
      <c r="P47" s="13">
        <v>0</v>
      </c>
      <c r="Q47" s="13">
        <f t="shared" si="75"/>
        <v>0</v>
      </c>
      <c r="R47" s="43">
        <f t="shared" si="7"/>
        <v>0</v>
      </c>
      <c r="S47" s="124">
        <v>0</v>
      </c>
      <c r="T47" s="130">
        <v>9600</v>
      </c>
      <c r="U47" s="125">
        <v>0</v>
      </c>
      <c r="V47" s="125">
        <f t="shared" si="76"/>
        <v>11141.042147490474</v>
      </c>
      <c r="W47" s="43">
        <f t="shared" si="8"/>
        <v>1.7174753112924003E-3</v>
      </c>
      <c r="X47" s="13">
        <f ca="1">'13年1-9支出明细'!K42/9*12</f>
        <v>0</v>
      </c>
      <c r="Y47" s="13">
        <f t="shared" si="77"/>
        <v>0</v>
      </c>
      <c r="Z47" s="43">
        <f t="shared" si="9"/>
        <v>0</v>
      </c>
      <c r="AA47" s="13">
        <f ca="1">'13年1-9支出明细'!L42/9*12</f>
        <v>0</v>
      </c>
      <c r="AB47" s="13">
        <f t="shared" si="78"/>
        <v>0</v>
      </c>
      <c r="AC47" s="43">
        <f t="shared" si="10"/>
        <v>0</v>
      </c>
      <c r="AD47" s="13">
        <f ca="1">'13年1-9支出明细'!M42/9*12</f>
        <v>0</v>
      </c>
      <c r="AE47" s="13">
        <f t="shared" si="79"/>
        <v>0</v>
      </c>
      <c r="AF47" s="43">
        <f t="shared" si="11"/>
        <v>0</v>
      </c>
      <c r="AG47" s="13">
        <f ca="1">'13年1-9支出明细'!N42/9*12</f>
        <v>0</v>
      </c>
      <c r="AH47" s="23">
        <v>0</v>
      </c>
      <c r="AI47" s="43">
        <v>0</v>
      </c>
      <c r="AJ47" s="23">
        <f t="shared" si="12"/>
        <v>0</v>
      </c>
      <c r="AK47" s="23">
        <f t="shared" si="13"/>
        <v>0</v>
      </c>
      <c r="AL47" s="43">
        <f t="shared" si="14"/>
        <v>0</v>
      </c>
      <c r="AM47" s="13">
        <f ca="1">'13年1-9支出明细'!P42/9*12</f>
        <v>0</v>
      </c>
      <c r="AN47" s="13">
        <f t="shared" si="80"/>
        <v>0</v>
      </c>
      <c r="AO47" s="43">
        <f t="shared" si="15"/>
        <v>0</v>
      </c>
      <c r="AP47" s="13">
        <f ca="1">'13年1-9支出明细'!Q42/9*12</f>
        <v>0</v>
      </c>
      <c r="AQ47" s="13">
        <f t="shared" si="81"/>
        <v>0</v>
      </c>
      <c r="AR47" s="43">
        <f t="shared" si="16"/>
        <v>0</v>
      </c>
      <c r="AS47" s="13">
        <f ca="1">'13年1-9支出明细'!R42/9*12</f>
        <v>0</v>
      </c>
      <c r="AT47" s="13">
        <f t="shared" si="82"/>
        <v>0</v>
      </c>
      <c r="AU47" s="43">
        <f t="shared" si="17"/>
        <v>0</v>
      </c>
      <c r="AV47" s="13">
        <v>0</v>
      </c>
      <c r="AW47" s="13">
        <f t="shared" si="83"/>
        <v>0</v>
      </c>
      <c r="AX47" s="43">
        <f t="shared" si="18"/>
        <v>0</v>
      </c>
      <c r="AY47" s="12">
        <f t="shared" si="138"/>
        <v>23644.329999999998</v>
      </c>
      <c r="AZ47" s="31">
        <f t="shared" si="84"/>
        <v>27439.841362413892</v>
      </c>
      <c r="BA47" s="43">
        <f t="shared" si="19"/>
        <v>2.2648949218917873E-4</v>
      </c>
      <c r="BB47" s="13">
        <f ca="1">'13年1-9支出明细'!U42/9*12</f>
        <v>0</v>
      </c>
      <c r="BC47" s="13">
        <f t="shared" si="85"/>
        <v>0</v>
      </c>
      <c r="BD47" s="43">
        <f t="shared" si="20"/>
        <v>0</v>
      </c>
      <c r="BE47" s="13">
        <f ca="1">'13年1-9支出明细'!V42/9*12</f>
        <v>0</v>
      </c>
      <c r="BF47" s="13">
        <f t="shared" si="86"/>
        <v>0</v>
      </c>
      <c r="BG47" s="43">
        <f t="shared" si="21"/>
        <v>0</v>
      </c>
      <c r="BH47" s="13">
        <f ca="1">'13年1-9支出明细'!W42/9*12</f>
        <v>0</v>
      </c>
      <c r="BI47" s="13">
        <f t="shared" si="87"/>
        <v>0</v>
      </c>
      <c r="BJ47" s="43">
        <f t="shared" si="22"/>
        <v>0</v>
      </c>
      <c r="BK47" s="13">
        <f ca="1">'13年1-9支出明细'!X42/9*12</f>
        <v>0</v>
      </c>
      <c r="BL47" s="13">
        <f t="shared" si="88"/>
        <v>0</v>
      </c>
      <c r="BM47" s="43">
        <f t="shared" si="23"/>
        <v>0</v>
      </c>
      <c r="BN47" s="13">
        <f ca="1">'13年1-9支出明细'!Y42/9*12</f>
        <v>0</v>
      </c>
      <c r="BO47" s="13">
        <f t="shared" si="89"/>
        <v>0</v>
      </c>
      <c r="BP47" s="43">
        <f t="shared" si="24"/>
        <v>0</v>
      </c>
      <c r="BQ47" s="13">
        <f ca="1">'13年1-9支出明细'!Z42/9*12</f>
        <v>22656.12</v>
      </c>
      <c r="BR47" s="13">
        <f ca="1">Sheet2!EP41+Sheet2!V41</f>
        <v>988.21</v>
      </c>
      <c r="BS47" s="13">
        <f t="shared" si="90"/>
        <v>26292.998731104359</v>
      </c>
      <c r="BT47" s="43">
        <f t="shared" si="25"/>
        <v>2.5617659778422988E-4</v>
      </c>
      <c r="BU47" s="13">
        <f ca="1">'13年1-9支出明细'!AB42/9*12</f>
        <v>884.28</v>
      </c>
      <c r="BV47" s="13">
        <f t="shared" si="91"/>
        <v>1026.229244810716</v>
      </c>
      <c r="BW47" s="43">
        <f t="shared" si="26"/>
        <v>1.9508866398990546E-4</v>
      </c>
      <c r="BX47" s="13">
        <f ca="1">'13年1-9支出明细'!AC42/9*12</f>
        <v>433.33333333333337</v>
      </c>
      <c r="BY47" s="13">
        <f t="shared" si="92"/>
        <v>502.89426360200054</v>
      </c>
      <c r="BZ47" s="43">
        <f t="shared" si="27"/>
        <v>3.8632833703017863E-4</v>
      </c>
      <c r="CA47" s="12">
        <f t="shared" si="131"/>
        <v>814.39999999999986</v>
      </c>
      <c r="CB47" s="30">
        <f t="shared" si="93"/>
        <v>945.13174217877497</v>
      </c>
      <c r="CC47" s="43">
        <f t="shared" si="28"/>
        <v>3.0451500641433864E-6</v>
      </c>
      <c r="CD47" s="13">
        <f ca="1">'13年1-9支出明细'!AE42/9*12</f>
        <v>814.39999999999986</v>
      </c>
      <c r="CE47" s="13">
        <f t="shared" si="94"/>
        <v>945.13174217877497</v>
      </c>
      <c r="CF47" s="43">
        <f t="shared" si="29"/>
        <v>3.525079464246661E-6</v>
      </c>
      <c r="CG47" s="13">
        <f ca="1">'13年1-9支出明细'!AF42/9*12</f>
        <v>0</v>
      </c>
      <c r="CH47" s="13">
        <f ca="1">Sheet2!BP41+Sheet2!ET41</f>
        <v>0</v>
      </c>
      <c r="CI47" s="13">
        <f t="shared" si="95"/>
        <v>0</v>
      </c>
      <c r="CJ47" s="43">
        <f t="shared" si="30"/>
        <v>0</v>
      </c>
      <c r="CK47" s="12">
        <f t="shared" si="139"/>
        <v>0</v>
      </c>
      <c r="CL47" s="30">
        <f t="shared" si="96"/>
        <v>0</v>
      </c>
      <c r="CM47" s="43">
        <f t="shared" si="31"/>
        <v>0</v>
      </c>
      <c r="CN47" s="13">
        <v>0</v>
      </c>
      <c r="CO47" s="13">
        <f t="shared" si="97"/>
        <v>0</v>
      </c>
      <c r="CP47" s="43">
        <f t="shared" si="32"/>
        <v>0</v>
      </c>
      <c r="CQ47" s="13">
        <f ca="1">'13年1-9支出明细'!AJ42/9*12</f>
        <v>0</v>
      </c>
      <c r="CR47" s="13">
        <f t="shared" si="98"/>
        <v>0</v>
      </c>
      <c r="CS47" s="43">
        <f t="shared" si="33"/>
        <v>0</v>
      </c>
      <c r="CT47" s="13">
        <f ca="1">'13年1-9支出明细'!AK42/9*12</f>
        <v>0</v>
      </c>
      <c r="CU47" s="13">
        <f t="shared" si="99"/>
        <v>0</v>
      </c>
      <c r="CV47" s="43">
        <f t="shared" si="34"/>
        <v>0</v>
      </c>
      <c r="CW47" s="13">
        <f ca="1">'13年1-9支出明细'!AL42/9*12</f>
        <v>0</v>
      </c>
      <c r="CX47" s="13">
        <f t="shared" si="100"/>
        <v>0</v>
      </c>
      <c r="CY47" s="43">
        <f t="shared" si="35"/>
        <v>0</v>
      </c>
      <c r="CZ47" s="13">
        <f ca="1">'13年1-9支出明细'!AM42/9*12</f>
        <v>0</v>
      </c>
      <c r="DA47" s="13">
        <f t="shared" si="101"/>
        <v>0</v>
      </c>
      <c r="DB47" s="43">
        <f t="shared" si="36"/>
        <v>0</v>
      </c>
      <c r="DC47" s="13">
        <f ca="1">'13年1-9支出明细'!AN42/9*12</f>
        <v>0</v>
      </c>
      <c r="DD47" s="13">
        <f t="shared" si="102"/>
        <v>0</v>
      </c>
      <c r="DE47" s="13">
        <f ca="1">Sheet2!DG41+Sheet2!AD41</f>
        <v>0</v>
      </c>
      <c r="DF47" s="43">
        <f t="shared" si="37"/>
        <v>0</v>
      </c>
      <c r="DG47" s="13">
        <f ca="1">'13年1-9支出明细'!AP42/9*12</f>
        <v>0</v>
      </c>
      <c r="DH47" s="13">
        <f t="shared" si="103"/>
        <v>0</v>
      </c>
      <c r="DI47" s="43">
        <f t="shared" si="38"/>
        <v>0</v>
      </c>
      <c r="DJ47" s="13">
        <f ca="1">'13年1-9支出明细'!AQ42/9*12</f>
        <v>0</v>
      </c>
      <c r="DK47" s="13">
        <f t="shared" si="104"/>
        <v>0</v>
      </c>
      <c r="DL47" s="43">
        <f t="shared" si="39"/>
        <v>0</v>
      </c>
      <c r="DM47" s="13">
        <f ca="1">'13年1-9支出明细'!AR42/9*12</f>
        <v>0</v>
      </c>
      <c r="DN47" s="13">
        <f ca="1">Sheet2!DK41+Sheet2!AH41</f>
        <v>0</v>
      </c>
      <c r="DO47" s="13"/>
      <c r="DP47" s="43">
        <f t="shared" si="40"/>
        <v>0</v>
      </c>
      <c r="DQ47" s="13">
        <f ca="1">'13年1-9支出明细'!AT42/9*12</f>
        <v>0</v>
      </c>
      <c r="DR47" s="13">
        <f t="shared" si="105"/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43">
        <f t="shared" si="42"/>
        <v>0</v>
      </c>
      <c r="EA47" s="13">
        <v>0</v>
      </c>
      <c r="EB47" s="13">
        <f t="shared" si="106"/>
        <v>0</v>
      </c>
      <c r="EC47" s="43">
        <f t="shared" si="43"/>
        <v>0</v>
      </c>
      <c r="ED47" s="13">
        <f ca="1">'13年1-9支出明细'!BC42/9*12</f>
        <v>0</v>
      </c>
      <c r="EE47" s="13">
        <f t="shared" si="107"/>
        <v>0</v>
      </c>
      <c r="EF47" s="43">
        <f t="shared" si="44"/>
        <v>0</v>
      </c>
      <c r="EG47" s="13">
        <f ca="1">'13年1-9支出明细'!BD42/9*12</f>
        <v>0</v>
      </c>
      <c r="EH47" s="13">
        <f t="shared" si="108"/>
        <v>0</v>
      </c>
      <c r="EI47" s="43">
        <f t="shared" si="45"/>
        <v>0</v>
      </c>
      <c r="EJ47" s="13">
        <f ca="1">'13年1-9支出明细'!BE42/9*12</f>
        <v>0</v>
      </c>
      <c r="EK47" s="13">
        <f t="shared" si="109"/>
        <v>0</v>
      </c>
      <c r="EL47" s="13">
        <v>0</v>
      </c>
      <c r="EM47" s="43">
        <f t="shared" si="46"/>
        <v>0</v>
      </c>
      <c r="EN47" s="13">
        <f ca="1">'13年1-9支出明细'!BG42/9*12</f>
        <v>0</v>
      </c>
      <c r="EO47" s="13">
        <f t="shared" si="110"/>
        <v>0</v>
      </c>
      <c r="EP47" s="43">
        <f t="shared" si="47"/>
        <v>0</v>
      </c>
      <c r="EQ47" s="13">
        <f ca="1">'13年1-9支出明细'!BH42/9*12</f>
        <v>0</v>
      </c>
      <c r="ER47" s="13">
        <f t="shared" si="111"/>
        <v>0</v>
      </c>
      <c r="ES47" s="43">
        <f t="shared" si="48"/>
        <v>0</v>
      </c>
      <c r="ET47" s="13">
        <v>0</v>
      </c>
      <c r="EU47" s="13">
        <f t="shared" si="112"/>
        <v>0</v>
      </c>
      <c r="EV47" s="43">
        <f t="shared" si="49"/>
        <v>0</v>
      </c>
      <c r="EW47" s="13">
        <f ca="1">'13年1-9支出明细'!BJ42/9*12</f>
        <v>0</v>
      </c>
      <c r="EX47" s="13">
        <f t="shared" si="113"/>
        <v>0</v>
      </c>
      <c r="EY47" s="43">
        <f t="shared" si="50"/>
        <v>0</v>
      </c>
      <c r="EZ47" s="13">
        <v>0</v>
      </c>
      <c r="FA47" s="13">
        <f t="shared" si="114"/>
        <v>0</v>
      </c>
      <c r="FB47" s="43">
        <f t="shared" si="51"/>
        <v>0</v>
      </c>
      <c r="FC47" s="13">
        <f ca="1">'13年1-9支出明细'!BL42/9*12</f>
        <v>0</v>
      </c>
      <c r="FD47" s="13">
        <f t="shared" si="115"/>
        <v>0</v>
      </c>
      <c r="FE47" s="43">
        <f t="shared" si="52"/>
        <v>0</v>
      </c>
      <c r="FF47" s="13">
        <f ca="1">'13年1-9支出明细'!BM42/9*12</f>
        <v>0</v>
      </c>
      <c r="FG47" s="13">
        <f t="shared" si="116"/>
        <v>0</v>
      </c>
      <c r="FH47" s="43">
        <f t="shared" si="53"/>
        <v>0</v>
      </c>
      <c r="FI47" s="13">
        <f ca="1">'13年1-9支出明细'!BN42/9*12</f>
        <v>0</v>
      </c>
      <c r="FJ47" s="13">
        <f ca="1">Sheet2!EX41+Sheet2!BF41</f>
        <v>0</v>
      </c>
      <c r="FK47" s="13">
        <f t="shared" si="117"/>
        <v>0</v>
      </c>
      <c r="FL47" s="43">
        <f t="shared" si="54"/>
        <v>0</v>
      </c>
      <c r="FM47" s="13">
        <f ca="1">'13年1-9支出明细'!BP42/9*12</f>
        <v>0</v>
      </c>
      <c r="FN47" s="13">
        <v>0</v>
      </c>
      <c r="FO47" s="43">
        <v>0</v>
      </c>
      <c r="FP47" s="13">
        <v>0</v>
      </c>
      <c r="FQ47" s="13">
        <f t="shared" si="118"/>
        <v>0</v>
      </c>
      <c r="FR47" s="43">
        <f t="shared" si="55"/>
        <v>0</v>
      </c>
      <c r="FS47" s="13">
        <f ca="1">'13年1-9支出明细'!BR42/9*12</f>
        <v>0</v>
      </c>
      <c r="FT47" s="13">
        <v>0</v>
      </c>
      <c r="FU47" s="13"/>
      <c r="FV47" s="43"/>
      <c r="FW47" s="13">
        <f ca="1">'13年1-9支出明细'!BT42/9*12</f>
        <v>0</v>
      </c>
      <c r="FX47" s="13">
        <f t="shared" si="119"/>
        <v>0</v>
      </c>
      <c r="FY47" s="43">
        <f t="shared" si="56"/>
        <v>0</v>
      </c>
      <c r="FZ47" s="12">
        <f ca="1">'13年1-9支出明细'!BU42/9*12</f>
        <v>8351.880000000001</v>
      </c>
      <c r="GA47" s="12">
        <f t="shared" si="120"/>
        <v>9692.5674052898685</v>
      </c>
      <c r="GB47" s="43">
        <f t="shared" si="57"/>
        <v>2.8866362145304369E-4</v>
      </c>
      <c r="GC47" s="12">
        <f ca="1">'13年1-9支出明细'!BV42/9*12</f>
        <v>0</v>
      </c>
      <c r="GD47" s="12">
        <f t="shared" si="121"/>
        <v>0</v>
      </c>
      <c r="GE47" s="43">
        <f t="shared" si="58"/>
        <v>0</v>
      </c>
      <c r="GF47" s="12">
        <f ca="1">'13年1-9支出明细'!BW42/9*12</f>
        <v>0</v>
      </c>
      <c r="GG47" s="12">
        <f t="shared" si="122"/>
        <v>0</v>
      </c>
      <c r="GH47" s="43">
        <f t="shared" si="59"/>
        <v>0</v>
      </c>
      <c r="GI47" s="12">
        <v>0</v>
      </c>
      <c r="GJ47" s="12">
        <f t="shared" si="123"/>
        <v>0</v>
      </c>
      <c r="GK47" s="43">
        <f t="shared" si="60"/>
        <v>0</v>
      </c>
      <c r="GL47" s="27">
        <f t="shared" si="140"/>
        <v>0</v>
      </c>
      <c r="GM47" s="27">
        <f t="shared" si="124"/>
        <v>0</v>
      </c>
      <c r="GN47" s="43">
        <f t="shared" si="61"/>
        <v>0</v>
      </c>
      <c r="GO47" s="13">
        <f ca="1">'13年1-9支出明细'!BZ42/9*12</f>
        <v>0</v>
      </c>
      <c r="GP47" s="13" t="e">
        <f t="shared" si="125"/>
        <v>#DIV/0!</v>
      </c>
      <c r="GQ47" s="43" t="e">
        <f t="shared" si="62"/>
        <v>#DIV/0!</v>
      </c>
      <c r="GR47" s="13">
        <f ca="1">'13年1-9支出明细'!CA42/9*12</f>
        <v>0</v>
      </c>
      <c r="GS47" s="13">
        <f t="shared" si="126"/>
        <v>0</v>
      </c>
      <c r="GT47" s="43">
        <f t="shared" si="63"/>
        <v>0</v>
      </c>
      <c r="GU47" s="13">
        <f ca="1">'13年1-9支出明细'!CB42/9*12</f>
        <v>0</v>
      </c>
      <c r="GV47" s="27">
        <f t="shared" si="127"/>
        <v>0</v>
      </c>
      <c r="GW47" s="38">
        <f t="shared" si="70"/>
        <v>0</v>
      </c>
      <c r="GX47" s="13">
        <f ca="1">'13年1-9支出明细'!CC42/9*12</f>
        <v>0</v>
      </c>
      <c r="GY47" s="13">
        <f t="shared" si="128"/>
        <v>0</v>
      </c>
      <c r="GZ47" s="43">
        <f t="shared" si="64"/>
        <v>0</v>
      </c>
      <c r="HA47" s="13">
        <f ca="1">'13年1-9支出明细'!CD42/9*12</f>
        <v>0</v>
      </c>
      <c r="HB47" s="13">
        <f t="shared" si="129"/>
        <v>0</v>
      </c>
      <c r="HC47" s="56">
        <f t="shared" si="65"/>
        <v>0</v>
      </c>
    </row>
    <row r="48" spans="1:211" hidden="1">
      <c r="A48" s="18">
        <v>127</v>
      </c>
      <c r="B48" s="3" t="s">
        <v>522</v>
      </c>
      <c r="C48" s="3" t="s">
        <v>337</v>
      </c>
      <c r="D48" s="12">
        <f t="shared" si="141"/>
        <v>0</v>
      </c>
      <c r="E48" s="12">
        <f t="shared" si="142"/>
        <v>0</v>
      </c>
      <c r="F48" s="13">
        <v>0</v>
      </c>
      <c r="G48" s="26">
        <f t="shared" si="71"/>
        <v>0</v>
      </c>
      <c r="H48" s="40">
        <f t="shared" si="72"/>
        <v>0</v>
      </c>
      <c r="I48" s="13">
        <v>0</v>
      </c>
      <c r="J48" s="13">
        <f t="shared" si="73"/>
        <v>0</v>
      </c>
      <c r="K48" s="40">
        <f t="shared" si="5"/>
        <v>0</v>
      </c>
      <c r="L48" s="13">
        <v>0</v>
      </c>
      <c r="M48" s="13">
        <f t="shared" si="74"/>
        <v>0</v>
      </c>
      <c r="N48" s="40">
        <f t="shared" si="6"/>
        <v>0</v>
      </c>
      <c r="O48" s="13"/>
      <c r="P48" s="13">
        <v>0</v>
      </c>
      <c r="Q48" s="13">
        <f t="shared" si="75"/>
        <v>0</v>
      </c>
      <c r="R48" s="43">
        <f t="shared" si="7"/>
        <v>0</v>
      </c>
      <c r="S48" s="124">
        <v>0</v>
      </c>
      <c r="T48" s="130">
        <v>0</v>
      </c>
      <c r="U48" s="125">
        <v>0</v>
      </c>
      <c r="V48" s="125">
        <f t="shared" si="76"/>
        <v>0</v>
      </c>
      <c r="W48" s="43">
        <f t="shared" si="8"/>
        <v>0</v>
      </c>
      <c r="X48" s="13">
        <f ca="1">'13年1-9支出明细'!K43/9*12</f>
        <v>0</v>
      </c>
      <c r="Y48" s="13">
        <f t="shared" si="77"/>
        <v>0</v>
      </c>
      <c r="Z48" s="43">
        <f t="shared" si="9"/>
        <v>0</v>
      </c>
      <c r="AA48" s="13">
        <f ca="1">'13年1-9支出明细'!L43/9*12</f>
        <v>0</v>
      </c>
      <c r="AB48" s="13">
        <f t="shared" si="78"/>
        <v>0</v>
      </c>
      <c r="AC48" s="43">
        <f t="shared" si="10"/>
        <v>0</v>
      </c>
      <c r="AD48" s="13">
        <f ca="1">'13年1-9支出明细'!M43/9*12</f>
        <v>0</v>
      </c>
      <c r="AE48" s="13">
        <f t="shared" si="79"/>
        <v>0</v>
      </c>
      <c r="AF48" s="43">
        <f t="shared" si="11"/>
        <v>0</v>
      </c>
      <c r="AG48" s="13">
        <f ca="1">'13年1-9支出明细'!N43/9*12</f>
        <v>0</v>
      </c>
      <c r="AH48" s="23">
        <v>0</v>
      </c>
      <c r="AI48" s="43">
        <v>0</v>
      </c>
      <c r="AJ48" s="23">
        <f t="shared" si="12"/>
        <v>0</v>
      </c>
      <c r="AK48" s="23">
        <f t="shared" si="13"/>
        <v>0</v>
      </c>
      <c r="AL48" s="43">
        <f t="shared" si="14"/>
        <v>0</v>
      </c>
      <c r="AM48" s="13">
        <f ca="1">'13年1-9支出明细'!P43/9*12</f>
        <v>0</v>
      </c>
      <c r="AN48" s="13">
        <f t="shared" si="80"/>
        <v>0</v>
      </c>
      <c r="AO48" s="43">
        <f t="shared" si="15"/>
        <v>0</v>
      </c>
      <c r="AP48" s="13">
        <f ca="1">'13年1-9支出明细'!Q43/9*12</f>
        <v>0</v>
      </c>
      <c r="AQ48" s="13">
        <f t="shared" si="81"/>
        <v>0</v>
      </c>
      <c r="AR48" s="43">
        <f t="shared" si="16"/>
        <v>0</v>
      </c>
      <c r="AS48" s="13">
        <f ca="1">'13年1-9支出明细'!R43/9*12</f>
        <v>0</v>
      </c>
      <c r="AT48" s="13">
        <f t="shared" si="82"/>
        <v>0</v>
      </c>
      <c r="AU48" s="43">
        <f t="shared" si="17"/>
        <v>0</v>
      </c>
      <c r="AV48" s="13">
        <v>0</v>
      </c>
      <c r="AW48" s="13">
        <f t="shared" si="83"/>
        <v>0</v>
      </c>
      <c r="AX48" s="43">
        <f t="shared" si="18"/>
        <v>0</v>
      </c>
      <c r="AY48" s="12">
        <f t="shared" si="138"/>
        <v>0</v>
      </c>
      <c r="AZ48" s="31">
        <f t="shared" si="84"/>
        <v>0</v>
      </c>
      <c r="BA48" s="43">
        <f t="shared" si="19"/>
        <v>0</v>
      </c>
      <c r="BB48" s="13">
        <f ca="1">'13年1-9支出明细'!U43/9*12</f>
        <v>0</v>
      </c>
      <c r="BC48" s="13">
        <f t="shared" si="85"/>
        <v>0</v>
      </c>
      <c r="BD48" s="43">
        <f t="shared" si="20"/>
        <v>0</v>
      </c>
      <c r="BE48" s="13">
        <f ca="1">'13年1-9支出明细'!V43/9*12</f>
        <v>0</v>
      </c>
      <c r="BF48" s="13">
        <f t="shared" si="86"/>
        <v>0</v>
      </c>
      <c r="BG48" s="43">
        <f t="shared" si="21"/>
        <v>0</v>
      </c>
      <c r="BH48" s="13">
        <f ca="1">'13年1-9支出明细'!W43/9*12</f>
        <v>0</v>
      </c>
      <c r="BI48" s="13">
        <f t="shared" si="87"/>
        <v>0</v>
      </c>
      <c r="BJ48" s="43">
        <f t="shared" si="22"/>
        <v>0</v>
      </c>
      <c r="BK48" s="13">
        <f ca="1">'13年1-9支出明细'!X43/9*12</f>
        <v>0</v>
      </c>
      <c r="BL48" s="13">
        <f t="shared" si="88"/>
        <v>0</v>
      </c>
      <c r="BM48" s="43">
        <f t="shared" si="23"/>
        <v>0</v>
      </c>
      <c r="BN48" s="13">
        <f ca="1">'13年1-9支出明细'!Y43/9*12</f>
        <v>0</v>
      </c>
      <c r="BO48" s="13">
        <f t="shared" si="89"/>
        <v>0</v>
      </c>
      <c r="BP48" s="43">
        <f t="shared" si="24"/>
        <v>0</v>
      </c>
      <c r="BQ48" s="13">
        <f ca="1">'13年1-9支出明细'!Z43/9*12</f>
        <v>0</v>
      </c>
      <c r="BR48" s="13">
        <f ca="1">Sheet2!EP42+Sheet2!V42</f>
        <v>0</v>
      </c>
      <c r="BS48" s="13">
        <f t="shared" si="90"/>
        <v>0</v>
      </c>
      <c r="BT48" s="43">
        <f t="shared" si="25"/>
        <v>0</v>
      </c>
      <c r="BU48" s="13">
        <f ca="1">'13年1-9支出明细'!AB43/9*12</f>
        <v>0</v>
      </c>
      <c r="BV48" s="13">
        <f t="shared" si="91"/>
        <v>0</v>
      </c>
      <c r="BW48" s="43">
        <f t="shared" si="26"/>
        <v>0</v>
      </c>
      <c r="BX48" s="13">
        <f ca="1">'13年1-9支出明细'!AC43/9*12</f>
        <v>0</v>
      </c>
      <c r="BY48" s="13">
        <f t="shared" si="92"/>
        <v>0</v>
      </c>
      <c r="BZ48" s="43">
        <f t="shared" si="27"/>
        <v>0</v>
      </c>
      <c r="CA48" s="12">
        <f t="shared" si="131"/>
        <v>0</v>
      </c>
      <c r="CB48" s="30">
        <f t="shared" si="93"/>
        <v>0</v>
      </c>
      <c r="CC48" s="43">
        <f t="shared" si="28"/>
        <v>0</v>
      </c>
      <c r="CD48" s="13">
        <f ca="1">'13年1-9支出明细'!AE43/9*12</f>
        <v>0</v>
      </c>
      <c r="CE48" s="13">
        <f t="shared" si="94"/>
        <v>0</v>
      </c>
      <c r="CF48" s="43">
        <f t="shared" si="29"/>
        <v>0</v>
      </c>
      <c r="CG48" s="13">
        <f ca="1">'13年1-9支出明细'!AF43/9*12</f>
        <v>0</v>
      </c>
      <c r="CH48" s="13">
        <f ca="1">Sheet2!BP42+Sheet2!ET42</f>
        <v>0</v>
      </c>
      <c r="CI48" s="13">
        <f t="shared" si="95"/>
        <v>0</v>
      </c>
      <c r="CJ48" s="43">
        <f t="shared" si="30"/>
        <v>0</v>
      </c>
      <c r="CK48" s="12">
        <f t="shared" si="139"/>
        <v>0</v>
      </c>
      <c r="CL48" s="30">
        <f t="shared" si="96"/>
        <v>0</v>
      </c>
      <c r="CM48" s="43">
        <f t="shared" si="31"/>
        <v>0</v>
      </c>
      <c r="CN48" s="13">
        <v>0</v>
      </c>
      <c r="CO48" s="13">
        <f t="shared" si="97"/>
        <v>0</v>
      </c>
      <c r="CP48" s="43">
        <f t="shared" si="32"/>
        <v>0</v>
      </c>
      <c r="CQ48" s="13">
        <f ca="1">'13年1-9支出明细'!AJ43/9*12</f>
        <v>0</v>
      </c>
      <c r="CR48" s="13">
        <f t="shared" si="98"/>
        <v>0</v>
      </c>
      <c r="CS48" s="43">
        <f t="shared" si="33"/>
        <v>0</v>
      </c>
      <c r="CT48" s="13">
        <f ca="1">'13年1-9支出明细'!AK43/9*12</f>
        <v>0</v>
      </c>
      <c r="CU48" s="13">
        <f t="shared" si="99"/>
        <v>0</v>
      </c>
      <c r="CV48" s="43">
        <f t="shared" si="34"/>
        <v>0</v>
      </c>
      <c r="CW48" s="13">
        <f ca="1">'13年1-9支出明细'!AL43/9*12</f>
        <v>0</v>
      </c>
      <c r="CX48" s="13">
        <f t="shared" si="100"/>
        <v>0</v>
      </c>
      <c r="CY48" s="43">
        <f t="shared" si="35"/>
        <v>0</v>
      </c>
      <c r="CZ48" s="13">
        <f ca="1">'13年1-9支出明细'!AM43/9*12</f>
        <v>0</v>
      </c>
      <c r="DA48" s="13">
        <f t="shared" si="101"/>
        <v>0</v>
      </c>
      <c r="DB48" s="43">
        <f t="shared" si="36"/>
        <v>0</v>
      </c>
      <c r="DC48" s="13">
        <f ca="1">'13年1-9支出明细'!AN43/9*12</f>
        <v>0</v>
      </c>
      <c r="DD48" s="13">
        <f t="shared" si="102"/>
        <v>0</v>
      </c>
      <c r="DE48" s="13">
        <f ca="1">Sheet2!DG42+Sheet2!AD42</f>
        <v>0</v>
      </c>
      <c r="DF48" s="43">
        <f t="shared" si="37"/>
        <v>0</v>
      </c>
      <c r="DG48" s="13">
        <f ca="1">'13年1-9支出明细'!AP43/9*12</f>
        <v>0</v>
      </c>
      <c r="DH48" s="13">
        <f t="shared" si="103"/>
        <v>0</v>
      </c>
      <c r="DI48" s="43">
        <f t="shared" si="38"/>
        <v>0</v>
      </c>
      <c r="DJ48" s="13">
        <f ca="1">'13年1-9支出明细'!AQ43/9*12</f>
        <v>0</v>
      </c>
      <c r="DK48" s="13">
        <f t="shared" si="104"/>
        <v>0</v>
      </c>
      <c r="DL48" s="43">
        <f t="shared" si="39"/>
        <v>0</v>
      </c>
      <c r="DM48" s="13">
        <f ca="1">'13年1-9支出明细'!AR43/9*12</f>
        <v>0</v>
      </c>
      <c r="DN48" s="13">
        <f ca="1">Sheet2!DK42+Sheet2!AH42</f>
        <v>0</v>
      </c>
      <c r="DO48" s="13"/>
      <c r="DP48" s="43">
        <f t="shared" si="40"/>
        <v>0</v>
      </c>
      <c r="DQ48" s="13">
        <f ca="1">'13年1-9支出明细'!AT43/9*12</f>
        <v>0</v>
      </c>
      <c r="DR48" s="13">
        <f t="shared" si="105"/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43">
        <f t="shared" si="42"/>
        <v>0</v>
      </c>
      <c r="EA48" s="13">
        <v>0</v>
      </c>
      <c r="EB48" s="13">
        <f t="shared" si="106"/>
        <v>0</v>
      </c>
      <c r="EC48" s="43">
        <f t="shared" si="43"/>
        <v>0</v>
      </c>
      <c r="ED48" s="13">
        <f ca="1">'13年1-9支出明细'!BC43/9*12</f>
        <v>0</v>
      </c>
      <c r="EE48" s="13">
        <f t="shared" si="107"/>
        <v>0</v>
      </c>
      <c r="EF48" s="43">
        <f t="shared" si="44"/>
        <v>0</v>
      </c>
      <c r="EG48" s="13">
        <f ca="1">'13年1-9支出明细'!BD43/9*12</f>
        <v>0</v>
      </c>
      <c r="EH48" s="13">
        <f t="shared" si="108"/>
        <v>0</v>
      </c>
      <c r="EI48" s="43">
        <f t="shared" si="45"/>
        <v>0</v>
      </c>
      <c r="EJ48" s="13">
        <f ca="1">'13年1-9支出明细'!BE43/9*12</f>
        <v>0</v>
      </c>
      <c r="EK48" s="13">
        <f t="shared" si="109"/>
        <v>0</v>
      </c>
      <c r="EL48" s="13">
        <v>0</v>
      </c>
      <c r="EM48" s="43">
        <f t="shared" si="46"/>
        <v>0</v>
      </c>
      <c r="EN48" s="13">
        <f ca="1">'13年1-9支出明细'!BG43/9*12</f>
        <v>0</v>
      </c>
      <c r="EO48" s="13">
        <f t="shared" si="110"/>
        <v>0</v>
      </c>
      <c r="EP48" s="43">
        <f t="shared" si="47"/>
        <v>0</v>
      </c>
      <c r="EQ48" s="13">
        <f ca="1">'13年1-9支出明细'!BH43/9*12</f>
        <v>0</v>
      </c>
      <c r="ER48" s="13">
        <f t="shared" si="111"/>
        <v>0</v>
      </c>
      <c r="ES48" s="43">
        <f t="shared" si="48"/>
        <v>0</v>
      </c>
      <c r="ET48" s="13">
        <v>0</v>
      </c>
      <c r="EU48" s="13">
        <f t="shared" si="112"/>
        <v>0</v>
      </c>
      <c r="EV48" s="43">
        <f t="shared" si="49"/>
        <v>0</v>
      </c>
      <c r="EW48" s="13">
        <f ca="1">'13年1-9支出明细'!BJ43/9*12</f>
        <v>0</v>
      </c>
      <c r="EX48" s="13">
        <f t="shared" si="113"/>
        <v>0</v>
      </c>
      <c r="EY48" s="43">
        <f t="shared" si="50"/>
        <v>0</v>
      </c>
      <c r="EZ48" s="13">
        <v>0</v>
      </c>
      <c r="FA48" s="13">
        <f t="shared" si="114"/>
        <v>0</v>
      </c>
      <c r="FB48" s="43">
        <f t="shared" si="51"/>
        <v>0</v>
      </c>
      <c r="FC48" s="13">
        <f ca="1">'13年1-9支出明细'!BL43/9*12</f>
        <v>0</v>
      </c>
      <c r="FD48" s="13">
        <f t="shared" si="115"/>
        <v>0</v>
      </c>
      <c r="FE48" s="43">
        <f t="shared" si="52"/>
        <v>0</v>
      </c>
      <c r="FF48" s="13">
        <f ca="1">'13年1-9支出明细'!BM43/9*12</f>
        <v>0</v>
      </c>
      <c r="FG48" s="13">
        <f t="shared" si="116"/>
        <v>0</v>
      </c>
      <c r="FH48" s="43">
        <f t="shared" si="53"/>
        <v>0</v>
      </c>
      <c r="FI48" s="13">
        <f ca="1">'13年1-9支出明细'!BN43/9*12</f>
        <v>0</v>
      </c>
      <c r="FJ48" s="13">
        <f ca="1">Sheet2!EX42+Sheet2!BF42</f>
        <v>0</v>
      </c>
      <c r="FK48" s="13">
        <f t="shared" si="117"/>
        <v>0</v>
      </c>
      <c r="FL48" s="43">
        <f t="shared" si="54"/>
        <v>0</v>
      </c>
      <c r="FM48" s="13">
        <f ca="1">'13年1-9支出明细'!BP43/9*12</f>
        <v>0</v>
      </c>
      <c r="FN48" s="13">
        <v>0</v>
      </c>
      <c r="FO48" s="43">
        <v>0</v>
      </c>
      <c r="FP48" s="13">
        <v>0</v>
      </c>
      <c r="FQ48" s="13">
        <f t="shared" si="118"/>
        <v>0</v>
      </c>
      <c r="FR48" s="43">
        <f t="shared" si="55"/>
        <v>0</v>
      </c>
      <c r="FS48" s="13">
        <f ca="1">'13年1-9支出明细'!BR43/9*12</f>
        <v>0</v>
      </c>
      <c r="FT48" s="13">
        <v>0</v>
      </c>
      <c r="FU48" s="13"/>
      <c r="FV48" s="43"/>
      <c r="FW48" s="13">
        <f ca="1">'13年1-9支出明细'!BT43/9*12</f>
        <v>0</v>
      </c>
      <c r="FX48" s="13">
        <f t="shared" si="119"/>
        <v>0</v>
      </c>
      <c r="FY48" s="43">
        <f t="shared" si="56"/>
        <v>0</v>
      </c>
      <c r="FZ48" s="12">
        <f ca="1">'13年1-9支出明细'!BU43/9*12</f>
        <v>0</v>
      </c>
      <c r="GA48" s="12">
        <f t="shared" si="120"/>
        <v>0</v>
      </c>
      <c r="GB48" s="43">
        <f t="shared" si="57"/>
        <v>0</v>
      </c>
      <c r="GC48" s="12">
        <f ca="1">'13年1-9支出明细'!BV43/9*12</f>
        <v>0</v>
      </c>
      <c r="GD48" s="12">
        <f t="shared" si="121"/>
        <v>0</v>
      </c>
      <c r="GE48" s="43">
        <f t="shared" si="58"/>
        <v>0</v>
      </c>
      <c r="GF48" s="12">
        <f ca="1">'13年1-9支出明细'!BW43/9*12</f>
        <v>0</v>
      </c>
      <c r="GG48" s="12">
        <f t="shared" si="122"/>
        <v>0</v>
      </c>
      <c r="GH48" s="43">
        <f t="shared" si="59"/>
        <v>0</v>
      </c>
      <c r="GI48" s="12">
        <v>0</v>
      </c>
      <c r="GJ48" s="12">
        <f t="shared" si="123"/>
        <v>0</v>
      </c>
      <c r="GK48" s="43">
        <f t="shared" si="60"/>
        <v>0</v>
      </c>
      <c r="GL48" s="27">
        <f t="shared" si="140"/>
        <v>0</v>
      </c>
      <c r="GM48" s="27">
        <f t="shared" si="124"/>
        <v>0</v>
      </c>
      <c r="GN48" s="43">
        <f t="shared" si="61"/>
        <v>0</v>
      </c>
      <c r="GO48" s="13">
        <f ca="1">'13年1-9支出明细'!BZ43/9*12</f>
        <v>0</v>
      </c>
      <c r="GP48" s="13" t="e">
        <f t="shared" si="125"/>
        <v>#DIV/0!</v>
      </c>
      <c r="GQ48" s="43" t="e">
        <f t="shared" si="62"/>
        <v>#DIV/0!</v>
      </c>
      <c r="GR48" s="13">
        <f ca="1">'13年1-9支出明细'!CA43/9*12</f>
        <v>0</v>
      </c>
      <c r="GS48" s="13">
        <f t="shared" si="126"/>
        <v>0</v>
      </c>
      <c r="GT48" s="43">
        <f t="shared" si="63"/>
        <v>0</v>
      </c>
      <c r="GU48" s="13">
        <f ca="1">'13年1-9支出明细'!CB43/9*12</f>
        <v>0</v>
      </c>
      <c r="GV48" s="27">
        <f t="shared" si="127"/>
        <v>0</v>
      </c>
      <c r="GW48" s="38">
        <f t="shared" si="70"/>
        <v>0</v>
      </c>
      <c r="GX48" s="13">
        <f ca="1">'13年1-9支出明细'!CC43/9*12</f>
        <v>0</v>
      </c>
      <c r="GY48" s="13">
        <f t="shared" si="128"/>
        <v>0</v>
      </c>
      <c r="GZ48" s="43">
        <f t="shared" si="64"/>
        <v>0</v>
      </c>
      <c r="HA48" s="13">
        <f ca="1">'13年1-9支出明细'!CD43/9*12</f>
        <v>0</v>
      </c>
      <c r="HB48" s="13">
        <f t="shared" si="129"/>
        <v>0</v>
      </c>
      <c r="HC48" s="56">
        <f t="shared" si="65"/>
        <v>0</v>
      </c>
    </row>
    <row r="49" spans="1:211">
      <c r="A49" s="18">
        <v>128</v>
      </c>
      <c r="B49" s="3" t="s">
        <v>523</v>
      </c>
      <c r="C49" s="3" t="s">
        <v>338</v>
      </c>
      <c r="D49" s="12">
        <f t="shared" si="141"/>
        <v>1345465.8666666667</v>
      </c>
      <c r="E49" s="12">
        <f t="shared" si="142"/>
        <v>1078310</v>
      </c>
      <c r="F49" s="13">
        <v>564000</v>
      </c>
      <c r="G49" s="26">
        <f t="shared" si="71"/>
        <v>654536.22616506519</v>
      </c>
      <c r="H49" s="40">
        <f t="shared" si="72"/>
        <v>8.2576702336288176E-3</v>
      </c>
      <c r="I49" s="13">
        <v>229310</v>
      </c>
      <c r="J49" s="13">
        <f t="shared" si="73"/>
        <v>266120.03904594167</v>
      </c>
      <c r="K49" s="40">
        <f t="shared" si="5"/>
        <v>6.1767006694518883E-3</v>
      </c>
      <c r="L49" s="13">
        <v>253800</v>
      </c>
      <c r="M49" s="13">
        <f t="shared" si="74"/>
        <v>294541.30177427939</v>
      </c>
      <c r="N49" s="40">
        <f t="shared" si="6"/>
        <v>8.2576702336288194E-3</v>
      </c>
      <c r="O49" s="13">
        <v>74400</v>
      </c>
      <c r="P49" s="13">
        <v>0</v>
      </c>
      <c r="Q49" s="13">
        <f t="shared" si="75"/>
        <v>86343.076643051158</v>
      </c>
      <c r="R49" s="43">
        <f t="shared" si="7"/>
        <v>1.3310433662516101E-2</v>
      </c>
      <c r="S49" s="124">
        <v>73066.666666666657</v>
      </c>
      <c r="T49" s="130">
        <v>31200</v>
      </c>
      <c r="U49" s="125">
        <v>0</v>
      </c>
      <c r="V49" s="125">
        <f t="shared" si="76"/>
        <v>36208.386979344032</v>
      </c>
      <c r="W49" s="43">
        <f t="shared" si="8"/>
        <v>5.5817947617003002E-3</v>
      </c>
      <c r="X49" s="13">
        <f ca="1">'13年1-9支出明细'!K44/9*12</f>
        <v>0</v>
      </c>
      <c r="Y49" s="13">
        <f t="shared" si="77"/>
        <v>0</v>
      </c>
      <c r="Z49" s="43">
        <f t="shared" si="9"/>
        <v>0</v>
      </c>
      <c r="AA49" s="13">
        <f ca="1">'13年1-9支出明细'!L44/9*12</f>
        <v>0</v>
      </c>
      <c r="AB49" s="13">
        <f t="shared" si="78"/>
        <v>0</v>
      </c>
      <c r="AC49" s="43">
        <f t="shared" si="10"/>
        <v>0</v>
      </c>
      <c r="AD49" s="13">
        <f ca="1">'13年1-9支出明细'!M44/9*12</f>
        <v>0</v>
      </c>
      <c r="AE49" s="13">
        <f t="shared" si="79"/>
        <v>0</v>
      </c>
      <c r="AF49" s="43">
        <f t="shared" si="11"/>
        <v>0</v>
      </c>
      <c r="AG49" s="13">
        <f ca="1">'13年1-9支出明细'!N44/9*12</f>
        <v>0</v>
      </c>
      <c r="AH49" s="23">
        <v>0</v>
      </c>
      <c r="AI49" s="43">
        <v>0</v>
      </c>
      <c r="AJ49" s="23">
        <f t="shared" si="12"/>
        <v>0</v>
      </c>
      <c r="AK49" s="23">
        <f t="shared" si="13"/>
        <v>0</v>
      </c>
      <c r="AL49" s="43">
        <f t="shared" si="14"/>
        <v>0</v>
      </c>
      <c r="AM49" s="13">
        <f ca="1">'13年1-9支出明细'!P44/9*12</f>
        <v>0</v>
      </c>
      <c r="AN49" s="13">
        <f t="shared" si="80"/>
        <v>0</v>
      </c>
      <c r="AO49" s="43">
        <f t="shared" si="15"/>
        <v>0</v>
      </c>
      <c r="AP49" s="13">
        <f ca="1">'13年1-9支出明细'!Q44/9*12</f>
        <v>0</v>
      </c>
      <c r="AQ49" s="13">
        <f t="shared" si="81"/>
        <v>0</v>
      </c>
      <c r="AR49" s="43">
        <f t="shared" si="16"/>
        <v>0</v>
      </c>
      <c r="AS49" s="13">
        <f ca="1">'13年1-9支出明细'!R44/9*12</f>
        <v>0</v>
      </c>
      <c r="AT49" s="13">
        <f t="shared" si="82"/>
        <v>0</v>
      </c>
      <c r="AU49" s="43">
        <f t="shared" si="17"/>
        <v>0</v>
      </c>
      <c r="AV49" s="13">
        <v>0</v>
      </c>
      <c r="AW49" s="13">
        <f t="shared" si="83"/>
        <v>0</v>
      </c>
      <c r="AX49" s="43">
        <f t="shared" si="18"/>
        <v>0</v>
      </c>
      <c r="AY49" s="12">
        <f t="shared" si="138"/>
        <v>218257.10666666666</v>
      </c>
      <c r="AZ49" s="31">
        <f t="shared" si="84"/>
        <v>253292.87753777675</v>
      </c>
      <c r="BA49" s="43">
        <f t="shared" si="19"/>
        <v>2.0906890258938506E-3</v>
      </c>
      <c r="BB49" s="13">
        <f ca="1">'13年1-9支出明细'!U44/9*12</f>
        <v>0</v>
      </c>
      <c r="BC49" s="13">
        <f t="shared" si="85"/>
        <v>0</v>
      </c>
      <c r="BD49" s="43">
        <f t="shared" si="20"/>
        <v>0</v>
      </c>
      <c r="BE49" s="13">
        <f ca="1">'13年1-9支出明细'!V44/9*12</f>
        <v>1479.88</v>
      </c>
      <c r="BF49" s="13">
        <f t="shared" si="86"/>
        <v>1717.4380680446045</v>
      </c>
      <c r="BG49" s="43">
        <f t="shared" si="21"/>
        <v>1.5181993516352745E-2</v>
      </c>
      <c r="BH49" s="13">
        <f ca="1">'13年1-9支出明细'!W44/9*12</f>
        <v>0</v>
      </c>
      <c r="BI49" s="13">
        <f t="shared" si="87"/>
        <v>0</v>
      </c>
      <c r="BJ49" s="43">
        <f t="shared" si="22"/>
        <v>0</v>
      </c>
      <c r="BK49" s="13">
        <f ca="1">'13年1-9支出明细'!X44/9*12</f>
        <v>560</v>
      </c>
      <c r="BL49" s="13">
        <f t="shared" si="88"/>
        <v>649.89412527027741</v>
      </c>
      <c r="BM49" s="43">
        <f t="shared" si="23"/>
        <v>8.2386349648962554E-4</v>
      </c>
      <c r="BN49" s="13">
        <f ca="1">'13年1-9支出明细'!Y44/9*12</f>
        <v>868.66666666666663</v>
      </c>
      <c r="BO49" s="13">
        <f t="shared" si="89"/>
        <v>1008.1095776513947</v>
      </c>
      <c r="BP49" s="43">
        <f t="shared" si="24"/>
        <v>4.2971150251420152E-4</v>
      </c>
      <c r="BQ49" s="13">
        <f ca="1">'13年1-9支出明细'!Z44/9*12</f>
        <v>208938.88</v>
      </c>
      <c r="BR49" s="13">
        <f ca="1">Sheet2!EP43+Sheet2!V43</f>
        <v>6409.68</v>
      </c>
      <c r="BS49" s="13">
        <f t="shared" si="90"/>
        <v>242478.84045098483</v>
      </c>
      <c r="BT49" s="43">
        <f t="shared" si="25"/>
        <v>2.3625074118272449E-3</v>
      </c>
      <c r="BU49" s="13">
        <f ca="1">'13年1-9支出明细'!AB44/9*12</f>
        <v>6107.5733333333337</v>
      </c>
      <c r="BV49" s="13">
        <f t="shared" si="91"/>
        <v>7087.9929089120351</v>
      </c>
      <c r="BW49" s="43">
        <f t="shared" si="26"/>
        <v>1.3474446123630226E-3</v>
      </c>
      <c r="BX49" s="13">
        <f ca="1">'13年1-9支出明细'!AC44/9*12</f>
        <v>2438.666666666667</v>
      </c>
      <c r="BY49" s="13">
        <f t="shared" si="92"/>
        <v>2830.134178855566</v>
      </c>
      <c r="BZ49" s="43">
        <f t="shared" si="27"/>
        <v>2.1741370105482975E-3</v>
      </c>
      <c r="CA49" s="12">
        <f t="shared" si="131"/>
        <v>342.35999999999996</v>
      </c>
      <c r="CB49" s="30">
        <f t="shared" si="93"/>
        <v>397.31741558487892</v>
      </c>
      <c r="CC49" s="43">
        <f t="shared" si="28"/>
        <v>1.2801296364932832E-6</v>
      </c>
      <c r="CD49" s="13">
        <f ca="1">'13年1-9支出明细'!AE44/9*12</f>
        <v>342.35999999999996</v>
      </c>
      <c r="CE49" s="13">
        <f t="shared" si="94"/>
        <v>397.31741558487892</v>
      </c>
      <c r="CF49" s="43">
        <f t="shared" si="29"/>
        <v>1.4818838474699003E-6</v>
      </c>
      <c r="CG49" s="13">
        <f ca="1">'13年1-9支出明细'!AF44/9*12</f>
        <v>0</v>
      </c>
      <c r="CH49" s="13">
        <f ca="1">Sheet2!BP43+Sheet2!ET43</f>
        <v>0</v>
      </c>
      <c r="CI49" s="13">
        <f t="shared" si="95"/>
        <v>0</v>
      </c>
      <c r="CJ49" s="43">
        <f t="shared" si="30"/>
        <v>0</v>
      </c>
      <c r="CK49" s="12">
        <f t="shared" si="139"/>
        <v>12754.133333333333</v>
      </c>
      <c r="CL49" s="30">
        <f t="shared" si="96"/>
        <v>14801.493439727066</v>
      </c>
      <c r="CM49" s="43">
        <f t="shared" si="31"/>
        <v>1.3921001276999078E-4</v>
      </c>
      <c r="CN49" s="13">
        <v>0</v>
      </c>
      <c r="CO49" s="13">
        <f t="shared" si="97"/>
        <v>0</v>
      </c>
      <c r="CP49" s="43">
        <f t="shared" si="32"/>
        <v>0</v>
      </c>
      <c r="CQ49" s="13">
        <f ca="1">'13年1-9支出明细'!AJ44/9*12</f>
        <v>0</v>
      </c>
      <c r="CR49" s="13">
        <f t="shared" si="98"/>
        <v>0</v>
      </c>
      <c r="CS49" s="43">
        <f t="shared" si="33"/>
        <v>0</v>
      </c>
      <c r="CT49" s="13">
        <f ca="1">'13年1-9支出明细'!AK44/9*12</f>
        <v>0</v>
      </c>
      <c r="CU49" s="13">
        <f t="shared" si="99"/>
        <v>0</v>
      </c>
      <c r="CV49" s="43">
        <f t="shared" si="34"/>
        <v>0</v>
      </c>
      <c r="CW49" s="13">
        <f ca="1">'13年1-9支出明细'!AL44/9*12</f>
        <v>0</v>
      </c>
      <c r="CX49" s="13">
        <f t="shared" si="100"/>
        <v>0</v>
      </c>
      <c r="CY49" s="43">
        <f t="shared" si="35"/>
        <v>0</v>
      </c>
      <c r="CZ49" s="13">
        <f ca="1">'13年1-9支出明细'!AM44/9*12</f>
        <v>0</v>
      </c>
      <c r="DA49" s="13">
        <f t="shared" si="101"/>
        <v>0</v>
      </c>
      <c r="DB49" s="43">
        <f t="shared" si="36"/>
        <v>0</v>
      </c>
      <c r="DC49" s="13">
        <f ca="1">'13年1-9支出明细'!AN44/9*12</f>
        <v>0</v>
      </c>
      <c r="DD49" s="13">
        <f t="shared" si="102"/>
        <v>0</v>
      </c>
      <c r="DE49" s="13">
        <f ca="1">Sheet2!DG43+Sheet2!AD43</f>
        <v>0</v>
      </c>
      <c r="DF49" s="43">
        <f t="shared" si="37"/>
        <v>0</v>
      </c>
      <c r="DG49" s="13">
        <f ca="1">'13年1-9支出明细'!AP44/9*12</f>
        <v>0</v>
      </c>
      <c r="DH49" s="13">
        <f t="shared" si="103"/>
        <v>0</v>
      </c>
      <c r="DI49" s="43">
        <f t="shared" si="38"/>
        <v>0</v>
      </c>
      <c r="DJ49" s="13">
        <f ca="1">'13年1-9支出明细'!AQ44/9*12</f>
        <v>0</v>
      </c>
      <c r="DK49" s="13">
        <f t="shared" si="104"/>
        <v>0</v>
      </c>
      <c r="DL49" s="43">
        <f t="shared" si="39"/>
        <v>0</v>
      </c>
      <c r="DM49" s="13">
        <f ca="1">'13年1-9支出明细'!AR44/9*12</f>
        <v>0</v>
      </c>
      <c r="DN49" s="13">
        <f ca="1">Sheet2!DK43+Sheet2!AH43</f>
        <v>0</v>
      </c>
      <c r="DO49" s="13"/>
      <c r="DP49" s="43">
        <f t="shared" si="40"/>
        <v>0</v>
      </c>
      <c r="DQ49" s="13">
        <f ca="1">'13年1-9支出明细'!AT44/9*12</f>
        <v>0</v>
      </c>
      <c r="DR49" s="13">
        <f t="shared" si="105"/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43">
        <f t="shared" si="42"/>
        <v>0</v>
      </c>
      <c r="EA49" s="13">
        <v>0</v>
      </c>
      <c r="EB49" s="13">
        <f t="shared" si="106"/>
        <v>0</v>
      </c>
      <c r="EC49" s="43">
        <f t="shared" si="43"/>
        <v>0</v>
      </c>
      <c r="ED49" s="13">
        <f ca="1">'13年1-9支出明细'!BC44/9*12</f>
        <v>0</v>
      </c>
      <c r="EE49" s="13">
        <f t="shared" si="107"/>
        <v>0</v>
      </c>
      <c r="EF49" s="43">
        <f t="shared" si="44"/>
        <v>0</v>
      </c>
      <c r="EG49" s="13">
        <f ca="1">'13年1-9支出明细'!BD44/9*12</f>
        <v>0</v>
      </c>
      <c r="EH49" s="13">
        <f t="shared" si="108"/>
        <v>0</v>
      </c>
      <c r="EI49" s="43">
        <f t="shared" si="45"/>
        <v>0</v>
      </c>
      <c r="EJ49" s="13">
        <f ca="1">'13年1-9支出明细'!BE44/9*12</f>
        <v>0</v>
      </c>
      <c r="EK49" s="13">
        <f t="shared" si="109"/>
        <v>0</v>
      </c>
      <c r="EL49" s="13">
        <v>0</v>
      </c>
      <c r="EM49" s="43">
        <f t="shared" si="46"/>
        <v>0</v>
      </c>
      <c r="EN49" s="13">
        <f ca="1">'13年1-9支出明细'!BG44/9*12</f>
        <v>0</v>
      </c>
      <c r="EO49" s="13">
        <f t="shared" si="110"/>
        <v>0</v>
      </c>
      <c r="EP49" s="43">
        <f t="shared" si="47"/>
        <v>0</v>
      </c>
      <c r="EQ49" s="13">
        <f ca="1">'13年1-9支出明细'!BH44/9*12</f>
        <v>0</v>
      </c>
      <c r="ER49" s="13">
        <f t="shared" si="111"/>
        <v>0</v>
      </c>
      <c r="ES49" s="43">
        <f t="shared" si="48"/>
        <v>0</v>
      </c>
      <c r="ET49" s="13">
        <v>0</v>
      </c>
      <c r="EU49" s="13">
        <f t="shared" si="112"/>
        <v>0</v>
      </c>
      <c r="EV49" s="43">
        <f t="shared" si="49"/>
        <v>0</v>
      </c>
      <c r="EW49" s="13">
        <f ca="1">'13年1-9支出明细'!BJ44/9*12</f>
        <v>0</v>
      </c>
      <c r="EX49" s="13">
        <f t="shared" si="113"/>
        <v>0</v>
      </c>
      <c r="EY49" s="43">
        <f t="shared" si="50"/>
        <v>0</v>
      </c>
      <c r="EZ49" s="13">
        <v>0</v>
      </c>
      <c r="FA49" s="13">
        <f t="shared" si="114"/>
        <v>0</v>
      </c>
      <c r="FB49" s="43">
        <f t="shared" si="51"/>
        <v>0</v>
      </c>
      <c r="FC49" s="13">
        <f ca="1">'13年1-9支出明细'!BL44/9*12</f>
        <v>0</v>
      </c>
      <c r="FD49" s="13">
        <f t="shared" si="115"/>
        <v>0</v>
      </c>
      <c r="FE49" s="43">
        <f t="shared" si="52"/>
        <v>0</v>
      </c>
      <c r="FF49" s="13">
        <f ca="1">'13年1-9支出明细'!BM44/9*12</f>
        <v>0</v>
      </c>
      <c r="FG49" s="13">
        <f t="shared" si="116"/>
        <v>0</v>
      </c>
      <c r="FH49" s="43">
        <f t="shared" si="53"/>
        <v>0</v>
      </c>
      <c r="FI49" s="13">
        <f ca="1">'13年1-9支出明细'!BN44/9*12</f>
        <v>12754.133333333333</v>
      </c>
      <c r="FJ49" s="13">
        <f ca="1">Sheet2!EX43+Sheet2!BF43</f>
        <v>0</v>
      </c>
      <c r="FK49" s="13">
        <f t="shared" si="117"/>
        <v>14801.493439727063</v>
      </c>
      <c r="FL49" s="43">
        <f t="shared" si="54"/>
        <v>9.7567906547946278E-3</v>
      </c>
      <c r="FM49" s="13">
        <f ca="1">'13年1-9支出明细'!BP44/9*12</f>
        <v>0</v>
      </c>
      <c r="FN49" s="13">
        <v>0</v>
      </c>
      <c r="FO49" s="43">
        <v>0</v>
      </c>
      <c r="FP49" s="13">
        <v>0</v>
      </c>
      <c r="FQ49" s="13">
        <f t="shared" si="118"/>
        <v>0</v>
      </c>
      <c r="FR49" s="43">
        <f t="shared" si="55"/>
        <v>0</v>
      </c>
      <c r="FS49" s="13">
        <f ca="1">'13年1-9支出明细'!BR44/9*12</f>
        <v>0</v>
      </c>
      <c r="FT49" s="13">
        <v>0</v>
      </c>
      <c r="FU49" s="13"/>
      <c r="FV49" s="43"/>
      <c r="FW49" s="13">
        <f ca="1">'13年1-9支出明细'!BT44/9*12</f>
        <v>0</v>
      </c>
      <c r="FX49" s="13">
        <f t="shared" si="119"/>
        <v>0</v>
      </c>
      <c r="FY49" s="43">
        <f t="shared" si="56"/>
        <v>0</v>
      </c>
      <c r="FZ49" s="12">
        <f ca="1">'13年1-9支出明细'!BU44/9*12</f>
        <v>35586.266666666663</v>
      </c>
      <c r="GA49" s="12">
        <f t="shared" si="120"/>
        <v>41298.760083871719</v>
      </c>
      <c r="GB49" s="43">
        <f t="shared" si="57"/>
        <v>1.2299578789438702E-3</v>
      </c>
      <c r="GC49" s="12">
        <f ca="1">'13年1-9支出明细'!BV44/9*12</f>
        <v>0</v>
      </c>
      <c r="GD49" s="12">
        <f t="shared" si="121"/>
        <v>0</v>
      </c>
      <c r="GE49" s="43">
        <f t="shared" si="58"/>
        <v>0</v>
      </c>
      <c r="GF49" s="12">
        <f ca="1">'13年1-9支出明细'!BW44/9*12</f>
        <v>0</v>
      </c>
      <c r="GG49" s="12">
        <f t="shared" si="122"/>
        <v>0</v>
      </c>
      <c r="GH49" s="43">
        <f t="shared" si="59"/>
        <v>0</v>
      </c>
      <c r="GI49" s="12">
        <v>0</v>
      </c>
      <c r="GJ49" s="12">
        <f t="shared" si="123"/>
        <v>0</v>
      </c>
      <c r="GK49" s="43">
        <f t="shared" si="60"/>
        <v>0</v>
      </c>
      <c r="GL49" s="27">
        <f t="shared" si="140"/>
        <v>216</v>
      </c>
      <c r="GM49" s="27">
        <f t="shared" si="124"/>
        <v>250.67344831853561</v>
      </c>
      <c r="GN49" s="43">
        <f t="shared" si="61"/>
        <v>3.7472450722634355E-5</v>
      </c>
      <c r="GO49" s="13">
        <f ca="1">'13年1-9支出明细'!BZ44/9*12</f>
        <v>0</v>
      </c>
      <c r="GP49" s="13" t="e">
        <f t="shared" si="125"/>
        <v>#DIV/0!</v>
      </c>
      <c r="GQ49" s="43" t="e">
        <f t="shared" si="62"/>
        <v>#DIV/0!</v>
      </c>
      <c r="GR49" s="13">
        <f ca="1">'13年1-9支出明细'!CA44/9*12</f>
        <v>0</v>
      </c>
      <c r="GS49" s="13">
        <f t="shared" si="126"/>
        <v>0</v>
      </c>
      <c r="GT49" s="43">
        <f t="shared" si="63"/>
        <v>0</v>
      </c>
      <c r="GU49" s="13">
        <f ca="1">'13年1-9支出明细'!CB44/9*12</f>
        <v>0</v>
      </c>
      <c r="GV49" s="27">
        <f t="shared" si="127"/>
        <v>0</v>
      </c>
      <c r="GW49" s="38">
        <f t="shared" si="70"/>
        <v>0</v>
      </c>
      <c r="GX49" s="13">
        <f ca="1">'13年1-9支出明细'!CC44/9*12</f>
        <v>0</v>
      </c>
      <c r="GY49" s="13">
        <f t="shared" si="128"/>
        <v>0</v>
      </c>
      <c r="GZ49" s="43">
        <f t="shared" si="64"/>
        <v>0</v>
      </c>
      <c r="HA49" s="13">
        <f ca="1">'13年1-9支出明细'!CD44/9*12</f>
        <v>216</v>
      </c>
      <c r="HB49" s="13">
        <f t="shared" si="129"/>
        <v>250.67344831853563</v>
      </c>
      <c r="HC49" s="56">
        <f t="shared" si="65"/>
        <v>1.043841268857363E-3</v>
      </c>
    </row>
    <row r="50" spans="1:211">
      <c r="A50" s="18">
        <v>129</v>
      </c>
      <c r="B50" s="3" t="s">
        <v>524</v>
      </c>
      <c r="C50" s="3" t="s">
        <v>339</v>
      </c>
      <c r="D50" s="12">
        <f t="shared" si="141"/>
        <v>1718893.5566666664</v>
      </c>
      <c r="E50" s="12">
        <f t="shared" si="142"/>
        <v>1311705.2</v>
      </c>
      <c r="F50" s="13">
        <v>676296</v>
      </c>
      <c r="G50" s="26">
        <f t="shared" si="71"/>
        <v>784858.56668533501</v>
      </c>
      <c r="H50" s="40">
        <f t="shared" si="72"/>
        <v>9.9018250856777214E-3</v>
      </c>
      <c r="I50" s="13">
        <v>278276</v>
      </c>
      <c r="J50" s="13">
        <f t="shared" si="73"/>
        <v>322946.31714948529</v>
      </c>
      <c r="K50" s="40">
        <f t="shared" si="5"/>
        <v>7.4956502354559052E-3</v>
      </c>
      <c r="L50" s="13">
        <v>304333.2</v>
      </c>
      <c r="M50" s="13">
        <f t="shared" si="74"/>
        <v>353186.3550084008</v>
      </c>
      <c r="N50" s="40">
        <f t="shared" si="6"/>
        <v>9.9018250856777231E-3</v>
      </c>
      <c r="O50" s="13">
        <v>89280</v>
      </c>
      <c r="P50" s="13">
        <v>0</v>
      </c>
      <c r="Q50" s="13">
        <f t="shared" si="75"/>
        <v>103611.69197166141</v>
      </c>
      <c r="R50" s="43">
        <f t="shared" si="7"/>
        <v>1.5972520395019323E-2</v>
      </c>
      <c r="S50" s="124">
        <v>77973.333333333328</v>
      </c>
      <c r="T50" s="130">
        <v>52800</v>
      </c>
      <c r="U50" s="125">
        <v>0</v>
      </c>
      <c r="V50" s="125">
        <f t="shared" si="76"/>
        <v>61275.731811197606</v>
      </c>
      <c r="W50" s="43">
        <f t="shared" si="8"/>
        <v>9.446114212108201E-3</v>
      </c>
      <c r="X50" s="13">
        <f ca="1">'13年1-9支出明细'!K45/9*12</f>
        <v>0</v>
      </c>
      <c r="Y50" s="13">
        <f t="shared" si="77"/>
        <v>0</v>
      </c>
      <c r="Z50" s="43">
        <f t="shared" si="9"/>
        <v>0</v>
      </c>
      <c r="AA50" s="13">
        <f ca="1">'13年1-9支出明细'!L45/9*12</f>
        <v>0</v>
      </c>
      <c r="AB50" s="13">
        <f t="shared" si="78"/>
        <v>0</v>
      </c>
      <c r="AC50" s="43">
        <f t="shared" si="10"/>
        <v>0</v>
      </c>
      <c r="AD50" s="13">
        <f ca="1">'13年1-9支出明细'!M45/9*12</f>
        <v>0</v>
      </c>
      <c r="AE50" s="13">
        <f t="shared" si="79"/>
        <v>0</v>
      </c>
      <c r="AF50" s="43">
        <f t="shared" si="11"/>
        <v>0</v>
      </c>
      <c r="AG50" s="13">
        <f ca="1">'13年1-9支出明细'!N45/9*12</f>
        <v>0</v>
      </c>
      <c r="AH50" s="23">
        <v>0</v>
      </c>
      <c r="AI50" s="43">
        <v>0</v>
      </c>
      <c r="AJ50" s="23">
        <f t="shared" si="12"/>
        <v>0</v>
      </c>
      <c r="AK50" s="23">
        <f t="shared" si="13"/>
        <v>0</v>
      </c>
      <c r="AL50" s="43">
        <f t="shared" si="14"/>
        <v>0</v>
      </c>
      <c r="AM50" s="13">
        <f ca="1">'13年1-9支出明细'!P45/9*12</f>
        <v>0</v>
      </c>
      <c r="AN50" s="13">
        <f t="shared" si="80"/>
        <v>0</v>
      </c>
      <c r="AO50" s="43">
        <f t="shared" si="15"/>
        <v>0</v>
      </c>
      <c r="AP50" s="13">
        <f ca="1">'13年1-9支出明细'!Q45/9*12</f>
        <v>0</v>
      </c>
      <c r="AQ50" s="13">
        <f t="shared" si="81"/>
        <v>0</v>
      </c>
      <c r="AR50" s="43">
        <f t="shared" si="16"/>
        <v>0</v>
      </c>
      <c r="AS50" s="13">
        <f ca="1">'13年1-9支出明细'!R45/9*12</f>
        <v>0</v>
      </c>
      <c r="AT50" s="13">
        <f t="shared" si="82"/>
        <v>0</v>
      </c>
      <c r="AU50" s="43">
        <f t="shared" si="17"/>
        <v>0</v>
      </c>
      <c r="AV50" s="13">
        <v>0</v>
      </c>
      <c r="AW50" s="13">
        <f t="shared" si="83"/>
        <v>0</v>
      </c>
      <c r="AX50" s="43">
        <f t="shared" si="18"/>
        <v>0</v>
      </c>
      <c r="AY50" s="12">
        <f t="shared" si="138"/>
        <v>349286.45000000007</v>
      </c>
      <c r="AZ50" s="31">
        <f t="shared" si="84"/>
        <v>405355.73552055459</v>
      </c>
      <c r="BA50" s="43">
        <f t="shared" si="19"/>
        <v>3.3458216278093307E-3</v>
      </c>
      <c r="BB50" s="13">
        <f ca="1">'13年1-9支出明细'!U45/9*12</f>
        <v>0</v>
      </c>
      <c r="BC50" s="13">
        <f t="shared" si="85"/>
        <v>0</v>
      </c>
      <c r="BD50" s="43">
        <f t="shared" si="20"/>
        <v>0</v>
      </c>
      <c r="BE50" s="13">
        <f ca="1">'13年1-9支出明细'!V45/9*12</f>
        <v>0</v>
      </c>
      <c r="BF50" s="13">
        <f t="shared" si="86"/>
        <v>0</v>
      </c>
      <c r="BG50" s="43">
        <f t="shared" si="21"/>
        <v>0</v>
      </c>
      <c r="BH50" s="13">
        <f ca="1">'13年1-9支出明细'!W45/9*12</f>
        <v>0</v>
      </c>
      <c r="BI50" s="13">
        <f t="shared" si="87"/>
        <v>0</v>
      </c>
      <c r="BJ50" s="43">
        <f t="shared" si="22"/>
        <v>0</v>
      </c>
      <c r="BK50" s="13">
        <f ca="1">'13年1-9支出明细'!X45/9*12</f>
        <v>2790.6666666666665</v>
      </c>
      <c r="BL50" s="13">
        <f t="shared" si="88"/>
        <v>3238.6390575968826</v>
      </c>
      <c r="BM50" s="43">
        <f t="shared" si="23"/>
        <v>4.1055864241733003E-3</v>
      </c>
      <c r="BN50" s="13">
        <f ca="1">'13年1-9支出明细'!Y45/9*12</f>
        <v>3511.44</v>
      </c>
      <c r="BO50" s="13">
        <f t="shared" si="89"/>
        <v>4075.1146914983269</v>
      </c>
      <c r="BP50" s="43">
        <f t="shared" si="24"/>
        <v>1.7370370204011524E-3</v>
      </c>
      <c r="BQ50" s="13">
        <f ca="1">'13年1-9支出明细'!Z45/9*12</f>
        <v>332419.09333333338</v>
      </c>
      <c r="BR50" s="13">
        <f ca="1">Sheet2!EP44+Sheet2!V44</f>
        <v>10565.25</v>
      </c>
      <c r="BS50" s="13">
        <f t="shared" si="90"/>
        <v>385780.74265179544</v>
      </c>
      <c r="BT50" s="43">
        <f t="shared" si="25"/>
        <v>3.7587191614738853E-3</v>
      </c>
      <c r="BU50" s="13">
        <f ca="1">'13年1-9支出明细'!AB45/9*12</f>
        <v>8080.52</v>
      </c>
      <c r="BV50" s="13">
        <f t="shared" si="91"/>
        <v>9377.6472805874691</v>
      </c>
      <c r="BW50" s="43">
        <f t="shared" si="26"/>
        <v>1.7827134517841758E-3</v>
      </c>
      <c r="BX50" s="13">
        <f ca="1">'13年1-9支出明细'!AC45/9*12</f>
        <v>6012</v>
      </c>
      <c r="BY50" s="13">
        <f t="shared" si="92"/>
        <v>6977.077644865909</v>
      </c>
      <c r="BZ50" s="43">
        <f t="shared" si="27"/>
        <v>5.3598599128279242E-3</v>
      </c>
      <c r="CA50" s="12">
        <f t="shared" si="131"/>
        <v>1170.4000000000001</v>
      </c>
      <c r="CB50" s="30">
        <f t="shared" si="93"/>
        <v>1358.2787218148801</v>
      </c>
      <c r="CC50" s="43">
        <f t="shared" si="28"/>
        <v>4.3762814772512524E-6</v>
      </c>
      <c r="CD50" s="13">
        <f ca="1">'13年1-9支出明细'!AE45/9*12</f>
        <v>1170.4000000000001</v>
      </c>
      <c r="CE50" s="13">
        <f t="shared" si="94"/>
        <v>1358.2787218148801</v>
      </c>
      <c r="CF50" s="43">
        <f t="shared" si="29"/>
        <v>5.0660031986177464E-6</v>
      </c>
      <c r="CG50" s="13">
        <f ca="1">'13年1-9支出明细'!AF45/9*12</f>
        <v>0</v>
      </c>
      <c r="CH50" s="13">
        <f ca="1">Sheet2!BP44+Sheet2!ET44</f>
        <v>0</v>
      </c>
      <c r="CI50" s="13">
        <f t="shared" si="95"/>
        <v>0</v>
      </c>
      <c r="CJ50" s="43">
        <f t="shared" si="30"/>
        <v>0</v>
      </c>
      <c r="CK50" s="12">
        <f t="shared" si="139"/>
        <v>15212.266666666666</v>
      </c>
      <c r="CL50" s="30">
        <f t="shared" si="96"/>
        <v>17654.219176270599</v>
      </c>
      <c r="CM50" s="43">
        <f t="shared" si="31"/>
        <v>1.6604027742069278E-4</v>
      </c>
      <c r="CN50" s="13">
        <v>0</v>
      </c>
      <c r="CO50" s="13">
        <f t="shared" si="97"/>
        <v>0</v>
      </c>
      <c r="CP50" s="43">
        <f t="shared" si="32"/>
        <v>0</v>
      </c>
      <c r="CQ50" s="13">
        <f ca="1">'13年1-9支出明细'!AJ45/9*12</f>
        <v>0</v>
      </c>
      <c r="CR50" s="13">
        <f t="shared" si="98"/>
        <v>0</v>
      </c>
      <c r="CS50" s="43">
        <f t="shared" si="33"/>
        <v>0</v>
      </c>
      <c r="CT50" s="13">
        <f ca="1">'13年1-9支出明细'!AK45/9*12</f>
        <v>0</v>
      </c>
      <c r="CU50" s="13">
        <f t="shared" si="99"/>
        <v>0</v>
      </c>
      <c r="CV50" s="43">
        <f t="shared" si="34"/>
        <v>0</v>
      </c>
      <c r="CW50" s="13">
        <f ca="1">'13年1-9支出明细'!AL45/9*12</f>
        <v>0</v>
      </c>
      <c r="CX50" s="13">
        <f t="shared" si="100"/>
        <v>0</v>
      </c>
      <c r="CY50" s="43">
        <f t="shared" si="35"/>
        <v>0</v>
      </c>
      <c r="CZ50" s="13">
        <f ca="1">'13年1-9支出明细'!AM45/9*12</f>
        <v>0</v>
      </c>
      <c r="DA50" s="13">
        <f t="shared" si="101"/>
        <v>0</v>
      </c>
      <c r="DB50" s="43">
        <f t="shared" si="36"/>
        <v>0</v>
      </c>
      <c r="DC50" s="13">
        <f ca="1">'13年1-9支出明细'!AN45/9*12</f>
        <v>0</v>
      </c>
      <c r="DD50" s="13">
        <f t="shared" si="102"/>
        <v>0</v>
      </c>
      <c r="DE50" s="13">
        <f ca="1">Sheet2!DG44+Sheet2!AD44</f>
        <v>0</v>
      </c>
      <c r="DF50" s="43">
        <f t="shared" si="37"/>
        <v>0</v>
      </c>
      <c r="DG50" s="13">
        <f ca="1">'13年1-9支出明细'!AP45/9*12</f>
        <v>0</v>
      </c>
      <c r="DH50" s="13">
        <f t="shared" si="103"/>
        <v>0</v>
      </c>
      <c r="DI50" s="43">
        <f t="shared" si="38"/>
        <v>0</v>
      </c>
      <c r="DJ50" s="13">
        <f ca="1">'13年1-9支出明细'!AQ45/9*12</f>
        <v>0</v>
      </c>
      <c r="DK50" s="13">
        <f t="shared" si="104"/>
        <v>0</v>
      </c>
      <c r="DL50" s="43">
        <f t="shared" si="39"/>
        <v>0</v>
      </c>
      <c r="DM50" s="13">
        <f ca="1">'13年1-9支出明细'!AR45/9*12</f>
        <v>0</v>
      </c>
      <c r="DN50" s="13">
        <f ca="1">Sheet2!DK44+Sheet2!AH44</f>
        <v>0</v>
      </c>
      <c r="DO50" s="13"/>
      <c r="DP50" s="43">
        <f t="shared" si="40"/>
        <v>0</v>
      </c>
      <c r="DQ50" s="13">
        <f ca="1">'13年1-9支出明细'!AT45/9*12</f>
        <v>0</v>
      </c>
      <c r="DR50" s="13">
        <f t="shared" si="105"/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43">
        <f t="shared" si="42"/>
        <v>0</v>
      </c>
      <c r="EA50" s="13">
        <v>0</v>
      </c>
      <c r="EB50" s="13">
        <f t="shared" si="106"/>
        <v>0</v>
      </c>
      <c r="EC50" s="43">
        <f t="shared" si="43"/>
        <v>0</v>
      </c>
      <c r="ED50" s="13">
        <f ca="1">'13年1-9支出明细'!BC45/9*12</f>
        <v>0</v>
      </c>
      <c r="EE50" s="13">
        <f t="shared" si="107"/>
        <v>0</v>
      </c>
      <c r="EF50" s="43">
        <f t="shared" si="44"/>
        <v>0</v>
      </c>
      <c r="EG50" s="13">
        <f ca="1">'13年1-9支出明细'!BD45/9*12</f>
        <v>0</v>
      </c>
      <c r="EH50" s="13">
        <f t="shared" si="108"/>
        <v>0</v>
      </c>
      <c r="EI50" s="43">
        <f t="shared" si="45"/>
        <v>0</v>
      </c>
      <c r="EJ50" s="13">
        <f ca="1">'13年1-9支出明细'!BE45/9*12</f>
        <v>0</v>
      </c>
      <c r="EK50" s="13">
        <f t="shared" si="109"/>
        <v>0</v>
      </c>
      <c r="EL50" s="13">
        <v>0</v>
      </c>
      <c r="EM50" s="43">
        <f t="shared" si="46"/>
        <v>0</v>
      </c>
      <c r="EN50" s="13">
        <f ca="1">'13年1-9支出明细'!BG45/9*12</f>
        <v>0</v>
      </c>
      <c r="EO50" s="13">
        <f t="shared" si="110"/>
        <v>0</v>
      </c>
      <c r="EP50" s="43">
        <f t="shared" si="47"/>
        <v>0</v>
      </c>
      <c r="EQ50" s="13">
        <f ca="1">'13年1-9支出明细'!BH45/9*12</f>
        <v>0</v>
      </c>
      <c r="ER50" s="13">
        <f t="shared" si="111"/>
        <v>0</v>
      </c>
      <c r="ES50" s="43">
        <f t="shared" si="48"/>
        <v>0</v>
      </c>
      <c r="ET50" s="13">
        <v>0</v>
      </c>
      <c r="EU50" s="13">
        <f t="shared" si="112"/>
        <v>0</v>
      </c>
      <c r="EV50" s="43">
        <f t="shared" si="49"/>
        <v>0</v>
      </c>
      <c r="EW50" s="13">
        <f ca="1">'13年1-9支出明细'!BJ45/9*12</f>
        <v>0</v>
      </c>
      <c r="EX50" s="13">
        <f t="shared" si="113"/>
        <v>0</v>
      </c>
      <c r="EY50" s="43">
        <f t="shared" si="50"/>
        <v>0</v>
      </c>
      <c r="EZ50" s="13">
        <v>0</v>
      </c>
      <c r="FA50" s="13">
        <f t="shared" si="114"/>
        <v>0</v>
      </c>
      <c r="FB50" s="43">
        <f t="shared" si="51"/>
        <v>0</v>
      </c>
      <c r="FC50" s="13">
        <f ca="1">'13年1-9支出明细'!BL45/9*12</f>
        <v>0</v>
      </c>
      <c r="FD50" s="13">
        <f t="shared" si="115"/>
        <v>0</v>
      </c>
      <c r="FE50" s="43">
        <f t="shared" si="52"/>
        <v>0</v>
      </c>
      <c r="FF50" s="13">
        <f ca="1">'13年1-9支出明细'!BM45/9*12</f>
        <v>0</v>
      </c>
      <c r="FG50" s="13">
        <f t="shared" si="116"/>
        <v>0</v>
      </c>
      <c r="FH50" s="43">
        <f t="shared" si="53"/>
        <v>0</v>
      </c>
      <c r="FI50" s="13">
        <f ca="1">'13年1-9支出明细'!BN45/9*12</f>
        <v>15212.266666666666</v>
      </c>
      <c r="FJ50" s="13">
        <f ca="1">Sheet2!EX44+Sheet2!BF44</f>
        <v>0</v>
      </c>
      <c r="FK50" s="13">
        <f t="shared" si="117"/>
        <v>17654.219176270595</v>
      </c>
      <c r="FL50" s="43">
        <f t="shared" si="54"/>
        <v>1.163723926765523E-2</v>
      </c>
      <c r="FM50" s="13">
        <f ca="1">'13年1-9支出明细'!BP45/9*12</f>
        <v>0</v>
      </c>
      <c r="FN50" s="13">
        <v>0</v>
      </c>
      <c r="FO50" s="43">
        <v>0</v>
      </c>
      <c r="FP50" s="13">
        <v>0</v>
      </c>
      <c r="FQ50" s="13">
        <f t="shared" si="118"/>
        <v>0</v>
      </c>
      <c r="FR50" s="43">
        <f t="shared" si="55"/>
        <v>0</v>
      </c>
      <c r="FS50" s="13">
        <f ca="1">'13年1-9支出明细'!BR45/9*12</f>
        <v>0</v>
      </c>
      <c r="FT50" s="13">
        <v>0</v>
      </c>
      <c r="FU50" s="13"/>
      <c r="FV50" s="43"/>
      <c r="FW50" s="13">
        <f ca="1">'13年1-9支出明细'!BT45/9*12</f>
        <v>0</v>
      </c>
      <c r="FX50" s="13">
        <f t="shared" si="119"/>
        <v>0</v>
      </c>
      <c r="FY50" s="43">
        <f t="shared" si="56"/>
        <v>0</v>
      </c>
      <c r="FZ50" s="12">
        <f ca="1">'13年1-9支出明细'!BU45/9*12</f>
        <v>41519.24</v>
      </c>
      <c r="GA50" s="12">
        <f t="shared" si="120"/>
        <v>48184.125288726274</v>
      </c>
      <c r="GB50" s="43">
        <f t="shared" si="57"/>
        <v>1.4350175263986153E-3</v>
      </c>
      <c r="GC50" s="12">
        <f ca="1">'13年1-9支出明细'!BV45/9*12</f>
        <v>0</v>
      </c>
      <c r="GD50" s="12">
        <f t="shared" si="121"/>
        <v>0</v>
      </c>
      <c r="GE50" s="43">
        <f t="shared" si="58"/>
        <v>0</v>
      </c>
      <c r="GF50" s="12">
        <f ca="1">'13年1-9支出明细'!BW45/9*12</f>
        <v>0</v>
      </c>
      <c r="GG50" s="12">
        <f t="shared" si="122"/>
        <v>0</v>
      </c>
      <c r="GH50" s="43">
        <f t="shared" si="59"/>
        <v>0</v>
      </c>
      <c r="GI50" s="12">
        <v>0</v>
      </c>
      <c r="GJ50" s="12">
        <f t="shared" si="123"/>
        <v>0</v>
      </c>
      <c r="GK50" s="43">
        <f t="shared" si="60"/>
        <v>0</v>
      </c>
      <c r="GL50" s="27">
        <f t="shared" si="140"/>
        <v>0</v>
      </c>
      <c r="GM50" s="27">
        <f t="shared" si="124"/>
        <v>0</v>
      </c>
      <c r="GN50" s="43">
        <f t="shared" si="61"/>
        <v>0</v>
      </c>
      <c r="GO50" s="13">
        <f ca="1">'13年1-9支出明细'!BZ45/9*12</f>
        <v>0</v>
      </c>
      <c r="GP50" s="13" t="e">
        <f t="shared" si="125"/>
        <v>#DIV/0!</v>
      </c>
      <c r="GQ50" s="43" t="e">
        <f t="shared" si="62"/>
        <v>#DIV/0!</v>
      </c>
      <c r="GR50" s="13">
        <f ca="1">'13年1-9支出明细'!CA45/9*12</f>
        <v>0</v>
      </c>
      <c r="GS50" s="13">
        <f t="shared" si="126"/>
        <v>0</v>
      </c>
      <c r="GT50" s="43">
        <f t="shared" si="63"/>
        <v>0</v>
      </c>
      <c r="GU50" s="13">
        <f ca="1">'13年1-9支出明细'!CB45/9*12</f>
        <v>0</v>
      </c>
      <c r="GV50" s="27">
        <f t="shared" si="127"/>
        <v>0</v>
      </c>
      <c r="GW50" s="38">
        <f t="shared" si="70"/>
        <v>0</v>
      </c>
      <c r="GX50" s="13">
        <f ca="1">'13年1-9支出明细'!CC45/9*12</f>
        <v>0</v>
      </c>
      <c r="GY50" s="13">
        <f t="shared" si="128"/>
        <v>0</v>
      </c>
      <c r="GZ50" s="43">
        <f t="shared" si="64"/>
        <v>0</v>
      </c>
      <c r="HA50" s="13">
        <f ca="1">'13年1-9支出明细'!CD45/9*12</f>
        <v>0</v>
      </c>
      <c r="HB50" s="13">
        <f t="shared" si="129"/>
        <v>0</v>
      </c>
      <c r="HC50" s="56">
        <f t="shared" si="65"/>
        <v>0</v>
      </c>
    </row>
    <row r="51" spans="1:211">
      <c r="A51" s="18">
        <v>130</v>
      </c>
      <c r="B51" s="3" t="s">
        <v>525</v>
      </c>
      <c r="C51" s="3" t="s">
        <v>340</v>
      </c>
      <c r="D51" s="12">
        <f t="shared" si="141"/>
        <v>3351243.9699999997</v>
      </c>
      <c r="E51" s="12">
        <f t="shared" si="142"/>
        <v>2486137.7999999998</v>
      </c>
      <c r="F51" s="13">
        <v>1127964</v>
      </c>
      <c r="G51" s="26">
        <f t="shared" si="71"/>
        <v>1309030.6734220772</v>
      </c>
      <c r="H51" s="40">
        <f t="shared" si="72"/>
        <v>1.6514813381923572E-2</v>
      </c>
      <c r="I51" s="13">
        <v>771390</v>
      </c>
      <c r="J51" s="13">
        <f t="shared" si="73"/>
        <v>895217.55230757024</v>
      </c>
      <c r="K51" s="40">
        <f t="shared" si="5"/>
        <v>2.0778182937545207E-2</v>
      </c>
      <c r="L51" s="13">
        <v>507583.8</v>
      </c>
      <c r="M51" s="13">
        <f t="shared" si="74"/>
        <v>589063.80303993484</v>
      </c>
      <c r="N51" s="40">
        <f t="shared" si="6"/>
        <v>1.6514813381923576E-2</v>
      </c>
      <c r="O51" s="13">
        <v>111600</v>
      </c>
      <c r="P51" s="13">
        <v>0</v>
      </c>
      <c r="Q51" s="13">
        <f t="shared" si="75"/>
        <v>129514.61496457674</v>
      </c>
      <c r="R51" s="43">
        <f t="shared" si="7"/>
        <v>1.9965650493774151E-2</v>
      </c>
      <c r="S51" s="124">
        <v>92757.333333333328</v>
      </c>
      <c r="T51" s="130">
        <v>79200</v>
      </c>
      <c r="U51" s="125">
        <v>0</v>
      </c>
      <c r="V51" s="125">
        <f t="shared" si="76"/>
        <v>91913.597716796401</v>
      </c>
      <c r="W51" s="43">
        <f t="shared" si="8"/>
        <v>1.4169171318162302E-2</v>
      </c>
      <c r="X51" s="13">
        <f ca="1">'13年1-9支出明细'!K46/9*12</f>
        <v>0</v>
      </c>
      <c r="Y51" s="13">
        <f t="shared" si="77"/>
        <v>0</v>
      </c>
      <c r="Z51" s="43">
        <f t="shared" si="9"/>
        <v>0</v>
      </c>
      <c r="AA51" s="13">
        <f ca="1">'13年1-9支出明细'!L46/9*12</f>
        <v>0</v>
      </c>
      <c r="AB51" s="13">
        <f t="shared" si="78"/>
        <v>0</v>
      </c>
      <c r="AC51" s="43">
        <f t="shared" si="10"/>
        <v>0</v>
      </c>
      <c r="AD51" s="13">
        <f ca="1">'13年1-9支出明细'!M46/9*12</f>
        <v>0</v>
      </c>
      <c r="AE51" s="13">
        <f t="shared" si="79"/>
        <v>0</v>
      </c>
      <c r="AF51" s="43">
        <f t="shared" si="11"/>
        <v>0</v>
      </c>
      <c r="AG51" s="13">
        <f ca="1">'13年1-9支出明细'!N46/9*12</f>
        <v>0</v>
      </c>
      <c r="AH51" s="23">
        <v>0</v>
      </c>
      <c r="AI51" s="43">
        <v>0</v>
      </c>
      <c r="AJ51" s="23">
        <f t="shared" si="12"/>
        <v>0</v>
      </c>
      <c r="AK51" s="23">
        <f t="shared" si="13"/>
        <v>0</v>
      </c>
      <c r="AL51" s="43">
        <f t="shared" si="14"/>
        <v>0</v>
      </c>
      <c r="AM51" s="13">
        <f ca="1">'13年1-9支出明细'!P46/9*12</f>
        <v>0</v>
      </c>
      <c r="AN51" s="13">
        <f t="shared" si="80"/>
        <v>0</v>
      </c>
      <c r="AO51" s="43">
        <f t="shared" si="15"/>
        <v>0</v>
      </c>
      <c r="AP51" s="13">
        <f ca="1">'13年1-9支出明细'!Q46/9*12</f>
        <v>0</v>
      </c>
      <c r="AQ51" s="13">
        <f t="shared" si="81"/>
        <v>0</v>
      </c>
      <c r="AR51" s="43">
        <f t="shared" si="16"/>
        <v>0</v>
      </c>
      <c r="AS51" s="13">
        <f ca="1">'13年1-9支出明细'!R46/9*12</f>
        <v>0</v>
      </c>
      <c r="AT51" s="13">
        <f t="shared" si="82"/>
        <v>0</v>
      </c>
      <c r="AU51" s="43">
        <f t="shared" si="17"/>
        <v>0</v>
      </c>
      <c r="AV51" s="13">
        <v>0</v>
      </c>
      <c r="AW51" s="13">
        <f t="shared" si="83"/>
        <v>0</v>
      </c>
      <c r="AX51" s="43">
        <f t="shared" si="18"/>
        <v>0</v>
      </c>
      <c r="AY51" s="12">
        <f t="shared" si="138"/>
        <v>606355.41</v>
      </c>
      <c r="AZ51" s="31">
        <f t="shared" si="84"/>
        <v>703690.74783009023</v>
      </c>
      <c r="BA51" s="43">
        <f t="shared" si="19"/>
        <v>5.8082901438552617E-3</v>
      </c>
      <c r="BB51" s="13">
        <f ca="1">'13年1-9支出明细'!U46/9*12</f>
        <v>0</v>
      </c>
      <c r="BC51" s="13">
        <f t="shared" si="85"/>
        <v>0</v>
      </c>
      <c r="BD51" s="43">
        <f t="shared" si="20"/>
        <v>0</v>
      </c>
      <c r="BE51" s="13">
        <f ca="1">'13年1-9支出明细'!V46/9*12</f>
        <v>35229.253333333334</v>
      </c>
      <c r="BF51" s="13">
        <f t="shared" si="86"/>
        <v>40884.43710534228</v>
      </c>
      <c r="BG51" s="43">
        <f t="shared" si="21"/>
        <v>0.36141463881707636</v>
      </c>
      <c r="BH51" s="13">
        <f ca="1">'13年1-9支出明细'!W46/9*12</f>
        <v>0</v>
      </c>
      <c r="BI51" s="13">
        <f t="shared" si="87"/>
        <v>0</v>
      </c>
      <c r="BJ51" s="43">
        <f t="shared" si="22"/>
        <v>0</v>
      </c>
      <c r="BK51" s="13">
        <f ca="1">'13年1-9支出明细'!X46/9*12</f>
        <v>1864.2666666666667</v>
      </c>
      <c r="BL51" s="13">
        <f t="shared" si="88"/>
        <v>2163.5284903640522</v>
      </c>
      <c r="BM51" s="43">
        <f t="shared" si="23"/>
        <v>2.7426808114090345E-3</v>
      </c>
      <c r="BN51" s="13">
        <f ca="1">'13年1-9支出明细'!Y46/9*12</f>
        <v>9643.8666666666668</v>
      </c>
      <c r="BO51" s="13">
        <f t="shared" si="89"/>
        <v>11191.950520636645</v>
      </c>
      <c r="BP51" s="43">
        <f t="shared" si="24"/>
        <v>4.7706221435686392E-3</v>
      </c>
      <c r="BQ51" s="13">
        <f ca="1">'13年1-9支出明细'!Z46/9*12</f>
        <v>542891.97333333327</v>
      </c>
      <c r="BR51" s="13">
        <f ca="1">Sheet2!EP45+Sheet2!V45</f>
        <v>16726.05</v>
      </c>
      <c r="BS51" s="13">
        <f t="shared" si="90"/>
        <v>630039.8287959313</v>
      </c>
      <c r="BT51" s="43">
        <f t="shared" si="25"/>
        <v>6.1385717719053476E-3</v>
      </c>
      <c r="BU51" s="13">
        <f ca="1">'13年1-9支出明细'!AB46/9*12</f>
        <v>10399.986666666668</v>
      </c>
      <c r="BV51" s="13">
        <f t="shared" si="91"/>
        <v>12069.446852778363</v>
      </c>
      <c r="BW51" s="43">
        <f t="shared" si="26"/>
        <v>2.2944310674365932E-3</v>
      </c>
      <c r="BX51" s="13">
        <f ca="1">'13年1-9支出明细'!AC46/9*12</f>
        <v>11905.426666666666</v>
      </c>
      <c r="BY51" s="13">
        <f t="shared" si="92"/>
        <v>13816.54794554066</v>
      </c>
      <c r="BZ51" s="43">
        <f t="shared" si="27"/>
        <v>1.0614008505618637E-2</v>
      </c>
      <c r="CA51" s="12">
        <f t="shared" si="131"/>
        <v>1068.4000000000001</v>
      </c>
      <c r="CB51" s="30">
        <f t="shared" si="93"/>
        <v>1239.9051489977937</v>
      </c>
      <c r="CC51" s="43">
        <f t="shared" si="28"/>
        <v>3.9948898925967515E-6</v>
      </c>
      <c r="CD51" s="13">
        <f ca="1">'13年1-9支出明细'!AE46/9*12</f>
        <v>1068.4000000000001</v>
      </c>
      <c r="CE51" s="13">
        <f t="shared" si="94"/>
        <v>1239.9051489977942</v>
      </c>
      <c r="CF51" s="43">
        <f t="shared" si="29"/>
        <v>4.6245025780956946E-6</v>
      </c>
      <c r="CG51" s="13">
        <f ca="1">'13年1-9支出明细'!AF46/9*12</f>
        <v>0</v>
      </c>
      <c r="CH51" s="13">
        <f ca="1">Sheet2!BP45+Sheet2!ET45</f>
        <v>0</v>
      </c>
      <c r="CI51" s="13">
        <f t="shared" si="95"/>
        <v>0</v>
      </c>
      <c r="CJ51" s="43">
        <f t="shared" si="30"/>
        <v>0</v>
      </c>
      <c r="CK51" s="12">
        <f t="shared" si="139"/>
        <v>39992.666666666664</v>
      </c>
      <c r="CL51" s="30">
        <f t="shared" si="96"/>
        <v>46412.49842956986</v>
      </c>
      <c r="CM51" s="43">
        <f t="shared" si="31"/>
        <v>4.3651571548355441E-4</v>
      </c>
      <c r="CN51" s="13">
        <v>0</v>
      </c>
      <c r="CO51" s="13">
        <f t="shared" si="97"/>
        <v>0</v>
      </c>
      <c r="CP51" s="43">
        <f t="shared" si="32"/>
        <v>0</v>
      </c>
      <c r="CQ51" s="13">
        <f ca="1">'13年1-9支出明细'!AJ46/9*12</f>
        <v>0</v>
      </c>
      <c r="CR51" s="13">
        <f t="shared" si="98"/>
        <v>0</v>
      </c>
      <c r="CS51" s="43">
        <f t="shared" si="33"/>
        <v>0</v>
      </c>
      <c r="CT51" s="13">
        <f ca="1">'13年1-9支出明细'!AK46/9*12</f>
        <v>0</v>
      </c>
      <c r="CU51" s="13">
        <f t="shared" si="99"/>
        <v>0</v>
      </c>
      <c r="CV51" s="43">
        <f t="shared" si="34"/>
        <v>0</v>
      </c>
      <c r="CW51" s="13">
        <f ca="1">'13年1-9支出明细'!AL46/9*12</f>
        <v>0</v>
      </c>
      <c r="CX51" s="13">
        <f t="shared" si="100"/>
        <v>0</v>
      </c>
      <c r="CY51" s="43">
        <f t="shared" si="35"/>
        <v>0</v>
      </c>
      <c r="CZ51" s="13">
        <f ca="1">'13年1-9支出明细'!AM46/9*12</f>
        <v>0</v>
      </c>
      <c r="DA51" s="13">
        <f t="shared" si="101"/>
        <v>0</v>
      </c>
      <c r="DB51" s="43">
        <f t="shared" si="36"/>
        <v>0</v>
      </c>
      <c r="DC51" s="13">
        <f ca="1">'13年1-9支出明细'!AN46/9*12</f>
        <v>0</v>
      </c>
      <c r="DD51" s="13">
        <f t="shared" si="102"/>
        <v>0</v>
      </c>
      <c r="DE51" s="13">
        <f ca="1">Sheet2!DG45+Sheet2!AD45</f>
        <v>0</v>
      </c>
      <c r="DF51" s="43">
        <f t="shared" si="37"/>
        <v>0</v>
      </c>
      <c r="DG51" s="13">
        <f ca="1">'13年1-9支出明细'!AP46/9*12</f>
        <v>0</v>
      </c>
      <c r="DH51" s="13">
        <f t="shared" si="103"/>
        <v>0</v>
      </c>
      <c r="DI51" s="43">
        <f t="shared" si="38"/>
        <v>0</v>
      </c>
      <c r="DJ51" s="13">
        <f ca="1">'13年1-9支出明细'!AQ46/9*12</f>
        <v>0</v>
      </c>
      <c r="DK51" s="13">
        <f t="shared" si="104"/>
        <v>0</v>
      </c>
      <c r="DL51" s="43">
        <f t="shared" si="39"/>
        <v>0</v>
      </c>
      <c r="DM51" s="13">
        <f ca="1">'13年1-9支出明细'!AR46/9*12</f>
        <v>0</v>
      </c>
      <c r="DN51" s="13">
        <f ca="1">Sheet2!DK45+Sheet2!AH45</f>
        <v>0</v>
      </c>
      <c r="DO51" s="13"/>
      <c r="DP51" s="43">
        <f t="shared" si="40"/>
        <v>0</v>
      </c>
      <c r="DQ51" s="13">
        <f ca="1">'13年1-9支出明细'!AT46/9*12</f>
        <v>0</v>
      </c>
      <c r="DR51" s="13">
        <f t="shared" si="105"/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43">
        <f t="shared" si="42"/>
        <v>0</v>
      </c>
      <c r="EA51" s="13">
        <v>0</v>
      </c>
      <c r="EB51" s="13">
        <f t="shared" si="106"/>
        <v>0</v>
      </c>
      <c r="EC51" s="43">
        <f t="shared" si="43"/>
        <v>0</v>
      </c>
      <c r="ED51" s="13">
        <f ca="1">'13年1-9支出明细'!BC46/9*12</f>
        <v>0</v>
      </c>
      <c r="EE51" s="13">
        <f t="shared" si="107"/>
        <v>0</v>
      </c>
      <c r="EF51" s="43">
        <f t="shared" si="44"/>
        <v>0</v>
      </c>
      <c r="EG51" s="13">
        <f ca="1">'13年1-9支出明细'!BD46/9*12</f>
        <v>0</v>
      </c>
      <c r="EH51" s="13">
        <f t="shared" si="108"/>
        <v>0</v>
      </c>
      <c r="EI51" s="43">
        <f t="shared" si="45"/>
        <v>0</v>
      </c>
      <c r="EJ51" s="13">
        <f ca="1">'13年1-9支出明细'!BE46/9*12</f>
        <v>0</v>
      </c>
      <c r="EK51" s="13">
        <f t="shared" si="109"/>
        <v>0</v>
      </c>
      <c r="EL51" s="13">
        <v>0</v>
      </c>
      <c r="EM51" s="43">
        <f t="shared" si="46"/>
        <v>0</v>
      </c>
      <c r="EN51" s="13">
        <f ca="1">'13年1-9支出明细'!BG46/9*12</f>
        <v>0</v>
      </c>
      <c r="EO51" s="13">
        <f t="shared" si="110"/>
        <v>0</v>
      </c>
      <c r="EP51" s="43">
        <f t="shared" si="47"/>
        <v>0</v>
      </c>
      <c r="EQ51" s="13">
        <f ca="1">'13年1-9支出明细'!BH46/9*12</f>
        <v>0</v>
      </c>
      <c r="ER51" s="13">
        <f t="shared" si="111"/>
        <v>0</v>
      </c>
      <c r="ES51" s="43">
        <f t="shared" si="48"/>
        <v>0</v>
      </c>
      <c r="ET51" s="13">
        <v>0</v>
      </c>
      <c r="EU51" s="13">
        <f t="shared" si="112"/>
        <v>0</v>
      </c>
      <c r="EV51" s="43">
        <f t="shared" si="49"/>
        <v>0</v>
      </c>
      <c r="EW51" s="13">
        <f ca="1">'13年1-9支出明细'!BJ46/9*12</f>
        <v>0</v>
      </c>
      <c r="EX51" s="13">
        <f t="shared" si="113"/>
        <v>0</v>
      </c>
      <c r="EY51" s="43">
        <f t="shared" si="50"/>
        <v>0</v>
      </c>
      <c r="EZ51" s="13">
        <v>0</v>
      </c>
      <c r="FA51" s="13">
        <f t="shared" si="114"/>
        <v>0</v>
      </c>
      <c r="FB51" s="43">
        <f t="shared" si="51"/>
        <v>0</v>
      </c>
      <c r="FC51" s="13">
        <f ca="1">'13年1-9支出明细'!BL46/9*12</f>
        <v>0</v>
      </c>
      <c r="FD51" s="13">
        <f t="shared" si="115"/>
        <v>0</v>
      </c>
      <c r="FE51" s="43">
        <f t="shared" si="52"/>
        <v>0</v>
      </c>
      <c r="FF51" s="13">
        <f ca="1">'13年1-9支出明细'!BM46/9*12</f>
        <v>0</v>
      </c>
      <c r="FG51" s="13">
        <f t="shared" si="116"/>
        <v>0</v>
      </c>
      <c r="FH51" s="43">
        <f t="shared" si="53"/>
        <v>0</v>
      </c>
      <c r="FI51" s="13">
        <f ca="1">'13年1-9支出明细'!BN46/9*12</f>
        <v>39992.666666666664</v>
      </c>
      <c r="FJ51" s="13">
        <f ca="1">Sheet2!EX45+Sheet2!BF45</f>
        <v>0</v>
      </c>
      <c r="FK51" s="13">
        <f t="shared" si="117"/>
        <v>46412.498429569845</v>
      </c>
      <c r="FL51" s="43">
        <f t="shared" si="54"/>
        <v>3.0594009502303822E-2</v>
      </c>
      <c r="FM51" s="13">
        <f ca="1">'13年1-9支出明细'!BP46/9*12</f>
        <v>0</v>
      </c>
      <c r="FN51" s="13">
        <v>0</v>
      </c>
      <c r="FO51" s="43">
        <v>0</v>
      </c>
      <c r="FP51" s="13">
        <v>0</v>
      </c>
      <c r="FQ51" s="13">
        <f t="shared" si="118"/>
        <v>0</v>
      </c>
      <c r="FR51" s="43">
        <f t="shared" si="55"/>
        <v>0</v>
      </c>
      <c r="FS51" s="13">
        <f ca="1">'13年1-9支出明细'!BR46/9*12</f>
        <v>0</v>
      </c>
      <c r="FT51" s="13">
        <v>0</v>
      </c>
      <c r="FU51" s="13"/>
      <c r="FV51" s="43"/>
      <c r="FW51" s="13">
        <f ca="1">'13年1-9支出明细'!BT46/9*12</f>
        <v>0</v>
      </c>
      <c r="FX51" s="13">
        <f t="shared" si="119"/>
        <v>0</v>
      </c>
      <c r="FY51" s="43">
        <f t="shared" si="56"/>
        <v>0</v>
      </c>
      <c r="FZ51" s="12">
        <f ca="1">'13年1-9支出明细'!BU46/9*12</f>
        <v>217689.6933333333</v>
      </c>
      <c r="GA51" s="12">
        <f t="shared" si="120"/>
        <v>252634.38005218143</v>
      </c>
      <c r="GB51" s="43">
        <f t="shared" si="57"/>
        <v>7.5239461331583404E-3</v>
      </c>
      <c r="GC51" s="12">
        <f ca="1">'13年1-9支出明细'!BV46/9*12</f>
        <v>0</v>
      </c>
      <c r="GD51" s="12">
        <f t="shared" si="121"/>
        <v>0</v>
      </c>
      <c r="GE51" s="43">
        <f t="shared" si="58"/>
        <v>0</v>
      </c>
      <c r="GF51" s="12">
        <f ca="1">'13年1-9支出明细'!BW46/9*12</f>
        <v>0</v>
      </c>
      <c r="GG51" s="12">
        <f t="shared" si="122"/>
        <v>0</v>
      </c>
      <c r="GH51" s="43">
        <f t="shared" si="59"/>
        <v>0</v>
      </c>
      <c r="GI51" s="12">
        <v>0</v>
      </c>
      <c r="GJ51" s="12">
        <f t="shared" si="123"/>
        <v>0</v>
      </c>
      <c r="GK51" s="43">
        <f t="shared" si="60"/>
        <v>0</v>
      </c>
      <c r="GL51" s="27">
        <f t="shared" si="140"/>
        <v>0</v>
      </c>
      <c r="GM51" s="27">
        <f t="shared" si="124"/>
        <v>0</v>
      </c>
      <c r="GN51" s="43">
        <f t="shared" si="61"/>
        <v>0</v>
      </c>
      <c r="GO51" s="13">
        <f ca="1">'13年1-9支出明细'!BZ46/9*12</f>
        <v>0</v>
      </c>
      <c r="GP51" s="13" t="e">
        <f t="shared" si="125"/>
        <v>#DIV/0!</v>
      </c>
      <c r="GQ51" s="43" t="e">
        <f t="shared" si="62"/>
        <v>#DIV/0!</v>
      </c>
      <c r="GR51" s="13">
        <f ca="1">'13年1-9支出明细'!CA46/9*12</f>
        <v>0</v>
      </c>
      <c r="GS51" s="13">
        <f t="shared" si="126"/>
        <v>0</v>
      </c>
      <c r="GT51" s="43">
        <f t="shared" si="63"/>
        <v>0</v>
      </c>
      <c r="GU51" s="13">
        <f ca="1">'13年1-9支出明细'!CB46/9*12</f>
        <v>0</v>
      </c>
      <c r="GV51" s="27">
        <f t="shared" si="127"/>
        <v>0</v>
      </c>
      <c r="GW51" s="38">
        <f t="shared" si="70"/>
        <v>0</v>
      </c>
      <c r="GX51" s="13">
        <f ca="1">'13年1-9支出明细'!CC46/9*12</f>
        <v>0</v>
      </c>
      <c r="GY51" s="13">
        <f t="shared" si="128"/>
        <v>0</v>
      </c>
      <c r="GZ51" s="43">
        <f t="shared" si="64"/>
        <v>0</v>
      </c>
      <c r="HA51" s="13">
        <f ca="1">'13年1-9支出明细'!CD46/9*12</f>
        <v>0</v>
      </c>
      <c r="HB51" s="13">
        <f t="shared" si="129"/>
        <v>0</v>
      </c>
      <c r="HC51" s="56">
        <f t="shared" si="65"/>
        <v>0</v>
      </c>
    </row>
    <row r="52" spans="1:211">
      <c r="A52" s="18">
        <v>131</v>
      </c>
      <c r="B52" s="3" t="s">
        <v>526</v>
      </c>
      <c r="C52" s="3" t="s">
        <v>341</v>
      </c>
      <c r="D52" s="12">
        <f t="shared" si="141"/>
        <v>2450108.94</v>
      </c>
      <c r="E52" s="12">
        <f t="shared" si="142"/>
        <v>1766259.6</v>
      </c>
      <c r="F52" s="13">
        <v>847488</v>
      </c>
      <c r="G52" s="26">
        <f t="shared" si="71"/>
        <v>983531.20078045875</v>
      </c>
      <c r="H52" s="40">
        <f t="shared" si="72"/>
        <v>1.2408291544251097E-2</v>
      </c>
      <c r="I52" s="13">
        <v>465402</v>
      </c>
      <c r="J52" s="13">
        <f t="shared" si="73"/>
        <v>540110.76015899586</v>
      </c>
      <c r="K52" s="40">
        <f t="shared" si="5"/>
        <v>1.2536081483425264E-2</v>
      </c>
      <c r="L52" s="13">
        <v>381369.59999999998</v>
      </c>
      <c r="M52" s="13">
        <f t="shared" si="74"/>
        <v>442589.04035120649</v>
      </c>
      <c r="N52" s="40">
        <f t="shared" si="6"/>
        <v>1.2408291544251099E-2</v>
      </c>
      <c r="O52" s="13">
        <v>115680</v>
      </c>
      <c r="P52" s="13">
        <v>0</v>
      </c>
      <c r="Q52" s="13">
        <f t="shared" si="75"/>
        <v>134249.5578772602</v>
      </c>
      <c r="R52" s="43">
        <f t="shared" si="7"/>
        <v>2.0695577501073422E-2</v>
      </c>
      <c r="S52" s="124">
        <v>90613.333333333343</v>
      </c>
      <c r="T52" s="130">
        <v>72000</v>
      </c>
      <c r="U52" s="125">
        <v>0</v>
      </c>
      <c r="V52" s="125">
        <f t="shared" si="76"/>
        <v>83557.81610617855</v>
      </c>
      <c r="W52" s="43">
        <f t="shared" si="8"/>
        <v>1.2881064834693002E-2</v>
      </c>
      <c r="X52" s="13">
        <f ca="1">'13年1-9支出明细'!K47/9*12</f>
        <v>0</v>
      </c>
      <c r="Y52" s="13">
        <f t="shared" si="77"/>
        <v>0</v>
      </c>
      <c r="Z52" s="43">
        <f t="shared" si="9"/>
        <v>0</v>
      </c>
      <c r="AA52" s="13">
        <f ca="1">'13年1-9支出明细'!L47/9*12</f>
        <v>0</v>
      </c>
      <c r="AB52" s="13">
        <f t="shared" si="78"/>
        <v>0</v>
      </c>
      <c r="AC52" s="43">
        <f t="shared" si="10"/>
        <v>0</v>
      </c>
      <c r="AD52" s="13">
        <f ca="1">'13年1-9支出明细'!M47/9*12</f>
        <v>0</v>
      </c>
      <c r="AE52" s="13">
        <f t="shared" si="79"/>
        <v>0</v>
      </c>
      <c r="AF52" s="43">
        <f t="shared" si="11"/>
        <v>0</v>
      </c>
      <c r="AG52" s="13">
        <f ca="1">'13年1-9支出明细'!N47/9*12</f>
        <v>0</v>
      </c>
      <c r="AH52" s="23">
        <v>0</v>
      </c>
      <c r="AI52" s="43">
        <v>0</v>
      </c>
      <c r="AJ52" s="23">
        <f t="shared" si="12"/>
        <v>0</v>
      </c>
      <c r="AK52" s="23">
        <f t="shared" si="13"/>
        <v>0</v>
      </c>
      <c r="AL52" s="43">
        <f t="shared" si="14"/>
        <v>0</v>
      </c>
      <c r="AM52" s="13">
        <f ca="1">'13年1-9支出明细'!P47/9*12</f>
        <v>0</v>
      </c>
      <c r="AN52" s="13">
        <f t="shared" si="80"/>
        <v>0</v>
      </c>
      <c r="AO52" s="43">
        <f t="shared" si="15"/>
        <v>0</v>
      </c>
      <c r="AP52" s="13">
        <f ca="1">'13年1-9支出明细'!Q47/9*12</f>
        <v>0</v>
      </c>
      <c r="AQ52" s="13">
        <f t="shared" si="81"/>
        <v>0</v>
      </c>
      <c r="AR52" s="43">
        <f t="shared" si="16"/>
        <v>0</v>
      </c>
      <c r="AS52" s="13">
        <f ca="1">'13年1-9支出明细'!R47/9*12</f>
        <v>0</v>
      </c>
      <c r="AT52" s="13">
        <f t="shared" si="82"/>
        <v>0</v>
      </c>
      <c r="AU52" s="43">
        <f t="shared" si="17"/>
        <v>0</v>
      </c>
      <c r="AV52" s="13">
        <v>0</v>
      </c>
      <c r="AW52" s="13">
        <f t="shared" si="83"/>
        <v>0</v>
      </c>
      <c r="AX52" s="43">
        <f t="shared" si="18"/>
        <v>0</v>
      </c>
      <c r="AY52" s="12">
        <f t="shared" si="138"/>
        <v>598665.12666666659</v>
      </c>
      <c r="AZ52" s="31">
        <f t="shared" si="84"/>
        <v>694765.98004438076</v>
      </c>
      <c r="BA52" s="43">
        <f t="shared" si="19"/>
        <v>5.7346247717784222E-3</v>
      </c>
      <c r="BB52" s="13">
        <f ca="1">'13年1-9支出明细'!U47/9*12</f>
        <v>0</v>
      </c>
      <c r="BC52" s="13">
        <f t="shared" si="85"/>
        <v>0</v>
      </c>
      <c r="BD52" s="43">
        <f t="shared" si="20"/>
        <v>0</v>
      </c>
      <c r="BE52" s="13">
        <f ca="1">'13年1-9支出明细'!V47/9*12</f>
        <v>1479.6533333333332</v>
      </c>
      <c r="BF52" s="13">
        <f t="shared" si="86"/>
        <v>1717.1750156605663</v>
      </c>
      <c r="BG52" s="43">
        <f t="shared" si="21"/>
        <v>1.5179668157631963E-2</v>
      </c>
      <c r="BH52" s="13">
        <f ca="1">'13年1-9支出明细'!W47/9*12</f>
        <v>0</v>
      </c>
      <c r="BI52" s="13">
        <f t="shared" si="87"/>
        <v>0</v>
      </c>
      <c r="BJ52" s="43">
        <f t="shared" si="22"/>
        <v>0</v>
      </c>
      <c r="BK52" s="13">
        <f ca="1">'13年1-9支出明细'!X47/9*12</f>
        <v>171923.73333333334</v>
      </c>
      <c r="BL52" s="13">
        <f t="shared" si="88"/>
        <v>199521.82908547699</v>
      </c>
      <c r="BM52" s="43">
        <f t="shared" si="23"/>
        <v>0.25293158584562497</v>
      </c>
      <c r="BN52" s="13">
        <f ca="1">'13年1-9支出明细'!Y47/9*12</f>
        <v>4244.16</v>
      </c>
      <c r="BO52" s="13">
        <f t="shared" si="89"/>
        <v>4925.4547334055369</v>
      </c>
      <c r="BP52" s="43">
        <f t="shared" si="24"/>
        <v>2.099498507878749E-3</v>
      </c>
      <c r="BQ52" s="13">
        <f ca="1">'13年1-9支出明细'!Z47/9*12</f>
        <v>397589.6</v>
      </c>
      <c r="BR52" s="13">
        <f ca="1">Sheet2!EP46+Sheet2!V46</f>
        <v>23427.98</v>
      </c>
      <c r="BS52" s="13">
        <f t="shared" si="90"/>
        <v>461412.75947957055</v>
      </c>
      <c r="BT52" s="43">
        <f t="shared" si="25"/>
        <v>4.4956131518721137E-3</v>
      </c>
      <c r="BU52" s="13">
        <f ca="1">'13年1-9支出明细'!AB47/9*12</f>
        <v>7280.2400000000007</v>
      </c>
      <c r="BV52" s="13">
        <f t="shared" si="91"/>
        <v>8448.9021545672949</v>
      </c>
      <c r="BW52" s="43">
        <f t="shared" si="26"/>
        <v>1.6061567547901905E-3</v>
      </c>
      <c r="BX52" s="13">
        <f ca="1">'13年1-9支出明细'!AC47/9*12</f>
        <v>11157.066666666666</v>
      </c>
      <c r="BY52" s="13">
        <f t="shared" si="92"/>
        <v>12948.057289134829</v>
      </c>
      <c r="BZ52" s="43">
        <f t="shared" si="27"/>
        <v>9.9468254110803948E-3</v>
      </c>
      <c r="CA52" s="12">
        <f t="shared" si="131"/>
        <v>4193.4666666666662</v>
      </c>
      <c r="CB52" s="30">
        <f t="shared" si="93"/>
        <v>4866.6238413989277</v>
      </c>
      <c r="CC52" s="43">
        <f t="shared" si="28"/>
        <v>1.5679930364664971E-5</v>
      </c>
      <c r="CD52" s="13">
        <f ca="1">'13年1-9支出明细'!AE47/9*12</f>
        <v>4193.4666666666662</v>
      </c>
      <c r="CE52" s="13">
        <f t="shared" si="94"/>
        <v>4866.6238413989286</v>
      </c>
      <c r="CF52" s="43">
        <f t="shared" si="29"/>
        <v>1.8151158190900743E-5</v>
      </c>
      <c r="CG52" s="13">
        <f ca="1">'13年1-9支出明细'!AF47/9*12</f>
        <v>0</v>
      </c>
      <c r="CH52" s="13">
        <f ca="1">Sheet2!BP46+Sheet2!ET46</f>
        <v>0</v>
      </c>
      <c r="CI52" s="13">
        <f t="shared" si="95"/>
        <v>0</v>
      </c>
      <c r="CJ52" s="43">
        <f t="shared" si="30"/>
        <v>0</v>
      </c>
      <c r="CK52" s="12">
        <f t="shared" si="139"/>
        <v>22425.866666666669</v>
      </c>
      <c r="CL52" s="30">
        <f t="shared" si="96"/>
        <v>26025.783929930734</v>
      </c>
      <c r="CM52" s="43">
        <f t="shared" si="31"/>
        <v>2.4477595642548121E-4</v>
      </c>
      <c r="CN52" s="13">
        <v>0</v>
      </c>
      <c r="CO52" s="13">
        <f t="shared" si="97"/>
        <v>0</v>
      </c>
      <c r="CP52" s="43">
        <f t="shared" si="32"/>
        <v>0</v>
      </c>
      <c r="CQ52" s="13">
        <f ca="1">'13年1-9支出明细'!AJ47/9*12</f>
        <v>0</v>
      </c>
      <c r="CR52" s="13">
        <f t="shared" si="98"/>
        <v>0</v>
      </c>
      <c r="CS52" s="43">
        <f t="shared" si="33"/>
        <v>0</v>
      </c>
      <c r="CT52" s="13">
        <f ca="1">'13年1-9支出明细'!AK47/9*12</f>
        <v>0</v>
      </c>
      <c r="CU52" s="13">
        <f t="shared" si="99"/>
        <v>0</v>
      </c>
      <c r="CV52" s="43">
        <f t="shared" si="34"/>
        <v>0</v>
      </c>
      <c r="CW52" s="13">
        <f ca="1">'13年1-9支出明细'!AL47/9*12</f>
        <v>0</v>
      </c>
      <c r="CX52" s="13">
        <f t="shared" si="100"/>
        <v>0</v>
      </c>
      <c r="CY52" s="43">
        <f t="shared" si="35"/>
        <v>0</v>
      </c>
      <c r="CZ52" s="13">
        <f ca="1">'13年1-9支出明细'!AM47/9*12</f>
        <v>0</v>
      </c>
      <c r="DA52" s="13">
        <f t="shared" si="101"/>
        <v>0</v>
      </c>
      <c r="DB52" s="43">
        <f t="shared" si="36"/>
        <v>0</v>
      </c>
      <c r="DC52" s="13">
        <f ca="1">'13年1-9支出明细'!AN47/9*12</f>
        <v>0</v>
      </c>
      <c r="DD52" s="13">
        <f t="shared" si="102"/>
        <v>0</v>
      </c>
      <c r="DE52" s="13">
        <f ca="1">Sheet2!DG46+Sheet2!AD46</f>
        <v>0</v>
      </c>
      <c r="DF52" s="43">
        <f t="shared" si="37"/>
        <v>0</v>
      </c>
      <c r="DG52" s="13">
        <f ca="1">'13年1-9支出明细'!AP47/9*12</f>
        <v>0</v>
      </c>
      <c r="DH52" s="13">
        <f t="shared" si="103"/>
        <v>0</v>
      </c>
      <c r="DI52" s="43">
        <f t="shared" si="38"/>
        <v>0</v>
      </c>
      <c r="DJ52" s="13">
        <f ca="1">'13年1-9支出明细'!AQ47/9*12</f>
        <v>0</v>
      </c>
      <c r="DK52" s="13">
        <f t="shared" si="104"/>
        <v>0</v>
      </c>
      <c r="DL52" s="43">
        <f t="shared" si="39"/>
        <v>0</v>
      </c>
      <c r="DM52" s="13">
        <f ca="1">'13年1-9支出明细'!AR47/9*12</f>
        <v>0</v>
      </c>
      <c r="DN52" s="13">
        <f ca="1">Sheet2!DK46+Sheet2!AH46</f>
        <v>0</v>
      </c>
      <c r="DO52" s="13"/>
      <c r="DP52" s="43">
        <f t="shared" si="40"/>
        <v>0</v>
      </c>
      <c r="DQ52" s="13">
        <f ca="1">'13年1-9支出明细'!AT47/9*12</f>
        <v>0</v>
      </c>
      <c r="DR52" s="13">
        <f t="shared" si="105"/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43">
        <f t="shared" si="42"/>
        <v>0</v>
      </c>
      <c r="EA52" s="13">
        <v>0</v>
      </c>
      <c r="EB52" s="13">
        <f t="shared" si="106"/>
        <v>0</v>
      </c>
      <c r="EC52" s="43">
        <f t="shared" si="43"/>
        <v>0</v>
      </c>
      <c r="ED52" s="13">
        <f ca="1">'13年1-9支出明细'!BC47/9*12</f>
        <v>0</v>
      </c>
      <c r="EE52" s="13">
        <f t="shared" si="107"/>
        <v>0</v>
      </c>
      <c r="EF52" s="43">
        <f t="shared" si="44"/>
        <v>0</v>
      </c>
      <c r="EG52" s="13">
        <f ca="1">'13年1-9支出明细'!BD47/9*12</f>
        <v>0</v>
      </c>
      <c r="EH52" s="13">
        <f t="shared" si="108"/>
        <v>0</v>
      </c>
      <c r="EI52" s="43">
        <f t="shared" si="45"/>
        <v>0</v>
      </c>
      <c r="EJ52" s="13">
        <f ca="1">'13年1-9支出明细'!BE47/9*12</f>
        <v>0</v>
      </c>
      <c r="EK52" s="13">
        <f t="shared" si="109"/>
        <v>0</v>
      </c>
      <c r="EL52" s="13">
        <v>0</v>
      </c>
      <c r="EM52" s="43">
        <f t="shared" si="46"/>
        <v>0</v>
      </c>
      <c r="EN52" s="13">
        <f ca="1">'13年1-9支出明细'!BG47/9*12</f>
        <v>0</v>
      </c>
      <c r="EO52" s="13">
        <f t="shared" si="110"/>
        <v>0</v>
      </c>
      <c r="EP52" s="43">
        <f t="shared" si="47"/>
        <v>0</v>
      </c>
      <c r="EQ52" s="13">
        <f ca="1">'13年1-9支出明细'!BH47/9*12</f>
        <v>0</v>
      </c>
      <c r="ER52" s="13">
        <f t="shared" si="111"/>
        <v>0</v>
      </c>
      <c r="ES52" s="43">
        <f t="shared" si="48"/>
        <v>0</v>
      </c>
      <c r="ET52" s="13">
        <v>0</v>
      </c>
      <c r="EU52" s="13">
        <f t="shared" si="112"/>
        <v>0</v>
      </c>
      <c r="EV52" s="43">
        <f t="shared" si="49"/>
        <v>0</v>
      </c>
      <c r="EW52" s="13">
        <f ca="1">'13年1-9支出明细'!BJ47/9*12</f>
        <v>0</v>
      </c>
      <c r="EX52" s="13">
        <f t="shared" si="113"/>
        <v>0</v>
      </c>
      <c r="EY52" s="43">
        <f t="shared" si="50"/>
        <v>0</v>
      </c>
      <c r="EZ52" s="13">
        <v>0</v>
      </c>
      <c r="FA52" s="13">
        <f t="shared" si="114"/>
        <v>0</v>
      </c>
      <c r="FB52" s="43">
        <f t="shared" si="51"/>
        <v>0</v>
      </c>
      <c r="FC52" s="13">
        <f ca="1">'13年1-9支出明细'!BL47/9*12</f>
        <v>0</v>
      </c>
      <c r="FD52" s="13">
        <f t="shared" si="115"/>
        <v>0</v>
      </c>
      <c r="FE52" s="43">
        <f t="shared" si="52"/>
        <v>0</v>
      </c>
      <c r="FF52" s="13">
        <f ca="1">'13年1-9支出明细'!BM47/9*12</f>
        <v>0</v>
      </c>
      <c r="FG52" s="13">
        <f t="shared" si="116"/>
        <v>0</v>
      </c>
      <c r="FH52" s="43">
        <f t="shared" si="53"/>
        <v>0</v>
      </c>
      <c r="FI52" s="13">
        <f ca="1">'13年1-9支出明细'!BN47/9*12</f>
        <v>22425.866666666669</v>
      </c>
      <c r="FJ52" s="13">
        <f ca="1">Sheet2!EX46+Sheet2!BF46</f>
        <v>0</v>
      </c>
      <c r="FK52" s="13">
        <f t="shared" si="117"/>
        <v>26025.783929930727</v>
      </c>
      <c r="FL52" s="43">
        <f t="shared" si="54"/>
        <v>1.7155574636118255E-2</v>
      </c>
      <c r="FM52" s="13">
        <f ca="1">'13年1-9支出明细'!BP47/9*12</f>
        <v>0</v>
      </c>
      <c r="FN52" s="13">
        <v>0</v>
      </c>
      <c r="FO52" s="43">
        <v>0</v>
      </c>
      <c r="FP52" s="13">
        <v>0</v>
      </c>
      <c r="FQ52" s="13">
        <f t="shared" si="118"/>
        <v>0</v>
      </c>
      <c r="FR52" s="43">
        <f t="shared" si="55"/>
        <v>0</v>
      </c>
      <c r="FS52" s="13">
        <f ca="1">'13年1-9支出明细'!BR47/9*12</f>
        <v>0</v>
      </c>
      <c r="FT52" s="13">
        <v>0</v>
      </c>
      <c r="FU52" s="13"/>
      <c r="FV52" s="43"/>
      <c r="FW52" s="13">
        <f ca="1">'13年1-9支出明细'!BT47/9*12</f>
        <v>0</v>
      </c>
      <c r="FX52" s="13">
        <f t="shared" si="119"/>
        <v>0</v>
      </c>
      <c r="FY52" s="43">
        <f t="shared" si="56"/>
        <v>0</v>
      </c>
      <c r="FZ52" s="12">
        <f ca="1">'13年1-9支出明细'!BU47/9*12</f>
        <v>58564.880000000005</v>
      </c>
      <c r="GA52" s="12">
        <f t="shared" si="120"/>
        <v>67966.020462783519</v>
      </c>
      <c r="GB52" s="43">
        <f t="shared" si="57"/>
        <v>2.0241610692159043E-3</v>
      </c>
      <c r="GC52" s="12">
        <f ca="1">'13年1-9支出明细'!BV47/9*12</f>
        <v>0</v>
      </c>
      <c r="GD52" s="12">
        <f t="shared" si="121"/>
        <v>0</v>
      </c>
      <c r="GE52" s="43">
        <f t="shared" si="58"/>
        <v>0</v>
      </c>
      <c r="GF52" s="12">
        <f ca="1">'13年1-9支出明细'!BW47/9*12</f>
        <v>0</v>
      </c>
      <c r="GG52" s="12">
        <f t="shared" si="122"/>
        <v>0</v>
      </c>
      <c r="GH52" s="43">
        <f t="shared" si="59"/>
        <v>0</v>
      </c>
      <c r="GI52" s="12">
        <v>0</v>
      </c>
      <c r="GJ52" s="12">
        <f t="shared" si="123"/>
        <v>0</v>
      </c>
      <c r="GK52" s="43">
        <f t="shared" si="60"/>
        <v>0</v>
      </c>
      <c r="GL52" s="27">
        <f t="shared" si="140"/>
        <v>0</v>
      </c>
      <c r="GM52" s="27">
        <f t="shared" si="124"/>
        <v>0</v>
      </c>
      <c r="GN52" s="43">
        <f t="shared" si="61"/>
        <v>0</v>
      </c>
      <c r="GO52" s="13">
        <f ca="1">'13年1-9支出明细'!BZ47/9*12</f>
        <v>0</v>
      </c>
      <c r="GP52" s="13" t="e">
        <f t="shared" si="125"/>
        <v>#DIV/0!</v>
      </c>
      <c r="GQ52" s="43" t="e">
        <f t="shared" si="62"/>
        <v>#DIV/0!</v>
      </c>
      <c r="GR52" s="13">
        <f ca="1">'13年1-9支出明细'!CA47/9*12</f>
        <v>0</v>
      </c>
      <c r="GS52" s="13">
        <f t="shared" si="126"/>
        <v>0</v>
      </c>
      <c r="GT52" s="43">
        <f t="shared" si="63"/>
        <v>0</v>
      </c>
      <c r="GU52" s="13">
        <f ca="1">'13年1-9支出明细'!CB47/9*12</f>
        <v>0</v>
      </c>
      <c r="GV52" s="27">
        <f t="shared" si="127"/>
        <v>0</v>
      </c>
      <c r="GW52" s="38">
        <f t="shared" si="70"/>
        <v>0</v>
      </c>
      <c r="GX52" s="13">
        <f ca="1">'13年1-9支出明细'!CC47/9*12</f>
        <v>0</v>
      </c>
      <c r="GY52" s="13">
        <f t="shared" si="128"/>
        <v>0</v>
      </c>
      <c r="GZ52" s="43">
        <f t="shared" si="64"/>
        <v>0</v>
      </c>
      <c r="HA52" s="13">
        <f ca="1">'13年1-9支出明细'!CD47/9*12</f>
        <v>0</v>
      </c>
      <c r="HB52" s="13">
        <f t="shared" si="129"/>
        <v>0</v>
      </c>
      <c r="HC52" s="56">
        <f t="shared" si="65"/>
        <v>0</v>
      </c>
    </row>
    <row r="53" spans="1:211">
      <c r="A53" s="18">
        <v>135</v>
      </c>
      <c r="B53" s="3" t="s">
        <v>527</v>
      </c>
      <c r="C53" s="3" t="s">
        <v>342</v>
      </c>
      <c r="D53" s="12">
        <f t="shared" si="141"/>
        <v>1618469.9599999997</v>
      </c>
      <c r="E53" s="12">
        <f t="shared" si="142"/>
        <v>1235778</v>
      </c>
      <c r="F53" s="13">
        <v>0</v>
      </c>
      <c r="G53" s="26">
        <f t="shared" si="71"/>
        <v>0</v>
      </c>
      <c r="H53" s="40">
        <f t="shared" si="72"/>
        <v>0</v>
      </c>
      <c r="I53" s="13">
        <v>1235778</v>
      </c>
      <c r="J53" s="13">
        <f t="shared" si="73"/>
        <v>1434151.5398897375</v>
      </c>
      <c r="K53" s="40">
        <f t="shared" si="5"/>
        <v>3.3286951288185929E-2</v>
      </c>
      <c r="L53" s="13">
        <v>0</v>
      </c>
      <c r="M53" s="13">
        <f t="shared" si="74"/>
        <v>0</v>
      </c>
      <c r="N53" s="40">
        <f t="shared" si="6"/>
        <v>0</v>
      </c>
      <c r="O53" s="13">
        <v>37200</v>
      </c>
      <c r="P53" s="13">
        <v>0</v>
      </c>
      <c r="Q53" s="13">
        <f t="shared" si="75"/>
        <v>43171.538321525579</v>
      </c>
      <c r="R53" s="43">
        <f t="shared" si="7"/>
        <v>6.6552168312580505E-3</v>
      </c>
      <c r="S53" s="124">
        <v>32400</v>
      </c>
      <c r="T53" s="130">
        <v>0</v>
      </c>
      <c r="U53" s="125">
        <v>0</v>
      </c>
      <c r="V53" s="125">
        <f t="shared" si="76"/>
        <v>0</v>
      </c>
      <c r="W53" s="43">
        <f t="shared" si="8"/>
        <v>0</v>
      </c>
      <c r="X53" s="13">
        <f ca="1">'13年1-9支出明细'!K48/9*12</f>
        <v>0</v>
      </c>
      <c r="Y53" s="13">
        <f t="shared" si="77"/>
        <v>0</v>
      </c>
      <c r="Z53" s="43">
        <f t="shared" si="9"/>
        <v>0</v>
      </c>
      <c r="AA53" s="13">
        <f ca="1">'13年1-9支出明细'!L48/9*12</f>
        <v>0</v>
      </c>
      <c r="AB53" s="13">
        <f t="shared" si="78"/>
        <v>0</v>
      </c>
      <c r="AC53" s="43">
        <f t="shared" si="10"/>
        <v>0</v>
      </c>
      <c r="AD53" s="13">
        <f ca="1">'13年1-9支出明细'!M48/9*12</f>
        <v>0</v>
      </c>
      <c r="AE53" s="13">
        <f t="shared" si="79"/>
        <v>0</v>
      </c>
      <c r="AF53" s="43">
        <f t="shared" si="11"/>
        <v>0</v>
      </c>
      <c r="AG53" s="13">
        <f ca="1">'13年1-9支出明细'!N48/9*12</f>
        <v>0</v>
      </c>
      <c r="AH53" s="23">
        <v>0</v>
      </c>
      <c r="AI53" s="43">
        <v>0</v>
      </c>
      <c r="AJ53" s="23">
        <f t="shared" si="12"/>
        <v>0</v>
      </c>
      <c r="AK53" s="23">
        <f t="shared" si="13"/>
        <v>0</v>
      </c>
      <c r="AL53" s="43">
        <f t="shared" si="14"/>
        <v>0</v>
      </c>
      <c r="AM53" s="13">
        <f ca="1">'13年1-9支出明细'!P48/9*12</f>
        <v>0</v>
      </c>
      <c r="AN53" s="13">
        <f t="shared" si="80"/>
        <v>0</v>
      </c>
      <c r="AO53" s="43">
        <f t="shared" si="15"/>
        <v>0</v>
      </c>
      <c r="AP53" s="13">
        <f ca="1">'13年1-9支出明细'!Q48/9*12</f>
        <v>0</v>
      </c>
      <c r="AQ53" s="13">
        <f t="shared" si="81"/>
        <v>0</v>
      </c>
      <c r="AR53" s="43">
        <f t="shared" si="16"/>
        <v>0</v>
      </c>
      <c r="AS53" s="13">
        <f ca="1">'13年1-9支出明细'!R48/9*12</f>
        <v>0</v>
      </c>
      <c r="AT53" s="13">
        <f t="shared" si="82"/>
        <v>0</v>
      </c>
      <c r="AU53" s="43">
        <f t="shared" si="17"/>
        <v>0</v>
      </c>
      <c r="AV53" s="13">
        <v>0</v>
      </c>
      <c r="AW53" s="13">
        <f t="shared" si="83"/>
        <v>0</v>
      </c>
      <c r="AX53" s="43">
        <f t="shared" si="18"/>
        <v>0</v>
      </c>
      <c r="AY53" s="12">
        <f t="shared" si="138"/>
        <v>282676.39999999997</v>
      </c>
      <c r="AZ53" s="31">
        <f t="shared" si="84"/>
        <v>328053.09234384121</v>
      </c>
      <c r="BA53" s="43">
        <f t="shared" si="19"/>
        <v>2.7077626767121406E-3</v>
      </c>
      <c r="BB53" s="13">
        <f ca="1">'13年1-9支出明细'!U48/9*12</f>
        <v>0</v>
      </c>
      <c r="BC53" s="13">
        <f t="shared" si="85"/>
        <v>0</v>
      </c>
      <c r="BD53" s="43">
        <f t="shared" si="20"/>
        <v>0</v>
      </c>
      <c r="BE53" s="13">
        <f ca="1">'13年1-9支出明细'!V48/9*12</f>
        <v>0</v>
      </c>
      <c r="BF53" s="13">
        <f t="shared" si="86"/>
        <v>0</v>
      </c>
      <c r="BG53" s="43">
        <f t="shared" si="21"/>
        <v>0</v>
      </c>
      <c r="BH53" s="13">
        <f ca="1">'13年1-9支出明细'!W48/9*12</f>
        <v>0</v>
      </c>
      <c r="BI53" s="13">
        <f t="shared" si="87"/>
        <v>0</v>
      </c>
      <c r="BJ53" s="43">
        <f t="shared" si="22"/>
        <v>0</v>
      </c>
      <c r="BK53" s="13">
        <f ca="1">'13年1-9支出明细'!X48/9*12</f>
        <v>3634.666666666667</v>
      </c>
      <c r="BL53" s="13">
        <f t="shared" si="88"/>
        <v>4218.1223463970873</v>
      </c>
      <c r="BM53" s="43">
        <f t="shared" si="23"/>
        <v>5.34726640816838E-3</v>
      </c>
      <c r="BN53" s="13">
        <f ca="1">'13年1-9支出明细'!Y48/9*12</f>
        <v>6178.1999999999989</v>
      </c>
      <c r="BO53" s="13">
        <f t="shared" si="89"/>
        <v>7169.9569370443351</v>
      </c>
      <c r="BP53" s="43">
        <f t="shared" si="24"/>
        <v>3.0562282480812424E-3</v>
      </c>
      <c r="BQ53" s="13">
        <f ca="1">'13年1-9支出明细'!Z48/9*12</f>
        <v>267939.53333333333</v>
      </c>
      <c r="BR53" s="13">
        <f ca="1">Sheet2!EP47+Sheet2!V47</f>
        <v>4924</v>
      </c>
      <c r="BS53" s="13">
        <f t="shared" si="90"/>
        <v>310950.5868589161</v>
      </c>
      <c r="BT53" s="43">
        <f t="shared" si="25"/>
        <v>3.0296378224174123E-3</v>
      </c>
      <c r="BU53" s="13">
        <f ca="1">'13年1-9支出明细'!AB48/9*12</f>
        <v>0</v>
      </c>
      <c r="BV53" s="13">
        <f t="shared" si="91"/>
        <v>0</v>
      </c>
      <c r="BW53" s="43">
        <f t="shared" si="26"/>
        <v>0</v>
      </c>
      <c r="BX53" s="13">
        <f ca="1">'13年1-9支出明细'!AC48/9*12</f>
        <v>5032</v>
      </c>
      <c r="BY53" s="13">
        <f t="shared" si="92"/>
        <v>5839.7629256429227</v>
      </c>
      <c r="BZ53" s="43">
        <f t="shared" si="27"/>
        <v>4.4861635198519814E-3</v>
      </c>
      <c r="CA53" s="12">
        <f t="shared" si="131"/>
        <v>0</v>
      </c>
      <c r="CB53" s="30">
        <f t="shared" si="93"/>
        <v>0</v>
      </c>
      <c r="CC53" s="43">
        <f t="shared" si="28"/>
        <v>0</v>
      </c>
      <c r="CD53" s="13">
        <f ca="1">'13年1-9支出明细'!AE48/9*12</f>
        <v>0</v>
      </c>
      <c r="CE53" s="13">
        <f t="shared" si="94"/>
        <v>0</v>
      </c>
      <c r="CF53" s="43">
        <f t="shared" si="29"/>
        <v>0</v>
      </c>
      <c r="CG53" s="13">
        <f ca="1">'13年1-9支出明细'!AF48/9*12</f>
        <v>0</v>
      </c>
      <c r="CH53" s="13">
        <f ca="1">Sheet2!BP47+Sheet2!ET47</f>
        <v>0</v>
      </c>
      <c r="CI53" s="13">
        <f t="shared" si="95"/>
        <v>0</v>
      </c>
      <c r="CJ53" s="43">
        <f t="shared" si="30"/>
        <v>0</v>
      </c>
      <c r="CK53" s="12">
        <f t="shared" si="139"/>
        <v>35591.333333333328</v>
      </c>
      <c r="CL53" s="30">
        <f t="shared" si="96"/>
        <v>41304.64007833846</v>
      </c>
      <c r="CM53" s="43">
        <f t="shared" si="31"/>
        <v>3.8847562890730833E-4</v>
      </c>
      <c r="CN53" s="13">
        <v>0</v>
      </c>
      <c r="CO53" s="13">
        <f t="shared" si="97"/>
        <v>0</v>
      </c>
      <c r="CP53" s="43">
        <f t="shared" si="32"/>
        <v>0</v>
      </c>
      <c r="CQ53" s="13">
        <f ca="1">'13年1-9支出明细'!AJ48/9*12</f>
        <v>0</v>
      </c>
      <c r="CR53" s="13">
        <f t="shared" si="98"/>
        <v>0</v>
      </c>
      <c r="CS53" s="43">
        <f t="shared" si="33"/>
        <v>0</v>
      </c>
      <c r="CT53" s="13">
        <f ca="1">'13年1-9支出明细'!AK48/9*12</f>
        <v>0</v>
      </c>
      <c r="CU53" s="13">
        <f t="shared" si="99"/>
        <v>0</v>
      </c>
      <c r="CV53" s="43">
        <f t="shared" si="34"/>
        <v>0</v>
      </c>
      <c r="CW53" s="13">
        <f ca="1">'13年1-9支出明细'!AL48/9*12</f>
        <v>0</v>
      </c>
      <c r="CX53" s="13">
        <f t="shared" si="100"/>
        <v>0</v>
      </c>
      <c r="CY53" s="43">
        <f t="shared" si="35"/>
        <v>0</v>
      </c>
      <c r="CZ53" s="13">
        <f ca="1">'13年1-9支出明细'!AM48/9*12</f>
        <v>0</v>
      </c>
      <c r="DA53" s="13">
        <f t="shared" si="101"/>
        <v>0</v>
      </c>
      <c r="DB53" s="43">
        <f t="shared" si="36"/>
        <v>0</v>
      </c>
      <c r="DC53" s="13">
        <f ca="1">'13年1-9支出明细'!AN48/9*12</f>
        <v>0</v>
      </c>
      <c r="DD53" s="13">
        <f t="shared" si="102"/>
        <v>0</v>
      </c>
      <c r="DE53" s="13">
        <f ca="1">Sheet2!DG47+Sheet2!AD47</f>
        <v>0</v>
      </c>
      <c r="DF53" s="43">
        <f t="shared" si="37"/>
        <v>0</v>
      </c>
      <c r="DG53" s="13">
        <f ca="1">'13年1-9支出明细'!AP48/9*12</f>
        <v>0</v>
      </c>
      <c r="DH53" s="13">
        <f t="shared" si="103"/>
        <v>0</v>
      </c>
      <c r="DI53" s="43">
        <f t="shared" si="38"/>
        <v>0</v>
      </c>
      <c r="DJ53" s="13">
        <f ca="1">'13年1-9支出明细'!AQ48/9*12</f>
        <v>0</v>
      </c>
      <c r="DK53" s="13">
        <f t="shared" si="104"/>
        <v>0</v>
      </c>
      <c r="DL53" s="43">
        <f t="shared" si="39"/>
        <v>0</v>
      </c>
      <c r="DM53" s="13">
        <f ca="1">'13年1-9支出明细'!AR48/9*12</f>
        <v>0</v>
      </c>
      <c r="DN53" s="13">
        <f ca="1">Sheet2!DK47+Sheet2!AH47</f>
        <v>0</v>
      </c>
      <c r="DO53" s="13"/>
      <c r="DP53" s="43">
        <f t="shared" si="40"/>
        <v>0</v>
      </c>
      <c r="DQ53" s="13">
        <f ca="1">'13年1-9支出明细'!AT48/9*12</f>
        <v>0</v>
      </c>
      <c r="DR53" s="13">
        <f t="shared" si="105"/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43">
        <f t="shared" si="42"/>
        <v>0</v>
      </c>
      <c r="EA53" s="13">
        <v>0</v>
      </c>
      <c r="EB53" s="13">
        <f t="shared" si="106"/>
        <v>0</v>
      </c>
      <c r="EC53" s="43">
        <f t="shared" si="43"/>
        <v>0</v>
      </c>
      <c r="ED53" s="13">
        <f ca="1">'13年1-9支出明细'!BC48/9*12</f>
        <v>0</v>
      </c>
      <c r="EE53" s="13">
        <f t="shared" si="107"/>
        <v>0</v>
      </c>
      <c r="EF53" s="43">
        <f t="shared" si="44"/>
        <v>0</v>
      </c>
      <c r="EG53" s="13">
        <f ca="1">'13年1-9支出明细'!BD48/9*12</f>
        <v>0</v>
      </c>
      <c r="EH53" s="13">
        <f t="shared" si="108"/>
        <v>0</v>
      </c>
      <c r="EI53" s="43">
        <f t="shared" si="45"/>
        <v>0</v>
      </c>
      <c r="EJ53" s="13">
        <f ca="1">'13年1-9支出明细'!BE48/9*12</f>
        <v>0</v>
      </c>
      <c r="EK53" s="13">
        <f t="shared" si="109"/>
        <v>0</v>
      </c>
      <c r="EL53" s="13">
        <v>0</v>
      </c>
      <c r="EM53" s="43">
        <f t="shared" si="46"/>
        <v>0</v>
      </c>
      <c r="EN53" s="13">
        <f ca="1">'13年1-9支出明细'!BG48/9*12</f>
        <v>0</v>
      </c>
      <c r="EO53" s="13">
        <f t="shared" si="110"/>
        <v>0</v>
      </c>
      <c r="EP53" s="43">
        <f t="shared" si="47"/>
        <v>0</v>
      </c>
      <c r="EQ53" s="13">
        <f ca="1">'13年1-9支出明细'!BH48/9*12</f>
        <v>0</v>
      </c>
      <c r="ER53" s="13">
        <f t="shared" si="111"/>
        <v>0</v>
      </c>
      <c r="ES53" s="43">
        <f t="shared" si="48"/>
        <v>0</v>
      </c>
      <c r="ET53" s="13">
        <v>0</v>
      </c>
      <c r="EU53" s="13">
        <f t="shared" si="112"/>
        <v>0</v>
      </c>
      <c r="EV53" s="43">
        <f t="shared" si="49"/>
        <v>0</v>
      </c>
      <c r="EW53" s="13">
        <f ca="1">'13年1-9支出明细'!BJ48/9*12</f>
        <v>0</v>
      </c>
      <c r="EX53" s="13">
        <f t="shared" si="113"/>
        <v>0</v>
      </c>
      <c r="EY53" s="43">
        <f t="shared" si="50"/>
        <v>0</v>
      </c>
      <c r="EZ53" s="13">
        <v>0</v>
      </c>
      <c r="FA53" s="13">
        <f t="shared" si="114"/>
        <v>0</v>
      </c>
      <c r="FB53" s="43">
        <f t="shared" si="51"/>
        <v>0</v>
      </c>
      <c r="FC53" s="13">
        <f ca="1">'13年1-9支出明细'!BL48/9*12</f>
        <v>0</v>
      </c>
      <c r="FD53" s="13">
        <f t="shared" si="115"/>
        <v>0</v>
      </c>
      <c r="FE53" s="43">
        <f t="shared" si="52"/>
        <v>0</v>
      </c>
      <c r="FF53" s="13">
        <f ca="1">'13年1-9支出明细'!BM48/9*12</f>
        <v>0</v>
      </c>
      <c r="FG53" s="13">
        <f t="shared" si="116"/>
        <v>0</v>
      </c>
      <c r="FH53" s="43">
        <f t="shared" si="53"/>
        <v>0</v>
      </c>
      <c r="FI53" s="13">
        <f ca="1">'13年1-9支出明细'!BN48/9*12</f>
        <v>35591.333333333328</v>
      </c>
      <c r="FJ53" s="13">
        <f ca="1">Sheet2!EX47+Sheet2!BF47</f>
        <v>0</v>
      </c>
      <c r="FK53" s="13">
        <f t="shared" si="117"/>
        <v>41304.640078338445</v>
      </c>
      <c r="FL53" s="43">
        <f t="shared" si="54"/>
        <v>2.7227031377410758E-2</v>
      </c>
      <c r="FM53" s="13">
        <f ca="1">'13年1-9支出明细'!BP48/9*12</f>
        <v>0</v>
      </c>
      <c r="FN53" s="13">
        <v>0</v>
      </c>
      <c r="FO53" s="43">
        <v>0</v>
      </c>
      <c r="FP53" s="13">
        <v>0</v>
      </c>
      <c r="FQ53" s="13">
        <f t="shared" si="118"/>
        <v>0</v>
      </c>
      <c r="FR53" s="43">
        <f t="shared" si="55"/>
        <v>0</v>
      </c>
      <c r="FS53" s="13">
        <f ca="1">'13年1-9支出明细'!BR48/9*12</f>
        <v>0</v>
      </c>
      <c r="FT53" s="13">
        <v>0</v>
      </c>
      <c r="FU53" s="13"/>
      <c r="FV53" s="43"/>
      <c r="FW53" s="13">
        <f ca="1">'13年1-9支出明细'!BT48/9*12</f>
        <v>0</v>
      </c>
      <c r="FX53" s="13">
        <f t="shared" si="119"/>
        <v>0</v>
      </c>
      <c r="FY53" s="43">
        <f t="shared" si="56"/>
        <v>0</v>
      </c>
      <c r="FZ53" s="12">
        <f ca="1">'13年1-9支出明细'!BU48/9*12</f>
        <v>64424.226666666669</v>
      </c>
      <c r="GA53" s="12">
        <f t="shared" si="120"/>
        <v>74765.940063834671</v>
      </c>
      <c r="GB53" s="43">
        <f t="shared" si="57"/>
        <v>2.2266759794096354E-3</v>
      </c>
      <c r="GC53" s="12">
        <f ca="1">'13年1-9支出明细'!BV48/9*12</f>
        <v>0</v>
      </c>
      <c r="GD53" s="12">
        <f t="shared" si="121"/>
        <v>0</v>
      </c>
      <c r="GE53" s="43">
        <f t="shared" si="58"/>
        <v>0</v>
      </c>
      <c r="GF53" s="12">
        <f ca="1">'13年1-9支出明细'!BW48/9*12</f>
        <v>0</v>
      </c>
      <c r="GG53" s="12">
        <f t="shared" si="122"/>
        <v>0</v>
      </c>
      <c r="GH53" s="43">
        <f t="shared" si="59"/>
        <v>0</v>
      </c>
      <c r="GI53" s="12">
        <v>0</v>
      </c>
      <c r="GJ53" s="12">
        <f t="shared" si="123"/>
        <v>0</v>
      </c>
      <c r="GK53" s="43">
        <f t="shared" si="60"/>
        <v>0</v>
      </c>
      <c r="GL53" s="27">
        <f t="shared" si="140"/>
        <v>0</v>
      </c>
      <c r="GM53" s="27">
        <f t="shared" si="124"/>
        <v>0</v>
      </c>
      <c r="GN53" s="43">
        <f t="shared" si="61"/>
        <v>0</v>
      </c>
      <c r="GO53" s="13">
        <f ca="1">'13年1-9支出明细'!BZ48/9*12</f>
        <v>0</v>
      </c>
      <c r="GP53" s="13" t="e">
        <f t="shared" si="125"/>
        <v>#DIV/0!</v>
      </c>
      <c r="GQ53" s="43" t="e">
        <f t="shared" si="62"/>
        <v>#DIV/0!</v>
      </c>
      <c r="GR53" s="13">
        <f ca="1">'13年1-9支出明细'!CA48/9*12</f>
        <v>0</v>
      </c>
      <c r="GS53" s="13">
        <f t="shared" si="126"/>
        <v>0</v>
      </c>
      <c r="GT53" s="43">
        <f t="shared" si="63"/>
        <v>0</v>
      </c>
      <c r="GU53" s="13">
        <f ca="1">'13年1-9支出明细'!CB48/9*12</f>
        <v>0</v>
      </c>
      <c r="GV53" s="27">
        <f t="shared" si="127"/>
        <v>0</v>
      </c>
      <c r="GW53" s="38">
        <f t="shared" si="70"/>
        <v>0</v>
      </c>
      <c r="GX53" s="13">
        <f ca="1">'13年1-9支出明细'!CC48/9*12</f>
        <v>0</v>
      </c>
      <c r="GY53" s="13">
        <f t="shared" si="128"/>
        <v>0</v>
      </c>
      <c r="GZ53" s="43">
        <f t="shared" si="64"/>
        <v>0</v>
      </c>
      <c r="HA53" s="13">
        <f ca="1">'13年1-9支出明细'!CD48/9*12</f>
        <v>0</v>
      </c>
      <c r="HB53" s="13">
        <f t="shared" si="129"/>
        <v>0</v>
      </c>
      <c r="HC53" s="56">
        <f t="shared" si="65"/>
        <v>0</v>
      </c>
    </row>
    <row r="54" spans="1:211">
      <c r="A54" s="18">
        <v>138</v>
      </c>
      <c r="B54" s="3" t="s">
        <v>528</v>
      </c>
      <c r="C54" s="3" t="s">
        <v>343</v>
      </c>
      <c r="D54" s="12">
        <f t="shared" si="141"/>
        <v>101302.80000000002</v>
      </c>
      <c r="E54" s="12">
        <f t="shared" si="142"/>
        <v>0</v>
      </c>
      <c r="F54" s="13">
        <v>0</v>
      </c>
      <c r="G54" s="26">
        <f t="shared" si="71"/>
        <v>0</v>
      </c>
      <c r="H54" s="40">
        <f t="shared" si="72"/>
        <v>0</v>
      </c>
      <c r="I54" s="13">
        <v>0</v>
      </c>
      <c r="J54" s="13">
        <f t="shared" si="73"/>
        <v>0</v>
      </c>
      <c r="K54" s="40">
        <f t="shared" si="5"/>
        <v>0</v>
      </c>
      <c r="L54" s="13">
        <v>0</v>
      </c>
      <c r="M54" s="13">
        <f t="shared" si="74"/>
        <v>0</v>
      </c>
      <c r="N54" s="40">
        <f t="shared" si="6"/>
        <v>0</v>
      </c>
      <c r="O54" s="13">
        <v>37200</v>
      </c>
      <c r="P54" s="13">
        <v>0</v>
      </c>
      <c r="Q54" s="13">
        <f t="shared" si="75"/>
        <v>43171.538321525579</v>
      </c>
      <c r="R54" s="43">
        <f t="shared" si="7"/>
        <v>6.6552168312580505E-3</v>
      </c>
      <c r="S54" s="124">
        <v>39500</v>
      </c>
      <c r="T54" s="130">
        <v>0</v>
      </c>
      <c r="U54" s="125">
        <v>0</v>
      </c>
      <c r="V54" s="125">
        <f t="shared" si="76"/>
        <v>0</v>
      </c>
      <c r="W54" s="43">
        <f t="shared" si="8"/>
        <v>0</v>
      </c>
      <c r="X54" s="13">
        <f ca="1">'13年1-9支出明细'!K49/9*12</f>
        <v>0</v>
      </c>
      <c r="Y54" s="13">
        <f t="shared" si="77"/>
        <v>0</v>
      </c>
      <c r="Z54" s="43">
        <f t="shared" si="9"/>
        <v>0</v>
      </c>
      <c r="AA54" s="13">
        <f ca="1">'13年1-9支出明细'!L49/9*12</f>
        <v>0</v>
      </c>
      <c r="AB54" s="13">
        <f t="shared" si="78"/>
        <v>0</v>
      </c>
      <c r="AC54" s="43">
        <f t="shared" si="10"/>
        <v>0</v>
      </c>
      <c r="AD54" s="13">
        <f ca="1">'13年1-9支出明细'!M49/9*12</f>
        <v>0</v>
      </c>
      <c r="AE54" s="13">
        <f t="shared" si="79"/>
        <v>0</v>
      </c>
      <c r="AF54" s="43">
        <f t="shared" si="11"/>
        <v>0</v>
      </c>
      <c r="AG54" s="13">
        <f ca="1">'13年1-9支出明细'!N49/9*12</f>
        <v>0</v>
      </c>
      <c r="AH54" s="23">
        <v>0</v>
      </c>
      <c r="AI54" s="43">
        <v>0</v>
      </c>
      <c r="AJ54" s="23">
        <f t="shared" si="12"/>
        <v>0</v>
      </c>
      <c r="AK54" s="23">
        <f t="shared" si="13"/>
        <v>0</v>
      </c>
      <c r="AL54" s="43">
        <f t="shared" si="14"/>
        <v>0</v>
      </c>
      <c r="AM54" s="13">
        <f ca="1">'13年1-9支出明细'!P49/9*12</f>
        <v>0</v>
      </c>
      <c r="AN54" s="13">
        <f t="shared" si="80"/>
        <v>0</v>
      </c>
      <c r="AO54" s="43">
        <f t="shared" si="15"/>
        <v>0</v>
      </c>
      <c r="AP54" s="13">
        <f ca="1">'13年1-9支出明细'!Q49/9*12</f>
        <v>0</v>
      </c>
      <c r="AQ54" s="13">
        <f t="shared" si="81"/>
        <v>0</v>
      </c>
      <c r="AR54" s="43">
        <f t="shared" si="16"/>
        <v>0</v>
      </c>
      <c r="AS54" s="13">
        <f ca="1">'13年1-9支出明细'!R49/9*12</f>
        <v>0</v>
      </c>
      <c r="AT54" s="13">
        <f t="shared" si="82"/>
        <v>0</v>
      </c>
      <c r="AU54" s="43">
        <f t="shared" si="17"/>
        <v>0</v>
      </c>
      <c r="AV54" s="13">
        <v>0</v>
      </c>
      <c r="AW54" s="13">
        <f t="shared" si="83"/>
        <v>0</v>
      </c>
      <c r="AX54" s="43">
        <f t="shared" si="18"/>
        <v>0</v>
      </c>
      <c r="AY54" s="12">
        <f t="shared" si="138"/>
        <v>0</v>
      </c>
      <c r="AZ54" s="31">
        <f t="shared" si="84"/>
        <v>0</v>
      </c>
      <c r="BA54" s="43">
        <f t="shared" si="19"/>
        <v>0</v>
      </c>
      <c r="BB54" s="13">
        <f ca="1">'13年1-9支出明细'!U49/9*12</f>
        <v>0</v>
      </c>
      <c r="BC54" s="13">
        <f t="shared" si="85"/>
        <v>0</v>
      </c>
      <c r="BD54" s="43">
        <f t="shared" si="20"/>
        <v>0</v>
      </c>
      <c r="BE54" s="13">
        <f ca="1">'13年1-9支出明细'!V49/9*12</f>
        <v>0</v>
      </c>
      <c r="BF54" s="13">
        <f t="shared" si="86"/>
        <v>0</v>
      </c>
      <c r="BG54" s="43">
        <f t="shared" si="21"/>
        <v>0</v>
      </c>
      <c r="BH54" s="13">
        <f ca="1">'13年1-9支出明细'!W49/9*12</f>
        <v>0</v>
      </c>
      <c r="BI54" s="13">
        <f t="shared" si="87"/>
        <v>0</v>
      </c>
      <c r="BJ54" s="43">
        <f t="shared" si="22"/>
        <v>0</v>
      </c>
      <c r="BK54" s="13">
        <f ca="1">'13年1-9支出明细'!X49/9*12</f>
        <v>0</v>
      </c>
      <c r="BL54" s="13">
        <f t="shared" si="88"/>
        <v>0</v>
      </c>
      <c r="BM54" s="43">
        <f t="shared" si="23"/>
        <v>0</v>
      </c>
      <c r="BN54" s="13">
        <f ca="1">'13年1-9支出明细'!Y49/9*12</f>
        <v>0</v>
      </c>
      <c r="BO54" s="13">
        <f t="shared" si="89"/>
        <v>0</v>
      </c>
      <c r="BP54" s="43">
        <f t="shared" si="24"/>
        <v>0</v>
      </c>
      <c r="BQ54" s="13">
        <f ca="1">'13年1-9支出明细'!Z49/9*12</f>
        <v>0</v>
      </c>
      <c r="BR54" s="13">
        <f ca="1">Sheet2!EP48+Sheet2!V48</f>
        <v>0</v>
      </c>
      <c r="BS54" s="13">
        <f t="shared" si="90"/>
        <v>0</v>
      </c>
      <c r="BT54" s="43">
        <f t="shared" si="25"/>
        <v>0</v>
      </c>
      <c r="BU54" s="13">
        <f ca="1">'13年1-9支出明细'!AB49/9*12</f>
        <v>0</v>
      </c>
      <c r="BV54" s="13">
        <f t="shared" si="91"/>
        <v>0</v>
      </c>
      <c r="BW54" s="43">
        <f t="shared" si="26"/>
        <v>0</v>
      </c>
      <c r="BX54" s="13">
        <f ca="1">'13年1-9支出明细'!AC49/9*12</f>
        <v>0</v>
      </c>
      <c r="BY54" s="13">
        <f t="shared" si="92"/>
        <v>0</v>
      </c>
      <c r="BZ54" s="43">
        <f t="shared" si="27"/>
        <v>0</v>
      </c>
      <c r="CA54" s="12">
        <f t="shared" si="131"/>
        <v>0</v>
      </c>
      <c r="CB54" s="30">
        <f t="shared" si="93"/>
        <v>0</v>
      </c>
      <c r="CC54" s="43">
        <f t="shared" si="28"/>
        <v>0</v>
      </c>
      <c r="CD54" s="13">
        <f ca="1">'13年1-9支出明细'!AE49/9*12</f>
        <v>0</v>
      </c>
      <c r="CE54" s="13">
        <f t="shared" si="94"/>
        <v>0</v>
      </c>
      <c r="CF54" s="43">
        <f t="shared" si="29"/>
        <v>0</v>
      </c>
      <c r="CG54" s="13">
        <f ca="1">'13年1-9支出明细'!AF49/9*12</f>
        <v>0</v>
      </c>
      <c r="CH54" s="13">
        <f ca="1">Sheet2!BP48+Sheet2!ET48</f>
        <v>0</v>
      </c>
      <c r="CI54" s="13">
        <f t="shared" si="95"/>
        <v>0</v>
      </c>
      <c r="CJ54" s="43">
        <f t="shared" si="30"/>
        <v>0</v>
      </c>
      <c r="CK54" s="12">
        <f t="shared" si="139"/>
        <v>0</v>
      </c>
      <c r="CL54" s="30">
        <f t="shared" si="96"/>
        <v>0</v>
      </c>
      <c r="CM54" s="43">
        <f t="shared" si="31"/>
        <v>0</v>
      </c>
      <c r="CN54" s="13">
        <v>0</v>
      </c>
      <c r="CO54" s="13">
        <f t="shared" si="97"/>
        <v>0</v>
      </c>
      <c r="CP54" s="43">
        <f t="shared" si="32"/>
        <v>0</v>
      </c>
      <c r="CQ54" s="13">
        <f ca="1">'13年1-9支出明细'!AJ49/9*12</f>
        <v>0</v>
      </c>
      <c r="CR54" s="13">
        <f t="shared" si="98"/>
        <v>0</v>
      </c>
      <c r="CS54" s="43">
        <f t="shared" si="33"/>
        <v>0</v>
      </c>
      <c r="CT54" s="13">
        <f ca="1">'13年1-9支出明细'!AK49/9*12</f>
        <v>0</v>
      </c>
      <c r="CU54" s="13">
        <f t="shared" si="99"/>
        <v>0</v>
      </c>
      <c r="CV54" s="43">
        <f t="shared" si="34"/>
        <v>0</v>
      </c>
      <c r="CW54" s="13">
        <f ca="1">'13年1-9支出明细'!AL49/9*12</f>
        <v>0</v>
      </c>
      <c r="CX54" s="13">
        <f t="shared" si="100"/>
        <v>0</v>
      </c>
      <c r="CY54" s="43">
        <f t="shared" si="35"/>
        <v>0</v>
      </c>
      <c r="CZ54" s="13">
        <f ca="1">'13年1-9支出明细'!AM49/9*12</f>
        <v>0</v>
      </c>
      <c r="DA54" s="13">
        <f t="shared" si="101"/>
        <v>0</v>
      </c>
      <c r="DB54" s="43">
        <f t="shared" si="36"/>
        <v>0</v>
      </c>
      <c r="DC54" s="13">
        <f ca="1">'13年1-9支出明细'!AN49/9*12</f>
        <v>0</v>
      </c>
      <c r="DD54" s="13">
        <f t="shared" si="102"/>
        <v>0</v>
      </c>
      <c r="DE54" s="13">
        <f ca="1">Sheet2!DG48+Sheet2!AD48</f>
        <v>0</v>
      </c>
      <c r="DF54" s="43">
        <f t="shared" si="37"/>
        <v>0</v>
      </c>
      <c r="DG54" s="13">
        <f ca="1">'13年1-9支出明细'!AP49/9*12</f>
        <v>0</v>
      </c>
      <c r="DH54" s="13">
        <f t="shared" si="103"/>
        <v>0</v>
      </c>
      <c r="DI54" s="43">
        <f t="shared" si="38"/>
        <v>0</v>
      </c>
      <c r="DJ54" s="13">
        <f ca="1">'13年1-9支出明细'!AQ49/9*12</f>
        <v>0</v>
      </c>
      <c r="DK54" s="13">
        <f t="shared" si="104"/>
        <v>0</v>
      </c>
      <c r="DL54" s="43">
        <f t="shared" si="39"/>
        <v>0</v>
      </c>
      <c r="DM54" s="13">
        <f ca="1">'13年1-9支出明细'!AR49/9*12</f>
        <v>0</v>
      </c>
      <c r="DN54" s="13">
        <f ca="1">Sheet2!DK48+Sheet2!AH48</f>
        <v>0</v>
      </c>
      <c r="DO54" s="13"/>
      <c r="DP54" s="43">
        <f t="shared" si="40"/>
        <v>0</v>
      </c>
      <c r="DQ54" s="13">
        <f ca="1">'13年1-9支出明细'!AT49/9*12</f>
        <v>0</v>
      </c>
      <c r="DR54" s="13">
        <f t="shared" si="105"/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43">
        <f t="shared" si="42"/>
        <v>0</v>
      </c>
      <c r="EA54" s="13">
        <v>0</v>
      </c>
      <c r="EB54" s="13">
        <f t="shared" si="106"/>
        <v>0</v>
      </c>
      <c r="EC54" s="43">
        <f t="shared" si="43"/>
        <v>0</v>
      </c>
      <c r="ED54" s="13">
        <f ca="1">'13年1-9支出明细'!BC49/9*12</f>
        <v>0</v>
      </c>
      <c r="EE54" s="13">
        <f t="shared" si="107"/>
        <v>0</v>
      </c>
      <c r="EF54" s="43">
        <f t="shared" si="44"/>
        <v>0</v>
      </c>
      <c r="EG54" s="13">
        <f ca="1">'13年1-9支出明细'!BD49/9*12</f>
        <v>0</v>
      </c>
      <c r="EH54" s="13">
        <f t="shared" si="108"/>
        <v>0</v>
      </c>
      <c r="EI54" s="43">
        <f t="shared" si="45"/>
        <v>0</v>
      </c>
      <c r="EJ54" s="13">
        <f ca="1">'13年1-9支出明细'!BE49/9*12</f>
        <v>0</v>
      </c>
      <c r="EK54" s="13">
        <f t="shared" si="109"/>
        <v>0</v>
      </c>
      <c r="EL54" s="13">
        <v>0</v>
      </c>
      <c r="EM54" s="43">
        <f t="shared" si="46"/>
        <v>0</v>
      </c>
      <c r="EN54" s="13">
        <f ca="1">'13年1-9支出明细'!BG49/9*12</f>
        <v>0</v>
      </c>
      <c r="EO54" s="13">
        <f t="shared" si="110"/>
        <v>0</v>
      </c>
      <c r="EP54" s="43">
        <f t="shared" si="47"/>
        <v>0</v>
      </c>
      <c r="EQ54" s="13">
        <f ca="1">'13年1-9支出明细'!BH49/9*12</f>
        <v>0</v>
      </c>
      <c r="ER54" s="13">
        <f t="shared" si="111"/>
        <v>0</v>
      </c>
      <c r="ES54" s="43">
        <f t="shared" si="48"/>
        <v>0</v>
      </c>
      <c r="ET54" s="13">
        <v>0</v>
      </c>
      <c r="EU54" s="13">
        <f t="shared" si="112"/>
        <v>0</v>
      </c>
      <c r="EV54" s="43">
        <f t="shared" si="49"/>
        <v>0</v>
      </c>
      <c r="EW54" s="13">
        <f ca="1">'13年1-9支出明细'!BJ49/9*12</f>
        <v>0</v>
      </c>
      <c r="EX54" s="13">
        <f t="shared" si="113"/>
        <v>0</v>
      </c>
      <c r="EY54" s="43">
        <f t="shared" si="50"/>
        <v>0</v>
      </c>
      <c r="EZ54" s="13">
        <v>0</v>
      </c>
      <c r="FA54" s="13">
        <f t="shared" si="114"/>
        <v>0</v>
      </c>
      <c r="FB54" s="43">
        <f t="shared" si="51"/>
        <v>0</v>
      </c>
      <c r="FC54" s="13">
        <f ca="1">'13年1-9支出明细'!BL49/9*12</f>
        <v>0</v>
      </c>
      <c r="FD54" s="13">
        <f t="shared" si="115"/>
        <v>0</v>
      </c>
      <c r="FE54" s="43">
        <f t="shared" si="52"/>
        <v>0</v>
      </c>
      <c r="FF54" s="13">
        <f ca="1">'13年1-9支出明细'!BM49/9*12</f>
        <v>0</v>
      </c>
      <c r="FG54" s="13">
        <f t="shared" si="116"/>
        <v>0</v>
      </c>
      <c r="FH54" s="43">
        <f t="shared" si="53"/>
        <v>0</v>
      </c>
      <c r="FI54" s="13">
        <f ca="1">'13年1-9支出明细'!BN49/9*12</f>
        <v>0</v>
      </c>
      <c r="FJ54" s="13">
        <f ca="1">Sheet2!EX48+Sheet2!BF48</f>
        <v>0</v>
      </c>
      <c r="FK54" s="13">
        <f t="shared" si="117"/>
        <v>0</v>
      </c>
      <c r="FL54" s="43">
        <f t="shared" si="54"/>
        <v>0</v>
      </c>
      <c r="FM54" s="13">
        <f ca="1">'13年1-9支出明细'!BP49/9*12</f>
        <v>0</v>
      </c>
      <c r="FN54" s="13">
        <v>0</v>
      </c>
      <c r="FO54" s="43">
        <v>0</v>
      </c>
      <c r="FP54" s="13">
        <v>0</v>
      </c>
      <c r="FQ54" s="13">
        <f t="shared" si="118"/>
        <v>0</v>
      </c>
      <c r="FR54" s="43">
        <f t="shared" si="55"/>
        <v>0</v>
      </c>
      <c r="FS54" s="13">
        <f ca="1">'13年1-9支出明细'!BR49/9*12</f>
        <v>0</v>
      </c>
      <c r="FT54" s="13">
        <v>0</v>
      </c>
      <c r="FU54" s="13"/>
      <c r="FV54" s="43"/>
      <c r="FW54" s="13">
        <f ca="1">'13年1-9支出明细'!BT49/9*12</f>
        <v>0</v>
      </c>
      <c r="FX54" s="13">
        <f t="shared" si="119"/>
        <v>0</v>
      </c>
      <c r="FY54" s="43">
        <f t="shared" si="56"/>
        <v>0</v>
      </c>
      <c r="FZ54" s="12">
        <f ca="1">'13年1-9支出明细'!BU49/9*12</f>
        <v>101302.80000000002</v>
      </c>
      <c r="GA54" s="12">
        <f t="shared" si="120"/>
        <v>117564.45463112478</v>
      </c>
      <c r="GB54" s="43">
        <f t="shared" si="57"/>
        <v>3.5012994812345715E-3</v>
      </c>
      <c r="GC54" s="12">
        <f ca="1">'13年1-9支出明细'!BV49/9*12</f>
        <v>0</v>
      </c>
      <c r="GD54" s="12">
        <f t="shared" si="121"/>
        <v>0</v>
      </c>
      <c r="GE54" s="43">
        <f t="shared" si="58"/>
        <v>0</v>
      </c>
      <c r="GF54" s="12">
        <f ca="1">'13年1-9支出明细'!BW49/9*12</f>
        <v>0</v>
      </c>
      <c r="GG54" s="12">
        <f t="shared" si="122"/>
        <v>0</v>
      </c>
      <c r="GH54" s="43">
        <f t="shared" si="59"/>
        <v>0</v>
      </c>
      <c r="GI54" s="12">
        <v>0</v>
      </c>
      <c r="GJ54" s="12">
        <f t="shared" si="123"/>
        <v>0</v>
      </c>
      <c r="GK54" s="43">
        <f t="shared" si="60"/>
        <v>0</v>
      </c>
      <c r="GL54" s="27">
        <f t="shared" si="140"/>
        <v>0</v>
      </c>
      <c r="GM54" s="27">
        <f t="shared" si="124"/>
        <v>0</v>
      </c>
      <c r="GN54" s="43">
        <f t="shared" si="61"/>
        <v>0</v>
      </c>
      <c r="GO54" s="13">
        <f ca="1">'13年1-9支出明细'!BZ49/9*12</f>
        <v>0</v>
      </c>
      <c r="GP54" s="13" t="e">
        <f t="shared" si="125"/>
        <v>#DIV/0!</v>
      </c>
      <c r="GQ54" s="43" t="e">
        <f t="shared" si="62"/>
        <v>#DIV/0!</v>
      </c>
      <c r="GR54" s="13">
        <f ca="1">'13年1-9支出明细'!CA49/9*12</f>
        <v>0</v>
      </c>
      <c r="GS54" s="13">
        <f t="shared" si="126"/>
        <v>0</v>
      </c>
      <c r="GT54" s="43">
        <f t="shared" si="63"/>
        <v>0</v>
      </c>
      <c r="GU54" s="13">
        <f ca="1">'13年1-9支出明细'!CB49/9*12</f>
        <v>0</v>
      </c>
      <c r="GV54" s="27">
        <f t="shared" si="127"/>
        <v>0</v>
      </c>
      <c r="GW54" s="38">
        <f t="shared" si="70"/>
        <v>0</v>
      </c>
      <c r="GX54" s="13">
        <f ca="1">'13年1-9支出明细'!CC49/9*12</f>
        <v>0</v>
      </c>
      <c r="GY54" s="13">
        <f t="shared" si="128"/>
        <v>0</v>
      </c>
      <c r="GZ54" s="43">
        <f t="shared" si="64"/>
        <v>0</v>
      </c>
      <c r="HA54" s="13">
        <f ca="1">'13年1-9支出明细'!CD49/9*12</f>
        <v>0</v>
      </c>
      <c r="HB54" s="13">
        <f t="shared" si="129"/>
        <v>0</v>
      </c>
      <c r="HC54" s="56">
        <f t="shared" si="65"/>
        <v>0</v>
      </c>
    </row>
    <row r="55" spans="1:211">
      <c r="A55" s="18">
        <v>151</v>
      </c>
      <c r="B55" s="3" t="s">
        <v>529</v>
      </c>
      <c r="C55" s="3" t="s">
        <v>344</v>
      </c>
      <c r="D55" s="12">
        <f t="shared" si="141"/>
        <v>4368269.4233333338</v>
      </c>
      <c r="E55" s="12">
        <f t="shared" si="142"/>
        <v>2353936.7999999998</v>
      </c>
      <c r="F55" s="13">
        <v>986664</v>
      </c>
      <c r="G55" s="26">
        <f t="shared" si="71"/>
        <v>1145048.4593137018</v>
      </c>
      <c r="H55" s="40">
        <f t="shared" si="72"/>
        <v>1.4446003445732524E-2</v>
      </c>
      <c r="I55" s="13">
        <v>844074</v>
      </c>
      <c r="J55" s="13">
        <f t="shared" si="73"/>
        <v>979569.1676667576</v>
      </c>
      <c r="K55" s="40">
        <f t="shared" si="5"/>
        <v>2.2736001224835083E-2</v>
      </c>
      <c r="L55" s="13">
        <v>443998.8</v>
      </c>
      <c r="M55" s="13">
        <f t="shared" si="74"/>
        <v>515271.80669116596</v>
      </c>
      <c r="N55" s="40">
        <f t="shared" si="6"/>
        <v>1.4446003445732526E-2</v>
      </c>
      <c r="O55" s="13">
        <v>111600</v>
      </c>
      <c r="P55" s="13">
        <v>0</v>
      </c>
      <c r="Q55" s="13">
        <f t="shared" si="75"/>
        <v>129514.61496457674</v>
      </c>
      <c r="R55" s="43">
        <f t="shared" si="7"/>
        <v>1.9965650493774151E-2</v>
      </c>
      <c r="S55" s="124">
        <v>109600</v>
      </c>
      <c r="T55" s="130">
        <v>79200</v>
      </c>
      <c r="U55" s="125">
        <v>0</v>
      </c>
      <c r="V55" s="125">
        <f t="shared" si="76"/>
        <v>91913.597716796401</v>
      </c>
      <c r="W55" s="43">
        <f t="shared" si="8"/>
        <v>1.4169171318162302E-2</v>
      </c>
      <c r="X55" s="13">
        <f ca="1">'13年1-9支出明细'!K50/9*12</f>
        <v>0</v>
      </c>
      <c r="Y55" s="13">
        <f t="shared" si="77"/>
        <v>0</v>
      </c>
      <c r="Z55" s="43">
        <f t="shared" si="9"/>
        <v>0</v>
      </c>
      <c r="AA55" s="13">
        <f ca="1">'13年1-9支出明细'!L50/9*12</f>
        <v>0</v>
      </c>
      <c r="AB55" s="13">
        <f t="shared" si="78"/>
        <v>0</v>
      </c>
      <c r="AC55" s="43">
        <f t="shared" si="10"/>
        <v>0</v>
      </c>
      <c r="AD55" s="13">
        <f ca="1">'13年1-9支出明细'!M50/9*12</f>
        <v>0</v>
      </c>
      <c r="AE55" s="13">
        <f t="shared" si="79"/>
        <v>0</v>
      </c>
      <c r="AF55" s="43">
        <f t="shared" si="11"/>
        <v>0</v>
      </c>
      <c r="AG55" s="13">
        <f ca="1">'13年1-9支出明细'!N50/9*12</f>
        <v>0</v>
      </c>
      <c r="AH55" s="23">
        <v>0</v>
      </c>
      <c r="AI55" s="43">
        <v>0</v>
      </c>
      <c r="AJ55" s="23">
        <f t="shared" si="12"/>
        <v>0</v>
      </c>
      <c r="AK55" s="23">
        <f t="shared" si="13"/>
        <v>0</v>
      </c>
      <c r="AL55" s="43">
        <f t="shared" si="14"/>
        <v>0</v>
      </c>
      <c r="AM55" s="13">
        <f ca="1">'13年1-9支出明细'!P50/9*12</f>
        <v>0</v>
      </c>
      <c r="AN55" s="13">
        <f t="shared" si="80"/>
        <v>0</v>
      </c>
      <c r="AO55" s="43">
        <f t="shared" si="15"/>
        <v>0</v>
      </c>
      <c r="AP55" s="13">
        <f ca="1">'13年1-9支出明细'!Q50/9*12</f>
        <v>0</v>
      </c>
      <c r="AQ55" s="13">
        <f t="shared" si="81"/>
        <v>0</v>
      </c>
      <c r="AR55" s="43">
        <f t="shared" si="16"/>
        <v>0</v>
      </c>
      <c r="AS55" s="13">
        <f ca="1">'13年1-9支出明细'!R50/9*12</f>
        <v>0</v>
      </c>
      <c r="AT55" s="13">
        <f t="shared" si="82"/>
        <v>0</v>
      </c>
      <c r="AU55" s="43">
        <f t="shared" si="17"/>
        <v>0</v>
      </c>
      <c r="AV55" s="13">
        <v>0</v>
      </c>
      <c r="AW55" s="13">
        <f t="shared" si="83"/>
        <v>0</v>
      </c>
      <c r="AX55" s="43">
        <f t="shared" si="18"/>
        <v>0</v>
      </c>
      <c r="AY55" s="12">
        <f t="shared" si="138"/>
        <v>1790416.4100000001</v>
      </c>
      <c r="AZ55" s="31">
        <f t="shared" si="84"/>
        <v>2077823.4047258941</v>
      </c>
      <c r="BA55" s="43">
        <f t="shared" si="19"/>
        <v>1.715043325431816E-2</v>
      </c>
      <c r="BB55" s="13">
        <f ca="1">'13年1-9支出明细'!U50/9*12</f>
        <v>0</v>
      </c>
      <c r="BC55" s="13">
        <f t="shared" si="85"/>
        <v>0</v>
      </c>
      <c r="BD55" s="43">
        <f t="shared" si="20"/>
        <v>0</v>
      </c>
      <c r="BE55" s="13">
        <f ca="1">'13年1-9支出明细'!V50/9*12</f>
        <v>1519.6533333333334</v>
      </c>
      <c r="BF55" s="13">
        <f t="shared" si="86"/>
        <v>1763.5960246084435</v>
      </c>
      <c r="BG55" s="43">
        <f t="shared" si="21"/>
        <v>1.559002557894593E-2</v>
      </c>
      <c r="BH55" s="13">
        <f ca="1">'13年1-9支出明细'!W50/9*12</f>
        <v>0</v>
      </c>
      <c r="BI55" s="13">
        <f t="shared" si="87"/>
        <v>0</v>
      </c>
      <c r="BJ55" s="43">
        <f t="shared" si="22"/>
        <v>0</v>
      </c>
      <c r="BK55" s="13">
        <f ca="1">'13年1-9支出明细'!X50/9*12</f>
        <v>2520</v>
      </c>
      <c r="BL55" s="13">
        <f t="shared" si="88"/>
        <v>2924.5235637162486</v>
      </c>
      <c r="BM55" s="43">
        <f t="shared" si="23"/>
        <v>3.707385734203315E-3</v>
      </c>
      <c r="BN55" s="13">
        <f ca="1">'13年1-9支出明细'!Y50/9*12</f>
        <v>63207.199999999997</v>
      </c>
      <c r="BO55" s="13">
        <f t="shared" si="89"/>
        <v>73353.549919256213</v>
      </c>
      <c r="BP55" s="43">
        <f t="shared" si="24"/>
        <v>3.1267299556848392E-2</v>
      </c>
      <c r="BQ55" s="13">
        <f ca="1">'13年1-9支出明细'!Z50/9*12</f>
        <v>1709163.0666666669</v>
      </c>
      <c r="BR55" s="13">
        <f ca="1">Sheet2!EP49+Sheet2!V49</f>
        <v>14006.49</v>
      </c>
      <c r="BS55" s="13">
        <f t="shared" si="90"/>
        <v>1983526.8502778546</v>
      </c>
      <c r="BT55" s="43">
        <f t="shared" si="25"/>
        <v>1.9325797156667938E-2</v>
      </c>
      <c r="BU55" s="13">
        <f ca="1">'13年1-9支出明细'!AB50/9*12</f>
        <v>8892.84</v>
      </c>
      <c r="BV55" s="13">
        <f t="shared" si="91"/>
        <v>10320.365130300954</v>
      </c>
      <c r="BW55" s="43">
        <f t="shared" si="26"/>
        <v>1.96192639738091E-3</v>
      </c>
      <c r="BX55" s="13">
        <f ca="1">'13年1-9支出明细'!AC50/9*12</f>
        <v>9782.48</v>
      </c>
      <c r="BY55" s="13">
        <f t="shared" si="92"/>
        <v>11352.814790310687</v>
      </c>
      <c r="BZ55" s="43">
        <f t="shared" si="27"/>
        <v>8.7213443779176492E-3</v>
      </c>
      <c r="CA55" s="12">
        <f t="shared" si="131"/>
        <v>7206.9866666666658</v>
      </c>
      <c r="CB55" s="30">
        <f t="shared" si="93"/>
        <v>8363.8898135140826</v>
      </c>
      <c r="CC55" s="43">
        <f t="shared" si="28"/>
        <v>2.6947882993959395E-5</v>
      </c>
      <c r="CD55" s="13">
        <f ca="1">'13年1-9支出明细'!AE50/9*12</f>
        <v>7206.9866666666658</v>
      </c>
      <c r="CE55" s="13">
        <f t="shared" si="94"/>
        <v>8363.8898135140826</v>
      </c>
      <c r="CF55" s="43">
        <f t="shared" si="29"/>
        <v>3.1194991033602851E-5</v>
      </c>
      <c r="CG55" s="13">
        <f ca="1">'13年1-9支出明细'!AF50/9*12</f>
        <v>0</v>
      </c>
      <c r="CH55" s="13">
        <f ca="1">Sheet2!BP49+Sheet2!ET49</f>
        <v>0</v>
      </c>
      <c r="CI55" s="13">
        <f t="shared" si="95"/>
        <v>0</v>
      </c>
      <c r="CJ55" s="43">
        <f t="shared" si="30"/>
        <v>0</v>
      </c>
      <c r="CK55" s="12">
        <f t="shared" si="139"/>
        <v>26273.066666666666</v>
      </c>
      <c r="CL55" s="30">
        <f t="shared" si="96"/>
        <v>30490.556570537534</v>
      </c>
      <c r="CM55" s="43">
        <f t="shared" si="31"/>
        <v>2.8676773643369094E-4</v>
      </c>
      <c r="CN55" s="13">
        <v>0</v>
      </c>
      <c r="CO55" s="13">
        <f t="shared" si="97"/>
        <v>0</v>
      </c>
      <c r="CP55" s="43">
        <f t="shared" si="32"/>
        <v>0</v>
      </c>
      <c r="CQ55" s="13">
        <f ca="1">'13年1-9支出明细'!AJ50/9*12</f>
        <v>0</v>
      </c>
      <c r="CR55" s="13">
        <f t="shared" si="98"/>
        <v>0</v>
      </c>
      <c r="CS55" s="43">
        <f t="shared" si="33"/>
        <v>0</v>
      </c>
      <c r="CT55" s="13">
        <f ca="1">'13年1-9支出明细'!AK50/9*12</f>
        <v>0</v>
      </c>
      <c r="CU55" s="13">
        <f t="shared" si="99"/>
        <v>0</v>
      </c>
      <c r="CV55" s="43">
        <f t="shared" si="34"/>
        <v>0</v>
      </c>
      <c r="CW55" s="13">
        <f ca="1">'13年1-9支出明细'!AL50/9*12</f>
        <v>0</v>
      </c>
      <c r="CX55" s="13">
        <f t="shared" si="100"/>
        <v>0</v>
      </c>
      <c r="CY55" s="43">
        <f t="shared" si="35"/>
        <v>0</v>
      </c>
      <c r="CZ55" s="13">
        <f ca="1">'13年1-9支出明细'!AM50/9*12</f>
        <v>0</v>
      </c>
      <c r="DA55" s="13">
        <f t="shared" si="101"/>
        <v>0</v>
      </c>
      <c r="DB55" s="43">
        <f t="shared" si="36"/>
        <v>0</v>
      </c>
      <c r="DC55" s="13">
        <f ca="1">'13年1-9支出明细'!AN50/9*12</f>
        <v>0</v>
      </c>
      <c r="DD55" s="13">
        <f t="shared" si="102"/>
        <v>0</v>
      </c>
      <c r="DE55" s="13">
        <f ca="1">Sheet2!DG49+Sheet2!AD49</f>
        <v>0</v>
      </c>
      <c r="DF55" s="43">
        <f t="shared" si="37"/>
        <v>0</v>
      </c>
      <c r="DG55" s="13">
        <f ca="1">'13年1-9支出明细'!AP50/9*12</f>
        <v>0</v>
      </c>
      <c r="DH55" s="13">
        <f t="shared" si="103"/>
        <v>0</v>
      </c>
      <c r="DI55" s="43">
        <f t="shared" si="38"/>
        <v>0</v>
      </c>
      <c r="DJ55" s="13">
        <f ca="1">'13年1-9支出明细'!AQ50/9*12</f>
        <v>0</v>
      </c>
      <c r="DK55" s="13">
        <f t="shared" si="104"/>
        <v>0</v>
      </c>
      <c r="DL55" s="43">
        <f t="shared" si="39"/>
        <v>0</v>
      </c>
      <c r="DM55" s="13">
        <f ca="1">'13年1-9支出明细'!AR50/9*12</f>
        <v>0</v>
      </c>
      <c r="DN55" s="13">
        <f ca="1">Sheet2!DK49+Sheet2!AH49</f>
        <v>0</v>
      </c>
      <c r="DO55" s="13"/>
      <c r="DP55" s="43">
        <f t="shared" si="40"/>
        <v>0</v>
      </c>
      <c r="DQ55" s="13">
        <f ca="1">'13年1-9支出明细'!AT50/9*12</f>
        <v>0</v>
      </c>
      <c r="DR55" s="13">
        <f t="shared" si="105"/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43">
        <f t="shared" si="42"/>
        <v>0</v>
      </c>
      <c r="EA55" s="13">
        <v>0</v>
      </c>
      <c r="EB55" s="13">
        <f t="shared" si="106"/>
        <v>0</v>
      </c>
      <c r="EC55" s="43">
        <f t="shared" si="43"/>
        <v>0</v>
      </c>
      <c r="ED55" s="13">
        <f ca="1">'13年1-9支出明细'!BC50/9*12</f>
        <v>0</v>
      </c>
      <c r="EE55" s="13">
        <f t="shared" si="107"/>
        <v>0</v>
      </c>
      <c r="EF55" s="43">
        <f t="shared" si="44"/>
        <v>0</v>
      </c>
      <c r="EG55" s="13">
        <f ca="1">'13年1-9支出明细'!BD50/9*12</f>
        <v>0</v>
      </c>
      <c r="EH55" s="13">
        <f t="shared" si="108"/>
        <v>0</v>
      </c>
      <c r="EI55" s="43">
        <f t="shared" si="45"/>
        <v>0</v>
      </c>
      <c r="EJ55" s="13">
        <f ca="1">'13年1-9支出明细'!BE50/9*12</f>
        <v>0</v>
      </c>
      <c r="EK55" s="13">
        <f t="shared" si="109"/>
        <v>0</v>
      </c>
      <c r="EL55" s="13">
        <v>0</v>
      </c>
      <c r="EM55" s="43">
        <f t="shared" si="46"/>
        <v>0</v>
      </c>
      <c r="EN55" s="13">
        <f ca="1">'13年1-9支出明细'!BG50/9*12</f>
        <v>0</v>
      </c>
      <c r="EO55" s="13">
        <f t="shared" si="110"/>
        <v>0</v>
      </c>
      <c r="EP55" s="43">
        <f t="shared" si="47"/>
        <v>0</v>
      </c>
      <c r="EQ55" s="13">
        <f ca="1">'13年1-9支出明细'!BH50/9*12</f>
        <v>0</v>
      </c>
      <c r="ER55" s="13">
        <f t="shared" si="111"/>
        <v>0</v>
      </c>
      <c r="ES55" s="43">
        <f t="shared" si="48"/>
        <v>0</v>
      </c>
      <c r="ET55" s="13">
        <v>0</v>
      </c>
      <c r="EU55" s="13">
        <f t="shared" si="112"/>
        <v>0</v>
      </c>
      <c r="EV55" s="43">
        <f t="shared" si="49"/>
        <v>0</v>
      </c>
      <c r="EW55" s="13">
        <f ca="1">'13年1-9支出明细'!BJ50/9*12</f>
        <v>0</v>
      </c>
      <c r="EX55" s="13">
        <f t="shared" si="113"/>
        <v>0</v>
      </c>
      <c r="EY55" s="43">
        <f t="shared" si="50"/>
        <v>0</v>
      </c>
      <c r="EZ55" s="13">
        <v>0</v>
      </c>
      <c r="FA55" s="13">
        <f t="shared" si="114"/>
        <v>0</v>
      </c>
      <c r="FB55" s="43">
        <f t="shared" si="51"/>
        <v>0</v>
      </c>
      <c r="FC55" s="13">
        <f ca="1">'13年1-9支出明细'!BL50/9*12</f>
        <v>0</v>
      </c>
      <c r="FD55" s="13">
        <f t="shared" si="115"/>
        <v>0</v>
      </c>
      <c r="FE55" s="43">
        <f t="shared" si="52"/>
        <v>0</v>
      </c>
      <c r="FF55" s="13">
        <f ca="1">'13年1-9支出明细'!BM50/9*12</f>
        <v>0</v>
      </c>
      <c r="FG55" s="13">
        <f t="shared" si="116"/>
        <v>0</v>
      </c>
      <c r="FH55" s="43">
        <f t="shared" si="53"/>
        <v>0</v>
      </c>
      <c r="FI55" s="13">
        <f ca="1">'13年1-9支出明细'!BN50/9*12</f>
        <v>26273.066666666666</v>
      </c>
      <c r="FJ55" s="13">
        <f ca="1">Sheet2!EX49+Sheet2!BF49</f>
        <v>0</v>
      </c>
      <c r="FK55" s="13">
        <f t="shared" si="117"/>
        <v>30490.55657053753</v>
      </c>
      <c r="FL55" s="43">
        <f t="shared" si="54"/>
        <v>2.0098646033139288E-2</v>
      </c>
      <c r="FM55" s="13">
        <f ca="1">'13年1-9支出明细'!BP50/9*12</f>
        <v>0</v>
      </c>
      <c r="FN55" s="13">
        <v>0</v>
      </c>
      <c r="FO55" s="43">
        <v>0</v>
      </c>
      <c r="FP55" s="13">
        <v>0</v>
      </c>
      <c r="FQ55" s="13">
        <f t="shared" si="118"/>
        <v>0</v>
      </c>
      <c r="FR55" s="43">
        <f t="shared" si="55"/>
        <v>0</v>
      </c>
      <c r="FS55" s="13">
        <f ca="1">'13年1-9支出明细'!BR50/9*12</f>
        <v>0</v>
      </c>
      <c r="FT55" s="13">
        <v>0</v>
      </c>
      <c r="FU55" s="13"/>
      <c r="FV55" s="43"/>
      <c r="FW55" s="13">
        <f ca="1">'13年1-9支出明细'!BT50/9*12</f>
        <v>0</v>
      </c>
      <c r="FX55" s="13">
        <f t="shared" si="119"/>
        <v>0</v>
      </c>
      <c r="FY55" s="43">
        <f t="shared" si="56"/>
        <v>0</v>
      </c>
      <c r="FZ55" s="12">
        <f ca="1">'13年1-9支出明细'!BU50/9*12</f>
        <v>190436.16</v>
      </c>
      <c r="GA55" s="12">
        <f t="shared" si="120"/>
        <v>221005.96718398322</v>
      </c>
      <c r="GB55" s="43">
        <f t="shared" si="57"/>
        <v>6.5819901149455273E-3</v>
      </c>
      <c r="GC55" s="12">
        <f ca="1">'13年1-9支出明细'!BV50/9*12</f>
        <v>0</v>
      </c>
      <c r="GD55" s="12">
        <f t="shared" si="121"/>
        <v>0</v>
      </c>
      <c r="GE55" s="43">
        <f t="shared" si="58"/>
        <v>0</v>
      </c>
      <c r="GF55" s="12">
        <f ca="1">'13年1-9支出明细'!BW50/9*12</f>
        <v>0</v>
      </c>
      <c r="GG55" s="12">
        <f t="shared" si="122"/>
        <v>0</v>
      </c>
      <c r="GH55" s="43">
        <f t="shared" si="59"/>
        <v>0</v>
      </c>
      <c r="GI55" s="12">
        <v>0</v>
      </c>
      <c r="GJ55" s="12">
        <f t="shared" si="123"/>
        <v>0</v>
      </c>
      <c r="GK55" s="43">
        <f t="shared" si="60"/>
        <v>0</v>
      </c>
      <c r="GL55" s="27">
        <f t="shared" si="140"/>
        <v>0</v>
      </c>
      <c r="GM55" s="27">
        <f t="shared" si="124"/>
        <v>0</v>
      </c>
      <c r="GN55" s="43">
        <f t="shared" si="61"/>
        <v>0</v>
      </c>
      <c r="GO55" s="13">
        <f ca="1">'13年1-9支出明细'!BZ50/9*12</f>
        <v>0</v>
      </c>
      <c r="GP55" s="13" t="e">
        <f t="shared" si="125"/>
        <v>#DIV/0!</v>
      </c>
      <c r="GQ55" s="43" t="e">
        <f t="shared" si="62"/>
        <v>#DIV/0!</v>
      </c>
      <c r="GR55" s="13">
        <f ca="1">'13年1-9支出明细'!CA50/9*12</f>
        <v>0</v>
      </c>
      <c r="GS55" s="13">
        <f t="shared" si="126"/>
        <v>0</v>
      </c>
      <c r="GT55" s="43">
        <f t="shared" si="63"/>
        <v>0</v>
      </c>
      <c r="GU55" s="13">
        <f ca="1">'13年1-9支出明细'!CB50/9*12</f>
        <v>0</v>
      </c>
      <c r="GV55" s="27">
        <f t="shared" si="127"/>
        <v>0</v>
      </c>
      <c r="GW55" s="38">
        <f t="shared" si="70"/>
        <v>0</v>
      </c>
      <c r="GX55" s="13">
        <f ca="1">'13年1-9支出明细'!CC50/9*12</f>
        <v>0</v>
      </c>
      <c r="GY55" s="13">
        <f t="shared" si="128"/>
        <v>0</v>
      </c>
      <c r="GZ55" s="43">
        <f t="shared" si="64"/>
        <v>0</v>
      </c>
      <c r="HA55" s="13">
        <f ca="1">'13年1-9支出明细'!CD50/9*12</f>
        <v>0</v>
      </c>
      <c r="HB55" s="13">
        <f t="shared" si="129"/>
        <v>0</v>
      </c>
      <c r="HC55" s="56">
        <f t="shared" si="65"/>
        <v>0</v>
      </c>
    </row>
    <row r="56" spans="1:211">
      <c r="A56" s="18">
        <v>152</v>
      </c>
      <c r="B56" s="3" t="s">
        <v>530</v>
      </c>
      <c r="C56" s="3" t="s">
        <v>345</v>
      </c>
      <c r="D56" s="12">
        <f t="shared" si="141"/>
        <v>2693210.5066666668</v>
      </c>
      <c r="E56" s="12">
        <f t="shared" si="142"/>
        <v>1924640</v>
      </c>
      <c r="F56" s="13">
        <v>991440</v>
      </c>
      <c r="G56" s="26">
        <f t="shared" si="71"/>
        <v>1150591.1277820785</v>
      </c>
      <c r="H56" s="40">
        <f t="shared" si="72"/>
        <v>1.4515930100051339E-2</v>
      </c>
      <c r="I56" s="13">
        <v>419852</v>
      </c>
      <c r="J56" s="13">
        <f t="shared" si="73"/>
        <v>487248.83621960104</v>
      </c>
      <c r="K56" s="40">
        <f t="shared" si="5"/>
        <v>1.1309145390391672E-2</v>
      </c>
      <c r="L56" s="13">
        <v>446148</v>
      </c>
      <c r="M56" s="13">
        <f t="shared" si="74"/>
        <v>517766.00750193535</v>
      </c>
      <c r="N56" s="40">
        <f t="shared" si="6"/>
        <v>1.451593010005134E-2</v>
      </c>
      <c r="O56" s="13">
        <v>74400</v>
      </c>
      <c r="P56" s="13">
        <v>0</v>
      </c>
      <c r="Q56" s="13">
        <f t="shared" si="75"/>
        <v>86343.076643051158</v>
      </c>
      <c r="R56" s="43">
        <f t="shared" si="7"/>
        <v>1.3310433662516101E-2</v>
      </c>
      <c r="S56" s="124">
        <v>60933.333333333328</v>
      </c>
      <c r="T56" s="130">
        <v>67200</v>
      </c>
      <c r="U56" s="125">
        <v>0</v>
      </c>
      <c r="V56" s="125">
        <f t="shared" si="76"/>
        <v>77987.295032433307</v>
      </c>
      <c r="W56" s="43">
        <f t="shared" si="8"/>
        <v>1.2022327179046801E-2</v>
      </c>
      <c r="X56" s="13">
        <f ca="1">'13年1-9支出明细'!K51/9*12</f>
        <v>0</v>
      </c>
      <c r="Y56" s="13">
        <f t="shared" si="77"/>
        <v>0</v>
      </c>
      <c r="Z56" s="43">
        <f t="shared" si="9"/>
        <v>0</v>
      </c>
      <c r="AA56" s="13">
        <f ca="1">'13年1-9支出明细'!L51/9*12</f>
        <v>0</v>
      </c>
      <c r="AB56" s="13">
        <f t="shared" si="78"/>
        <v>0</v>
      </c>
      <c r="AC56" s="43">
        <f t="shared" si="10"/>
        <v>0</v>
      </c>
      <c r="AD56" s="13">
        <f ca="1">'13年1-9支出明细'!M51/9*12</f>
        <v>0</v>
      </c>
      <c r="AE56" s="13">
        <f t="shared" si="79"/>
        <v>0</v>
      </c>
      <c r="AF56" s="43">
        <f t="shared" si="11"/>
        <v>0</v>
      </c>
      <c r="AG56" s="13">
        <f ca="1">'13年1-9支出明细'!N51/9*12</f>
        <v>0</v>
      </c>
      <c r="AH56" s="23">
        <v>0</v>
      </c>
      <c r="AI56" s="43">
        <v>0</v>
      </c>
      <c r="AJ56" s="23">
        <f t="shared" si="12"/>
        <v>0</v>
      </c>
      <c r="AK56" s="23">
        <f t="shared" si="13"/>
        <v>0</v>
      </c>
      <c r="AL56" s="43">
        <f t="shared" si="14"/>
        <v>0</v>
      </c>
      <c r="AM56" s="13">
        <v>0</v>
      </c>
      <c r="AN56" s="13">
        <f t="shared" si="80"/>
        <v>0</v>
      </c>
      <c r="AO56" s="43">
        <f t="shared" si="15"/>
        <v>0</v>
      </c>
      <c r="AP56" s="13">
        <f ca="1">'13年1-9支出明细'!Q51/9*12</f>
        <v>0</v>
      </c>
      <c r="AQ56" s="13">
        <f t="shared" si="81"/>
        <v>0</v>
      </c>
      <c r="AR56" s="43">
        <f t="shared" si="16"/>
        <v>0</v>
      </c>
      <c r="AS56" s="13">
        <f ca="1">'13年1-9支出明细'!R51/9*12</f>
        <v>0</v>
      </c>
      <c r="AT56" s="13">
        <f t="shared" si="82"/>
        <v>0</v>
      </c>
      <c r="AU56" s="43">
        <f t="shared" si="17"/>
        <v>0</v>
      </c>
      <c r="AV56" s="13">
        <v>0</v>
      </c>
      <c r="AW56" s="13">
        <f t="shared" si="83"/>
        <v>0</v>
      </c>
      <c r="AX56" s="43">
        <f t="shared" si="18"/>
        <v>0</v>
      </c>
      <c r="AY56" s="12">
        <f t="shared" si="138"/>
        <v>634051.86666666681</v>
      </c>
      <c r="AZ56" s="31">
        <f t="shared" si="84"/>
        <v>735833.18439878593</v>
      </c>
      <c r="BA56" s="43">
        <f t="shared" si="19"/>
        <v>6.0735950353820239E-3</v>
      </c>
      <c r="BB56" s="13">
        <f ca="1">'13年1-9支出明细'!U51/9*12</f>
        <v>0</v>
      </c>
      <c r="BC56" s="13">
        <f t="shared" si="85"/>
        <v>0</v>
      </c>
      <c r="BD56" s="43">
        <f t="shared" si="20"/>
        <v>0</v>
      </c>
      <c r="BE56" s="13">
        <f ca="1">'13年1-9支出明细'!V51/9*12</f>
        <v>2119.88</v>
      </c>
      <c r="BF56" s="13">
        <f t="shared" si="86"/>
        <v>2460.1742112106358</v>
      </c>
      <c r="BG56" s="43">
        <f t="shared" si="21"/>
        <v>2.1747712257376175E-2</v>
      </c>
      <c r="BH56" s="13">
        <f ca="1">'13年1-9支出明细'!W51/9*12</f>
        <v>0</v>
      </c>
      <c r="BI56" s="13">
        <f t="shared" si="87"/>
        <v>0</v>
      </c>
      <c r="BJ56" s="43">
        <f t="shared" si="22"/>
        <v>0</v>
      </c>
      <c r="BK56" s="13">
        <f ca="1">'13年1-9支出明细'!X51/9*12</f>
        <v>4568.5333333333328</v>
      </c>
      <c r="BL56" s="13">
        <f t="shared" si="88"/>
        <v>5301.8981686335201</v>
      </c>
      <c r="BM56" s="43">
        <f t="shared" si="23"/>
        <v>6.7211568675525062E-3</v>
      </c>
      <c r="BN56" s="13">
        <f ca="1">'13年1-9支出明细'!Y51/9*12</f>
        <v>14485.333333333332</v>
      </c>
      <c r="BO56" s="13">
        <f t="shared" si="89"/>
        <v>16810.594706991174</v>
      </c>
      <c r="BP56" s="43">
        <f t="shared" si="24"/>
        <v>7.1655959528998999E-3</v>
      </c>
      <c r="BQ56" s="13">
        <f ca="1">'13年1-9支出明细'!Z51/9*12</f>
        <v>601000.20000000007</v>
      </c>
      <c r="BR56" s="13">
        <f ca="1">Sheet2!EP50+Sheet2!V50</f>
        <v>11877.92</v>
      </c>
      <c r="BS56" s="13">
        <f t="shared" si="90"/>
        <v>697475.89154689631</v>
      </c>
      <c r="BT56" s="43">
        <f t="shared" si="25"/>
        <v>6.7956113625652469E-3</v>
      </c>
      <c r="BU56" s="13">
        <f ca="1">'13年1-9支出明细'!AB51/9*12</f>
        <v>8707.0666666666675</v>
      </c>
      <c r="BV56" s="13">
        <f t="shared" si="91"/>
        <v>10104.770491077366</v>
      </c>
      <c r="BW56" s="43">
        <f t="shared" si="26"/>
        <v>1.9209413344992987E-3</v>
      </c>
      <c r="BX56" s="13">
        <f ca="1">'13年1-9支出明细'!AC51/9*12</f>
        <v>7130.16</v>
      </c>
      <c r="BY56" s="13">
        <f t="shared" si="92"/>
        <v>8274.7305289948617</v>
      </c>
      <c r="BZ56" s="43">
        <f t="shared" si="27"/>
        <v>6.3567296666748423E-3</v>
      </c>
      <c r="CA56" s="12">
        <f t="shared" si="131"/>
        <v>25766.799999999996</v>
      </c>
      <c r="CB56" s="30">
        <f t="shared" si="93"/>
        <v>29903.0213339539</v>
      </c>
      <c r="CC56" s="43">
        <f t="shared" si="28"/>
        <v>9.6345496896819508E-5</v>
      </c>
      <c r="CD56" s="13">
        <f ca="1">'13年1-9支出明细'!AE51/9*12</f>
        <v>25766.799999999996</v>
      </c>
      <c r="CE56" s="13">
        <f t="shared" si="94"/>
        <v>29903.021333953904</v>
      </c>
      <c r="CF56" s="43">
        <f t="shared" si="29"/>
        <v>1.1152998224380018E-4</v>
      </c>
      <c r="CG56" s="13">
        <f ca="1">'13年1-9支出明细'!AF51/9*12</f>
        <v>0</v>
      </c>
      <c r="CH56" s="13">
        <f ca="1">Sheet2!BP50+Sheet2!ET50</f>
        <v>0</v>
      </c>
      <c r="CI56" s="13">
        <f t="shared" si="95"/>
        <v>0</v>
      </c>
      <c r="CJ56" s="43">
        <f t="shared" si="30"/>
        <v>0</v>
      </c>
      <c r="CK56" s="12">
        <f t="shared" si="139"/>
        <v>26847.333333333336</v>
      </c>
      <c r="CL56" s="30">
        <f t="shared" si="96"/>
        <v>31157.007522332562</v>
      </c>
      <c r="CM56" s="43">
        <f t="shared" si="31"/>
        <v>2.9303579619994037E-4</v>
      </c>
      <c r="CN56" s="13">
        <v>0</v>
      </c>
      <c r="CO56" s="13">
        <f t="shared" si="97"/>
        <v>0</v>
      </c>
      <c r="CP56" s="43">
        <f t="shared" si="32"/>
        <v>0</v>
      </c>
      <c r="CQ56" s="13">
        <f ca="1">'13年1-9支出明细'!AJ51/9*12</f>
        <v>0</v>
      </c>
      <c r="CR56" s="13">
        <f t="shared" si="98"/>
        <v>0</v>
      </c>
      <c r="CS56" s="43">
        <f t="shared" si="33"/>
        <v>0</v>
      </c>
      <c r="CT56" s="13">
        <f ca="1">'13年1-9支出明细'!AK51/9*12</f>
        <v>0</v>
      </c>
      <c r="CU56" s="13">
        <f t="shared" si="99"/>
        <v>0</v>
      </c>
      <c r="CV56" s="43">
        <f t="shared" si="34"/>
        <v>0</v>
      </c>
      <c r="CW56" s="13">
        <f ca="1">'13年1-9支出明细'!AL51/9*12</f>
        <v>0</v>
      </c>
      <c r="CX56" s="13">
        <f t="shared" si="100"/>
        <v>0</v>
      </c>
      <c r="CY56" s="43">
        <f t="shared" si="35"/>
        <v>0</v>
      </c>
      <c r="CZ56" s="13">
        <f ca="1">'13年1-9支出明细'!AM51/9*12</f>
        <v>0</v>
      </c>
      <c r="DA56" s="13">
        <f t="shared" si="101"/>
        <v>0</v>
      </c>
      <c r="DB56" s="43">
        <f t="shared" si="36"/>
        <v>0</v>
      </c>
      <c r="DC56" s="13">
        <f ca="1">'13年1-9支出明细'!AN51/9*12</f>
        <v>0</v>
      </c>
      <c r="DD56" s="13">
        <f t="shared" si="102"/>
        <v>0</v>
      </c>
      <c r="DE56" s="13">
        <f ca="1">Sheet2!DG50+Sheet2!AD50</f>
        <v>0</v>
      </c>
      <c r="DF56" s="43">
        <f t="shared" si="37"/>
        <v>0</v>
      </c>
      <c r="DG56" s="13">
        <f ca="1">'13年1-9支出明细'!AP51/9*12</f>
        <v>0</v>
      </c>
      <c r="DH56" s="13">
        <f t="shared" si="103"/>
        <v>0</v>
      </c>
      <c r="DI56" s="43">
        <f t="shared" si="38"/>
        <v>0</v>
      </c>
      <c r="DJ56" s="13">
        <f ca="1">'13年1-9支出明细'!AQ51/9*12</f>
        <v>0</v>
      </c>
      <c r="DK56" s="13">
        <f t="shared" si="104"/>
        <v>0</v>
      </c>
      <c r="DL56" s="43">
        <f t="shared" si="39"/>
        <v>0</v>
      </c>
      <c r="DM56" s="13">
        <f ca="1">'13年1-9支出明细'!AR51/9*12</f>
        <v>0</v>
      </c>
      <c r="DN56" s="13">
        <f ca="1">Sheet2!DK50+Sheet2!AH50</f>
        <v>0</v>
      </c>
      <c r="DO56" s="13"/>
      <c r="DP56" s="43">
        <f t="shared" si="40"/>
        <v>0</v>
      </c>
      <c r="DQ56" s="13">
        <f ca="1">'13年1-9支出明细'!AT51/9*12</f>
        <v>0</v>
      </c>
      <c r="DR56" s="13">
        <f t="shared" si="105"/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43">
        <f t="shared" si="42"/>
        <v>0</v>
      </c>
      <c r="EA56" s="13">
        <v>0</v>
      </c>
      <c r="EB56" s="13">
        <f t="shared" si="106"/>
        <v>0</v>
      </c>
      <c r="EC56" s="43">
        <f t="shared" si="43"/>
        <v>0</v>
      </c>
      <c r="ED56" s="13">
        <f ca="1">'13年1-9支出明细'!BC51/9*12</f>
        <v>0</v>
      </c>
      <c r="EE56" s="13">
        <f t="shared" si="107"/>
        <v>0</v>
      </c>
      <c r="EF56" s="43">
        <f t="shared" si="44"/>
        <v>0</v>
      </c>
      <c r="EG56" s="13">
        <f ca="1">'13年1-9支出明细'!BD51/9*12</f>
        <v>0</v>
      </c>
      <c r="EH56" s="13">
        <f t="shared" si="108"/>
        <v>0</v>
      </c>
      <c r="EI56" s="43">
        <f t="shared" si="45"/>
        <v>0</v>
      </c>
      <c r="EJ56" s="13">
        <f ca="1">'13年1-9支出明细'!BE51/9*12</f>
        <v>0</v>
      </c>
      <c r="EK56" s="13">
        <f t="shared" si="109"/>
        <v>0</v>
      </c>
      <c r="EL56" s="13">
        <v>0</v>
      </c>
      <c r="EM56" s="43">
        <f t="shared" si="46"/>
        <v>0</v>
      </c>
      <c r="EN56" s="13">
        <v>0</v>
      </c>
      <c r="EO56" s="13">
        <f t="shared" si="110"/>
        <v>0</v>
      </c>
      <c r="EP56" s="43">
        <f t="shared" si="47"/>
        <v>0</v>
      </c>
      <c r="EQ56" s="13">
        <f ca="1">'13年1-9支出明细'!BH51/9*12</f>
        <v>0</v>
      </c>
      <c r="ER56" s="13">
        <f t="shared" si="111"/>
        <v>0</v>
      </c>
      <c r="ES56" s="43">
        <f t="shared" si="48"/>
        <v>0</v>
      </c>
      <c r="ET56" s="13">
        <v>0</v>
      </c>
      <c r="EU56" s="13">
        <f t="shared" si="112"/>
        <v>0</v>
      </c>
      <c r="EV56" s="43">
        <f t="shared" si="49"/>
        <v>0</v>
      </c>
      <c r="EW56" s="13">
        <f ca="1">'13年1-9支出明细'!BJ51/9*12</f>
        <v>0</v>
      </c>
      <c r="EX56" s="13">
        <f t="shared" si="113"/>
        <v>0</v>
      </c>
      <c r="EY56" s="43">
        <f t="shared" si="50"/>
        <v>0</v>
      </c>
      <c r="EZ56" s="13">
        <v>0</v>
      </c>
      <c r="FA56" s="13">
        <f t="shared" si="114"/>
        <v>0</v>
      </c>
      <c r="FB56" s="43">
        <f t="shared" si="51"/>
        <v>0</v>
      </c>
      <c r="FC56" s="13">
        <f ca="1">'13年1-9支出明细'!BL51/9*12</f>
        <v>0</v>
      </c>
      <c r="FD56" s="13">
        <f t="shared" si="115"/>
        <v>0</v>
      </c>
      <c r="FE56" s="43">
        <f t="shared" si="52"/>
        <v>0</v>
      </c>
      <c r="FF56" s="13">
        <f ca="1">'13年1-9支出明细'!BM51/9*12</f>
        <v>0</v>
      </c>
      <c r="FG56" s="13">
        <f t="shared" si="116"/>
        <v>0</v>
      </c>
      <c r="FH56" s="43">
        <f t="shared" si="53"/>
        <v>0</v>
      </c>
      <c r="FI56" s="13">
        <f ca="1">'13年1-9支出明细'!BN51/9*12</f>
        <v>26847.333333333336</v>
      </c>
      <c r="FJ56" s="13">
        <f ca="1">Sheet2!EX50+Sheet2!BF50</f>
        <v>0</v>
      </c>
      <c r="FK56" s="13">
        <f t="shared" si="117"/>
        <v>31157.007522332555</v>
      </c>
      <c r="FL56" s="43">
        <f t="shared" si="54"/>
        <v>2.0537954569459026E-2</v>
      </c>
      <c r="FM56" s="13">
        <f ca="1">'13年1-9支出明细'!BP51/9*12</f>
        <v>0</v>
      </c>
      <c r="FN56" s="13">
        <v>0</v>
      </c>
      <c r="FO56" s="43">
        <v>0</v>
      </c>
      <c r="FP56" s="13">
        <v>0</v>
      </c>
      <c r="FQ56" s="13">
        <f t="shared" si="118"/>
        <v>0</v>
      </c>
      <c r="FR56" s="43">
        <f t="shared" si="55"/>
        <v>0</v>
      </c>
      <c r="FS56" s="13">
        <f ca="1">'13年1-9支出明细'!BR51/9*12</f>
        <v>0</v>
      </c>
      <c r="FT56" s="13">
        <v>0</v>
      </c>
      <c r="FU56" s="13"/>
      <c r="FV56" s="43"/>
      <c r="FW56" s="13">
        <f ca="1">'13年1-9支出明细'!BT51/9*12</f>
        <v>0</v>
      </c>
      <c r="FX56" s="13">
        <f t="shared" si="119"/>
        <v>0</v>
      </c>
      <c r="FY56" s="43">
        <f t="shared" si="56"/>
        <v>0</v>
      </c>
      <c r="FZ56" s="12">
        <f ca="1">'13年1-9支出明细'!BU51/9*12</f>
        <v>81904.506666666668</v>
      </c>
      <c r="GA56" s="12">
        <f t="shared" si="120"/>
        <v>95052.245921119553</v>
      </c>
      <c r="GB56" s="43">
        <f t="shared" si="57"/>
        <v>2.8308418592849702E-3</v>
      </c>
      <c r="GC56" s="12">
        <f ca="1">'13年1-9支出明细'!BV51/9*12</f>
        <v>0</v>
      </c>
      <c r="GD56" s="12">
        <f t="shared" si="121"/>
        <v>0</v>
      </c>
      <c r="GE56" s="43">
        <f t="shared" si="58"/>
        <v>0</v>
      </c>
      <c r="GF56" s="12">
        <f ca="1">'13年1-9支出明细'!BW51/9*12</f>
        <v>0</v>
      </c>
      <c r="GG56" s="12">
        <f t="shared" si="122"/>
        <v>0</v>
      </c>
      <c r="GH56" s="43">
        <f t="shared" si="59"/>
        <v>0</v>
      </c>
      <c r="GI56" s="12">
        <v>0</v>
      </c>
      <c r="GJ56" s="12">
        <f t="shared" si="123"/>
        <v>0</v>
      </c>
      <c r="GK56" s="43">
        <f t="shared" si="60"/>
        <v>0</v>
      </c>
      <c r="GL56" s="27">
        <f t="shared" si="140"/>
        <v>0</v>
      </c>
      <c r="GM56" s="27">
        <f t="shared" si="124"/>
        <v>0</v>
      </c>
      <c r="GN56" s="43">
        <f t="shared" si="61"/>
        <v>0</v>
      </c>
      <c r="GO56" s="13">
        <f ca="1">'13年1-9支出明细'!BZ51/9*12</f>
        <v>0</v>
      </c>
      <c r="GP56" s="13" t="e">
        <f t="shared" si="125"/>
        <v>#DIV/0!</v>
      </c>
      <c r="GQ56" s="43" t="e">
        <f t="shared" si="62"/>
        <v>#DIV/0!</v>
      </c>
      <c r="GR56" s="13">
        <f ca="1">'13年1-9支出明细'!CA51/9*12</f>
        <v>0</v>
      </c>
      <c r="GS56" s="13">
        <f t="shared" si="126"/>
        <v>0</v>
      </c>
      <c r="GT56" s="43">
        <f t="shared" si="63"/>
        <v>0</v>
      </c>
      <c r="GU56" s="13">
        <f ca="1">'13年1-9支出明细'!CB51/9*12</f>
        <v>0</v>
      </c>
      <c r="GV56" s="27">
        <f t="shared" si="127"/>
        <v>0</v>
      </c>
      <c r="GW56" s="38">
        <f t="shared" si="70"/>
        <v>0</v>
      </c>
      <c r="GX56" s="13">
        <f ca="1">'13年1-9支出明细'!CC51/9*12</f>
        <v>0</v>
      </c>
      <c r="GY56" s="13">
        <f t="shared" si="128"/>
        <v>0</v>
      </c>
      <c r="GZ56" s="43">
        <f t="shared" si="64"/>
        <v>0</v>
      </c>
      <c r="HA56" s="13">
        <f ca="1">'13年1-9支出明细'!CD51/9*12</f>
        <v>0</v>
      </c>
      <c r="HB56" s="13">
        <f t="shared" si="129"/>
        <v>0</v>
      </c>
      <c r="HC56" s="56">
        <f t="shared" si="65"/>
        <v>0</v>
      </c>
    </row>
    <row r="57" spans="1:211">
      <c r="A57" s="18">
        <v>155</v>
      </c>
      <c r="B57" s="3" t="s">
        <v>531</v>
      </c>
      <c r="C57" s="3" t="s">
        <v>346</v>
      </c>
      <c r="D57" s="12">
        <f t="shared" si="141"/>
        <v>97158.973333333342</v>
      </c>
      <c r="E57" s="12">
        <f t="shared" si="142"/>
        <v>17622</v>
      </c>
      <c r="F57" s="13">
        <v>0</v>
      </c>
      <c r="G57" s="26">
        <f t="shared" si="71"/>
        <v>0</v>
      </c>
      <c r="H57" s="40">
        <f t="shared" si="72"/>
        <v>0</v>
      </c>
      <c r="I57" s="13">
        <v>17622</v>
      </c>
      <c r="J57" s="13">
        <f t="shared" si="73"/>
        <v>20450.775491987199</v>
      </c>
      <c r="K57" s="40">
        <f t="shared" si="5"/>
        <v>4.746666922379363E-4</v>
      </c>
      <c r="L57" s="13">
        <v>0</v>
      </c>
      <c r="M57" s="13">
        <f t="shared" si="74"/>
        <v>0</v>
      </c>
      <c r="N57" s="40">
        <f t="shared" si="6"/>
        <v>0</v>
      </c>
      <c r="O57" s="13">
        <v>37200</v>
      </c>
      <c r="P57" s="13">
        <v>0</v>
      </c>
      <c r="Q57" s="13">
        <f t="shared" si="75"/>
        <v>43171.538321525579</v>
      </c>
      <c r="R57" s="43">
        <f t="shared" si="7"/>
        <v>6.6552168312580505E-3</v>
      </c>
      <c r="S57" s="124">
        <v>28800</v>
      </c>
      <c r="T57" s="130">
        <v>0</v>
      </c>
      <c r="U57" s="125">
        <v>0</v>
      </c>
      <c r="V57" s="125">
        <f t="shared" si="76"/>
        <v>0</v>
      </c>
      <c r="W57" s="43">
        <f t="shared" si="8"/>
        <v>0</v>
      </c>
      <c r="X57" s="13">
        <f ca="1">'13年1-9支出明细'!K52/9*12</f>
        <v>0</v>
      </c>
      <c r="Y57" s="13">
        <f t="shared" si="77"/>
        <v>0</v>
      </c>
      <c r="Z57" s="43">
        <f t="shared" si="9"/>
        <v>0</v>
      </c>
      <c r="AA57" s="13">
        <f ca="1">'13年1-9支出明细'!L52/9*12</f>
        <v>0</v>
      </c>
      <c r="AB57" s="13">
        <f t="shared" si="78"/>
        <v>0</v>
      </c>
      <c r="AC57" s="43">
        <f t="shared" si="10"/>
        <v>0</v>
      </c>
      <c r="AD57" s="13">
        <f ca="1">'13年1-9支出明细'!M52/9*12</f>
        <v>0</v>
      </c>
      <c r="AE57" s="13">
        <f t="shared" si="79"/>
        <v>0</v>
      </c>
      <c r="AF57" s="43">
        <f t="shared" si="11"/>
        <v>0</v>
      </c>
      <c r="AG57" s="13">
        <f ca="1">'13年1-9支出明细'!N52/9*12</f>
        <v>0</v>
      </c>
      <c r="AH57" s="23">
        <v>0</v>
      </c>
      <c r="AI57" s="43">
        <v>0</v>
      </c>
      <c r="AJ57" s="23">
        <f t="shared" si="12"/>
        <v>0</v>
      </c>
      <c r="AK57" s="23">
        <f t="shared" si="13"/>
        <v>0</v>
      </c>
      <c r="AL57" s="43">
        <f t="shared" si="14"/>
        <v>0</v>
      </c>
      <c r="AM57" s="13">
        <f ca="1">'13年1-9支出明细'!P52/9*12</f>
        <v>0</v>
      </c>
      <c r="AN57" s="13">
        <f t="shared" si="80"/>
        <v>0</v>
      </c>
      <c r="AO57" s="43">
        <f t="shared" si="15"/>
        <v>0</v>
      </c>
      <c r="AP57" s="13">
        <f ca="1">'13年1-9支出明细'!Q52/9*12</f>
        <v>0</v>
      </c>
      <c r="AQ57" s="13">
        <f t="shared" si="81"/>
        <v>0</v>
      </c>
      <c r="AR57" s="43">
        <f t="shared" si="16"/>
        <v>0</v>
      </c>
      <c r="AS57" s="13">
        <f ca="1">'13年1-9支出明细'!R52/9*12</f>
        <v>0</v>
      </c>
      <c r="AT57" s="13">
        <f t="shared" si="82"/>
        <v>0</v>
      </c>
      <c r="AU57" s="43">
        <f t="shared" si="17"/>
        <v>0</v>
      </c>
      <c r="AV57" s="13">
        <v>0</v>
      </c>
      <c r="AW57" s="13">
        <f t="shared" si="83"/>
        <v>0</v>
      </c>
      <c r="AX57" s="43">
        <f t="shared" si="18"/>
        <v>0</v>
      </c>
      <c r="AY57" s="12">
        <f t="shared" si="138"/>
        <v>0</v>
      </c>
      <c r="AZ57" s="31">
        <f t="shared" si="84"/>
        <v>0</v>
      </c>
      <c r="BA57" s="43">
        <f t="shared" si="19"/>
        <v>0</v>
      </c>
      <c r="BB57" s="13">
        <f ca="1">'13年1-9支出明细'!U52/9*12</f>
        <v>0</v>
      </c>
      <c r="BC57" s="13">
        <f t="shared" si="85"/>
        <v>0</v>
      </c>
      <c r="BD57" s="43">
        <f t="shared" si="20"/>
        <v>0</v>
      </c>
      <c r="BE57" s="13">
        <f ca="1">'13年1-9支出明细'!V52/9*12</f>
        <v>0</v>
      </c>
      <c r="BF57" s="13">
        <f t="shared" si="86"/>
        <v>0</v>
      </c>
      <c r="BG57" s="43">
        <f t="shared" si="21"/>
        <v>0</v>
      </c>
      <c r="BH57" s="13">
        <f ca="1">'13年1-9支出明细'!W52/9*12</f>
        <v>0</v>
      </c>
      <c r="BI57" s="13">
        <f t="shared" si="87"/>
        <v>0</v>
      </c>
      <c r="BJ57" s="43">
        <f t="shared" si="22"/>
        <v>0</v>
      </c>
      <c r="BK57" s="13">
        <f ca="1">'13年1-9支出明细'!X52/9*12</f>
        <v>0</v>
      </c>
      <c r="BL57" s="13">
        <f t="shared" si="88"/>
        <v>0</v>
      </c>
      <c r="BM57" s="43">
        <f t="shared" si="23"/>
        <v>0</v>
      </c>
      <c r="BN57" s="13">
        <f ca="1">'13年1-9支出明细'!Y52/9*12</f>
        <v>0</v>
      </c>
      <c r="BO57" s="13">
        <f t="shared" si="89"/>
        <v>0</v>
      </c>
      <c r="BP57" s="43">
        <f t="shared" si="24"/>
        <v>0</v>
      </c>
      <c r="BQ57" s="13">
        <f ca="1">'13年1-9支出明细'!Z52/9*12</f>
        <v>0</v>
      </c>
      <c r="BR57" s="13">
        <f ca="1">Sheet2!EP51+Sheet2!V51</f>
        <v>0</v>
      </c>
      <c r="BS57" s="13">
        <f t="shared" si="90"/>
        <v>0</v>
      </c>
      <c r="BT57" s="43">
        <f t="shared" si="25"/>
        <v>0</v>
      </c>
      <c r="BU57" s="13">
        <f ca="1">'13年1-9支出明细'!AB52/9*12</f>
        <v>0</v>
      </c>
      <c r="BV57" s="13">
        <f t="shared" si="91"/>
        <v>0</v>
      </c>
      <c r="BW57" s="43">
        <f t="shared" si="26"/>
        <v>0</v>
      </c>
      <c r="BX57" s="13">
        <f ca="1">'13年1-9支出明细'!AC52/9*12</f>
        <v>0</v>
      </c>
      <c r="BY57" s="13">
        <f t="shared" si="92"/>
        <v>0</v>
      </c>
      <c r="BZ57" s="43">
        <f t="shared" si="27"/>
        <v>0</v>
      </c>
      <c r="CA57" s="12">
        <f t="shared" si="131"/>
        <v>0</v>
      </c>
      <c r="CB57" s="30">
        <f t="shared" si="93"/>
        <v>0</v>
      </c>
      <c r="CC57" s="43">
        <f t="shared" si="28"/>
        <v>0</v>
      </c>
      <c r="CD57" s="13">
        <f ca="1">'13年1-9支出明细'!AE52/9*12</f>
        <v>0</v>
      </c>
      <c r="CE57" s="13">
        <f t="shared" si="94"/>
        <v>0</v>
      </c>
      <c r="CF57" s="43">
        <f t="shared" si="29"/>
        <v>0</v>
      </c>
      <c r="CG57" s="13">
        <f ca="1">'13年1-9支出明细'!AF52/9*12</f>
        <v>0</v>
      </c>
      <c r="CH57" s="13">
        <f ca="1">Sheet2!BP51+Sheet2!ET51</f>
        <v>0</v>
      </c>
      <c r="CI57" s="13">
        <f t="shared" si="95"/>
        <v>0</v>
      </c>
      <c r="CJ57" s="43">
        <f t="shared" si="30"/>
        <v>0</v>
      </c>
      <c r="CK57" s="12">
        <f t="shared" si="139"/>
        <v>0</v>
      </c>
      <c r="CL57" s="30">
        <f t="shared" si="96"/>
        <v>0</v>
      </c>
      <c r="CM57" s="43">
        <f t="shared" si="31"/>
        <v>0</v>
      </c>
      <c r="CN57" s="13">
        <v>0</v>
      </c>
      <c r="CO57" s="13">
        <f t="shared" si="97"/>
        <v>0</v>
      </c>
      <c r="CP57" s="43">
        <f t="shared" si="32"/>
        <v>0</v>
      </c>
      <c r="CQ57" s="13">
        <f ca="1">'13年1-9支出明细'!AJ52/9*12</f>
        <v>0</v>
      </c>
      <c r="CR57" s="13">
        <f t="shared" si="98"/>
        <v>0</v>
      </c>
      <c r="CS57" s="43">
        <f t="shared" si="33"/>
        <v>0</v>
      </c>
      <c r="CT57" s="13">
        <f ca="1">'13年1-9支出明细'!AK52/9*12</f>
        <v>0</v>
      </c>
      <c r="CU57" s="13">
        <f t="shared" si="99"/>
        <v>0</v>
      </c>
      <c r="CV57" s="43">
        <f t="shared" si="34"/>
        <v>0</v>
      </c>
      <c r="CW57" s="13">
        <f ca="1">'13年1-9支出明细'!AL52/9*12</f>
        <v>0</v>
      </c>
      <c r="CX57" s="13">
        <f t="shared" si="100"/>
        <v>0</v>
      </c>
      <c r="CY57" s="43">
        <f t="shared" si="35"/>
        <v>0</v>
      </c>
      <c r="CZ57" s="13">
        <f ca="1">'13年1-9支出明细'!AM52/9*12</f>
        <v>0</v>
      </c>
      <c r="DA57" s="13">
        <f t="shared" si="101"/>
        <v>0</v>
      </c>
      <c r="DB57" s="43">
        <f t="shared" si="36"/>
        <v>0</v>
      </c>
      <c r="DC57" s="13">
        <f ca="1">'13年1-9支出明细'!AN52/9*12</f>
        <v>0</v>
      </c>
      <c r="DD57" s="13">
        <f t="shared" si="102"/>
        <v>0</v>
      </c>
      <c r="DE57" s="13">
        <f ca="1">Sheet2!DG51+Sheet2!AD51</f>
        <v>0</v>
      </c>
      <c r="DF57" s="43">
        <f t="shared" si="37"/>
        <v>0</v>
      </c>
      <c r="DG57" s="13">
        <f ca="1">'13年1-9支出明细'!AP52/9*12</f>
        <v>0</v>
      </c>
      <c r="DH57" s="13">
        <f t="shared" si="103"/>
        <v>0</v>
      </c>
      <c r="DI57" s="43">
        <f t="shared" si="38"/>
        <v>0</v>
      </c>
      <c r="DJ57" s="13">
        <f ca="1">'13年1-9支出明细'!AQ52/9*12</f>
        <v>0</v>
      </c>
      <c r="DK57" s="13">
        <f t="shared" si="104"/>
        <v>0</v>
      </c>
      <c r="DL57" s="43">
        <f t="shared" si="39"/>
        <v>0</v>
      </c>
      <c r="DM57" s="13">
        <f ca="1">'13年1-9支出明细'!AR52/9*12</f>
        <v>0</v>
      </c>
      <c r="DN57" s="13">
        <f ca="1">Sheet2!DK51+Sheet2!AH51</f>
        <v>0</v>
      </c>
      <c r="DO57" s="13"/>
      <c r="DP57" s="43">
        <f t="shared" si="40"/>
        <v>0</v>
      </c>
      <c r="DQ57" s="13">
        <f ca="1">'13年1-9支出明细'!AT52/9*12</f>
        <v>0</v>
      </c>
      <c r="DR57" s="13">
        <f t="shared" si="105"/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43">
        <f t="shared" si="42"/>
        <v>0</v>
      </c>
      <c r="EA57" s="13">
        <v>0</v>
      </c>
      <c r="EB57" s="13">
        <f t="shared" si="106"/>
        <v>0</v>
      </c>
      <c r="EC57" s="43">
        <f t="shared" si="43"/>
        <v>0</v>
      </c>
      <c r="ED57" s="13">
        <f ca="1">'13年1-9支出明细'!BC52/9*12</f>
        <v>0</v>
      </c>
      <c r="EE57" s="13">
        <f t="shared" si="107"/>
        <v>0</v>
      </c>
      <c r="EF57" s="43">
        <f t="shared" si="44"/>
        <v>0</v>
      </c>
      <c r="EG57" s="13">
        <f ca="1">'13年1-9支出明细'!BD52/9*12</f>
        <v>0</v>
      </c>
      <c r="EH57" s="13">
        <f t="shared" si="108"/>
        <v>0</v>
      </c>
      <c r="EI57" s="43">
        <f t="shared" si="45"/>
        <v>0</v>
      </c>
      <c r="EJ57" s="13">
        <f ca="1">'13年1-9支出明细'!BE52/9*12</f>
        <v>0</v>
      </c>
      <c r="EK57" s="13">
        <f t="shared" si="109"/>
        <v>0</v>
      </c>
      <c r="EL57" s="13">
        <v>0</v>
      </c>
      <c r="EM57" s="43">
        <f t="shared" si="46"/>
        <v>0</v>
      </c>
      <c r="EN57" s="13">
        <f ca="1">'13年1-9支出明细'!BG52/9*12</f>
        <v>0</v>
      </c>
      <c r="EO57" s="13">
        <f t="shared" si="110"/>
        <v>0</v>
      </c>
      <c r="EP57" s="43">
        <f t="shared" si="47"/>
        <v>0</v>
      </c>
      <c r="EQ57" s="13">
        <f ca="1">'13年1-9支出明细'!BH52/9*12</f>
        <v>0</v>
      </c>
      <c r="ER57" s="13">
        <f t="shared" si="111"/>
        <v>0</v>
      </c>
      <c r="ES57" s="43">
        <f t="shared" si="48"/>
        <v>0</v>
      </c>
      <c r="ET57" s="13">
        <v>0</v>
      </c>
      <c r="EU57" s="13">
        <f t="shared" si="112"/>
        <v>0</v>
      </c>
      <c r="EV57" s="43">
        <f t="shared" si="49"/>
        <v>0</v>
      </c>
      <c r="EW57" s="13">
        <f ca="1">'13年1-9支出明细'!BJ52/9*12</f>
        <v>0</v>
      </c>
      <c r="EX57" s="13">
        <f t="shared" si="113"/>
        <v>0</v>
      </c>
      <c r="EY57" s="43">
        <f t="shared" si="50"/>
        <v>0</v>
      </c>
      <c r="EZ57" s="13">
        <v>0</v>
      </c>
      <c r="FA57" s="13">
        <f t="shared" si="114"/>
        <v>0</v>
      </c>
      <c r="FB57" s="43">
        <f t="shared" si="51"/>
        <v>0</v>
      </c>
      <c r="FC57" s="13">
        <f ca="1">'13年1-9支出明细'!BL52/9*12</f>
        <v>0</v>
      </c>
      <c r="FD57" s="13">
        <f t="shared" si="115"/>
        <v>0</v>
      </c>
      <c r="FE57" s="43">
        <f t="shared" si="52"/>
        <v>0</v>
      </c>
      <c r="FF57" s="13">
        <f ca="1">'13年1-9支出明细'!BM52/9*12</f>
        <v>0</v>
      </c>
      <c r="FG57" s="13">
        <f t="shared" si="116"/>
        <v>0</v>
      </c>
      <c r="FH57" s="43">
        <f t="shared" si="53"/>
        <v>0</v>
      </c>
      <c r="FI57" s="13">
        <f ca="1">'13年1-9支出明细'!BN52/9*12</f>
        <v>0</v>
      </c>
      <c r="FJ57" s="13">
        <f ca="1">Sheet2!EX51+Sheet2!BF51</f>
        <v>0</v>
      </c>
      <c r="FK57" s="13">
        <f t="shared" si="117"/>
        <v>0</v>
      </c>
      <c r="FL57" s="43">
        <f t="shared" si="54"/>
        <v>0</v>
      </c>
      <c r="FM57" s="13">
        <f ca="1">'13年1-9支出明细'!BP52/9*12</f>
        <v>0</v>
      </c>
      <c r="FN57" s="13">
        <v>0</v>
      </c>
      <c r="FO57" s="43">
        <v>0</v>
      </c>
      <c r="FP57" s="13">
        <v>0</v>
      </c>
      <c r="FQ57" s="13">
        <f t="shared" si="118"/>
        <v>0</v>
      </c>
      <c r="FR57" s="43">
        <f t="shared" si="55"/>
        <v>0</v>
      </c>
      <c r="FS57" s="13">
        <f ca="1">'13年1-9支出明细'!BR52/9*12</f>
        <v>0</v>
      </c>
      <c r="FT57" s="13">
        <v>0</v>
      </c>
      <c r="FU57" s="13"/>
      <c r="FV57" s="43"/>
      <c r="FW57" s="13">
        <f ca="1">'13年1-9支出明细'!BT52/9*12</f>
        <v>0</v>
      </c>
      <c r="FX57" s="13">
        <f t="shared" si="119"/>
        <v>0</v>
      </c>
      <c r="FY57" s="43">
        <f t="shared" si="56"/>
        <v>0</v>
      </c>
      <c r="FZ57" s="12">
        <f ca="1">'13年1-9支出明细'!BU52/9*12</f>
        <v>79536.973333333342</v>
      </c>
      <c r="GA57" s="12">
        <f t="shared" si="120"/>
        <v>92304.663769842969</v>
      </c>
      <c r="GB57" s="43">
        <f t="shared" si="57"/>
        <v>2.74901348700103E-3</v>
      </c>
      <c r="GC57" s="12">
        <f ca="1">'13年1-9支出明细'!BV52/9*12</f>
        <v>0</v>
      </c>
      <c r="GD57" s="12">
        <f t="shared" si="121"/>
        <v>0</v>
      </c>
      <c r="GE57" s="43">
        <f t="shared" si="58"/>
        <v>0</v>
      </c>
      <c r="GF57" s="12">
        <f ca="1">'13年1-9支出明细'!BW52/9*12</f>
        <v>0</v>
      </c>
      <c r="GG57" s="12">
        <f t="shared" si="122"/>
        <v>0</v>
      </c>
      <c r="GH57" s="43">
        <f t="shared" si="59"/>
        <v>0</v>
      </c>
      <c r="GI57" s="12">
        <v>0</v>
      </c>
      <c r="GJ57" s="12">
        <f t="shared" si="123"/>
        <v>0</v>
      </c>
      <c r="GK57" s="43">
        <f t="shared" si="60"/>
        <v>0</v>
      </c>
      <c r="GL57" s="27">
        <f t="shared" si="140"/>
        <v>0</v>
      </c>
      <c r="GM57" s="27">
        <f t="shared" si="124"/>
        <v>0</v>
      </c>
      <c r="GN57" s="43">
        <f t="shared" si="61"/>
        <v>0</v>
      </c>
      <c r="GO57" s="13">
        <f ca="1">'13年1-9支出明细'!BZ52/9*12</f>
        <v>0</v>
      </c>
      <c r="GP57" s="13" t="e">
        <f t="shared" si="125"/>
        <v>#DIV/0!</v>
      </c>
      <c r="GQ57" s="43" t="e">
        <f t="shared" si="62"/>
        <v>#DIV/0!</v>
      </c>
      <c r="GR57" s="13">
        <f ca="1">'13年1-9支出明细'!CA52/9*12</f>
        <v>0</v>
      </c>
      <c r="GS57" s="13">
        <f t="shared" si="126"/>
        <v>0</v>
      </c>
      <c r="GT57" s="43">
        <f t="shared" si="63"/>
        <v>0</v>
      </c>
      <c r="GU57" s="13">
        <f ca="1">'13年1-9支出明细'!CB52/9*12</f>
        <v>0</v>
      </c>
      <c r="GV57" s="27">
        <f t="shared" si="127"/>
        <v>0</v>
      </c>
      <c r="GW57" s="38">
        <f t="shared" si="70"/>
        <v>0</v>
      </c>
      <c r="GX57" s="13">
        <f ca="1">'13年1-9支出明细'!CC52/9*12</f>
        <v>0</v>
      </c>
      <c r="GY57" s="13">
        <f t="shared" si="128"/>
        <v>0</v>
      </c>
      <c r="GZ57" s="43">
        <f t="shared" si="64"/>
        <v>0</v>
      </c>
      <c r="HA57" s="13">
        <f ca="1">'13年1-9支出明细'!CD52/9*12</f>
        <v>0</v>
      </c>
      <c r="HB57" s="13">
        <f t="shared" si="129"/>
        <v>0</v>
      </c>
      <c r="HC57" s="56">
        <f t="shared" si="65"/>
        <v>0</v>
      </c>
    </row>
    <row r="58" spans="1:211">
      <c r="A58" s="18">
        <v>158</v>
      </c>
      <c r="B58" s="3" t="s">
        <v>532</v>
      </c>
      <c r="C58" s="3" t="s">
        <v>347</v>
      </c>
      <c r="D58" s="12">
        <f t="shared" si="141"/>
        <v>6064914.2533333329</v>
      </c>
      <c r="E58" s="12">
        <f t="shared" si="142"/>
        <v>2089948.2</v>
      </c>
      <c r="F58" s="13">
        <v>1057716</v>
      </c>
      <c r="G58" s="26">
        <f t="shared" si="71"/>
        <v>1227506.0975078158</v>
      </c>
      <c r="H58" s="40">
        <f t="shared" si="72"/>
        <v>1.5486294200058402E-2</v>
      </c>
      <c r="I58" s="13">
        <v>474660</v>
      </c>
      <c r="J58" s="13">
        <f t="shared" si="73"/>
        <v>550854.90267998201</v>
      </c>
      <c r="K58" s="40">
        <f t="shared" si="5"/>
        <v>1.2785455234233278E-2</v>
      </c>
      <c r="L58" s="13">
        <v>475972.2</v>
      </c>
      <c r="M58" s="13">
        <f t="shared" si="74"/>
        <v>552377.74387851718</v>
      </c>
      <c r="N58" s="40">
        <f t="shared" si="6"/>
        <v>1.5486294200058403E-2</v>
      </c>
      <c r="O58" s="13">
        <v>74400</v>
      </c>
      <c r="P58" s="13">
        <v>0</v>
      </c>
      <c r="Q58" s="13">
        <f t="shared" si="75"/>
        <v>86343.076643051158</v>
      </c>
      <c r="R58" s="43">
        <f t="shared" si="7"/>
        <v>1.3310433662516101E-2</v>
      </c>
      <c r="S58" s="124">
        <v>65066.666666666672</v>
      </c>
      <c r="T58" s="130">
        <v>81600</v>
      </c>
      <c r="U58" s="125">
        <v>0</v>
      </c>
      <c r="V58" s="125">
        <f t="shared" si="76"/>
        <v>94698.858253669023</v>
      </c>
      <c r="W58" s="43">
        <f t="shared" si="8"/>
        <v>1.4598540145985401E-2</v>
      </c>
      <c r="X58" s="13">
        <f ca="1">'13年1-9支出明细'!K53/9*12</f>
        <v>0</v>
      </c>
      <c r="Y58" s="13">
        <f t="shared" si="77"/>
        <v>0</v>
      </c>
      <c r="Z58" s="43">
        <f t="shared" si="9"/>
        <v>0</v>
      </c>
      <c r="AA58" s="13">
        <f ca="1">'13年1-9支出明细'!L53/9*12</f>
        <v>0</v>
      </c>
      <c r="AB58" s="13">
        <f t="shared" si="78"/>
        <v>0</v>
      </c>
      <c r="AC58" s="43">
        <f t="shared" si="10"/>
        <v>0</v>
      </c>
      <c r="AD58" s="13">
        <f ca="1">'13年1-9支出明细'!M53/9*12</f>
        <v>0</v>
      </c>
      <c r="AE58" s="13">
        <f t="shared" si="79"/>
        <v>0</v>
      </c>
      <c r="AF58" s="43">
        <f t="shared" si="11"/>
        <v>0</v>
      </c>
      <c r="AG58" s="13">
        <f ca="1">'13年1-9支出明细'!N53/9*12</f>
        <v>0</v>
      </c>
      <c r="AH58" s="23">
        <v>0</v>
      </c>
      <c r="AI58" s="43">
        <v>0</v>
      </c>
      <c r="AJ58" s="23">
        <f t="shared" si="12"/>
        <v>0</v>
      </c>
      <c r="AK58" s="23">
        <f t="shared" si="13"/>
        <v>0</v>
      </c>
      <c r="AL58" s="43">
        <f t="shared" si="14"/>
        <v>0</v>
      </c>
      <c r="AM58" s="13">
        <f ca="1">'13年1-9支出明细'!P53/9*12</f>
        <v>0</v>
      </c>
      <c r="AN58" s="13">
        <f t="shared" si="80"/>
        <v>0</v>
      </c>
      <c r="AO58" s="43">
        <f t="shared" si="15"/>
        <v>0</v>
      </c>
      <c r="AP58" s="13">
        <f ca="1">'13年1-9支出明细'!Q53/9*12</f>
        <v>0</v>
      </c>
      <c r="AQ58" s="13">
        <f t="shared" si="81"/>
        <v>0</v>
      </c>
      <c r="AR58" s="43">
        <f t="shared" si="16"/>
        <v>0</v>
      </c>
      <c r="AS58" s="13">
        <f ca="1">'13年1-9支出明细'!R53/9*12</f>
        <v>0</v>
      </c>
      <c r="AT58" s="13">
        <f t="shared" si="82"/>
        <v>0</v>
      </c>
      <c r="AU58" s="43">
        <f t="shared" si="17"/>
        <v>0</v>
      </c>
      <c r="AV58" s="13">
        <v>0</v>
      </c>
      <c r="AW58" s="13">
        <f t="shared" si="83"/>
        <v>0</v>
      </c>
      <c r="AX58" s="43">
        <f t="shared" si="18"/>
        <v>0</v>
      </c>
      <c r="AY58" s="12">
        <f t="shared" si="138"/>
        <v>3817262.226666667</v>
      </c>
      <c r="AZ58" s="31">
        <f t="shared" si="84"/>
        <v>4430029.0995121524</v>
      </c>
      <c r="BA58" s="43">
        <f t="shared" si="19"/>
        <v>3.656562834602068E-2</v>
      </c>
      <c r="BB58" s="13">
        <f ca="1">'13年1-9支出明细'!U53/9*12</f>
        <v>0</v>
      </c>
      <c r="BC58" s="13">
        <f t="shared" si="85"/>
        <v>0</v>
      </c>
      <c r="BD58" s="43">
        <f t="shared" si="20"/>
        <v>0</v>
      </c>
      <c r="BE58" s="13">
        <f ca="1">'13年1-9支出明细'!V53/9*12</f>
        <v>40.24</v>
      </c>
      <c r="BF58" s="13">
        <f t="shared" si="86"/>
        <v>46.699535001564236</v>
      </c>
      <c r="BG58" s="43">
        <f t="shared" si="21"/>
        <v>4.1281956584184829E-4</v>
      </c>
      <c r="BH58" s="13">
        <f ca="1">'13年1-9支出明细'!W53/9*12</f>
        <v>0</v>
      </c>
      <c r="BI58" s="13">
        <f t="shared" si="87"/>
        <v>0</v>
      </c>
      <c r="BJ58" s="43">
        <f t="shared" si="22"/>
        <v>0</v>
      </c>
      <c r="BK58" s="13">
        <f ca="1">'13年1-9支出明细'!X53/9*12</f>
        <v>3878.666666666667</v>
      </c>
      <c r="BL58" s="13">
        <f t="shared" si="88"/>
        <v>4501.2905009791366</v>
      </c>
      <c r="BM58" s="43">
        <f t="shared" si="23"/>
        <v>5.7062355030674311E-3</v>
      </c>
      <c r="BN58" s="13">
        <f ca="1">'13年1-9支出明细'!Y53/9*12</f>
        <v>6137.1733333333341</v>
      </c>
      <c r="BO58" s="13">
        <f t="shared" si="89"/>
        <v>7122.3444555334654</v>
      </c>
      <c r="BP58" s="43">
        <f t="shared" si="24"/>
        <v>3.0359332013700203E-3</v>
      </c>
      <c r="BQ58" s="13">
        <f ca="1">'13年1-9支出明细'!Z53/9*12</f>
        <v>3790940.5466666669</v>
      </c>
      <c r="BR58" s="13">
        <f ca="1">Sheet2!EP52+Sheet2!V52</f>
        <v>16265.6</v>
      </c>
      <c r="BS58" s="13">
        <f t="shared" si="90"/>
        <v>4399482.1259420738</v>
      </c>
      <c r="BT58" s="43">
        <f t="shared" si="25"/>
        <v>4.2864808786648168E-2</v>
      </c>
      <c r="BU58" s="13">
        <f ca="1">'13年1-9支出明细'!AB53/9*12</f>
        <v>11040.68</v>
      </c>
      <c r="BV58" s="13">
        <f t="shared" si="91"/>
        <v>12812.987626766157</v>
      </c>
      <c r="BW58" s="43">
        <f t="shared" si="26"/>
        <v>2.4357799687203937E-3</v>
      </c>
      <c r="BX58" s="13">
        <f ca="1">'13年1-9支出明细'!AC53/9*12</f>
        <v>10646.786666666667</v>
      </c>
      <c r="BY58" s="13">
        <f t="shared" si="92"/>
        <v>12355.864477986765</v>
      </c>
      <c r="BZ58" s="43">
        <f t="shared" si="27"/>
        <v>9.4918970484194117E-3</v>
      </c>
      <c r="CA58" s="12">
        <f t="shared" si="131"/>
        <v>5496.5333333333328</v>
      </c>
      <c r="CB58" s="30">
        <f t="shared" si="93"/>
        <v>6378.8655762242661</v>
      </c>
      <c r="CC58" s="43">
        <f t="shared" si="28"/>
        <v>2.0552270177512601E-5</v>
      </c>
      <c r="CD58" s="13">
        <f ca="1">'13年1-9支出明细'!AE53/9*12</f>
        <v>5496.5333333333328</v>
      </c>
      <c r="CE58" s="13">
        <f t="shared" si="94"/>
        <v>6378.865576224267</v>
      </c>
      <c r="CF58" s="43">
        <f t="shared" si="29"/>
        <v>2.3791400758694232E-5</v>
      </c>
      <c r="CG58" s="13">
        <f ca="1">'13年1-9支出明细'!AF53/9*12</f>
        <v>0</v>
      </c>
      <c r="CH58" s="13">
        <f ca="1">Sheet2!BP52+Sheet2!ET52</f>
        <v>0</v>
      </c>
      <c r="CI58" s="13">
        <f t="shared" si="95"/>
        <v>0</v>
      </c>
      <c r="CJ58" s="43">
        <f t="shared" si="30"/>
        <v>0</v>
      </c>
      <c r="CK58" s="12">
        <f t="shared" si="139"/>
        <v>22333.866666666669</v>
      </c>
      <c r="CL58" s="30">
        <f t="shared" si="96"/>
        <v>25919.015609350616</v>
      </c>
      <c r="CM58" s="43">
        <f t="shared" si="31"/>
        <v>2.4377178618199106E-4</v>
      </c>
      <c r="CN58" s="13">
        <v>0</v>
      </c>
      <c r="CO58" s="13">
        <f t="shared" si="97"/>
        <v>0</v>
      </c>
      <c r="CP58" s="43">
        <f t="shared" si="32"/>
        <v>0</v>
      </c>
      <c r="CQ58" s="13">
        <f ca="1">'13年1-9支出明细'!AJ53/9*12</f>
        <v>0</v>
      </c>
      <c r="CR58" s="13">
        <f t="shared" si="98"/>
        <v>0</v>
      </c>
      <c r="CS58" s="43">
        <f t="shared" si="33"/>
        <v>0</v>
      </c>
      <c r="CT58" s="13">
        <f ca="1">'13年1-9支出明细'!AK53/9*12</f>
        <v>0</v>
      </c>
      <c r="CU58" s="13">
        <f t="shared" si="99"/>
        <v>0</v>
      </c>
      <c r="CV58" s="43">
        <f t="shared" si="34"/>
        <v>0</v>
      </c>
      <c r="CW58" s="13">
        <f ca="1">'13年1-9支出明细'!AL53/9*12</f>
        <v>0</v>
      </c>
      <c r="CX58" s="13">
        <f t="shared" si="100"/>
        <v>0</v>
      </c>
      <c r="CY58" s="43">
        <f t="shared" si="35"/>
        <v>0</v>
      </c>
      <c r="CZ58" s="13">
        <f ca="1">'13年1-9支出明细'!AM53/9*12</f>
        <v>0</v>
      </c>
      <c r="DA58" s="13">
        <f t="shared" si="101"/>
        <v>0</v>
      </c>
      <c r="DB58" s="43">
        <f t="shared" si="36"/>
        <v>0</v>
      </c>
      <c r="DC58" s="13">
        <f ca="1">'13年1-9支出明细'!AN53/9*12</f>
        <v>0</v>
      </c>
      <c r="DD58" s="13">
        <f t="shared" si="102"/>
        <v>0</v>
      </c>
      <c r="DE58" s="13">
        <f ca="1">Sheet2!DG52+Sheet2!AD52</f>
        <v>0</v>
      </c>
      <c r="DF58" s="43">
        <f t="shared" si="37"/>
        <v>0</v>
      </c>
      <c r="DG58" s="13">
        <f ca="1">'13年1-9支出明细'!AP53/9*12</f>
        <v>0</v>
      </c>
      <c r="DH58" s="13">
        <f t="shared" si="103"/>
        <v>0</v>
      </c>
      <c r="DI58" s="43">
        <f t="shared" si="38"/>
        <v>0</v>
      </c>
      <c r="DJ58" s="13">
        <f ca="1">'13年1-9支出明细'!AQ53/9*12</f>
        <v>0</v>
      </c>
      <c r="DK58" s="13">
        <f t="shared" si="104"/>
        <v>0</v>
      </c>
      <c r="DL58" s="43">
        <f t="shared" si="39"/>
        <v>0</v>
      </c>
      <c r="DM58" s="13">
        <f ca="1">'13年1-9支出明细'!AR53/9*12</f>
        <v>0</v>
      </c>
      <c r="DN58" s="13">
        <f ca="1">Sheet2!DK52+Sheet2!AH52</f>
        <v>0</v>
      </c>
      <c r="DO58" s="13"/>
      <c r="DP58" s="43">
        <f t="shared" si="40"/>
        <v>0</v>
      </c>
      <c r="DQ58" s="13">
        <f ca="1">'13年1-9支出明细'!AT53/9*12</f>
        <v>0</v>
      </c>
      <c r="DR58" s="13">
        <f t="shared" si="105"/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43">
        <f t="shared" si="42"/>
        <v>0</v>
      </c>
      <c r="EA58" s="13">
        <v>0</v>
      </c>
      <c r="EB58" s="13">
        <f t="shared" si="106"/>
        <v>0</v>
      </c>
      <c r="EC58" s="43">
        <f t="shared" si="43"/>
        <v>0</v>
      </c>
      <c r="ED58" s="13">
        <f ca="1">'13年1-9支出明细'!BC53/9*12</f>
        <v>0</v>
      </c>
      <c r="EE58" s="13">
        <f t="shared" si="107"/>
        <v>0</v>
      </c>
      <c r="EF58" s="43">
        <f t="shared" si="44"/>
        <v>0</v>
      </c>
      <c r="EG58" s="13">
        <f ca="1">'13年1-9支出明细'!BD53/9*12</f>
        <v>0</v>
      </c>
      <c r="EH58" s="13">
        <f t="shared" si="108"/>
        <v>0</v>
      </c>
      <c r="EI58" s="43">
        <f t="shared" si="45"/>
        <v>0</v>
      </c>
      <c r="EJ58" s="13">
        <f ca="1">'13年1-9支出明细'!BE53/9*12</f>
        <v>0</v>
      </c>
      <c r="EK58" s="13">
        <f t="shared" si="109"/>
        <v>0</v>
      </c>
      <c r="EL58" s="13">
        <v>0</v>
      </c>
      <c r="EM58" s="43">
        <f t="shared" si="46"/>
        <v>0</v>
      </c>
      <c r="EN58" s="13">
        <f ca="1">'13年1-9支出明细'!BG53/9*12</f>
        <v>0</v>
      </c>
      <c r="EO58" s="13">
        <f t="shared" si="110"/>
        <v>0</v>
      </c>
      <c r="EP58" s="43">
        <f t="shared" si="47"/>
        <v>0</v>
      </c>
      <c r="EQ58" s="13">
        <f ca="1">'13年1-9支出明细'!BH53/9*12</f>
        <v>0</v>
      </c>
      <c r="ER58" s="13">
        <f t="shared" si="111"/>
        <v>0</v>
      </c>
      <c r="ES58" s="43">
        <f t="shared" si="48"/>
        <v>0</v>
      </c>
      <c r="ET58" s="13">
        <v>0</v>
      </c>
      <c r="EU58" s="13">
        <f t="shared" si="112"/>
        <v>0</v>
      </c>
      <c r="EV58" s="43">
        <f t="shared" si="49"/>
        <v>0</v>
      </c>
      <c r="EW58" s="13">
        <f ca="1">'13年1-9支出明细'!BJ53/9*12</f>
        <v>0</v>
      </c>
      <c r="EX58" s="13">
        <f t="shared" si="113"/>
        <v>0</v>
      </c>
      <c r="EY58" s="43">
        <f t="shared" si="50"/>
        <v>0</v>
      </c>
      <c r="EZ58" s="13">
        <v>0</v>
      </c>
      <c r="FA58" s="13">
        <f t="shared" si="114"/>
        <v>0</v>
      </c>
      <c r="FB58" s="43">
        <f t="shared" si="51"/>
        <v>0</v>
      </c>
      <c r="FC58" s="13">
        <f ca="1">'13年1-9支出明细'!BL53/9*12</f>
        <v>0</v>
      </c>
      <c r="FD58" s="13">
        <f t="shared" si="115"/>
        <v>0</v>
      </c>
      <c r="FE58" s="43">
        <f t="shared" si="52"/>
        <v>0</v>
      </c>
      <c r="FF58" s="13">
        <f ca="1">'13年1-9支出明细'!BM53/9*12</f>
        <v>0</v>
      </c>
      <c r="FG58" s="13">
        <f t="shared" si="116"/>
        <v>0</v>
      </c>
      <c r="FH58" s="43">
        <f t="shared" si="53"/>
        <v>0</v>
      </c>
      <c r="FI58" s="13">
        <f ca="1">'13年1-9支出明细'!BN53/9*12</f>
        <v>22333.866666666669</v>
      </c>
      <c r="FJ58" s="13">
        <f ca="1">Sheet2!EX52+Sheet2!BF52</f>
        <v>0</v>
      </c>
      <c r="FK58" s="13">
        <f t="shared" si="117"/>
        <v>25919.015609350612</v>
      </c>
      <c r="FL58" s="43">
        <f t="shared" si="54"/>
        <v>1.7085195511423429E-2</v>
      </c>
      <c r="FM58" s="13">
        <f ca="1">'13年1-9支出明细'!BP53/9*12</f>
        <v>0</v>
      </c>
      <c r="FN58" s="13">
        <v>0</v>
      </c>
      <c r="FO58" s="43">
        <v>0</v>
      </c>
      <c r="FP58" s="13">
        <v>0</v>
      </c>
      <c r="FQ58" s="13">
        <f t="shared" si="118"/>
        <v>0</v>
      </c>
      <c r="FR58" s="43">
        <f t="shared" si="55"/>
        <v>0</v>
      </c>
      <c r="FS58" s="13">
        <f ca="1">'13年1-9支出明细'!BR53/9*12</f>
        <v>0</v>
      </c>
      <c r="FT58" s="13">
        <v>0</v>
      </c>
      <c r="FU58" s="13"/>
      <c r="FV58" s="43"/>
      <c r="FW58" s="13">
        <f ca="1">'13年1-9支出明细'!BT53/9*12</f>
        <v>0</v>
      </c>
      <c r="FX58" s="13">
        <f t="shared" si="119"/>
        <v>0</v>
      </c>
      <c r="FY58" s="43">
        <f t="shared" si="56"/>
        <v>0</v>
      </c>
      <c r="FZ58" s="12">
        <f ca="1">'13年1-9支出明细'!BU53/9*12</f>
        <v>129873.42666666667</v>
      </c>
      <c r="GA58" s="12">
        <f t="shared" si="120"/>
        <v>150721.3875346194</v>
      </c>
      <c r="GB58" s="43">
        <f t="shared" si="57"/>
        <v>4.4887778167450069E-3</v>
      </c>
      <c r="GC58" s="12">
        <f ca="1">'13年1-9支出明细'!BV53/9*12</f>
        <v>0</v>
      </c>
      <c r="GD58" s="12">
        <f t="shared" si="121"/>
        <v>0</v>
      </c>
      <c r="GE58" s="43">
        <f t="shared" si="58"/>
        <v>0</v>
      </c>
      <c r="GF58" s="12">
        <f ca="1">'13年1-9支出明细'!BW53/9*12</f>
        <v>0</v>
      </c>
      <c r="GG58" s="12">
        <f t="shared" si="122"/>
        <v>0</v>
      </c>
      <c r="GH58" s="43">
        <f t="shared" si="59"/>
        <v>0</v>
      </c>
      <c r="GI58" s="12">
        <v>0</v>
      </c>
      <c r="GJ58" s="12">
        <f t="shared" si="123"/>
        <v>0</v>
      </c>
      <c r="GK58" s="43">
        <f t="shared" si="60"/>
        <v>0</v>
      </c>
      <c r="GL58" s="27">
        <f t="shared" si="140"/>
        <v>0</v>
      </c>
      <c r="GM58" s="27">
        <f t="shared" si="124"/>
        <v>0</v>
      </c>
      <c r="GN58" s="43">
        <f t="shared" si="61"/>
        <v>0</v>
      </c>
      <c r="GO58" s="13">
        <f ca="1">'13年1-9支出明细'!BZ53/9*12</f>
        <v>0</v>
      </c>
      <c r="GP58" s="13" t="e">
        <f t="shared" si="125"/>
        <v>#DIV/0!</v>
      </c>
      <c r="GQ58" s="43" t="e">
        <f t="shared" si="62"/>
        <v>#DIV/0!</v>
      </c>
      <c r="GR58" s="13">
        <f ca="1">'13年1-9支出明细'!CA53/9*12</f>
        <v>0</v>
      </c>
      <c r="GS58" s="13">
        <f t="shared" si="126"/>
        <v>0</v>
      </c>
      <c r="GT58" s="43">
        <f t="shared" si="63"/>
        <v>0</v>
      </c>
      <c r="GU58" s="13">
        <f ca="1">'13年1-9支出明细'!CB53/9*12</f>
        <v>0</v>
      </c>
      <c r="GV58" s="27">
        <f t="shared" si="127"/>
        <v>0</v>
      </c>
      <c r="GW58" s="38">
        <f t="shared" si="70"/>
        <v>0</v>
      </c>
      <c r="GX58" s="13">
        <f ca="1">'13年1-9支出明细'!CC53/9*12</f>
        <v>0</v>
      </c>
      <c r="GY58" s="13">
        <f t="shared" si="128"/>
        <v>0</v>
      </c>
      <c r="GZ58" s="43">
        <f t="shared" si="64"/>
        <v>0</v>
      </c>
      <c r="HA58" s="13">
        <f ca="1">'13年1-9支出明细'!CD53/9*12</f>
        <v>0</v>
      </c>
      <c r="HB58" s="13">
        <f t="shared" si="129"/>
        <v>0</v>
      </c>
      <c r="HC58" s="56">
        <f t="shared" si="65"/>
        <v>0</v>
      </c>
    </row>
    <row r="59" spans="1:211">
      <c r="A59" s="18">
        <v>159</v>
      </c>
      <c r="B59" s="3" t="s">
        <v>533</v>
      </c>
      <c r="C59" s="3" t="s">
        <v>348</v>
      </c>
      <c r="D59" s="12">
        <f t="shared" si="141"/>
        <v>3821678.9933333332</v>
      </c>
      <c r="E59" s="12">
        <f t="shared" si="142"/>
        <v>1967501.4</v>
      </c>
      <c r="F59" s="13">
        <v>991572</v>
      </c>
      <c r="G59" s="26">
        <f t="shared" si="71"/>
        <v>1150744.3171116062</v>
      </c>
      <c r="H59" s="40">
        <f t="shared" si="72"/>
        <v>1.4517862746276229E-2</v>
      </c>
      <c r="I59" s="13">
        <v>445722</v>
      </c>
      <c r="J59" s="13">
        <f t="shared" si="73"/>
        <v>517271.62375664047</v>
      </c>
      <c r="K59" s="40">
        <f t="shared" si="5"/>
        <v>1.2005980444766624E-2</v>
      </c>
      <c r="L59" s="13">
        <v>446207.4</v>
      </c>
      <c r="M59" s="13">
        <f t="shared" si="74"/>
        <v>517834.94270022301</v>
      </c>
      <c r="N59" s="40">
        <f t="shared" si="6"/>
        <v>1.4517862746276233E-2</v>
      </c>
      <c r="O59" s="13">
        <v>74400</v>
      </c>
      <c r="P59" s="13">
        <v>0</v>
      </c>
      <c r="Q59" s="13">
        <f t="shared" si="75"/>
        <v>86343.076643051158</v>
      </c>
      <c r="R59" s="43">
        <f t="shared" si="7"/>
        <v>1.3310433662516101E-2</v>
      </c>
      <c r="S59" s="124">
        <v>105253.33333333334</v>
      </c>
      <c r="T59" s="130">
        <v>84000</v>
      </c>
      <c r="U59" s="125">
        <v>0</v>
      </c>
      <c r="V59" s="125">
        <f t="shared" si="76"/>
        <v>97484.118790541645</v>
      </c>
      <c r="W59" s="43">
        <f t="shared" si="8"/>
        <v>1.5027908973808502E-2</v>
      </c>
      <c r="X59" s="13">
        <f ca="1">'13年1-9支出明细'!K54/9*12</f>
        <v>0</v>
      </c>
      <c r="Y59" s="13">
        <f t="shared" si="77"/>
        <v>0</v>
      </c>
      <c r="Z59" s="43">
        <f t="shared" si="9"/>
        <v>0</v>
      </c>
      <c r="AA59" s="13">
        <f ca="1">'13年1-9支出明细'!L54/9*12</f>
        <v>0</v>
      </c>
      <c r="AB59" s="13">
        <f t="shared" si="78"/>
        <v>0</v>
      </c>
      <c r="AC59" s="43">
        <f t="shared" si="10"/>
        <v>0</v>
      </c>
      <c r="AD59" s="13">
        <f ca="1">'13年1-9支出明细'!M54/9*12</f>
        <v>0</v>
      </c>
      <c r="AE59" s="13">
        <f t="shared" si="79"/>
        <v>0</v>
      </c>
      <c r="AF59" s="43">
        <f t="shared" si="11"/>
        <v>0</v>
      </c>
      <c r="AG59" s="13">
        <f ca="1">'13年1-9支出明细'!N54/9*12</f>
        <v>0</v>
      </c>
      <c r="AH59" s="23">
        <v>0</v>
      </c>
      <c r="AI59" s="43">
        <v>0</v>
      </c>
      <c r="AJ59" s="23">
        <f t="shared" si="12"/>
        <v>0</v>
      </c>
      <c r="AK59" s="23">
        <f t="shared" si="13"/>
        <v>0</v>
      </c>
      <c r="AL59" s="43">
        <f t="shared" si="14"/>
        <v>0</v>
      </c>
      <c r="AM59" s="13">
        <f ca="1">'13年1-9支出明细'!P54/9*12</f>
        <v>0</v>
      </c>
      <c r="AN59" s="13">
        <f t="shared" si="80"/>
        <v>0</v>
      </c>
      <c r="AO59" s="43">
        <f t="shared" si="15"/>
        <v>0</v>
      </c>
      <c r="AP59" s="13">
        <f ca="1">'13年1-9支出明细'!Q54/9*12</f>
        <v>0</v>
      </c>
      <c r="AQ59" s="13">
        <f t="shared" si="81"/>
        <v>0</v>
      </c>
      <c r="AR59" s="43">
        <f t="shared" si="16"/>
        <v>0</v>
      </c>
      <c r="AS59" s="13">
        <f ca="1">'13年1-9支出明细'!R54/9*12</f>
        <v>0</v>
      </c>
      <c r="AT59" s="13">
        <f t="shared" si="82"/>
        <v>0</v>
      </c>
      <c r="AU59" s="43">
        <f t="shared" si="17"/>
        <v>0</v>
      </c>
      <c r="AV59" s="13">
        <v>0</v>
      </c>
      <c r="AW59" s="13">
        <f t="shared" si="83"/>
        <v>0</v>
      </c>
      <c r="AX59" s="43">
        <f t="shared" si="18"/>
        <v>0</v>
      </c>
      <c r="AY59" s="12">
        <f t="shared" si="138"/>
        <v>1647648.7133333331</v>
      </c>
      <c r="AZ59" s="31">
        <f t="shared" si="84"/>
        <v>1912137.8916151156</v>
      </c>
      <c r="BA59" s="43">
        <f t="shared" si="19"/>
        <v>1.5782858739876341E-2</v>
      </c>
      <c r="BB59" s="13">
        <f ca="1">'13年1-9支出明细'!U54/9*12</f>
        <v>0</v>
      </c>
      <c r="BC59" s="13">
        <f t="shared" si="85"/>
        <v>0</v>
      </c>
      <c r="BD59" s="43">
        <f t="shared" si="20"/>
        <v>0</v>
      </c>
      <c r="BE59" s="13">
        <f ca="1">'13年1-9支出明细'!V54/9*12</f>
        <v>1559.4799999999998</v>
      </c>
      <c r="BF59" s="13">
        <f t="shared" si="86"/>
        <v>1809.8158758508794</v>
      </c>
      <c r="BG59" s="43">
        <f t="shared" si="21"/>
        <v>1.5998604784767532E-2</v>
      </c>
      <c r="BH59" s="13">
        <f ca="1">'13年1-9支出明细'!W54/9*12</f>
        <v>0</v>
      </c>
      <c r="BI59" s="13">
        <f t="shared" si="87"/>
        <v>0</v>
      </c>
      <c r="BJ59" s="43">
        <f t="shared" si="22"/>
        <v>0</v>
      </c>
      <c r="BK59" s="13">
        <f ca="1">'13年1-9支出明细'!X54/9*12</f>
        <v>806.13333333333333</v>
      </c>
      <c r="BL59" s="13">
        <f t="shared" si="88"/>
        <v>935.53806699621384</v>
      </c>
      <c r="BM59" s="43">
        <f t="shared" si="23"/>
        <v>1.1859711189943516E-3</v>
      </c>
      <c r="BN59" s="13">
        <f ca="1">'13年1-9支出明细'!Y54/9*12</f>
        <v>8181.8266666666659</v>
      </c>
      <c r="BO59" s="13">
        <f t="shared" si="89"/>
        <v>9495.2162225827924</v>
      </c>
      <c r="BP59" s="43">
        <f t="shared" si="24"/>
        <v>4.0473810785618888E-3</v>
      </c>
      <c r="BQ59" s="13">
        <f ca="1">'13年1-9支出明细'!Z54/9*12</f>
        <v>1625654.0933333333</v>
      </c>
      <c r="BR59" s="13">
        <f ca="1">Sheet2!EP53+Sheet2!V53</f>
        <v>11447.18</v>
      </c>
      <c r="BS59" s="13">
        <f t="shared" si="90"/>
        <v>1886612.580319487</v>
      </c>
      <c r="BT59" s="43">
        <f t="shared" si="25"/>
        <v>1.8381547008231781E-2</v>
      </c>
      <c r="BU59" s="13">
        <f ca="1">'13年1-9支出明细'!AB54/9*12</f>
        <v>7879.626666666667</v>
      </c>
      <c r="BV59" s="13">
        <f t="shared" si="91"/>
        <v>9144.505499981582</v>
      </c>
      <c r="BW59" s="43">
        <f t="shared" si="26"/>
        <v>1.7383926348432989E-3</v>
      </c>
      <c r="BX59" s="13">
        <f ca="1">'13年1-9支出明细'!AC54/9*12</f>
        <v>5450.04</v>
      </c>
      <c r="BY59" s="13">
        <f t="shared" si="92"/>
        <v>6324.9088901571849</v>
      </c>
      <c r="BZ59" s="43">
        <f t="shared" si="27"/>
        <v>4.8588574383414337E-3</v>
      </c>
      <c r="CA59" s="12">
        <f t="shared" si="131"/>
        <v>7460.5333333333328</v>
      </c>
      <c r="CB59" s="30">
        <f t="shared" si="93"/>
        <v>8658.1371155650249</v>
      </c>
      <c r="CC59" s="43">
        <f t="shared" si="28"/>
        <v>2.7895927748703185E-5</v>
      </c>
      <c r="CD59" s="13">
        <f ca="1">'13年1-9支出明细'!AE54/9*12</f>
        <v>7460.5333333333328</v>
      </c>
      <c r="CE59" s="13">
        <f t="shared" si="94"/>
        <v>8658.1371155650268</v>
      </c>
      <c r="CF59" s="43">
        <f t="shared" si="29"/>
        <v>3.2292451922471791E-5</v>
      </c>
      <c r="CG59" s="13">
        <f ca="1">'13年1-9支出明细'!AF54/9*12</f>
        <v>0</v>
      </c>
      <c r="CH59" s="13">
        <f ca="1">Sheet2!BP53+Sheet2!ET53</f>
        <v>0</v>
      </c>
      <c r="CI59" s="13">
        <f t="shared" si="95"/>
        <v>0</v>
      </c>
      <c r="CJ59" s="43">
        <f t="shared" si="30"/>
        <v>0</v>
      </c>
      <c r="CK59" s="12">
        <f t="shared" si="139"/>
        <v>32829.333333333336</v>
      </c>
      <c r="CL59" s="30">
        <f t="shared" si="96"/>
        <v>38099.269410487563</v>
      </c>
      <c r="CM59" s="43">
        <f t="shared" si="31"/>
        <v>3.5832869181470198E-4</v>
      </c>
      <c r="CN59" s="13">
        <v>0</v>
      </c>
      <c r="CO59" s="13">
        <f t="shared" si="97"/>
        <v>0</v>
      </c>
      <c r="CP59" s="43">
        <f t="shared" si="32"/>
        <v>0</v>
      </c>
      <c r="CQ59" s="13">
        <f ca="1">'13年1-9支出明细'!AJ54/9*12</f>
        <v>0</v>
      </c>
      <c r="CR59" s="13">
        <f t="shared" si="98"/>
        <v>0</v>
      </c>
      <c r="CS59" s="43">
        <f t="shared" si="33"/>
        <v>0</v>
      </c>
      <c r="CT59" s="13">
        <f ca="1">'13年1-9支出明细'!AK54/9*12</f>
        <v>0</v>
      </c>
      <c r="CU59" s="13">
        <f t="shared" si="99"/>
        <v>0</v>
      </c>
      <c r="CV59" s="43">
        <f t="shared" si="34"/>
        <v>0</v>
      </c>
      <c r="CW59" s="13">
        <f ca="1">'13年1-9支出明细'!AL54/9*12</f>
        <v>0</v>
      </c>
      <c r="CX59" s="13">
        <f t="shared" si="100"/>
        <v>0</v>
      </c>
      <c r="CY59" s="43">
        <f t="shared" si="35"/>
        <v>0</v>
      </c>
      <c r="CZ59" s="13">
        <f ca="1">'13年1-9支出明细'!AM54/9*12</f>
        <v>0</v>
      </c>
      <c r="DA59" s="13">
        <f t="shared" si="101"/>
        <v>0</v>
      </c>
      <c r="DB59" s="43">
        <f t="shared" si="36"/>
        <v>0</v>
      </c>
      <c r="DC59" s="13">
        <f ca="1">'13年1-9支出明细'!AN54/9*12</f>
        <v>0</v>
      </c>
      <c r="DD59" s="13">
        <f t="shared" si="102"/>
        <v>0</v>
      </c>
      <c r="DE59" s="13">
        <f ca="1">Sheet2!DG53+Sheet2!AD53</f>
        <v>0</v>
      </c>
      <c r="DF59" s="43">
        <f t="shared" si="37"/>
        <v>0</v>
      </c>
      <c r="DG59" s="13">
        <f ca="1">'13年1-9支出明细'!AP54/9*12</f>
        <v>0</v>
      </c>
      <c r="DH59" s="13">
        <f t="shared" si="103"/>
        <v>0</v>
      </c>
      <c r="DI59" s="43">
        <f t="shared" si="38"/>
        <v>0</v>
      </c>
      <c r="DJ59" s="13">
        <f ca="1">'13年1-9支出明细'!AQ54/9*12</f>
        <v>0</v>
      </c>
      <c r="DK59" s="13">
        <f t="shared" si="104"/>
        <v>0</v>
      </c>
      <c r="DL59" s="43">
        <f t="shared" si="39"/>
        <v>0</v>
      </c>
      <c r="DM59" s="13">
        <f ca="1">'13年1-9支出明细'!AR54/9*12</f>
        <v>0</v>
      </c>
      <c r="DN59" s="13">
        <f ca="1">Sheet2!DK53+Sheet2!AH53</f>
        <v>0</v>
      </c>
      <c r="DO59" s="13"/>
      <c r="DP59" s="43">
        <f t="shared" si="40"/>
        <v>0</v>
      </c>
      <c r="DQ59" s="13">
        <f ca="1">'13年1-9支出明细'!AT54/9*12</f>
        <v>0</v>
      </c>
      <c r="DR59" s="13">
        <f t="shared" si="105"/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43">
        <f t="shared" si="42"/>
        <v>0</v>
      </c>
      <c r="EA59" s="13">
        <v>0</v>
      </c>
      <c r="EB59" s="13">
        <f t="shared" si="106"/>
        <v>0</v>
      </c>
      <c r="EC59" s="43">
        <f t="shared" si="43"/>
        <v>0</v>
      </c>
      <c r="ED59" s="13">
        <f ca="1">'13年1-9支出明细'!BC54/9*12</f>
        <v>0</v>
      </c>
      <c r="EE59" s="13">
        <f t="shared" si="107"/>
        <v>0</v>
      </c>
      <c r="EF59" s="43">
        <f t="shared" si="44"/>
        <v>0</v>
      </c>
      <c r="EG59" s="13">
        <f ca="1">'13年1-9支出明细'!BD54/9*12</f>
        <v>0</v>
      </c>
      <c r="EH59" s="13">
        <f t="shared" si="108"/>
        <v>0</v>
      </c>
      <c r="EI59" s="43">
        <f t="shared" si="45"/>
        <v>0</v>
      </c>
      <c r="EJ59" s="13">
        <f ca="1">'13年1-9支出明细'!BE54/9*12</f>
        <v>0</v>
      </c>
      <c r="EK59" s="13">
        <f t="shared" si="109"/>
        <v>0</v>
      </c>
      <c r="EL59" s="13">
        <v>0</v>
      </c>
      <c r="EM59" s="43">
        <f t="shared" si="46"/>
        <v>0</v>
      </c>
      <c r="EN59" s="13">
        <f ca="1">'13年1-9支出明细'!BG54/9*12</f>
        <v>0</v>
      </c>
      <c r="EO59" s="13">
        <f t="shared" si="110"/>
        <v>0</v>
      </c>
      <c r="EP59" s="43">
        <f t="shared" si="47"/>
        <v>0</v>
      </c>
      <c r="EQ59" s="13">
        <f ca="1">'13年1-9支出明细'!BH54/9*12</f>
        <v>0</v>
      </c>
      <c r="ER59" s="13">
        <f t="shared" si="111"/>
        <v>0</v>
      </c>
      <c r="ES59" s="43">
        <f t="shared" si="48"/>
        <v>0</v>
      </c>
      <c r="ET59" s="13">
        <v>0</v>
      </c>
      <c r="EU59" s="13">
        <f t="shared" si="112"/>
        <v>0</v>
      </c>
      <c r="EV59" s="43">
        <f t="shared" si="49"/>
        <v>0</v>
      </c>
      <c r="EW59" s="13">
        <f ca="1">'13年1-9支出明细'!BJ54/9*12</f>
        <v>0</v>
      </c>
      <c r="EX59" s="13">
        <f t="shared" si="113"/>
        <v>0</v>
      </c>
      <c r="EY59" s="43">
        <f t="shared" si="50"/>
        <v>0</v>
      </c>
      <c r="EZ59" s="13">
        <v>0</v>
      </c>
      <c r="FA59" s="13">
        <f t="shared" si="114"/>
        <v>0</v>
      </c>
      <c r="FB59" s="43">
        <f t="shared" si="51"/>
        <v>0</v>
      </c>
      <c r="FC59" s="13">
        <f ca="1">'13年1-9支出明细'!BL54/9*12</f>
        <v>0</v>
      </c>
      <c r="FD59" s="13">
        <f t="shared" si="115"/>
        <v>0</v>
      </c>
      <c r="FE59" s="43">
        <f t="shared" si="52"/>
        <v>0</v>
      </c>
      <c r="FF59" s="13">
        <f ca="1">'13年1-9支出明细'!BM54/9*12</f>
        <v>0</v>
      </c>
      <c r="FG59" s="13">
        <f t="shared" si="116"/>
        <v>0</v>
      </c>
      <c r="FH59" s="43">
        <f t="shared" si="53"/>
        <v>0</v>
      </c>
      <c r="FI59" s="13">
        <f ca="1">'13年1-9支出明细'!BN54/9*12</f>
        <v>32829.333333333336</v>
      </c>
      <c r="FJ59" s="13">
        <f ca="1">Sheet2!EX53+Sheet2!BF53</f>
        <v>0</v>
      </c>
      <c r="FK59" s="13">
        <f t="shared" si="117"/>
        <v>38099.269410487555</v>
      </c>
      <c r="FL59" s="43">
        <f t="shared" si="54"/>
        <v>2.5114127655594353E-2</v>
      </c>
      <c r="FM59" s="13">
        <f ca="1">'13年1-9支出明细'!BP54/9*12</f>
        <v>0</v>
      </c>
      <c r="FN59" s="13">
        <v>0</v>
      </c>
      <c r="FO59" s="43">
        <v>0</v>
      </c>
      <c r="FP59" s="13">
        <v>0</v>
      </c>
      <c r="FQ59" s="13">
        <f t="shared" si="118"/>
        <v>0</v>
      </c>
      <c r="FR59" s="43">
        <f t="shared" si="55"/>
        <v>0</v>
      </c>
      <c r="FS59" s="13">
        <f ca="1">'13年1-9支出明细'!BR54/9*12</f>
        <v>0</v>
      </c>
      <c r="FT59" s="13">
        <v>0</v>
      </c>
      <c r="FU59" s="13"/>
      <c r="FV59" s="43"/>
      <c r="FW59" s="13">
        <f ca="1">'13年1-9支出明细'!BT54/9*12</f>
        <v>0</v>
      </c>
      <c r="FX59" s="13">
        <f t="shared" si="119"/>
        <v>0</v>
      </c>
      <c r="FY59" s="43">
        <f t="shared" si="56"/>
        <v>0</v>
      </c>
      <c r="FZ59" s="12">
        <f ca="1">'13年1-9支出明细'!BU54/9*12</f>
        <v>165993.01333333337</v>
      </c>
      <c r="GA59" s="12">
        <f t="shared" si="120"/>
        <v>192639.07893079318</v>
      </c>
      <c r="GB59" s="43">
        <f t="shared" si="57"/>
        <v>5.7371686811476417E-3</v>
      </c>
      <c r="GC59" s="12">
        <f ca="1">'13年1-9支出明细'!BV54/9*12</f>
        <v>0</v>
      </c>
      <c r="GD59" s="12">
        <f t="shared" si="121"/>
        <v>0</v>
      </c>
      <c r="GE59" s="43">
        <f t="shared" si="58"/>
        <v>0</v>
      </c>
      <c r="GF59" s="12">
        <f ca="1">'13年1-9支出明细'!BW54/9*12</f>
        <v>0</v>
      </c>
      <c r="GG59" s="12">
        <f t="shared" si="122"/>
        <v>0</v>
      </c>
      <c r="GH59" s="43">
        <f t="shared" si="59"/>
        <v>0</v>
      </c>
      <c r="GI59" s="12">
        <v>0</v>
      </c>
      <c r="GJ59" s="12">
        <f t="shared" si="123"/>
        <v>0</v>
      </c>
      <c r="GK59" s="43">
        <f t="shared" si="60"/>
        <v>0</v>
      </c>
      <c r="GL59" s="27">
        <f t="shared" si="140"/>
        <v>246</v>
      </c>
      <c r="GM59" s="27">
        <f t="shared" si="124"/>
        <v>285.48920502944333</v>
      </c>
      <c r="GN59" s="43">
        <f t="shared" si="61"/>
        <v>4.2676957767444682E-5</v>
      </c>
      <c r="GO59" s="13">
        <f ca="1">'13年1-9支出明细'!BZ54/9*12</f>
        <v>0</v>
      </c>
      <c r="GP59" s="13" t="e">
        <f t="shared" si="125"/>
        <v>#DIV/0!</v>
      </c>
      <c r="GQ59" s="43" t="e">
        <f t="shared" si="62"/>
        <v>#DIV/0!</v>
      </c>
      <c r="GR59" s="13">
        <f ca="1">'13年1-9支出明细'!CA54/9*12</f>
        <v>0</v>
      </c>
      <c r="GS59" s="13">
        <f t="shared" si="126"/>
        <v>0</v>
      </c>
      <c r="GT59" s="43">
        <f t="shared" si="63"/>
        <v>0</v>
      </c>
      <c r="GU59" s="13">
        <f ca="1">'13年1-9支出明细'!CB54/9*12</f>
        <v>0</v>
      </c>
      <c r="GV59" s="27">
        <f t="shared" si="127"/>
        <v>0</v>
      </c>
      <c r="GW59" s="38">
        <f t="shared" si="70"/>
        <v>0</v>
      </c>
      <c r="GX59" s="13">
        <f ca="1">'13年1-9支出明细'!CC54/9*12</f>
        <v>0</v>
      </c>
      <c r="GY59" s="13">
        <f t="shared" si="128"/>
        <v>0</v>
      </c>
      <c r="GZ59" s="43">
        <f t="shared" si="64"/>
        <v>0</v>
      </c>
      <c r="HA59" s="13">
        <f ca="1">'13年1-9支出明细'!CD54/9*12</f>
        <v>246</v>
      </c>
      <c r="HB59" s="13">
        <f t="shared" si="129"/>
        <v>285.48920502944338</v>
      </c>
      <c r="HC59" s="56">
        <f t="shared" si="65"/>
        <v>1.1888192228653302E-3</v>
      </c>
    </row>
    <row r="60" spans="1:211">
      <c r="A60" s="18">
        <v>160</v>
      </c>
      <c r="B60" s="3" t="s">
        <v>534</v>
      </c>
      <c r="C60" s="3" t="s">
        <v>349</v>
      </c>
      <c r="D60" s="12">
        <f t="shared" si="141"/>
        <v>798697.94666666666</v>
      </c>
      <c r="E60" s="12">
        <f t="shared" si="142"/>
        <v>630215.4</v>
      </c>
      <c r="F60" s="13">
        <v>393252</v>
      </c>
      <c r="G60" s="26">
        <f t="shared" si="71"/>
        <v>456378.86526926275</v>
      </c>
      <c r="H60" s="40">
        <f t="shared" si="72"/>
        <v>5.757704494175531E-3</v>
      </c>
      <c r="I60" s="13">
        <v>0</v>
      </c>
      <c r="J60" s="13">
        <f t="shared" si="73"/>
        <v>0</v>
      </c>
      <c r="K60" s="40">
        <f t="shared" si="5"/>
        <v>0</v>
      </c>
      <c r="L60" s="13">
        <v>176963.4</v>
      </c>
      <c r="M60" s="13">
        <f t="shared" si="74"/>
        <v>205370.48937116828</v>
      </c>
      <c r="N60" s="40">
        <f t="shared" si="6"/>
        <v>5.7577044941755319E-3</v>
      </c>
      <c r="O60" s="13">
        <v>126480</v>
      </c>
      <c r="P60" s="13">
        <v>23550</v>
      </c>
      <c r="Q60" s="13">
        <f t="shared" si="75"/>
        <v>146783.23029318699</v>
      </c>
      <c r="R60" s="43">
        <f t="shared" si="7"/>
        <v>2.2627737226277374E-2</v>
      </c>
      <c r="S60" s="124">
        <v>168453.33333333331</v>
      </c>
      <c r="T60" s="130">
        <v>60000</v>
      </c>
      <c r="U60" s="125">
        <v>23550</v>
      </c>
      <c r="V60" s="125">
        <f t="shared" si="76"/>
        <v>69631.513421815456</v>
      </c>
      <c r="W60" s="43">
        <f t="shared" si="8"/>
        <v>1.0734220695577501E-2</v>
      </c>
      <c r="X60" s="13">
        <f ca="1">'13年1-9支出明细'!K55/9*12</f>
        <v>0</v>
      </c>
      <c r="Y60" s="13">
        <f t="shared" si="77"/>
        <v>0</v>
      </c>
      <c r="Z60" s="43">
        <f t="shared" si="9"/>
        <v>0</v>
      </c>
      <c r="AA60" s="13">
        <f ca="1">'13年1-9支出明细'!L55/9*12</f>
        <v>0</v>
      </c>
      <c r="AB60" s="13">
        <f t="shared" si="78"/>
        <v>0</v>
      </c>
      <c r="AC60" s="43">
        <f t="shared" si="10"/>
        <v>0</v>
      </c>
      <c r="AD60" s="13">
        <f ca="1">'13年1-9支出明细'!M55/9*12</f>
        <v>0</v>
      </c>
      <c r="AE60" s="13">
        <f t="shared" si="79"/>
        <v>0</v>
      </c>
      <c r="AF60" s="43">
        <f t="shared" si="11"/>
        <v>0</v>
      </c>
      <c r="AG60" s="13">
        <f ca="1">'13年1-9支出明细'!N55/9*12</f>
        <v>0</v>
      </c>
      <c r="AH60" s="23">
        <v>0</v>
      </c>
      <c r="AI60" s="43">
        <v>0</v>
      </c>
      <c r="AJ60" s="23">
        <f t="shared" si="12"/>
        <v>0</v>
      </c>
      <c r="AK60" s="23">
        <f t="shared" si="13"/>
        <v>0</v>
      </c>
      <c r="AL60" s="43">
        <f t="shared" si="14"/>
        <v>0</v>
      </c>
      <c r="AM60" s="13">
        <f ca="1">'13年1-9支出明细'!P55/9*12</f>
        <v>0</v>
      </c>
      <c r="AN60" s="13">
        <f t="shared" si="80"/>
        <v>0</v>
      </c>
      <c r="AO60" s="43">
        <f t="shared" si="15"/>
        <v>0</v>
      </c>
      <c r="AP60" s="13">
        <f ca="1">'13年1-9支出明细'!Q55/9*12</f>
        <v>0</v>
      </c>
      <c r="AQ60" s="13">
        <f t="shared" si="81"/>
        <v>0</v>
      </c>
      <c r="AR60" s="43">
        <f t="shared" si="16"/>
        <v>0</v>
      </c>
      <c r="AS60" s="13">
        <f ca="1">'13年1-9支出明细'!R55/9*12</f>
        <v>0</v>
      </c>
      <c r="AT60" s="13">
        <f t="shared" si="82"/>
        <v>0</v>
      </c>
      <c r="AU60" s="43">
        <f t="shared" si="17"/>
        <v>0</v>
      </c>
      <c r="AV60" s="13">
        <v>0</v>
      </c>
      <c r="AW60" s="13">
        <f t="shared" si="83"/>
        <v>0</v>
      </c>
      <c r="AX60" s="43">
        <f t="shared" si="18"/>
        <v>0</v>
      </c>
      <c r="AY60" s="12">
        <f t="shared" si="138"/>
        <v>26221.200000000004</v>
      </c>
      <c r="AZ60" s="31">
        <f t="shared" si="84"/>
        <v>30430.363995601794</v>
      </c>
      <c r="BA60" s="43">
        <f t="shared" si="19"/>
        <v>2.5117337952020188E-4</v>
      </c>
      <c r="BB60" s="13">
        <f ca="1">'13年1-9支出明细'!U55/9*12</f>
        <v>0</v>
      </c>
      <c r="BC60" s="13">
        <f t="shared" si="85"/>
        <v>0</v>
      </c>
      <c r="BD60" s="43">
        <f t="shared" si="20"/>
        <v>0</v>
      </c>
      <c r="BE60" s="13">
        <f ca="1">'13年1-9支出明细'!V55/9*12</f>
        <v>5819.0399999999991</v>
      </c>
      <c r="BF60" s="13">
        <f t="shared" si="86"/>
        <v>6753.1426977013489</v>
      </c>
      <c r="BG60" s="43">
        <f t="shared" si="21"/>
        <v>5.9697156223070286E-2</v>
      </c>
      <c r="BH60" s="13">
        <f ca="1">'13年1-9支出明细'!W55/9*12</f>
        <v>0</v>
      </c>
      <c r="BI60" s="13">
        <f t="shared" si="87"/>
        <v>0</v>
      </c>
      <c r="BJ60" s="43">
        <f t="shared" si="22"/>
        <v>0</v>
      </c>
      <c r="BK60" s="13">
        <f ca="1">'13年1-9支出明细'!X55/9*12</f>
        <v>240</v>
      </c>
      <c r="BL60" s="13">
        <f t="shared" si="88"/>
        <v>278.52605368726176</v>
      </c>
      <c r="BM60" s="43">
        <f t="shared" si="23"/>
        <v>3.5308435563841096E-4</v>
      </c>
      <c r="BN60" s="13">
        <f ca="1">'13年1-9支出明细'!Y55/9*12</f>
        <v>5898.0666666666675</v>
      </c>
      <c r="BO60" s="13">
        <f t="shared" si="89"/>
        <v>6844.855137712706</v>
      </c>
      <c r="BP60" s="43">
        <f t="shared" si="24"/>
        <v>2.9176520597800405E-3</v>
      </c>
      <c r="BQ60" s="13">
        <f ca="1">'13年1-9支出明细'!Z55/9*12</f>
        <v>5806.6933333333345</v>
      </c>
      <c r="BR60" s="13">
        <f ca="1">Sheet2!EP54+Sheet2!V54</f>
        <v>8457.4</v>
      </c>
      <c r="BS60" s="13">
        <f t="shared" si="90"/>
        <v>6738.8140796061061</v>
      </c>
      <c r="BT60" s="43">
        <f t="shared" si="25"/>
        <v>6.5657267992476326E-5</v>
      </c>
      <c r="BU60" s="13">
        <f ca="1">'13年1-9支出明细'!AB55/9*12</f>
        <v>7409.8666666666659</v>
      </c>
      <c r="BV60" s="13">
        <f t="shared" si="91"/>
        <v>8599.3371708977138</v>
      </c>
      <c r="BW60" s="43">
        <f t="shared" si="26"/>
        <v>1.6347548156051637E-3</v>
      </c>
      <c r="BX60" s="13">
        <f ca="1">'13年1-9支出明细'!AC55/9*12</f>
        <v>3866.666666666667</v>
      </c>
      <c r="BY60" s="13">
        <f t="shared" si="92"/>
        <v>4487.3641982947738</v>
      </c>
      <c r="BZ60" s="43">
        <f t="shared" si="27"/>
        <v>3.4472374688846708E-3</v>
      </c>
      <c r="CA60" s="12">
        <f t="shared" si="131"/>
        <v>2188</v>
      </c>
      <c r="CB60" s="30">
        <f t="shared" si="93"/>
        <v>2539.2291894488699</v>
      </c>
      <c r="CC60" s="43">
        <f t="shared" si="28"/>
        <v>8.1812234041573308E-6</v>
      </c>
      <c r="CD60" s="13">
        <f ca="1">'13年1-9支出明细'!AE55/9*12</f>
        <v>2188</v>
      </c>
      <c r="CE60" s="13">
        <f t="shared" si="94"/>
        <v>2539.2291894488703</v>
      </c>
      <c r="CF60" s="43">
        <f t="shared" si="29"/>
        <v>9.4706211539436332E-6</v>
      </c>
      <c r="CG60" s="13">
        <f ca="1">'13年1-9支出明细'!AF55/9*12</f>
        <v>0</v>
      </c>
      <c r="CH60" s="13">
        <f ca="1">Sheet2!BP54+Sheet2!ET54</f>
        <v>0</v>
      </c>
      <c r="CI60" s="13">
        <f t="shared" si="95"/>
        <v>0</v>
      </c>
      <c r="CJ60" s="43">
        <f t="shared" si="30"/>
        <v>0</v>
      </c>
      <c r="CK60" s="12">
        <f t="shared" si="139"/>
        <v>2472.9333333333334</v>
      </c>
      <c r="CL60" s="30">
        <f t="shared" si="96"/>
        <v>2869.9015098542473</v>
      </c>
      <c r="CM60" s="43">
        <f t="shared" si="31"/>
        <v>2.6991805081176499E-5</v>
      </c>
      <c r="CN60" s="13">
        <v>0</v>
      </c>
      <c r="CO60" s="13">
        <f t="shared" si="97"/>
        <v>0</v>
      </c>
      <c r="CP60" s="43">
        <f t="shared" si="32"/>
        <v>0</v>
      </c>
      <c r="CQ60" s="13">
        <f ca="1">'13年1-9支出明细'!AJ55/9*12</f>
        <v>0</v>
      </c>
      <c r="CR60" s="13">
        <f t="shared" si="98"/>
        <v>0</v>
      </c>
      <c r="CS60" s="43">
        <f t="shared" si="33"/>
        <v>0</v>
      </c>
      <c r="CT60" s="13">
        <f ca="1">'13年1-9支出明细'!AK55/9*12</f>
        <v>2377.8666666666668</v>
      </c>
      <c r="CU60" s="13">
        <f t="shared" si="99"/>
        <v>2759.5742452547929</v>
      </c>
      <c r="CV60" s="43">
        <f t="shared" si="34"/>
        <v>1.623721964244703E-3</v>
      </c>
      <c r="CW60" s="13">
        <f ca="1">'13年1-9支出明细'!AL55/9*12</f>
        <v>0</v>
      </c>
      <c r="CX60" s="13">
        <f t="shared" si="100"/>
        <v>0</v>
      </c>
      <c r="CY60" s="43">
        <f t="shared" si="35"/>
        <v>0</v>
      </c>
      <c r="CZ60" s="13">
        <f ca="1">'13年1-9支出明细'!AM55/9*12</f>
        <v>0</v>
      </c>
      <c r="DA60" s="13">
        <f t="shared" si="101"/>
        <v>0</v>
      </c>
      <c r="DB60" s="43">
        <f t="shared" si="36"/>
        <v>0</v>
      </c>
      <c r="DC60" s="13">
        <f ca="1">'13年1-9支出明细'!AN55/9*12</f>
        <v>0</v>
      </c>
      <c r="DD60" s="13">
        <f t="shared" si="102"/>
        <v>0</v>
      </c>
      <c r="DE60" s="13">
        <f ca="1">Sheet2!DG54+Sheet2!AD54</f>
        <v>960</v>
      </c>
      <c r="DF60" s="43">
        <f t="shared" si="37"/>
        <v>0</v>
      </c>
      <c r="DG60" s="13">
        <f ca="1">'13年1-9支出明细'!AP55/9*12</f>
        <v>0</v>
      </c>
      <c r="DH60" s="13">
        <f t="shared" si="103"/>
        <v>0</v>
      </c>
      <c r="DI60" s="43">
        <f t="shared" si="38"/>
        <v>0</v>
      </c>
      <c r="DJ60" s="13">
        <v>0</v>
      </c>
      <c r="DK60" s="13">
        <f t="shared" si="104"/>
        <v>0</v>
      </c>
      <c r="DL60" s="43">
        <f t="shared" si="39"/>
        <v>0</v>
      </c>
      <c r="DM60" s="13">
        <f ca="1">'13年1-9支出明细'!AR55/9*12</f>
        <v>0</v>
      </c>
      <c r="DN60" s="13">
        <f ca="1">Sheet2!DK54+Sheet2!AH54</f>
        <v>0</v>
      </c>
      <c r="DO60" s="13"/>
      <c r="DP60" s="43">
        <f t="shared" si="40"/>
        <v>0</v>
      </c>
      <c r="DQ60" s="13">
        <f ca="1">'13年1-9支出明细'!AT55/9*12</f>
        <v>0</v>
      </c>
      <c r="DR60" s="13">
        <f t="shared" si="105"/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43">
        <f t="shared" si="42"/>
        <v>0</v>
      </c>
      <c r="EA60" s="13">
        <v>0</v>
      </c>
      <c r="EB60" s="13">
        <f t="shared" si="106"/>
        <v>0</v>
      </c>
      <c r="EC60" s="43">
        <f t="shared" si="43"/>
        <v>0</v>
      </c>
      <c r="ED60" s="13">
        <f ca="1">'13年1-9支出明细'!BC55/9*12</f>
        <v>0</v>
      </c>
      <c r="EE60" s="13">
        <f t="shared" si="107"/>
        <v>0</v>
      </c>
      <c r="EF60" s="43">
        <f t="shared" si="44"/>
        <v>0</v>
      </c>
      <c r="EG60" s="13">
        <f ca="1">'13年1-9支出明细'!BD55/9*12</f>
        <v>0</v>
      </c>
      <c r="EH60" s="13">
        <f t="shared" si="108"/>
        <v>0</v>
      </c>
      <c r="EI60" s="43">
        <f t="shared" si="45"/>
        <v>0</v>
      </c>
      <c r="EJ60" s="13">
        <f ca="1">'13年1-9支出明细'!BE55/9*12</f>
        <v>0</v>
      </c>
      <c r="EK60" s="13">
        <f t="shared" si="109"/>
        <v>0</v>
      </c>
      <c r="EL60" s="13">
        <v>0</v>
      </c>
      <c r="EM60" s="43">
        <f t="shared" si="46"/>
        <v>0</v>
      </c>
      <c r="EN60" s="13">
        <f ca="1">'13年1-9支出明细'!BG55/9*12</f>
        <v>0</v>
      </c>
      <c r="EO60" s="13">
        <f t="shared" si="110"/>
        <v>0</v>
      </c>
      <c r="EP60" s="43">
        <f t="shared" si="47"/>
        <v>0</v>
      </c>
      <c r="EQ60" s="13">
        <f ca="1">'13年1-9支出明细'!BH55/9*12</f>
        <v>0</v>
      </c>
      <c r="ER60" s="13">
        <f t="shared" si="111"/>
        <v>0</v>
      </c>
      <c r="ES60" s="43">
        <f t="shared" si="48"/>
        <v>0</v>
      </c>
      <c r="ET60" s="13">
        <v>0</v>
      </c>
      <c r="EU60" s="13">
        <f t="shared" si="112"/>
        <v>0</v>
      </c>
      <c r="EV60" s="43">
        <f t="shared" si="49"/>
        <v>0</v>
      </c>
      <c r="EW60" s="13">
        <v>0</v>
      </c>
      <c r="EX60" s="13">
        <f t="shared" si="113"/>
        <v>0</v>
      </c>
      <c r="EY60" s="43">
        <f t="shared" si="50"/>
        <v>0</v>
      </c>
      <c r="EZ60" s="13">
        <v>0</v>
      </c>
      <c r="FA60" s="13">
        <f t="shared" si="114"/>
        <v>0</v>
      </c>
      <c r="FB60" s="43">
        <f t="shared" si="51"/>
        <v>0</v>
      </c>
      <c r="FC60" s="13">
        <f ca="1">'13年1-9支出明细'!BL55/9*12</f>
        <v>0</v>
      </c>
      <c r="FD60" s="13">
        <f t="shared" si="115"/>
        <v>0</v>
      </c>
      <c r="FE60" s="43">
        <f t="shared" si="52"/>
        <v>0</v>
      </c>
      <c r="FF60" s="13">
        <f ca="1">'13年1-9支出明细'!BM55/9*12</f>
        <v>0</v>
      </c>
      <c r="FG60" s="13">
        <f t="shared" si="116"/>
        <v>0</v>
      </c>
      <c r="FH60" s="43">
        <f t="shared" si="53"/>
        <v>0</v>
      </c>
      <c r="FI60" s="13">
        <f ca="1">'13年1-9支出明细'!BN55/9*12</f>
        <v>95.066666666666663</v>
      </c>
      <c r="FJ60" s="13">
        <f ca="1">Sheet2!EX54+Sheet2!BF54</f>
        <v>0</v>
      </c>
      <c r="FK60" s="13">
        <f t="shared" si="117"/>
        <v>110.32726459945424</v>
      </c>
      <c r="FL60" s="43">
        <f t="shared" si="54"/>
        <v>7.2725095517987053E-5</v>
      </c>
      <c r="FM60" s="13">
        <f ca="1">'13年1-9支出明细'!BP55/9*12</f>
        <v>0</v>
      </c>
      <c r="FN60" s="13">
        <v>0</v>
      </c>
      <c r="FO60" s="43">
        <v>0</v>
      </c>
      <c r="FP60" s="13">
        <v>0</v>
      </c>
      <c r="FQ60" s="13">
        <f t="shared" si="118"/>
        <v>0</v>
      </c>
      <c r="FR60" s="43">
        <f t="shared" si="55"/>
        <v>0</v>
      </c>
      <c r="FS60" s="13">
        <f ca="1">'13年1-9支出明细'!BR55/9*12</f>
        <v>0</v>
      </c>
      <c r="FT60" s="13">
        <v>0</v>
      </c>
      <c r="FU60" s="13"/>
      <c r="FV60" s="43"/>
      <c r="FW60" s="13">
        <f ca="1">'13年1-9支出明细'!BT55/9*12</f>
        <v>0</v>
      </c>
      <c r="FX60" s="13">
        <f t="shared" si="119"/>
        <v>0</v>
      </c>
      <c r="FY60" s="43">
        <f t="shared" si="56"/>
        <v>0</v>
      </c>
      <c r="FZ60" s="12">
        <f ca="1">'13年1-9支出明细'!BU55/9*12</f>
        <v>137600.41333333333</v>
      </c>
      <c r="GA60" s="12">
        <f t="shared" si="120"/>
        <v>159688.75046445586</v>
      </c>
      <c r="GB60" s="43">
        <f t="shared" si="57"/>
        <v>4.7558434300104492E-3</v>
      </c>
      <c r="GC60" s="12">
        <f ca="1">'13年1-9支出明细'!BV55/9*12</f>
        <v>0</v>
      </c>
      <c r="GD60" s="12">
        <f t="shared" si="121"/>
        <v>0</v>
      </c>
      <c r="GE60" s="43">
        <f t="shared" si="58"/>
        <v>0</v>
      </c>
      <c r="GF60" s="12">
        <f ca="1">'13年1-9支出明细'!BW55/9*12</f>
        <v>0</v>
      </c>
      <c r="GG60" s="12">
        <f t="shared" si="122"/>
        <v>0</v>
      </c>
      <c r="GH60" s="43">
        <f t="shared" si="59"/>
        <v>0</v>
      </c>
      <c r="GI60" s="12">
        <v>0</v>
      </c>
      <c r="GJ60" s="12">
        <f t="shared" si="123"/>
        <v>0</v>
      </c>
      <c r="GK60" s="43">
        <f t="shared" si="60"/>
        <v>0</v>
      </c>
      <c r="GL60" s="27">
        <f t="shared" si="140"/>
        <v>0</v>
      </c>
      <c r="GM60" s="27">
        <f t="shared" si="124"/>
        <v>0</v>
      </c>
      <c r="GN60" s="43">
        <f t="shared" si="61"/>
        <v>0</v>
      </c>
      <c r="GO60" s="13">
        <f ca="1">'13年1-9支出明细'!BZ55/9*12</f>
        <v>0</v>
      </c>
      <c r="GP60" s="13" t="e">
        <f t="shared" si="125"/>
        <v>#DIV/0!</v>
      </c>
      <c r="GQ60" s="43" t="e">
        <f t="shared" si="62"/>
        <v>#DIV/0!</v>
      </c>
      <c r="GR60" s="13">
        <f ca="1">'13年1-9支出明细'!CA55/9*12</f>
        <v>0</v>
      </c>
      <c r="GS60" s="13">
        <f t="shared" si="126"/>
        <v>0</v>
      </c>
      <c r="GT60" s="43">
        <f t="shared" si="63"/>
        <v>0</v>
      </c>
      <c r="GU60" s="13">
        <f ca="1">'13年1-9支出明细'!CB55/9*12</f>
        <v>0</v>
      </c>
      <c r="GV60" s="27">
        <f t="shared" si="127"/>
        <v>0</v>
      </c>
      <c r="GW60" s="38">
        <f t="shared" si="70"/>
        <v>0</v>
      </c>
      <c r="GX60" s="13">
        <f ca="1">'13年1-9支出明细'!CC55/9*12</f>
        <v>0</v>
      </c>
      <c r="GY60" s="13">
        <f t="shared" si="128"/>
        <v>0</v>
      </c>
      <c r="GZ60" s="43">
        <f t="shared" si="64"/>
        <v>0</v>
      </c>
      <c r="HA60" s="13">
        <f ca="1">'13年1-9支出明细'!CD55/9*12</f>
        <v>0</v>
      </c>
      <c r="HB60" s="13">
        <f t="shared" si="129"/>
        <v>0</v>
      </c>
      <c r="HC60" s="56">
        <f t="shared" si="65"/>
        <v>0</v>
      </c>
    </row>
    <row r="61" spans="1:211">
      <c r="A61" s="18">
        <v>161</v>
      </c>
      <c r="B61" s="3" t="s">
        <v>535</v>
      </c>
      <c r="C61" s="3" t="s">
        <v>350</v>
      </c>
      <c r="D61" s="12">
        <f t="shared" si="141"/>
        <v>51599.053333333344</v>
      </c>
      <c r="E61" s="12">
        <f t="shared" si="142"/>
        <v>0</v>
      </c>
      <c r="F61" s="13">
        <v>0</v>
      </c>
      <c r="G61" s="26">
        <f t="shared" si="71"/>
        <v>0</v>
      </c>
      <c r="H61" s="40">
        <f t="shared" si="72"/>
        <v>0</v>
      </c>
      <c r="I61" s="13">
        <v>0</v>
      </c>
      <c r="J61" s="13">
        <f t="shared" si="73"/>
        <v>0</v>
      </c>
      <c r="K61" s="40">
        <f t="shared" si="5"/>
        <v>0</v>
      </c>
      <c r="L61" s="13">
        <v>0</v>
      </c>
      <c r="M61" s="13">
        <f t="shared" si="74"/>
        <v>0</v>
      </c>
      <c r="N61" s="40">
        <f t="shared" si="6"/>
        <v>0</v>
      </c>
      <c r="O61" s="13">
        <v>1000</v>
      </c>
      <c r="P61" s="13">
        <v>0</v>
      </c>
      <c r="Q61" s="13">
        <f t="shared" si="75"/>
        <v>1160.5252236969243</v>
      </c>
      <c r="R61" s="43">
        <f t="shared" si="7"/>
        <v>1.7890367825962501E-4</v>
      </c>
      <c r="S61" s="124">
        <v>0</v>
      </c>
      <c r="T61" s="130">
        <v>0</v>
      </c>
      <c r="U61" s="125">
        <v>0</v>
      </c>
      <c r="V61" s="125">
        <f t="shared" si="76"/>
        <v>0</v>
      </c>
      <c r="W61" s="43">
        <f t="shared" si="8"/>
        <v>0</v>
      </c>
      <c r="X61" s="13">
        <f ca="1">'13年1-9支出明细'!K56/9*12</f>
        <v>0</v>
      </c>
      <c r="Y61" s="13">
        <f t="shared" si="77"/>
        <v>0</v>
      </c>
      <c r="Z61" s="43">
        <f t="shared" si="9"/>
        <v>0</v>
      </c>
      <c r="AA61" s="13">
        <f ca="1">'13年1-9支出明细'!L56/9*12</f>
        <v>0</v>
      </c>
      <c r="AB61" s="13">
        <f t="shared" si="78"/>
        <v>0</v>
      </c>
      <c r="AC61" s="43">
        <f t="shared" si="10"/>
        <v>0</v>
      </c>
      <c r="AD61" s="13">
        <f ca="1">'13年1-9支出明细'!M56/9*12</f>
        <v>0</v>
      </c>
      <c r="AE61" s="13">
        <f t="shared" si="79"/>
        <v>0</v>
      </c>
      <c r="AF61" s="43">
        <f t="shared" si="11"/>
        <v>0</v>
      </c>
      <c r="AG61" s="13">
        <f ca="1">'13年1-9支出明细'!N56/9*12</f>
        <v>0</v>
      </c>
      <c r="AH61" s="23">
        <v>0</v>
      </c>
      <c r="AI61" s="43">
        <v>0</v>
      </c>
      <c r="AJ61" s="23">
        <f t="shared" si="12"/>
        <v>0</v>
      </c>
      <c r="AK61" s="23">
        <f t="shared" si="13"/>
        <v>0</v>
      </c>
      <c r="AL61" s="43">
        <f t="shared" si="14"/>
        <v>0</v>
      </c>
      <c r="AM61" s="13">
        <f ca="1">'13年1-9支出明细'!P56/9*12</f>
        <v>0</v>
      </c>
      <c r="AN61" s="13">
        <f t="shared" si="80"/>
        <v>0</v>
      </c>
      <c r="AO61" s="43">
        <f t="shared" si="15"/>
        <v>0</v>
      </c>
      <c r="AP61" s="13">
        <f ca="1">'13年1-9支出明细'!Q56/9*12</f>
        <v>0</v>
      </c>
      <c r="AQ61" s="13">
        <f t="shared" si="81"/>
        <v>0</v>
      </c>
      <c r="AR61" s="43">
        <f t="shared" si="16"/>
        <v>0</v>
      </c>
      <c r="AS61" s="13">
        <f ca="1">'13年1-9支出明细'!R56/9*12</f>
        <v>0</v>
      </c>
      <c r="AT61" s="13">
        <f t="shared" si="82"/>
        <v>0</v>
      </c>
      <c r="AU61" s="43">
        <f t="shared" si="17"/>
        <v>0</v>
      </c>
      <c r="AV61" s="13">
        <v>0</v>
      </c>
      <c r="AW61" s="13">
        <f t="shared" si="83"/>
        <v>0</v>
      </c>
      <c r="AX61" s="43">
        <f t="shared" si="18"/>
        <v>0</v>
      </c>
      <c r="AY61" s="12">
        <f t="shared" si="138"/>
        <v>49728.960000000006</v>
      </c>
      <c r="AZ61" s="31">
        <f t="shared" si="84"/>
        <v>57711.712428215404</v>
      </c>
      <c r="BA61" s="43">
        <f t="shared" si="19"/>
        <v>4.7635466505060553E-4</v>
      </c>
      <c r="BB61" s="13">
        <f ca="1">'13年1-9支出明细'!U56/9*12</f>
        <v>0</v>
      </c>
      <c r="BC61" s="13">
        <f t="shared" si="85"/>
        <v>0</v>
      </c>
      <c r="BD61" s="43">
        <f t="shared" si="20"/>
        <v>0</v>
      </c>
      <c r="BE61" s="13">
        <f ca="1">'13年1-9支出明细'!V56/9*12</f>
        <v>0</v>
      </c>
      <c r="BF61" s="13">
        <f t="shared" si="86"/>
        <v>0</v>
      </c>
      <c r="BG61" s="43">
        <f t="shared" si="21"/>
        <v>0</v>
      </c>
      <c r="BH61" s="13">
        <f ca="1">'13年1-9支出明细'!W56/9*12</f>
        <v>0</v>
      </c>
      <c r="BI61" s="13">
        <f t="shared" si="87"/>
        <v>0</v>
      </c>
      <c r="BJ61" s="43">
        <f t="shared" si="22"/>
        <v>0</v>
      </c>
      <c r="BK61" s="13">
        <f ca="1">'13年1-9支出明细'!X56/9*12</f>
        <v>432</v>
      </c>
      <c r="BL61" s="13">
        <f t="shared" si="88"/>
        <v>501.34689663707121</v>
      </c>
      <c r="BM61" s="43">
        <f t="shared" si="23"/>
        <v>6.3555184014913975E-4</v>
      </c>
      <c r="BN61" s="13">
        <f ca="1">'13年1-9支出明细'!Y56/9*12</f>
        <v>3794.2133333333331</v>
      </c>
      <c r="BO61" s="13">
        <f t="shared" si="89"/>
        <v>4403.2802774205184</v>
      </c>
      <c r="BP61" s="43">
        <f t="shared" si="24"/>
        <v>1.8769191623093824E-3</v>
      </c>
      <c r="BQ61" s="13">
        <f ca="1">'13年1-9支出明细'!Z56/9*12</f>
        <v>15195.346666666668</v>
      </c>
      <c r="BR61" s="13">
        <f ca="1">Sheet2!EP55+Sheet2!V55</f>
        <v>30307.4</v>
      </c>
      <c r="BS61" s="13">
        <f t="shared" si="90"/>
        <v>17634.583089485648</v>
      </c>
      <c r="BT61" s="43">
        <f t="shared" si="25"/>
        <v>1.7181636622769502E-4</v>
      </c>
      <c r="BU61" s="13">
        <f ca="1">'13年1-9支出明细'!AB56/9*12</f>
        <v>39984.53333333334</v>
      </c>
      <c r="BV61" s="13">
        <f t="shared" si="91"/>
        <v>46403.05949108379</v>
      </c>
      <c r="BW61" s="43">
        <f t="shared" si="26"/>
        <v>8.8213339533403934E-3</v>
      </c>
      <c r="BX61" s="13">
        <f ca="1">'13年1-9支出明细'!AC56/9*12</f>
        <v>425.33333333333331</v>
      </c>
      <c r="BY61" s="13">
        <f t="shared" si="92"/>
        <v>493.6100618124251</v>
      </c>
      <c r="BZ61" s="43">
        <f t="shared" si="27"/>
        <v>3.7919612157731375E-4</v>
      </c>
      <c r="CA61" s="12">
        <f t="shared" si="131"/>
        <v>713.33333333333326</v>
      </c>
      <c r="CB61" s="30">
        <f t="shared" si="93"/>
        <v>827.84132623713924</v>
      </c>
      <c r="CC61" s="43">
        <f t="shared" si="28"/>
        <v>2.6672483371262473E-6</v>
      </c>
      <c r="CD61" s="13">
        <f ca="1">'13年1-9支出明细'!AE56/9*12</f>
        <v>713.33333333333326</v>
      </c>
      <c r="CE61" s="13">
        <f t="shared" si="94"/>
        <v>827.84132623713924</v>
      </c>
      <c r="CF61" s="43">
        <f t="shared" si="29"/>
        <v>3.0876187186836342E-6</v>
      </c>
      <c r="CG61" s="13">
        <f ca="1">'13年1-9支出明细'!AF56/9*12</f>
        <v>0</v>
      </c>
      <c r="CH61" s="13">
        <f ca="1">Sheet2!BP55+Sheet2!ET55</f>
        <v>0</v>
      </c>
      <c r="CI61" s="13">
        <f t="shared" si="95"/>
        <v>0</v>
      </c>
      <c r="CJ61" s="43">
        <f t="shared" si="30"/>
        <v>0</v>
      </c>
      <c r="CK61" s="12">
        <f t="shared" si="139"/>
        <v>0</v>
      </c>
      <c r="CL61" s="30">
        <f t="shared" si="96"/>
        <v>0</v>
      </c>
      <c r="CM61" s="43">
        <f t="shared" si="31"/>
        <v>0</v>
      </c>
      <c r="CN61" s="13">
        <v>0</v>
      </c>
      <c r="CO61" s="13">
        <f t="shared" si="97"/>
        <v>0</v>
      </c>
      <c r="CP61" s="43">
        <f t="shared" si="32"/>
        <v>0</v>
      </c>
      <c r="CQ61" s="13">
        <f ca="1">'13年1-9支出明细'!AJ56/9*12</f>
        <v>0</v>
      </c>
      <c r="CR61" s="13">
        <f t="shared" si="98"/>
        <v>0</v>
      </c>
      <c r="CS61" s="43">
        <f t="shared" si="33"/>
        <v>0</v>
      </c>
      <c r="CT61" s="13">
        <f ca="1">'13年1-9支出明细'!AK56/9*12</f>
        <v>0</v>
      </c>
      <c r="CU61" s="13">
        <f t="shared" si="99"/>
        <v>0</v>
      </c>
      <c r="CV61" s="43">
        <f t="shared" si="34"/>
        <v>0</v>
      </c>
      <c r="CW61" s="13">
        <f ca="1">'13年1-9支出明细'!AL56/9*12</f>
        <v>0</v>
      </c>
      <c r="CX61" s="13">
        <f t="shared" si="100"/>
        <v>0</v>
      </c>
      <c r="CY61" s="43">
        <f t="shared" si="35"/>
        <v>0</v>
      </c>
      <c r="CZ61" s="13">
        <f ca="1">'13年1-9支出明细'!AM56/9*12</f>
        <v>0</v>
      </c>
      <c r="DA61" s="13">
        <f t="shared" si="101"/>
        <v>0</v>
      </c>
      <c r="DB61" s="43">
        <f t="shared" si="36"/>
        <v>0</v>
      </c>
      <c r="DC61" s="13">
        <f ca="1">'13年1-9支出明细'!AN56/9*12</f>
        <v>0</v>
      </c>
      <c r="DD61" s="13">
        <f t="shared" si="102"/>
        <v>0</v>
      </c>
      <c r="DE61" s="13">
        <f ca="1">Sheet2!DG55+Sheet2!AD55</f>
        <v>0</v>
      </c>
      <c r="DF61" s="43">
        <f t="shared" si="37"/>
        <v>0</v>
      </c>
      <c r="DG61" s="13">
        <f ca="1">'13年1-9支出明细'!AP56/9*12</f>
        <v>0</v>
      </c>
      <c r="DH61" s="13">
        <f t="shared" si="103"/>
        <v>0</v>
      </c>
      <c r="DI61" s="43">
        <f t="shared" si="38"/>
        <v>0</v>
      </c>
      <c r="DJ61" s="13">
        <f ca="1">'13年1-9支出明细'!AQ56/9*12</f>
        <v>0</v>
      </c>
      <c r="DK61" s="13">
        <f t="shared" si="104"/>
        <v>0</v>
      </c>
      <c r="DL61" s="43">
        <f t="shared" si="39"/>
        <v>0</v>
      </c>
      <c r="DM61" s="13">
        <f ca="1">'13年1-9支出明细'!AR56/9*12</f>
        <v>0</v>
      </c>
      <c r="DN61" s="13">
        <f ca="1">Sheet2!DK55+Sheet2!AH55</f>
        <v>0</v>
      </c>
      <c r="DO61" s="13"/>
      <c r="DP61" s="43">
        <f t="shared" si="40"/>
        <v>0</v>
      </c>
      <c r="DQ61" s="13">
        <f ca="1">'13年1-9支出明细'!AT56/9*12</f>
        <v>0</v>
      </c>
      <c r="DR61" s="13">
        <f t="shared" si="105"/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43">
        <f t="shared" si="42"/>
        <v>0</v>
      </c>
      <c r="EA61" s="13">
        <v>0</v>
      </c>
      <c r="EB61" s="13">
        <f t="shared" si="106"/>
        <v>0</v>
      </c>
      <c r="EC61" s="43">
        <f t="shared" si="43"/>
        <v>0</v>
      </c>
      <c r="ED61" s="13">
        <f ca="1">'13年1-9支出明细'!BC56/9*12</f>
        <v>0</v>
      </c>
      <c r="EE61" s="13">
        <f t="shared" si="107"/>
        <v>0</v>
      </c>
      <c r="EF61" s="43">
        <f t="shared" si="44"/>
        <v>0</v>
      </c>
      <c r="EG61" s="13">
        <f ca="1">'13年1-9支出明细'!BD56/9*12</f>
        <v>0</v>
      </c>
      <c r="EH61" s="13">
        <f t="shared" si="108"/>
        <v>0</v>
      </c>
      <c r="EI61" s="43">
        <f t="shared" si="45"/>
        <v>0</v>
      </c>
      <c r="EJ61" s="13">
        <f ca="1">'13年1-9支出明细'!BE56/9*12</f>
        <v>0</v>
      </c>
      <c r="EK61" s="13">
        <f t="shared" si="109"/>
        <v>0</v>
      </c>
      <c r="EL61" s="13">
        <v>0</v>
      </c>
      <c r="EM61" s="43">
        <f t="shared" si="46"/>
        <v>0</v>
      </c>
      <c r="EN61" s="13">
        <f ca="1">'13年1-9支出明细'!BG56/9*12</f>
        <v>0</v>
      </c>
      <c r="EO61" s="13">
        <f t="shared" si="110"/>
        <v>0</v>
      </c>
      <c r="EP61" s="43">
        <f t="shared" si="47"/>
        <v>0</v>
      </c>
      <c r="EQ61" s="13">
        <f ca="1">'13年1-9支出明细'!BH56/9*12</f>
        <v>0</v>
      </c>
      <c r="ER61" s="13">
        <f t="shared" si="111"/>
        <v>0</v>
      </c>
      <c r="ES61" s="43">
        <f t="shared" si="48"/>
        <v>0</v>
      </c>
      <c r="ET61" s="13">
        <v>0</v>
      </c>
      <c r="EU61" s="13">
        <f t="shared" si="112"/>
        <v>0</v>
      </c>
      <c r="EV61" s="43">
        <f t="shared" si="49"/>
        <v>0</v>
      </c>
      <c r="EW61" s="13">
        <f ca="1">'13年1-9支出明细'!BJ56/9*12</f>
        <v>0</v>
      </c>
      <c r="EX61" s="13">
        <f t="shared" si="113"/>
        <v>0</v>
      </c>
      <c r="EY61" s="43">
        <f t="shared" si="50"/>
        <v>0</v>
      </c>
      <c r="EZ61" s="13">
        <v>0</v>
      </c>
      <c r="FA61" s="13">
        <f t="shared" si="114"/>
        <v>0</v>
      </c>
      <c r="FB61" s="43">
        <f t="shared" si="51"/>
        <v>0</v>
      </c>
      <c r="FC61" s="13">
        <f ca="1">'13年1-9支出明细'!BL56/9*12</f>
        <v>0</v>
      </c>
      <c r="FD61" s="13">
        <f t="shared" si="115"/>
        <v>0</v>
      </c>
      <c r="FE61" s="43">
        <f t="shared" si="52"/>
        <v>0</v>
      </c>
      <c r="FF61" s="13">
        <f ca="1">'13年1-9支出明细'!BM56/9*12</f>
        <v>0</v>
      </c>
      <c r="FG61" s="13">
        <f t="shared" si="116"/>
        <v>0</v>
      </c>
      <c r="FH61" s="43">
        <f t="shared" si="53"/>
        <v>0</v>
      </c>
      <c r="FI61" s="13">
        <f ca="1">'13年1-9支出明细'!BN56/9*12</f>
        <v>0</v>
      </c>
      <c r="FJ61" s="13">
        <f ca="1">Sheet2!EX55+Sheet2!BF55</f>
        <v>0</v>
      </c>
      <c r="FK61" s="13">
        <f t="shared" si="117"/>
        <v>0</v>
      </c>
      <c r="FL61" s="43">
        <f t="shared" si="54"/>
        <v>0</v>
      </c>
      <c r="FM61" s="13">
        <f ca="1">'13年1-9支出明细'!BP56/9*12</f>
        <v>0</v>
      </c>
      <c r="FN61" s="13">
        <v>0</v>
      </c>
      <c r="FO61" s="43">
        <v>0</v>
      </c>
      <c r="FP61" s="13">
        <v>0</v>
      </c>
      <c r="FQ61" s="13">
        <f t="shared" si="118"/>
        <v>0</v>
      </c>
      <c r="FR61" s="43">
        <f t="shared" si="55"/>
        <v>0</v>
      </c>
      <c r="FS61" s="13">
        <f ca="1">'13年1-9支出明细'!BR56/9*12</f>
        <v>0</v>
      </c>
      <c r="FT61" s="13">
        <v>0</v>
      </c>
      <c r="FU61" s="13"/>
      <c r="FV61" s="43"/>
      <c r="FW61" s="13">
        <f ca="1">'13年1-9支出明细'!BT56/9*12</f>
        <v>0</v>
      </c>
      <c r="FX61" s="13">
        <f t="shared" si="119"/>
        <v>0</v>
      </c>
      <c r="FY61" s="43">
        <f t="shared" si="56"/>
        <v>0</v>
      </c>
      <c r="FZ61" s="12">
        <f ca="1">'13年1-9支出明细'!BU56/9*12</f>
        <v>1156.7600000000002</v>
      </c>
      <c r="GA61" s="12">
        <f t="shared" si="120"/>
        <v>1342.4491577636541</v>
      </c>
      <c r="GB61" s="43">
        <f t="shared" si="57"/>
        <v>3.9980762505211139E-5</v>
      </c>
      <c r="GC61" s="12">
        <f ca="1">'13年1-9支出明细'!BV56/9*12</f>
        <v>0</v>
      </c>
      <c r="GD61" s="12">
        <f t="shared" si="121"/>
        <v>0</v>
      </c>
      <c r="GE61" s="43">
        <f t="shared" si="58"/>
        <v>0</v>
      </c>
      <c r="GF61" s="12">
        <f ca="1">'13年1-9支出明细'!BW56/9*12</f>
        <v>0</v>
      </c>
      <c r="GG61" s="12">
        <f t="shared" si="122"/>
        <v>0</v>
      </c>
      <c r="GH61" s="43">
        <f t="shared" si="59"/>
        <v>0</v>
      </c>
      <c r="GI61" s="12">
        <v>0</v>
      </c>
      <c r="GJ61" s="12">
        <f t="shared" si="123"/>
        <v>0</v>
      </c>
      <c r="GK61" s="43">
        <f t="shared" si="60"/>
        <v>0</v>
      </c>
      <c r="GL61" s="27">
        <f t="shared" si="140"/>
        <v>0</v>
      </c>
      <c r="GM61" s="27">
        <f t="shared" si="124"/>
        <v>0</v>
      </c>
      <c r="GN61" s="43">
        <f t="shared" si="61"/>
        <v>0</v>
      </c>
      <c r="GO61" s="13">
        <f ca="1">'13年1-9支出明细'!BZ56/9*12</f>
        <v>0</v>
      </c>
      <c r="GP61" s="13" t="e">
        <f t="shared" si="125"/>
        <v>#DIV/0!</v>
      </c>
      <c r="GQ61" s="43" t="e">
        <f t="shared" si="62"/>
        <v>#DIV/0!</v>
      </c>
      <c r="GR61" s="13">
        <f ca="1">'13年1-9支出明细'!CA56/9*12</f>
        <v>0</v>
      </c>
      <c r="GS61" s="13">
        <f t="shared" si="126"/>
        <v>0</v>
      </c>
      <c r="GT61" s="43">
        <f t="shared" si="63"/>
        <v>0</v>
      </c>
      <c r="GU61" s="13">
        <f ca="1">'13年1-9支出明细'!CB56/9*12</f>
        <v>0</v>
      </c>
      <c r="GV61" s="27">
        <f t="shared" si="127"/>
        <v>0</v>
      </c>
      <c r="GW61" s="38">
        <f t="shared" si="70"/>
        <v>0</v>
      </c>
      <c r="GX61" s="13">
        <f ca="1">'13年1-9支出明细'!CC56/9*12</f>
        <v>0</v>
      </c>
      <c r="GY61" s="13">
        <f t="shared" si="128"/>
        <v>0</v>
      </c>
      <c r="GZ61" s="43">
        <f t="shared" si="64"/>
        <v>0</v>
      </c>
      <c r="HA61" s="13">
        <f ca="1">'13年1-9支出明细'!CD56/9*12</f>
        <v>0</v>
      </c>
      <c r="HB61" s="13">
        <f t="shared" si="129"/>
        <v>0</v>
      </c>
      <c r="HC61" s="56">
        <f t="shared" si="65"/>
        <v>0</v>
      </c>
    </row>
    <row r="62" spans="1:211">
      <c r="A62" s="18">
        <v>2</v>
      </c>
      <c r="B62" s="3" t="s">
        <v>536</v>
      </c>
      <c r="C62" s="3" t="s">
        <v>351</v>
      </c>
      <c r="D62" s="12">
        <f>SUM(D63:D96)-D80-D79-D78-D77-D76-D75-D74-D73-D72-D71-D70-D68-D67</f>
        <v>84666426.886666641</v>
      </c>
      <c r="E62" s="12">
        <f t="shared" ref="E62:BU62" si="143">SUM(E63:E96)-E80-E79-E78-E77-E76-E75-E74-E73-E72-E71-E70-E68-E67</f>
        <v>21743644.133333333</v>
      </c>
      <c r="F62" s="12">
        <f>SUM(F63:F96)-F80-F79-F78-F77-F76-F75-F74-F73-F72-F71-F70-F68-F67</f>
        <v>10468824</v>
      </c>
      <c r="G62" s="12">
        <f>SUM(G63:G96)-G80-G79-G78-G77-G76-G75-G74-G73-G72-G71-G70-G68-G67</f>
        <v>12149334.314443732</v>
      </c>
      <c r="H62" s="40">
        <f t="shared" si="72"/>
        <v>0.15327676653528186</v>
      </c>
      <c r="I62" s="12">
        <f t="shared" si="143"/>
        <v>5540528</v>
      </c>
      <c r="J62" s="12">
        <f t="shared" si="143"/>
        <v>6429922.4965990707</v>
      </c>
      <c r="K62" s="12">
        <f t="shared" si="143"/>
        <v>0.14923981948766707</v>
      </c>
      <c r="L62" s="12">
        <f t="shared" si="143"/>
        <v>4710970.8000000007</v>
      </c>
      <c r="M62" s="12">
        <f t="shared" si="143"/>
        <v>5467200.4414996812</v>
      </c>
      <c r="N62" s="12">
        <f t="shared" si="143"/>
        <v>0.15327676653528191</v>
      </c>
      <c r="O62" s="12">
        <f>SUM(O63:O96)-O80-O79-O78-O77-O76-O75-O74-O73-O72-O71-O70-O68-O67</f>
        <v>312480</v>
      </c>
      <c r="P62" s="12">
        <f>SUM(P63:P96)-P80-P79-P78-P77-P76-P75-P74-P73-P72-P71-P70-P68-P67</f>
        <v>1787613.7999999998</v>
      </c>
      <c r="Q62" s="12">
        <f>SUM(Q63:Q96)-Q80-Q79-Q78-Q77-Q76-Q75-Q74-Q73-Q72-Q71-Q70-Q68-Q67</f>
        <v>362640.92190081492</v>
      </c>
      <c r="R62" s="12">
        <f>SUM(R63:R96)-R80-R79-R78-R77-R76-R75-R74-R73-R72-R71-R70-R68-R67</f>
        <v>5.5903821382567616E-2</v>
      </c>
      <c r="S62" s="123">
        <v>661110.66666666674</v>
      </c>
      <c r="T62" s="126">
        <f t="shared" si="143"/>
        <v>537600</v>
      </c>
      <c r="U62" s="126">
        <f t="shared" si="143"/>
        <v>1787613.7999999998</v>
      </c>
      <c r="V62" s="125">
        <f t="shared" si="76"/>
        <v>623898.36025946657</v>
      </c>
      <c r="W62" s="12">
        <f t="shared" si="143"/>
        <v>9.6178617432374422E-2</v>
      </c>
      <c r="X62" s="12">
        <f t="shared" si="143"/>
        <v>485721.33333333331</v>
      </c>
      <c r="Y62" s="12">
        <f t="shared" si="143"/>
        <v>563691.85902103502</v>
      </c>
      <c r="Z62" s="12">
        <f t="shared" si="143"/>
        <v>0.19944615778809124</v>
      </c>
      <c r="AA62" s="12">
        <f t="shared" si="143"/>
        <v>0</v>
      </c>
      <c r="AB62" s="12">
        <f t="shared" si="143"/>
        <v>0</v>
      </c>
      <c r="AC62" s="12">
        <f t="shared" si="143"/>
        <v>0</v>
      </c>
      <c r="AD62" s="12">
        <f t="shared" si="143"/>
        <v>0</v>
      </c>
      <c r="AE62" s="12">
        <f t="shared" si="143"/>
        <v>0</v>
      </c>
      <c r="AF62" s="12">
        <f t="shared" si="143"/>
        <v>0</v>
      </c>
      <c r="AG62" s="12">
        <f t="shared" si="143"/>
        <v>0</v>
      </c>
      <c r="AH62" s="23">
        <v>0</v>
      </c>
      <c r="AI62" s="43">
        <v>0</v>
      </c>
      <c r="AJ62" s="23">
        <f t="shared" si="12"/>
        <v>0</v>
      </c>
      <c r="AK62" s="23">
        <f t="shared" si="13"/>
        <v>0</v>
      </c>
      <c r="AL62" s="12">
        <f t="shared" si="143"/>
        <v>0</v>
      </c>
      <c r="AM62" s="12">
        <f t="shared" si="143"/>
        <v>0</v>
      </c>
      <c r="AN62" s="12">
        <f t="shared" si="143"/>
        <v>0</v>
      </c>
      <c r="AO62" s="12">
        <f t="shared" si="143"/>
        <v>0</v>
      </c>
      <c r="AP62" s="12">
        <f t="shared" si="143"/>
        <v>0</v>
      </c>
      <c r="AQ62" s="12">
        <f t="shared" si="143"/>
        <v>0</v>
      </c>
      <c r="AR62" s="12">
        <f t="shared" si="143"/>
        <v>0</v>
      </c>
      <c r="AS62" s="12">
        <f t="shared" si="143"/>
        <v>0</v>
      </c>
      <c r="AT62" s="12">
        <f t="shared" si="143"/>
        <v>0</v>
      </c>
      <c r="AU62" s="12">
        <f t="shared" si="143"/>
        <v>0</v>
      </c>
      <c r="AV62" s="12">
        <f t="shared" si="143"/>
        <v>0</v>
      </c>
      <c r="AW62" s="12">
        <f t="shared" si="143"/>
        <v>0</v>
      </c>
      <c r="AX62" s="12">
        <f t="shared" si="143"/>
        <v>0</v>
      </c>
      <c r="AY62" s="12">
        <f t="shared" si="143"/>
        <v>49765446.646666668</v>
      </c>
      <c r="AZ62" s="12">
        <f t="shared" si="143"/>
        <v>57754056.102000184</v>
      </c>
      <c r="BA62" s="12">
        <f t="shared" si="143"/>
        <v>0.47670417134134074</v>
      </c>
      <c r="BB62" s="12">
        <f t="shared" si="143"/>
        <v>7847569.666666666</v>
      </c>
      <c r="BC62" s="12">
        <f t="shared" si="143"/>
        <v>9107302.5428855289</v>
      </c>
      <c r="BD62" s="12">
        <f t="shared" si="143"/>
        <v>1</v>
      </c>
      <c r="BE62" s="12">
        <f t="shared" si="143"/>
        <v>1279.7733333333333</v>
      </c>
      <c r="BF62" s="12">
        <f t="shared" si="143"/>
        <v>1485.2092339480248</v>
      </c>
      <c r="BG62" s="12">
        <f t="shared" si="143"/>
        <v>1.3129112123326082E-2</v>
      </c>
      <c r="BH62" s="12">
        <f t="shared" si="143"/>
        <v>266666.66666666669</v>
      </c>
      <c r="BI62" s="12">
        <f t="shared" si="143"/>
        <v>309473.39298584644</v>
      </c>
      <c r="BJ62" s="12">
        <f t="shared" si="143"/>
        <v>1</v>
      </c>
      <c r="BK62" s="12">
        <f t="shared" si="143"/>
        <v>257086.19999999998</v>
      </c>
      <c r="BL62" s="12">
        <f t="shared" si="143"/>
        <v>298355.01976439223</v>
      </c>
      <c r="BM62" s="12">
        <f t="shared" si="143"/>
        <v>0.37822131362719835</v>
      </c>
      <c r="BN62" s="12">
        <f t="shared" si="143"/>
        <v>341271.66666666663</v>
      </c>
      <c r="BO62" s="12">
        <f t="shared" si="143"/>
        <v>396054.37729975552</v>
      </c>
      <c r="BP62" s="12">
        <f t="shared" si="143"/>
        <v>0.1688200621437364</v>
      </c>
      <c r="BQ62" s="12">
        <f t="shared" si="143"/>
        <v>40661847.093333349</v>
      </c>
      <c r="BR62" s="12">
        <f t="shared" si="143"/>
        <v>389725.57999999996</v>
      </c>
      <c r="BS62" s="12">
        <f t="shared" si="143"/>
        <v>47189099.193920799</v>
      </c>
      <c r="BT62" s="12">
        <f t="shared" si="143"/>
        <v>0.45977041293887522</v>
      </c>
      <c r="BU62" s="12">
        <f t="shared" si="143"/>
        <v>209724.46666666662</v>
      </c>
      <c r="BV62" s="12">
        <f t="shared" ref="BV62:EG62" si="144">SUM(BV63:BV96)-BV80-BV79-BV78-BV77-BV76-BV75-BV74-BV73-BV72-BV71-BV70-BV68-BV67</f>
        <v>243390.53359305154</v>
      </c>
      <c r="BW62" s="12">
        <f t="shared" si="144"/>
        <v>4.6269129696471109E-2</v>
      </c>
      <c r="BX62" s="12">
        <f t="shared" si="144"/>
        <v>126115.20000000004</v>
      </c>
      <c r="BY62" s="12">
        <f t="shared" si="144"/>
        <v>146359.87069158236</v>
      </c>
      <c r="BZ62" s="12">
        <f t="shared" si="144"/>
        <v>0.11243509728514245</v>
      </c>
      <c r="CA62" s="12">
        <f t="shared" si="144"/>
        <v>285426.40000000008</v>
      </c>
      <c r="CB62" s="12">
        <f t="shared" si="144"/>
        <v>331244.53670900769</v>
      </c>
      <c r="CC62" s="12">
        <f t="shared" si="144"/>
        <v>1.067247323512053E-3</v>
      </c>
      <c r="CD62" s="12">
        <f t="shared" si="144"/>
        <v>285426.40000000008</v>
      </c>
      <c r="CE62" s="12">
        <f t="shared" si="144"/>
        <v>331244.53670900769</v>
      </c>
      <c r="CF62" s="12">
        <f t="shared" si="144"/>
        <v>1.2354503207193681E-3</v>
      </c>
      <c r="CG62" s="12">
        <f t="shared" si="144"/>
        <v>0</v>
      </c>
      <c r="CH62" s="12">
        <f t="shared" si="144"/>
        <v>0</v>
      </c>
      <c r="CI62" s="12">
        <f t="shared" si="144"/>
        <v>0</v>
      </c>
      <c r="CJ62" s="12">
        <f t="shared" si="144"/>
        <v>0</v>
      </c>
      <c r="CK62" s="12">
        <f t="shared" si="144"/>
        <v>290108.6666666668</v>
      </c>
      <c r="CL62" s="12">
        <f t="shared" si="144"/>
        <v>336678.42527974979</v>
      </c>
      <c r="CM62" s="12">
        <f t="shared" si="144"/>
        <v>3.1665053309268372E-3</v>
      </c>
      <c r="CN62" s="12">
        <f t="shared" si="144"/>
        <v>0</v>
      </c>
      <c r="CO62" s="12">
        <f t="shared" si="144"/>
        <v>0</v>
      </c>
      <c r="CP62" s="12">
        <f t="shared" si="144"/>
        <v>0</v>
      </c>
      <c r="CQ62" s="12">
        <f t="shared" si="144"/>
        <v>0</v>
      </c>
      <c r="CR62" s="12">
        <f t="shared" si="144"/>
        <v>0</v>
      </c>
      <c r="CS62" s="12">
        <f t="shared" si="144"/>
        <v>0</v>
      </c>
      <c r="CT62" s="12">
        <f t="shared" si="144"/>
        <v>0</v>
      </c>
      <c r="CU62" s="12">
        <f t="shared" si="144"/>
        <v>0</v>
      </c>
      <c r="CV62" s="12">
        <f t="shared" si="144"/>
        <v>0</v>
      </c>
      <c r="CW62" s="12">
        <f t="shared" si="144"/>
        <v>0</v>
      </c>
      <c r="CX62" s="12">
        <f t="shared" si="144"/>
        <v>0</v>
      </c>
      <c r="CY62" s="12">
        <f t="shared" si="144"/>
        <v>0</v>
      </c>
      <c r="CZ62" s="12">
        <f t="shared" si="144"/>
        <v>0</v>
      </c>
      <c r="DA62" s="12">
        <f t="shared" si="144"/>
        <v>0</v>
      </c>
      <c r="DB62" s="12">
        <f t="shared" si="144"/>
        <v>0</v>
      </c>
      <c r="DC62" s="12">
        <f t="shared" si="144"/>
        <v>0</v>
      </c>
      <c r="DD62" s="12">
        <f t="shared" si="144"/>
        <v>0</v>
      </c>
      <c r="DE62" s="12">
        <f t="shared" si="144"/>
        <v>0</v>
      </c>
      <c r="DF62" s="12">
        <f t="shared" si="144"/>
        <v>0</v>
      </c>
      <c r="DG62" s="12">
        <f t="shared" si="144"/>
        <v>0</v>
      </c>
      <c r="DH62" s="12">
        <f t="shared" si="144"/>
        <v>0</v>
      </c>
      <c r="DI62" s="12">
        <f t="shared" si="144"/>
        <v>0</v>
      </c>
      <c r="DJ62" s="12">
        <f t="shared" si="144"/>
        <v>0</v>
      </c>
      <c r="DK62" s="12">
        <f t="shared" si="144"/>
        <v>0</v>
      </c>
      <c r="DL62" s="12">
        <f t="shared" si="144"/>
        <v>0</v>
      </c>
      <c r="DM62" s="12">
        <f t="shared" si="144"/>
        <v>0</v>
      </c>
      <c r="DN62" s="12">
        <f t="shared" si="144"/>
        <v>0</v>
      </c>
      <c r="DO62" s="12">
        <f t="shared" si="144"/>
        <v>0</v>
      </c>
      <c r="DP62" s="12">
        <f t="shared" si="144"/>
        <v>0</v>
      </c>
      <c r="DQ62" s="12">
        <f t="shared" si="144"/>
        <v>0</v>
      </c>
      <c r="DR62" s="12">
        <f t="shared" si="144"/>
        <v>0</v>
      </c>
      <c r="DS62" s="12">
        <f t="shared" si="144"/>
        <v>0</v>
      </c>
      <c r="DT62" s="12">
        <f t="shared" si="144"/>
        <v>0</v>
      </c>
      <c r="DU62" s="12">
        <f t="shared" si="144"/>
        <v>0</v>
      </c>
      <c r="DV62" s="12">
        <f t="shared" si="144"/>
        <v>0</v>
      </c>
      <c r="DW62" s="12">
        <f t="shared" si="144"/>
        <v>0</v>
      </c>
      <c r="DX62" s="12">
        <f t="shared" si="144"/>
        <v>0</v>
      </c>
      <c r="DY62" s="12">
        <f t="shared" si="144"/>
        <v>1715</v>
      </c>
      <c r="DZ62" s="12">
        <f t="shared" si="144"/>
        <v>0</v>
      </c>
      <c r="EA62" s="12">
        <v>164629.4666666667</v>
      </c>
      <c r="EB62" s="13">
        <f t="shared" si="106"/>
        <v>191056.64863043872</v>
      </c>
      <c r="EC62" s="43">
        <f t="shared" si="43"/>
        <v>7.3007196706731961E-2</v>
      </c>
      <c r="ED62" s="12">
        <f t="shared" si="144"/>
        <v>0</v>
      </c>
      <c r="EE62" s="12">
        <f t="shared" si="144"/>
        <v>0</v>
      </c>
      <c r="EF62" s="12">
        <f t="shared" si="144"/>
        <v>0</v>
      </c>
      <c r="EG62" s="12">
        <f t="shared" si="144"/>
        <v>0</v>
      </c>
      <c r="EH62" s="12">
        <f t="shared" ref="EH62:GS62" si="145">SUM(EH63:EH96)-EH80-EH79-EH78-EH77-EH76-EH75-EH74-EH73-EH72-EH71-EH70-EH68-EH67</f>
        <v>0</v>
      </c>
      <c r="EI62" s="12">
        <f t="shared" si="145"/>
        <v>0</v>
      </c>
      <c r="EJ62" s="12">
        <f t="shared" si="145"/>
        <v>0</v>
      </c>
      <c r="EK62" s="12">
        <f t="shared" si="145"/>
        <v>0</v>
      </c>
      <c r="EL62" s="12">
        <f t="shared" si="145"/>
        <v>0</v>
      </c>
      <c r="EM62" s="12">
        <f t="shared" si="145"/>
        <v>0</v>
      </c>
      <c r="EN62" s="12">
        <f t="shared" si="145"/>
        <v>0</v>
      </c>
      <c r="EO62" s="12">
        <f t="shared" si="145"/>
        <v>0</v>
      </c>
      <c r="EP62" s="12">
        <f t="shared" si="145"/>
        <v>0</v>
      </c>
      <c r="EQ62" s="12">
        <f t="shared" si="145"/>
        <v>0</v>
      </c>
      <c r="ER62" s="12">
        <f t="shared" si="145"/>
        <v>0</v>
      </c>
      <c r="ES62" s="12">
        <f t="shared" si="145"/>
        <v>0</v>
      </c>
      <c r="ET62" s="12">
        <v>77519.999999999985</v>
      </c>
      <c r="EU62" s="12">
        <v>90278.819372066122</v>
      </c>
      <c r="EV62" s="12">
        <f t="shared" si="145"/>
        <v>0</v>
      </c>
      <c r="EW62" s="12">
        <f t="shared" si="145"/>
        <v>0</v>
      </c>
      <c r="EX62" s="12">
        <f t="shared" si="145"/>
        <v>0</v>
      </c>
      <c r="EY62" s="12">
        <f t="shared" si="145"/>
        <v>0</v>
      </c>
      <c r="EZ62" s="12">
        <f t="shared" si="145"/>
        <v>0</v>
      </c>
      <c r="FA62" s="12">
        <f t="shared" si="145"/>
        <v>0</v>
      </c>
      <c r="FB62" s="12">
        <f t="shared" si="145"/>
        <v>0</v>
      </c>
      <c r="FC62" s="12">
        <f t="shared" si="145"/>
        <v>0</v>
      </c>
      <c r="FD62" s="12">
        <f t="shared" si="145"/>
        <v>0</v>
      </c>
      <c r="FE62" s="12">
        <f t="shared" si="145"/>
        <v>0</v>
      </c>
      <c r="FF62" s="12">
        <f t="shared" si="145"/>
        <v>0</v>
      </c>
      <c r="FG62" s="12">
        <f t="shared" si="145"/>
        <v>0</v>
      </c>
      <c r="FH62" s="12">
        <f t="shared" si="145"/>
        <v>0</v>
      </c>
      <c r="FI62" s="12">
        <f t="shared" si="145"/>
        <v>285008.6666666668</v>
      </c>
      <c r="FJ62" s="12">
        <f t="shared" si="145"/>
        <v>5100</v>
      </c>
      <c r="FK62" s="12">
        <f t="shared" si="145"/>
        <v>330759.74663889542</v>
      </c>
      <c r="FL62" s="12">
        <f t="shared" si="145"/>
        <v>0.21802891837434221</v>
      </c>
      <c r="FM62" s="12">
        <f t="shared" si="145"/>
        <v>0</v>
      </c>
      <c r="FN62" s="13">
        <v>0</v>
      </c>
      <c r="FO62" s="43">
        <v>0</v>
      </c>
      <c r="FP62" s="12">
        <v>3304</v>
      </c>
      <c r="FQ62" s="12">
        <v>3851.2655511544381</v>
      </c>
      <c r="FR62" s="12">
        <f t="shared" si="145"/>
        <v>0</v>
      </c>
      <c r="FS62" s="12">
        <f t="shared" si="145"/>
        <v>0</v>
      </c>
      <c r="FT62" s="12">
        <f t="shared" si="145"/>
        <v>24129.5</v>
      </c>
      <c r="FU62" s="12">
        <f t="shared" si="145"/>
        <v>0</v>
      </c>
      <c r="FV62" s="12">
        <f t="shared" si="145"/>
        <v>0</v>
      </c>
      <c r="FW62" s="12">
        <f t="shared" si="145"/>
        <v>0</v>
      </c>
      <c r="FX62" s="12">
        <f t="shared" si="145"/>
        <v>0</v>
      </c>
      <c r="FY62" s="12">
        <f t="shared" si="145"/>
        <v>0</v>
      </c>
      <c r="FZ62" s="12">
        <f t="shared" si="145"/>
        <v>12471215.066666663</v>
      </c>
      <c r="GA62" s="12">
        <f t="shared" si="145"/>
        <v>14473159.655015776</v>
      </c>
      <c r="GB62" s="12">
        <f t="shared" si="145"/>
        <v>0.43103901218213869</v>
      </c>
      <c r="GC62" s="12">
        <f t="shared" si="145"/>
        <v>0</v>
      </c>
      <c r="GD62" s="12">
        <f t="shared" si="145"/>
        <v>0</v>
      </c>
      <c r="GE62" s="12">
        <f t="shared" si="145"/>
        <v>0</v>
      </c>
      <c r="GF62" s="12">
        <f t="shared" si="145"/>
        <v>0</v>
      </c>
      <c r="GG62" s="12">
        <f t="shared" si="145"/>
        <v>0</v>
      </c>
      <c r="GH62" s="12">
        <f t="shared" si="145"/>
        <v>0</v>
      </c>
      <c r="GI62" s="12">
        <f t="shared" si="145"/>
        <v>0</v>
      </c>
      <c r="GJ62" s="12">
        <f t="shared" si="145"/>
        <v>0</v>
      </c>
      <c r="GK62" s="12">
        <f t="shared" si="145"/>
        <v>0</v>
      </c>
      <c r="GL62" s="12">
        <f t="shared" si="145"/>
        <v>110585.97333333333</v>
      </c>
      <c r="GM62" s="12">
        <f t="shared" si="145"/>
        <v>128337.81144040872</v>
      </c>
      <c r="GN62" s="12">
        <f t="shared" si="145"/>
        <v>1.9184849242351341E-2</v>
      </c>
      <c r="GO62" s="12">
        <f t="shared" si="145"/>
        <v>0</v>
      </c>
      <c r="GP62" s="12" t="e">
        <f t="shared" si="145"/>
        <v>#DIV/0!</v>
      </c>
      <c r="GQ62" s="12" t="e">
        <f t="shared" si="145"/>
        <v>#DIV/0!</v>
      </c>
      <c r="GR62" s="12">
        <f t="shared" si="145"/>
        <v>0</v>
      </c>
      <c r="GS62" s="12">
        <f t="shared" si="145"/>
        <v>0</v>
      </c>
      <c r="GT62" s="12">
        <f t="shared" ref="GT62:HC62" si="146">SUM(GT63:GT96)-GT80-GT79-GT78-GT77-GT76-GT75-GT74-GT73-GT72-GT71-GT70-GT68-GT67</f>
        <v>0</v>
      </c>
      <c r="GU62" s="12">
        <f t="shared" si="146"/>
        <v>0</v>
      </c>
      <c r="GV62" s="27">
        <f t="shared" si="127"/>
        <v>0</v>
      </c>
      <c r="GW62" s="38">
        <f t="shared" si="70"/>
        <v>0</v>
      </c>
      <c r="GX62" s="12">
        <f t="shared" si="146"/>
        <v>0</v>
      </c>
      <c r="GY62" s="12">
        <f t="shared" si="146"/>
        <v>0</v>
      </c>
      <c r="GZ62" s="12">
        <f t="shared" si="146"/>
        <v>0</v>
      </c>
      <c r="HA62" s="12">
        <f t="shared" si="146"/>
        <v>110585.97333333333</v>
      </c>
      <c r="HB62" s="12">
        <f t="shared" si="146"/>
        <v>128337.81144040878</v>
      </c>
      <c r="HC62" s="12">
        <f t="shared" si="146"/>
        <v>0.5344176051948758</v>
      </c>
    </row>
    <row r="63" spans="1:211">
      <c r="A63" s="18">
        <v>201</v>
      </c>
      <c r="B63" s="3" t="s">
        <v>537</v>
      </c>
      <c r="C63" s="3" t="s">
        <v>352</v>
      </c>
      <c r="D63" s="12">
        <f t="shared" ref="D63:D96" si="147">E63+AY63+CA63+CK63+FZ63+GC63+GF63+GI63+GL63</f>
        <v>12924944.433333334</v>
      </c>
      <c r="E63" s="12">
        <f t="shared" ref="E63:E96" si="148">F63+I63+L63+T63+X63+AV63+AA63+AD63+AG63+AJ63+AS63</f>
        <v>3892604.8</v>
      </c>
      <c r="F63" s="13">
        <v>1713864</v>
      </c>
      <c r="G63" s="26">
        <f t="shared" si="71"/>
        <v>1988982.4019861051</v>
      </c>
      <c r="H63" s="40">
        <f t="shared" si="72"/>
        <v>2.5093127193773084E-2</v>
      </c>
      <c r="I63" s="13">
        <v>1125042</v>
      </c>
      <c r="J63" s="13">
        <f t="shared" si="73"/>
        <v>1305639.6187184351</v>
      </c>
      <c r="K63" s="40">
        <f t="shared" si="5"/>
        <v>3.0304163248709132E-2</v>
      </c>
      <c r="L63" s="13">
        <v>771238.8</v>
      </c>
      <c r="M63" s="13">
        <f t="shared" si="74"/>
        <v>895042.08089374739</v>
      </c>
      <c r="N63" s="40">
        <f t="shared" si="6"/>
        <v>2.5093127193773088E-2</v>
      </c>
      <c r="O63" s="13">
        <v>22320</v>
      </c>
      <c r="P63" s="13">
        <v>367938</v>
      </c>
      <c r="Q63" s="13">
        <f t="shared" ref="Q63:Q96" si="149">$T$4*R63</f>
        <v>25902.922992915352</v>
      </c>
      <c r="R63" s="43">
        <f t="shared" ref="R63:R96" si="150">O63/$T$8</f>
        <v>3.9931300987548308E-3</v>
      </c>
      <c r="S63" s="124">
        <v>89032</v>
      </c>
      <c r="T63" s="130">
        <v>91200</v>
      </c>
      <c r="U63" s="125">
        <v>367938</v>
      </c>
      <c r="V63" s="125">
        <f t="shared" si="76"/>
        <v>105839.9004011595</v>
      </c>
      <c r="W63" s="43">
        <f t="shared" si="8"/>
        <v>1.6316015457277802E-2</v>
      </c>
      <c r="X63" s="13">
        <f ca="1">'13年1-9支出明细'!K58/9*12</f>
        <v>191260</v>
      </c>
      <c r="Y63" s="13">
        <f t="shared" si="77"/>
        <v>221962.0542842737</v>
      </c>
      <c r="Z63" s="43">
        <f t="shared" si="9"/>
        <v>7.8534891347611532E-2</v>
      </c>
      <c r="AA63" s="13">
        <f ca="1">'13年1-9支出明细'!L58/9*12</f>
        <v>0</v>
      </c>
      <c r="AB63" s="13">
        <f t="shared" si="78"/>
        <v>0</v>
      </c>
      <c r="AC63" s="43">
        <f t="shared" si="10"/>
        <v>0</v>
      </c>
      <c r="AD63" s="13">
        <f ca="1">'13年1-9支出明细'!M58/9*12</f>
        <v>0</v>
      </c>
      <c r="AE63" s="13">
        <f t="shared" si="79"/>
        <v>0</v>
      </c>
      <c r="AF63" s="43">
        <f t="shared" si="11"/>
        <v>0</v>
      </c>
      <c r="AG63" s="13">
        <f ca="1">'13年1-9支出明细'!N58/9*12</f>
        <v>0</v>
      </c>
      <c r="AH63" s="23">
        <v>0</v>
      </c>
      <c r="AI63" s="43">
        <v>0</v>
      </c>
      <c r="AJ63" s="23">
        <f t="shared" si="12"/>
        <v>0</v>
      </c>
      <c r="AK63" s="23">
        <f t="shared" si="13"/>
        <v>0</v>
      </c>
      <c r="AL63" s="43">
        <f t="shared" si="14"/>
        <v>0</v>
      </c>
      <c r="AM63" s="13">
        <f ca="1">'13年1-9支出明细'!P58/9*12</f>
        <v>0</v>
      </c>
      <c r="AN63" s="13">
        <f t="shared" si="80"/>
        <v>0</v>
      </c>
      <c r="AO63" s="43">
        <f t="shared" si="15"/>
        <v>0</v>
      </c>
      <c r="AP63" s="13">
        <f ca="1">'13年1-9支出明细'!Q58/9*12</f>
        <v>0</v>
      </c>
      <c r="AQ63" s="13">
        <f t="shared" si="81"/>
        <v>0</v>
      </c>
      <c r="AR63" s="43">
        <f t="shared" si="16"/>
        <v>0</v>
      </c>
      <c r="AS63" s="13">
        <f ca="1">'13年1-9支出明细'!R58/9*12</f>
        <v>0</v>
      </c>
      <c r="AT63" s="13">
        <f t="shared" si="82"/>
        <v>0</v>
      </c>
      <c r="AU63" s="43">
        <f t="shared" si="17"/>
        <v>0</v>
      </c>
      <c r="AV63" s="13">
        <v>0</v>
      </c>
      <c r="AW63" s="13">
        <f t="shared" si="83"/>
        <v>0</v>
      </c>
      <c r="AX63" s="43">
        <f t="shared" si="18"/>
        <v>0</v>
      </c>
      <c r="AY63" s="12">
        <f>BB63+BE63+BH63+BK63+BN63+BQ63+BR63</f>
        <v>8229314.0600000005</v>
      </c>
      <c r="AZ63" s="31">
        <f t="shared" si="84"/>
        <v>9550326.5403537434</v>
      </c>
      <c r="BA63" s="43">
        <f t="shared" si="19"/>
        <v>7.882875778314162E-2</v>
      </c>
      <c r="BB63" s="13">
        <f ca="1">'13年1-9支出明细'!U58/9*12</f>
        <v>0</v>
      </c>
      <c r="BC63" s="13">
        <f t="shared" si="85"/>
        <v>0</v>
      </c>
      <c r="BD63" s="43">
        <f t="shared" si="20"/>
        <v>0</v>
      </c>
      <c r="BE63" s="13">
        <f ca="1">'13年1-9支出明细'!V58/9*12</f>
        <v>0</v>
      </c>
      <c r="BF63" s="13">
        <f t="shared" si="86"/>
        <v>0</v>
      </c>
      <c r="BG63" s="43">
        <f t="shared" si="21"/>
        <v>0</v>
      </c>
      <c r="BH63" s="13">
        <f ca="1">'13年1-9支出明细'!W58/9*12</f>
        <v>0</v>
      </c>
      <c r="BI63" s="13">
        <f t="shared" si="87"/>
        <v>0</v>
      </c>
      <c r="BJ63" s="43">
        <f t="shared" si="22"/>
        <v>0</v>
      </c>
      <c r="BK63" s="13">
        <f ca="1">'13年1-9支出明细'!X58/9*12</f>
        <v>103235.23999999999</v>
      </c>
      <c r="BL63" s="13">
        <f t="shared" si="88"/>
        <v>119807.09999440562</v>
      </c>
      <c r="BM63" s="43">
        <f t="shared" si="23"/>
        <v>0.15187811747740293</v>
      </c>
      <c r="BN63" s="13">
        <f ca="1">'13年1-9支出明细'!Y58/9*12</f>
        <v>81871.866666666669</v>
      </c>
      <c r="BO63" s="13">
        <f t="shared" si="89"/>
        <v>95014.366377818078</v>
      </c>
      <c r="BP63" s="43">
        <f t="shared" si="24"/>
        <v>4.0500325601276713E-2</v>
      </c>
      <c r="BQ63" s="13">
        <f ca="1">'13年1-9支出明细'!Z58/9*12</f>
        <v>7975217.2133333338</v>
      </c>
      <c r="BR63" s="13">
        <f ca="1">Sheet2!EP57+Sheet2!V57</f>
        <v>68989.740000000005</v>
      </c>
      <c r="BS63" s="13">
        <f t="shared" si="90"/>
        <v>9255440.7405352276</v>
      </c>
      <c r="BT63" s="43">
        <f t="shared" si="25"/>
        <v>9.0177135904204259E-2</v>
      </c>
      <c r="BU63" s="13">
        <f ca="1">'13年1-9支出明细'!AB58/9*12</f>
        <v>22095.119999999999</v>
      </c>
      <c r="BV63" s="13">
        <f t="shared" si="91"/>
        <v>25641.944080610381</v>
      </c>
      <c r="BW63" s="43">
        <f t="shared" si="26"/>
        <v>4.8745956501296426E-3</v>
      </c>
      <c r="BX63" s="13">
        <f ca="1">'13年1-9支出明细'!AC58/9*12</f>
        <v>37571.199999999997</v>
      </c>
      <c r="BY63" s="13">
        <f t="shared" si="92"/>
        <v>43602.325284561877</v>
      </c>
      <c r="BZ63" s="43">
        <f t="shared" si="27"/>
        <v>3.349573665283441E-2</v>
      </c>
      <c r="CA63" s="12">
        <f t="shared" si="131"/>
        <v>17931</v>
      </c>
      <c r="CB63" s="30">
        <f t="shared" si="93"/>
        <v>20809.377786109548</v>
      </c>
      <c r="CC63" s="43">
        <f t="shared" si="28"/>
        <v>6.7046397102351512E-5</v>
      </c>
      <c r="CD63" s="13">
        <f ca="1">'13年1-9支出明细'!AE58/9*12</f>
        <v>17931</v>
      </c>
      <c r="CE63" s="13">
        <f t="shared" si="94"/>
        <v>20809.377786109548</v>
      </c>
      <c r="CF63" s="43">
        <f t="shared" si="29"/>
        <v>7.7613212025303148E-5</v>
      </c>
      <c r="CG63" s="13">
        <f ca="1">'13年1-9支出明细'!AF58/9*12</f>
        <v>0</v>
      </c>
      <c r="CH63" s="13">
        <f ca="1">Sheet2!BP57+Sheet2!ET57</f>
        <v>0</v>
      </c>
      <c r="CI63" s="13">
        <f t="shared" si="95"/>
        <v>0</v>
      </c>
      <c r="CJ63" s="43">
        <f t="shared" si="30"/>
        <v>0</v>
      </c>
      <c r="CK63" s="12">
        <f>CN63+CQ63+CT63+CW63+CZ63+DC63++DG63+DJ63+DM63+DQ63+EA63+ED63+EN63+EQ63+ET63+EW63+EZ63+FC63+FF63+FI63+FJ63+FM63+FP63+FS63+FW63</f>
        <v>2747.3333333333335</v>
      </c>
      <c r="CL63" s="30">
        <f t="shared" si="96"/>
        <v>3188.3496312366838</v>
      </c>
      <c r="CM63" s="43">
        <f t="shared" si="31"/>
        <v>2.9986851981325378E-5</v>
      </c>
      <c r="CN63" s="13">
        <f ca="1">'13年1-9支出明细'!AI58/9*12</f>
        <v>0</v>
      </c>
      <c r="CO63" s="13">
        <f t="shared" si="97"/>
        <v>0</v>
      </c>
      <c r="CP63" s="43">
        <f t="shared" si="32"/>
        <v>0</v>
      </c>
      <c r="CQ63" s="13">
        <f ca="1">'13年1-9支出明细'!AJ58/9*12</f>
        <v>0</v>
      </c>
      <c r="CR63" s="13">
        <f t="shared" si="98"/>
        <v>0</v>
      </c>
      <c r="CS63" s="43">
        <f t="shared" si="33"/>
        <v>0</v>
      </c>
      <c r="CT63" s="13">
        <f ca="1">'13年1-9支出明细'!AK58/9*12</f>
        <v>0</v>
      </c>
      <c r="CU63" s="13">
        <f t="shared" si="99"/>
        <v>0</v>
      </c>
      <c r="CV63" s="43">
        <f t="shared" si="34"/>
        <v>0</v>
      </c>
      <c r="CW63" s="13">
        <f ca="1">'13年1-9支出明细'!AL58/9*12</f>
        <v>0</v>
      </c>
      <c r="CX63" s="13">
        <f t="shared" si="100"/>
        <v>0</v>
      </c>
      <c r="CY63" s="43">
        <f t="shared" si="35"/>
        <v>0</v>
      </c>
      <c r="CZ63" s="13">
        <f ca="1">'13年1-9支出明细'!AM58/9*12</f>
        <v>0</v>
      </c>
      <c r="DA63" s="13">
        <f t="shared" si="101"/>
        <v>0</v>
      </c>
      <c r="DB63" s="43">
        <f t="shared" si="36"/>
        <v>0</v>
      </c>
      <c r="DC63" s="13">
        <f ca="1">'13年1-9支出明细'!AN58/9*12</f>
        <v>0</v>
      </c>
      <c r="DD63" s="13">
        <f t="shared" si="102"/>
        <v>0</v>
      </c>
      <c r="DE63" s="13">
        <f ca="1">Sheet2!DG57+Sheet2!AD57</f>
        <v>0</v>
      </c>
      <c r="DF63" s="43">
        <f t="shared" si="37"/>
        <v>0</v>
      </c>
      <c r="DG63" s="13">
        <f ca="1">'13年1-9支出明细'!AP58/9*12</f>
        <v>0</v>
      </c>
      <c r="DH63" s="13">
        <f t="shared" si="103"/>
        <v>0</v>
      </c>
      <c r="DI63" s="43">
        <f t="shared" si="38"/>
        <v>0</v>
      </c>
      <c r="DJ63" s="13">
        <f ca="1">'13年1-9支出明细'!AQ58/9*12</f>
        <v>0</v>
      </c>
      <c r="DK63" s="13">
        <f t="shared" si="104"/>
        <v>0</v>
      </c>
      <c r="DL63" s="43">
        <f t="shared" si="39"/>
        <v>0</v>
      </c>
      <c r="DM63" s="13">
        <f ca="1">'13年1-9支出明细'!AR58/9*12</f>
        <v>0</v>
      </c>
      <c r="DN63" s="13">
        <f ca="1">Sheet2!DK57+Sheet2!AH57</f>
        <v>0</v>
      </c>
      <c r="DO63" s="13"/>
      <c r="DP63" s="43">
        <f t="shared" si="40"/>
        <v>0</v>
      </c>
      <c r="DQ63" s="13">
        <f ca="1">'13年1-9支出明细'!AT58/9*12</f>
        <v>0</v>
      </c>
      <c r="DR63" s="13">
        <f t="shared" si="105"/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43">
        <f t="shared" si="42"/>
        <v>0</v>
      </c>
      <c r="EA63" s="13">
        <v>0</v>
      </c>
      <c r="EB63" s="13">
        <f t="shared" si="106"/>
        <v>0</v>
      </c>
      <c r="EC63" s="43">
        <f t="shared" si="43"/>
        <v>0</v>
      </c>
      <c r="ED63" s="13">
        <f ca="1">'13年1-9支出明细'!BC58/9*12</f>
        <v>0</v>
      </c>
      <c r="EE63" s="13">
        <f t="shared" si="107"/>
        <v>0</v>
      </c>
      <c r="EF63" s="43">
        <f t="shared" si="44"/>
        <v>0</v>
      </c>
      <c r="EG63" s="13">
        <f ca="1">'13年1-9支出明细'!BD58/9*12</f>
        <v>0</v>
      </c>
      <c r="EH63" s="13">
        <f t="shared" si="108"/>
        <v>0</v>
      </c>
      <c r="EI63" s="43">
        <f t="shared" si="45"/>
        <v>0</v>
      </c>
      <c r="EJ63" s="13">
        <f ca="1">'13年1-9支出明细'!BE58/9*12</f>
        <v>0</v>
      </c>
      <c r="EK63" s="13">
        <f t="shared" si="109"/>
        <v>0</v>
      </c>
      <c r="EL63" s="13">
        <v>0</v>
      </c>
      <c r="EM63" s="43">
        <f t="shared" si="46"/>
        <v>0</v>
      </c>
      <c r="EN63" s="13">
        <f ca="1">'13年1-9支出明细'!BG58/9*12</f>
        <v>0</v>
      </c>
      <c r="EO63" s="13">
        <f t="shared" si="110"/>
        <v>0</v>
      </c>
      <c r="EP63" s="43">
        <f t="shared" si="47"/>
        <v>0</v>
      </c>
      <c r="EQ63" s="13">
        <f ca="1">'13年1-9支出明细'!BH58/9*12</f>
        <v>0</v>
      </c>
      <c r="ER63" s="13">
        <f t="shared" si="111"/>
        <v>0</v>
      </c>
      <c r="ES63" s="43">
        <f t="shared" si="48"/>
        <v>0</v>
      </c>
      <c r="ET63" s="13">
        <v>0</v>
      </c>
      <c r="EU63" s="13">
        <f t="shared" si="112"/>
        <v>0</v>
      </c>
      <c r="EV63" s="43">
        <f t="shared" si="49"/>
        <v>0</v>
      </c>
      <c r="EW63" s="13">
        <f ca="1">'13年1-9支出明细'!BJ58/9*12</f>
        <v>0</v>
      </c>
      <c r="EX63" s="13">
        <f t="shared" si="113"/>
        <v>0</v>
      </c>
      <c r="EY63" s="43">
        <f t="shared" si="50"/>
        <v>0</v>
      </c>
      <c r="EZ63" s="13">
        <v>0</v>
      </c>
      <c r="FA63" s="13">
        <f t="shared" si="114"/>
        <v>0</v>
      </c>
      <c r="FB63" s="43">
        <f t="shared" si="51"/>
        <v>0</v>
      </c>
      <c r="FC63" s="13">
        <f ca="1">'13年1-9支出明细'!BL58/9*12</f>
        <v>0</v>
      </c>
      <c r="FD63" s="13">
        <f t="shared" si="115"/>
        <v>0</v>
      </c>
      <c r="FE63" s="43">
        <f t="shared" si="52"/>
        <v>0</v>
      </c>
      <c r="FF63" s="13">
        <f ca="1">'13年1-9支出明细'!BM58/9*12</f>
        <v>0</v>
      </c>
      <c r="FG63" s="13">
        <f t="shared" si="116"/>
        <v>0</v>
      </c>
      <c r="FH63" s="43">
        <f t="shared" si="53"/>
        <v>0</v>
      </c>
      <c r="FI63" s="13">
        <f ca="1">'13年1-9支出明细'!BN58/9*12</f>
        <v>2747.3333333333335</v>
      </c>
      <c r="FJ63" s="13">
        <f ca="1">Sheet2!EX57+Sheet2!BF57</f>
        <v>0</v>
      </c>
      <c r="FK63" s="13">
        <f t="shared" si="117"/>
        <v>3188.3496312366829</v>
      </c>
      <c r="FL63" s="43">
        <f t="shared" si="54"/>
        <v>2.1016838613578167E-3</v>
      </c>
      <c r="FM63" s="13">
        <f ca="1">'13年1-9支出明细'!BP58/9*12</f>
        <v>0</v>
      </c>
      <c r="FN63" s="13">
        <v>0</v>
      </c>
      <c r="FO63" s="43">
        <v>0</v>
      </c>
      <c r="FP63" s="13">
        <v>0</v>
      </c>
      <c r="FQ63" s="13">
        <f t="shared" si="118"/>
        <v>0</v>
      </c>
      <c r="FR63" s="43">
        <f t="shared" si="55"/>
        <v>0</v>
      </c>
      <c r="FS63" s="13">
        <f ca="1">'13年1-9支出明细'!BR58/9*12</f>
        <v>0</v>
      </c>
      <c r="FT63" s="13">
        <v>16250</v>
      </c>
      <c r="FU63" s="13"/>
      <c r="FV63" s="43"/>
      <c r="FW63" s="13">
        <f ca="1">'13年1-9支出明细'!BT58/9*12</f>
        <v>0</v>
      </c>
      <c r="FX63" s="13">
        <f t="shared" si="119"/>
        <v>0</v>
      </c>
      <c r="FY63" s="43">
        <f t="shared" si="56"/>
        <v>0</v>
      </c>
      <c r="FZ63" s="12">
        <f ca="1">'13年1-9支出明细'!BU58/9*12</f>
        <v>681195.2666666666</v>
      </c>
      <c r="GA63" s="12">
        <f t="shared" si="120"/>
        <v>790544.2892296192</v>
      </c>
      <c r="GB63" s="43">
        <f t="shared" si="57"/>
        <v>2.3543955683351745E-2</v>
      </c>
      <c r="GC63" s="12">
        <f ca="1">'13年1-9支出明细'!BV58/9*12</f>
        <v>0</v>
      </c>
      <c r="GD63" s="12">
        <f t="shared" si="121"/>
        <v>0</v>
      </c>
      <c r="GE63" s="43">
        <f t="shared" si="58"/>
        <v>0</v>
      </c>
      <c r="GF63" s="12">
        <f ca="1">'13年1-9支出明细'!BW58/9*12</f>
        <v>0</v>
      </c>
      <c r="GG63" s="12">
        <f t="shared" si="122"/>
        <v>0</v>
      </c>
      <c r="GH63" s="43">
        <f t="shared" si="59"/>
        <v>0</v>
      </c>
      <c r="GI63" s="12">
        <v>0</v>
      </c>
      <c r="GJ63" s="12">
        <f t="shared" si="123"/>
        <v>0</v>
      </c>
      <c r="GK63" s="43">
        <f t="shared" si="60"/>
        <v>0</v>
      </c>
      <c r="GL63" s="27">
        <f>GO63+GR63+GU63+GX63+HA63</f>
        <v>101151.97333333333</v>
      </c>
      <c r="GM63" s="27">
        <f t="shared" si="124"/>
        <v>117389.41648005195</v>
      </c>
      <c r="GN63" s="43">
        <f t="shared" si="61"/>
        <v>1.7548205260326653E-2</v>
      </c>
      <c r="GO63" s="13">
        <f ca="1">'13年1-9支出明细'!BZ58/9*12</f>
        <v>0</v>
      </c>
      <c r="GP63" s="13" t="e">
        <f t="shared" si="125"/>
        <v>#DIV/0!</v>
      </c>
      <c r="GQ63" s="43" t="e">
        <f t="shared" si="62"/>
        <v>#DIV/0!</v>
      </c>
      <c r="GR63" s="13">
        <f ca="1">'13年1-9支出明细'!CA58/9*12</f>
        <v>0</v>
      </c>
      <c r="GS63" s="13">
        <f t="shared" si="126"/>
        <v>0</v>
      </c>
      <c r="GT63" s="43">
        <f t="shared" si="63"/>
        <v>0</v>
      </c>
      <c r="GU63" s="13">
        <f ca="1">'13年1-9支出明细'!CB58/9*12</f>
        <v>0</v>
      </c>
      <c r="GV63" s="27">
        <f t="shared" si="127"/>
        <v>0</v>
      </c>
      <c r="GW63" s="38">
        <f t="shared" si="70"/>
        <v>0</v>
      </c>
      <c r="GX63" s="13">
        <f ca="1">'13年1-9支出明细'!CC58/9*12</f>
        <v>0</v>
      </c>
      <c r="GY63" s="13">
        <f t="shared" si="128"/>
        <v>0</v>
      </c>
      <c r="GZ63" s="43">
        <f t="shared" si="64"/>
        <v>0</v>
      </c>
      <c r="HA63" s="13">
        <f ca="1">'13年1-9支出明细'!CD58/9*12</f>
        <v>101151.97333333333</v>
      </c>
      <c r="HB63" s="13">
        <f t="shared" si="129"/>
        <v>117389.41648005198</v>
      </c>
      <c r="HC63" s="56">
        <f t="shared" si="65"/>
        <v>0.48882687125783708</v>
      </c>
    </row>
    <row r="64" spans="1:211">
      <c r="A64" s="18">
        <v>202</v>
      </c>
      <c r="B64" s="3" t="s">
        <v>538</v>
      </c>
      <c r="C64" s="3" t="s">
        <v>353</v>
      </c>
      <c r="D64" s="12">
        <f t="shared" si="147"/>
        <v>9015774.5766666662</v>
      </c>
      <c r="E64" s="12">
        <f t="shared" si="148"/>
        <v>942173</v>
      </c>
      <c r="F64" s="13">
        <v>417060</v>
      </c>
      <c r="G64" s="26">
        <f t="shared" si="71"/>
        <v>484008.64979503915</v>
      </c>
      <c r="H64" s="40">
        <f t="shared" si="72"/>
        <v>6.1062835951014799E-3</v>
      </c>
      <c r="I64" s="13">
        <v>315836</v>
      </c>
      <c r="J64" s="13">
        <f t="shared" si="73"/>
        <v>366535.64455154177</v>
      </c>
      <c r="K64" s="40">
        <f t="shared" si="5"/>
        <v>8.5073674616763621E-3</v>
      </c>
      <c r="L64" s="13">
        <v>187677</v>
      </c>
      <c r="M64" s="13">
        <f t="shared" si="74"/>
        <v>217803.89240776768</v>
      </c>
      <c r="N64" s="40">
        <f t="shared" si="6"/>
        <v>6.1062835951014808E-3</v>
      </c>
      <c r="O64" s="13">
        <v>37200</v>
      </c>
      <c r="P64" s="13">
        <v>0</v>
      </c>
      <c r="Q64" s="13">
        <f t="shared" si="149"/>
        <v>43171.538321525579</v>
      </c>
      <c r="R64" s="43">
        <f t="shared" si="150"/>
        <v>6.6552168312580505E-3</v>
      </c>
      <c r="S64" s="124">
        <v>36533.333333333328</v>
      </c>
      <c r="T64" s="130">
        <v>21600</v>
      </c>
      <c r="U64" s="125">
        <v>0</v>
      </c>
      <c r="V64" s="125">
        <f t="shared" si="76"/>
        <v>25067.344831853563</v>
      </c>
      <c r="W64" s="43">
        <f t="shared" si="8"/>
        <v>3.8643194504079004E-3</v>
      </c>
      <c r="X64" s="13">
        <f ca="1">'13年1-9支出明细'!K59/9*12</f>
        <v>0</v>
      </c>
      <c r="Y64" s="13">
        <f t="shared" si="77"/>
        <v>0</v>
      </c>
      <c r="Z64" s="43">
        <f t="shared" si="9"/>
        <v>0</v>
      </c>
      <c r="AA64" s="13">
        <f ca="1">'13年1-9支出明细'!L59/9*12</f>
        <v>0</v>
      </c>
      <c r="AB64" s="13">
        <f t="shared" si="78"/>
        <v>0</v>
      </c>
      <c r="AC64" s="43">
        <f t="shared" si="10"/>
        <v>0</v>
      </c>
      <c r="AD64" s="13">
        <f ca="1">'13年1-9支出明细'!M59/9*12</f>
        <v>0</v>
      </c>
      <c r="AE64" s="13">
        <f t="shared" si="79"/>
        <v>0</v>
      </c>
      <c r="AF64" s="43">
        <f t="shared" si="11"/>
        <v>0</v>
      </c>
      <c r="AG64" s="13">
        <f ca="1">'13年1-9支出明细'!N59/9*12</f>
        <v>0</v>
      </c>
      <c r="AH64" s="23">
        <v>0</v>
      </c>
      <c r="AI64" s="43">
        <v>0</v>
      </c>
      <c r="AJ64" s="23">
        <f t="shared" si="12"/>
        <v>0</v>
      </c>
      <c r="AK64" s="23">
        <f t="shared" si="13"/>
        <v>0</v>
      </c>
      <c r="AL64" s="43">
        <f t="shared" si="14"/>
        <v>0</v>
      </c>
      <c r="AM64" s="13">
        <f ca="1">'13年1-9支出明细'!P59/9*12</f>
        <v>0</v>
      </c>
      <c r="AN64" s="13">
        <f t="shared" si="80"/>
        <v>0</v>
      </c>
      <c r="AO64" s="43">
        <f t="shared" si="15"/>
        <v>0</v>
      </c>
      <c r="AP64" s="13">
        <f ca="1">'13年1-9支出明细'!Q59/9*12</f>
        <v>0</v>
      </c>
      <c r="AQ64" s="13">
        <f t="shared" si="81"/>
        <v>0</v>
      </c>
      <c r="AR64" s="43">
        <f t="shared" si="16"/>
        <v>0</v>
      </c>
      <c r="AS64" s="13">
        <f ca="1">'13年1-9支出明细'!R59/9*12</f>
        <v>0</v>
      </c>
      <c r="AT64" s="13">
        <f t="shared" si="82"/>
        <v>0</v>
      </c>
      <c r="AU64" s="43">
        <f t="shared" si="17"/>
        <v>0</v>
      </c>
      <c r="AV64" s="13">
        <v>0</v>
      </c>
      <c r="AW64" s="13">
        <f t="shared" si="83"/>
        <v>0</v>
      </c>
      <c r="AX64" s="43">
        <f t="shared" si="18"/>
        <v>0</v>
      </c>
      <c r="AY64" s="12">
        <f>BB64+BE64+BH64+BK64+BN64+BQ64+BR64</f>
        <v>8022101.8433333337</v>
      </c>
      <c r="AZ64" s="31">
        <f t="shared" si="84"/>
        <v>9309851.5362539254</v>
      </c>
      <c r="BA64" s="43">
        <f t="shared" si="19"/>
        <v>7.6843867971155944E-2</v>
      </c>
      <c r="BB64" s="13">
        <f ca="1">'13年1-9支出明细'!U59/9*12</f>
        <v>7847569.666666666</v>
      </c>
      <c r="BC64" s="13">
        <f t="shared" si="85"/>
        <v>9107302.5428855289</v>
      </c>
      <c r="BD64" s="43">
        <f t="shared" si="20"/>
        <v>1</v>
      </c>
      <c r="BE64" s="13">
        <f ca="1">'13年1-9支出明细'!V59/9*12</f>
        <v>0</v>
      </c>
      <c r="BF64" s="13">
        <f t="shared" si="86"/>
        <v>0</v>
      </c>
      <c r="BG64" s="43">
        <f t="shared" si="21"/>
        <v>0</v>
      </c>
      <c r="BH64" s="13">
        <f ca="1">'13年1-9支出明细'!W59/9*12</f>
        <v>0</v>
      </c>
      <c r="BI64" s="13">
        <f t="shared" si="87"/>
        <v>0</v>
      </c>
      <c r="BJ64" s="43">
        <f t="shared" si="22"/>
        <v>0</v>
      </c>
      <c r="BK64" s="13">
        <f ca="1">'13年1-9支出明细'!X59/9*12</f>
        <v>5413.48</v>
      </c>
      <c r="BL64" s="13">
        <f t="shared" si="88"/>
        <v>6282.4800879788236</v>
      </c>
      <c r="BM64" s="43">
        <f t="shared" si="23"/>
        <v>7.9642295731726029E-3</v>
      </c>
      <c r="BN64" s="13">
        <f ca="1">'13年1-9支出明细'!Y59/9*12</f>
        <v>413.15999999999997</v>
      </c>
      <c r="BO64" s="13">
        <f t="shared" si="89"/>
        <v>479.48260142262114</v>
      </c>
      <c r="BP64" s="43">
        <f t="shared" si="24"/>
        <v>2.0438173949973234E-4</v>
      </c>
      <c r="BQ64" s="13">
        <f ca="1">'13年1-9支出明细'!Z59/9*12</f>
        <v>164192.66666666669</v>
      </c>
      <c r="BR64" s="13">
        <f ca="1">Sheet2!EP58+Sheet2!V58</f>
        <v>4512.87</v>
      </c>
      <c r="BS64" s="13">
        <f t="shared" si="90"/>
        <v>190549.73121272787</v>
      </c>
      <c r="BT64" s="43">
        <f t="shared" si="25"/>
        <v>1.8565543759384573E-3</v>
      </c>
      <c r="BU64" s="13">
        <f ca="1">'13年1-9支出明细'!AB59/9*12</f>
        <v>4517.16</v>
      </c>
      <c r="BV64" s="13">
        <f t="shared" si="91"/>
        <v>5242.2781194747977</v>
      </c>
      <c r="BW64" s="43">
        <f t="shared" si="26"/>
        <v>9.9656976232487607E-4</v>
      </c>
      <c r="BX64" s="13">
        <f ca="1">'13年1-9支出明细'!AC59/9*12</f>
        <v>1500</v>
      </c>
      <c r="BY64" s="13">
        <f t="shared" si="92"/>
        <v>1740.7878355453863</v>
      </c>
      <c r="BZ64" s="43">
        <f t="shared" si="27"/>
        <v>1.3372903974121567E-3</v>
      </c>
      <c r="CA64" s="12">
        <f t="shared" si="131"/>
        <v>558.13333333333333</v>
      </c>
      <c r="CB64" s="30">
        <f t="shared" si="93"/>
        <v>647.72781151937659</v>
      </c>
      <c r="CC64" s="43">
        <f t="shared" si="28"/>
        <v>2.0869348671421442E-6</v>
      </c>
      <c r="CD64" s="13">
        <f ca="1">'13年1-9支出明细'!AE59/9*12</f>
        <v>558.13333333333333</v>
      </c>
      <c r="CE64" s="13">
        <f t="shared" si="94"/>
        <v>647.7278115193767</v>
      </c>
      <c r="CF64" s="43">
        <f t="shared" si="29"/>
        <v>2.4158452254971392E-6</v>
      </c>
      <c r="CG64" s="13">
        <f ca="1">'13年1-9支出明细'!AF59/9*12</f>
        <v>0</v>
      </c>
      <c r="CH64" s="13">
        <f ca="1">Sheet2!BP58+Sheet2!ET58</f>
        <v>0</v>
      </c>
      <c r="CI64" s="13">
        <f t="shared" si="95"/>
        <v>0</v>
      </c>
      <c r="CJ64" s="43">
        <f t="shared" si="30"/>
        <v>0</v>
      </c>
      <c r="CK64" s="12">
        <f>CN64+CQ64+CT64+CW64+CZ64+DC64++DG64+DJ64+DM64+DQ64+EA64+ED64+EN64+EQ64+ET64+EW64+EZ64+FC64+FF64+FI64+FJ64+FM64+FP64+FS64+FW64</f>
        <v>568</v>
      </c>
      <c r="CL64" s="30">
        <f t="shared" si="96"/>
        <v>659.17832705985302</v>
      </c>
      <c r="CM64" s="43">
        <f t="shared" si="31"/>
        <v>6.1996597641565684E-6</v>
      </c>
      <c r="CN64" s="13">
        <f ca="1">'13年1-9支出明细'!AI59/9*12</f>
        <v>0</v>
      </c>
      <c r="CO64" s="13">
        <f t="shared" si="97"/>
        <v>0</v>
      </c>
      <c r="CP64" s="43">
        <f t="shared" si="32"/>
        <v>0</v>
      </c>
      <c r="CQ64" s="13">
        <f ca="1">'13年1-9支出明细'!AJ59/9*12</f>
        <v>0</v>
      </c>
      <c r="CR64" s="13">
        <f t="shared" si="98"/>
        <v>0</v>
      </c>
      <c r="CS64" s="43">
        <f t="shared" si="33"/>
        <v>0</v>
      </c>
      <c r="CT64" s="13">
        <f ca="1">'13年1-9支出明细'!AK59/9*12</f>
        <v>0</v>
      </c>
      <c r="CU64" s="13">
        <f t="shared" si="99"/>
        <v>0</v>
      </c>
      <c r="CV64" s="43">
        <f t="shared" si="34"/>
        <v>0</v>
      </c>
      <c r="CW64" s="13">
        <f ca="1">'13年1-9支出明细'!AL59/9*12</f>
        <v>0</v>
      </c>
      <c r="CX64" s="13">
        <f t="shared" si="100"/>
        <v>0</v>
      </c>
      <c r="CY64" s="43">
        <f t="shared" si="35"/>
        <v>0</v>
      </c>
      <c r="CZ64" s="13">
        <f ca="1">'13年1-9支出明细'!AM59/9*12</f>
        <v>0</v>
      </c>
      <c r="DA64" s="13">
        <f t="shared" si="101"/>
        <v>0</v>
      </c>
      <c r="DB64" s="43">
        <f t="shared" si="36"/>
        <v>0</v>
      </c>
      <c r="DC64" s="13">
        <f ca="1">'13年1-9支出明细'!AN59/9*12</f>
        <v>0</v>
      </c>
      <c r="DD64" s="13">
        <f t="shared" si="102"/>
        <v>0</v>
      </c>
      <c r="DE64" s="13">
        <f ca="1">Sheet2!DG58+Sheet2!AD58</f>
        <v>0</v>
      </c>
      <c r="DF64" s="43">
        <f t="shared" si="37"/>
        <v>0</v>
      </c>
      <c r="DG64" s="13">
        <f ca="1">'13年1-9支出明细'!AP59/9*12</f>
        <v>0</v>
      </c>
      <c r="DH64" s="13">
        <f t="shared" si="103"/>
        <v>0</v>
      </c>
      <c r="DI64" s="43">
        <f t="shared" si="38"/>
        <v>0</v>
      </c>
      <c r="DJ64" s="13">
        <f ca="1">'13年1-9支出明细'!AQ59/9*12</f>
        <v>0</v>
      </c>
      <c r="DK64" s="13">
        <f t="shared" si="104"/>
        <v>0</v>
      </c>
      <c r="DL64" s="43">
        <f t="shared" si="39"/>
        <v>0</v>
      </c>
      <c r="DM64" s="13">
        <f ca="1">'13年1-9支出明细'!AR59/9*12</f>
        <v>0</v>
      </c>
      <c r="DN64" s="13">
        <f ca="1">Sheet2!DK58+Sheet2!AH58</f>
        <v>0</v>
      </c>
      <c r="DO64" s="13"/>
      <c r="DP64" s="43">
        <f t="shared" si="40"/>
        <v>0</v>
      </c>
      <c r="DQ64" s="13">
        <f ca="1">'13年1-9支出明细'!AT59/9*12</f>
        <v>0</v>
      </c>
      <c r="DR64" s="13">
        <f t="shared" si="105"/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43">
        <f t="shared" si="42"/>
        <v>0</v>
      </c>
      <c r="EA64" s="13">
        <v>0</v>
      </c>
      <c r="EB64" s="13">
        <f t="shared" si="106"/>
        <v>0</v>
      </c>
      <c r="EC64" s="43">
        <f t="shared" si="43"/>
        <v>0</v>
      </c>
      <c r="ED64" s="13">
        <f ca="1">'13年1-9支出明细'!BC59/9*12</f>
        <v>0</v>
      </c>
      <c r="EE64" s="13">
        <f t="shared" si="107"/>
        <v>0</v>
      </c>
      <c r="EF64" s="43">
        <f t="shared" si="44"/>
        <v>0</v>
      </c>
      <c r="EG64" s="13">
        <f ca="1">'13年1-9支出明细'!BD59/9*12</f>
        <v>0</v>
      </c>
      <c r="EH64" s="13">
        <f t="shared" si="108"/>
        <v>0</v>
      </c>
      <c r="EI64" s="43">
        <f t="shared" si="45"/>
        <v>0</v>
      </c>
      <c r="EJ64" s="13">
        <f ca="1">'13年1-9支出明细'!BE59/9*12</f>
        <v>0</v>
      </c>
      <c r="EK64" s="13">
        <f t="shared" si="109"/>
        <v>0</v>
      </c>
      <c r="EL64" s="13">
        <v>0</v>
      </c>
      <c r="EM64" s="43">
        <f t="shared" si="46"/>
        <v>0</v>
      </c>
      <c r="EN64" s="13">
        <f ca="1">'13年1-9支出明细'!BG59/9*12</f>
        <v>0</v>
      </c>
      <c r="EO64" s="13">
        <f t="shared" si="110"/>
        <v>0</v>
      </c>
      <c r="EP64" s="43">
        <f t="shared" si="47"/>
        <v>0</v>
      </c>
      <c r="EQ64" s="13">
        <f ca="1">'13年1-9支出明细'!BH59/9*12</f>
        <v>0</v>
      </c>
      <c r="ER64" s="13">
        <f t="shared" si="111"/>
        <v>0</v>
      </c>
      <c r="ES64" s="43">
        <f t="shared" si="48"/>
        <v>0</v>
      </c>
      <c r="ET64" s="13">
        <v>0</v>
      </c>
      <c r="EU64" s="13">
        <f t="shared" si="112"/>
        <v>0</v>
      </c>
      <c r="EV64" s="43">
        <f t="shared" si="49"/>
        <v>0</v>
      </c>
      <c r="EW64" s="13">
        <f ca="1">'13年1-9支出明细'!BJ59/9*12</f>
        <v>0</v>
      </c>
      <c r="EX64" s="13">
        <f t="shared" si="113"/>
        <v>0</v>
      </c>
      <c r="EY64" s="43">
        <f t="shared" si="50"/>
        <v>0</v>
      </c>
      <c r="EZ64" s="13">
        <v>0</v>
      </c>
      <c r="FA64" s="13">
        <f t="shared" si="114"/>
        <v>0</v>
      </c>
      <c r="FB64" s="43">
        <f t="shared" si="51"/>
        <v>0</v>
      </c>
      <c r="FC64" s="13">
        <f ca="1">'13年1-9支出明细'!BL59/9*12</f>
        <v>0</v>
      </c>
      <c r="FD64" s="13">
        <f t="shared" si="115"/>
        <v>0</v>
      </c>
      <c r="FE64" s="43">
        <f t="shared" si="52"/>
        <v>0</v>
      </c>
      <c r="FF64" s="13">
        <f ca="1">'13年1-9支出明细'!BM59/9*12</f>
        <v>0</v>
      </c>
      <c r="FG64" s="13">
        <f t="shared" si="116"/>
        <v>0</v>
      </c>
      <c r="FH64" s="43">
        <f t="shared" si="53"/>
        <v>0</v>
      </c>
      <c r="FI64" s="13">
        <f ca="1">'13年1-9支出明细'!BN59/9*12</f>
        <v>568</v>
      </c>
      <c r="FJ64" s="13">
        <f ca="1">Sheet2!EX58+Sheet2!BF58</f>
        <v>0</v>
      </c>
      <c r="FK64" s="13">
        <f t="shared" si="117"/>
        <v>659.1783270598529</v>
      </c>
      <c r="FL64" s="43">
        <f t="shared" si="54"/>
        <v>4.3451459594197035E-4</v>
      </c>
      <c r="FM64" s="13">
        <f ca="1">'13年1-9支出明细'!BP59/9*12</f>
        <v>0</v>
      </c>
      <c r="FN64" s="13">
        <v>0</v>
      </c>
      <c r="FO64" s="43">
        <v>0</v>
      </c>
      <c r="FP64" s="13">
        <v>0</v>
      </c>
      <c r="FQ64" s="13">
        <f t="shared" si="118"/>
        <v>0</v>
      </c>
      <c r="FR64" s="43">
        <f t="shared" si="55"/>
        <v>0</v>
      </c>
      <c r="FS64" s="13">
        <f ca="1">'13年1-9支出明细'!BR59/9*12</f>
        <v>0</v>
      </c>
      <c r="FT64" s="13">
        <v>0</v>
      </c>
      <c r="FU64" s="13"/>
      <c r="FV64" s="43"/>
      <c r="FW64" s="13">
        <f ca="1">'13年1-9支出明细'!BT59/9*12</f>
        <v>0</v>
      </c>
      <c r="FX64" s="13">
        <f t="shared" si="119"/>
        <v>0</v>
      </c>
      <c r="FY64" s="43">
        <f t="shared" si="56"/>
        <v>0</v>
      </c>
      <c r="FZ64" s="12">
        <f ca="1">'13年1-9支出明细'!BU59/9*12</f>
        <v>50373.599999999991</v>
      </c>
      <c r="GA64" s="12">
        <f t="shared" si="120"/>
        <v>58459.833408419363</v>
      </c>
      <c r="GB64" s="43">
        <f t="shared" si="57"/>
        <v>1.7410482192784184E-3</v>
      </c>
      <c r="GC64" s="12">
        <f ca="1">'13年1-9支出明细'!BV59/9*12</f>
        <v>0</v>
      </c>
      <c r="GD64" s="12">
        <f t="shared" si="121"/>
        <v>0</v>
      </c>
      <c r="GE64" s="43">
        <f t="shared" si="58"/>
        <v>0</v>
      </c>
      <c r="GF64" s="12">
        <f ca="1">'13年1-9支出明细'!BW59/9*12</f>
        <v>0</v>
      </c>
      <c r="GG64" s="12">
        <f t="shared" si="122"/>
        <v>0</v>
      </c>
      <c r="GH64" s="43">
        <f t="shared" si="59"/>
        <v>0</v>
      </c>
      <c r="GI64" s="12">
        <v>0</v>
      </c>
      <c r="GJ64" s="12">
        <f t="shared" si="123"/>
        <v>0</v>
      </c>
      <c r="GK64" s="43">
        <f t="shared" si="60"/>
        <v>0</v>
      </c>
      <c r="GL64" s="27">
        <f>GO64+GR64+GU64+GX64+HA64</f>
        <v>0</v>
      </c>
      <c r="GM64" s="27">
        <f t="shared" si="124"/>
        <v>0</v>
      </c>
      <c r="GN64" s="43">
        <f t="shared" si="61"/>
        <v>0</v>
      </c>
      <c r="GO64" s="13">
        <f ca="1">'13年1-9支出明细'!BZ59/9*12</f>
        <v>0</v>
      </c>
      <c r="GP64" s="13" t="e">
        <f t="shared" si="125"/>
        <v>#DIV/0!</v>
      </c>
      <c r="GQ64" s="43" t="e">
        <f t="shared" si="62"/>
        <v>#DIV/0!</v>
      </c>
      <c r="GR64" s="13">
        <f ca="1">'13年1-9支出明细'!CA59/9*12</f>
        <v>0</v>
      </c>
      <c r="GS64" s="13">
        <f t="shared" si="126"/>
        <v>0</v>
      </c>
      <c r="GT64" s="43">
        <f t="shared" si="63"/>
        <v>0</v>
      </c>
      <c r="GU64" s="13">
        <f ca="1">'13年1-9支出明细'!CB59/9*12</f>
        <v>0</v>
      </c>
      <c r="GV64" s="27">
        <f t="shared" si="127"/>
        <v>0</v>
      </c>
      <c r="GW64" s="38">
        <f t="shared" si="70"/>
        <v>0</v>
      </c>
      <c r="GX64" s="13">
        <f ca="1">'13年1-9支出明细'!CC59/9*12</f>
        <v>0</v>
      </c>
      <c r="GY64" s="13">
        <f t="shared" si="128"/>
        <v>0</v>
      </c>
      <c r="GZ64" s="43">
        <f t="shared" si="64"/>
        <v>0</v>
      </c>
      <c r="HA64" s="13">
        <f ca="1">'13年1-9支出明细'!CD59/9*12</f>
        <v>0</v>
      </c>
      <c r="HB64" s="13">
        <f t="shared" si="129"/>
        <v>0</v>
      </c>
      <c r="HC64" s="56">
        <f t="shared" si="65"/>
        <v>0</v>
      </c>
    </row>
    <row r="65" spans="1:211" hidden="1">
      <c r="A65" s="18">
        <v>203</v>
      </c>
      <c r="B65" s="3" t="s">
        <v>539</v>
      </c>
      <c r="C65" s="3" t="s">
        <v>354</v>
      </c>
      <c r="D65" s="12">
        <f t="shared" si="147"/>
        <v>76800</v>
      </c>
      <c r="E65" s="12">
        <f t="shared" si="148"/>
        <v>76800</v>
      </c>
      <c r="F65" s="13">
        <v>0</v>
      </c>
      <c r="G65" s="26">
        <f t="shared" si="71"/>
        <v>0</v>
      </c>
      <c r="H65" s="40">
        <f t="shared" si="72"/>
        <v>0</v>
      </c>
      <c r="I65" s="13">
        <v>0</v>
      </c>
      <c r="J65" s="13">
        <f t="shared" si="73"/>
        <v>0</v>
      </c>
      <c r="K65" s="40">
        <f t="shared" si="5"/>
        <v>0</v>
      </c>
      <c r="L65" s="13">
        <v>0</v>
      </c>
      <c r="M65" s="13">
        <f t="shared" si="74"/>
        <v>0</v>
      </c>
      <c r="N65" s="40">
        <f t="shared" si="6"/>
        <v>0</v>
      </c>
      <c r="O65" s="13"/>
      <c r="P65" s="13">
        <v>0</v>
      </c>
      <c r="Q65" s="13">
        <f t="shared" si="149"/>
        <v>0</v>
      </c>
      <c r="R65" s="43">
        <f t="shared" si="150"/>
        <v>0</v>
      </c>
      <c r="S65" s="124">
        <v>0</v>
      </c>
      <c r="T65" s="130">
        <v>76800</v>
      </c>
      <c r="U65" s="125">
        <v>0</v>
      </c>
      <c r="V65" s="125">
        <f t="shared" si="76"/>
        <v>89128.337179923794</v>
      </c>
      <c r="W65" s="43">
        <f t="shared" si="8"/>
        <v>1.3739802490339202E-2</v>
      </c>
      <c r="X65" s="13">
        <f ca="1">'13年1-9支出明细'!K60/9*12</f>
        <v>0</v>
      </c>
      <c r="Y65" s="13">
        <f t="shared" si="77"/>
        <v>0</v>
      </c>
      <c r="Z65" s="43">
        <f t="shared" si="9"/>
        <v>0</v>
      </c>
      <c r="AA65" s="13">
        <f ca="1">'13年1-9支出明细'!L60/9*12</f>
        <v>0</v>
      </c>
      <c r="AB65" s="13">
        <f t="shared" si="78"/>
        <v>0</v>
      </c>
      <c r="AC65" s="43">
        <f t="shared" si="10"/>
        <v>0</v>
      </c>
      <c r="AD65" s="13">
        <f ca="1">'13年1-9支出明细'!M60/9*12</f>
        <v>0</v>
      </c>
      <c r="AE65" s="13">
        <f t="shared" si="79"/>
        <v>0</v>
      </c>
      <c r="AF65" s="43">
        <f t="shared" si="11"/>
        <v>0</v>
      </c>
      <c r="AG65" s="13">
        <f ca="1">'13年1-9支出明细'!N60/9*12</f>
        <v>0</v>
      </c>
      <c r="AH65" s="23">
        <v>0</v>
      </c>
      <c r="AI65" s="43">
        <v>0</v>
      </c>
      <c r="AJ65" s="23">
        <f t="shared" si="12"/>
        <v>0</v>
      </c>
      <c r="AK65" s="23">
        <f t="shared" si="13"/>
        <v>0</v>
      </c>
      <c r="AL65" s="43">
        <f t="shared" si="14"/>
        <v>0</v>
      </c>
      <c r="AM65" s="13">
        <f ca="1">'13年1-9支出明细'!P60/9*12</f>
        <v>0</v>
      </c>
      <c r="AN65" s="13">
        <f t="shared" si="80"/>
        <v>0</v>
      </c>
      <c r="AO65" s="43">
        <f t="shared" si="15"/>
        <v>0</v>
      </c>
      <c r="AP65" s="13">
        <f ca="1">'13年1-9支出明细'!Q60/9*12</f>
        <v>0</v>
      </c>
      <c r="AQ65" s="13">
        <f t="shared" si="81"/>
        <v>0</v>
      </c>
      <c r="AR65" s="43">
        <f t="shared" si="16"/>
        <v>0</v>
      </c>
      <c r="AS65" s="13">
        <f ca="1">'13年1-9支出明细'!R60/9*12</f>
        <v>0</v>
      </c>
      <c r="AT65" s="13">
        <f t="shared" si="82"/>
        <v>0</v>
      </c>
      <c r="AU65" s="43">
        <f t="shared" si="17"/>
        <v>0</v>
      </c>
      <c r="AV65" s="13">
        <v>0</v>
      </c>
      <c r="AW65" s="13">
        <f t="shared" si="83"/>
        <v>0</v>
      </c>
      <c r="AX65" s="43">
        <f t="shared" si="18"/>
        <v>0</v>
      </c>
      <c r="AY65" s="12">
        <f>BB65+BE65+BH65+BK65+BN65+BQ65+BR65</f>
        <v>0</v>
      </c>
      <c r="AZ65" s="31">
        <f t="shared" si="84"/>
        <v>0</v>
      </c>
      <c r="BA65" s="43">
        <f t="shared" si="19"/>
        <v>0</v>
      </c>
      <c r="BB65" s="13">
        <f ca="1">'13年1-9支出明细'!U60/9*12</f>
        <v>0</v>
      </c>
      <c r="BC65" s="13">
        <f t="shared" si="85"/>
        <v>0</v>
      </c>
      <c r="BD65" s="43">
        <f t="shared" si="20"/>
        <v>0</v>
      </c>
      <c r="BE65" s="13">
        <f ca="1">'13年1-9支出明细'!V60/9*12</f>
        <v>0</v>
      </c>
      <c r="BF65" s="13">
        <f t="shared" si="86"/>
        <v>0</v>
      </c>
      <c r="BG65" s="43">
        <f t="shared" si="21"/>
        <v>0</v>
      </c>
      <c r="BH65" s="13">
        <f ca="1">'13年1-9支出明细'!W60/9*12</f>
        <v>0</v>
      </c>
      <c r="BI65" s="13">
        <f t="shared" si="87"/>
        <v>0</v>
      </c>
      <c r="BJ65" s="43">
        <f t="shared" si="22"/>
        <v>0</v>
      </c>
      <c r="BK65" s="13">
        <f ca="1">'13年1-9支出明细'!X60/9*12</f>
        <v>0</v>
      </c>
      <c r="BL65" s="13">
        <f t="shared" si="88"/>
        <v>0</v>
      </c>
      <c r="BM65" s="43">
        <f t="shared" si="23"/>
        <v>0</v>
      </c>
      <c r="BN65" s="13">
        <f ca="1">'13年1-9支出明细'!Y60/9*12</f>
        <v>0</v>
      </c>
      <c r="BO65" s="13">
        <f t="shared" si="89"/>
        <v>0</v>
      </c>
      <c r="BP65" s="43">
        <f t="shared" si="24"/>
        <v>0</v>
      </c>
      <c r="BQ65" s="13">
        <f ca="1">'13年1-9支出明细'!Z60/9*12</f>
        <v>0</v>
      </c>
      <c r="BR65" s="13">
        <f ca="1">Sheet2!EP59+Sheet2!V59</f>
        <v>0</v>
      </c>
      <c r="BS65" s="13">
        <f t="shared" si="90"/>
        <v>0</v>
      </c>
      <c r="BT65" s="43">
        <f t="shared" si="25"/>
        <v>0</v>
      </c>
      <c r="BU65" s="13">
        <f ca="1">'13年1-9支出明细'!AB60/9*12</f>
        <v>0</v>
      </c>
      <c r="BV65" s="13">
        <f t="shared" si="91"/>
        <v>0</v>
      </c>
      <c r="BW65" s="43">
        <f t="shared" si="26"/>
        <v>0</v>
      </c>
      <c r="BX65" s="13">
        <f ca="1">'13年1-9支出明细'!AC60/9*12</f>
        <v>0</v>
      </c>
      <c r="BY65" s="13">
        <f t="shared" si="92"/>
        <v>0</v>
      </c>
      <c r="BZ65" s="43">
        <f t="shared" si="27"/>
        <v>0</v>
      </c>
      <c r="CA65" s="12">
        <f t="shared" si="131"/>
        <v>0</v>
      </c>
      <c r="CB65" s="30">
        <f t="shared" si="93"/>
        <v>0</v>
      </c>
      <c r="CC65" s="43">
        <f t="shared" si="28"/>
        <v>0</v>
      </c>
      <c r="CD65" s="13">
        <f ca="1">'13年1-9支出明细'!AE60/9*12</f>
        <v>0</v>
      </c>
      <c r="CE65" s="13">
        <f t="shared" si="94"/>
        <v>0</v>
      </c>
      <c r="CF65" s="43">
        <f t="shared" si="29"/>
        <v>0</v>
      </c>
      <c r="CG65" s="13">
        <f ca="1">'13年1-9支出明细'!AF60/9*12</f>
        <v>0</v>
      </c>
      <c r="CH65" s="13">
        <f ca="1">Sheet2!BP59+Sheet2!ET59</f>
        <v>0</v>
      </c>
      <c r="CI65" s="13">
        <f t="shared" si="95"/>
        <v>0</v>
      </c>
      <c r="CJ65" s="43">
        <f t="shared" si="30"/>
        <v>0</v>
      </c>
      <c r="CK65" s="12">
        <f>CN65+CQ65+CT65+CW65+CZ65+DC65++DG65+DJ65+DM65+DQ65+EA65+ED65+EN65+EQ65+ET65+EW65+EZ65+FC65+FF65+FI65+FJ65+FM65+FP65+FS65+FW65</f>
        <v>0</v>
      </c>
      <c r="CL65" s="30">
        <f t="shared" si="96"/>
        <v>0</v>
      </c>
      <c r="CM65" s="43">
        <f t="shared" si="31"/>
        <v>0</v>
      </c>
      <c r="CN65" s="13">
        <f ca="1">'13年1-9支出明细'!AI60/9*12</f>
        <v>0</v>
      </c>
      <c r="CO65" s="13">
        <f t="shared" si="97"/>
        <v>0</v>
      </c>
      <c r="CP65" s="43">
        <f t="shared" si="32"/>
        <v>0</v>
      </c>
      <c r="CQ65" s="13">
        <f ca="1">'13年1-9支出明细'!AJ60/9*12</f>
        <v>0</v>
      </c>
      <c r="CR65" s="13">
        <f t="shared" si="98"/>
        <v>0</v>
      </c>
      <c r="CS65" s="43">
        <f t="shared" si="33"/>
        <v>0</v>
      </c>
      <c r="CT65" s="13">
        <f ca="1">'13年1-9支出明细'!AK60/9*12</f>
        <v>0</v>
      </c>
      <c r="CU65" s="13">
        <f t="shared" si="99"/>
        <v>0</v>
      </c>
      <c r="CV65" s="43">
        <f t="shared" si="34"/>
        <v>0</v>
      </c>
      <c r="CW65" s="13">
        <f ca="1">'13年1-9支出明细'!AL60/9*12</f>
        <v>0</v>
      </c>
      <c r="CX65" s="13">
        <f t="shared" si="100"/>
        <v>0</v>
      </c>
      <c r="CY65" s="43">
        <f t="shared" si="35"/>
        <v>0</v>
      </c>
      <c r="CZ65" s="13">
        <f ca="1">'13年1-9支出明细'!AM60/9*12</f>
        <v>0</v>
      </c>
      <c r="DA65" s="13">
        <f t="shared" si="101"/>
        <v>0</v>
      </c>
      <c r="DB65" s="43">
        <f t="shared" si="36"/>
        <v>0</v>
      </c>
      <c r="DC65" s="13">
        <f ca="1">'13年1-9支出明细'!AN60/9*12</f>
        <v>0</v>
      </c>
      <c r="DD65" s="13">
        <f t="shared" si="102"/>
        <v>0</v>
      </c>
      <c r="DE65" s="13">
        <f ca="1">Sheet2!DG59+Sheet2!AD59</f>
        <v>0</v>
      </c>
      <c r="DF65" s="43">
        <f t="shared" si="37"/>
        <v>0</v>
      </c>
      <c r="DG65" s="13">
        <f ca="1">'13年1-9支出明细'!AP60/9*12</f>
        <v>0</v>
      </c>
      <c r="DH65" s="13">
        <f t="shared" si="103"/>
        <v>0</v>
      </c>
      <c r="DI65" s="43">
        <f t="shared" si="38"/>
        <v>0</v>
      </c>
      <c r="DJ65" s="13">
        <f ca="1">'13年1-9支出明细'!AQ60/9*12</f>
        <v>0</v>
      </c>
      <c r="DK65" s="13">
        <f t="shared" si="104"/>
        <v>0</v>
      </c>
      <c r="DL65" s="43">
        <f t="shared" si="39"/>
        <v>0</v>
      </c>
      <c r="DM65" s="13">
        <f ca="1">'13年1-9支出明细'!AR60/9*12</f>
        <v>0</v>
      </c>
      <c r="DN65" s="13">
        <f ca="1">Sheet2!DK59+Sheet2!AH59</f>
        <v>0</v>
      </c>
      <c r="DO65" s="13"/>
      <c r="DP65" s="43">
        <f t="shared" si="40"/>
        <v>0</v>
      </c>
      <c r="DQ65" s="13">
        <f ca="1">'13年1-9支出明细'!AT60/9*12</f>
        <v>0</v>
      </c>
      <c r="DR65" s="13">
        <f t="shared" si="105"/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43">
        <f t="shared" si="42"/>
        <v>0</v>
      </c>
      <c r="EA65" s="13">
        <v>0</v>
      </c>
      <c r="EB65" s="13">
        <f t="shared" si="106"/>
        <v>0</v>
      </c>
      <c r="EC65" s="43">
        <f t="shared" si="43"/>
        <v>0</v>
      </c>
      <c r="ED65" s="13">
        <f ca="1">'13年1-9支出明细'!BC60/9*12</f>
        <v>0</v>
      </c>
      <c r="EE65" s="13">
        <f t="shared" si="107"/>
        <v>0</v>
      </c>
      <c r="EF65" s="43">
        <f t="shared" si="44"/>
        <v>0</v>
      </c>
      <c r="EG65" s="13">
        <f ca="1">'13年1-9支出明细'!BD60/9*12</f>
        <v>0</v>
      </c>
      <c r="EH65" s="13">
        <f t="shared" si="108"/>
        <v>0</v>
      </c>
      <c r="EI65" s="43">
        <f t="shared" si="45"/>
        <v>0</v>
      </c>
      <c r="EJ65" s="13">
        <f ca="1">'13年1-9支出明细'!BE60/9*12</f>
        <v>0</v>
      </c>
      <c r="EK65" s="13">
        <f t="shared" si="109"/>
        <v>0</v>
      </c>
      <c r="EL65" s="13">
        <v>0</v>
      </c>
      <c r="EM65" s="43">
        <f t="shared" si="46"/>
        <v>0</v>
      </c>
      <c r="EN65" s="13">
        <f ca="1">'13年1-9支出明细'!BG60/9*12</f>
        <v>0</v>
      </c>
      <c r="EO65" s="13">
        <f t="shared" si="110"/>
        <v>0</v>
      </c>
      <c r="EP65" s="43">
        <f t="shared" si="47"/>
        <v>0</v>
      </c>
      <c r="EQ65" s="13">
        <f ca="1">'13年1-9支出明细'!BH60/9*12</f>
        <v>0</v>
      </c>
      <c r="ER65" s="13">
        <f t="shared" si="111"/>
        <v>0</v>
      </c>
      <c r="ES65" s="43">
        <f t="shared" si="48"/>
        <v>0</v>
      </c>
      <c r="ET65" s="13">
        <v>0</v>
      </c>
      <c r="EU65" s="13">
        <f t="shared" si="112"/>
        <v>0</v>
      </c>
      <c r="EV65" s="43">
        <f t="shared" si="49"/>
        <v>0</v>
      </c>
      <c r="EW65" s="13">
        <f ca="1">'13年1-9支出明细'!BJ60/9*12</f>
        <v>0</v>
      </c>
      <c r="EX65" s="13">
        <f t="shared" si="113"/>
        <v>0</v>
      </c>
      <c r="EY65" s="43">
        <f t="shared" si="50"/>
        <v>0</v>
      </c>
      <c r="EZ65" s="13">
        <v>0</v>
      </c>
      <c r="FA65" s="13">
        <f t="shared" si="114"/>
        <v>0</v>
      </c>
      <c r="FB65" s="43">
        <f t="shared" si="51"/>
        <v>0</v>
      </c>
      <c r="FC65" s="13">
        <f ca="1">'13年1-9支出明细'!BL60/9*12</f>
        <v>0</v>
      </c>
      <c r="FD65" s="13">
        <f t="shared" si="115"/>
        <v>0</v>
      </c>
      <c r="FE65" s="43">
        <f t="shared" si="52"/>
        <v>0</v>
      </c>
      <c r="FF65" s="13">
        <f ca="1">'13年1-9支出明细'!BM60/9*12</f>
        <v>0</v>
      </c>
      <c r="FG65" s="13">
        <f t="shared" si="116"/>
        <v>0</v>
      </c>
      <c r="FH65" s="43">
        <f t="shared" si="53"/>
        <v>0</v>
      </c>
      <c r="FI65" s="13">
        <f ca="1">'13年1-9支出明细'!BN60/9*12</f>
        <v>0</v>
      </c>
      <c r="FJ65" s="13">
        <f ca="1">Sheet2!EX59+Sheet2!BF59</f>
        <v>0</v>
      </c>
      <c r="FK65" s="13">
        <f t="shared" si="117"/>
        <v>0</v>
      </c>
      <c r="FL65" s="43">
        <f t="shared" si="54"/>
        <v>0</v>
      </c>
      <c r="FM65" s="13">
        <f ca="1">'13年1-9支出明细'!BP60/9*12</f>
        <v>0</v>
      </c>
      <c r="FN65" s="13">
        <v>0</v>
      </c>
      <c r="FO65" s="43">
        <v>0</v>
      </c>
      <c r="FP65" s="13">
        <v>0</v>
      </c>
      <c r="FQ65" s="13">
        <f t="shared" si="118"/>
        <v>0</v>
      </c>
      <c r="FR65" s="43">
        <f t="shared" si="55"/>
        <v>0</v>
      </c>
      <c r="FS65" s="13">
        <f ca="1">'13年1-9支出明细'!BR60/9*12</f>
        <v>0</v>
      </c>
      <c r="FT65" s="13">
        <v>0</v>
      </c>
      <c r="FU65" s="13"/>
      <c r="FV65" s="43"/>
      <c r="FW65" s="13">
        <f ca="1">'13年1-9支出明细'!BT60/9*12</f>
        <v>0</v>
      </c>
      <c r="FX65" s="13">
        <f t="shared" si="119"/>
        <v>0</v>
      </c>
      <c r="FY65" s="43">
        <f t="shared" si="56"/>
        <v>0</v>
      </c>
      <c r="FZ65" s="12">
        <f ca="1">'13年1-9支出明细'!BU60/9*12</f>
        <v>0</v>
      </c>
      <c r="GA65" s="12">
        <f t="shared" si="120"/>
        <v>0</v>
      </c>
      <c r="GB65" s="43">
        <f t="shared" si="57"/>
        <v>0</v>
      </c>
      <c r="GC65" s="12">
        <f ca="1">'13年1-9支出明细'!BV60/9*12</f>
        <v>0</v>
      </c>
      <c r="GD65" s="12">
        <f t="shared" si="121"/>
        <v>0</v>
      </c>
      <c r="GE65" s="43">
        <f t="shared" si="58"/>
        <v>0</v>
      </c>
      <c r="GF65" s="12">
        <f ca="1">'13年1-9支出明细'!BW60/9*12</f>
        <v>0</v>
      </c>
      <c r="GG65" s="12">
        <f t="shared" si="122"/>
        <v>0</v>
      </c>
      <c r="GH65" s="43">
        <f t="shared" si="59"/>
        <v>0</v>
      </c>
      <c r="GI65" s="12">
        <v>0</v>
      </c>
      <c r="GJ65" s="12">
        <f t="shared" si="123"/>
        <v>0</v>
      </c>
      <c r="GK65" s="43">
        <f t="shared" si="60"/>
        <v>0</v>
      </c>
      <c r="GL65" s="27">
        <f>GO65+GR65+GU65+GX65+HA65</f>
        <v>0</v>
      </c>
      <c r="GM65" s="27">
        <f t="shared" si="124"/>
        <v>0</v>
      </c>
      <c r="GN65" s="43">
        <f t="shared" si="61"/>
        <v>0</v>
      </c>
      <c r="GO65" s="13">
        <f ca="1">'13年1-9支出明细'!BZ60/9*12</f>
        <v>0</v>
      </c>
      <c r="GP65" s="13" t="e">
        <f t="shared" si="125"/>
        <v>#DIV/0!</v>
      </c>
      <c r="GQ65" s="43" t="e">
        <f t="shared" si="62"/>
        <v>#DIV/0!</v>
      </c>
      <c r="GR65" s="13">
        <f ca="1">'13年1-9支出明细'!CA60/9*12</f>
        <v>0</v>
      </c>
      <c r="GS65" s="13">
        <f t="shared" si="126"/>
        <v>0</v>
      </c>
      <c r="GT65" s="43">
        <f t="shared" si="63"/>
        <v>0</v>
      </c>
      <c r="GU65" s="13">
        <f ca="1">'13年1-9支出明细'!CB60/9*12</f>
        <v>0</v>
      </c>
      <c r="GV65" s="27">
        <f t="shared" si="127"/>
        <v>0</v>
      </c>
      <c r="GW65" s="38">
        <f t="shared" si="70"/>
        <v>0</v>
      </c>
      <c r="GX65" s="13">
        <f ca="1">'13年1-9支出明细'!CC60/9*12</f>
        <v>0</v>
      </c>
      <c r="GY65" s="13">
        <f t="shared" si="128"/>
        <v>0</v>
      </c>
      <c r="GZ65" s="43">
        <f t="shared" si="64"/>
        <v>0</v>
      </c>
      <c r="HA65" s="13">
        <f ca="1">'13年1-9支出明细'!CD60/9*12</f>
        <v>0</v>
      </c>
      <c r="HB65" s="13">
        <f t="shared" si="129"/>
        <v>0</v>
      </c>
      <c r="HC65" s="56">
        <f t="shared" si="65"/>
        <v>0</v>
      </c>
    </row>
    <row r="66" spans="1:211">
      <c r="A66" s="18">
        <v>204</v>
      </c>
      <c r="B66" s="3" t="s">
        <v>540</v>
      </c>
      <c r="C66" s="3" t="s">
        <v>355</v>
      </c>
      <c r="D66" s="12">
        <f t="shared" si="147"/>
        <v>7555420.0800000001</v>
      </c>
      <c r="E66" s="12">
        <f t="shared" si="148"/>
        <v>2952102.7333333334</v>
      </c>
      <c r="F66" s="13">
        <f>F67+F68</f>
        <v>1424532</v>
      </c>
      <c r="G66" s="26">
        <f t="shared" si="71"/>
        <v>1653205.3179634267</v>
      </c>
      <c r="H66" s="40">
        <f t="shared" si="72"/>
        <v>2.08569423639215E-2</v>
      </c>
      <c r="I66" s="13">
        <f>I67+I68</f>
        <v>782398</v>
      </c>
      <c r="J66" s="13">
        <f t="shared" si="73"/>
        <v>907992.61397002602</v>
      </c>
      <c r="K66" s="40">
        <f t="shared" si="5"/>
        <v>2.1074694738030694E-2</v>
      </c>
      <c r="L66" s="13">
        <f>L67+L68</f>
        <v>641039.4</v>
      </c>
      <c r="M66" s="13">
        <f t="shared" si="74"/>
        <v>743942.39308354212</v>
      </c>
      <c r="N66" s="40">
        <f t="shared" si="6"/>
        <v>2.0856942363921504E-2</v>
      </c>
      <c r="O66" s="13">
        <f>SUM(O67:O68)</f>
        <v>44640</v>
      </c>
      <c r="P66" s="13">
        <f>P67+P68</f>
        <v>168816</v>
      </c>
      <c r="Q66" s="13">
        <f t="shared" si="149"/>
        <v>51805.845985830703</v>
      </c>
      <c r="R66" s="43">
        <f t="shared" si="150"/>
        <v>7.9862601975096616E-3</v>
      </c>
      <c r="S66" s="124">
        <v>44272</v>
      </c>
      <c r="T66" s="130">
        <v>64800</v>
      </c>
      <c r="U66" s="125">
        <f ca="1">U67+U68</f>
        <v>168816</v>
      </c>
      <c r="V66" s="125">
        <f t="shared" si="76"/>
        <v>75202.0344955607</v>
      </c>
      <c r="W66" s="43">
        <f t="shared" si="8"/>
        <v>1.1592958351223702E-2</v>
      </c>
      <c r="X66" s="13">
        <f ca="1">X67+X68</f>
        <v>39333.333333333336</v>
      </c>
      <c r="Y66" s="13">
        <f t="shared" si="77"/>
        <v>45647.325465412352</v>
      </c>
      <c r="Z66" s="43">
        <f t="shared" si="9"/>
        <v>1.6150993724107082E-2</v>
      </c>
      <c r="AA66" s="13">
        <f ca="1">AA67+AA68</f>
        <v>0</v>
      </c>
      <c r="AB66" s="13">
        <f t="shared" si="78"/>
        <v>0</v>
      </c>
      <c r="AC66" s="43">
        <f t="shared" si="10"/>
        <v>0</v>
      </c>
      <c r="AD66" s="13">
        <f ca="1">AD67+AD68</f>
        <v>0</v>
      </c>
      <c r="AE66" s="13">
        <f t="shared" si="79"/>
        <v>0</v>
      </c>
      <c r="AF66" s="43">
        <f t="shared" si="11"/>
        <v>0</v>
      </c>
      <c r="AG66" s="13">
        <f ca="1">AG67+AG68</f>
        <v>0</v>
      </c>
      <c r="AH66" s="23">
        <v>0</v>
      </c>
      <c r="AI66" s="43">
        <v>0</v>
      </c>
      <c r="AJ66" s="23">
        <f t="shared" si="12"/>
        <v>0</v>
      </c>
      <c r="AK66" s="23">
        <f t="shared" si="13"/>
        <v>0</v>
      </c>
      <c r="AL66" s="43">
        <f t="shared" si="14"/>
        <v>0</v>
      </c>
      <c r="AM66" s="13">
        <f ca="1">AM67+AM68</f>
        <v>0</v>
      </c>
      <c r="AN66" s="13">
        <f t="shared" si="80"/>
        <v>0</v>
      </c>
      <c r="AO66" s="43">
        <f t="shared" si="15"/>
        <v>0</v>
      </c>
      <c r="AP66" s="13">
        <f ca="1">AP67+AP68</f>
        <v>0</v>
      </c>
      <c r="AQ66" s="13">
        <f t="shared" si="81"/>
        <v>0</v>
      </c>
      <c r="AR66" s="43">
        <f t="shared" si="16"/>
        <v>0</v>
      </c>
      <c r="AS66" s="13">
        <f ca="1">AS67+AS68</f>
        <v>0</v>
      </c>
      <c r="AT66" s="13">
        <f t="shared" si="82"/>
        <v>0</v>
      </c>
      <c r="AU66" s="43">
        <f t="shared" si="17"/>
        <v>0</v>
      </c>
      <c r="AV66" s="13">
        <v>0</v>
      </c>
      <c r="AW66" s="13">
        <f t="shared" si="83"/>
        <v>0</v>
      </c>
      <c r="AX66" s="43">
        <f t="shared" si="18"/>
        <v>0</v>
      </c>
      <c r="AY66" s="13">
        <f>AY67+AY68</f>
        <v>3110022.4933333332</v>
      </c>
      <c r="AZ66" s="31">
        <f t="shared" si="84"/>
        <v>3609259.5497781327</v>
      </c>
      <c r="BA66" s="43">
        <f t="shared" si="19"/>
        <v>2.9790965327078003E-2</v>
      </c>
      <c r="BB66" s="13">
        <f ca="1">BB67+BB68</f>
        <v>0</v>
      </c>
      <c r="BC66" s="13">
        <f t="shared" si="85"/>
        <v>0</v>
      </c>
      <c r="BD66" s="43">
        <f t="shared" si="20"/>
        <v>0</v>
      </c>
      <c r="BE66" s="13">
        <f ca="1">BE67+BE68</f>
        <v>80</v>
      </c>
      <c r="BF66" s="13">
        <f t="shared" si="86"/>
        <v>92.842017895753941</v>
      </c>
      <c r="BG66" s="43">
        <f t="shared" si="21"/>
        <v>8.2071484262792897E-4</v>
      </c>
      <c r="BH66" s="13">
        <f ca="1">BH67+BH68</f>
        <v>266666.66666666669</v>
      </c>
      <c r="BI66" s="13">
        <f t="shared" si="87"/>
        <v>309473.39298584644</v>
      </c>
      <c r="BJ66" s="43">
        <f t="shared" si="22"/>
        <v>1</v>
      </c>
      <c r="BK66" s="13">
        <f ca="1">BK67+BK68</f>
        <v>63025.120000000003</v>
      </c>
      <c r="BL66" s="13">
        <f t="shared" si="88"/>
        <v>73142.241486525483</v>
      </c>
      <c r="BM66" s="43">
        <f t="shared" si="23"/>
        <v>9.2721599517639697E-2</v>
      </c>
      <c r="BN66" s="13">
        <f ca="1">BN67+BN68</f>
        <v>1634.9333333333334</v>
      </c>
      <c r="BO66" s="13">
        <f t="shared" si="89"/>
        <v>1897.3813723962244</v>
      </c>
      <c r="BP66" s="43">
        <f t="shared" si="24"/>
        <v>8.0876783481644498E-4</v>
      </c>
      <c r="BQ66" s="13">
        <f ca="1">BQ67+BQ68</f>
        <v>2708872.6933333334</v>
      </c>
      <c r="BR66" s="13">
        <f ca="1">BR67+BR68</f>
        <v>69743.08</v>
      </c>
      <c r="BS66" s="13">
        <f t="shared" si="90"/>
        <v>3143715.0883971564</v>
      </c>
      <c r="BT66" s="43">
        <f t="shared" si="25"/>
        <v>3.062968374146751E-2</v>
      </c>
      <c r="BU66" s="13">
        <f ca="1">BU67+BU68</f>
        <v>30318.773333333338</v>
      </c>
      <c r="BV66" s="13">
        <f t="shared" si="91"/>
        <v>35185.701204883007</v>
      </c>
      <c r="BW66" s="43">
        <f t="shared" si="26"/>
        <v>6.6888869853584543E-3</v>
      </c>
      <c r="BX66" s="13">
        <f ca="1">BX67+BX68</f>
        <v>10672</v>
      </c>
      <c r="BY66" s="13">
        <f t="shared" si="92"/>
        <v>12385.125187293575</v>
      </c>
      <c r="BZ66" s="43">
        <f t="shared" si="27"/>
        <v>9.5143754141216903E-3</v>
      </c>
      <c r="CA66" s="13">
        <f>CA67+CA68</f>
        <v>2281.96</v>
      </c>
      <c r="CB66" s="30">
        <f t="shared" si="93"/>
        <v>2648.2721394674331</v>
      </c>
      <c r="CC66" s="43">
        <f t="shared" si="28"/>
        <v>8.5325523580214185E-6</v>
      </c>
      <c r="CD66" s="13">
        <f ca="1">CD67+CD68</f>
        <v>2281.96</v>
      </c>
      <c r="CE66" s="13">
        <f t="shared" si="94"/>
        <v>2648.2721394674336</v>
      </c>
      <c r="CF66" s="43">
        <f t="shared" si="29"/>
        <v>9.877321137318654E-6</v>
      </c>
      <c r="CG66" s="13">
        <f ca="1">CG67+CG68</f>
        <v>0</v>
      </c>
      <c r="CH66" s="13">
        <f ca="1">CH67+CH68</f>
        <v>0</v>
      </c>
      <c r="CI66" s="13">
        <f t="shared" si="95"/>
        <v>0</v>
      </c>
      <c r="CJ66" s="43">
        <f t="shared" si="30"/>
        <v>0</v>
      </c>
      <c r="CK66" s="13">
        <f>CK67+CK68</f>
        <v>4872.5333333333328</v>
      </c>
      <c r="CL66" s="30">
        <f t="shared" si="96"/>
        <v>5654.697836637386</v>
      </c>
      <c r="CM66" s="43">
        <f t="shared" si="31"/>
        <v>5.3183184605947799E-5</v>
      </c>
      <c r="CN66" s="13">
        <f ca="1">CN67+CN68</f>
        <v>0</v>
      </c>
      <c r="CO66" s="13">
        <f t="shared" si="97"/>
        <v>0</v>
      </c>
      <c r="CP66" s="43">
        <f t="shared" si="32"/>
        <v>0</v>
      </c>
      <c r="CQ66" s="13">
        <f ca="1">CQ67+CQ68</f>
        <v>0</v>
      </c>
      <c r="CR66" s="13">
        <f t="shared" si="98"/>
        <v>0</v>
      </c>
      <c r="CS66" s="43">
        <f t="shared" si="33"/>
        <v>0</v>
      </c>
      <c r="CT66" s="13">
        <f ca="1">CT67+CT68</f>
        <v>0</v>
      </c>
      <c r="CU66" s="13">
        <f t="shared" si="99"/>
        <v>0</v>
      </c>
      <c r="CV66" s="43">
        <f t="shared" si="34"/>
        <v>0</v>
      </c>
      <c r="CW66" s="13">
        <f ca="1">CW67+CW68</f>
        <v>0</v>
      </c>
      <c r="CX66" s="13">
        <f t="shared" si="100"/>
        <v>0</v>
      </c>
      <c r="CY66" s="43">
        <f t="shared" si="35"/>
        <v>0</v>
      </c>
      <c r="CZ66" s="13">
        <f ca="1">CZ67+CZ68</f>
        <v>0</v>
      </c>
      <c r="DA66" s="13">
        <f t="shared" si="101"/>
        <v>0</v>
      </c>
      <c r="DB66" s="43">
        <f t="shared" si="36"/>
        <v>0</v>
      </c>
      <c r="DC66" s="13">
        <f ca="1">DC67+DC68</f>
        <v>0</v>
      </c>
      <c r="DD66" s="13">
        <f t="shared" si="102"/>
        <v>0</v>
      </c>
      <c r="DE66" s="13">
        <f ca="1">DE67+DE68</f>
        <v>0</v>
      </c>
      <c r="DF66" s="43">
        <f t="shared" si="37"/>
        <v>0</v>
      </c>
      <c r="DG66" s="13">
        <f ca="1">DG67+DG68</f>
        <v>0</v>
      </c>
      <c r="DH66" s="13">
        <f t="shared" si="103"/>
        <v>0</v>
      </c>
      <c r="DI66" s="43">
        <f t="shared" si="38"/>
        <v>0</v>
      </c>
      <c r="DJ66" s="13">
        <f ca="1">DJ67+DJ68</f>
        <v>0</v>
      </c>
      <c r="DK66" s="13">
        <f t="shared" si="104"/>
        <v>0</v>
      </c>
      <c r="DL66" s="43">
        <f t="shared" si="39"/>
        <v>0</v>
      </c>
      <c r="DM66" s="13">
        <f ca="1">DM67+DM68</f>
        <v>0</v>
      </c>
      <c r="DN66" s="13">
        <f ca="1">DN67+DN68</f>
        <v>0</v>
      </c>
      <c r="DO66" s="13"/>
      <c r="DP66" s="43">
        <f t="shared" si="40"/>
        <v>0</v>
      </c>
      <c r="DQ66" s="13">
        <f ca="1">DQ67+DQ68</f>
        <v>0</v>
      </c>
      <c r="DR66" s="13">
        <f t="shared" si="105"/>
        <v>0</v>
      </c>
      <c r="DS66" s="13">
        <f t="shared" ref="DS66:DY66" si="151">DS67+DS68</f>
        <v>0</v>
      </c>
      <c r="DT66" s="13">
        <f t="shared" si="151"/>
        <v>0</v>
      </c>
      <c r="DU66" s="13">
        <f t="shared" si="151"/>
        <v>0</v>
      </c>
      <c r="DV66" s="13">
        <f t="shared" si="151"/>
        <v>0</v>
      </c>
      <c r="DW66" s="13">
        <f t="shared" si="151"/>
        <v>0</v>
      </c>
      <c r="DX66" s="13">
        <f t="shared" si="151"/>
        <v>0</v>
      </c>
      <c r="DY66" s="13">
        <f t="shared" si="151"/>
        <v>0</v>
      </c>
      <c r="DZ66" s="43">
        <f t="shared" si="42"/>
        <v>0</v>
      </c>
      <c r="EA66" s="13">
        <v>0</v>
      </c>
      <c r="EB66" s="13">
        <f t="shared" si="106"/>
        <v>0</v>
      </c>
      <c r="EC66" s="43">
        <f t="shared" si="43"/>
        <v>0</v>
      </c>
      <c r="ED66" s="13">
        <f ca="1">ED67+ED68</f>
        <v>0</v>
      </c>
      <c r="EE66" s="13">
        <f t="shared" si="107"/>
        <v>0</v>
      </c>
      <c r="EF66" s="43">
        <f t="shared" si="44"/>
        <v>0</v>
      </c>
      <c r="EG66" s="13">
        <f ca="1">EG67+EG68</f>
        <v>0</v>
      </c>
      <c r="EH66" s="13">
        <f t="shared" si="108"/>
        <v>0</v>
      </c>
      <c r="EI66" s="43">
        <f t="shared" si="45"/>
        <v>0</v>
      </c>
      <c r="EJ66" s="13">
        <f ca="1">EJ67+EJ68</f>
        <v>0</v>
      </c>
      <c r="EK66" s="13">
        <f t="shared" si="109"/>
        <v>0</v>
      </c>
      <c r="EL66" s="13">
        <f ca="1">EL67+EL68</f>
        <v>0</v>
      </c>
      <c r="EM66" s="43">
        <f t="shared" si="46"/>
        <v>0</v>
      </c>
      <c r="EN66" s="13">
        <f ca="1">EN67+EN68</f>
        <v>0</v>
      </c>
      <c r="EO66" s="13">
        <f t="shared" si="110"/>
        <v>0</v>
      </c>
      <c r="EP66" s="43">
        <f t="shared" si="47"/>
        <v>0</v>
      </c>
      <c r="EQ66" s="13">
        <f ca="1">EQ67+EQ68</f>
        <v>0</v>
      </c>
      <c r="ER66" s="13">
        <f t="shared" si="111"/>
        <v>0</v>
      </c>
      <c r="ES66" s="43">
        <f t="shared" si="48"/>
        <v>0</v>
      </c>
      <c r="ET66" s="13">
        <v>0</v>
      </c>
      <c r="EU66" s="13">
        <f t="shared" si="112"/>
        <v>0</v>
      </c>
      <c r="EV66" s="43">
        <f t="shared" si="49"/>
        <v>0</v>
      </c>
      <c r="EW66" s="13">
        <f ca="1">EW67+EW68</f>
        <v>0</v>
      </c>
      <c r="EX66" s="13">
        <f t="shared" si="113"/>
        <v>0</v>
      </c>
      <c r="EY66" s="43">
        <f t="shared" si="50"/>
        <v>0</v>
      </c>
      <c r="EZ66" s="13">
        <v>0</v>
      </c>
      <c r="FA66" s="13">
        <f t="shared" si="114"/>
        <v>0</v>
      </c>
      <c r="FB66" s="43">
        <f t="shared" si="51"/>
        <v>0</v>
      </c>
      <c r="FC66" s="13">
        <f ca="1">FC67+FC68</f>
        <v>0</v>
      </c>
      <c r="FD66" s="13">
        <f t="shared" si="115"/>
        <v>0</v>
      </c>
      <c r="FE66" s="43">
        <f t="shared" si="52"/>
        <v>0</v>
      </c>
      <c r="FF66" s="13">
        <f ca="1">FF67+FF68</f>
        <v>0</v>
      </c>
      <c r="FG66" s="13">
        <f t="shared" si="116"/>
        <v>0</v>
      </c>
      <c r="FH66" s="43">
        <f t="shared" si="53"/>
        <v>0</v>
      </c>
      <c r="FI66" s="13">
        <f ca="1">FI67+FI68</f>
        <v>4872.5333333333328</v>
      </c>
      <c r="FJ66" s="13">
        <f ca="1">FJ67+FJ68</f>
        <v>0</v>
      </c>
      <c r="FK66" s="13">
        <f t="shared" si="117"/>
        <v>5654.6978366373851</v>
      </c>
      <c r="FL66" s="43">
        <f t="shared" si="54"/>
        <v>3.7274416418083011E-3</v>
      </c>
      <c r="FM66" s="13">
        <f ca="1">FM67+FM68</f>
        <v>0</v>
      </c>
      <c r="FN66" s="13">
        <v>0</v>
      </c>
      <c r="FO66" s="43">
        <v>0</v>
      </c>
      <c r="FP66" s="13">
        <v>0</v>
      </c>
      <c r="FQ66" s="13">
        <f t="shared" si="118"/>
        <v>0</v>
      </c>
      <c r="FR66" s="43">
        <f t="shared" si="55"/>
        <v>0</v>
      </c>
      <c r="FS66" s="13">
        <f ca="1">FS67+FS68</f>
        <v>0</v>
      </c>
      <c r="FT66" s="13">
        <f ca="1">FT67+FT68</f>
        <v>0</v>
      </c>
      <c r="FU66" s="13"/>
      <c r="FV66" s="43"/>
      <c r="FW66" s="13">
        <f ca="1">FW67+FW68</f>
        <v>0</v>
      </c>
      <c r="FX66" s="13">
        <f t="shared" si="119"/>
        <v>0</v>
      </c>
      <c r="FY66" s="43">
        <f t="shared" si="56"/>
        <v>0</v>
      </c>
      <c r="FZ66" s="13">
        <f ca="1">FZ67+FZ68</f>
        <v>1486140.36</v>
      </c>
      <c r="GA66" s="12">
        <f t="shared" si="120"/>
        <v>1724703.3737340274</v>
      </c>
      <c r="GB66" s="43">
        <f t="shared" si="57"/>
        <v>5.1365040961451794E-2</v>
      </c>
      <c r="GC66" s="13">
        <f ca="1">GC67+GC68</f>
        <v>0</v>
      </c>
      <c r="GD66" s="12">
        <f t="shared" si="121"/>
        <v>0</v>
      </c>
      <c r="GE66" s="43">
        <f t="shared" si="58"/>
        <v>0</v>
      </c>
      <c r="GF66" s="13">
        <f ca="1">GF67+GF68</f>
        <v>0</v>
      </c>
      <c r="GG66" s="12">
        <f t="shared" si="122"/>
        <v>0</v>
      </c>
      <c r="GH66" s="43">
        <f t="shared" si="59"/>
        <v>0</v>
      </c>
      <c r="GI66" s="12">
        <v>0</v>
      </c>
      <c r="GJ66" s="12">
        <f t="shared" si="123"/>
        <v>0</v>
      </c>
      <c r="GK66" s="43">
        <f t="shared" si="60"/>
        <v>0</v>
      </c>
      <c r="GL66" s="13">
        <f>GL67+GL68</f>
        <v>0</v>
      </c>
      <c r="GM66" s="27">
        <f t="shared" si="124"/>
        <v>0</v>
      </c>
      <c r="GN66" s="43">
        <f t="shared" si="61"/>
        <v>0</v>
      </c>
      <c r="GO66" s="13">
        <f ca="1">GO67+GO68</f>
        <v>0</v>
      </c>
      <c r="GP66" s="13" t="e">
        <f t="shared" si="125"/>
        <v>#DIV/0!</v>
      </c>
      <c r="GQ66" s="43" t="e">
        <f t="shared" si="62"/>
        <v>#DIV/0!</v>
      </c>
      <c r="GR66" s="13">
        <f ca="1">GR67+GR68</f>
        <v>0</v>
      </c>
      <c r="GS66" s="13">
        <f t="shared" si="126"/>
        <v>0</v>
      </c>
      <c r="GT66" s="43">
        <f t="shared" si="63"/>
        <v>0</v>
      </c>
      <c r="GU66" s="13">
        <f ca="1">GU67+GU68</f>
        <v>0</v>
      </c>
      <c r="GV66" s="27">
        <f t="shared" si="127"/>
        <v>0</v>
      </c>
      <c r="GW66" s="38">
        <f t="shared" si="70"/>
        <v>0</v>
      </c>
      <c r="GX66" s="13">
        <f ca="1">GX67+GX68</f>
        <v>0</v>
      </c>
      <c r="GY66" s="13">
        <f t="shared" si="128"/>
        <v>0</v>
      </c>
      <c r="GZ66" s="43">
        <f t="shared" si="64"/>
        <v>0</v>
      </c>
      <c r="HA66" s="13">
        <f ca="1">HA67+HA68</f>
        <v>0</v>
      </c>
      <c r="HB66" s="13">
        <f t="shared" si="129"/>
        <v>0</v>
      </c>
      <c r="HC66" s="56">
        <f t="shared" si="65"/>
        <v>0</v>
      </c>
    </row>
    <row r="67" spans="1:211">
      <c r="A67" s="18">
        <v>20401</v>
      </c>
      <c r="B67" s="3" t="s">
        <v>540</v>
      </c>
      <c r="C67" s="3" t="s">
        <v>356</v>
      </c>
      <c r="D67" s="12">
        <f t="shared" si="147"/>
        <v>5355004.9866666663</v>
      </c>
      <c r="E67" s="12">
        <f t="shared" si="148"/>
        <v>2495259.1333333333</v>
      </c>
      <c r="F67" s="13">
        <v>1210404</v>
      </c>
      <c r="G67" s="26">
        <f t="shared" si="71"/>
        <v>1404704.3728636517</v>
      </c>
      <c r="H67" s="40">
        <f t="shared" si="72"/>
        <v>1.7721838796924211E-2</v>
      </c>
      <c r="I67" s="13">
        <v>688840</v>
      </c>
      <c r="J67" s="13">
        <f t="shared" si="73"/>
        <v>799416.19509138924</v>
      </c>
      <c r="K67" s="40">
        <f t="shared" si="5"/>
        <v>1.8554613794187949E-2</v>
      </c>
      <c r="L67" s="13">
        <v>544681.80000000005</v>
      </c>
      <c r="M67" s="13">
        <f t="shared" si="74"/>
        <v>632116.96778864344</v>
      </c>
      <c r="N67" s="40">
        <f t="shared" si="6"/>
        <v>1.7721838796924214E-2</v>
      </c>
      <c r="O67" s="13">
        <v>44640</v>
      </c>
      <c r="P67" s="13">
        <v>168816</v>
      </c>
      <c r="Q67" s="13">
        <f t="shared" si="149"/>
        <v>51805.845985830703</v>
      </c>
      <c r="R67" s="43">
        <f t="shared" si="150"/>
        <v>7.9862601975096616E-3</v>
      </c>
      <c r="S67" s="124">
        <v>24640</v>
      </c>
      <c r="T67" s="130">
        <v>12000</v>
      </c>
      <c r="U67" s="125">
        <v>168816</v>
      </c>
      <c r="V67" s="125">
        <f t="shared" si="76"/>
        <v>13926.302684363091</v>
      </c>
      <c r="W67" s="43">
        <f t="shared" si="8"/>
        <v>2.1468441391155001E-3</v>
      </c>
      <c r="X67" s="13">
        <f ca="1">'13年1-9支出明细'!K62/9*12</f>
        <v>39333.333333333336</v>
      </c>
      <c r="Y67" s="13">
        <f t="shared" si="77"/>
        <v>45647.325465412352</v>
      </c>
      <c r="Z67" s="43">
        <f t="shared" si="9"/>
        <v>1.6150993724107082E-2</v>
      </c>
      <c r="AA67" s="13">
        <f ca="1">'13年1-9支出明细'!L62/9*12</f>
        <v>0</v>
      </c>
      <c r="AB67" s="13">
        <f t="shared" si="78"/>
        <v>0</v>
      </c>
      <c r="AC67" s="43">
        <f t="shared" si="10"/>
        <v>0</v>
      </c>
      <c r="AD67" s="13">
        <f ca="1">'13年1-9支出明细'!M62/9*12</f>
        <v>0</v>
      </c>
      <c r="AE67" s="13">
        <f t="shared" si="79"/>
        <v>0</v>
      </c>
      <c r="AF67" s="43">
        <f t="shared" si="11"/>
        <v>0</v>
      </c>
      <c r="AG67" s="13">
        <f ca="1">'13年1-9支出明细'!N62/9*12</f>
        <v>0</v>
      </c>
      <c r="AH67" s="23">
        <v>0</v>
      </c>
      <c r="AI67" s="43">
        <v>0</v>
      </c>
      <c r="AJ67" s="23">
        <f t="shared" si="12"/>
        <v>0</v>
      </c>
      <c r="AK67" s="23">
        <f t="shared" si="13"/>
        <v>0</v>
      </c>
      <c r="AL67" s="43">
        <f t="shared" si="14"/>
        <v>0</v>
      </c>
      <c r="AM67" s="13">
        <f ca="1">'13年1-9支出明细'!P62/9*12</f>
        <v>0</v>
      </c>
      <c r="AN67" s="13">
        <f t="shared" si="80"/>
        <v>0</v>
      </c>
      <c r="AO67" s="43">
        <f t="shared" si="15"/>
        <v>0</v>
      </c>
      <c r="AP67" s="13">
        <f ca="1">'13年1-9支出明细'!Q62/9*12</f>
        <v>0</v>
      </c>
      <c r="AQ67" s="13">
        <f t="shared" si="81"/>
        <v>0</v>
      </c>
      <c r="AR67" s="43">
        <f t="shared" si="16"/>
        <v>0</v>
      </c>
      <c r="AS67" s="13">
        <f ca="1">'13年1-9支出明细'!R62/9*12</f>
        <v>0</v>
      </c>
      <c r="AT67" s="13">
        <f t="shared" si="82"/>
        <v>0</v>
      </c>
      <c r="AU67" s="43">
        <f t="shared" si="17"/>
        <v>0</v>
      </c>
      <c r="AV67" s="13">
        <v>0</v>
      </c>
      <c r="AW67" s="13">
        <f t="shared" si="83"/>
        <v>0</v>
      </c>
      <c r="AX67" s="43">
        <f t="shared" si="18"/>
        <v>0</v>
      </c>
      <c r="AY67" s="12">
        <f>BB67+BE67+BH67+BK67+BN67+BQ67+BR67</f>
        <v>1531288.7066666665</v>
      </c>
      <c r="AZ67" s="31">
        <f t="shared" si="84"/>
        <v>1777099.1688489069</v>
      </c>
      <c r="BA67" s="43">
        <f t="shared" si="19"/>
        <v>1.4668243996254392E-2</v>
      </c>
      <c r="BB67" s="13">
        <f ca="1">'13年1-9支出明细'!U62/9*12</f>
        <v>0</v>
      </c>
      <c r="BC67" s="13">
        <f t="shared" si="85"/>
        <v>0</v>
      </c>
      <c r="BD67" s="43">
        <f t="shared" si="20"/>
        <v>0</v>
      </c>
      <c r="BE67" s="13">
        <f ca="1">'13年1-9支出明细'!V62/9*12</f>
        <v>0</v>
      </c>
      <c r="BF67" s="13">
        <f t="shared" si="86"/>
        <v>0</v>
      </c>
      <c r="BG67" s="43">
        <f t="shared" si="21"/>
        <v>0</v>
      </c>
      <c r="BH67" s="13">
        <f ca="1">'13年1-9支出明细'!W62/9*12</f>
        <v>266666.66666666669</v>
      </c>
      <c r="BI67" s="13">
        <f t="shared" si="87"/>
        <v>309473.39298584644</v>
      </c>
      <c r="BJ67" s="43">
        <f t="shared" si="22"/>
        <v>1</v>
      </c>
      <c r="BK67" s="13">
        <f ca="1">'13年1-9支出明细'!X62/9*12</f>
        <v>62310.186666666668</v>
      </c>
      <c r="BL67" s="13">
        <f t="shared" si="88"/>
        <v>72312.543319930439</v>
      </c>
      <c r="BM67" s="43">
        <f t="shared" si="23"/>
        <v>9.1669800453787947E-2</v>
      </c>
      <c r="BN67" s="13">
        <f ca="1">'13年1-9支出明细'!Y62/9*12</f>
        <v>120</v>
      </c>
      <c r="BO67" s="13">
        <f t="shared" si="89"/>
        <v>139.26302684363091</v>
      </c>
      <c r="BP67" s="43">
        <f t="shared" si="24"/>
        <v>5.9361527592138356E-5</v>
      </c>
      <c r="BQ67" s="13">
        <f ca="1">'13年1-9支出明细'!Z62/9*12</f>
        <v>1134368.2533333332</v>
      </c>
      <c r="BR67" s="13">
        <f ca="1">Sheet2!EP61+Sheet2!V61</f>
        <v>67823.600000000006</v>
      </c>
      <c r="BS67" s="13">
        <f t="shared" si="90"/>
        <v>1316462.9709543556</v>
      </c>
      <c r="BT67" s="43">
        <f t="shared" si="25"/>
        <v>1.282649455305554E-2</v>
      </c>
      <c r="BU67" s="13">
        <f ca="1">'13年1-9支出明细'!AB62/9*12</f>
        <v>28479.466666666671</v>
      </c>
      <c r="BV67" s="13">
        <f t="shared" si="91"/>
        <v>33051.139424102432</v>
      </c>
      <c r="BW67" s="43">
        <f t="shared" si="26"/>
        <v>6.2831016229531909E-3</v>
      </c>
      <c r="BX67" s="13">
        <f ca="1">'13年1-9支出明细'!AC62/9*12</f>
        <v>9952</v>
      </c>
      <c r="BY67" s="13">
        <f t="shared" si="92"/>
        <v>11549.547026231789</v>
      </c>
      <c r="BZ67" s="43">
        <f t="shared" si="27"/>
        <v>8.8724760233638549E-3</v>
      </c>
      <c r="CA67" s="12">
        <f t="shared" si="131"/>
        <v>1266.0933333333335</v>
      </c>
      <c r="CB67" s="30">
        <f t="shared" si="93"/>
        <v>1469.3332488878511</v>
      </c>
      <c r="CC67" s="43">
        <f t="shared" si="28"/>
        <v>4.7340915952990113E-6</v>
      </c>
      <c r="CD67" s="13">
        <f ca="1">'13年1-9支出明细'!AE62/9*12</f>
        <v>1266.0933333333335</v>
      </c>
      <c r="CE67" s="13">
        <f t="shared" si="94"/>
        <v>1469.3332488878514</v>
      </c>
      <c r="CF67" s="43">
        <f t="shared" si="29"/>
        <v>5.4802058069166715E-6</v>
      </c>
      <c r="CG67" s="13">
        <f ca="1">'13年1-9支出明细'!AF62/9*12</f>
        <v>0</v>
      </c>
      <c r="CH67" s="13">
        <f ca="1">Sheet2!BP61+Sheet2!ET61</f>
        <v>0</v>
      </c>
      <c r="CI67" s="13">
        <f t="shared" si="95"/>
        <v>0</v>
      </c>
      <c r="CJ67" s="43">
        <f t="shared" si="30"/>
        <v>0</v>
      </c>
      <c r="CK67" s="12">
        <f>CN67+CQ67+CT67+CW67+CZ67+DC67++DG67+DJ67+DM67+DQ67+EA67+ED67+EN67+EQ67+ET67+EW67+EZ67+FC67+FF67+FI67+FJ67+FM67+FP67+FS67+FW67</f>
        <v>1678.7999999999997</v>
      </c>
      <c r="CL67" s="30">
        <f t="shared" si="96"/>
        <v>1948.2897455423963</v>
      </c>
      <c r="CM67" s="43">
        <f t="shared" si="31"/>
        <v>1.8323923964905011E-5</v>
      </c>
      <c r="CN67" s="13">
        <f ca="1">'13年1-9支出明细'!AI62/9*12</f>
        <v>0</v>
      </c>
      <c r="CO67" s="13">
        <f t="shared" si="97"/>
        <v>0</v>
      </c>
      <c r="CP67" s="43">
        <f t="shared" si="32"/>
        <v>0</v>
      </c>
      <c r="CQ67" s="13">
        <f ca="1">'13年1-9支出明细'!AJ62/9*12</f>
        <v>0</v>
      </c>
      <c r="CR67" s="13">
        <f t="shared" si="98"/>
        <v>0</v>
      </c>
      <c r="CS67" s="43">
        <f t="shared" si="33"/>
        <v>0</v>
      </c>
      <c r="CT67" s="13">
        <f ca="1">'13年1-9支出明细'!AK62/9*12</f>
        <v>0</v>
      </c>
      <c r="CU67" s="13">
        <f t="shared" si="99"/>
        <v>0</v>
      </c>
      <c r="CV67" s="43">
        <f t="shared" si="34"/>
        <v>0</v>
      </c>
      <c r="CW67" s="13">
        <f ca="1">'13年1-9支出明细'!AL62/9*12</f>
        <v>0</v>
      </c>
      <c r="CX67" s="13">
        <f t="shared" si="100"/>
        <v>0</v>
      </c>
      <c r="CY67" s="43">
        <f t="shared" si="35"/>
        <v>0</v>
      </c>
      <c r="CZ67" s="13">
        <f ca="1">'13年1-9支出明细'!AM62/9*12</f>
        <v>0</v>
      </c>
      <c r="DA67" s="13">
        <f t="shared" si="101"/>
        <v>0</v>
      </c>
      <c r="DB67" s="43">
        <f t="shared" si="36"/>
        <v>0</v>
      </c>
      <c r="DC67" s="13">
        <f ca="1">'13年1-9支出明细'!AN62/9*12</f>
        <v>0</v>
      </c>
      <c r="DD67" s="13">
        <f t="shared" si="102"/>
        <v>0</v>
      </c>
      <c r="DE67" s="13">
        <f ca="1">Sheet2!DG61+Sheet2!AD61</f>
        <v>0</v>
      </c>
      <c r="DF67" s="43">
        <f t="shared" si="37"/>
        <v>0</v>
      </c>
      <c r="DG67" s="13">
        <f ca="1">'13年1-9支出明细'!AP62/9*12</f>
        <v>0</v>
      </c>
      <c r="DH67" s="13">
        <f t="shared" si="103"/>
        <v>0</v>
      </c>
      <c r="DI67" s="43">
        <f t="shared" si="38"/>
        <v>0</v>
      </c>
      <c r="DJ67" s="13">
        <f ca="1">'13年1-9支出明细'!AQ62/9*12</f>
        <v>0</v>
      </c>
      <c r="DK67" s="13">
        <f t="shared" si="104"/>
        <v>0</v>
      </c>
      <c r="DL67" s="43">
        <f t="shared" si="39"/>
        <v>0</v>
      </c>
      <c r="DM67" s="13">
        <f ca="1">'13年1-9支出明细'!AR62/9*12</f>
        <v>0</v>
      </c>
      <c r="DN67" s="13">
        <f ca="1">Sheet2!DK61+Sheet2!AH61</f>
        <v>0</v>
      </c>
      <c r="DO67" s="13"/>
      <c r="DP67" s="43">
        <f t="shared" si="40"/>
        <v>0</v>
      </c>
      <c r="DQ67" s="13">
        <f ca="1">'13年1-9支出明细'!AT62/9*12</f>
        <v>0</v>
      </c>
      <c r="DR67" s="13">
        <f t="shared" si="105"/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43">
        <f t="shared" si="42"/>
        <v>0</v>
      </c>
      <c r="EA67" s="13">
        <v>0</v>
      </c>
      <c r="EB67" s="13">
        <f t="shared" si="106"/>
        <v>0</v>
      </c>
      <c r="EC67" s="43">
        <f t="shared" si="43"/>
        <v>0</v>
      </c>
      <c r="ED67" s="13">
        <f ca="1">'13年1-9支出明细'!BC62/9*12</f>
        <v>0</v>
      </c>
      <c r="EE67" s="13">
        <f t="shared" si="107"/>
        <v>0</v>
      </c>
      <c r="EF67" s="43">
        <f t="shared" si="44"/>
        <v>0</v>
      </c>
      <c r="EG67" s="13">
        <f ca="1">'13年1-9支出明细'!BD62/9*12</f>
        <v>0</v>
      </c>
      <c r="EH67" s="13">
        <f t="shared" si="108"/>
        <v>0</v>
      </c>
      <c r="EI67" s="43">
        <f t="shared" si="45"/>
        <v>0</v>
      </c>
      <c r="EJ67" s="13">
        <f ca="1">'13年1-9支出明细'!BE62/9*12</f>
        <v>0</v>
      </c>
      <c r="EK67" s="13">
        <f t="shared" si="109"/>
        <v>0</v>
      </c>
      <c r="EL67" s="13">
        <v>0</v>
      </c>
      <c r="EM67" s="43">
        <f t="shared" si="46"/>
        <v>0</v>
      </c>
      <c r="EN67" s="13">
        <f ca="1">'13年1-9支出明细'!BG62/9*12</f>
        <v>0</v>
      </c>
      <c r="EO67" s="13">
        <f t="shared" si="110"/>
        <v>0</v>
      </c>
      <c r="EP67" s="43">
        <f t="shared" si="47"/>
        <v>0</v>
      </c>
      <c r="EQ67" s="13">
        <f ca="1">'13年1-9支出明细'!BH62/9*12</f>
        <v>0</v>
      </c>
      <c r="ER67" s="13">
        <f t="shared" si="111"/>
        <v>0</v>
      </c>
      <c r="ES67" s="43">
        <f t="shared" si="48"/>
        <v>0</v>
      </c>
      <c r="ET67" s="13">
        <v>0</v>
      </c>
      <c r="EU67" s="13">
        <f t="shared" si="112"/>
        <v>0</v>
      </c>
      <c r="EV67" s="43">
        <f t="shared" si="49"/>
        <v>0</v>
      </c>
      <c r="EW67" s="13">
        <f ca="1">'13年1-9支出明细'!BJ62/9*12</f>
        <v>0</v>
      </c>
      <c r="EX67" s="13">
        <f t="shared" si="113"/>
        <v>0</v>
      </c>
      <c r="EY67" s="43">
        <f t="shared" si="50"/>
        <v>0</v>
      </c>
      <c r="EZ67" s="13">
        <v>0</v>
      </c>
      <c r="FA67" s="13">
        <f t="shared" si="114"/>
        <v>0</v>
      </c>
      <c r="FB67" s="43">
        <f t="shared" si="51"/>
        <v>0</v>
      </c>
      <c r="FC67" s="13">
        <f ca="1">'13年1-9支出明细'!BL62/9*12</f>
        <v>0</v>
      </c>
      <c r="FD67" s="13">
        <f t="shared" si="115"/>
        <v>0</v>
      </c>
      <c r="FE67" s="43">
        <f t="shared" si="52"/>
        <v>0</v>
      </c>
      <c r="FF67" s="13">
        <f ca="1">'13年1-9支出明细'!BM62/9*12</f>
        <v>0</v>
      </c>
      <c r="FG67" s="13">
        <f t="shared" si="116"/>
        <v>0</v>
      </c>
      <c r="FH67" s="43">
        <f t="shared" si="53"/>
        <v>0</v>
      </c>
      <c r="FI67" s="13">
        <f ca="1">'13年1-9支出明细'!BN62/9*12</f>
        <v>1678.7999999999997</v>
      </c>
      <c r="FJ67" s="13">
        <f ca="1">Sheet2!EX61+Sheet2!BF61</f>
        <v>0</v>
      </c>
      <c r="FK67" s="13">
        <f t="shared" si="117"/>
        <v>1948.2897455423958</v>
      </c>
      <c r="FL67" s="43">
        <f t="shared" si="54"/>
        <v>1.284266027583415E-3</v>
      </c>
      <c r="FM67" s="13">
        <f ca="1">'13年1-9支出明细'!BP62/9*12</f>
        <v>0</v>
      </c>
      <c r="FN67" s="13">
        <v>0</v>
      </c>
      <c r="FO67" s="43">
        <v>0</v>
      </c>
      <c r="FP67" s="13">
        <v>0</v>
      </c>
      <c r="FQ67" s="13">
        <f t="shared" si="118"/>
        <v>0</v>
      </c>
      <c r="FR67" s="43">
        <f t="shared" si="55"/>
        <v>0</v>
      </c>
      <c r="FS67" s="13">
        <f ca="1">'13年1-9支出明细'!BR62/9*12</f>
        <v>0</v>
      </c>
      <c r="FT67" s="13">
        <v>0</v>
      </c>
      <c r="FU67" s="13"/>
      <c r="FV67" s="43"/>
      <c r="FW67" s="13">
        <f ca="1">'13年1-9支出明细'!BT62/9*12</f>
        <v>0</v>
      </c>
      <c r="FX67" s="13">
        <f t="shared" si="119"/>
        <v>0</v>
      </c>
      <c r="FY67" s="43">
        <f t="shared" si="56"/>
        <v>0</v>
      </c>
      <c r="FZ67" s="12">
        <f ca="1">'13年1-9支出明细'!BU62/9*12</f>
        <v>1325512.2533333334</v>
      </c>
      <c r="GA67" s="12">
        <f t="shared" si="120"/>
        <v>1538290.4043126807</v>
      </c>
      <c r="GB67" s="43">
        <f t="shared" si="57"/>
        <v>4.5813298003274022E-2</v>
      </c>
      <c r="GC67" s="12">
        <f ca="1">'13年1-9支出明细'!BV62/9*12</f>
        <v>0</v>
      </c>
      <c r="GD67" s="12">
        <f t="shared" si="121"/>
        <v>0</v>
      </c>
      <c r="GE67" s="43">
        <f t="shared" si="58"/>
        <v>0</v>
      </c>
      <c r="GF67" s="12">
        <f ca="1">'13年1-9支出明细'!BW62/9*12</f>
        <v>0</v>
      </c>
      <c r="GG67" s="12">
        <f t="shared" si="122"/>
        <v>0</v>
      </c>
      <c r="GH67" s="43">
        <f t="shared" si="59"/>
        <v>0</v>
      </c>
      <c r="GI67" s="12">
        <v>0</v>
      </c>
      <c r="GJ67" s="12">
        <f t="shared" si="123"/>
        <v>0</v>
      </c>
      <c r="GK67" s="43">
        <f t="shared" si="60"/>
        <v>0</v>
      </c>
      <c r="GL67" s="27">
        <f>GO67+GR67+GU67+GX67+HA67</f>
        <v>0</v>
      </c>
      <c r="GM67" s="27">
        <f t="shared" si="124"/>
        <v>0</v>
      </c>
      <c r="GN67" s="43">
        <f t="shared" si="61"/>
        <v>0</v>
      </c>
      <c r="GO67" s="13">
        <f ca="1">'13年1-9支出明细'!BZ62/9*12</f>
        <v>0</v>
      </c>
      <c r="GP67" s="13" t="e">
        <f t="shared" si="125"/>
        <v>#DIV/0!</v>
      </c>
      <c r="GQ67" s="43" t="e">
        <f t="shared" si="62"/>
        <v>#DIV/0!</v>
      </c>
      <c r="GR67" s="13">
        <f ca="1">'13年1-9支出明细'!CA62/9*12</f>
        <v>0</v>
      </c>
      <c r="GS67" s="13">
        <f t="shared" si="126"/>
        <v>0</v>
      </c>
      <c r="GT67" s="43">
        <f t="shared" si="63"/>
        <v>0</v>
      </c>
      <c r="GU67" s="13">
        <f ca="1">'13年1-9支出明细'!CB62/9*12</f>
        <v>0</v>
      </c>
      <c r="GV67" s="27">
        <f t="shared" si="127"/>
        <v>0</v>
      </c>
      <c r="GW67" s="38">
        <f t="shared" si="70"/>
        <v>0</v>
      </c>
      <c r="GX67" s="13">
        <f ca="1">'13年1-9支出明细'!CC62/9*12</f>
        <v>0</v>
      </c>
      <c r="GY67" s="13">
        <f t="shared" si="128"/>
        <v>0</v>
      </c>
      <c r="GZ67" s="43">
        <f t="shared" si="64"/>
        <v>0</v>
      </c>
      <c r="HA67" s="13">
        <f ca="1">'13年1-9支出明细'!CD62/9*12</f>
        <v>0</v>
      </c>
      <c r="HB67" s="13">
        <f t="shared" si="129"/>
        <v>0</v>
      </c>
      <c r="HC67" s="56">
        <f t="shared" si="65"/>
        <v>0</v>
      </c>
    </row>
    <row r="68" spans="1:211">
      <c r="A68" s="18">
        <v>20402</v>
      </c>
      <c r="B68" s="3" t="s">
        <v>541</v>
      </c>
      <c r="C68" s="3" t="s">
        <v>357</v>
      </c>
      <c r="D68" s="12">
        <f t="shared" si="147"/>
        <v>2219615.0933333333</v>
      </c>
      <c r="E68" s="12">
        <f t="shared" si="148"/>
        <v>476043.6</v>
      </c>
      <c r="F68" s="13">
        <v>214128</v>
      </c>
      <c r="G68" s="26">
        <f t="shared" si="71"/>
        <v>248500.94509977495</v>
      </c>
      <c r="H68" s="40">
        <f t="shared" si="72"/>
        <v>3.1351035669972896E-3</v>
      </c>
      <c r="I68" s="13">
        <v>93558</v>
      </c>
      <c r="J68" s="13">
        <f t="shared" si="73"/>
        <v>108576.41887863683</v>
      </c>
      <c r="K68" s="40">
        <f t="shared" si="5"/>
        <v>2.5200809438427445E-3</v>
      </c>
      <c r="L68" s="13">
        <v>96357.6</v>
      </c>
      <c r="M68" s="13">
        <f t="shared" si="74"/>
        <v>111825.42529489876</v>
      </c>
      <c r="N68" s="40">
        <f t="shared" si="6"/>
        <v>3.1351035669972905E-3</v>
      </c>
      <c r="O68" s="13">
        <v>0</v>
      </c>
      <c r="P68" s="13">
        <v>0</v>
      </c>
      <c r="Q68" s="13">
        <f t="shared" si="149"/>
        <v>0</v>
      </c>
      <c r="R68" s="43">
        <f t="shared" si="150"/>
        <v>0</v>
      </c>
      <c r="S68" s="124">
        <v>19632</v>
      </c>
      <c r="T68" s="130">
        <v>72000</v>
      </c>
      <c r="U68" s="125">
        <v>0</v>
      </c>
      <c r="V68" s="125">
        <f t="shared" si="76"/>
        <v>83557.81610617855</v>
      </c>
      <c r="W68" s="43">
        <f t="shared" si="8"/>
        <v>1.2881064834693002E-2</v>
      </c>
      <c r="X68" s="13">
        <f ca="1">'13年1-9支出明细'!K63/9*12</f>
        <v>0</v>
      </c>
      <c r="Y68" s="13">
        <f t="shared" si="77"/>
        <v>0</v>
      </c>
      <c r="Z68" s="43">
        <f t="shared" si="9"/>
        <v>0</v>
      </c>
      <c r="AA68" s="13">
        <f ca="1">'13年1-9支出明细'!L63/9*12</f>
        <v>0</v>
      </c>
      <c r="AB68" s="13">
        <f t="shared" si="78"/>
        <v>0</v>
      </c>
      <c r="AC68" s="43">
        <f t="shared" si="10"/>
        <v>0</v>
      </c>
      <c r="AD68" s="13">
        <f ca="1">'13年1-9支出明细'!M63/9*12</f>
        <v>0</v>
      </c>
      <c r="AE68" s="13">
        <f t="shared" si="79"/>
        <v>0</v>
      </c>
      <c r="AF68" s="43">
        <f t="shared" si="11"/>
        <v>0</v>
      </c>
      <c r="AG68" s="13">
        <f ca="1">'13年1-9支出明细'!N63/9*12</f>
        <v>0</v>
      </c>
      <c r="AH68" s="23">
        <v>0</v>
      </c>
      <c r="AI68" s="43">
        <v>0</v>
      </c>
      <c r="AJ68" s="23">
        <f t="shared" si="12"/>
        <v>0</v>
      </c>
      <c r="AK68" s="23">
        <f t="shared" si="13"/>
        <v>0</v>
      </c>
      <c r="AL68" s="43">
        <f t="shared" si="14"/>
        <v>0</v>
      </c>
      <c r="AM68" s="13">
        <f ca="1">'13年1-9支出明细'!P63/9*12</f>
        <v>0</v>
      </c>
      <c r="AN68" s="13">
        <f t="shared" si="80"/>
        <v>0</v>
      </c>
      <c r="AO68" s="43">
        <f t="shared" si="15"/>
        <v>0</v>
      </c>
      <c r="AP68" s="13">
        <f ca="1">'13年1-9支出明细'!Q63/9*12</f>
        <v>0</v>
      </c>
      <c r="AQ68" s="13">
        <f t="shared" si="81"/>
        <v>0</v>
      </c>
      <c r="AR68" s="43">
        <f t="shared" si="16"/>
        <v>0</v>
      </c>
      <c r="AS68" s="13">
        <f ca="1">'13年1-9支出明细'!R63/9*12</f>
        <v>0</v>
      </c>
      <c r="AT68" s="13">
        <f t="shared" si="82"/>
        <v>0</v>
      </c>
      <c r="AU68" s="43">
        <f t="shared" si="17"/>
        <v>0</v>
      </c>
      <c r="AV68" s="13">
        <v>0</v>
      </c>
      <c r="AW68" s="13">
        <f t="shared" si="83"/>
        <v>0</v>
      </c>
      <c r="AX68" s="43">
        <f t="shared" si="18"/>
        <v>0</v>
      </c>
      <c r="AY68" s="12">
        <f>BB68+BE68+BH68+BK68+BN68+BQ68+BR68</f>
        <v>1578733.7866666666</v>
      </c>
      <c r="AZ68" s="31">
        <f t="shared" si="84"/>
        <v>1832160.3809292256</v>
      </c>
      <c r="BA68" s="43">
        <f t="shared" si="19"/>
        <v>1.512272133082361E-2</v>
      </c>
      <c r="BB68" s="13">
        <f ca="1">'13年1-9支出明细'!U63/9*12</f>
        <v>0</v>
      </c>
      <c r="BC68" s="13">
        <f t="shared" si="85"/>
        <v>0</v>
      </c>
      <c r="BD68" s="43">
        <f t="shared" si="20"/>
        <v>0</v>
      </c>
      <c r="BE68" s="13">
        <f ca="1">'13年1-9支出明细'!V63/9*12</f>
        <v>80</v>
      </c>
      <c r="BF68" s="13">
        <f t="shared" si="86"/>
        <v>92.842017895753941</v>
      </c>
      <c r="BG68" s="43">
        <f t="shared" si="21"/>
        <v>8.2071484262792897E-4</v>
      </c>
      <c r="BH68" s="13">
        <f ca="1">'13年1-9支出明细'!W63/9*12</f>
        <v>0</v>
      </c>
      <c r="BI68" s="13">
        <f t="shared" si="87"/>
        <v>0</v>
      </c>
      <c r="BJ68" s="43">
        <f t="shared" si="22"/>
        <v>0</v>
      </c>
      <c r="BK68" s="13">
        <f ca="1">'13年1-9支出明细'!X63/9*12</f>
        <v>714.93333333333339</v>
      </c>
      <c r="BL68" s="13">
        <f t="shared" si="88"/>
        <v>829.69816659505432</v>
      </c>
      <c r="BM68" s="43">
        <f t="shared" si="23"/>
        <v>1.0517990638517554E-3</v>
      </c>
      <c r="BN68" s="13">
        <f ca="1">'13年1-9支出明细'!Y63/9*12</f>
        <v>1514.9333333333334</v>
      </c>
      <c r="BO68" s="13">
        <f t="shared" si="89"/>
        <v>1758.1183455525936</v>
      </c>
      <c r="BP68" s="43">
        <f t="shared" si="24"/>
        <v>7.4940630722430664E-4</v>
      </c>
      <c r="BQ68" s="13">
        <f ca="1">'13年1-9支出明细'!Z63/9*12</f>
        <v>1574504.44</v>
      </c>
      <c r="BR68" s="13">
        <f ca="1">Sheet2!EP62+Sheet2!V62</f>
        <v>1919.48</v>
      </c>
      <c r="BS68" s="13">
        <f t="shared" si="90"/>
        <v>1827252.1174428004</v>
      </c>
      <c r="BT68" s="43">
        <f t="shared" si="25"/>
        <v>1.7803189188411967E-2</v>
      </c>
      <c r="BU68" s="13">
        <f ca="1">'13年1-9支出明细'!AB63/9*12</f>
        <v>1839.3066666666668</v>
      </c>
      <c r="BV68" s="13">
        <f t="shared" si="91"/>
        <v>2134.5617807805775</v>
      </c>
      <c r="BW68" s="43">
        <f t="shared" si="26"/>
        <v>4.0578536240526355E-4</v>
      </c>
      <c r="BX68" s="13">
        <f ca="1">'13年1-9支出明细'!AC63/9*12</f>
        <v>720</v>
      </c>
      <c r="BY68" s="13">
        <f t="shared" si="92"/>
        <v>835.57816106178541</v>
      </c>
      <c r="BZ68" s="43">
        <f t="shared" si="27"/>
        <v>6.4189939075783519E-4</v>
      </c>
      <c r="CA68" s="12">
        <f t="shared" si="131"/>
        <v>1015.8666666666666</v>
      </c>
      <c r="CB68" s="30">
        <f t="shared" si="93"/>
        <v>1178.938890579582</v>
      </c>
      <c r="CC68" s="43">
        <f t="shared" si="28"/>
        <v>3.7984607627224068E-6</v>
      </c>
      <c r="CD68" s="13">
        <f ca="1">'13年1-9支出明细'!AE63/9*12</f>
        <v>1015.8666666666666</v>
      </c>
      <c r="CE68" s="13">
        <f t="shared" si="94"/>
        <v>1178.938890579582</v>
      </c>
      <c r="CF68" s="43">
        <f t="shared" si="29"/>
        <v>4.3971153304019825E-6</v>
      </c>
      <c r="CG68" s="13">
        <f ca="1">'13年1-9支出明细'!AF63/9*12</f>
        <v>0</v>
      </c>
      <c r="CH68" s="13">
        <f ca="1">Sheet2!BP62+Sheet2!ET62</f>
        <v>0</v>
      </c>
      <c r="CI68" s="13">
        <f t="shared" si="95"/>
        <v>0</v>
      </c>
      <c r="CJ68" s="43">
        <f t="shared" si="30"/>
        <v>0</v>
      </c>
      <c r="CK68" s="12">
        <f>CN68+CQ68+CT68+CW68+CZ68+DC68++DG68+DJ68+DM68+DQ68+EA68+ED68+EN68+EQ68+ET68+EW68+EZ68+FC68+FF68+FI68+FJ68+FM68+FP68+FS68+FW68</f>
        <v>3193.7333333333336</v>
      </c>
      <c r="CL68" s="30">
        <f t="shared" si="96"/>
        <v>3706.4080910949906</v>
      </c>
      <c r="CM68" s="43">
        <f t="shared" si="31"/>
        <v>3.4859260641042792E-5</v>
      </c>
      <c r="CN68" s="13">
        <f ca="1">'13年1-9支出明细'!AI63/9*12</f>
        <v>0</v>
      </c>
      <c r="CO68" s="13">
        <f t="shared" si="97"/>
        <v>0</v>
      </c>
      <c r="CP68" s="43">
        <f t="shared" si="32"/>
        <v>0</v>
      </c>
      <c r="CQ68" s="13">
        <f ca="1">'13年1-9支出明细'!AJ63/9*12</f>
        <v>0</v>
      </c>
      <c r="CR68" s="13">
        <f t="shared" si="98"/>
        <v>0</v>
      </c>
      <c r="CS68" s="43">
        <f t="shared" si="33"/>
        <v>0</v>
      </c>
      <c r="CT68" s="13">
        <f ca="1">'13年1-9支出明细'!AK63/9*12</f>
        <v>0</v>
      </c>
      <c r="CU68" s="13">
        <f t="shared" si="99"/>
        <v>0</v>
      </c>
      <c r="CV68" s="43">
        <f t="shared" si="34"/>
        <v>0</v>
      </c>
      <c r="CW68" s="13">
        <f ca="1">'13年1-9支出明细'!AL63/9*12</f>
        <v>0</v>
      </c>
      <c r="CX68" s="13">
        <f t="shared" si="100"/>
        <v>0</v>
      </c>
      <c r="CY68" s="43">
        <f t="shared" si="35"/>
        <v>0</v>
      </c>
      <c r="CZ68" s="13">
        <f ca="1">'13年1-9支出明细'!AM63/9*12</f>
        <v>0</v>
      </c>
      <c r="DA68" s="13">
        <f t="shared" si="101"/>
        <v>0</v>
      </c>
      <c r="DB68" s="43">
        <f t="shared" si="36"/>
        <v>0</v>
      </c>
      <c r="DC68" s="13">
        <f ca="1">'13年1-9支出明细'!AN63/9*12</f>
        <v>0</v>
      </c>
      <c r="DD68" s="13">
        <f t="shared" si="102"/>
        <v>0</v>
      </c>
      <c r="DE68" s="13">
        <f ca="1">Sheet2!DG62+Sheet2!AD62</f>
        <v>0</v>
      </c>
      <c r="DF68" s="43">
        <f t="shared" si="37"/>
        <v>0</v>
      </c>
      <c r="DG68" s="13">
        <f ca="1">'13年1-9支出明细'!AP63/9*12</f>
        <v>0</v>
      </c>
      <c r="DH68" s="13">
        <f t="shared" si="103"/>
        <v>0</v>
      </c>
      <c r="DI68" s="43">
        <f t="shared" si="38"/>
        <v>0</v>
      </c>
      <c r="DJ68" s="13">
        <f ca="1">'13年1-9支出明细'!AQ63/9*12</f>
        <v>0</v>
      </c>
      <c r="DK68" s="13">
        <f t="shared" si="104"/>
        <v>0</v>
      </c>
      <c r="DL68" s="43">
        <f t="shared" si="39"/>
        <v>0</v>
      </c>
      <c r="DM68" s="13">
        <f ca="1">'13年1-9支出明细'!AR63/9*12</f>
        <v>0</v>
      </c>
      <c r="DN68" s="13">
        <f ca="1">Sheet2!DK62+Sheet2!AH62</f>
        <v>0</v>
      </c>
      <c r="DO68" s="13"/>
      <c r="DP68" s="43">
        <f t="shared" si="40"/>
        <v>0</v>
      </c>
      <c r="DQ68" s="13">
        <f ca="1">'13年1-9支出明细'!AT63/9*12</f>
        <v>0</v>
      </c>
      <c r="DR68" s="13">
        <f t="shared" si="105"/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43">
        <f t="shared" si="42"/>
        <v>0</v>
      </c>
      <c r="EA68" s="13">
        <v>0</v>
      </c>
      <c r="EB68" s="13">
        <f t="shared" si="106"/>
        <v>0</v>
      </c>
      <c r="EC68" s="43">
        <f t="shared" si="43"/>
        <v>0</v>
      </c>
      <c r="ED68" s="13">
        <f ca="1">'13年1-9支出明细'!BC63/9*12</f>
        <v>0</v>
      </c>
      <c r="EE68" s="13">
        <f t="shared" si="107"/>
        <v>0</v>
      </c>
      <c r="EF68" s="43">
        <f t="shared" si="44"/>
        <v>0</v>
      </c>
      <c r="EG68" s="13">
        <f ca="1">'13年1-9支出明细'!BD63/9*12</f>
        <v>0</v>
      </c>
      <c r="EH68" s="13">
        <f t="shared" si="108"/>
        <v>0</v>
      </c>
      <c r="EI68" s="43">
        <f t="shared" si="45"/>
        <v>0</v>
      </c>
      <c r="EJ68" s="13">
        <f ca="1">'13年1-9支出明细'!BE63/9*12</f>
        <v>0</v>
      </c>
      <c r="EK68" s="13">
        <f t="shared" si="109"/>
        <v>0</v>
      </c>
      <c r="EL68" s="13">
        <v>0</v>
      </c>
      <c r="EM68" s="43">
        <f t="shared" si="46"/>
        <v>0</v>
      </c>
      <c r="EN68" s="13">
        <f ca="1">'13年1-9支出明细'!BG63/9*12</f>
        <v>0</v>
      </c>
      <c r="EO68" s="13">
        <f t="shared" si="110"/>
        <v>0</v>
      </c>
      <c r="EP68" s="43">
        <f t="shared" si="47"/>
        <v>0</v>
      </c>
      <c r="EQ68" s="13">
        <f ca="1">'13年1-9支出明细'!BH63/9*12</f>
        <v>0</v>
      </c>
      <c r="ER68" s="13">
        <f t="shared" si="111"/>
        <v>0</v>
      </c>
      <c r="ES68" s="43">
        <f t="shared" si="48"/>
        <v>0</v>
      </c>
      <c r="ET68" s="13">
        <v>0</v>
      </c>
      <c r="EU68" s="13">
        <f t="shared" si="112"/>
        <v>0</v>
      </c>
      <c r="EV68" s="43">
        <f t="shared" si="49"/>
        <v>0</v>
      </c>
      <c r="EW68" s="13">
        <f ca="1">'13年1-9支出明细'!BJ63/9*12</f>
        <v>0</v>
      </c>
      <c r="EX68" s="13">
        <f t="shared" si="113"/>
        <v>0</v>
      </c>
      <c r="EY68" s="43">
        <f t="shared" si="50"/>
        <v>0</v>
      </c>
      <c r="EZ68" s="13">
        <v>0</v>
      </c>
      <c r="FA68" s="13">
        <f t="shared" si="114"/>
        <v>0</v>
      </c>
      <c r="FB68" s="43">
        <f t="shared" si="51"/>
        <v>0</v>
      </c>
      <c r="FC68" s="13">
        <f ca="1">'13年1-9支出明细'!BL63/9*12</f>
        <v>0</v>
      </c>
      <c r="FD68" s="13">
        <f t="shared" si="115"/>
        <v>0</v>
      </c>
      <c r="FE68" s="43">
        <f t="shared" si="52"/>
        <v>0</v>
      </c>
      <c r="FF68" s="13">
        <f ca="1">'13年1-9支出明细'!BM63/9*12</f>
        <v>0</v>
      </c>
      <c r="FG68" s="13">
        <f t="shared" si="116"/>
        <v>0</v>
      </c>
      <c r="FH68" s="43">
        <f t="shared" si="53"/>
        <v>0</v>
      </c>
      <c r="FI68" s="13">
        <f ca="1">'13年1-9支出明细'!BN63/9*12</f>
        <v>3193.7333333333336</v>
      </c>
      <c r="FJ68" s="13">
        <f ca="1">Sheet2!EX62+Sheet2!BF62</f>
        <v>0</v>
      </c>
      <c r="FK68" s="13">
        <f t="shared" si="117"/>
        <v>3706.4080910949897</v>
      </c>
      <c r="FL68" s="43">
        <f t="shared" si="54"/>
        <v>2.4431756142248864E-3</v>
      </c>
      <c r="FM68" s="13">
        <f ca="1">'13年1-9支出明细'!BP63/9*12</f>
        <v>0</v>
      </c>
      <c r="FN68" s="13">
        <v>0</v>
      </c>
      <c r="FO68" s="43">
        <v>0</v>
      </c>
      <c r="FP68" s="13">
        <v>0</v>
      </c>
      <c r="FQ68" s="13">
        <f t="shared" si="118"/>
        <v>0</v>
      </c>
      <c r="FR68" s="43">
        <f t="shared" si="55"/>
        <v>0</v>
      </c>
      <c r="FS68" s="13">
        <f ca="1">'13年1-9支出明细'!BR63/9*12</f>
        <v>0</v>
      </c>
      <c r="FT68" s="13">
        <v>0</v>
      </c>
      <c r="FU68" s="13"/>
      <c r="FV68" s="43"/>
      <c r="FW68" s="13">
        <f ca="1">'13年1-9支出明细'!BT63/9*12</f>
        <v>0</v>
      </c>
      <c r="FX68" s="13">
        <f t="shared" si="119"/>
        <v>0</v>
      </c>
      <c r="FY68" s="43">
        <f t="shared" si="56"/>
        <v>0</v>
      </c>
      <c r="FZ68" s="12">
        <f ca="1">'13年1-9支出明细'!BU63/9*12</f>
        <v>160628.10666666666</v>
      </c>
      <c r="GA68" s="12">
        <f t="shared" si="120"/>
        <v>186412.9694213467</v>
      </c>
      <c r="GB68" s="43">
        <f t="shared" si="57"/>
        <v>5.5517429581777734E-3</v>
      </c>
      <c r="GC68" s="12">
        <f ca="1">'13年1-9支出明细'!BV63/9*12</f>
        <v>0</v>
      </c>
      <c r="GD68" s="12">
        <f t="shared" si="121"/>
        <v>0</v>
      </c>
      <c r="GE68" s="43">
        <f t="shared" si="58"/>
        <v>0</v>
      </c>
      <c r="GF68" s="12">
        <f ca="1">'13年1-9支出明细'!BW63/9*12</f>
        <v>0</v>
      </c>
      <c r="GG68" s="12">
        <f t="shared" si="122"/>
        <v>0</v>
      </c>
      <c r="GH68" s="43">
        <f t="shared" si="59"/>
        <v>0</v>
      </c>
      <c r="GI68" s="12">
        <v>0</v>
      </c>
      <c r="GJ68" s="12">
        <f t="shared" si="123"/>
        <v>0</v>
      </c>
      <c r="GK68" s="43">
        <f t="shared" si="60"/>
        <v>0</v>
      </c>
      <c r="GL68" s="27">
        <f>GO68+GR68+GU68+GX68+HA68</f>
        <v>0</v>
      </c>
      <c r="GM68" s="27">
        <f t="shared" si="124"/>
        <v>0</v>
      </c>
      <c r="GN68" s="43">
        <f t="shared" si="61"/>
        <v>0</v>
      </c>
      <c r="GO68" s="13">
        <f ca="1">'13年1-9支出明细'!BZ63/9*12</f>
        <v>0</v>
      </c>
      <c r="GP68" s="13" t="e">
        <f t="shared" si="125"/>
        <v>#DIV/0!</v>
      </c>
      <c r="GQ68" s="43" t="e">
        <f t="shared" si="62"/>
        <v>#DIV/0!</v>
      </c>
      <c r="GR68" s="13">
        <f ca="1">'13年1-9支出明细'!CA63/9*12</f>
        <v>0</v>
      </c>
      <c r="GS68" s="13">
        <f t="shared" si="126"/>
        <v>0</v>
      </c>
      <c r="GT68" s="43">
        <f t="shared" si="63"/>
        <v>0</v>
      </c>
      <c r="GU68" s="13">
        <f ca="1">'13年1-9支出明细'!CB63/9*12</f>
        <v>0</v>
      </c>
      <c r="GV68" s="27">
        <f t="shared" si="127"/>
        <v>0</v>
      </c>
      <c r="GW68" s="38">
        <f t="shared" si="70"/>
        <v>0</v>
      </c>
      <c r="GX68" s="13">
        <f ca="1">'13年1-9支出明细'!CC63/9*12</f>
        <v>0</v>
      </c>
      <c r="GY68" s="13">
        <f t="shared" si="128"/>
        <v>0</v>
      </c>
      <c r="GZ68" s="43">
        <f t="shared" si="64"/>
        <v>0</v>
      </c>
      <c r="HA68" s="13">
        <f ca="1">'13年1-9支出明细'!CD63/9*12</f>
        <v>0</v>
      </c>
      <c r="HB68" s="13">
        <f t="shared" si="129"/>
        <v>0</v>
      </c>
      <c r="HC68" s="56">
        <f t="shared" si="65"/>
        <v>0</v>
      </c>
    </row>
    <row r="69" spans="1:211">
      <c r="A69" s="18">
        <v>205</v>
      </c>
      <c r="B69" s="3" t="s">
        <v>542</v>
      </c>
      <c r="C69" s="3" t="s">
        <v>358</v>
      </c>
      <c r="D69" s="12">
        <f t="shared" si="147"/>
        <v>4342634.9400000004</v>
      </c>
      <c r="E69" s="12">
        <f t="shared" si="148"/>
        <v>2638606.5333333337</v>
      </c>
      <c r="F69" s="13">
        <f>SUM(F70:F80)</f>
        <v>1154376</v>
      </c>
      <c r="G69" s="26">
        <f t="shared" si="71"/>
        <v>1339682.4656303606</v>
      </c>
      <c r="H69" s="40">
        <f t="shared" si="72"/>
        <v>1.6901518322013299E-2</v>
      </c>
      <c r="I69" s="13">
        <f>SUM(I70:I80)</f>
        <v>798244</v>
      </c>
      <c r="J69" s="13">
        <f t="shared" si="73"/>
        <v>926382.2966647275</v>
      </c>
      <c r="K69" s="40">
        <f t="shared" si="5"/>
        <v>2.1501523043853093E-2</v>
      </c>
      <c r="L69" s="13">
        <f>SUM(L70:L80)</f>
        <v>519469.19999999995</v>
      </c>
      <c r="M69" s="13">
        <f t="shared" si="74"/>
        <v>602857.10953366221</v>
      </c>
      <c r="N69" s="40">
        <f t="shared" si="6"/>
        <v>1.6901518322013299E-2</v>
      </c>
      <c r="O69" s="13">
        <f>SUM(O71:O80)</f>
        <v>37200</v>
      </c>
      <c r="P69" s="13">
        <f>SUM(P70:P80)</f>
        <v>659194</v>
      </c>
      <c r="Q69" s="13">
        <f t="shared" si="149"/>
        <v>43171.538321525579</v>
      </c>
      <c r="R69" s="43">
        <f t="shared" si="150"/>
        <v>6.6552168312580505E-3</v>
      </c>
      <c r="S69" s="124">
        <v>28533.333333333336</v>
      </c>
      <c r="T69" s="130">
        <v>0</v>
      </c>
      <c r="U69" s="125">
        <f ca="1">SUM(U70:U80)</f>
        <v>659194</v>
      </c>
      <c r="V69" s="125">
        <f t="shared" si="76"/>
        <v>0</v>
      </c>
      <c r="W69" s="43">
        <f t="shared" si="8"/>
        <v>0</v>
      </c>
      <c r="X69" s="13">
        <f ca="1">SUM(X70:X80)</f>
        <v>166517.33333333331</v>
      </c>
      <c r="Y69" s="13">
        <f t="shared" si="77"/>
        <v>193247.56551608193</v>
      </c>
      <c r="Z69" s="43">
        <f t="shared" si="9"/>
        <v>6.8375095058179153E-2</v>
      </c>
      <c r="AA69" s="13">
        <f ca="1">SUM(AA70:AA80)</f>
        <v>0</v>
      </c>
      <c r="AB69" s="13">
        <f t="shared" si="78"/>
        <v>0</v>
      </c>
      <c r="AC69" s="43">
        <f t="shared" si="10"/>
        <v>0</v>
      </c>
      <c r="AD69" s="13">
        <f ca="1">SUM(AD70:AD80)</f>
        <v>0</v>
      </c>
      <c r="AE69" s="13">
        <f t="shared" si="79"/>
        <v>0</v>
      </c>
      <c r="AF69" s="43">
        <f t="shared" si="11"/>
        <v>0</v>
      </c>
      <c r="AG69" s="13">
        <f ca="1">SUM(AG70:AG80)</f>
        <v>0</v>
      </c>
      <c r="AH69" s="23">
        <v>0</v>
      </c>
      <c r="AI69" s="43">
        <v>0</v>
      </c>
      <c r="AJ69" s="23">
        <f t="shared" si="12"/>
        <v>0</v>
      </c>
      <c r="AK69" s="23">
        <f t="shared" si="13"/>
        <v>0</v>
      </c>
      <c r="AL69" s="43">
        <f t="shared" si="14"/>
        <v>0</v>
      </c>
      <c r="AM69" s="13">
        <f ca="1">SUM(AM70:AM80)</f>
        <v>0</v>
      </c>
      <c r="AN69" s="13">
        <f t="shared" si="80"/>
        <v>0</v>
      </c>
      <c r="AO69" s="43">
        <f t="shared" si="15"/>
        <v>0</v>
      </c>
      <c r="AP69" s="13">
        <f ca="1">SUM(AP70:AP80)</f>
        <v>0</v>
      </c>
      <c r="AQ69" s="13">
        <f t="shared" si="81"/>
        <v>0</v>
      </c>
      <c r="AR69" s="43">
        <f t="shared" si="16"/>
        <v>0</v>
      </c>
      <c r="AS69" s="13">
        <f ca="1">SUM(AS70:AS80)</f>
        <v>0</v>
      </c>
      <c r="AT69" s="13">
        <f t="shared" si="82"/>
        <v>0</v>
      </c>
      <c r="AU69" s="43">
        <f t="shared" si="17"/>
        <v>0</v>
      </c>
      <c r="AV69" s="13">
        <v>0</v>
      </c>
      <c r="AW69" s="13">
        <f t="shared" si="83"/>
        <v>0</v>
      </c>
      <c r="AX69" s="43">
        <f t="shared" si="18"/>
        <v>0</v>
      </c>
      <c r="AY69" s="13">
        <f>SUM(AY70:AY80)</f>
        <v>128042.28666666667</v>
      </c>
      <c r="AZ69" s="31">
        <f t="shared" si="84"/>
        <v>148596.30337649901</v>
      </c>
      <c r="BA69" s="43">
        <f t="shared" si="19"/>
        <v>1.2265195286089556E-3</v>
      </c>
      <c r="BB69" s="13">
        <f ca="1">SUM(BB70:BB80)</f>
        <v>0</v>
      </c>
      <c r="BC69" s="13">
        <f t="shared" si="85"/>
        <v>0</v>
      </c>
      <c r="BD69" s="43">
        <f t="shared" si="20"/>
        <v>0</v>
      </c>
      <c r="BE69" s="13">
        <f ca="1">SUM(BE70:BE80)</f>
        <v>0</v>
      </c>
      <c r="BF69" s="13">
        <f t="shared" si="86"/>
        <v>0</v>
      </c>
      <c r="BG69" s="43">
        <f t="shared" si="21"/>
        <v>0</v>
      </c>
      <c r="BH69" s="13">
        <f ca="1">SUM(BH70:BH80)</f>
        <v>0</v>
      </c>
      <c r="BI69" s="13">
        <f t="shared" si="87"/>
        <v>0</v>
      </c>
      <c r="BJ69" s="43">
        <f t="shared" si="22"/>
        <v>0</v>
      </c>
      <c r="BK69" s="13">
        <f ca="1">SUM(BK70:BK80)</f>
        <v>1631.6000000000001</v>
      </c>
      <c r="BL69" s="13">
        <f t="shared" si="88"/>
        <v>1893.5129549839014</v>
      </c>
      <c r="BM69" s="43">
        <f t="shared" si="23"/>
        <v>2.4003851444151306E-3</v>
      </c>
      <c r="BN69" s="13">
        <f ca="1">SUM(BN70:BN80)</f>
        <v>35293.666666666664</v>
      </c>
      <c r="BO69" s="13">
        <f t="shared" si="89"/>
        <v>40959.190403418004</v>
      </c>
      <c r="BP69" s="43">
        <f t="shared" si="24"/>
        <v>1.745904973050889E-2</v>
      </c>
      <c r="BQ69" s="13">
        <f ca="1">SUM(BQ70:BQ80)</f>
        <v>33098.800000000003</v>
      </c>
      <c r="BR69" s="13">
        <f ca="1">SUM(BR70:BR80)</f>
        <v>58018.219999999994</v>
      </c>
      <c r="BS69" s="13">
        <f t="shared" si="90"/>
        <v>38411.992274099764</v>
      </c>
      <c r="BT69" s="43">
        <f t="shared" si="25"/>
        <v>3.7425375460320079E-4</v>
      </c>
      <c r="BU69" s="13">
        <f ca="1">SUM(BU70:BU80)</f>
        <v>48057.626666666671</v>
      </c>
      <c r="BV69" s="13">
        <f t="shared" si="91"/>
        <v>55772.087937676602</v>
      </c>
      <c r="BW69" s="43">
        <f t="shared" si="26"/>
        <v>1.0602408943915564E-2</v>
      </c>
      <c r="BX69" s="13">
        <f ca="1">SUM(BX70:BX80)</f>
        <v>21300.000000000004</v>
      </c>
      <c r="BY69" s="13">
        <f t="shared" si="92"/>
        <v>24719.187264744494</v>
      </c>
      <c r="BZ69" s="43">
        <f t="shared" si="27"/>
        <v>1.8989523643252629E-2</v>
      </c>
      <c r="CA69" s="13">
        <f>SUM(CA70:CA80)</f>
        <v>9509.5066666666662</v>
      </c>
      <c r="CB69" s="30">
        <f t="shared" si="93"/>
        <v>11036.022351580725</v>
      </c>
      <c r="CC69" s="43">
        <f t="shared" si="28"/>
        <v>3.5557311930220977E-5</v>
      </c>
      <c r="CD69" s="13">
        <f ca="1">SUM(CD70:CD80)</f>
        <v>9509.5066666666662</v>
      </c>
      <c r="CE69" s="13">
        <f t="shared" si="94"/>
        <v>11036.022351580725</v>
      </c>
      <c r="CF69" s="43">
        <f t="shared" si="29"/>
        <v>4.1161304845018892E-5</v>
      </c>
      <c r="CG69" s="13">
        <f ca="1">SUM(CG70:CG80)</f>
        <v>0</v>
      </c>
      <c r="CH69" s="13">
        <f ca="1">SUM(CH70:CH80)</f>
        <v>0</v>
      </c>
      <c r="CI69" s="13">
        <f t="shared" si="95"/>
        <v>0</v>
      </c>
      <c r="CJ69" s="43">
        <f t="shared" si="30"/>
        <v>0</v>
      </c>
      <c r="CK69" s="13">
        <f>SUM(CK70:CK80)</f>
        <v>2923.4666666666667</v>
      </c>
      <c r="CL69" s="30">
        <f t="shared" si="96"/>
        <v>3392.7568073038346</v>
      </c>
      <c r="CM69" s="43">
        <f t="shared" si="31"/>
        <v>3.1909328635891296E-5</v>
      </c>
      <c r="CN69" s="13">
        <f ca="1">SUM(CN70:CN80)</f>
        <v>0</v>
      </c>
      <c r="CO69" s="13">
        <f t="shared" si="97"/>
        <v>0</v>
      </c>
      <c r="CP69" s="43">
        <f t="shared" si="32"/>
        <v>0</v>
      </c>
      <c r="CQ69" s="13">
        <f ca="1">SUM(CQ70:CQ80)</f>
        <v>0</v>
      </c>
      <c r="CR69" s="13">
        <f t="shared" si="98"/>
        <v>0</v>
      </c>
      <c r="CS69" s="43">
        <f t="shared" si="33"/>
        <v>0</v>
      </c>
      <c r="CT69" s="13">
        <f ca="1">SUM(CT70:CT80)</f>
        <v>0</v>
      </c>
      <c r="CU69" s="13">
        <f t="shared" si="99"/>
        <v>0</v>
      </c>
      <c r="CV69" s="43">
        <f t="shared" si="34"/>
        <v>0</v>
      </c>
      <c r="CW69" s="13">
        <f ca="1">SUM(CW70:CW80)</f>
        <v>0</v>
      </c>
      <c r="CX69" s="13">
        <f t="shared" si="100"/>
        <v>0</v>
      </c>
      <c r="CY69" s="43">
        <f t="shared" si="35"/>
        <v>0</v>
      </c>
      <c r="CZ69" s="13">
        <f ca="1">SUM(CZ70:CZ80)</f>
        <v>0</v>
      </c>
      <c r="DA69" s="13">
        <f t="shared" si="101"/>
        <v>0</v>
      </c>
      <c r="DB69" s="43">
        <f t="shared" si="36"/>
        <v>0</v>
      </c>
      <c r="DC69" s="13">
        <f ca="1">SUM(DC70:DC80)</f>
        <v>0</v>
      </c>
      <c r="DD69" s="13">
        <f t="shared" si="102"/>
        <v>0</v>
      </c>
      <c r="DE69" s="13">
        <f ca="1">SUM(DE70:DE80)</f>
        <v>0</v>
      </c>
      <c r="DF69" s="43">
        <f t="shared" si="37"/>
        <v>0</v>
      </c>
      <c r="DG69" s="13">
        <f ca="1">SUM(DG70:DG80)</f>
        <v>0</v>
      </c>
      <c r="DH69" s="13">
        <f t="shared" si="103"/>
        <v>0</v>
      </c>
      <c r="DI69" s="43">
        <f t="shared" si="38"/>
        <v>0</v>
      </c>
      <c r="DJ69" s="13">
        <f ca="1">SUM(DJ70:DJ80)</f>
        <v>0</v>
      </c>
      <c r="DK69" s="13">
        <f t="shared" si="104"/>
        <v>0</v>
      </c>
      <c r="DL69" s="43">
        <f t="shared" si="39"/>
        <v>0</v>
      </c>
      <c r="DM69" s="13">
        <f ca="1">SUM(DM70:DM80)</f>
        <v>0</v>
      </c>
      <c r="DN69" s="13">
        <f ca="1">SUM(DN70:DN80)</f>
        <v>0</v>
      </c>
      <c r="DO69" s="13"/>
      <c r="DP69" s="43">
        <f t="shared" si="40"/>
        <v>0</v>
      </c>
      <c r="DQ69" s="13">
        <f t="shared" ref="DQ69:DY69" si="152">SUM(DQ70:DQ80)</f>
        <v>0</v>
      </c>
      <c r="DR69" s="13">
        <f t="shared" si="105"/>
        <v>0</v>
      </c>
      <c r="DS69" s="13">
        <f t="shared" si="152"/>
        <v>0</v>
      </c>
      <c r="DT69" s="13">
        <f t="shared" si="152"/>
        <v>0</v>
      </c>
      <c r="DU69" s="13">
        <f t="shared" si="152"/>
        <v>0</v>
      </c>
      <c r="DV69" s="13">
        <f t="shared" si="152"/>
        <v>0</v>
      </c>
      <c r="DW69" s="13">
        <f t="shared" si="152"/>
        <v>0</v>
      </c>
      <c r="DX69" s="13">
        <f t="shared" si="152"/>
        <v>0</v>
      </c>
      <c r="DY69" s="13">
        <f t="shared" si="152"/>
        <v>0</v>
      </c>
      <c r="DZ69" s="43">
        <f t="shared" si="42"/>
        <v>0</v>
      </c>
      <c r="EA69" s="13">
        <v>0</v>
      </c>
      <c r="EB69" s="13">
        <f t="shared" si="106"/>
        <v>0</v>
      </c>
      <c r="EC69" s="43">
        <f t="shared" si="43"/>
        <v>0</v>
      </c>
      <c r="ED69" s="13">
        <f ca="1">SUM(ED70:ED80)</f>
        <v>0</v>
      </c>
      <c r="EE69" s="13">
        <f t="shared" si="107"/>
        <v>0</v>
      </c>
      <c r="EF69" s="43">
        <f t="shared" si="44"/>
        <v>0</v>
      </c>
      <c r="EG69" s="13">
        <f ca="1">SUM(EG70:EG80)</f>
        <v>0</v>
      </c>
      <c r="EH69" s="13">
        <f t="shared" si="108"/>
        <v>0</v>
      </c>
      <c r="EI69" s="43">
        <f t="shared" si="45"/>
        <v>0</v>
      </c>
      <c r="EJ69" s="13">
        <f ca="1">SUM(EJ70:EJ80)</f>
        <v>0</v>
      </c>
      <c r="EK69" s="13">
        <f t="shared" si="109"/>
        <v>0</v>
      </c>
      <c r="EL69" s="13">
        <f ca="1">SUM(EL70:EL80)</f>
        <v>0</v>
      </c>
      <c r="EM69" s="43">
        <f t="shared" si="46"/>
        <v>0</v>
      </c>
      <c r="EN69" s="13">
        <f ca="1">SUM(EN70:EN80)</f>
        <v>0</v>
      </c>
      <c r="EO69" s="13">
        <f t="shared" si="110"/>
        <v>0</v>
      </c>
      <c r="EP69" s="43">
        <f t="shared" si="47"/>
        <v>0</v>
      </c>
      <c r="EQ69" s="13">
        <f ca="1">SUM(EQ70:EQ80)</f>
        <v>0</v>
      </c>
      <c r="ER69" s="13">
        <f t="shared" si="111"/>
        <v>0</v>
      </c>
      <c r="ES69" s="43">
        <f t="shared" si="48"/>
        <v>0</v>
      </c>
      <c r="ET69" s="13">
        <v>0</v>
      </c>
      <c r="EU69" s="13">
        <f t="shared" si="112"/>
        <v>0</v>
      </c>
      <c r="EV69" s="43">
        <f t="shared" si="49"/>
        <v>0</v>
      </c>
      <c r="EW69" s="13">
        <f ca="1">SUM(EW70:EW80)</f>
        <v>0</v>
      </c>
      <c r="EX69" s="13">
        <f t="shared" si="113"/>
        <v>0</v>
      </c>
      <c r="EY69" s="43">
        <f t="shared" si="50"/>
        <v>0</v>
      </c>
      <c r="EZ69" s="13">
        <v>0</v>
      </c>
      <c r="FA69" s="13">
        <f t="shared" si="114"/>
        <v>0</v>
      </c>
      <c r="FB69" s="43">
        <f t="shared" si="51"/>
        <v>0</v>
      </c>
      <c r="FC69" s="13">
        <f ca="1">SUM(FC70:FC80)</f>
        <v>0</v>
      </c>
      <c r="FD69" s="13">
        <f t="shared" si="115"/>
        <v>0</v>
      </c>
      <c r="FE69" s="43">
        <f t="shared" si="52"/>
        <v>0</v>
      </c>
      <c r="FF69" s="13">
        <f ca="1">SUM(FF70:FF80)</f>
        <v>0</v>
      </c>
      <c r="FG69" s="13">
        <f t="shared" si="116"/>
        <v>0</v>
      </c>
      <c r="FH69" s="43">
        <f t="shared" si="53"/>
        <v>0</v>
      </c>
      <c r="FI69" s="13">
        <f ca="1">SUM(FI70:FI80)</f>
        <v>2923.4666666666667</v>
      </c>
      <c r="FJ69" s="13">
        <f ca="1">SUM(FJ70:FJ80)</f>
        <v>0</v>
      </c>
      <c r="FK69" s="13">
        <f t="shared" si="117"/>
        <v>3392.7568073038342</v>
      </c>
      <c r="FL69" s="43">
        <f t="shared" si="54"/>
        <v>2.2364241855924042E-3</v>
      </c>
      <c r="FM69" s="13">
        <f ca="1">SUM(FM70:FM80)</f>
        <v>0</v>
      </c>
      <c r="FN69" s="13">
        <v>0</v>
      </c>
      <c r="FO69" s="43">
        <v>0</v>
      </c>
      <c r="FP69" s="13">
        <v>0</v>
      </c>
      <c r="FQ69" s="13">
        <f t="shared" si="118"/>
        <v>0</v>
      </c>
      <c r="FR69" s="43">
        <f t="shared" si="55"/>
        <v>0</v>
      </c>
      <c r="FS69" s="13">
        <f ca="1">SUM(FS70:FS80)</f>
        <v>0</v>
      </c>
      <c r="FT69" s="13">
        <f ca="1">SUM(FT70:FT80)</f>
        <v>0</v>
      </c>
      <c r="FU69" s="13"/>
      <c r="FV69" s="43"/>
      <c r="FW69" s="13">
        <f ca="1">SUM(FW70:FW80)</f>
        <v>0</v>
      </c>
      <c r="FX69" s="13">
        <f t="shared" si="119"/>
        <v>0</v>
      </c>
      <c r="FY69" s="43">
        <f t="shared" si="56"/>
        <v>0</v>
      </c>
      <c r="FZ69" s="13">
        <f ca="1">SUM(FZ70:FZ80)</f>
        <v>1555935.1466666665</v>
      </c>
      <c r="GA69" s="12">
        <f t="shared" si="120"/>
        <v>1805701.9841432397</v>
      </c>
      <c r="GB69" s="43">
        <f t="shared" si="57"/>
        <v>5.3777338058362018E-2</v>
      </c>
      <c r="GC69" s="13">
        <f ca="1">SUM(GC70:GC80)</f>
        <v>0</v>
      </c>
      <c r="GD69" s="12">
        <f t="shared" si="121"/>
        <v>0</v>
      </c>
      <c r="GE69" s="43">
        <f t="shared" si="58"/>
        <v>0</v>
      </c>
      <c r="GF69" s="13">
        <f ca="1">SUM(GF70:GF80)</f>
        <v>0</v>
      </c>
      <c r="GG69" s="12">
        <f t="shared" si="122"/>
        <v>0</v>
      </c>
      <c r="GH69" s="43">
        <f t="shared" si="59"/>
        <v>0</v>
      </c>
      <c r="GI69" s="12">
        <v>0</v>
      </c>
      <c r="GJ69" s="12">
        <f t="shared" si="123"/>
        <v>0</v>
      </c>
      <c r="GK69" s="43">
        <f t="shared" si="60"/>
        <v>0</v>
      </c>
      <c r="GL69" s="13">
        <f>SUM(GL70:GL80)</f>
        <v>7618</v>
      </c>
      <c r="GM69" s="27">
        <f t="shared" si="124"/>
        <v>8840.881154123168</v>
      </c>
      <c r="GN69" s="43">
        <f t="shared" si="61"/>
        <v>1.3215978222455025E-3</v>
      </c>
      <c r="GO69" s="13">
        <f ca="1">SUM(GO70:GO80)</f>
        <v>0</v>
      </c>
      <c r="GP69" s="13" t="e">
        <f t="shared" si="125"/>
        <v>#DIV/0!</v>
      </c>
      <c r="GQ69" s="43" t="e">
        <f t="shared" si="62"/>
        <v>#DIV/0!</v>
      </c>
      <c r="GR69" s="13">
        <f ca="1">SUM(GR70:GR80)</f>
        <v>0</v>
      </c>
      <c r="GS69" s="13">
        <f t="shared" si="126"/>
        <v>0</v>
      </c>
      <c r="GT69" s="43">
        <f t="shared" si="63"/>
        <v>0</v>
      </c>
      <c r="GU69" s="13">
        <f ca="1">SUM(GU70:GU80)</f>
        <v>0</v>
      </c>
      <c r="GV69" s="27">
        <f t="shared" si="127"/>
        <v>0</v>
      </c>
      <c r="GW69" s="38">
        <f t="shared" si="70"/>
        <v>0</v>
      </c>
      <c r="GX69" s="13">
        <f ca="1">SUM(GX70:GX80)</f>
        <v>0</v>
      </c>
      <c r="GY69" s="13">
        <f t="shared" si="128"/>
        <v>0</v>
      </c>
      <c r="GZ69" s="43">
        <f t="shared" si="64"/>
        <v>0</v>
      </c>
      <c r="HA69" s="13">
        <f ca="1">SUM(HA70:HA80)</f>
        <v>7618</v>
      </c>
      <c r="HB69" s="13">
        <f t="shared" si="129"/>
        <v>8840.8811541231698</v>
      </c>
      <c r="HC69" s="56">
        <f t="shared" si="65"/>
        <v>3.6814735121089778E-2</v>
      </c>
    </row>
    <row r="70" spans="1:211" hidden="1">
      <c r="A70" s="18">
        <v>20501</v>
      </c>
      <c r="B70" s="3" t="s">
        <v>543</v>
      </c>
      <c r="C70" s="3" t="s">
        <v>359</v>
      </c>
      <c r="D70" s="12">
        <f t="shared" si="147"/>
        <v>0</v>
      </c>
      <c r="E70" s="12">
        <f t="shared" si="148"/>
        <v>0</v>
      </c>
      <c r="F70" s="13">
        <v>0</v>
      </c>
      <c r="G70" s="26">
        <f t="shared" si="71"/>
        <v>0</v>
      </c>
      <c r="H70" s="40">
        <f t="shared" si="72"/>
        <v>0</v>
      </c>
      <c r="I70" s="13">
        <v>0</v>
      </c>
      <c r="J70" s="13">
        <f t="shared" si="73"/>
        <v>0</v>
      </c>
      <c r="K70" s="40">
        <f t="shared" si="5"/>
        <v>0</v>
      </c>
      <c r="L70" s="13">
        <v>0</v>
      </c>
      <c r="M70" s="13">
        <f t="shared" si="74"/>
        <v>0</v>
      </c>
      <c r="N70" s="40">
        <f t="shared" si="6"/>
        <v>0</v>
      </c>
      <c r="O70" s="13"/>
      <c r="P70" s="13">
        <v>0</v>
      </c>
      <c r="Q70" s="13">
        <f t="shared" si="149"/>
        <v>0</v>
      </c>
      <c r="R70" s="43">
        <f t="shared" si="150"/>
        <v>0</v>
      </c>
      <c r="S70" s="124">
        <v>0</v>
      </c>
      <c r="T70" s="130">
        <v>0</v>
      </c>
      <c r="U70" s="125">
        <v>0</v>
      </c>
      <c r="V70" s="125">
        <f t="shared" si="76"/>
        <v>0</v>
      </c>
      <c r="W70" s="43">
        <f t="shared" si="8"/>
        <v>0</v>
      </c>
      <c r="X70" s="13">
        <f ca="1">'13年1-9支出明细'!K65/9*12</f>
        <v>0</v>
      </c>
      <c r="Y70" s="13">
        <f t="shared" si="77"/>
        <v>0</v>
      </c>
      <c r="Z70" s="43">
        <f t="shared" si="9"/>
        <v>0</v>
      </c>
      <c r="AA70" s="13">
        <f ca="1">'13年1-9支出明细'!L65/9*12</f>
        <v>0</v>
      </c>
      <c r="AB70" s="13">
        <f t="shared" si="78"/>
        <v>0</v>
      </c>
      <c r="AC70" s="43">
        <f t="shared" si="10"/>
        <v>0</v>
      </c>
      <c r="AD70" s="13">
        <f ca="1">'13年1-9支出明细'!M65/9*12</f>
        <v>0</v>
      </c>
      <c r="AE70" s="13">
        <f t="shared" si="79"/>
        <v>0</v>
      </c>
      <c r="AF70" s="43">
        <f t="shared" si="11"/>
        <v>0</v>
      </c>
      <c r="AG70" s="13">
        <f ca="1">'13年1-9支出明细'!N65/9*12</f>
        <v>0</v>
      </c>
      <c r="AH70" s="23">
        <v>0</v>
      </c>
      <c r="AI70" s="43">
        <v>0</v>
      </c>
      <c r="AJ70" s="23">
        <f t="shared" si="12"/>
        <v>0</v>
      </c>
      <c r="AK70" s="23">
        <f t="shared" si="13"/>
        <v>0</v>
      </c>
      <c r="AL70" s="43">
        <f t="shared" si="14"/>
        <v>0</v>
      </c>
      <c r="AM70" s="13">
        <f ca="1">'13年1-9支出明细'!P65/9*12</f>
        <v>0</v>
      </c>
      <c r="AN70" s="13">
        <f t="shared" si="80"/>
        <v>0</v>
      </c>
      <c r="AO70" s="43">
        <f t="shared" si="15"/>
        <v>0</v>
      </c>
      <c r="AP70" s="13">
        <f ca="1">'13年1-9支出明细'!Q65/9*12</f>
        <v>0</v>
      </c>
      <c r="AQ70" s="13">
        <f t="shared" si="81"/>
        <v>0</v>
      </c>
      <c r="AR70" s="43">
        <f t="shared" si="16"/>
        <v>0</v>
      </c>
      <c r="AS70" s="13">
        <f ca="1">'13年1-9支出明细'!R65/9*12</f>
        <v>0</v>
      </c>
      <c r="AT70" s="13">
        <f t="shared" si="82"/>
        <v>0</v>
      </c>
      <c r="AU70" s="43">
        <f t="shared" si="17"/>
        <v>0</v>
      </c>
      <c r="AV70" s="13">
        <v>0</v>
      </c>
      <c r="AW70" s="13">
        <f t="shared" si="83"/>
        <v>0</v>
      </c>
      <c r="AX70" s="43">
        <f t="shared" si="18"/>
        <v>0</v>
      </c>
      <c r="AY70" s="12">
        <f>BB70+BE70+BH70+BK70+BN70+BQ70+BR70</f>
        <v>0</v>
      </c>
      <c r="AZ70" s="31">
        <f t="shared" si="84"/>
        <v>0</v>
      </c>
      <c r="BA70" s="43">
        <f t="shared" si="19"/>
        <v>0</v>
      </c>
      <c r="BB70" s="13">
        <f ca="1">'13年1-9支出明细'!U65/9*12</f>
        <v>0</v>
      </c>
      <c r="BC70" s="13">
        <f t="shared" si="85"/>
        <v>0</v>
      </c>
      <c r="BD70" s="43">
        <f t="shared" si="20"/>
        <v>0</v>
      </c>
      <c r="BE70" s="13">
        <f ca="1">'13年1-9支出明细'!V65/9*12</f>
        <v>0</v>
      </c>
      <c r="BF70" s="13">
        <f t="shared" si="86"/>
        <v>0</v>
      </c>
      <c r="BG70" s="43">
        <f t="shared" si="21"/>
        <v>0</v>
      </c>
      <c r="BH70" s="13">
        <f ca="1">'13年1-9支出明细'!W65/9*12</f>
        <v>0</v>
      </c>
      <c r="BI70" s="13">
        <f t="shared" si="87"/>
        <v>0</v>
      </c>
      <c r="BJ70" s="43">
        <f t="shared" si="22"/>
        <v>0</v>
      </c>
      <c r="BK70" s="13">
        <f ca="1">'13年1-9支出明细'!X65/9*12</f>
        <v>0</v>
      </c>
      <c r="BL70" s="13">
        <f t="shared" si="88"/>
        <v>0</v>
      </c>
      <c r="BM70" s="43">
        <f t="shared" si="23"/>
        <v>0</v>
      </c>
      <c r="BN70" s="13">
        <f ca="1">'13年1-9支出明细'!Y65/9*12</f>
        <v>0</v>
      </c>
      <c r="BO70" s="13">
        <f t="shared" si="89"/>
        <v>0</v>
      </c>
      <c r="BP70" s="43">
        <f t="shared" si="24"/>
        <v>0</v>
      </c>
      <c r="BQ70" s="13">
        <f ca="1">'13年1-9支出明细'!Z65/9*12</f>
        <v>0</v>
      </c>
      <c r="BR70" s="13">
        <f ca="1">Sheet2!EP64+Sheet2!V64</f>
        <v>0</v>
      </c>
      <c r="BS70" s="13">
        <f t="shared" si="90"/>
        <v>0</v>
      </c>
      <c r="BT70" s="43">
        <f t="shared" si="25"/>
        <v>0</v>
      </c>
      <c r="BU70" s="13">
        <f ca="1">'13年1-9支出明细'!AB65/9*12</f>
        <v>0</v>
      </c>
      <c r="BV70" s="13">
        <f t="shared" si="91"/>
        <v>0</v>
      </c>
      <c r="BW70" s="43">
        <f t="shared" si="26"/>
        <v>0</v>
      </c>
      <c r="BX70" s="13">
        <f ca="1">'13年1-9支出明细'!AC65/9*12</f>
        <v>0</v>
      </c>
      <c r="BY70" s="13">
        <f t="shared" si="92"/>
        <v>0</v>
      </c>
      <c r="BZ70" s="43">
        <f t="shared" si="27"/>
        <v>0</v>
      </c>
      <c r="CA70" s="12">
        <f t="shared" si="131"/>
        <v>0</v>
      </c>
      <c r="CB70" s="30">
        <f t="shared" si="93"/>
        <v>0</v>
      </c>
      <c r="CC70" s="43">
        <f t="shared" si="28"/>
        <v>0</v>
      </c>
      <c r="CD70" s="13">
        <f ca="1">'13年1-9支出明细'!AE65/9*12</f>
        <v>0</v>
      </c>
      <c r="CE70" s="13">
        <f t="shared" si="94"/>
        <v>0</v>
      </c>
      <c r="CF70" s="43">
        <f t="shared" si="29"/>
        <v>0</v>
      </c>
      <c r="CG70" s="13">
        <f ca="1">'13年1-9支出明细'!AF65/9*12</f>
        <v>0</v>
      </c>
      <c r="CH70" s="13">
        <f ca="1">Sheet2!BP64+Sheet2!ET64</f>
        <v>0</v>
      </c>
      <c r="CI70" s="13">
        <f t="shared" si="95"/>
        <v>0</v>
      </c>
      <c r="CJ70" s="43">
        <f t="shared" si="30"/>
        <v>0</v>
      </c>
      <c r="CK70" s="12">
        <f t="shared" ref="CK70:CK96" si="153">CN70+CQ70+CT70+CW70+CZ70+DC70++DG70+DJ70+DM70+DQ70+EA70+ED70+EN70+EQ70+ET70+EW70+EZ70+FC70+FF70+FI70+FJ70+FM70+FP70+FS70+FW70</f>
        <v>0</v>
      </c>
      <c r="CL70" s="30">
        <f t="shared" si="96"/>
        <v>0</v>
      </c>
      <c r="CM70" s="43">
        <f t="shared" si="31"/>
        <v>0</v>
      </c>
      <c r="CN70" s="13">
        <f ca="1">'13年1-9支出明细'!AI65/9*12</f>
        <v>0</v>
      </c>
      <c r="CO70" s="13">
        <f t="shared" si="97"/>
        <v>0</v>
      </c>
      <c r="CP70" s="43">
        <f t="shared" si="32"/>
        <v>0</v>
      </c>
      <c r="CQ70" s="13">
        <f ca="1">'13年1-9支出明细'!AJ65/9*12</f>
        <v>0</v>
      </c>
      <c r="CR70" s="13">
        <f t="shared" si="98"/>
        <v>0</v>
      </c>
      <c r="CS70" s="43">
        <f t="shared" si="33"/>
        <v>0</v>
      </c>
      <c r="CT70" s="13">
        <f ca="1">'13年1-9支出明细'!AK65/9*12</f>
        <v>0</v>
      </c>
      <c r="CU70" s="13">
        <f t="shared" si="99"/>
        <v>0</v>
      </c>
      <c r="CV70" s="43">
        <f t="shared" si="34"/>
        <v>0</v>
      </c>
      <c r="CW70" s="13">
        <f ca="1">'13年1-9支出明细'!AL65/9*12</f>
        <v>0</v>
      </c>
      <c r="CX70" s="13">
        <f t="shared" si="100"/>
        <v>0</v>
      </c>
      <c r="CY70" s="43">
        <f t="shared" si="35"/>
        <v>0</v>
      </c>
      <c r="CZ70" s="13">
        <f ca="1">'13年1-9支出明细'!AM65/9*12</f>
        <v>0</v>
      </c>
      <c r="DA70" s="13">
        <f t="shared" si="101"/>
        <v>0</v>
      </c>
      <c r="DB70" s="43">
        <f t="shared" si="36"/>
        <v>0</v>
      </c>
      <c r="DC70" s="13">
        <f ca="1">'13年1-9支出明细'!AN65/9*12</f>
        <v>0</v>
      </c>
      <c r="DD70" s="13">
        <f t="shared" si="102"/>
        <v>0</v>
      </c>
      <c r="DE70" s="13">
        <f ca="1">Sheet2!DG64+Sheet2!AD64</f>
        <v>0</v>
      </c>
      <c r="DF70" s="43">
        <f t="shared" si="37"/>
        <v>0</v>
      </c>
      <c r="DG70" s="13">
        <f ca="1">'13年1-9支出明细'!AP65/9*12</f>
        <v>0</v>
      </c>
      <c r="DH70" s="13">
        <f t="shared" si="103"/>
        <v>0</v>
      </c>
      <c r="DI70" s="43">
        <f t="shared" si="38"/>
        <v>0</v>
      </c>
      <c r="DJ70" s="13">
        <f ca="1">'13年1-9支出明细'!AQ65/9*12</f>
        <v>0</v>
      </c>
      <c r="DK70" s="13">
        <f t="shared" si="104"/>
        <v>0</v>
      </c>
      <c r="DL70" s="43">
        <f t="shared" si="39"/>
        <v>0</v>
      </c>
      <c r="DM70" s="13">
        <f ca="1">'13年1-9支出明细'!AR65/9*12</f>
        <v>0</v>
      </c>
      <c r="DN70" s="13">
        <f ca="1">Sheet2!DK64+Sheet2!AH64</f>
        <v>0</v>
      </c>
      <c r="DO70" s="13"/>
      <c r="DP70" s="43">
        <f t="shared" si="40"/>
        <v>0</v>
      </c>
      <c r="DQ70" s="13">
        <f ca="1">'13年1-9支出明细'!AT65/9*12</f>
        <v>0</v>
      </c>
      <c r="DR70" s="13">
        <f t="shared" si="105"/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43">
        <f t="shared" si="42"/>
        <v>0</v>
      </c>
      <c r="EA70" s="13">
        <v>0</v>
      </c>
      <c r="EB70" s="13">
        <f t="shared" si="106"/>
        <v>0</v>
      </c>
      <c r="EC70" s="43">
        <f t="shared" si="43"/>
        <v>0</v>
      </c>
      <c r="ED70" s="13">
        <f ca="1">'13年1-9支出明细'!BC65/9*12</f>
        <v>0</v>
      </c>
      <c r="EE70" s="13">
        <f t="shared" si="107"/>
        <v>0</v>
      </c>
      <c r="EF70" s="43">
        <f t="shared" si="44"/>
        <v>0</v>
      </c>
      <c r="EG70" s="13">
        <f ca="1">'13年1-9支出明细'!BD65/9*12</f>
        <v>0</v>
      </c>
      <c r="EH70" s="13">
        <f t="shared" si="108"/>
        <v>0</v>
      </c>
      <c r="EI70" s="43">
        <f t="shared" si="45"/>
        <v>0</v>
      </c>
      <c r="EJ70" s="13">
        <f ca="1">'13年1-9支出明细'!BE65/9*12</f>
        <v>0</v>
      </c>
      <c r="EK70" s="13">
        <f t="shared" si="109"/>
        <v>0</v>
      </c>
      <c r="EL70" s="13">
        <v>0</v>
      </c>
      <c r="EM70" s="43">
        <f t="shared" si="46"/>
        <v>0</v>
      </c>
      <c r="EN70" s="13">
        <f ca="1">'13年1-9支出明细'!BG65/9*12</f>
        <v>0</v>
      </c>
      <c r="EO70" s="13">
        <f t="shared" si="110"/>
        <v>0</v>
      </c>
      <c r="EP70" s="43">
        <f t="shared" si="47"/>
        <v>0</v>
      </c>
      <c r="EQ70" s="13">
        <f ca="1">'13年1-9支出明细'!BH65/9*12</f>
        <v>0</v>
      </c>
      <c r="ER70" s="13">
        <f t="shared" si="111"/>
        <v>0</v>
      </c>
      <c r="ES70" s="43">
        <f t="shared" si="48"/>
        <v>0</v>
      </c>
      <c r="ET70" s="13">
        <v>0</v>
      </c>
      <c r="EU70" s="13">
        <f t="shared" si="112"/>
        <v>0</v>
      </c>
      <c r="EV70" s="43">
        <f t="shared" si="49"/>
        <v>0</v>
      </c>
      <c r="EW70" s="13">
        <f ca="1">'13年1-9支出明细'!BJ65/9*12</f>
        <v>0</v>
      </c>
      <c r="EX70" s="13">
        <f t="shared" si="113"/>
        <v>0</v>
      </c>
      <c r="EY70" s="43">
        <f t="shared" si="50"/>
        <v>0</v>
      </c>
      <c r="EZ70" s="13">
        <v>0</v>
      </c>
      <c r="FA70" s="13">
        <f t="shared" si="114"/>
        <v>0</v>
      </c>
      <c r="FB70" s="43">
        <f t="shared" si="51"/>
        <v>0</v>
      </c>
      <c r="FC70" s="13">
        <f ca="1">'13年1-9支出明细'!BL65/9*12</f>
        <v>0</v>
      </c>
      <c r="FD70" s="13">
        <f t="shared" si="115"/>
        <v>0</v>
      </c>
      <c r="FE70" s="43">
        <f t="shared" si="52"/>
        <v>0</v>
      </c>
      <c r="FF70" s="13">
        <f ca="1">'13年1-9支出明细'!BM65/9*12</f>
        <v>0</v>
      </c>
      <c r="FG70" s="13">
        <f t="shared" si="116"/>
        <v>0</v>
      </c>
      <c r="FH70" s="43">
        <f t="shared" si="53"/>
        <v>0</v>
      </c>
      <c r="FI70" s="13">
        <f ca="1">'13年1-9支出明细'!BN65/9*12</f>
        <v>0</v>
      </c>
      <c r="FJ70" s="13">
        <f ca="1">Sheet2!EX64+Sheet2!BF64</f>
        <v>0</v>
      </c>
      <c r="FK70" s="13">
        <f t="shared" si="117"/>
        <v>0</v>
      </c>
      <c r="FL70" s="43">
        <f t="shared" si="54"/>
        <v>0</v>
      </c>
      <c r="FM70" s="13">
        <f ca="1">'13年1-9支出明细'!BP65/9*12</f>
        <v>0</v>
      </c>
      <c r="FN70" s="13">
        <v>0</v>
      </c>
      <c r="FO70" s="43">
        <v>0</v>
      </c>
      <c r="FP70" s="13">
        <v>0</v>
      </c>
      <c r="FQ70" s="13">
        <f t="shared" si="118"/>
        <v>0</v>
      </c>
      <c r="FR70" s="43">
        <f t="shared" si="55"/>
        <v>0</v>
      </c>
      <c r="FS70" s="13">
        <f ca="1">'13年1-9支出明细'!BR65/9*12</f>
        <v>0</v>
      </c>
      <c r="FT70" s="13">
        <v>0</v>
      </c>
      <c r="FU70" s="13"/>
      <c r="FV70" s="43"/>
      <c r="FW70" s="13">
        <f ca="1">'13年1-9支出明细'!BT65/9*12</f>
        <v>0</v>
      </c>
      <c r="FX70" s="13">
        <f t="shared" si="119"/>
        <v>0</v>
      </c>
      <c r="FY70" s="43">
        <f t="shared" si="56"/>
        <v>0</v>
      </c>
      <c r="FZ70" s="12">
        <f ca="1">'13年1-9支出明细'!BU65/9*12</f>
        <v>0</v>
      </c>
      <c r="GA70" s="12">
        <f t="shared" si="120"/>
        <v>0</v>
      </c>
      <c r="GB70" s="43">
        <f t="shared" si="57"/>
        <v>0</v>
      </c>
      <c r="GC70" s="12">
        <f ca="1">'13年1-9支出明细'!BV65/9*12</f>
        <v>0</v>
      </c>
      <c r="GD70" s="12">
        <f t="shared" si="121"/>
        <v>0</v>
      </c>
      <c r="GE70" s="43">
        <f t="shared" si="58"/>
        <v>0</v>
      </c>
      <c r="GF70" s="12">
        <f ca="1">'13年1-9支出明细'!BW65/9*12</f>
        <v>0</v>
      </c>
      <c r="GG70" s="12">
        <f t="shared" si="122"/>
        <v>0</v>
      </c>
      <c r="GH70" s="43">
        <f t="shared" si="59"/>
        <v>0</v>
      </c>
      <c r="GI70" s="12">
        <v>0</v>
      </c>
      <c r="GJ70" s="12">
        <f t="shared" si="123"/>
        <v>0</v>
      </c>
      <c r="GK70" s="43">
        <f t="shared" si="60"/>
        <v>0</v>
      </c>
      <c r="GL70" s="27">
        <f t="shared" ref="GL70:GL96" si="154">GO70+GR70+GU70+GX70+HA70</f>
        <v>0</v>
      </c>
      <c r="GM70" s="27">
        <f t="shared" si="124"/>
        <v>0</v>
      </c>
      <c r="GN70" s="43">
        <f t="shared" si="61"/>
        <v>0</v>
      </c>
      <c r="GO70" s="13">
        <f ca="1">'13年1-9支出明细'!BZ65/9*12</f>
        <v>0</v>
      </c>
      <c r="GP70" s="13" t="e">
        <f t="shared" si="125"/>
        <v>#DIV/0!</v>
      </c>
      <c r="GQ70" s="43" t="e">
        <f t="shared" si="62"/>
        <v>#DIV/0!</v>
      </c>
      <c r="GR70" s="13">
        <f ca="1">'13年1-9支出明细'!CA65/9*12</f>
        <v>0</v>
      </c>
      <c r="GS70" s="13">
        <f t="shared" si="126"/>
        <v>0</v>
      </c>
      <c r="GT70" s="43">
        <f t="shared" si="63"/>
        <v>0</v>
      </c>
      <c r="GU70" s="13">
        <f ca="1">'13年1-9支出明细'!CB65/9*12</f>
        <v>0</v>
      </c>
      <c r="GV70" s="27">
        <f t="shared" si="127"/>
        <v>0</v>
      </c>
      <c r="GW70" s="38">
        <f t="shared" si="70"/>
        <v>0</v>
      </c>
      <c r="GX70" s="13">
        <f ca="1">'13年1-9支出明细'!CC65/9*12</f>
        <v>0</v>
      </c>
      <c r="GY70" s="13">
        <f t="shared" si="128"/>
        <v>0</v>
      </c>
      <c r="GZ70" s="43">
        <f t="shared" si="64"/>
        <v>0</v>
      </c>
      <c r="HA70" s="13">
        <f ca="1">'13年1-9支出明细'!CD65/9*12</f>
        <v>0</v>
      </c>
      <c r="HB70" s="13">
        <f t="shared" si="129"/>
        <v>0</v>
      </c>
      <c r="HC70" s="56">
        <f t="shared" si="65"/>
        <v>0</v>
      </c>
    </row>
    <row r="71" spans="1:211">
      <c r="A71" s="18">
        <v>20502</v>
      </c>
      <c r="B71" s="3" t="s">
        <v>544</v>
      </c>
      <c r="C71" s="3" t="s">
        <v>360</v>
      </c>
      <c r="D71" s="12">
        <f t="shared" si="147"/>
        <v>79599.58666666667</v>
      </c>
      <c r="E71" s="12">
        <f t="shared" si="148"/>
        <v>17752</v>
      </c>
      <c r="F71" s="13">
        <v>0</v>
      </c>
      <c r="G71" s="26">
        <f t="shared" si="71"/>
        <v>0</v>
      </c>
      <c r="H71" s="40">
        <f t="shared" si="72"/>
        <v>0</v>
      </c>
      <c r="I71" s="13">
        <v>12952</v>
      </c>
      <c r="J71" s="13">
        <f t="shared" si="73"/>
        <v>15031.122697322562</v>
      </c>
      <c r="K71" s="40">
        <f t="shared" si="5"/>
        <v>3.4887543967005737E-4</v>
      </c>
      <c r="L71" s="13">
        <v>0</v>
      </c>
      <c r="M71" s="13">
        <f t="shared" si="74"/>
        <v>0</v>
      </c>
      <c r="N71" s="40">
        <f t="shared" si="6"/>
        <v>0</v>
      </c>
      <c r="O71" s="13">
        <v>0</v>
      </c>
      <c r="P71" s="13">
        <v>0</v>
      </c>
      <c r="Q71" s="13">
        <f t="shared" si="149"/>
        <v>0</v>
      </c>
      <c r="R71" s="43">
        <f t="shared" si="150"/>
        <v>0</v>
      </c>
      <c r="S71" s="124">
        <v>0</v>
      </c>
      <c r="T71" s="130">
        <v>4800</v>
      </c>
      <c r="U71" s="125">
        <v>0</v>
      </c>
      <c r="V71" s="125">
        <f t="shared" si="76"/>
        <v>5570.5210737452371</v>
      </c>
      <c r="W71" s="43">
        <f t="shared" si="8"/>
        <v>8.5873765564620013E-4</v>
      </c>
      <c r="X71" s="13">
        <f ca="1">'13年1-9支出明细'!K66/9*12</f>
        <v>0</v>
      </c>
      <c r="Y71" s="13">
        <f t="shared" si="77"/>
        <v>0</v>
      </c>
      <c r="Z71" s="43">
        <f t="shared" si="9"/>
        <v>0</v>
      </c>
      <c r="AA71" s="13">
        <f ca="1">'13年1-9支出明细'!L66/9*12</f>
        <v>0</v>
      </c>
      <c r="AB71" s="13">
        <f t="shared" si="78"/>
        <v>0</v>
      </c>
      <c r="AC71" s="43">
        <f t="shared" si="10"/>
        <v>0</v>
      </c>
      <c r="AD71" s="13">
        <f ca="1">'13年1-9支出明细'!M66/9*12</f>
        <v>0</v>
      </c>
      <c r="AE71" s="13">
        <f t="shared" si="79"/>
        <v>0</v>
      </c>
      <c r="AF71" s="43">
        <f t="shared" si="11"/>
        <v>0</v>
      </c>
      <c r="AG71" s="13">
        <f ca="1">'13年1-9支出明细'!N66/9*12</f>
        <v>0</v>
      </c>
      <c r="AH71" s="23">
        <v>0</v>
      </c>
      <c r="AI71" s="43">
        <v>0</v>
      </c>
      <c r="AJ71" s="23">
        <f t="shared" si="12"/>
        <v>0</v>
      </c>
      <c r="AK71" s="23">
        <f t="shared" si="13"/>
        <v>0</v>
      </c>
      <c r="AL71" s="43">
        <f t="shared" si="14"/>
        <v>0</v>
      </c>
      <c r="AM71" s="13">
        <f ca="1">'13年1-9支出明细'!P66/9*12</f>
        <v>0</v>
      </c>
      <c r="AN71" s="13">
        <f t="shared" si="80"/>
        <v>0</v>
      </c>
      <c r="AO71" s="43">
        <f t="shared" si="15"/>
        <v>0</v>
      </c>
      <c r="AP71" s="13">
        <f ca="1">'13年1-9支出明细'!Q66/9*12</f>
        <v>0</v>
      </c>
      <c r="AQ71" s="13">
        <f t="shared" si="81"/>
        <v>0</v>
      </c>
      <c r="AR71" s="43">
        <f t="shared" si="16"/>
        <v>0</v>
      </c>
      <c r="AS71" s="13">
        <f ca="1">'13年1-9支出明细'!R66/9*12</f>
        <v>0</v>
      </c>
      <c r="AT71" s="13">
        <f t="shared" si="82"/>
        <v>0</v>
      </c>
      <c r="AU71" s="43">
        <f t="shared" si="17"/>
        <v>0</v>
      </c>
      <c r="AV71" s="13">
        <v>0</v>
      </c>
      <c r="AW71" s="13">
        <f t="shared" si="83"/>
        <v>0</v>
      </c>
      <c r="AX71" s="43">
        <f t="shared" si="18"/>
        <v>0</v>
      </c>
      <c r="AY71" s="12">
        <f>BB71+BE71+BH71+BK71+BN71+BQ71+BR71</f>
        <v>7195.8666666666668</v>
      </c>
      <c r="AZ71" s="31">
        <f t="shared" si="84"/>
        <v>8350.9847730265737</v>
      </c>
      <c r="BA71" s="43">
        <f t="shared" si="19"/>
        <v>6.8929345310032972E-5</v>
      </c>
      <c r="BB71" s="13">
        <f ca="1">'13年1-9支出明细'!U66/9*12</f>
        <v>0</v>
      </c>
      <c r="BC71" s="13">
        <f t="shared" si="85"/>
        <v>0</v>
      </c>
      <c r="BD71" s="43">
        <f t="shared" si="20"/>
        <v>0</v>
      </c>
      <c r="BE71" s="13">
        <f ca="1">'13年1-9支出明细'!V66/9*12</f>
        <v>0</v>
      </c>
      <c r="BF71" s="13">
        <f t="shared" si="86"/>
        <v>0</v>
      </c>
      <c r="BG71" s="43">
        <f t="shared" si="21"/>
        <v>0</v>
      </c>
      <c r="BH71" s="13">
        <f ca="1">'13年1-9支出明细'!W66/9*12</f>
        <v>0</v>
      </c>
      <c r="BI71" s="13">
        <f t="shared" si="87"/>
        <v>0</v>
      </c>
      <c r="BJ71" s="43">
        <f t="shared" si="22"/>
        <v>0</v>
      </c>
      <c r="BK71" s="13">
        <f ca="1">'13年1-9支出明细'!X66/9*12</f>
        <v>453.33333333333337</v>
      </c>
      <c r="BL71" s="13">
        <f t="shared" si="88"/>
        <v>526.10476807593898</v>
      </c>
      <c r="BM71" s="43">
        <f t="shared" si="23"/>
        <v>6.669371162058874E-4</v>
      </c>
      <c r="BN71" s="13">
        <f ca="1">'13年1-9支出明细'!Y66/9*12</f>
        <v>0</v>
      </c>
      <c r="BO71" s="13">
        <f t="shared" si="89"/>
        <v>0</v>
      </c>
      <c r="BP71" s="43">
        <f t="shared" si="24"/>
        <v>0</v>
      </c>
      <c r="BQ71" s="13">
        <f ca="1">'13年1-9支出明细'!Z66/9*12</f>
        <v>676.5333333333333</v>
      </c>
      <c r="BR71" s="13">
        <f ca="1">Sheet2!EP65+Sheet2!V65</f>
        <v>6066</v>
      </c>
      <c r="BS71" s="13">
        <f t="shared" si="90"/>
        <v>785.13399800509251</v>
      </c>
      <c r="BT71" s="43">
        <f t="shared" si="25"/>
        <v>7.6496773331425536E-6</v>
      </c>
      <c r="BU71" s="13">
        <f ca="1">'13年1-9支出明细'!AB66/9*12</f>
        <v>88</v>
      </c>
      <c r="BV71" s="13">
        <f t="shared" si="91"/>
        <v>102.12621968532932</v>
      </c>
      <c r="BW71" s="43">
        <f t="shared" si="26"/>
        <v>1.9414441614773241E-5</v>
      </c>
      <c r="BX71" s="13">
        <f ca="1">'13年1-9支出明细'!AC66/9*12</f>
        <v>0</v>
      </c>
      <c r="BY71" s="13">
        <f t="shared" si="92"/>
        <v>0</v>
      </c>
      <c r="BZ71" s="43">
        <f t="shared" si="27"/>
        <v>0</v>
      </c>
      <c r="CA71" s="12">
        <f t="shared" si="131"/>
        <v>0</v>
      </c>
      <c r="CB71" s="30">
        <f t="shared" si="93"/>
        <v>0</v>
      </c>
      <c r="CC71" s="43">
        <f t="shared" si="28"/>
        <v>0</v>
      </c>
      <c r="CD71" s="13">
        <f ca="1">'13年1-9支出明细'!AE66/9*12</f>
        <v>0</v>
      </c>
      <c r="CE71" s="13">
        <f t="shared" si="94"/>
        <v>0</v>
      </c>
      <c r="CF71" s="43">
        <f t="shared" si="29"/>
        <v>0</v>
      </c>
      <c r="CG71" s="13">
        <f ca="1">'13年1-9支出明细'!AF66/9*12</f>
        <v>0</v>
      </c>
      <c r="CH71" s="13">
        <f ca="1">Sheet2!BP65+Sheet2!ET65</f>
        <v>0</v>
      </c>
      <c r="CI71" s="13">
        <f t="shared" si="95"/>
        <v>0</v>
      </c>
      <c r="CJ71" s="43">
        <f t="shared" si="30"/>
        <v>0</v>
      </c>
      <c r="CK71" s="12">
        <f t="shared" si="153"/>
        <v>0</v>
      </c>
      <c r="CL71" s="30">
        <f t="shared" si="96"/>
        <v>0</v>
      </c>
      <c r="CM71" s="43">
        <f t="shared" si="31"/>
        <v>0</v>
      </c>
      <c r="CN71" s="13">
        <f ca="1">'13年1-9支出明细'!AI66/9*12</f>
        <v>0</v>
      </c>
      <c r="CO71" s="13">
        <f t="shared" si="97"/>
        <v>0</v>
      </c>
      <c r="CP71" s="43">
        <f t="shared" si="32"/>
        <v>0</v>
      </c>
      <c r="CQ71" s="13">
        <f ca="1">'13年1-9支出明细'!AJ66/9*12</f>
        <v>0</v>
      </c>
      <c r="CR71" s="13">
        <f t="shared" si="98"/>
        <v>0</v>
      </c>
      <c r="CS71" s="43">
        <f t="shared" si="33"/>
        <v>0</v>
      </c>
      <c r="CT71" s="13">
        <f ca="1">'13年1-9支出明细'!AK66/9*12</f>
        <v>0</v>
      </c>
      <c r="CU71" s="13">
        <f t="shared" si="99"/>
        <v>0</v>
      </c>
      <c r="CV71" s="43">
        <f t="shared" si="34"/>
        <v>0</v>
      </c>
      <c r="CW71" s="13">
        <f ca="1">'13年1-9支出明细'!AL66/9*12</f>
        <v>0</v>
      </c>
      <c r="CX71" s="13">
        <f t="shared" si="100"/>
        <v>0</v>
      </c>
      <c r="CY71" s="43">
        <f t="shared" si="35"/>
        <v>0</v>
      </c>
      <c r="CZ71" s="13">
        <f ca="1">'13年1-9支出明细'!AM66/9*12</f>
        <v>0</v>
      </c>
      <c r="DA71" s="13">
        <f t="shared" si="101"/>
        <v>0</v>
      </c>
      <c r="DB71" s="43">
        <f t="shared" si="36"/>
        <v>0</v>
      </c>
      <c r="DC71" s="13">
        <f ca="1">'13年1-9支出明细'!AN66/9*12</f>
        <v>0</v>
      </c>
      <c r="DD71" s="13">
        <f t="shared" si="102"/>
        <v>0</v>
      </c>
      <c r="DE71" s="13">
        <f ca="1">Sheet2!DG65+Sheet2!AD65</f>
        <v>0</v>
      </c>
      <c r="DF71" s="43">
        <f t="shared" si="37"/>
        <v>0</v>
      </c>
      <c r="DG71" s="13">
        <f ca="1">'13年1-9支出明细'!AP66/9*12</f>
        <v>0</v>
      </c>
      <c r="DH71" s="13">
        <f t="shared" si="103"/>
        <v>0</v>
      </c>
      <c r="DI71" s="43">
        <f t="shared" si="38"/>
        <v>0</v>
      </c>
      <c r="DJ71" s="13">
        <f ca="1">'13年1-9支出明细'!AQ66/9*12</f>
        <v>0</v>
      </c>
      <c r="DK71" s="13">
        <f t="shared" si="104"/>
        <v>0</v>
      </c>
      <c r="DL71" s="43">
        <f t="shared" si="39"/>
        <v>0</v>
      </c>
      <c r="DM71" s="13">
        <f ca="1">'13年1-9支出明细'!AR66/9*12</f>
        <v>0</v>
      </c>
      <c r="DN71" s="13">
        <f ca="1">Sheet2!DK65+Sheet2!AH65</f>
        <v>0</v>
      </c>
      <c r="DO71" s="13"/>
      <c r="DP71" s="43">
        <f t="shared" si="40"/>
        <v>0</v>
      </c>
      <c r="DQ71" s="13">
        <f ca="1">'13年1-9支出明细'!AT66/9*12</f>
        <v>0</v>
      </c>
      <c r="DR71" s="13">
        <f t="shared" si="105"/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43">
        <f t="shared" si="42"/>
        <v>0</v>
      </c>
      <c r="EA71" s="13">
        <v>0</v>
      </c>
      <c r="EB71" s="13">
        <f t="shared" si="106"/>
        <v>0</v>
      </c>
      <c r="EC71" s="43">
        <f t="shared" si="43"/>
        <v>0</v>
      </c>
      <c r="ED71" s="13">
        <f ca="1">'13年1-9支出明细'!BC66/9*12</f>
        <v>0</v>
      </c>
      <c r="EE71" s="13">
        <f t="shared" si="107"/>
        <v>0</v>
      </c>
      <c r="EF71" s="43">
        <f t="shared" si="44"/>
        <v>0</v>
      </c>
      <c r="EG71" s="13">
        <f ca="1">'13年1-9支出明细'!BD66/9*12</f>
        <v>0</v>
      </c>
      <c r="EH71" s="13">
        <f t="shared" si="108"/>
        <v>0</v>
      </c>
      <c r="EI71" s="43">
        <f t="shared" si="45"/>
        <v>0</v>
      </c>
      <c r="EJ71" s="13">
        <f ca="1">'13年1-9支出明细'!BE66/9*12</f>
        <v>0</v>
      </c>
      <c r="EK71" s="13">
        <f t="shared" si="109"/>
        <v>0</v>
      </c>
      <c r="EL71" s="13">
        <v>0</v>
      </c>
      <c r="EM71" s="43">
        <f t="shared" si="46"/>
        <v>0</v>
      </c>
      <c r="EN71" s="13">
        <f ca="1">'13年1-9支出明细'!BG66/9*12</f>
        <v>0</v>
      </c>
      <c r="EO71" s="13">
        <f t="shared" si="110"/>
        <v>0</v>
      </c>
      <c r="EP71" s="43">
        <f t="shared" si="47"/>
        <v>0</v>
      </c>
      <c r="EQ71" s="13">
        <f ca="1">'13年1-9支出明细'!BH66/9*12</f>
        <v>0</v>
      </c>
      <c r="ER71" s="13">
        <f t="shared" si="111"/>
        <v>0</v>
      </c>
      <c r="ES71" s="43">
        <f t="shared" si="48"/>
        <v>0</v>
      </c>
      <c r="ET71" s="13">
        <v>0</v>
      </c>
      <c r="EU71" s="13">
        <f t="shared" si="112"/>
        <v>0</v>
      </c>
      <c r="EV71" s="43">
        <f t="shared" si="49"/>
        <v>0</v>
      </c>
      <c r="EW71" s="13">
        <f ca="1">'13年1-9支出明细'!BJ66/9*12</f>
        <v>0</v>
      </c>
      <c r="EX71" s="13">
        <f t="shared" si="113"/>
        <v>0</v>
      </c>
      <c r="EY71" s="43">
        <f t="shared" si="50"/>
        <v>0</v>
      </c>
      <c r="EZ71" s="13">
        <v>0</v>
      </c>
      <c r="FA71" s="13">
        <f t="shared" si="114"/>
        <v>0</v>
      </c>
      <c r="FB71" s="43">
        <f t="shared" si="51"/>
        <v>0</v>
      </c>
      <c r="FC71" s="13">
        <f ca="1">'13年1-9支出明细'!BL66/9*12</f>
        <v>0</v>
      </c>
      <c r="FD71" s="13">
        <f t="shared" si="115"/>
        <v>0</v>
      </c>
      <c r="FE71" s="43">
        <f t="shared" si="52"/>
        <v>0</v>
      </c>
      <c r="FF71" s="13">
        <f ca="1">'13年1-9支出明细'!BM66/9*12</f>
        <v>0</v>
      </c>
      <c r="FG71" s="13">
        <f t="shared" si="116"/>
        <v>0</v>
      </c>
      <c r="FH71" s="43">
        <f t="shared" si="53"/>
        <v>0</v>
      </c>
      <c r="FI71" s="13">
        <f ca="1">'13年1-9支出明细'!BN66/9*12</f>
        <v>0</v>
      </c>
      <c r="FJ71" s="13">
        <f ca="1">Sheet2!EX65+Sheet2!BF65</f>
        <v>0</v>
      </c>
      <c r="FK71" s="13">
        <f t="shared" si="117"/>
        <v>0</v>
      </c>
      <c r="FL71" s="43">
        <f t="shared" si="54"/>
        <v>0</v>
      </c>
      <c r="FM71" s="13">
        <f ca="1">'13年1-9支出明细'!BP66/9*12</f>
        <v>0</v>
      </c>
      <c r="FN71" s="13">
        <v>0</v>
      </c>
      <c r="FO71" s="43">
        <v>0</v>
      </c>
      <c r="FP71" s="13">
        <v>0</v>
      </c>
      <c r="FQ71" s="13">
        <f t="shared" si="118"/>
        <v>0</v>
      </c>
      <c r="FR71" s="43">
        <f t="shared" si="55"/>
        <v>0</v>
      </c>
      <c r="FS71" s="13">
        <f ca="1">'13年1-9支出明细'!BR66/9*12</f>
        <v>0</v>
      </c>
      <c r="FT71" s="13">
        <v>0</v>
      </c>
      <c r="FU71" s="13"/>
      <c r="FV71" s="43"/>
      <c r="FW71" s="13">
        <f ca="1">'13年1-9支出明细'!BT66/9*12</f>
        <v>0</v>
      </c>
      <c r="FX71" s="13">
        <f t="shared" si="119"/>
        <v>0</v>
      </c>
      <c r="FY71" s="43">
        <f t="shared" si="56"/>
        <v>0</v>
      </c>
      <c r="FZ71" s="12">
        <f ca="1">'13年1-9支出明细'!BU66/9*12</f>
        <v>54651.72</v>
      </c>
      <c r="GA71" s="12">
        <f t="shared" si="120"/>
        <v>63424.699578421656</v>
      </c>
      <c r="GB71" s="43">
        <f t="shared" si="57"/>
        <v>1.8889116478969686E-3</v>
      </c>
      <c r="GC71" s="12">
        <f ca="1">'13年1-9支出明细'!BV66/9*12</f>
        <v>0</v>
      </c>
      <c r="GD71" s="12">
        <f t="shared" si="121"/>
        <v>0</v>
      </c>
      <c r="GE71" s="43">
        <f t="shared" si="58"/>
        <v>0</v>
      </c>
      <c r="GF71" s="12">
        <f ca="1">'13年1-9支出明细'!BW66/9*12</f>
        <v>0</v>
      </c>
      <c r="GG71" s="12">
        <f t="shared" si="122"/>
        <v>0</v>
      </c>
      <c r="GH71" s="43">
        <f t="shared" si="59"/>
        <v>0</v>
      </c>
      <c r="GI71" s="12">
        <v>0</v>
      </c>
      <c r="GJ71" s="12">
        <f t="shared" si="123"/>
        <v>0</v>
      </c>
      <c r="GK71" s="43">
        <f t="shared" si="60"/>
        <v>0</v>
      </c>
      <c r="GL71" s="27">
        <f t="shared" si="154"/>
        <v>0</v>
      </c>
      <c r="GM71" s="27">
        <f t="shared" si="124"/>
        <v>0</v>
      </c>
      <c r="GN71" s="43">
        <f t="shared" si="61"/>
        <v>0</v>
      </c>
      <c r="GO71" s="13">
        <f ca="1">'13年1-9支出明细'!BZ66/9*12</f>
        <v>0</v>
      </c>
      <c r="GP71" s="13" t="e">
        <f t="shared" si="125"/>
        <v>#DIV/0!</v>
      </c>
      <c r="GQ71" s="43" t="e">
        <f t="shared" si="62"/>
        <v>#DIV/0!</v>
      </c>
      <c r="GR71" s="13">
        <f ca="1">'13年1-9支出明细'!CA66/9*12</f>
        <v>0</v>
      </c>
      <c r="GS71" s="13">
        <f t="shared" si="126"/>
        <v>0</v>
      </c>
      <c r="GT71" s="43">
        <f t="shared" si="63"/>
        <v>0</v>
      </c>
      <c r="GU71" s="13">
        <f ca="1">'13年1-9支出明细'!CB66/9*12</f>
        <v>0</v>
      </c>
      <c r="GV71" s="27">
        <f t="shared" si="127"/>
        <v>0</v>
      </c>
      <c r="GW71" s="38">
        <f t="shared" si="70"/>
        <v>0</v>
      </c>
      <c r="GX71" s="13">
        <f ca="1">'13年1-9支出明细'!CC66/9*12</f>
        <v>0</v>
      </c>
      <c r="GY71" s="13">
        <f t="shared" si="128"/>
        <v>0</v>
      </c>
      <c r="GZ71" s="43">
        <f t="shared" si="64"/>
        <v>0</v>
      </c>
      <c r="HA71" s="13">
        <f ca="1">'13年1-9支出明细'!CD66/9*12</f>
        <v>0</v>
      </c>
      <c r="HB71" s="13">
        <f t="shared" si="129"/>
        <v>0</v>
      </c>
      <c r="HC71" s="56">
        <f t="shared" si="65"/>
        <v>0</v>
      </c>
    </row>
    <row r="72" spans="1:211">
      <c r="A72" s="18">
        <v>20503</v>
      </c>
      <c r="B72" s="3" t="s">
        <v>545</v>
      </c>
      <c r="C72" s="3" t="s">
        <v>361</v>
      </c>
      <c r="D72" s="12">
        <f t="shared" si="147"/>
        <v>157310.26666666669</v>
      </c>
      <c r="E72" s="12">
        <f t="shared" si="148"/>
        <v>154454.39999999999</v>
      </c>
      <c r="F72" s="13">
        <v>95232</v>
      </c>
      <c r="G72" s="26">
        <f t="shared" si="71"/>
        <v>110519.13810310548</v>
      </c>
      <c r="H72" s="40">
        <f t="shared" si="72"/>
        <v>1.3943164037037935E-3</v>
      </c>
      <c r="I72" s="13">
        <v>16368</v>
      </c>
      <c r="J72" s="13">
        <f t="shared" si="73"/>
        <v>18995.476861471252</v>
      </c>
      <c r="K72" s="40">
        <f t="shared" si="5"/>
        <v>4.4088891264048013E-4</v>
      </c>
      <c r="L72" s="13">
        <v>42854.400000000001</v>
      </c>
      <c r="M72" s="13">
        <f t="shared" si="74"/>
        <v>49733.61214639747</v>
      </c>
      <c r="N72" s="40">
        <f t="shared" si="6"/>
        <v>1.3943164037037937E-3</v>
      </c>
      <c r="O72" s="13">
        <v>0</v>
      </c>
      <c r="P72" s="13">
        <v>0</v>
      </c>
      <c r="Q72" s="13">
        <f t="shared" si="149"/>
        <v>0</v>
      </c>
      <c r="R72" s="43">
        <f t="shared" si="150"/>
        <v>0</v>
      </c>
      <c r="S72" s="124">
        <v>0</v>
      </c>
      <c r="T72" s="130">
        <v>0</v>
      </c>
      <c r="U72" s="125">
        <v>0</v>
      </c>
      <c r="V72" s="125">
        <f t="shared" si="76"/>
        <v>0</v>
      </c>
      <c r="W72" s="43">
        <f t="shared" si="8"/>
        <v>0</v>
      </c>
      <c r="X72" s="13">
        <f ca="1">'13年1-9支出明细'!K67/9*12</f>
        <v>0</v>
      </c>
      <c r="Y72" s="13">
        <f t="shared" si="77"/>
        <v>0</v>
      </c>
      <c r="Z72" s="43">
        <f t="shared" si="9"/>
        <v>0</v>
      </c>
      <c r="AA72" s="13">
        <f ca="1">'13年1-9支出明细'!L67/9*12</f>
        <v>0</v>
      </c>
      <c r="AB72" s="13">
        <f t="shared" si="78"/>
        <v>0</v>
      </c>
      <c r="AC72" s="43">
        <f t="shared" si="10"/>
        <v>0</v>
      </c>
      <c r="AD72" s="13">
        <f ca="1">'13年1-9支出明细'!M67/9*12</f>
        <v>0</v>
      </c>
      <c r="AE72" s="13">
        <f t="shared" si="79"/>
        <v>0</v>
      </c>
      <c r="AF72" s="43">
        <f t="shared" si="11"/>
        <v>0</v>
      </c>
      <c r="AG72" s="13">
        <f ca="1">'13年1-9支出明细'!N67/9*12</f>
        <v>0</v>
      </c>
      <c r="AH72" s="23">
        <v>0</v>
      </c>
      <c r="AI72" s="43">
        <v>0</v>
      </c>
      <c r="AJ72" s="23">
        <f t="shared" si="12"/>
        <v>0</v>
      </c>
      <c r="AK72" s="23">
        <f t="shared" si="13"/>
        <v>0</v>
      </c>
      <c r="AL72" s="43">
        <f t="shared" si="14"/>
        <v>0</v>
      </c>
      <c r="AM72" s="13">
        <f ca="1">'13年1-9支出明细'!P67/9*12</f>
        <v>0</v>
      </c>
      <c r="AN72" s="13">
        <f t="shared" si="80"/>
        <v>0</v>
      </c>
      <c r="AO72" s="43">
        <f t="shared" si="15"/>
        <v>0</v>
      </c>
      <c r="AP72" s="13">
        <f ca="1">'13年1-9支出明细'!Q67/9*12</f>
        <v>0</v>
      </c>
      <c r="AQ72" s="13">
        <f t="shared" si="81"/>
        <v>0</v>
      </c>
      <c r="AR72" s="43">
        <f t="shared" si="16"/>
        <v>0</v>
      </c>
      <c r="AS72" s="13">
        <f ca="1">'13年1-9支出明细'!R67/9*12</f>
        <v>0</v>
      </c>
      <c r="AT72" s="13">
        <f t="shared" si="82"/>
        <v>0</v>
      </c>
      <c r="AU72" s="43">
        <f t="shared" si="17"/>
        <v>0</v>
      </c>
      <c r="AV72" s="13">
        <v>0</v>
      </c>
      <c r="AW72" s="13">
        <f t="shared" si="83"/>
        <v>0</v>
      </c>
      <c r="AX72" s="43">
        <f t="shared" si="18"/>
        <v>0</v>
      </c>
      <c r="AY72" s="12">
        <f>BB72+BE72+BH72+BK72+BN72+BQ72+BR72</f>
        <v>1633.3466666666666</v>
      </c>
      <c r="AZ72" s="31">
        <f t="shared" si="84"/>
        <v>1895.5400057079587</v>
      </c>
      <c r="BA72" s="43">
        <f t="shared" si="19"/>
        <v>1.5645859159562616E-5</v>
      </c>
      <c r="BB72" s="13">
        <f ca="1">'13年1-9支出明细'!U67/9*12</f>
        <v>0</v>
      </c>
      <c r="BC72" s="13">
        <f t="shared" si="85"/>
        <v>0</v>
      </c>
      <c r="BD72" s="43">
        <f t="shared" si="20"/>
        <v>0</v>
      </c>
      <c r="BE72" s="13">
        <f ca="1">'13年1-9支出明细'!V67/9*12</f>
        <v>0</v>
      </c>
      <c r="BF72" s="13">
        <f t="shared" si="86"/>
        <v>0</v>
      </c>
      <c r="BG72" s="43">
        <f t="shared" si="21"/>
        <v>0</v>
      </c>
      <c r="BH72" s="13">
        <f ca="1">'13年1-9支出明细'!W67/9*12</f>
        <v>0</v>
      </c>
      <c r="BI72" s="13">
        <f t="shared" si="87"/>
        <v>0</v>
      </c>
      <c r="BJ72" s="43">
        <f t="shared" si="22"/>
        <v>0</v>
      </c>
      <c r="BK72" s="13">
        <f ca="1">'13年1-9支出明细'!X67/9*12</f>
        <v>63.466666666666669</v>
      </c>
      <c r="BL72" s="13">
        <f t="shared" si="88"/>
        <v>73.654667530631443</v>
      </c>
      <c r="BM72" s="43">
        <f t="shared" si="23"/>
        <v>9.3371196268824229E-5</v>
      </c>
      <c r="BN72" s="13">
        <f ca="1">'13年1-9支出明细'!Y67/9*12</f>
        <v>0</v>
      </c>
      <c r="BO72" s="13">
        <f t="shared" si="89"/>
        <v>0</v>
      </c>
      <c r="BP72" s="43">
        <f t="shared" si="24"/>
        <v>0</v>
      </c>
      <c r="BQ72" s="13">
        <f ca="1">'13年1-9支出明细'!Z67/9*12</f>
        <v>234.8</v>
      </c>
      <c r="BR72" s="13">
        <f ca="1">Sheet2!EP66+Sheet2!V66</f>
        <v>1335.08</v>
      </c>
      <c r="BS72" s="13">
        <f t="shared" si="90"/>
        <v>272.49132252403786</v>
      </c>
      <c r="BT72" s="43">
        <f t="shared" si="25"/>
        <v>2.6549234890942131E-6</v>
      </c>
      <c r="BU72" s="13">
        <f ca="1">'13年1-9支出明细'!AB67/9*12</f>
        <v>1080.1066666666666</v>
      </c>
      <c r="BV72" s="13">
        <f t="shared" si="91"/>
        <v>1253.4910309498721</v>
      </c>
      <c r="BW72" s="43">
        <f t="shared" si="26"/>
        <v>2.382916797469016E-4</v>
      </c>
      <c r="BX72" s="13">
        <f ca="1">'13年1-9支出明细'!AC67/9*12</f>
        <v>700</v>
      </c>
      <c r="BY72" s="13">
        <f t="shared" si="92"/>
        <v>812.36765658784702</v>
      </c>
      <c r="BZ72" s="43">
        <f t="shared" si="27"/>
        <v>6.2406885212567317E-4</v>
      </c>
      <c r="CA72" s="12">
        <f t="shared" si="131"/>
        <v>441.59999999999997</v>
      </c>
      <c r="CB72" s="30">
        <f t="shared" si="93"/>
        <v>512.48793878456172</v>
      </c>
      <c r="CC72" s="43">
        <f t="shared" si="28"/>
        <v>1.6512012135630152E-6</v>
      </c>
      <c r="CD72" s="13">
        <f ca="1">'13年1-9支出明细'!AE67/9*12</f>
        <v>441.59999999999997</v>
      </c>
      <c r="CE72" s="13">
        <f t="shared" si="94"/>
        <v>512.48793878456172</v>
      </c>
      <c r="CF72" s="43">
        <f t="shared" si="29"/>
        <v>1.9114379806131207E-6</v>
      </c>
      <c r="CG72" s="13">
        <f ca="1">'13年1-9支出明细'!AF67/9*12</f>
        <v>0</v>
      </c>
      <c r="CH72" s="13">
        <f ca="1">Sheet2!BP66+Sheet2!ET66</f>
        <v>0</v>
      </c>
      <c r="CI72" s="13">
        <f t="shared" si="95"/>
        <v>0</v>
      </c>
      <c r="CJ72" s="43">
        <f t="shared" si="30"/>
        <v>0</v>
      </c>
      <c r="CK72" s="12">
        <f t="shared" si="153"/>
        <v>0</v>
      </c>
      <c r="CL72" s="30">
        <f t="shared" si="96"/>
        <v>0</v>
      </c>
      <c r="CM72" s="43">
        <f t="shared" si="31"/>
        <v>0</v>
      </c>
      <c r="CN72" s="13">
        <f ca="1">'13年1-9支出明细'!AI67/9*12</f>
        <v>0</v>
      </c>
      <c r="CO72" s="13">
        <f t="shared" si="97"/>
        <v>0</v>
      </c>
      <c r="CP72" s="43">
        <f t="shared" si="32"/>
        <v>0</v>
      </c>
      <c r="CQ72" s="13">
        <f ca="1">'13年1-9支出明细'!AJ67/9*12</f>
        <v>0</v>
      </c>
      <c r="CR72" s="13">
        <f t="shared" si="98"/>
        <v>0</v>
      </c>
      <c r="CS72" s="43">
        <f t="shared" si="33"/>
        <v>0</v>
      </c>
      <c r="CT72" s="13">
        <f ca="1">'13年1-9支出明细'!AK67/9*12</f>
        <v>0</v>
      </c>
      <c r="CU72" s="13">
        <f t="shared" si="99"/>
        <v>0</v>
      </c>
      <c r="CV72" s="43">
        <f t="shared" si="34"/>
        <v>0</v>
      </c>
      <c r="CW72" s="13">
        <f ca="1">'13年1-9支出明细'!AL67/9*12</f>
        <v>0</v>
      </c>
      <c r="CX72" s="13">
        <f t="shared" si="100"/>
        <v>0</v>
      </c>
      <c r="CY72" s="43">
        <f t="shared" si="35"/>
        <v>0</v>
      </c>
      <c r="CZ72" s="13">
        <f ca="1">'13年1-9支出明细'!AM67/9*12</f>
        <v>0</v>
      </c>
      <c r="DA72" s="13">
        <f t="shared" si="101"/>
        <v>0</v>
      </c>
      <c r="DB72" s="43">
        <f t="shared" si="36"/>
        <v>0</v>
      </c>
      <c r="DC72" s="13">
        <f ca="1">'13年1-9支出明细'!AN67/9*12</f>
        <v>0</v>
      </c>
      <c r="DD72" s="13">
        <f t="shared" si="102"/>
        <v>0</v>
      </c>
      <c r="DE72" s="13">
        <f ca="1">Sheet2!DG66+Sheet2!AD66</f>
        <v>0</v>
      </c>
      <c r="DF72" s="43">
        <f t="shared" si="37"/>
        <v>0</v>
      </c>
      <c r="DG72" s="13">
        <f ca="1">'13年1-9支出明细'!AP67/9*12</f>
        <v>0</v>
      </c>
      <c r="DH72" s="13">
        <f t="shared" si="103"/>
        <v>0</v>
      </c>
      <c r="DI72" s="43">
        <f t="shared" si="38"/>
        <v>0</v>
      </c>
      <c r="DJ72" s="13">
        <f ca="1">'13年1-9支出明细'!AQ67/9*12</f>
        <v>0</v>
      </c>
      <c r="DK72" s="13">
        <f t="shared" si="104"/>
        <v>0</v>
      </c>
      <c r="DL72" s="43">
        <f t="shared" si="39"/>
        <v>0</v>
      </c>
      <c r="DM72" s="13">
        <f ca="1">'13年1-9支出明细'!AR67/9*12</f>
        <v>0</v>
      </c>
      <c r="DN72" s="13">
        <f ca="1">Sheet2!DK66+Sheet2!AH66</f>
        <v>0</v>
      </c>
      <c r="DO72" s="13"/>
      <c r="DP72" s="43">
        <f t="shared" si="40"/>
        <v>0</v>
      </c>
      <c r="DQ72" s="13">
        <f ca="1">'13年1-9支出明细'!AT67/9*12</f>
        <v>0</v>
      </c>
      <c r="DR72" s="13">
        <f t="shared" si="105"/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43">
        <f t="shared" si="42"/>
        <v>0</v>
      </c>
      <c r="EA72" s="13">
        <v>0</v>
      </c>
      <c r="EB72" s="13">
        <f t="shared" si="106"/>
        <v>0</v>
      </c>
      <c r="EC72" s="43">
        <f t="shared" si="43"/>
        <v>0</v>
      </c>
      <c r="ED72" s="13">
        <f ca="1">'13年1-9支出明细'!BC67/9*12</f>
        <v>0</v>
      </c>
      <c r="EE72" s="13">
        <f t="shared" si="107"/>
        <v>0</v>
      </c>
      <c r="EF72" s="43">
        <f t="shared" si="44"/>
        <v>0</v>
      </c>
      <c r="EG72" s="13">
        <f ca="1">'13年1-9支出明细'!BD67/9*12</f>
        <v>0</v>
      </c>
      <c r="EH72" s="13">
        <f t="shared" si="108"/>
        <v>0</v>
      </c>
      <c r="EI72" s="43">
        <f t="shared" si="45"/>
        <v>0</v>
      </c>
      <c r="EJ72" s="13">
        <f ca="1">'13年1-9支出明细'!BE67/9*12</f>
        <v>0</v>
      </c>
      <c r="EK72" s="13">
        <f t="shared" si="109"/>
        <v>0</v>
      </c>
      <c r="EL72" s="13">
        <v>0</v>
      </c>
      <c r="EM72" s="43">
        <f t="shared" si="46"/>
        <v>0</v>
      </c>
      <c r="EN72" s="13">
        <f ca="1">'13年1-9支出明细'!BG67/9*12</f>
        <v>0</v>
      </c>
      <c r="EO72" s="13">
        <f t="shared" si="110"/>
        <v>0</v>
      </c>
      <c r="EP72" s="43">
        <f t="shared" si="47"/>
        <v>0</v>
      </c>
      <c r="EQ72" s="13">
        <f ca="1">'13年1-9支出明细'!BH67/9*12</f>
        <v>0</v>
      </c>
      <c r="ER72" s="13">
        <f t="shared" si="111"/>
        <v>0</v>
      </c>
      <c r="ES72" s="43">
        <f t="shared" si="48"/>
        <v>0</v>
      </c>
      <c r="ET72" s="13">
        <v>0</v>
      </c>
      <c r="EU72" s="13">
        <f t="shared" si="112"/>
        <v>0</v>
      </c>
      <c r="EV72" s="43">
        <f t="shared" si="49"/>
        <v>0</v>
      </c>
      <c r="EW72" s="13">
        <f ca="1">'13年1-9支出明细'!BJ67/9*12</f>
        <v>0</v>
      </c>
      <c r="EX72" s="13">
        <f t="shared" si="113"/>
        <v>0</v>
      </c>
      <c r="EY72" s="43">
        <f t="shared" si="50"/>
        <v>0</v>
      </c>
      <c r="EZ72" s="13">
        <v>0</v>
      </c>
      <c r="FA72" s="13">
        <f t="shared" si="114"/>
        <v>0</v>
      </c>
      <c r="FB72" s="43">
        <f t="shared" si="51"/>
        <v>0</v>
      </c>
      <c r="FC72" s="13">
        <f ca="1">'13年1-9支出明细'!BL67/9*12</f>
        <v>0</v>
      </c>
      <c r="FD72" s="13">
        <f t="shared" si="115"/>
        <v>0</v>
      </c>
      <c r="FE72" s="43">
        <f t="shared" si="52"/>
        <v>0</v>
      </c>
      <c r="FF72" s="13">
        <f ca="1">'13年1-9支出明细'!BM67/9*12</f>
        <v>0</v>
      </c>
      <c r="FG72" s="13">
        <f t="shared" si="116"/>
        <v>0</v>
      </c>
      <c r="FH72" s="43">
        <f t="shared" si="53"/>
        <v>0</v>
      </c>
      <c r="FI72" s="13">
        <f ca="1">'13年1-9支出明细'!BN67/9*12</f>
        <v>0</v>
      </c>
      <c r="FJ72" s="13">
        <f ca="1">Sheet2!EX66+Sheet2!BF66</f>
        <v>0</v>
      </c>
      <c r="FK72" s="13">
        <f t="shared" si="117"/>
        <v>0</v>
      </c>
      <c r="FL72" s="43">
        <f t="shared" si="54"/>
        <v>0</v>
      </c>
      <c r="FM72" s="13">
        <f ca="1">'13年1-9支出明细'!BP67/9*12</f>
        <v>0</v>
      </c>
      <c r="FN72" s="13">
        <v>0</v>
      </c>
      <c r="FO72" s="43">
        <v>0</v>
      </c>
      <c r="FP72" s="13">
        <v>0</v>
      </c>
      <c r="FQ72" s="13">
        <f t="shared" si="118"/>
        <v>0</v>
      </c>
      <c r="FR72" s="43">
        <f t="shared" si="55"/>
        <v>0</v>
      </c>
      <c r="FS72" s="13">
        <f ca="1">'13年1-9支出明细'!BR67/9*12</f>
        <v>0</v>
      </c>
      <c r="FT72" s="13">
        <v>0</v>
      </c>
      <c r="FU72" s="13"/>
      <c r="FV72" s="43"/>
      <c r="FW72" s="13">
        <f ca="1">'13年1-9支出明细'!BT67/9*12</f>
        <v>0</v>
      </c>
      <c r="FX72" s="13">
        <f t="shared" si="119"/>
        <v>0</v>
      </c>
      <c r="FY72" s="43">
        <f t="shared" si="56"/>
        <v>0</v>
      </c>
      <c r="FZ72" s="12">
        <f ca="1">'13年1-9支出明细'!BU67/9*12</f>
        <v>780.92000000000007</v>
      </c>
      <c r="GA72" s="12">
        <f t="shared" si="120"/>
        <v>906.27735768940204</v>
      </c>
      <c r="GB72" s="43">
        <f t="shared" si="57"/>
        <v>2.6990712901180435E-5</v>
      </c>
      <c r="GC72" s="12">
        <f ca="1">'13年1-9支出明细'!BV67/9*12</f>
        <v>0</v>
      </c>
      <c r="GD72" s="12">
        <f t="shared" si="121"/>
        <v>0</v>
      </c>
      <c r="GE72" s="43">
        <f t="shared" si="58"/>
        <v>0</v>
      </c>
      <c r="GF72" s="12">
        <f ca="1">'13年1-9支出明细'!BW67/9*12</f>
        <v>0</v>
      </c>
      <c r="GG72" s="12">
        <f t="shared" si="122"/>
        <v>0</v>
      </c>
      <c r="GH72" s="43">
        <f t="shared" si="59"/>
        <v>0</v>
      </c>
      <c r="GI72" s="12">
        <v>0</v>
      </c>
      <c r="GJ72" s="12">
        <f t="shared" si="123"/>
        <v>0</v>
      </c>
      <c r="GK72" s="43">
        <f t="shared" si="60"/>
        <v>0</v>
      </c>
      <c r="GL72" s="27">
        <f t="shared" si="154"/>
        <v>0</v>
      </c>
      <c r="GM72" s="27">
        <f t="shared" si="124"/>
        <v>0</v>
      </c>
      <c r="GN72" s="43">
        <f t="shared" si="61"/>
        <v>0</v>
      </c>
      <c r="GO72" s="13">
        <f ca="1">'13年1-9支出明细'!BZ67/9*12</f>
        <v>0</v>
      </c>
      <c r="GP72" s="13" t="e">
        <f t="shared" si="125"/>
        <v>#DIV/0!</v>
      </c>
      <c r="GQ72" s="43" t="e">
        <f t="shared" si="62"/>
        <v>#DIV/0!</v>
      </c>
      <c r="GR72" s="13">
        <f ca="1">'13年1-9支出明细'!CA67/9*12</f>
        <v>0</v>
      </c>
      <c r="GS72" s="13">
        <f t="shared" si="126"/>
        <v>0</v>
      </c>
      <c r="GT72" s="43">
        <f t="shared" si="63"/>
        <v>0</v>
      </c>
      <c r="GU72" s="13">
        <f ca="1">'13年1-9支出明细'!CB67/9*12</f>
        <v>0</v>
      </c>
      <c r="GV72" s="27">
        <f t="shared" si="127"/>
        <v>0</v>
      </c>
      <c r="GW72" s="38">
        <f t="shared" si="70"/>
        <v>0</v>
      </c>
      <c r="GX72" s="13">
        <f ca="1">'13年1-9支出明细'!CC67/9*12</f>
        <v>0</v>
      </c>
      <c r="GY72" s="13">
        <f t="shared" si="128"/>
        <v>0</v>
      </c>
      <c r="GZ72" s="43">
        <f t="shared" si="64"/>
        <v>0</v>
      </c>
      <c r="HA72" s="13">
        <f ca="1">'13年1-9支出明细'!CD67/9*12</f>
        <v>0</v>
      </c>
      <c r="HB72" s="13">
        <f t="shared" si="129"/>
        <v>0</v>
      </c>
      <c r="HC72" s="56">
        <f t="shared" si="65"/>
        <v>0</v>
      </c>
    </row>
    <row r="73" spans="1:211">
      <c r="A73" s="18">
        <v>20504</v>
      </c>
      <c r="B73" s="3" t="s">
        <v>546</v>
      </c>
      <c r="C73" s="3" t="s">
        <v>362</v>
      </c>
      <c r="D73" s="12">
        <f t="shared" si="147"/>
        <v>43521.066666666666</v>
      </c>
      <c r="E73" s="12">
        <f t="shared" si="148"/>
        <v>43200</v>
      </c>
      <c r="F73" s="13">
        <v>0</v>
      </c>
      <c r="G73" s="26">
        <f t="shared" si="71"/>
        <v>0</v>
      </c>
      <c r="H73" s="40">
        <f t="shared" si="72"/>
        <v>0</v>
      </c>
      <c r="I73" s="13">
        <v>0</v>
      </c>
      <c r="J73" s="13">
        <f t="shared" si="73"/>
        <v>0</v>
      </c>
      <c r="K73" s="40">
        <f t="shared" ref="K73:K135" si="155">I73/$I$8</f>
        <v>0</v>
      </c>
      <c r="L73" s="13">
        <v>0</v>
      </c>
      <c r="M73" s="13">
        <f t="shared" si="74"/>
        <v>0</v>
      </c>
      <c r="N73" s="40">
        <f t="shared" ref="N73:N135" si="156">L73/$L$8</f>
        <v>0</v>
      </c>
      <c r="O73" s="13">
        <v>0</v>
      </c>
      <c r="P73" s="13">
        <v>0</v>
      </c>
      <c r="Q73" s="13">
        <f t="shared" si="149"/>
        <v>0</v>
      </c>
      <c r="R73" s="43">
        <f t="shared" si="150"/>
        <v>0</v>
      </c>
      <c r="S73" s="124">
        <v>0</v>
      </c>
      <c r="T73" s="130">
        <v>43200</v>
      </c>
      <c r="U73" s="125">
        <v>0</v>
      </c>
      <c r="V73" s="125">
        <f t="shared" si="76"/>
        <v>50134.689663707126</v>
      </c>
      <c r="W73" s="43">
        <f t="shared" ref="W73:W135" si="157">T73/$T$8</f>
        <v>7.7286389008158008E-3</v>
      </c>
      <c r="X73" s="13">
        <f ca="1">'13年1-9支出明细'!K68/9*12</f>
        <v>0</v>
      </c>
      <c r="Y73" s="13">
        <v>0</v>
      </c>
      <c r="Z73" s="43">
        <f t="shared" ref="Z73:Z135" si="158">X73/$X$8</f>
        <v>0</v>
      </c>
      <c r="AA73" s="13">
        <f ca="1">'13年1-9支出明细'!L68/9*12</f>
        <v>0</v>
      </c>
      <c r="AB73" s="13">
        <f t="shared" si="78"/>
        <v>0</v>
      </c>
      <c r="AC73" s="43">
        <f t="shared" ref="AC73:AC135" si="159">AA73/$AA$8</f>
        <v>0</v>
      </c>
      <c r="AD73" s="13">
        <f ca="1">'13年1-9支出明细'!M68/9*12</f>
        <v>0</v>
      </c>
      <c r="AE73" s="13">
        <f t="shared" si="79"/>
        <v>0</v>
      </c>
      <c r="AF73" s="43">
        <f t="shared" ref="AF73:AF135" si="160">AD73/$AD$8</f>
        <v>0</v>
      </c>
      <c r="AG73" s="13">
        <f ca="1">'13年1-9支出明细'!N68/9*12</f>
        <v>0</v>
      </c>
      <c r="AH73" s="23">
        <v>0</v>
      </c>
      <c r="AI73" s="43">
        <v>0</v>
      </c>
      <c r="AJ73" s="23">
        <f t="shared" ref="AJ73:AJ136" si="161">AM73+AP73</f>
        <v>0</v>
      </c>
      <c r="AK73" s="23">
        <f t="shared" ref="AK73:AK136" si="162">AN73+AQ73</f>
        <v>0</v>
      </c>
      <c r="AL73" s="43">
        <f t="shared" ref="AL73:AL135" si="163">AJ73/$AJ$8</f>
        <v>0</v>
      </c>
      <c r="AM73" s="13">
        <f ca="1">'13年1-9支出明细'!P68/9*12</f>
        <v>0</v>
      </c>
      <c r="AN73" s="13">
        <f t="shared" si="80"/>
        <v>0</v>
      </c>
      <c r="AO73" s="43">
        <f t="shared" ref="AO73:AO135" si="164">AM73/$AM$8</f>
        <v>0</v>
      </c>
      <c r="AP73" s="13">
        <f ca="1">'13年1-9支出明细'!Q68/9*12</f>
        <v>0</v>
      </c>
      <c r="AQ73" s="13">
        <f t="shared" si="81"/>
        <v>0</v>
      </c>
      <c r="AR73" s="43">
        <f t="shared" ref="AR73:AR135" si="165">AP73/$AP$8</f>
        <v>0</v>
      </c>
      <c r="AS73" s="13">
        <f ca="1">'13年1-9支出明细'!R68/9*12</f>
        <v>0</v>
      </c>
      <c r="AT73" s="13">
        <f t="shared" si="82"/>
        <v>0</v>
      </c>
      <c r="AU73" s="43">
        <f t="shared" ref="AU73:AU135" si="166">AS73/$AS$8</f>
        <v>0</v>
      </c>
      <c r="AV73" s="13">
        <v>0</v>
      </c>
      <c r="AW73" s="13">
        <f t="shared" si="83"/>
        <v>0</v>
      </c>
      <c r="AX73" s="43">
        <f t="shared" ref="AX73:AX135" si="167">AV73/$AV$8</f>
        <v>0</v>
      </c>
      <c r="AY73" s="12">
        <f>BB73+BE73+BH73+BK73+BN73+BQ73+BR73</f>
        <v>0</v>
      </c>
      <c r="AZ73" s="31">
        <f t="shared" si="84"/>
        <v>0</v>
      </c>
      <c r="BA73" s="43">
        <f t="shared" ref="BA73:BA135" si="168">AY73/$AY$8</f>
        <v>0</v>
      </c>
      <c r="BB73" s="13">
        <f ca="1">'13年1-9支出明细'!U68/9*12</f>
        <v>0</v>
      </c>
      <c r="BC73" s="13">
        <f t="shared" si="85"/>
        <v>0</v>
      </c>
      <c r="BD73" s="43">
        <f t="shared" ref="BD73:BD135" si="169">BB73/$BB$8</f>
        <v>0</v>
      </c>
      <c r="BE73" s="13">
        <f ca="1">'13年1-9支出明细'!V68/9*12</f>
        <v>0</v>
      </c>
      <c r="BF73" s="13">
        <f t="shared" si="86"/>
        <v>0</v>
      </c>
      <c r="BG73" s="43">
        <f t="shared" ref="BG73:BG135" si="170">BE73/$BE$8</f>
        <v>0</v>
      </c>
      <c r="BH73" s="13">
        <f ca="1">'13年1-9支出明细'!W68/9*12</f>
        <v>0</v>
      </c>
      <c r="BI73" s="13">
        <f t="shared" si="87"/>
        <v>0</v>
      </c>
      <c r="BJ73" s="43">
        <f t="shared" ref="BJ73:BJ135" si="171">BH73/$BH$8</f>
        <v>0</v>
      </c>
      <c r="BK73" s="13">
        <f ca="1">'13年1-9支出明细'!X68/9*12</f>
        <v>0</v>
      </c>
      <c r="BL73" s="13">
        <f t="shared" si="88"/>
        <v>0</v>
      </c>
      <c r="BM73" s="43">
        <f t="shared" ref="BM73:BM135" si="172">BK73/$BK$8</f>
        <v>0</v>
      </c>
      <c r="BN73" s="13">
        <f ca="1">'13年1-9支出明细'!Y68/9*12</f>
        <v>0</v>
      </c>
      <c r="BO73" s="13">
        <f t="shared" si="89"/>
        <v>0</v>
      </c>
      <c r="BP73" s="43">
        <f t="shared" ref="BP73:BP135" si="173">BN73/$BN$8</f>
        <v>0</v>
      </c>
      <c r="BQ73" s="13">
        <f ca="1">'13年1-9支出明细'!Z68/9*12</f>
        <v>0</v>
      </c>
      <c r="BR73" s="13">
        <f ca="1">Sheet2!EP67+Sheet2!V67</f>
        <v>0</v>
      </c>
      <c r="BS73" s="13">
        <f t="shared" si="90"/>
        <v>0</v>
      </c>
      <c r="BT73" s="43">
        <f t="shared" ref="BT73:BT135" si="174">BQ73/$BQ$8</f>
        <v>0</v>
      </c>
      <c r="BU73" s="13">
        <f ca="1">'13年1-9支出明细'!AB68/9*12</f>
        <v>0</v>
      </c>
      <c r="BV73" s="13">
        <f t="shared" si="91"/>
        <v>0</v>
      </c>
      <c r="BW73" s="43">
        <f t="shared" ref="BW73:BW135" si="175">BU73/$BU$8</f>
        <v>0</v>
      </c>
      <c r="BX73" s="13">
        <f ca="1">'13年1-9支出明细'!AC68/9*12</f>
        <v>0</v>
      </c>
      <c r="BY73" s="13">
        <f t="shared" si="92"/>
        <v>0</v>
      </c>
      <c r="BZ73" s="43">
        <f t="shared" ref="BZ73:BZ135" si="176">BX73/$BX$8</f>
        <v>0</v>
      </c>
      <c r="CA73" s="12">
        <f t="shared" si="131"/>
        <v>0</v>
      </c>
      <c r="CB73" s="30">
        <f t="shared" si="93"/>
        <v>0</v>
      </c>
      <c r="CC73" s="43">
        <f t="shared" ref="CC73:CC135" si="177">CA73/$CA$8</f>
        <v>0</v>
      </c>
      <c r="CD73" s="13">
        <f ca="1">'13年1-9支出明细'!AE68/9*12</f>
        <v>0</v>
      </c>
      <c r="CE73" s="13">
        <f t="shared" si="94"/>
        <v>0</v>
      </c>
      <c r="CF73" s="43">
        <f t="shared" ref="CF73:CF135" si="178">CD73/$CD$8</f>
        <v>0</v>
      </c>
      <c r="CG73" s="13">
        <f ca="1">'13年1-9支出明细'!AF68/9*12</f>
        <v>0</v>
      </c>
      <c r="CH73" s="13">
        <f ca="1">Sheet2!BP67+Sheet2!ET67</f>
        <v>0</v>
      </c>
      <c r="CI73" s="13">
        <f t="shared" si="95"/>
        <v>0</v>
      </c>
      <c r="CJ73" s="43">
        <f t="shared" ref="CJ73:CJ135" si="179">CG73/$CG$8</f>
        <v>0</v>
      </c>
      <c r="CK73" s="12">
        <f t="shared" si="153"/>
        <v>0</v>
      </c>
      <c r="CL73" s="30">
        <f t="shared" si="96"/>
        <v>0</v>
      </c>
      <c r="CM73" s="43">
        <f t="shared" ref="CM73:CM135" si="180">CK73/$CK$8</f>
        <v>0</v>
      </c>
      <c r="CN73" s="13">
        <f ca="1">'13年1-9支出明细'!AI68/9*12</f>
        <v>0</v>
      </c>
      <c r="CO73" s="13">
        <f t="shared" si="97"/>
        <v>0</v>
      </c>
      <c r="CP73" s="43">
        <f t="shared" ref="CP73:CP135" si="181">CN73/$CN$8</f>
        <v>0</v>
      </c>
      <c r="CQ73" s="13">
        <f ca="1">'13年1-9支出明细'!AJ68/9*12</f>
        <v>0</v>
      </c>
      <c r="CR73" s="13">
        <f t="shared" si="98"/>
        <v>0</v>
      </c>
      <c r="CS73" s="43">
        <f t="shared" ref="CS73:CS135" si="182">CQ73/$CQ$8</f>
        <v>0</v>
      </c>
      <c r="CT73" s="13">
        <f ca="1">'13年1-9支出明细'!AK68/9*12</f>
        <v>0</v>
      </c>
      <c r="CU73" s="13">
        <f t="shared" si="99"/>
        <v>0</v>
      </c>
      <c r="CV73" s="43">
        <f t="shared" ref="CV73:CV135" si="183">CT73/$CT$8</f>
        <v>0</v>
      </c>
      <c r="CW73" s="13">
        <f ca="1">'13年1-9支出明细'!AL68/9*12</f>
        <v>0</v>
      </c>
      <c r="CX73" s="13">
        <f t="shared" si="100"/>
        <v>0</v>
      </c>
      <c r="CY73" s="43">
        <f t="shared" ref="CY73:CY135" si="184">CW73/$CW$8</f>
        <v>0</v>
      </c>
      <c r="CZ73" s="13">
        <f ca="1">'13年1-9支出明细'!AM68/9*12</f>
        <v>0</v>
      </c>
      <c r="DA73" s="13">
        <f t="shared" si="101"/>
        <v>0</v>
      </c>
      <c r="DB73" s="43">
        <f t="shared" ref="DB73:DB135" si="185">CZ73/$CZ$8</f>
        <v>0</v>
      </c>
      <c r="DC73" s="13">
        <f ca="1">'13年1-9支出明细'!AN68/9*12</f>
        <v>0</v>
      </c>
      <c r="DD73" s="13">
        <f t="shared" si="102"/>
        <v>0</v>
      </c>
      <c r="DE73" s="13">
        <f ca="1">Sheet2!DG67+Sheet2!AD67</f>
        <v>0</v>
      </c>
      <c r="DF73" s="43">
        <f t="shared" ref="DF73:DF135" si="186">DC73/$DC$8</f>
        <v>0</v>
      </c>
      <c r="DG73" s="13">
        <f ca="1">'13年1-9支出明细'!AP68/9*12</f>
        <v>0</v>
      </c>
      <c r="DH73" s="13">
        <f t="shared" si="103"/>
        <v>0</v>
      </c>
      <c r="DI73" s="43">
        <f t="shared" ref="DI73:DI135" si="187">DG73/$DG$8</f>
        <v>0</v>
      </c>
      <c r="DJ73" s="13">
        <f ca="1">'13年1-9支出明细'!AQ68/9*12</f>
        <v>0</v>
      </c>
      <c r="DK73" s="13">
        <f t="shared" si="104"/>
        <v>0</v>
      </c>
      <c r="DL73" s="43">
        <f t="shared" ref="DL73:DL135" si="188">DJ73/$DJ$8</f>
        <v>0</v>
      </c>
      <c r="DM73" s="13">
        <f ca="1">'13年1-9支出明细'!AR68/9*12</f>
        <v>0</v>
      </c>
      <c r="DN73" s="13">
        <f ca="1">Sheet2!DK67+Sheet2!AH67</f>
        <v>0</v>
      </c>
      <c r="DO73" s="13"/>
      <c r="DP73" s="43">
        <f t="shared" ref="DP73:DP135" si="189">DM73/$DM$8</f>
        <v>0</v>
      </c>
      <c r="DQ73" s="13">
        <f ca="1">'13年1-9支出明细'!AT68/9*12</f>
        <v>0</v>
      </c>
      <c r="DR73" s="13">
        <f t="shared" si="105"/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43">
        <f t="shared" ref="DZ73:DZ135" si="190">DQ73/$DQ$8</f>
        <v>0</v>
      </c>
      <c r="EA73" s="13">
        <v>0</v>
      </c>
      <c r="EB73" s="13">
        <f t="shared" si="106"/>
        <v>0</v>
      </c>
      <c r="EC73" s="43">
        <f t="shared" ref="EC73:EC135" si="191">EA73/$EA$8</f>
        <v>0</v>
      </c>
      <c r="ED73" s="13">
        <f ca="1">'13年1-9支出明细'!BC68/9*12</f>
        <v>0</v>
      </c>
      <c r="EE73" s="13">
        <f t="shared" si="107"/>
        <v>0</v>
      </c>
      <c r="EF73" s="43">
        <f t="shared" ref="EF73:EF135" si="192">ED73/$ED$8</f>
        <v>0</v>
      </c>
      <c r="EG73" s="13">
        <f ca="1">'13年1-9支出明细'!BD68/9*12</f>
        <v>0</v>
      </c>
      <c r="EH73" s="13">
        <f t="shared" si="108"/>
        <v>0</v>
      </c>
      <c r="EI73" s="43">
        <f t="shared" ref="EI73:EI135" si="193">EG73/$EG$8</f>
        <v>0</v>
      </c>
      <c r="EJ73" s="13">
        <f ca="1">'13年1-9支出明细'!BE68/9*12</f>
        <v>0</v>
      </c>
      <c r="EK73" s="13">
        <f t="shared" si="109"/>
        <v>0</v>
      </c>
      <c r="EL73" s="13">
        <v>0</v>
      </c>
      <c r="EM73" s="43">
        <f t="shared" ref="EM73:EM135" si="194">EJ73/$EJ$8</f>
        <v>0</v>
      </c>
      <c r="EN73" s="13">
        <f ca="1">'13年1-9支出明细'!BG68/9*12</f>
        <v>0</v>
      </c>
      <c r="EO73" s="13">
        <f t="shared" si="110"/>
        <v>0</v>
      </c>
      <c r="EP73" s="43">
        <f t="shared" ref="EP73:EP135" si="195">EN73/$EN$8</f>
        <v>0</v>
      </c>
      <c r="EQ73" s="13">
        <f ca="1">'13年1-9支出明细'!BH68/9*12</f>
        <v>0</v>
      </c>
      <c r="ER73" s="13">
        <f t="shared" si="111"/>
        <v>0</v>
      </c>
      <c r="ES73" s="43">
        <f t="shared" ref="ES73:ES135" si="196">EQ73/$EQ$8</f>
        <v>0</v>
      </c>
      <c r="ET73" s="13">
        <v>0</v>
      </c>
      <c r="EU73" s="13">
        <f t="shared" si="112"/>
        <v>0</v>
      </c>
      <c r="EV73" s="43">
        <f t="shared" ref="EV73:EV135" si="197">ET73/$ET$8</f>
        <v>0</v>
      </c>
      <c r="EW73" s="13">
        <f ca="1">'13年1-9支出明细'!BJ68/9*12</f>
        <v>0</v>
      </c>
      <c r="EX73" s="13">
        <f t="shared" si="113"/>
        <v>0</v>
      </c>
      <c r="EY73" s="43">
        <f t="shared" ref="EY73:EY135" si="198">EW73/$EW$8</f>
        <v>0</v>
      </c>
      <c r="EZ73" s="13">
        <v>0</v>
      </c>
      <c r="FA73" s="13">
        <f t="shared" si="114"/>
        <v>0</v>
      </c>
      <c r="FB73" s="43">
        <f t="shared" ref="FB73:FB135" si="199">EZ73/$EZ$8</f>
        <v>0</v>
      </c>
      <c r="FC73" s="13">
        <f ca="1">'13年1-9支出明细'!BL68/9*12</f>
        <v>0</v>
      </c>
      <c r="FD73" s="13">
        <f t="shared" si="115"/>
        <v>0</v>
      </c>
      <c r="FE73" s="43">
        <f t="shared" ref="FE73:FE135" si="200">FC73/$FC$8</f>
        <v>0</v>
      </c>
      <c r="FF73" s="13">
        <f ca="1">'13年1-9支出明细'!BM68/9*12</f>
        <v>0</v>
      </c>
      <c r="FG73" s="13">
        <f t="shared" si="116"/>
        <v>0</v>
      </c>
      <c r="FH73" s="43">
        <f t="shared" ref="FH73:FH135" si="201">FF73/$FF$8</f>
        <v>0</v>
      </c>
      <c r="FI73" s="13">
        <f ca="1">'13年1-9支出明细'!BN68/9*12</f>
        <v>0</v>
      </c>
      <c r="FJ73" s="13">
        <f ca="1">Sheet2!EX67+Sheet2!BF67</f>
        <v>0</v>
      </c>
      <c r="FK73" s="13">
        <f t="shared" si="117"/>
        <v>0</v>
      </c>
      <c r="FL73" s="43">
        <f t="shared" ref="FL73:FL135" si="202">FI73/$FI$8</f>
        <v>0</v>
      </c>
      <c r="FM73" s="13">
        <f ca="1">'13年1-9支出明细'!BP68/9*12</f>
        <v>0</v>
      </c>
      <c r="FN73" s="13">
        <v>0</v>
      </c>
      <c r="FO73" s="43">
        <v>0</v>
      </c>
      <c r="FP73" s="13">
        <v>0</v>
      </c>
      <c r="FQ73" s="13">
        <f t="shared" si="118"/>
        <v>0</v>
      </c>
      <c r="FR73" s="43">
        <f t="shared" ref="FR73:FR135" si="203">FP73/$FP$8</f>
        <v>0</v>
      </c>
      <c r="FS73" s="13">
        <f ca="1">'13年1-9支出明细'!BR68/9*12</f>
        <v>0</v>
      </c>
      <c r="FT73" s="13">
        <v>0</v>
      </c>
      <c r="FU73" s="13"/>
      <c r="FV73" s="43"/>
      <c r="FW73" s="13">
        <f ca="1">'13年1-9支出明细'!BT68/9*12</f>
        <v>0</v>
      </c>
      <c r="FX73" s="13">
        <f t="shared" si="119"/>
        <v>0</v>
      </c>
      <c r="FY73" s="43">
        <f t="shared" ref="FY73:FY135" si="204">FW73/$FW$8</f>
        <v>0</v>
      </c>
      <c r="FZ73" s="12">
        <f ca="1">'13年1-9支出明细'!BU68/9*12</f>
        <v>321.06666666666666</v>
      </c>
      <c r="GA73" s="12">
        <f t="shared" si="120"/>
        <v>372.60596515495905</v>
      </c>
      <c r="GB73" s="43">
        <f t="shared" ref="GB73:GB135" si="205">FZ73/$FZ$8</f>
        <v>1.1096934669542331E-5</v>
      </c>
      <c r="GC73" s="12">
        <f ca="1">'13年1-9支出明细'!BV68/9*12</f>
        <v>0</v>
      </c>
      <c r="GD73" s="12">
        <f t="shared" si="121"/>
        <v>0</v>
      </c>
      <c r="GE73" s="43">
        <f t="shared" ref="GE73:GE135" si="206">GC73/$GC$8</f>
        <v>0</v>
      </c>
      <c r="GF73" s="12">
        <f ca="1">'13年1-9支出明细'!BW68/9*12</f>
        <v>0</v>
      </c>
      <c r="GG73" s="12">
        <f t="shared" si="122"/>
        <v>0</v>
      </c>
      <c r="GH73" s="43">
        <f t="shared" ref="GH73:GH135" si="207">GF73/$GF$8</f>
        <v>0</v>
      </c>
      <c r="GI73" s="12">
        <v>0</v>
      </c>
      <c r="GJ73" s="12">
        <f t="shared" si="123"/>
        <v>0</v>
      </c>
      <c r="GK73" s="43">
        <f t="shared" ref="GK73:GK135" si="208">GI73/$GI$8</f>
        <v>0</v>
      </c>
      <c r="GL73" s="27">
        <f t="shared" si="154"/>
        <v>0</v>
      </c>
      <c r="GM73" s="27">
        <f t="shared" si="124"/>
        <v>0</v>
      </c>
      <c r="GN73" s="43">
        <f t="shared" ref="GN73:GN135" si="209">GL73/$GL$8</f>
        <v>0</v>
      </c>
      <c r="GO73" s="13">
        <f ca="1">'13年1-9支出明细'!BZ68/9*12</f>
        <v>0</v>
      </c>
      <c r="GP73" s="13" t="e">
        <f t="shared" si="125"/>
        <v>#DIV/0!</v>
      </c>
      <c r="GQ73" s="43" t="e">
        <f t="shared" ref="GQ73:GQ135" si="210">GO73/$GO$8</f>
        <v>#DIV/0!</v>
      </c>
      <c r="GR73" s="13">
        <f ca="1">'13年1-9支出明细'!CA68/9*12</f>
        <v>0</v>
      </c>
      <c r="GS73" s="13">
        <f t="shared" si="126"/>
        <v>0</v>
      </c>
      <c r="GT73" s="43">
        <f t="shared" ref="GT73:GT135" si="211">GR73/$GR$8</f>
        <v>0</v>
      </c>
      <c r="GU73" s="13">
        <f ca="1">'13年1-9支出明细'!CB68/9*12</f>
        <v>0</v>
      </c>
      <c r="GV73" s="27">
        <f t="shared" si="127"/>
        <v>0</v>
      </c>
      <c r="GW73" s="38">
        <f t="shared" si="70"/>
        <v>0</v>
      </c>
      <c r="GX73" s="13">
        <f ca="1">'13年1-9支出明细'!CC68/9*12</f>
        <v>0</v>
      </c>
      <c r="GY73" s="13">
        <f t="shared" si="128"/>
        <v>0</v>
      </c>
      <c r="GZ73" s="43">
        <f t="shared" ref="GZ73:GZ135" si="212">GX73/$GX$8</f>
        <v>0</v>
      </c>
      <c r="HA73" s="13">
        <f ca="1">'13年1-9支出明细'!CD68/9*12</f>
        <v>0</v>
      </c>
      <c r="HB73" s="13">
        <f t="shared" si="129"/>
        <v>0</v>
      </c>
      <c r="HC73" s="56">
        <f t="shared" ref="HC73:HC135" si="213">HA73/$HA$8</f>
        <v>0</v>
      </c>
    </row>
    <row r="74" spans="1:211">
      <c r="A74" s="18">
        <v>20505</v>
      </c>
      <c r="B74" s="3" t="s">
        <v>547</v>
      </c>
      <c r="C74" s="3" t="s">
        <v>363</v>
      </c>
      <c r="D74" s="12">
        <f t="shared" si="147"/>
        <v>2956406.12</v>
      </c>
      <c r="E74" s="12">
        <f t="shared" si="148"/>
        <v>1536647.8</v>
      </c>
      <c r="F74" s="13">
        <v>632844</v>
      </c>
      <c r="G74" s="26">
        <f t="shared" si="71"/>
        <v>734431.42466525617</v>
      </c>
      <c r="H74" s="40">
        <f t="shared" si="72"/>
        <v>9.2656330874655943E-3</v>
      </c>
      <c r="I74" s="13">
        <v>495824</v>
      </c>
      <c r="J74" s="13">
        <f t="shared" si="73"/>
        <v>575416.25851430371</v>
      </c>
      <c r="K74" s="40">
        <f t="shared" si="155"/>
        <v>1.3355529339018415E-2</v>
      </c>
      <c r="L74" s="13">
        <v>284779.8</v>
      </c>
      <c r="M74" s="13">
        <f t="shared" si="74"/>
        <v>330494.14109936537</v>
      </c>
      <c r="N74" s="40">
        <f t="shared" si="156"/>
        <v>9.2656330874655961E-3</v>
      </c>
      <c r="O74" s="13">
        <v>37200</v>
      </c>
      <c r="P74" s="13">
        <v>588770</v>
      </c>
      <c r="Q74" s="13">
        <f t="shared" si="149"/>
        <v>43171.538321525579</v>
      </c>
      <c r="R74" s="43">
        <f t="shared" si="150"/>
        <v>6.6552168312580505E-3</v>
      </c>
      <c r="S74" s="124">
        <v>28533.333333333336</v>
      </c>
      <c r="T74" s="130">
        <v>7200</v>
      </c>
      <c r="U74" s="125">
        <v>588770</v>
      </c>
      <c r="V74" s="125">
        <f t="shared" si="76"/>
        <v>8355.7816106178561</v>
      </c>
      <c r="W74" s="43">
        <f t="shared" si="157"/>
        <v>1.2881064834693002E-3</v>
      </c>
      <c r="X74" s="13">
        <f ca="1">'13年1-9支出明细'!K69/9*12</f>
        <v>116000</v>
      </c>
      <c r="Y74" s="13">
        <f t="shared" si="77"/>
        <v>134620.92594884319</v>
      </c>
      <c r="Z74" s="43">
        <f t="shared" si="158"/>
        <v>4.7631744203298847E-2</v>
      </c>
      <c r="AA74" s="13">
        <f ca="1">'13年1-9支出明细'!L69/9*12</f>
        <v>0</v>
      </c>
      <c r="AB74" s="13">
        <f t="shared" si="78"/>
        <v>0</v>
      </c>
      <c r="AC74" s="43">
        <f t="shared" si="159"/>
        <v>0</v>
      </c>
      <c r="AD74" s="13">
        <f ca="1">'13年1-9支出明细'!M69/9*12</f>
        <v>0</v>
      </c>
      <c r="AE74" s="13">
        <f t="shared" si="79"/>
        <v>0</v>
      </c>
      <c r="AF74" s="43">
        <f t="shared" si="160"/>
        <v>0</v>
      </c>
      <c r="AG74" s="13">
        <f ca="1">'13年1-9支出明细'!N69/9*12</f>
        <v>0</v>
      </c>
      <c r="AH74" s="23">
        <v>0</v>
      </c>
      <c r="AI74" s="43">
        <v>0</v>
      </c>
      <c r="AJ74" s="23">
        <f t="shared" si="161"/>
        <v>0</v>
      </c>
      <c r="AK74" s="23">
        <f t="shared" si="162"/>
        <v>0</v>
      </c>
      <c r="AL74" s="43">
        <f t="shared" si="163"/>
        <v>0</v>
      </c>
      <c r="AM74" s="13">
        <f ca="1">'13年1-9支出明细'!P69/9*12</f>
        <v>0</v>
      </c>
      <c r="AN74" s="13">
        <f t="shared" si="80"/>
        <v>0</v>
      </c>
      <c r="AO74" s="43">
        <f t="shared" si="164"/>
        <v>0</v>
      </c>
      <c r="AP74" s="13">
        <f ca="1">'13年1-9支出明细'!Q69/9*12</f>
        <v>0</v>
      </c>
      <c r="AQ74" s="13">
        <f t="shared" si="81"/>
        <v>0</v>
      </c>
      <c r="AR74" s="43">
        <f t="shared" si="165"/>
        <v>0</v>
      </c>
      <c r="AS74" s="13">
        <f ca="1">'13年1-9支出明细'!R69/9*12</f>
        <v>0</v>
      </c>
      <c r="AT74" s="13">
        <f t="shared" si="82"/>
        <v>0</v>
      </c>
      <c r="AU74" s="43">
        <f t="shared" si="166"/>
        <v>0</v>
      </c>
      <c r="AV74" s="13">
        <v>0</v>
      </c>
      <c r="AW74" s="13">
        <f t="shared" si="83"/>
        <v>0</v>
      </c>
      <c r="AX74" s="43">
        <f t="shared" si="167"/>
        <v>0</v>
      </c>
      <c r="AY74" s="12">
        <f>BB74+BE74+BH74+BK74+BN74+BQ74+BR74</f>
        <v>51334.58666666667</v>
      </c>
      <c r="AZ74" s="31">
        <f t="shared" si="84"/>
        <v>59575.082674722471</v>
      </c>
      <c r="BA74" s="43">
        <f t="shared" si="168"/>
        <v>4.9173499379659815E-4</v>
      </c>
      <c r="BB74" s="13">
        <f ca="1">'13年1-9支出明细'!U69/9*12</f>
        <v>0</v>
      </c>
      <c r="BC74" s="13">
        <f t="shared" si="85"/>
        <v>0</v>
      </c>
      <c r="BD74" s="43">
        <f t="shared" si="169"/>
        <v>0</v>
      </c>
      <c r="BE74" s="13">
        <f ca="1">'13年1-9支出明细'!V69/9*12</f>
        <v>0</v>
      </c>
      <c r="BF74" s="13">
        <f t="shared" si="86"/>
        <v>0</v>
      </c>
      <c r="BG74" s="43">
        <f t="shared" si="170"/>
        <v>0</v>
      </c>
      <c r="BH74" s="13">
        <f ca="1">'13年1-9支出明细'!W69/9*12</f>
        <v>0</v>
      </c>
      <c r="BI74" s="13">
        <f t="shared" si="87"/>
        <v>0</v>
      </c>
      <c r="BJ74" s="43">
        <f t="shared" si="171"/>
        <v>0</v>
      </c>
      <c r="BK74" s="13">
        <f ca="1">'13年1-9支出明细'!X69/9*12</f>
        <v>528.5333333333333</v>
      </c>
      <c r="BL74" s="13">
        <f t="shared" si="88"/>
        <v>613.37626489794752</v>
      </c>
      <c r="BM74" s="43">
        <f t="shared" si="172"/>
        <v>7.7757021430592272E-4</v>
      </c>
      <c r="BN74" s="13">
        <f ca="1">'13年1-9支出明细'!Y69/9*12</f>
        <v>0</v>
      </c>
      <c r="BO74" s="13">
        <f t="shared" si="89"/>
        <v>0</v>
      </c>
      <c r="BP74" s="43">
        <f t="shared" si="173"/>
        <v>0</v>
      </c>
      <c r="BQ74" s="13">
        <f ca="1">'13年1-9支出明细'!Z69/9*12</f>
        <v>12009.333333333334</v>
      </c>
      <c r="BR74" s="13">
        <f ca="1">Sheet2!EP68+Sheet2!V68</f>
        <v>38796.720000000001</v>
      </c>
      <c r="BS74" s="13">
        <f t="shared" si="90"/>
        <v>13937.134253117596</v>
      </c>
      <c r="BT74" s="43">
        <f t="shared" si="174"/>
        <v>1.3579157221051434E-4</v>
      </c>
      <c r="BU74" s="13">
        <f ca="1">'13年1-9支出明细'!AB69/9*12</f>
        <v>33622.293333333335</v>
      </c>
      <c r="BV74" s="13">
        <f t="shared" si="91"/>
        <v>39019.519491870269</v>
      </c>
      <c r="BW74" s="43">
        <f t="shared" si="175"/>
        <v>7.4177051235770411E-3</v>
      </c>
      <c r="BX74" s="13">
        <f ca="1">'13年1-9支出明细'!AC69/9*12</f>
        <v>18106.666666666668</v>
      </c>
      <c r="BY74" s="13">
        <f t="shared" si="92"/>
        <v>21013.243383738976</v>
      </c>
      <c r="BZ74" s="43">
        <f t="shared" si="176"/>
        <v>1.614258097498408E-2</v>
      </c>
      <c r="CA74" s="12">
        <f t="shared" si="131"/>
        <v>12.626666666666669</v>
      </c>
      <c r="CB74" s="30">
        <f t="shared" si="93"/>
        <v>14.65356515787983</v>
      </c>
      <c r="CC74" s="43">
        <f t="shared" si="177"/>
        <v>4.7212788322589844E-8</v>
      </c>
      <c r="CD74" s="13">
        <f ca="1">'13年1-9支出明细'!AE69/9*12</f>
        <v>12.626666666666669</v>
      </c>
      <c r="CE74" s="13">
        <f t="shared" si="94"/>
        <v>14.653565157879832</v>
      </c>
      <c r="CF74" s="43">
        <f t="shared" si="178"/>
        <v>5.4653736945671068E-8</v>
      </c>
      <c r="CG74" s="13">
        <f ca="1">'13年1-9支出明细'!AF69/9*12</f>
        <v>0</v>
      </c>
      <c r="CH74" s="13">
        <f ca="1">Sheet2!BP68+Sheet2!ET68</f>
        <v>0</v>
      </c>
      <c r="CI74" s="13">
        <f t="shared" si="95"/>
        <v>0</v>
      </c>
      <c r="CJ74" s="43">
        <f t="shared" si="179"/>
        <v>0</v>
      </c>
      <c r="CK74" s="12">
        <f t="shared" si="153"/>
        <v>2461.6</v>
      </c>
      <c r="CL74" s="30">
        <f t="shared" si="96"/>
        <v>2856.7488906523486</v>
      </c>
      <c r="CM74" s="43">
        <f t="shared" si="180"/>
        <v>2.6868102949732057E-5</v>
      </c>
      <c r="CN74" s="13">
        <f ca="1">'13年1-9支出明细'!AI69/9*12</f>
        <v>0</v>
      </c>
      <c r="CO74" s="13">
        <f t="shared" si="97"/>
        <v>0</v>
      </c>
      <c r="CP74" s="43">
        <f t="shared" si="181"/>
        <v>0</v>
      </c>
      <c r="CQ74" s="13">
        <f ca="1">'13年1-9支出明细'!AJ69/9*12</f>
        <v>0</v>
      </c>
      <c r="CR74" s="13">
        <f t="shared" si="98"/>
        <v>0</v>
      </c>
      <c r="CS74" s="43">
        <f t="shared" si="182"/>
        <v>0</v>
      </c>
      <c r="CT74" s="13">
        <f ca="1">'13年1-9支出明细'!AK69/9*12</f>
        <v>0</v>
      </c>
      <c r="CU74" s="13">
        <f t="shared" si="99"/>
        <v>0</v>
      </c>
      <c r="CV74" s="43">
        <f t="shared" si="183"/>
        <v>0</v>
      </c>
      <c r="CW74" s="13">
        <f ca="1">'13年1-9支出明细'!AL69/9*12</f>
        <v>0</v>
      </c>
      <c r="CX74" s="13">
        <f t="shared" si="100"/>
        <v>0</v>
      </c>
      <c r="CY74" s="43">
        <f t="shared" si="184"/>
        <v>0</v>
      </c>
      <c r="CZ74" s="13">
        <f ca="1">'13年1-9支出明细'!AM69/9*12</f>
        <v>0</v>
      </c>
      <c r="DA74" s="13">
        <f t="shared" si="101"/>
        <v>0</v>
      </c>
      <c r="DB74" s="43">
        <f t="shared" si="185"/>
        <v>0</v>
      </c>
      <c r="DC74" s="13">
        <f ca="1">'13年1-9支出明细'!AN69/9*12</f>
        <v>0</v>
      </c>
      <c r="DD74" s="13">
        <f t="shared" si="102"/>
        <v>0</v>
      </c>
      <c r="DE74" s="13">
        <f ca="1">Sheet2!DG68+Sheet2!AD68</f>
        <v>0</v>
      </c>
      <c r="DF74" s="43">
        <f t="shared" si="186"/>
        <v>0</v>
      </c>
      <c r="DG74" s="13">
        <f ca="1">'13年1-9支出明细'!AP69/9*12</f>
        <v>0</v>
      </c>
      <c r="DH74" s="13">
        <f t="shared" si="103"/>
        <v>0</v>
      </c>
      <c r="DI74" s="43">
        <f t="shared" si="187"/>
        <v>0</v>
      </c>
      <c r="DJ74" s="13">
        <f ca="1">'13年1-9支出明细'!AQ69/9*12</f>
        <v>0</v>
      </c>
      <c r="DK74" s="13">
        <f t="shared" si="104"/>
        <v>0</v>
      </c>
      <c r="DL74" s="43">
        <f t="shared" si="188"/>
        <v>0</v>
      </c>
      <c r="DM74" s="13">
        <f ca="1">'13年1-9支出明细'!AR69/9*12</f>
        <v>0</v>
      </c>
      <c r="DN74" s="13">
        <f ca="1">Sheet2!DK68+Sheet2!AH68</f>
        <v>0</v>
      </c>
      <c r="DO74" s="13"/>
      <c r="DP74" s="43">
        <f t="shared" si="189"/>
        <v>0</v>
      </c>
      <c r="DQ74" s="13">
        <f ca="1">'13年1-9支出明细'!AT69/9*12</f>
        <v>0</v>
      </c>
      <c r="DR74" s="13">
        <f t="shared" si="105"/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43">
        <f t="shared" si="190"/>
        <v>0</v>
      </c>
      <c r="EA74" s="13">
        <v>0</v>
      </c>
      <c r="EB74" s="13">
        <f t="shared" si="106"/>
        <v>0</v>
      </c>
      <c r="EC74" s="43">
        <f t="shared" si="191"/>
        <v>0</v>
      </c>
      <c r="ED74" s="13">
        <f ca="1">'13年1-9支出明细'!BC69/9*12</f>
        <v>0</v>
      </c>
      <c r="EE74" s="13">
        <f t="shared" si="107"/>
        <v>0</v>
      </c>
      <c r="EF74" s="43">
        <f t="shared" si="192"/>
        <v>0</v>
      </c>
      <c r="EG74" s="13">
        <f ca="1">'13年1-9支出明细'!BD69/9*12</f>
        <v>0</v>
      </c>
      <c r="EH74" s="13">
        <f t="shared" si="108"/>
        <v>0</v>
      </c>
      <c r="EI74" s="43">
        <f t="shared" si="193"/>
        <v>0</v>
      </c>
      <c r="EJ74" s="13">
        <f ca="1">'13年1-9支出明细'!BE69/9*12</f>
        <v>0</v>
      </c>
      <c r="EK74" s="13">
        <f t="shared" si="109"/>
        <v>0</v>
      </c>
      <c r="EL74" s="13">
        <v>0</v>
      </c>
      <c r="EM74" s="43">
        <f t="shared" si="194"/>
        <v>0</v>
      </c>
      <c r="EN74" s="13">
        <f ca="1">'13年1-9支出明细'!BG69/9*12</f>
        <v>0</v>
      </c>
      <c r="EO74" s="13">
        <f t="shared" si="110"/>
        <v>0</v>
      </c>
      <c r="EP74" s="43">
        <f t="shared" si="195"/>
        <v>0</v>
      </c>
      <c r="EQ74" s="13">
        <f ca="1">'13年1-9支出明细'!BH69/9*12</f>
        <v>0</v>
      </c>
      <c r="ER74" s="13">
        <f t="shared" si="111"/>
        <v>0</v>
      </c>
      <c r="ES74" s="43">
        <f t="shared" si="196"/>
        <v>0</v>
      </c>
      <c r="ET74" s="13">
        <v>0</v>
      </c>
      <c r="EU74" s="13">
        <f t="shared" si="112"/>
        <v>0</v>
      </c>
      <c r="EV74" s="43">
        <f t="shared" si="197"/>
        <v>0</v>
      </c>
      <c r="EW74" s="13">
        <f ca="1">'13年1-9支出明细'!BJ69/9*12</f>
        <v>0</v>
      </c>
      <c r="EX74" s="13">
        <f t="shared" si="113"/>
        <v>0</v>
      </c>
      <c r="EY74" s="43">
        <f t="shared" si="198"/>
        <v>0</v>
      </c>
      <c r="EZ74" s="13">
        <v>0</v>
      </c>
      <c r="FA74" s="13">
        <f t="shared" si="114"/>
        <v>0</v>
      </c>
      <c r="FB74" s="43">
        <f t="shared" si="199"/>
        <v>0</v>
      </c>
      <c r="FC74" s="13">
        <f ca="1">'13年1-9支出明细'!BL69/9*12</f>
        <v>0</v>
      </c>
      <c r="FD74" s="13">
        <f t="shared" si="115"/>
        <v>0</v>
      </c>
      <c r="FE74" s="43">
        <f t="shared" si="200"/>
        <v>0</v>
      </c>
      <c r="FF74" s="13">
        <f ca="1">'13年1-9支出明细'!BM69/9*12</f>
        <v>0</v>
      </c>
      <c r="FG74" s="13">
        <f t="shared" si="116"/>
        <v>0</v>
      </c>
      <c r="FH74" s="43">
        <f t="shared" si="201"/>
        <v>0</v>
      </c>
      <c r="FI74" s="13">
        <f ca="1">'13年1-9支出明细'!BN69/9*12</f>
        <v>2461.6</v>
      </c>
      <c r="FJ74" s="13">
        <f ca="1">Sheet2!EX68+Sheet2!BF68</f>
        <v>0</v>
      </c>
      <c r="FK74" s="13">
        <f t="shared" si="117"/>
        <v>2856.7488906523481</v>
      </c>
      <c r="FL74" s="43">
        <f t="shared" si="202"/>
        <v>1.8831005798780882E-3</v>
      </c>
      <c r="FM74" s="13">
        <f ca="1">'13年1-9支出明细'!BP69/9*12</f>
        <v>0</v>
      </c>
      <c r="FN74" s="13">
        <v>0</v>
      </c>
      <c r="FO74" s="43">
        <v>0</v>
      </c>
      <c r="FP74" s="13">
        <v>0</v>
      </c>
      <c r="FQ74" s="13">
        <f t="shared" si="118"/>
        <v>0</v>
      </c>
      <c r="FR74" s="43">
        <f t="shared" si="203"/>
        <v>0</v>
      </c>
      <c r="FS74" s="13">
        <f ca="1">'13年1-9支出明细'!BR69/9*12</f>
        <v>0</v>
      </c>
      <c r="FT74" s="13">
        <v>0</v>
      </c>
      <c r="FU74" s="13"/>
      <c r="FV74" s="43"/>
      <c r="FW74" s="13">
        <f ca="1">'13年1-9支出明细'!BT69/9*12</f>
        <v>0</v>
      </c>
      <c r="FX74" s="13">
        <f t="shared" si="119"/>
        <v>0</v>
      </c>
      <c r="FY74" s="43">
        <f t="shared" si="204"/>
        <v>0</v>
      </c>
      <c r="FZ74" s="12">
        <f ca="1">'13年1-9支出明细'!BU69/9*12</f>
        <v>1365949.5066666666</v>
      </c>
      <c r="GA74" s="12">
        <f t="shared" si="120"/>
        <v>1585218.8567830361</v>
      </c>
      <c r="GB74" s="43">
        <f t="shared" si="205"/>
        <v>4.7210919136337966E-2</v>
      </c>
      <c r="GC74" s="12">
        <f ca="1">'13年1-9支出明细'!BV69/9*12</f>
        <v>0</v>
      </c>
      <c r="GD74" s="12">
        <f t="shared" si="121"/>
        <v>0</v>
      </c>
      <c r="GE74" s="43">
        <f t="shared" si="206"/>
        <v>0</v>
      </c>
      <c r="GF74" s="12">
        <f ca="1">'13年1-9支出明细'!BW69/9*12</f>
        <v>0</v>
      </c>
      <c r="GG74" s="12">
        <f t="shared" si="122"/>
        <v>0</v>
      </c>
      <c r="GH74" s="43">
        <f t="shared" si="207"/>
        <v>0</v>
      </c>
      <c r="GI74" s="12">
        <v>0</v>
      </c>
      <c r="GJ74" s="12">
        <f t="shared" si="123"/>
        <v>0</v>
      </c>
      <c r="GK74" s="43">
        <f t="shared" si="208"/>
        <v>0</v>
      </c>
      <c r="GL74" s="27">
        <f t="shared" si="154"/>
        <v>0</v>
      </c>
      <c r="GM74" s="27">
        <f t="shared" si="124"/>
        <v>0</v>
      </c>
      <c r="GN74" s="43">
        <f t="shared" si="209"/>
        <v>0</v>
      </c>
      <c r="GO74" s="13">
        <f ca="1">'13年1-9支出明细'!BZ69/9*12</f>
        <v>0</v>
      </c>
      <c r="GP74" s="13" t="e">
        <f t="shared" si="125"/>
        <v>#DIV/0!</v>
      </c>
      <c r="GQ74" s="43" t="e">
        <f t="shared" si="210"/>
        <v>#DIV/0!</v>
      </c>
      <c r="GR74" s="13">
        <f ca="1">'13年1-9支出明细'!CA69/9*12</f>
        <v>0</v>
      </c>
      <c r="GS74" s="13">
        <f t="shared" si="126"/>
        <v>0</v>
      </c>
      <c r="GT74" s="43">
        <f t="shared" si="211"/>
        <v>0</v>
      </c>
      <c r="GU74" s="13">
        <f ca="1">'13年1-9支出明细'!CB69/9*12</f>
        <v>0</v>
      </c>
      <c r="GV74" s="27">
        <f t="shared" si="127"/>
        <v>0</v>
      </c>
      <c r="GW74" s="38">
        <f t="shared" ref="GW74:GW137" si="214">GU74/$GU$8</f>
        <v>0</v>
      </c>
      <c r="GX74" s="13">
        <f ca="1">'13年1-9支出明细'!CC69/9*12</f>
        <v>0</v>
      </c>
      <c r="GY74" s="13">
        <f t="shared" si="128"/>
        <v>0</v>
      </c>
      <c r="GZ74" s="43">
        <f t="shared" si="212"/>
        <v>0</v>
      </c>
      <c r="HA74" s="13">
        <f ca="1">'13年1-9支出明细'!CD69/9*12</f>
        <v>0</v>
      </c>
      <c r="HB74" s="13">
        <f t="shared" si="129"/>
        <v>0</v>
      </c>
      <c r="HC74" s="56">
        <f t="shared" si="213"/>
        <v>0</v>
      </c>
    </row>
    <row r="75" spans="1:211">
      <c r="A75" s="18">
        <v>20506</v>
      </c>
      <c r="B75" s="3" t="s">
        <v>548</v>
      </c>
      <c r="C75" s="3" t="s">
        <v>364</v>
      </c>
      <c r="D75" s="12">
        <f t="shared" si="147"/>
        <v>346892.0166666666</v>
      </c>
      <c r="E75" s="12">
        <f t="shared" si="148"/>
        <v>308193.26666666666</v>
      </c>
      <c r="F75" s="13">
        <v>114828</v>
      </c>
      <c r="G75" s="26">
        <f t="shared" ref="G75:G138" si="215">$F$4*H75</f>
        <v>133260.79038667041</v>
      </c>
      <c r="H75" s="40">
        <f t="shared" ref="H75:H138" si="216">F75/$F$8</f>
        <v>1.6812265205445565E-3</v>
      </c>
      <c r="I75" s="13">
        <v>105522</v>
      </c>
      <c r="J75" s="13">
        <f t="shared" ref="J75:J138" si="217">$I$4*K75</f>
        <v>122460.94265494682</v>
      </c>
      <c r="K75" s="40">
        <f t="shared" si="155"/>
        <v>2.842343587466321E-3</v>
      </c>
      <c r="L75" s="13">
        <v>51672.6</v>
      </c>
      <c r="M75" s="13">
        <f t="shared" ref="M75:M138" si="218">$L$4*N75</f>
        <v>59967.355674001694</v>
      </c>
      <c r="N75" s="40">
        <f t="shared" si="156"/>
        <v>1.6812265205445568E-3</v>
      </c>
      <c r="O75" s="13">
        <v>0</v>
      </c>
      <c r="P75" s="13">
        <v>58720</v>
      </c>
      <c r="Q75" s="13">
        <f t="shared" si="149"/>
        <v>0</v>
      </c>
      <c r="R75" s="43">
        <f t="shared" si="150"/>
        <v>0</v>
      </c>
      <c r="S75" s="124">
        <v>0</v>
      </c>
      <c r="T75" s="130">
        <v>2400</v>
      </c>
      <c r="U75" s="125">
        <v>58720</v>
      </c>
      <c r="V75" s="125">
        <f t="shared" ref="V75:V138" si="219">$T$4*W75</f>
        <v>2785.2605368726186</v>
      </c>
      <c r="W75" s="43">
        <f t="shared" si="157"/>
        <v>4.2936882782310007E-4</v>
      </c>
      <c r="X75" s="13">
        <f ca="1">'13年1-9支出明细'!K70/9*12</f>
        <v>33770.666666666664</v>
      </c>
      <c r="Y75" s="13">
        <f t="shared" ref="Y75:Y137" si="220">Z75*$X$4</f>
        <v>39191.710487727585</v>
      </c>
      <c r="Z75" s="43">
        <f t="shared" si="158"/>
        <v>1.3866859967599461E-2</v>
      </c>
      <c r="AA75" s="13">
        <f ca="1">'13年1-9支出明细'!L70/9*12</f>
        <v>0</v>
      </c>
      <c r="AB75" s="13">
        <f t="shared" ref="AB75:AB138" si="221">AC75*$AA$4</f>
        <v>0</v>
      </c>
      <c r="AC75" s="43">
        <f t="shared" si="159"/>
        <v>0</v>
      </c>
      <c r="AD75" s="13">
        <f ca="1">'13年1-9支出明细'!M70/9*12</f>
        <v>0</v>
      </c>
      <c r="AE75" s="13">
        <f t="shared" ref="AE75:AE138" si="222">AF75*$AD$4</f>
        <v>0</v>
      </c>
      <c r="AF75" s="43">
        <f t="shared" si="160"/>
        <v>0</v>
      </c>
      <c r="AG75" s="13">
        <f ca="1">'13年1-9支出明细'!N70/9*12</f>
        <v>0</v>
      </c>
      <c r="AH75" s="23">
        <v>0</v>
      </c>
      <c r="AI75" s="43">
        <v>0</v>
      </c>
      <c r="AJ75" s="23">
        <f t="shared" si="161"/>
        <v>0</v>
      </c>
      <c r="AK75" s="23">
        <f t="shared" si="162"/>
        <v>0</v>
      </c>
      <c r="AL75" s="43">
        <f t="shared" si="163"/>
        <v>0</v>
      </c>
      <c r="AM75" s="13">
        <f ca="1">'13年1-9支出明细'!P70/9*12</f>
        <v>0</v>
      </c>
      <c r="AN75" s="13">
        <f t="shared" ref="AN75:AN138" si="223">AO75*$AM$4</f>
        <v>0</v>
      </c>
      <c r="AO75" s="43">
        <f t="shared" si="164"/>
        <v>0</v>
      </c>
      <c r="AP75" s="13">
        <f ca="1">'13年1-9支出明细'!Q70/9*12</f>
        <v>0</v>
      </c>
      <c r="AQ75" s="13">
        <f t="shared" ref="AQ75:AQ138" si="224">AR75*$AP$4</f>
        <v>0</v>
      </c>
      <c r="AR75" s="43">
        <f t="shared" si="165"/>
        <v>0</v>
      </c>
      <c r="AS75" s="13">
        <f ca="1">'13年1-9支出明细'!R70/9*12</f>
        <v>0</v>
      </c>
      <c r="AT75" s="13">
        <f t="shared" ref="AT75:AT138" si="225">AU75*$AS$4</f>
        <v>0</v>
      </c>
      <c r="AU75" s="43">
        <f t="shared" si="166"/>
        <v>0</v>
      </c>
      <c r="AV75" s="13">
        <v>0</v>
      </c>
      <c r="AW75" s="13">
        <f t="shared" ref="AW75:AW138" si="226">AX75*$AV$4</f>
        <v>0</v>
      </c>
      <c r="AX75" s="43">
        <f t="shared" si="167"/>
        <v>0</v>
      </c>
      <c r="AY75" s="12">
        <f t="shared" ref="AY75:AY138" si="227">BB75+BE75+BH75+BK75+BN75+BQ75+BR75</f>
        <v>15920.109999999999</v>
      </c>
      <c r="AZ75" s="31">
        <f t="shared" ref="AZ75:AZ138" si="228">BA75*$AY$4</f>
        <v>18475.689219029638</v>
      </c>
      <c r="BA75" s="43">
        <f t="shared" si="168"/>
        <v>1.5249904012910775E-4</v>
      </c>
      <c r="BB75" s="13">
        <f ca="1">'13年1-9支出明细'!U70/9*12</f>
        <v>0</v>
      </c>
      <c r="BC75" s="13">
        <f t="shared" ref="BC75:BC138" si="229">BD75*$BB$4</f>
        <v>0</v>
      </c>
      <c r="BD75" s="43">
        <f t="shared" si="169"/>
        <v>0</v>
      </c>
      <c r="BE75" s="13">
        <f ca="1">'13年1-9支出明细'!V70/9*12</f>
        <v>0</v>
      </c>
      <c r="BF75" s="13">
        <f t="shared" ref="BF75:BF138" si="230">BG75*$BE$4</f>
        <v>0</v>
      </c>
      <c r="BG75" s="43">
        <f t="shared" si="170"/>
        <v>0</v>
      </c>
      <c r="BH75" s="13">
        <f ca="1">'13年1-9支出明细'!W70/9*12</f>
        <v>0</v>
      </c>
      <c r="BI75" s="13">
        <f t="shared" ref="BI75:BI138" si="231">BJ75*$BH$4</f>
        <v>0</v>
      </c>
      <c r="BJ75" s="43">
        <f t="shared" si="171"/>
        <v>0</v>
      </c>
      <c r="BK75" s="13">
        <f ca="1">'13年1-9支出明细'!X70/9*12</f>
        <v>54.4</v>
      </c>
      <c r="BL75" s="13">
        <f t="shared" ref="BL75:BL138" si="232">BM75*$BK$4</f>
        <v>63.13257216911267</v>
      </c>
      <c r="BM75" s="43">
        <f t="shared" si="172"/>
        <v>8.0032453944706486E-5</v>
      </c>
      <c r="BN75" s="13">
        <f ca="1">'13年1-9支出明细'!Y70/9*12</f>
        <v>0</v>
      </c>
      <c r="BO75" s="13">
        <f t="shared" ref="BO75:BO138" si="233">BP75*$BN$4</f>
        <v>0</v>
      </c>
      <c r="BP75" s="43">
        <f t="shared" si="173"/>
        <v>0</v>
      </c>
      <c r="BQ75" s="13">
        <f ca="1">'13年1-9支出明细'!Z70/9*12</f>
        <v>14499.439999999999</v>
      </c>
      <c r="BR75" s="13">
        <f ca="1">Sheet2!EP69+Sheet2!V69</f>
        <v>1366.27</v>
      </c>
      <c r="BS75" s="13">
        <f t="shared" ref="BS75:BS138" si="234">BT75*$BQ$4</f>
        <v>16826.96584948013</v>
      </c>
      <c r="BT75" s="43">
        <f t="shared" si="174"/>
        <v>1.6394763132330576E-4</v>
      </c>
      <c r="BU75" s="13">
        <f ca="1">'13年1-9支出明细'!AB70/9*12</f>
        <v>1821.6933333333332</v>
      </c>
      <c r="BV75" s="13">
        <f t="shared" ref="BV75:BV138" si="235">BW75*$BU$4</f>
        <v>2114.1210631738618</v>
      </c>
      <c r="BW75" s="43">
        <f t="shared" si="175"/>
        <v>4.0189953250024599E-4</v>
      </c>
      <c r="BX75" s="13">
        <f ca="1">'13年1-9支出明细'!AC70/9*12</f>
        <v>0</v>
      </c>
      <c r="BY75" s="13">
        <f t="shared" ref="BY75:BY138" si="236">BZ75*$BX$4</f>
        <v>0</v>
      </c>
      <c r="BZ75" s="43">
        <f t="shared" si="176"/>
        <v>0</v>
      </c>
      <c r="CA75" s="12">
        <f t="shared" si="131"/>
        <v>5026.92</v>
      </c>
      <c r="CB75" s="30">
        <f t="shared" ref="CB75:CB138" si="237">CC75*$CA$4</f>
        <v>5833.8674575065425</v>
      </c>
      <c r="CC75" s="43">
        <f t="shared" si="177"/>
        <v>1.879632337971964E-5</v>
      </c>
      <c r="CD75" s="13">
        <f ca="1">'13年1-9支出明细'!AE70/9*12</f>
        <v>5026.92</v>
      </c>
      <c r="CE75" s="13">
        <f t="shared" ref="CE75:CE138" si="238">CF75*$CD$4</f>
        <v>5833.8674575065425</v>
      </c>
      <c r="CF75" s="43">
        <f t="shared" si="178"/>
        <v>2.1758708816810938E-5</v>
      </c>
      <c r="CG75" s="13">
        <f ca="1">'13年1-9支出明细'!AF70/9*12</f>
        <v>0</v>
      </c>
      <c r="CH75" s="13">
        <f ca="1">Sheet2!BP69+Sheet2!ET69</f>
        <v>0</v>
      </c>
      <c r="CI75" s="13">
        <f t="shared" ref="CI75:CI138" si="239">CJ75*$CG$4</f>
        <v>0</v>
      </c>
      <c r="CJ75" s="43">
        <f t="shared" si="179"/>
        <v>0</v>
      </c>
      <c r="CK75" s="12">
        <f t="shared" si="153"/>
        <v>184.79999999999998</v>
      </c>
      <c r="CL75" s="30">
        <f t="shared" ref="CL75:CL138" si="240">CM75*$CK$4</f>
        <v>214.46506133919161</v>
      </c>
      <c r="CM75" s="43">
        <f t="shared" si="180"/>
        <v>2.0170724021410807E-6</v>
      </c>
      <c r="CN75" s="13">
        <f ca="1">'13年1-9支出明细'!AI70/9*12</f>
        <v>0</v>
      </c>
      <c r="CO75" s="13">
        <f t="shared" ref="CO75:CO138" si="241">CP75*$CN$4</f>
        <v>0</v>
      </c>
      <c r="CP75" s="43">
        <f t="shared" si="181"/>
        <v>0</v>
      </c>
      <c r="CQ75" s="13">
        <f ca="1">'13年1-9支出明细'!AJ70/9*12</f>
        <v>0</v>
      </c>
      <c r="CR75" s="13">
        <f t="shared" ref="CR75:CR138" si="242">CS75*$CQ$4</f>
        <v>0</v>
      </c>
      <c r="CS75" s="43">
        <f t="shared" si="182"/>
        <v>0</v>
      </c>
      <c r="CT75" s="13">
        <f ca="1">'13年1-9支出明细'!AK70/9*12</f>
        <v>0</v>
      </c>
      <c r="CU75" s="13">
        <f t="shared" ref="CU75:CU138" si="243">CV75*$CT$4</f>
        <v>0</v>
      </c>
      <c r="CV75" s="43">
        <f t="shared" si="183"/>
        <v>0</v>
      </c>
      <c r="CW75" s="13">
        <f ca="1">'13年1-9支出明细'!AL70/9*12</f>
        <v>0</v>
      </c>
      <c r="CX75" s="13">
        <f t="shared" ref="CX75:CX138" si="244">CY75*$CW$4</f>
        <v>0</v>
      </c>
      <c r="CY75" s="43">
        <f t="shared" si="184"/>
        <v>0</v>
      </c>
      <c r="CZ75" s="13">
        <f ca="1">'13年1-9支出明细'!AM70/9*12</f>
        <v>0</v>
      </c>
      <c r="DA75" s="13">
        <f t="shared" ref="DA75:DA138" si="245">DB75*$CZ$4</f>
        <v>0</v>
      </c>
      <c r="DB75" s="43">
        <f t="shared" si="185"/>
        <v>0</v>
      </c>
      <c r="DC75" s="13">
        <f ca="1">'13年1-9支出明细'!AN70/9*12</f>
        <v>0</v>
      </c>
      <c r="DD75" s="13">
        <f t="shared" ref="DD75:DD138" si="246">DF75*$DC$4</f>
        <v>0</v>
      </c>
      <c r="DE75" s="13">
        <f ca="1">Sheet2!DG69+Sheet2!AD69</f>
        <v>0</v>
      </c>
      <c r="DF75" s="43">
        <f t="shared" si="186"/>
        <v>0</v>
      </c>
      <c r="DG75" s="13">
        <f ca="1">'13年1-9支出明细'!AP70/9*12</f>
        <v>0</v>
      </c>
      <c r="DH75" s="13">
        <f t="shared" ref="DH75:DH138" si="247">DI75*$DG$4</f>
        <v>0</v>
      </c>
      <c r="DI75" s="43">
        <f t="shared" si="187"/>
        <v>0</v>
      </c>
      <c r="DJ75" s="13">
        <f ca="1">'13年1-9支出明细'!AQ70/9*12</f>
        <v>0</v>
      </c>
      <c r="DK75" s="13">
        <f t="shared" ref="DK75:DK138" si="248">DL75*$DJ$4</f>
        <v>0</v>
      </c>
      <c r="DL75" s="43">
        <f t="shared" si="188"/>
        <v>0</v>
      </c>
      <c r="DM75" s="13">
        <f ca="1">'13年1-9支出明细'!AR70/9*12</f>
        <v>0</v>
      </c>
      <c r="DN75" s="13">
        <f ca="1">Sheet2!DK69+Sheet2!AH69</f>
        <v>0</v>
      </c>
      <c r="DO75" s="13"/>
      <c r="DP75" s="43">
        <f t="shared" si="189"/>
        <v>0</v>
      </c>
      <c r="DQ75" s="13">
        <f ca="1">'13年1-9支出明细'!AT70/9*12</f>
        <v>0</v>
      </c>
      <c r="DR75" s="13">
        <f t="shared" ref="DR75:DR138" si="249">DZ75*$DQ$4</f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43">
        <f t="shared" si="190"/>
        <v>0</v>
      </c>
      <c r="EA75" s="13">
        <v>0</v>
      </c>
      <c r="EB75" s="13">
        <f t="shared" ref="EB75:EB138" si="250">EC75*$EA$4</f>
        <v>0</v>
      </c>
      <c r="EC75" s="43">
        <f t="shared" si="191"/>
        <v>0</v>
      </c>
      <c r="ED75" s="13">
        <f ca="1">'13年1-9支出明细'!BC70/9*12</f>
        <v>0</v>
      </c>
      <c r="EE75" s="13">
        <f t="shared" ref="EE75:EE138" si="251">EF75*$ED$4</f>
        <v>0</v>
      </c>
      <c r="EF75" s="43">
        <f t="shared" si="192"/>
        <v>0</v>
      </c>
      <c r="EG75" s="13">
        <f ca="1">'13年1-9支出明细'!BD70/9*12</f>
        <v>0</v>
      </c>
      <c r="EH75" s="13">
        <f t="shared" ref="EH75:EH138" si="252">EI75*$EG$4</f>
        <v>0</v>
      </c>
      <c r="EI75" s="43">
        <f t="shared" si="193"/>
        <v>0</v>
      </c>
      <c r="EJ75" s="13">
        <f ca="1">'13年1-9支出明细'!BE70/9*12</f>
        <v>0</v>
      </c>
      <c r="EK75" s="13">
        <f t="shared" ref="EK75:EK138" si="253">EM75*$EJ$4</f>
        <v>0</v>
      </c>
      <c r="EL75" s="13">
        <v>0</v>
      </c>
      <c r="EM75" s="43">
        <f t="shared" si="194"/>
        <v>0</v>
      </c>
      <c r="EN75" s="13">
        <f ca="1">'13年1-9支出明细'!BG70/9*12</f>
        <v>0</v>
      </c>
      <c r="EO75" s="13">
        <f t="shared" ref="EO75:EO138" si="254">EP75*$EN$4</f>
        <v>0</v>
      </c>
      <c r="EP75" s="43">
        <f t="shared" si="195"/>
        <v>0</v>
      </c>
      <c r="EQ75" s="13">
        <f ca="1">'13年1-9支出明细'!BH70/9*12</f>
        <v>0</v>
      </c>
      <c r="ER75" s="13">
        <f t="shared" ref="ER75:ER138" si="255">ES75*$EQ$4</f>
        <v>0</v>
      </c>
      <c r="ES75" s="43">
        <f t="shared" si="196"/>
        <v>0</v>
      </c>
      <c r="ET75" s="13">
        <v>0</v>
      </c>
      <c r="EU75" s="13">
        <f t="shared" ref="EU75:EU138" si="256">EV75*$ET$4</f>
        <v>0</v>
      </c>
      <c r="EV75" s="43">
        <f t="shared" si="197"/>
        <v>0</v>
      </c>
      <c r="EW75" s="13">
        <f ca="1">'13年1-9支出明细'!BJ70/9*12</f>
        <v>0</v>
      </c>
      <c r="EX75" s="13">
        <f t="shared" ref="EX75:EX138" si="257">EY75*$EW$4</f>
        <v>0</v>
      </c>
      <c r="EY75" s="43">
        <f t="shared" si="198"/>
        <v>0</v>
      </c>
      <c r="EZ75" s="13">
        <v>0</v>
      </c>
      <c r="FA75" s="13">
        <f t="shared" ref="FA75:FA138" si="258">FB75*$EZ$4</f>
        <v>0</v>
      </c>
      <c r="FB75" s="43">
        <f t="shared" si="199"/>
        <v>0</v>
      </c>
      <c r="FC75" s="13">
        <f ca="1">'13年1-9支出明细'!BL70/9*12</f>
        <v>0</v>
      </c>
      <c r="FD75" s="13">
        <f t="shared" ref="FD75:FD138" si="259">FE75*$FC$4</f>
        <v>0</v>
      </c>
      <c r="FE75" s="43">
        <f t="shared" si="200"/>
        <v>0</v>
      </c>
      <c r="FF75" s="13">
        <f ca="1">'13年1-9支出明细'!BM70/9*12</f>
        <v>0</v>
      </c>
      <c r="FG75" s="13">
        <f t="shared" ref="FG75:FG138" si="260">FH75*$FF$4</f>
        <v>0</v>
      </c>
      <c r="FH75" s="43">
        <f t="shared" si="201"/>
        <v>0</v>
      </c>
      <c r="FI75" s="13">
        <f ca="1">'13年1-9支出明细'!BN70/9*12</f>
        <v>184.79999999999998</v>
      </c>
      <c r="FJ75" s="13">
        <f ca="1">Sheet2!EX69+Sheet2!BF69</f>
        <v>0</v>
      </c>
      <c r="FK75" s="13">
        <f t="shared" ref="FK75:FK138" si="261">FL75*$FI$4</f>
        <v>214.46506133919152</v>
      </c>
      <c r="FL75" s="43">
        <f t="shared" si="202"/>
        <v>1.4137024177830301E-4</v>
      </c>
      <c r="FM75" s="13">
        <f ca="1">'13年1-9支出明细'!BP70/9*12</f>
        <v>0</v>
      </c>
      <c r="FN75" s="13">
        <v>0</v>
      </c>
      <c r="FO75" s="43">
        <v>0</v>
      </c>
      <c r="FP75" s="13">
        <v>0</v>
      </c>
      <c r="FQ75" s="13">
        <f t="shared" ref="FQ75:FQ138" si="262">FR75*$FP$4</f>
        <v>0</v>
      </c>
      <c r="FR75" s="43">
        <f t="shared" si="203"/>
        <v>0</v>
      </c>
      <c r="FS75" s="13">
        <f ca="1">'13年1-9支出明细'!BR70/9*12</f>
        <v>0</v>
      </c>
      <c r="FT75" s="13">
        <v>0</v>
      </c>
      <c r="FU75" s="13"/>
      <c r="FV75" s="43"/>
      <c r="FW75" s="13">
        <f ca="1">'13年1-9支出明细'!BT70/9*12</f>
        <v>0</v>
      </c>
      <c r="FX75" s="13">
        <f t="shared" ref="FX75:FX138" si="263">FY75*$FW$4</f>
        <v>0</v>
      </c>
      <c r="FY75" s="43">
        <f t="shared" si="204"/>
        <v>0</v>
      </c>
      <c r="FZ75" s="12">
        <f ca="1">'13年1-9支出明细'!BU70/9*12</f>
        <v>17566.920000000002</v>
      </c>
      <c r="GA75" s="12">
        <f t="shared" ref="GA75:GA138" si="264">GB75*$FZ$4</f>
        <v>20386.853762665971</v>
      </c>
      <c r="GB75" s="43">
        <f t="shared" si="205"/>
        <v>6.0716039322594457E-4</v>
      </c>
      <c r="GC75" s="12">
        <f ca="1">'13年1-9支出明细'!BV70/9*12</f>
        <v>0</v>
      </c>
      <c r="GD75" s="12">
        <f t="shared" ref="GD75:GD138" si="265">GE75*$GC$4</f>
        <v>0</v>
      </c>
      <c r="GE75" s="43">
        <f t="shared" si="206"/>
        <v>0</v>
      </c>
      <c r="GF75" s="12">
        <f ca="1">'13年1-9支出明细'!BW70/9*12</f>
        <v>0</v>
      </c>
      <c r="GG75" s="12">
        <f t="shared" ref="GG75:GG138" si="266">GH75*$GF$4</f>
        <v>0</v>
      </c>
      <c r="GH75" s="43">
        <f t="shared" si="207"/>
        <v>0</v>
      </c>
      <c r="GI75" s="12">
        <v>0</v>
      </c>
      <c r="GJ75" s="12">
        <f t="shared" ref="GJ75:GJ138" si="267">GK75*$GI$4</f>
        <v>0</v>
      </c>
      <c r="GK75" s="43">
        <f t="shared" si="208"/>
        <v>0</v>
      </c>
      <c r="GL75" s="27">
        <f t="shared" si="154"/>
        <v>0</v>
      </c>
      <c r="GM75" s="27">
        <f t="shared" ref="GM75:GM138" si="268">GN75*$GL$4</f>
        <v>0</v>
      </c>
      <c r="GN75" s="43">
        <f t="shared" si="209"/>
        <v>0</v>
      </c>
      <c r="GO75" s="13">
        <f ca="1">'13年1-9支出明细'!BZ70/9*12</f>
        <v>0</v>
      </c>
      <c r="GP75" s="13" t="e">
        <f t="shared" ref="GP75:GP138" si="269">GQ75*$GO$4</f>
        <v>#DIV/0!</v>
      </c>
      <c r="GQ75" s="43" t="e">
        <f t="shared" si="210"/>
        <v>#DIV/0!</v>
      </c>
      <c r="GR75" s="13">
        <f ca="1">'13年1-9支出明细'!CA70/9*12</f>
        <v>0</v>
      </c>
      <c r="GS75" s="13">
        <f t="shared" ref="GS75:GS138" si="270">GT75*$GR$4</f>
        <v>0</v>
      </c>
      <c r="GT75" s="43">
        <f t="shared" si="211"/>
        <v>0</v>
      </c>
      <c r="GU75" s="13">
        <f ca="1">'13年1-9支出明细'!CB70/9*12</f>
        <v>0</v>
      </c>
      <c r="GV75" s="27">
        <f t="shared" ref="GV75:GV138" si="271">$GU$4*GW75</f>
        <v>0</v>
      </c>
      <c r="GW75" s="38">
        <f t="shared" si="214"/>
        <v>0</v>
      </c>
      <c r="GX75" s="13">
        <f ca="1">'13年1-9支出明细'!CC70/9*12</f>
        <v>0</v>
      </c>
      <c r="GY75" s="13">
        <f t="shared" ref="GY75:GY138" si="272">GZ75*$GX$4</f>
        <v>0</v>
      </c>
      <c r="GZ75" s="43">
        <f t="shared" si="212"/>
        <v>0</v>
      </c>
      <c r="HA75" s="13">
        <f ca="1">'13年1-9支出明细'!CD70/9*12</f>
        <v>0</v>
      </c>
      <c r="HB75" s="13">
        <f t="shared" ref="HB75:HB138" si="273">HC75*$HA$4</f>
        <v>0</v>
      </c>
      <c r="HC75" s="56">
        <f t="shared" si="213"/>
        <v>0</v>
      </c>
    </row>
    <row r="76" spans="1:211">
      <c r="A76" s="18">
        <v>20507</v>
      </c>
      <c r="B76" s="3" t="s">
        <v>549</v>
      </c>
      <c r="C76" s="3" t="s">
        <v>365</v>
      </c>
      <c r="D76" s="12">
        <f t="shared" si="147"/>
        <v>171751.23333333334</v>
      </c>
      <c r="E76" s="12">
        <f t="shared" si="148"/>
        <v>137373.66666666666</v>
      </c>
      <c r="F76" s="13">
        <v>43260</v>
      </c>
      <c r="G76" s="26">
        <f t="shared" si="215"/>
        <v>50204.321177128935</v>
      </c>
      <c r="H76" s="40">
        <f t="shared" si="216"/>
        <v>6.3338087643046565E-4</v>
      </c>
      <c r="I76" s="13">
        <v>55180</v>
      </c>
      <c r="J76" s="13">
        <f t="shared" si="217"/>
        <v>64037.781843596269</v>
      </c>
      <c r="K76" s="40">
        <f t="shared" si="155"/>
        <v>1.4863300464016186E-3</v>
      </c>
      <c r="L76" s="13">
        <v>19467</v>
      </c>
      <c r="M76" s="13">
        <f t="shared" si="218"/>
        <v>22591.944529708024</v>
      </c>
      <c r="N76" s="40">
        <f t="shared" si="156"/>
        <v>6.3338087643046576E-4</v>
      </c>
      <c r="O76" s="13">
        <v>0</v>
      </c>
      <c r="P76" s="13">
        <v>9900</v>
      </c>
      <c r="Q76" s="13">
        <f t="shared" si="149"/>
        <v>0</v>
      </c>
      <c r="R76" s="43">
        <f t="shared" si="150"/>
        <v>0</v>
      </c>
      <c r="S76" s="124">
        <v>0</v>
      </c>
      <c r="T76" s="130">
        <v>4800</v>
      </c>
      <c r="U76" s="125">
        <v>9900</v>
      </c>
      <c r="V76" s="125">
        <f t="shared" si="219"/>
        <v>5570.5210737452371</v>
      </c>
      <c r="W76" s="43">
        <f t="shared" si="157"/>
        <v>8.5873765564620013E-4</v>
      </c>
      <c r="X76" s="13">
        <f ca="1">'13年1-9支出明细'!K71/9*12</f>
        <v>14666.666666666666</v>
      </c>
      <c r="Y76" s="13">
        <f t="shared" si="220"/>
        <v>17021.03661422155</v>
      </c>
      <c r="Z76" s="43">
        <f t="shared" si="158"/>
        <v>6.022404439497555E-3</v>
      </c>
      <c r="AA76" s="13">
        <f ca="1">'13年1-9支出明细'!L71/9*12</f>
        <v>0</v>
      </c>
      <c r="AB76" s="13">
        <f t="shared" si="221"/>
        <v>0</v>
      </c>
      <c r="AC76" s="43">
        <f t="shared" si="159"/>
        <v>0</v>
      </c>
      <c r="AD76" s="13">
        <f ca="1">'13年1-9支出明细'!M71/9*12</f>
        <v>0</v>
      </c>
      <c r="AE76" s="13">
        <f t="shared" si="222"/>
        <v>0</v>
      </c>
      <c r="AF76" s="43">
        <f t="shared" si="160"/>
        <v>0</v>
      </c>
      <c r="AG76" s="13">
        <f ca="1">'13年1-9支出明细'!N71/9*12</f>
        <v>0</v>
      </c>
      <c r="AH76" s="23">
        <v>0</v>
      </c>
      <c r="AI76" s="43">
        <v>0</v>
      </c>
      <c r="AJ76" s="23">
        <f t="shared" si="161"/>
        <v>0</v>
      </c>
      <c r="AK76" s="23">
        <f t="shared" si="162"/>
        <v>0</v>
      </c>
      <c r="AL76" s="43">
        <f t="shared" si="163"/>
        <v>0</v>
      </c>
      <c r="AM76" s="13">
        <f ca="1">'13年1-9支出明细'!P71/9*12</f>
        <v>0</v>
      </c>
      <c r="AN76" s="13">
        <f t="shared" si="223"/>
        <v>0</v>
      </c>
      <c r="AO76" s="43">
        <f t="shared" si="164"/>
        <v>0</v>
      </c>
      <c r="AP76" s="13">
        <f ca="1">'13年1-9支出明细'!Q71/9*12</f>
        <v>0</v>
      </c>
      <c r="AQ76" s="13">
        <f t="shared" si="224"/>
        <v>0</v>
      </c>
      <c r="AR76" s="43">
        <f t="shared" si="165"/>
        <v>0</v>
      </c>
      <c r="AS76" s="13">
        <f ca="1">'13年1-9支出明细'!R71/9*12</f>
        <v>0</v>
      </c>
      <c r="AT76" s="13">
        <f t="shared" si="225"/>
        <v>0</v>
      </c>
      <c r="AU76" s="43">
        <f t="shared" si="166"/>
        <v>0</v>
      </c>
      <c r="AV76" s="13">
        <v>0</v>
      </c>
      <c r="AW76" s="13">
        <f t="shared" si="226"/>
        <v>0</v>
      </c>
      <c r="AX76" s="43">
        <f t="shared" si="167"/>
        <v>0</v>
      </c>
      <c r="AY76" s="12">
        <f t="shared" si="227"/>
        <v>15291.046666666665</v>
      </c>
      <c r="AZ76" s="31">
        <f t="shared" si="228"/>
        <v>17745.64535339344</v>
      </c>
      <c r="BA76" s="43">
        <f t="shared" si="168"/>
        <v>1.4647323035054779E-4</v>
      </c>
      <c r="BB76" s="13">
        <f ca="1">'13年1-9支出明细'!U71/9*12</f>
        <v>0</v>
      </c>
      <c r="BC76" s="13">
        <f t="shared" si="229"/>
        <v>0</v>
      </c>
      <c r="BD76" s="43">
        <f t="shared" si="169"/>
        <v>0</v>
      </c>
      <c r="BE76" s="13">
        <f ca="1">'13年1-9支出明细'!V71/9*12</f>
        <v>0</v>
      </c>
      <c r="BF76" s="13">
        <f t="shared" si="230"/>
        <v>0</v>
      </c>
      <c r="BG76" s="43">
        <f t="shared" si="170"/>
        <v>0</v>
      </c>
      <c r="BH76" s="13">
        <f ca="1">'13年1-9支出明细'!W71/9*12</f>
        <v>0</v>
      </c>
      <c r="BI76" s="13">
        <f t="shared" si="231"/>
        <v>0</v>
      </c>
      <c r="BJ76" s="43">
        <f t="shared" si="171"/>
        <v>0</v>
      </c>
      <c r="BK76" s="13">
        <f ca="1">'13年1-9支出明细'!X71/9*12</f>
        <v>305.06666666666672</v>
      </c>
      <c r="BL76" s="13">
        <f t="shared" si="232"/>
        <v>354.03756157580835</v>
      </c>
      <c r="BM76" s="43">
        <f t="shared" si="172"/>
        <v>4.4880944761149132E-4</v>
      </c>
      <c r="BN76" s="13">
        <f ca="1">'13年1-9支出明细'!Y71/9*12</f>
        <v>6400</v>
      </c>
      <c r="BO76" s="13">
        <f t="shared" si="233"/>
        <v>7427.3614316603143</v>
      </c>
      <c r="BP76" s="43">
        <f t="shared" si="173"/>
        <v>3.1659481382473788E-3</v>
      </c>
      <c r="BQ76" s="13">
        <f ca="1">'13年1-9支出明细'!Z71/9*12</f>
        <v>3250.3199999999997</v>
      </c>
      <c r="BR76" s="13">
        <f ca="1">Sheet2!EP70+Sheet2!V70</f>
        <v>5335.66</v>
      </c>
      <c r="BS76" s="13">
        <f t="shared" si="234"/>
        <v>3772.0783450865861</v>
      </c>
      <c r="BT76" s="43">
        <f t="shared" si="174"/>
        <v>3.6751920421945062E-5</v>
      </c>
      <c r="BU76" s="13">
        <f ca="1">'13年1-9支出明细'!AB71/9*12</f>
        <v>6127.5466666666662</v>
      </c>
      <c r="BV76" s="13">
        <f t="shared" si="235"/>
        <v>7111.1724660466734</v>
      </c>
      <c r="BW76" s="43">
        <f t="shared" si="175"/>
        <v>1.3518511022931634E-3</v>
      </c>
      <c r="BX76" s="13">
        <f ca="1">'13年1-9支出明细'!AC71/9*12</f>
        <v>986.66666666666674</v>
      </c>
      <c r="BY76" s="13">
        <f t="shared" si="236"/>
        <v>1145.051554047632</v>
      </c>
      <c r="BZ76" s="43">
        <f t="shared" si="176"/>
        <v>8.7963990585332983E-4</v>
      </c>
      <c r="CA76" s="12">
        <f t="shared" si="131"/>
        <v>62.399999999999991</v>
      </c>
      <c r="CB76" s="30">
        <f t="shared" si="237"/>
        <v>72.416773958688054</v>
      </c>
      <c r="CC76" s="43">
        <f t="shared" si="177"/>
        <v>2.3332191061216516E-7</v>
      </c>
      <c r="CD76" s="13">
        <f ca="1">'13年1-9支出明细'!AE71/9*12</f>
        <v>62.399999999999991</v>
      </c>
      <c r="CE76" s="13">
        <f t="shared" si="238"/>
        <v>72.416773958688069</v>
      </c>
      <c r="CF76" s="43">
        <f t="shared" si="178"/>
        <v>2.7009449726054968E-7</v>
      </c>
      <c r="CG76" s="13">
        <f ca="1">'13年1-9支出明细'!AF71/9*12</f>
        <v>0</v>
      </c>
      <c r="CH76" s="13">
        <f ca="1">Sheet2!BP70+Sheet2!ET70</f>
        <v>0</v>
      </c>
      <c r="CI76" s="13">
        <f t="shared" si="239"/>
        <v>0</v>
      </c>
      <c r="CJ76" s="43">
        <f t="shared" si="179"/>
        <v>0</v>
      </c>
      <c r="CK76" s="12">
        <f t="shared" si="153"/>
        <v>277.06666666666666</v>
      </c>
      <c r="CL76" s="30">
        <f t="shared" si="240"/>
        <v>321.54285531229448</v>
      </c>
      <c r="CM76" s="43">
        <f t="shared" si="180"/>
        <v>3.0241532840181571E-6</v>
      </c>
      <c r="CN76" s="13">
        <f ca="1">'13年1-9支出明细'!AI71/9*12</f>
        <v>0</v>
      </c>
      <c r="CO76" s="13">
        <f t="shared" si="241"/>
        <v>0</v>
      </c>
      <c r="CP76" s="43">
        <f t="shared" si="181"/>
        <v>0</v>
      </c>
      <c r="CQ76" s="13">
        <f ca="1">'13年1-9支出明细'!AJ71/9*12</f>
        <v>0</v>
      </c>
      <c r="CR76" s="13">
        <f t="shared" si="242"/>
        <v>0</v>
      </c>
      <c r="CS76" s="43">
        <f t="shared" si="182"/>
        <v>0</v>
      </c>
      <c r="CT76" s="13">
        <f ca="1">'13年1-9支出明细'!AK71/9*12</f>
        <v>0</v>
      </c>
      <c r="CU76" s="13">
        <f t="shared" si="243"/>
        <v>0</v>
      </c>
      <c r="CV76" s="43">
        <f t="shared" si="183"/>
        <v>0</v>
      </c>
      <c r="CW76" s="13">
        <f ca="1">'13年1-9支出明细'!AL71/9*12</f>
        <v>0</v>
      </c>
      <c r="CX76" s="13">
        <f t="shared" si="244"/>
        <v>0</v>
      </c>
      <c r="CY76" s="43">
        <f t="shared" si="184"/>
        <v>0</v>
      </c>
      <c r="CZ76" s="13">
        <f ca="1">'13年1-9支出明细'!AM71/9*12</f>
        <v>0</v>
      </c>
      <c r="DA76" s="13">
        <f t="shared" si="245"/>
        <v>0</v>
      </c>
      <c r="DB76" s="43">
        <f t="shared" si="185"/>
        <v>0</v>
      </c>
      <c r="DC76" s="13">
        <f ca="1">'13年1-9支出明细'!AN71/9*12</f>
        <v>0</v>
      </c>
      <c r="DD76" s="13">
        <f t="shared" si="246"/>
        <v>0</v>
      </c>
      <c r="DE76" s="13">
        <f ca="1">Sheet2!DG70+Sheet2!AD70</f>
        <v>0</v>
      </c>
      <c r="DF76" s="43">
        <f t="shared" si="186"/>
        <v>0</v>
      </c>
      <c r="DG76" s="13">
        <f ca="1">'13年1-9支出明细'!AP71/9*12</f>
        <v>0</v>
      </c>
      <c r="DH76" s="13">
        <f t="shared" si="247"/>
        <v>0</v>
      </c>
      <c r="DI76" s="43">
        <f t="shared" si="187"/>
        <v>0</v>
      </c>
      <c r="DJ76" s="13">
        <f ca="1">'13年1-9支出明细'!AQ71/9*12</f>
        <v>0</v>
      </c>
      <c r="DK76" s="13">
        <f t="shared" si="248"/>
        <v>0</v>
      </c>
      <c r="DL76" s="43">
        <f t="shared" si="188"/>
        <v>0</v>
      </c>
      <c r="DM76" s="13">
        <f ca="1">'13年1-9支出明细'!AR71/9*12</f>
        <v>0</v>
      </c>
      <c r="DN76" s="13">
        <f ca="1">Sheet2!DK70+Sheet2!AH70</f>
        <v>0</v>
      </c>
      <c r="DO76" s="13"/>
      <c r="DP76" s="43">
        <f t="shared" si="189"/>
        <v>0</v>
      </c>
      <c r="DQ76" s="13">
        <f ca="1">'13年1-9支出明细'!AT71/9*12</f>
        <v>0</v>
      </c>
      <c r="DR76" s="13">
        <f t="shared" si="249"/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43">
        <f t="shared" si="190"/>
        <v>0</v>
      </c>
      <c r="EA76" s="13">
        <v>0</v>
      </c>
      <c r="EB76" s="13">
        <f t="shared" si="250"/>
        <v>0</v>
      </c>
      <c r="EC76" s="43">
        <f t="shared" si="191"/>
        <v>0</v>
      </c>
      <c r="ED76" s="13">
        <f ca="1">'13年1-9支出明细'!BC71/9*12</f>
        <v>0</v>
      </c>
      <c r="EE76" s="13">
        <f t="shared" si="251"/>
        <v>0</v>
      </c>
      <c r="EF76" s="43">
        <f t="shared" si="192"/>
        <v>0</v>
      </c>
      <c r="EG76" s="13">
        <f ca="1">'13年1-9支出明细'!BD71/9*12</f>
        <v>0</v>
      </c>
      <c r="EH76" s="13">
        <f t="shared" si="252"/>
        <v>0</v>
      </c>
      <c r="EI76" s="43">
        <f t="shared" si="193"/>
        <v>0</v>
      </c>
      <c r="EJ76" s="13">
        <f ca="1">'13年1-9支出明细'!BE71/9*12</f>
        <v>0</v>
      </c>
      <c r="EK76" s="13">
        <f t="shared" si="253"/>
        <v>0</v>
      </c>
      <c r="EL76" s="13">
        <v>0</v>
      </c>
      <c r="EM76" s="43">
        <f t="shared" si="194"/>
        <v>0</v>
      </c>
      <c r="EN76" s="13">
        <f ca="1">'13年1-9支出明细'!BG71/9*12</f>
        <v>0</v>
      </c>
      <c r="EO76" s="13">
        <f t="shared" si="254"/>
        <v>0</v>
      </c>
      <c r="EP76" s="43">
        <f t="shared" si="195"/>
        <v>0</v>
      </c>
      <c r="EQ76" s="13">
        <f ca="1">'13年1-9支出明细'!BH71/9*12</f>
        <v>0</v>
      </c>
      <c r="ER76" s="13">
        <f t="shared" si="255"/>
        <v>0</v>
      </c>
      <c r="ES76" s="43">
        <f t="shared" si="196"/>
        <v>0</v>
      </c>
      <c r="ET76" s="13">
        <v>0</v>
      </c>
      <c r="EU76" s="13">
        <f t="shared" si="256"/>
        <v>0</v>
      </c>
      <c r="EV76" s="43">
        <f t="shared" si="197"/>
        <v>0</v>
      </c>
      <c r="EW76" s="13">
        <f ca="1">'13年1-9支出明细'!BJ71/9*12</f>
        <v>0</v>
      </c>
      <c r="EX76" s="13">
        <f t="shared" si="257"/>
        <v>0</v>
      </c>
      <c r="EY76" s="43">
        <f t="shared" si="198"/>
        <v>0</v>
      </c>
      <c r="EZ76" s="13">
        <v>0</v>
      </c>
      <c r="FA76" s="13">
        <f t="shared" si="258"/>
        <v>0</v>
      </c>
      <c r="FB76" s="43">
        <f t="shared" si="199"/>
        <v>0</v>
      </c>
      <c r="FC76" s="13">
        <f ca="1">'13年1-9支出明细'!BL71/9*12</f>
        <v>0</v>
      </c>
      <c r="FD76" s="13">
        <f t="shared" si="259"/>
        <v>0</v>
      </c>
      <c r="FE76" s="43">
        <f t="shared" si="200"/>
        <v>0</v>
      </c>
      <c r="FF76" s="13">
        <f ca="1">'13年1-9支出明细'!BM71/9*12</f>
        <v>0</v>
      </c>
      <c r="FG76" s="13">
        <f t="shared" si="260"/>
        <v>0</v>
      </c>
      <c r="FH76" s="43">
        <f t="shared" si="201"/>
        <v>0</v>
      </c>
      <c r="FI76" s="13">
        <f ca="1">'13年1-9支出明细'!BN71/9*12</f>
        <v>277.06666666666666</v>
      </c>
      <c r="FJ76" s="13">
        <f ca="1">Sheet2!EX70+Sheet2!BF70</f>
        <v>0</v>
      </c>
      <c r="FK76" s="13">
        <f t="shared" si="261"/>
        <v>321.54285531229442</v>
      </c>
      <c r="FL76" s="43">
        <f t="shared" si="202"/>
        <v>2.1195336393601275E-4</v>
      </c>
      <c r="FM76" s="13">
        <f ca="1">'13年1-9支出明细'!BP71/9*12</f>
        <v>0</v>
      </c>
      <c r="FN76" s="13">
        <v>0</v>
      </c>
      <c r="FO76" s="43">
        <v>0</v>
      </c>
      <c r="FP76" s="13">
        <v>0</v>
      </c>
      <c r="FQ76" s="13">
        <f t="shared" si="262"/>
        <v>0</v>
      </c>
      <c r="FR76" s="43">
        <f t="shared" si="203"/>
        <v>0</v>
      </c>
      <c r="FS76" s="13">
        <f ca="1">'13年1-9支出明细'!BR71/9*12</f>
        <v>0</v>
      </c>
      <c r="FT76" s="13">
        <v>0</v>
      </c>
      <c r="FU76" s="13"/>
      <c r="FV76" s="43"/>
      <c r="FW76" s="13">
        <f ca="1">'13年1-9支出明细'!BT71/9*12</f>
        <v>0</v>
      </c>
      <c r="FX76" s="13">
        <f t="shared" si="263"/>
        <v>0</v>
      </c>
      <c r="FY76" s="43">
        <f t="shared" si="204"/>
        <v>0</v>
      </c>
      <c r="FZ76" s="12">
        <f ca="1">'13年1-9支出明细'!BU71/9*12</f>
        <v>18747.053333333333</v>
      </c>
      <c r="GA76" s="12">
        <f t="shared" si="264"/>
        <v>21756.428263324833</v>
      </c>
      <c r="GB76" s="43">
        <f t="shared" si="205"/>
        <v>6.4794900151503049E-4</v>
      </c>
      <c r="GC76" s="12">
        <f ca="1">'13年1-9支出明细'!BV71/9*12</f>
        <v>0</v>
      </c>
      <c r="GD76" s="12">
        <f t="shared" si="265"/>
        <v>0</v>
      </c>
      <c r="GE76" s="43">
        <f t="shared" si="206"/>
        <v>0</v>
      </c>
      <c r="GF76" s="12">
        <f ca="1">'13年1-9支出明细'!BW71/9*12</f>
        <v>0</v>
      </c>
      <c r="GG76" s="12">
        <f t="shared" si="266"/>
        <v>0</v>
      </c>
      <c r="GH76" s="43">
        <f t="shared" si="207"/>
        <v>0</v>
      </c>
      <c r="GI76" s="12">
        <v>0</v>
      </c>
      <c r="GJ76" s="12">
        <f t="shared" si="267"/>
        <v>0</v>
      </c>
      <c r="GK76" s="43">
        <f t="shared" si="208"/>
        <v>0</v>
      </c>
      <c r="GL76" s="27">
        <f t="shared" si="154"/>
        <v>0</v>
      </c>
      <c r="GM76" s="27">
        <f t="shared" si="268"/>
        <v>0</v>
      </c>
      <c r="GN76" s="43">
        <f t="shared" si="209"/>
        <v>0</v>
      </c>
      <c r="GO76" s="13">
        <f ca="1">'13年1-9支出明细'!BZ71/9*12</f>
        <v>0</v>
      </c>
      <c r="GP76" s="13" t="e">
        <f t="shared" si="269"/>
        <v>#DIV/0!</v>
      </c>
      <c r="GQ76" s="43" t="e">
        <f t="shared" si="210"/>
        <v>#DIV/0!</v>
      </c>
      <c r="GR76" s="13">
        <f ca="1">'13年1-9支出明细'!CA71/9*12</f>
        <v>0</v>
      </c>
      <c r="GS76" s="13">
        <f t="shared" si="270"/>
        <v>0</v>
      </c>
      <c r="GT76" s="43">
        <f t="shared" si="211"/>
        <v>0</v>
      </c>
      <c r="GU76" s="13">
        <f ca="1">'13年1-9支出明细'!CB71/9*12</f>
        <v>0</v>
      </c>
      <c r="GV76" s="27">
        <f t="shared" si="271"/>
        <v>0</v>
      </c>
      <c r="GW76" s="38">
        <f t="shared" si="214"/>
        <v>0</v>
      </c>
      <c r="GX76" s="13">
        <f ca="1">'13年1-9支出明细'!CC71/9*12</f>
        <v>0</v>
      </c>
      <c r="GY76" s="13">
        <f t="shared" si="272"/>
        <v>0</v>
      </c>
      <c r="GZ76" s="43">
        <f t="shared" si="212"/>
        <v>0</v>
      </c>
      <c r="HA76" s="13">
        <f ca="1">'13年1-9支出明细'!CD71/9*12</f>
        <v>0</v>
      </c>
      <c r="HB76" s="13">
        <f t="shared" si="273"/>
        <v>0</v>
      </c>
      <c r="HC76" s="56">
        <f t="shared" si="213"/>
        <v>0</v>
      </c>
    </row>
    <row r="77" spans="1:211">
      <c r="A77" s="18">
        <v>20508</v>
      </c>
      <c r="B77" s="3" t="s">
        <v>550</v>
      </c>
      <c r="C77" s="3" t="s">
        <v>366</v>
      </c>
      <c r="D77" s="12">
        <f t="shared" si="147"/>
        <v>152286.63333333333</v>
      </c>
      <c r="E77" s="12">
        <f t="shared" si="148"/>
        <v>111338</v>
      </c>
      <c r="F77" s="13">
        <v>58200</v>
      </c>
      <c r="G77" s="26">
        <f t="shared" si="215"/>
        <v>67542.568019160986</v>
      </c>
      <c r="H77" s="40">
        <f t="shared" si="216"/>
        <v>8.5212129006595244E-4</v>
      </c>
      <c r="I77" s="13">
        <v>21908</v>
      </c>
      <c r="J77" s="13">
        <f t="shared" si="217"/>
        <v>25424.786600752213</v>
      </c>
      <c r="K77" s="40">
        <f t="shared" si="155"/>
        <v>5.9011450990515877E-4</v>
      </c>
      <c r="L77" s="13">
        <v>26190</v>
      </c>
      <c r="M77" s="13">
        <f t="shared" si="218"/>
        <v>30394.155608622448</v>
      </c>
      <c r="N77" s="40">
        <f t="shared" si="156"/>
        <v>8.5212129006595255E-4</v>
      </c>
      <c r="O77" s="13">
        <v>0</v>
      </c>
      <c r="P77" s="13">
        <v>292</v>
      </c>
      <c r="Q77" s="13">
        <f t="shared" si="149"/>
        <v>0</v>
      </c>
      <c r="R77" s="43">
        <f t="shared" si="150"/>
        <v>0</v>
      </c>
      <c r="S77" s="124">
        <v>0</v>
      </c>
      <c r="T77" s="130">
        <v>4800</v>
      </c>
      <c r="U77" s="125">
        <v>292</v>
      </c>
      <c r="V77" s="125">
        <f t="shared" si="219"/>
        <v>5570.5210737452371</v>
      </c>
      <c r="W77" s="43">
        <f t="shared" si="157"/>
        <v>8.5873765564620013E-4</v>
      </c>
      <c r="X77" s="13">
        <f ca="1">'13年1-9支出明细'!K72/9*12</f>
        <v>240</v>
      </c>
      <c r="Y77" s="13">
        <f t="shared" si="220"/>
        <v>278.52605368726176</v>
      </c>
      <c r="Z77" s="43">
        <f t="shared" si="158"/>
        <v>9.854843628268727E-5</v>
      </c>
      <c r="AA77" s="13">
        <f ca="1">'13年1-9支出明细'!L72/9*12</f>
        <v>0</v>
      </c>
      <c r="AB77" s="13">
        <f t="shared" si="221"/>
        <v>0</v>
      </c>
      <c r="AC77" s="43">
        <f t="shared" si="159"/>
        <v>0</v>
      </c>
      <c r="AD77" s="13">
        <f ca="1">'13年1-9支出明细'!M72/9*12</f>
        <v>0</v>
      </c>
      <c r="AE77" s="13">
        <f t="shared" si="222"/>
        <v>0</v>
      </c>
      <c r="AF77" s="43">
        <f t="shared" si="160"/>
        <v>0</v>
      </c>
      <c r="AG77" s="13">
        <f ca="1">'13年1-9支出明细'!N72/9*12</f>
        <v>0</v>
      </c>
      <c r="AH77" s="23">
        <v>0</v>
      </c>
      <c r="AI77" s="43">
        <v>0</v>
      </c>
      <c r="AJ77" s="23">
        <f t="shared" si="161"/>
        <v>0</v>
      </c>
      <c r="AK77" s="23">
        <f t="shared" si="162"/>
        <v>0</v>
      </c>
      <c r="AL77" s="43">
        <f t="shared" si="163"/>
        <v>0</v>
      </c>
      <c r="AM77" s="13">
        <f ca="1">'13年1-9支出明细'!P72/9*12</f>
        <v>0</v>
      </c>
      <c r="AN77" s="13">
        <f t="shared" si="223"/>
        <v>0</v>
      </c>
      <c r="AO77" s="43">
        <f t="shared" si="164"/>
        <v>0</v>
      </c>
      <c r="AP77" s="13">
        <f ca="1">'13年1-9支出明细'!Q72/9*12</f>
        <v>0</v>
      </c>
      <c r="AQ77" s="13">
        <f t="shared" si="224"/>
        <v>0</v>
      </c>
      <c r="AR77" s="43">
        <f t="shared" si="165"/>
        <v>0</v>
      </c>
      <c r="AS77" s="13">
        <f ca="1">'13年1-9支出明细'!R72/9*12</f>
        <v>0</v>
      </c>
      <c r="AT77" s="13">
        <f t="shared" si="225"/>
        <v>0</v>
      </c>
      <c r="AU77" s="43">
        <f t="shared" si="166"/>
        <v>0</v>
      </c>
      <c r="AV77" s="13">
        <v>0</v>
      </c>
      <c r="AW77" s="13">
        <f t="shared" si="226"/>
        <v>0</v>
      </c>
      <c r="AX77" s="43">
        <f t="shared" si="167"/>
        <v>0</v>
      </c>
      <c r="AY77" s="12">
        <f t="shared" si="227"/>
        <v>12879.7</v>
      </c>
      <c r="AZ77" s="31">
        <f t="shared" si="228"/>
        <v>14947.216723649273</v>
      </c>
      <c r="BA77" s="43">
        <f t="shared" si="168"/>
        <v>1.2337489421560964E-4</v>
      </c>
      <c r="BB77" s="13">
        <f ca="1">'13年1-9支出明细'!U72/9*12</f>
        <v>0</v>
      </c>
      <c r="BC77" s="13">
        <f t="shared" si="229"/>
        <v>0</v>
      </c>
      <c r="BD77" s="43">
        <f t="shared" si="169"/>
        <v>0</v>
      </c>
      <c r="BE77" s="13">
        <f ca="1">'13年1-9支出明细'!V72/9*12</f>
        <v>0</v>
      </c>
      <c r="BF77" s="13">
        <f t="shared" si="230"/>
        <v>0</v>
      </c>
      <c r="BG77" s="43">
        <f t="shared" si="170"/>
        <v>0</v>
      </c>
      <c r="BH77" s="13">
        <f ca="1">'13年1-9支出明细'!W72/9*12</f>
        <v>0</v>
      </c>
      <c r="BI77" s="13">
        <f t="shared" si="231"/>
        <v>0</v>
      </c>
      <c r="BJ77" s="43">
        <f t="shared" si="171"/>
        <v>0</v>
      </c>
      <c r="BK77" s="13">
        <f ca="1">'13年1-9支出明细'!X72/9*12</f>
        <v>159.33333333333334</v>
      </c>
      <c r="BL77" s="13">
        <f t="shared" si="232"/>
        <v>184.91035230904325</v>
      </c>
      <c r="BM77" s="43">
        <f t="shared" si="172"/>
        <v>2.3440878054883395E-4</v>
      </c>
      <c r="BN77" s="13">
        <f ca="1">'13年1-9支出明细'!Y72/9*12</f>
        <v>9226.1333333333332</v>
      </c>
      <c r="BO77" s="13">
        <f t="shared" si="233"/>
        <v>10707.160450524314</v>
      </c>
      <c r="BP77" s="43">
        <f t="shared" si="173"/>
        <v>4.5639780702951167E-3</v>
      </c>
      <c r="BQ77" s="13">
        <f ca="1">'13年1-9支出明细'!Z72/9*12</f>
        <v>788.13333333333333</v>
      </c>
      <c r="BR77" s="13">
        <f ca="1">Sheet2!EP71+Sheet2!V71</f>
        <v>2706.1</v>
      </c>
      <c r="BS77" s="13">
        <f t="shared" si="234"/>
        <v>914.64861296966922</v>
      </c>
      <c r="BT77" s="43">
        <f t="shared" si="174"/>
        <v>8.9115574923542824E-6</v>
      </c>
      <c r="BU77" s="13">
        <f ca="1">'13年1-9支出明细'!AB72/9*12</f>
        <v>2528.1333333333332</v>
      </c>
      <c r="BV77" s="13">
        <f t="shared" si="235"/>
        <v>2933.962502202317</v>
      </c>
      <c r="BW77" s="43">
        <f t="shared" si="175"/>
        <v>5.5775337493593248E-4</v>
      </c>
      <c r="BX77" s="13">
        <f ca="1">'13年1-9支出明细'!AC72/9*12</f>
        <v>1080</v>
      </c>
      <c r="BY77" s="13">
        <f t="shared" si="236"/>
        <v>1253.3672415926781</v>
      </c>
      <c r="BZ77" s="43">
        <f t="shared" si="176"/>
        <v>9.6284908613675278E-4</v>
      </c>
      <c r="CA77" s="12">
        <f t="shared" ref="CA77:CA140" si="274">CD77+CG77+CH77</f>
        <v>161.73333333333335</v>
      </c>
      <c r="CB77" s="30">
        <f t="shared" si="237"/>
        <v>187.69561284591589</v>
      </c>
      <c r="CC77" s="43">
        <f t="shared" si="177"/>
        <v>6.0474247344563338E-7</v>
      </c>
      <c r="CD77" s="13">
        <f ca="1">'13年1-9支出明细'!AE72/9*12</f>
        <v>161.73333333333335</v>
      </c>
      <c r="CE77" s="13">
        <f t="shared" si="238"/>
        <v>187.69561284591592</v>
      </c>
      <c r="CF77" s="43">
        <f t="shared" si="178"/>
        <v>7.000526178996727E-7</v>
      </c>
      <c r="CG77" s="13">
        <f ca="1">'13年1-9支出明细'!AF72/9*12</f>
        <v>0</v>
      </c>
      <c r="CH77" s="13">
        <f ca="1">Sheet2!BP71+Sheet2!ET71</f>
        <v>0</v>
      </c>
      <c r="CI77" s="13">
        <f t="shared" si="239"/>
        <v>0</v>
      </c>
      <c r="CJ77" s="43">
        <f t="shared" si="179"/>
        <v>0</v>
      </c>
      <c r="CK77" s="12">
        <f t="shared" si="153"/>
        <v>0</v>
      </c>
      <c r="CL77" s="30">
        <f t="shared" si="240"/>
        <v>0</v>
      </c>
      <c r="CM77" s="43">
        <f t="shared" si="180"/>
        <v>0</v>
      </c>
      <c r="CN77" s="13">
        <f ca="1">'13年1-9支出明细'!AI72/9*12</f>
        <v>0</v>
      </c>
      <c r="CO77" s="13">
        <f t="shared" si="241"/>
        <v>0</v>
      </c>
      <c r="CP77" s="43">
        <f t="shared" si="181"/>
        <v>0</v>
      </c>
      <c r="CQ77" s="13">
        <f ca="1">'13年1-9支出明细'!AJ72/9*12</f>
        <v>0</v>
      </c>
      <c r="CR77" s="13">
        <f t="shared" si="242"/>
        <v>0</v>
      </c>
      <c r="CS77" s="43">
        <f t="shared" si="182"/>
        <v>0</v>
      </c>
      <c r="CT77" s="13">
        <f ca="1">'13年1-9支出明细'!AK72/9*12</f>
        <v>0</v>
      </c>
      <c r="CU77" s="13">
        <f t="shared" si="243"/>
        <v>0</v>
      </c>
      <c r="CV77" s="43">
        <f t="shared" si="183"/>
        <v>0</v>
      </c>
      <c r="CW77" s="13">
        <f ca="1">'13年1-9支出明细'!AL72/9*12</f>
        <v>0</v>
      </c>
      <c r="CX77" s="13">
        <f t="shared" si="244"/>
        <v>0</v>
      </c>
      <c r="CY77" s="43">
        <f t="shared" si="184"/>
        <v>0</v>
      </c>
      <c r="CZ77" s="13">
        <f ca="1">'13年1-9支出明细'!AM72/9*12</f>
        <v>0</v>
      </c>
      <c r="DA77" s="13">
        <f t="shared" si="245"/>
        <v>0</v>
      </c>
      <c r="DB77" s="43">
        <f t="shared" si="185"/>
        <v>0</v>
      </c>
      <c r="DC77" s="13">
        <f ca="1">'13年1-9支出明细'!AN72/9*12</f>
        <v>0</v>
      </c>
      <c r="DD77" s="13">
        <f t="shared" si="246"/>
        <v>0</v>
      </c>
      <c r="DE77" s="13">
        <f ca="1">Sheet2!DG71+Sheet2!AD71</f>
        <v>0</v>
      </c>
      <c r="DF77" s="43">
        <f t="shared" si="186"/>
        <v>0</v>
      </c>
      <c r="DG77" s="13">
        <f ca="1">'13年1-9支出明细'!AP72/9*12</f>
        <v>0</v>
      </c>
      <c r="DH77" s="13">
        <f t="shared" si="247"/>
        <v>0</v>
      </c>
      <c r="DI77" s="43">
        <f t="shared" si="187"/>
        <v>0</v>
      </c>
      <c r="DJ77" s="13">
        <f ca="1">'13年1-9支出明细'!AQ72/9*12</f>
        <v>0</v>
      </c>
      <c r="DK77" s="13">
        <f t="shared" si="248"/>
        <v>0</v>
      </c>
      <c r="DL77" s="43">
        <f t="shared" si="188"/>
        <v>0</v>
      </c>
      <c r="DM77" s="13">
        <f ca="1">'13年1-9支出明细'!AR72/9*12</f>
        <v>0</v>
      </c>
      <c r="DN77" s="13">
        <f ca="1">Sheet2!DK71+Sheet2!AH71</f>
        <v>0</v>
      </c>
      <c r="DO77" s="13"/>
      <c r="DP77" s="43">
        <f t="shared" si="189"/>
        <v>0</v>
      </c>
      <c r="DQ77" s="13">
        <f ca="1">'13年1-9支出明细'!AT72/9*12</f>
        <v>0</v>
      </c>
      <c r="DR77" s="13">
        <f t="shared" si="249"/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43">
        <f t="shared" si="190"/>
        <v>0</v>
      </c>
      <c r="EA77" s="13">
        <v>0</v>
      </c>
      <c r="EB77" s="13">
        <f t="shared" si="250"/>
        <v>0</v>
      </c>
      <c r="EC77" s="43">
        <f t="shared" si="191"/>
        <v>0</v>
      </c>
      <c r="ED77" s="13">
        <f ca="1">'13年1-9支出明细'!BC72/9*12</f>
        <v>0</v>
      </c>
      <c r="EE77" s="13">
        <f t="shared" si="251"/>
        <v>0</v>
      </c>
      <c r="EF77" s="43">
        <f t="shared" si="192"/>
        <v>0</v>
      </c>
      <c r="EG77" s="13">
        <f ca="1">'13年1-9支出明细'!BD72/9*12</f>
        <v>0</v>
      </c>
      <c r="EH77" s="13">
        <f t="shared" si="252"/>
        <v>0</v>
      </c>
      <c r="EI77" s="43">
        <f t="shared" si="193"/>
        <v>0</v>
      </c>
      <c r="EJ77" s="13">
        <f ca="1">'13年1-9支出明细'!BE72/9*12</f>
        <v>0</v>
      </c>
      <c r="EK77" s="13">
        <f t="shared" si="253"/>
        <v>0</v>
      </c>
      <c r="EL77" s="13">
        <v>0</v>
      </c>
      <c r="EM77" s="43">
        <f t="shared" si="194"/>
        <v>0</v>
      </c>
      <c r="EN77" s="13">
        <f ca="1">'13年1-9支出明细'!BG72/9*12</f>
        <v>0</v>
      </c>
      <c r="EO77" s="13">
        <f t="shared" si="254"/>
        <v>0</v>
      </c>
      <c r="EP77" s="43">
        <f t="shared" si="195"/>
        <v>0</v>
      </c>
      <c r="EQ77" s="13">
        <f ca="1">'13年1-9支出明细'!BH72/9*12</f>
        <v>0</v>
      </c>
      <c r="ER77" s="13">
        <f t="shared" si="255"/>
        <v>0</v>
      </c>
      <c r="ES77" s="43">
        <f t="shared" si="196"/>
        <v>0</v>
      </c>
      <c r="ET77" s="13">
        <v>0</v>
      </c>
      <c r="EU77" s="13">
        <f t="shared" si="256"/>
        <v>0</v>
      </c>
      <c r="EV77" s="43">
        <f t="shared" si="197"/>
        <v>0</v>
      </c>
      <c r="EW77" s="13">
        <f ca="1">'13年1-9支出明细'!BJ72/9*12</f>
        <v>0</v>
      </c>
      <c r="EX77" s="13">
        <f t="shared" si="257"/>
        <v>0</v>
      </c>
      <c r="EY77" s="43">
        <f t="shared" si="198"/>
        <v>0</v>
      </c>
      <c r="EZ77" s="13">
        <v>0</v>
      </c>
      <c r="FA77" s="13">
        <f t="shared" si="258"/>
        <v>0</v>
      </c>
      <c r="FB77" s="43">
        <f t="shared" si="199"/>
        <v>0</v>
      </c>
      <c r="FC77" s="13">
        <f ca="1">'13年1-9支出明细'!BL72/9*12</f>
        <v>0</v>
      </c>
      <c r="FD77" s="13">
        <f t="shared" si="259"/>
        <v>0</v>
      </c>
      <c r="FE77" s="43">
        <f t="shared" si="200"/>
        <v>0</v>
      </c>
      <c r="FF77" s="13">
        <f ca="1">'13年1-9支出明细'!BM72/9*12</f>
        <v>0</v>
      </c>
      <c r="FG77" s="13">
        <f t="shared" si="260"/>
        <v>0</v>
      </c>
      <c r="FH77" s="43">
        <f t="shared" si="201"/>
        <v>0</v>
      </c>
      <c r="FI77" s="13">
        <f ca="1">'13年1-9支出明细'!BN72/9*12</f>
        <v>0</v>
      </c>
      <c r="FJ77" s="13">
        <f ca="1">Sheet2!EX71+Sheet2!BF71</f>
        <v>0</v>
      </c>
      <c r="FK77" s="13">
        <f t="shared" si="261"/>
        <v>0</v>
      </c>
      <c r="FL77" s="43">
        <f t="shared" si="202"/>
        <v>0</v>
      </c>
      <c r="FM77" s="13">
        <f ca="1">'13年1-9支出明细'!BP72/9*12</f>
        <v>0</v>
      </c>
      <c r="FN77" s="13">
        <v>0</v>
      </c>
      <c r="FO77" s="43">
        <v>0</v>
      </c>
      <c r="FP77" s="13">
        <v>0</v>
      </c>
      <c r="FQ77" s="13">
        <f t="shared" si="262"/>
        <v>0</v>
      </c>
      <c r="FR77" s="43">
        <f t="shared" si="203"/>
        <v>0</v>
      </c>
      <c r="FS77" s="13">
        <f ca="1">'13年1-9支出明细'!BR72/9*12</f>
        <v>0</v>
      </c>
      <c r="FT77" s="13">
        <v>0</v>
      </c>
      <c r="FU77" s="13"/>
      <c r="FV77" s="43"/>
      <c r="FW77" s="13">
        <f ca="1">'13年1-9支出明细'!BT72/9*12</f>
        <v>0</v>
      </c>
      <c r="FX77" s="13">
        <f t="shared" si="263"/>
        <v>0</v>
      </c>
      <c r="FY77" s="43">
        <f t="shared" si="204"/>
        <v>0</v>
      </c>
      <c r="FZ77" s="12">
        <f ca="1">'13年1-9支出明细'!BU72/9*12</f>
        <v>27907.200000000004</v>
      </c>
      <c r="GA77" s="12">
        <f t="shared" si="264"/>
        <v>32387.009522754808</v>
      </c>
      <c r="GB77" s="43">
        <f t="shared" si="205"/>
        <v>9.6454851082802687E-4</v>
      </c>
      <c r="GC77" s="12">
        <f ca="1">'13年1-9支出明细'!BV72/9*12</f>
        <v>0</v>
      </c>
      <c r="GD77" s="12">
        <f t="shared" si="265"/>
        <v>0</v>
      </c>
      <c r="GE77" s="43">
        <f t="shared" si="206"/>
        <v>0</v>
      </c>
      <c r="GF77" s="12">
        <f ca="1">'13年1-9支出明细'!BW72/9*12</f>
        <v>0</v>
      </c>
      <c r="GG77" s="12">
        <f t="shared" si="266"/>
        <v>0</v>
      </c>
      <c r="GH77" s="43">
        <f t="shared" si="207"/>
        <v>0</v>
      </c>
      <c r="GI77" s="12">
        <v>0</v>
      </c>
      <c r="GJ77" s="12">
        <f t="shared" si="267"/>
        <v>0</v>
      </c>
      <c r="GK77" s="43">
        <f t="shared" si="208"/>
        <v>0</v>
      </c>
      <c r="GL77" s="27">
        <f t="shared" si="154"/>
        <v>0</v>
      </c>
      <c r="GM77" s="27">
        <f t="shared" si="268"/>
        <v>0</v>
      </c>
      <c r="GN77" s="43">
        <f t="shared" si="209"/>
        <v>0</v>
      </c>
      <c r="GO77" s="13">
        <f ca="1">'13年1-9支出明细'!BZ72/9*12</f>
        <v>0</v>
      </c>
      <c r="GP77" s="13" t="e">
        <f t="shared" si="269"/>
        <v>#DIV/0!</v>
      </c>
      <c r="GQ77" s="43" t="e">
        <f t="shared" si="210"/>
        <v>#DIV/0!</v>
      </c>
      <c r="GR77" s="13">
        <f ca="1">'13年1-9支出明细'!CA72/9*12</f>
        <v>0</v>
      </c>
      <c r="GS77" s="13">
        <f t="shared" si="270"/>
        <v>0</v>
      </c>
      <c r="GT77" s="43">
        <f t="shared" si="211"/>
        <v>0</v>
      </c>
      <c r="GU77" s="13">
        <f ca="1">'13年1-9支出明细'!CB72/9*12</f>
        <v>0</v>
      </c>
      <c r="GV77" s="27">
        <f t="shared" si="271"/>
        <v>0</v>
      </c>
      <c r="GW77" s="38">
        <f t="shared" si="214"/>
        <v>0</v>
      </c>
      <c r="GX77" s="13">
        <f ca="1">'13年1-9支出明细'!CC72/9*12</f>
        <v>0</v>
      </c>
      <c r="GY77" s="13">
        <f t="shared" si="272"/>
        <v>0</v>
      </c>
      <c r="GZ77" s="43">
        <f t="shared" si="212"/>
        <v>0</v>
      </c>
      <c r="HA77" s="13">
        <f ca="1">'13年1-9支出明细'!CD72/9*12</f>
        <v>0</v>
      </c>
      <c r="HB77" s="13">
        <f t="shared" si="273"/>
        <v>0</v>
      </c>
      <c r="HC77" s="56">
        <f t="shared" si="213"/>
        <v>0</v>
      </c>
    </row>
    <row r="78" spans="1:211">
      <c r="A78" s="18">
        <v>20509</v>
      </c>
      <c r="B78" s="3" t="s">
        <v>551</v>
      </c>
      <c r="C78" s="3" t="s">
        <v>367</v>
      </c>
      <c r="D78" s="12">
        <f t="shared" si="147"/>
        <v>201494.83999999997</v>
      </c>
      <c r="E78" s="12">
        <f t="shared" si="148"/>
        <v>174861.46666666665</v>
      </c>
      <c r="F78" s="13">
        <v>105984</v>
      </c>
      <c r="G78" s="26">
        <f t="shared" si="215"/>
        <v>122997.10530829481</v>
      </c>
      <c r="H78" s="40">
        <f t="shared" si="216"/>
        <v>1.5517392234768025E-3</v>
      </c>
      <c r="I78" s="13">
        <v>18678</v>
      </c>
      <c r="J78" s="13">
        <f t="shared" si="217"/>
        <v>21676.290128211152</v>
      </c>
      <c r="K78" s="40">
        <f t="shared" si="155"/>
        <v>5.0311113821474151E-4</v>
      </c>
      <c r="L78" s="13">
        <v>47692.800000000003</v>
      </c>
      <c r="M78" s="13">
        <f t="shared" si="218"/>
        <v>55348.697388732675</v>
      </c>
      <c r="N78" s="40">
        <f t="shared" si="156"/>
        <v>1.5517392234768027E-3</v>
      </c>
      <c r="O78" s="13">
        <v>0</v>
      </c>
      <c r="P78" s="13">
        <v>212</v>
      </c>
      <c r="Q78" s="13">
        <f t="shared" si="149"/>
        <v>0</v>
      </c>
      <c r="R78" s="43">
        <f t="shared" si="150"/>
        <v>0</v>
      </c>
      <c r="S78" s="124">
        <v>0</v>
      </c>
      <c r="T78" s="130">
        <v>2400</v>
      </c>
      <c r="U78" s="125">
        <v>212</v>
      </c>
      <c r="V78" s="125">
        <f t="shared" si="219"/>
        <v>2785.2605368726186</v>
      </c>
      <c r="W78" s="43">
        <f t="shared" si="157"/>
        <v>4.2936882782310007E-4</v>
      </c>
      <c r="X78" s="13">
        <f ca="1">'13年1-9支出明细'!K73/9*12</f>
        <v>106.66666666666667</v>
      </c>
      <c r="Y78" s="13">
        <f t="shared" si="220"/>
        <v>123.78935719433858</v>
      </c>
      <c r="Z78" s="43">
        <f t="shared" si="158"/>
        <v>4.3799305014527679E-5</v>
      </c>
      <c r="AA78" s="13">
        <f ca="1">'13年1-9支出明细'!L73/9*12</f>
        <v>0</v>
      </c>
      <c r="AB78" s="13">
        <f t="shared" si="221"/>
        <v>0</v>
      </c>
      <c r="AC78" s="43">
        <f t="shared" si="159"/>
        <v>0</v>
      </c>
      <c r="AD78" s="13">
        <f ca="1">'13年1-9支出明细'!M73/9*12</f>
        <v>0</v>
      </c>
      <c r="AE78" s="13">
        <f t="shared" si="222"/>
        <v>0</v>
      </c>
      <c r="AF78" s="43">
        <f t="shared" si="160"/>
        <v>0</v>
      </c>
      <c r="AG78" s="13">
        <f ca="1">'13年1-9支出明细'!N73/9*12</f>
        <v>0</v>
      </c>
      <c r="AH78" s="23">
        <v>0</v>
      </c>
      <c r="AI78" s="43">
        <v>0</v>
      </c>
      <c r="AJ78" s="23">
        <f t="shared" si="161"/>
        <v>0</v>
      </c>
      <c r="AK78" s="23">
        <f t="shared" si="162"/>
        <v>0</v>
      </c>
      <c r="AL78" s="43">
        <f t="shared" si="163"/>
        <v>0</v>
      </c>
      <c r="AM78" s="13">
        <f ca="1">'13年1-9支出明细'!P73/9*12</f>
        <v>0</v>
      </c>
      <c r="AN78" s="13">
        <f t="shared" si="223"/>
        <v>0</v>
      </c>
      <c r="AO78" s="43">
        <f t="shared" si="164"/>
        <v>0</v>
      </c>
      <c r="AP78" s="13">
        <f ca="1">'13年1-9支出明细'!Q73/9*12</f>
        <v>0</v>
      </c>
      <c r="AQ78" s="13">
        <f t="shared" si="224"/>
        <v>0</v>
      </c>
      <c r="AR78" s="43">
        <f t="shared" si="165"/>
        <v>0</v>
      </c>
      <c r="AS78" s="13">
        <f ca="1">'13年1-9支出明细'!R73/9*12</f>
        <v>0</v>
      </c>
      <c r="AT78" s="13">
        <f t="shared" si="225"/>
        <v>0</v>
      </c>
      <c r="AU78" s="43">
        <f t="shared" si="166"/>
        <v>0</v>
      </c>
      <c r="AV78" s="13">
        <v>0</v>
      </c>
      <c r="AW78" s="13">
        <f t="shared" si="226"/>
        <v>0</v>
      </c>
      <c r="AX78" s="43">
        <f t="shared" si="167"/>
        <v>0</v>
      </c>
      <c r="AY78" s="12">
        <f t="shared" si="227"/>
        <v>22113.013333333332</v>
      </c>
      <c r="AZ78" s="31">
        <f t="shared" si="228"/>
        <v>25662.709745279732</v>
      </c>
      <c r="BA78" s="43">
        <f t="shared" si="168"/>
        <v>2.1182098036354616E-4</v>
      </c>
      <c r="BB78" s="13">
        <f ca="1">'13年1-9支出明细'!U73/9*12</f>
        <v>0</v>
      </c>
      <c r="BC78" s="13">
        <f t="shared" si="229"/>
        <v>0</v>
      </c>
      <c r="BD78" s="43">
        <f t="shared" si="169"/>
        <v>0</v>
      </c>
      <c r="BE78" s="13">
        <f ca="1">'13年1-9支出明细'!V73/9*12</f>
        <v>0</v>
      </c>
      <c r="BF78" s="13">
        <f t="shared" si="230"/>
        <v>0</v>
      </c>
      <c r="BG78" s="43">
        <f t="shared" si="170"/>
        <v>0</v>
      </c>
      <c r="BH78" s="13">
        <f ca="1">'13年1-9支出明细'!W73/9*12</f>
        <v>0</v>
      </c>
      <c r="BI78" s="13">
        <f t="shared" si="231"/>
        <v>0</v>
      </c>
      <c r="BJ78" s="43">
        <f t="shared" si="171"/>
        <v>0</v>
      </c>
      <c r="BK78" s="13">
        <f ca="1">'13年1-9支出明细'!X73/9*12</f>
        <v>67.466666666666669</v>
      </c>
      <c r="BL78" s="13">
        <f t="shared" si="232"/>
        <v>78.296768425419145</v>
      </c>
      <c r="BM78" s="43">
        <f t="shared" si="172"/>
        <v>9.9255935529464414E-5</v>
      </c>
      <c r="BN78" s="13">
        <f ca="1">'13年1-9支出明细'!Y73/9*12</f>
        <v>19667.533333333333</v>
      </c>
      <c r="BO78" s="13">
        <f t="shared" si="233"/>
        <v>22824.668521233376</v>
      </c>
      <c r="BP78" s="43">
        <f t="shared" si="173"/>
        <v>9.7291235219663947E-3</v>
      </c>
      <c r="BQ78" s="13">
        <f ca="1">'13年1-9支出明细'!Z73/9*12</f>
        <v>939.1733333333334</v>
      </c>
      <c r="BR78" s="13">
        <f ca="1">Sheet2!EP72+Sheet2!V72</f>
        <v>1438.84</v>
      </c>
      <c r="BS78" s="13">
        <f t="shared" si="234"/>
        <v>1089.9343427568529</v>
      </c>
      <c r="BT78" s="43">
        <f t="shared" si="174"/>
        <v>1.0619392431846575E-5</v>
      </c>
      <c r="BU78" s="13">
        <f ca="1">'13年1-9支出明细'!AB73/9*12</f>
        <v>1491.7866666666666</v>
      </c>
      <c r="BV78" s="13">
        <f t="shared" si="235"/>
        <v>1731.2560550414219</v>
      </c>
      <c r="BW78" s="43">
        <f t="shared" si="175"/>
        <v>3.2911596751928625E-4</v>
      </c>
      <c r="BX78" s="13">
        <f ca="1">'13年1-9支出明细'!AC73/9*12</f>
        <v>426.66666666666669</v>
      </c>
      <c r="BY78" s="13">
        <f t="shared" si="236"/>
        <v>495.15742877735437</v>
      </c>
      <c r="BZ78" s="43">
        <f t="shared" si="176"/>
        <v>3.8038482415279126E-4</v>
      </c>
      <c r="CA78" s="12">
        <f t="shared" si="274"/>
        <v>3704.3599999999997</v>
      </c>
      <c r="CB78" s="30">
        <f t="shared" si="237"/>
        <v>4299.0032176539371</v>
      </c>
      <c r="CC78" s="43">
        <f t="shared" si="177"/>
        <v>1.3851095397360259E-5</v>
      </c>
      <c r="CD78" s="13">
        <f ca="1">'13年1-9支出明细'!AE73/9*12</f>
        <v>3704.3599999999997</v>
      </c>
      <c r="CE78" s="13">
        <f t="shared" si="238"/>
        <v>4299.003217653938</v>
      </c>
      <c r="CF78" s="43">
        <f t="shared" si="178"/>
        <v>1.6034090574873234E-5</v>
      </c>
      <c r="CG78" s="13">
        <f ca="1">'13年1-9支出明细'!AF73/9*12</f>
        <v>0</v>
      </c>
      <c r="CH78" s="13">
        <f ca="1">Sheet2!BP72+Sheet2!ET72</f>
        <v>0</v>
      </c>
      <c r="CI78" s="13">
        <f t="shared" si="239"/>
        <v>0</v>
      </c>
      <c r="CJ78" s="43">
        <f t="shared" si="179"/>
        <v>0</v>
      </c>
      <c r="CK78" s="12">
        <f t="shared" si="153"/>
        <v>0</v>
      </c>
      <c r="CL78" s="30">
        <f t="shared" si="240"/>
        <v>0</v>
      </c>
      <c r="CM78" s="43">
        <f t="shared" si="180"/>
        <v>0</v>
      </c>
      <c r="CN78" s="13">
        <f ca="1">'13年1-9支出明细'!AI73/9*12</f>
        <v>0</v>
      </c>
      <c r="CO78" s="13">
        <f t="shared" si="241"/>
        <v>0</v>
      </c>
      <c r="CP78" s="43">
        <f t="shared" si="181"/>
        <v>0</v>
      </c>
      <c r="CQ78" s="13">
        <f ca="1">'13年1-9支出明细'!AJ73/9*12</f>
        <v>0</v>
      </c>
      <c r="CR78" s="13">
        <f t="shared" si="242"/>
        <v>0</v>
      </c>
      <c r="CS78" s="43">
        <f t="shared" si="182"/>
        <v>0</v>
      </c>
      <c r="CT78" s="13">
        <f ca="1">'13年1-9支出明细'!AK73/9*12</f>
        <v>0</v>
      </c>
      <c r="CU78" s="13">
        <f t="shared" si="243"/>
        <v>0</v>
      </c>
      <c r="CV78" s="43">
        <f t="shared" si="183"/>
        <v>0</v>
      </c>
      <c r="CW78" s="13">
        <f ca="1">'13年1-9支出明细'!AL73/9*12</f>
        <v>0</v>
      </c>
      <c r="CX78" s="13">
        <f t="shared" si="244"/>
        <v>0</v>
      </c>
      <c r="CY78" s="43">
        <f t="shared" si="184"/>
        <v>0</v>
      </c>
      <c r="CZ78" s="13">
        <f ca="1">'13年1-9支出明细'!AM73/9*12</f>
        <v>0</v>
      </c>
      <c r="DA78" s="13">
        <f t="shared" si="245"/>
        <v>0</v>
      </c>
      <c r="DB78" s="43">
        <f t="shared" si="185"/>
        <v>0</v>
      </c>
      <c r="DC78" s="13">
        <f ca="1">'13年1-9支出明细'!AN73/9*12</f>
        <v>0</v>
      </c>
      <c r="DD78" s="13">
        <f t="shared" si="246"/>
        <v>0</v>
      </c>
      <c r="DE78" s="13">
        <f ca="1">Sheet2!DG72+Sheet2!AD72</f>
        <v>0</v>
      </c>
      <c r="DF78" s="43">
        <f t="shared" si="186"/>
        <v>0</v>
      </c>
      <c r="DG78" s="13">
        <f ca="1">'13年1-9支出明细'!AP73/9*12</f>
        <v>0</v>
      </c>
      <c r="DH78" s="13">
        <f t="shared" si="247"/>
        <v>0</v>
      </c>
      <c r="DI78" s="43">
        <f t="shared" si="187"/>
        <v>0</v>
      </c>
      <c r="DJ78" s="13">
        <f ca="1">'13年1-9支出明细'!AQ73/9*12</f>
        <v>0</v>
      </c>
      <c r="DK78" s="13">
        <f t="shared" si="248"/>
        <v>0</v>
      </c>
      <c r="DL78" s="43">
        <f t="shared" si="188"/>
        <v>0</v>
      </c>
      <c r="DM78" s="13">
        <f ca="1">'13年1-9支出明细'!AR73/9*12</f>
        <v>0</v>
      </c>
      <c r="DN78" s="13">
        <f ca="1">Sheet2!DK72+Sheet2!AH72</f>
        <v>0</v>
      </c>
      <c r="DO78" s="13"/>
      <c r="DP78" s="43">
        <f t="shared" si="189"/>
        <v>0</v>
      </c>
      <c r="DQ78" s="13">
        <f ca="1">'13年1-9支出明细'!AT73/9*12</f>
        <v>0</v>
      </c>
      <c r="DR78" s="13">
        <f t="shared" si="249"/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43">
        <f t="shared" si="190"/>
        <v>0</v>
      </c>
      <c r="EA78" s="13">
        <v>0</v>
      </c>
      <c r="EB78" s="13">
        <f t="shared" si="250"/>
        <v>0</v>
      </c>
      <c r="EC78" s="43">
        <f t="shared" si="191"/>
        <v>0</v>
      </c>
      <c r="ED78" s="13">
        <f ca="1">'13年1-9支出明细'!BC73/9*12</f>
        <v>0</v>
      </c>
      <c r="EE78" s="13">
        <f t="shared" si="251"/>
        <v>0</v>
      </c>
      <c r="EF78" s="43">
        <f t="shared" si="192"/>
        <v>0</v>
      </c>
      <c r="EG78" s="13">
        <f ca="1">'13年1-9支出明细'!BD73/9*12</f>
        <v>0</v>
      </c>
      <c r="EH78" s="13">
        <f t="shared" si="252"/>
        <v>0</v>
      </c>
      <c r="EI78" s="43">
        <f t="shared" si="193"/>
        <v>0</v>
      </c>
      <c r="EJ78" s="13">
        <f ca="1">'13年1-9支出明细'!BE73/9*12</f>
        <v>0</v>
      </c>
      <c r="EK78" s="13">
        <f t="shared" si="253"/>
        <v>0</v>
      </c>
      <c r="EL78" s="13">
        <v>0</v>
      </c>
      <c r="EM78" s="43">
        <f t="shared" si="194"/>
        <v>0</v>
      </c>
      <c r="EN78" s="13">
        <f ca="1">'13年1-9支出明细'!BG73/9*12</f>
        <v>0</v>
      </c>
      <c r="EO78" s="13">
        <f t="shared" si="254"/>
        <v>0</v>
      </c>
      <c r="EP78" s="43">
        <f t="shared" si="195"/>
        <v>0</v>
      </c>
      <c r="EQ78" s="13">
        <f ca="1">'13年1-9支出明细'!BH73/9*12</f>
        <v>0</v>
      </c>
      <c r="ER78" s="13">
        <f t="shared" si="255"/>
        <v>0</v>
      </c>
      <c r="ES78" s="43">
        <f t="shared" si="196"/>
        <v>0</v>
      </c>
      <c r="ET78" s="13">
        <v>0</v>
      </c>
      <c r="EU78" s="13">
        <f t="shared" si="256"/>
        <v>0</v>
      </c>
      <c r="EV78" s="43">
        <f t="shared" si="197"/>
        <v>0</v>
      </c>
      <c r="EW78" s="13">
        <f ca="1">'13年1-9支出明细'!BJ73/9*12</f>
        <v>0</v>
      </c>
      <c r="EX78" s="13">
        <f t="shared" si="257"/>
        <v>0</v>
      </c>
      <c r="EY78" s="43">
        <f t="shared" si="198"/>
        <v>0</v>
      </c>
      <c r="EZ78" s="13">
        <v>0</v>
      </c>
      <c r="FA78" s="13">
        <f t="shared" si="258"/>
        <v>0</v>
      </c>
      <c r="FB78" s="43">
        <f t="shared" si="199"/>
        <v>0</v>
      </c>
      <c r="FC78" s="13">
        <f ca="1">'13年1-9支出明细'!BL73/9*12</f>
        <v>0</v>
      </c>
      <c r="FD78" s="13">
        <f t="shared" si="259"/>
        <v>0</v>
      </c>
      <c r="FE78" s="43">
        <f t="shared" si="200"/>
        <v>0</v>
      </c>
      <c r="FF78" s="13">
        <f ca="1">'13年1-9支出明细'!BM73/9*12</f>
        <v>0</v>
      </c>
      <c r="FG78" s="13">
        <f t="shared" si="260"/>
        <v>0</v>
      </c>
      <c r="FH78" s="43">
        <f t="shared" si="201"/>
        <v>0</v>
      </c>
      <c r="FI78" s="13">
        <f ca="1">'13年1-9支出明细'!BN73/9*12</f>
        <v>0</v>
      </c>
      <c r="FJ78" s="13">
        <f ca="1">Sheet2!EX72+Sheet2!BF72</f>
        <v>0</v>
      </c>
      <c r="FK78" s="13">
        <f t="shared" si="261"/>
        <v>0</v>
      </c>
      <c r="FL78" s="43">
        <f t="shared" si="202"/>
        <v>0</v>
      </c>
      <c r="FM78" s="13">
        <f ca="1">'13年1-9支出明细'!BP73/9*12</f>
        <v>0</v>
      </c>
      <c r="FN78" s="13">
        <v>0</v>
      </c>
      <c r="FO78" s="43">
        <v>0</v>
      </c>
      <c r="FP78" s="13">
        <v>0</v>
      </c>
      <c r="FQ78" s="13">
        <f t="shared" si="262"/>
        <v>0</v>
      </c>
      <c r="FR78" s="43">
        <f t="shared" si="203"/>
        <v>0</v>
      </c>
      <c r="FS78" s="13">
        <f ca="1">'13年1-9支出明细'!BR73/9*12</f>
        <v>0</v>
      </c>
      <c r="FT78" s="13">
        <v>0</v>
      </c>
      <c r="FU78" s="13"/>
      <c r="FV78" s="43"/>
      <c r="FW78" s="13">
        <f ca="1">'13年1-9支出明细'!BT73/9*12</f>
        <v>0</v>
      </c>
      <c r="FX78" s="13">
        <f t="shared" si="263"/>
        <v>0</v>
      </c>
      <c r="FY78" s="43">
        <f t="shared" si="204"/>
        <v>0</v>
      </c>
      <c r="FZ78" s="12">
        <f ca="1">'13年1-9支出明细'!BU73/9*12</f>
        <v>816</v>
      </c>
      <c r="GA78" s="12">
        <f t="shared" si="264"/>
        <v>946.98858253669005</v>
      </c>
      <c r="GB78" s="43">
        <f t="shared" si="205"/>
        <v>2.8203172831228849E-5</v>
      </c>
      <c r="GC78" s="12">
        <f ca="1">'13年1-9支出明细'!BV73/9*12</f>
        <v>0</v>
      </c>
      <c r="GD78" s="12">
        <f t="shared" si="265"/>
        <v>0</v>
      </c>
      <c r="GE78" s="43">
        <f t="shared" si="206"/>
        <v>0</v>
      </c>
      <c r="GF78" s="12">
        <f ca="1">'13年1-9支出明细'!BW73/9*12</f>
        <v>0</v>
      </c>
      <c r="GG78" s="12">
        <f t="shared" si="266"/>
        <v>0</v>
      </c>
      <c r="GH78" s="43">
        <f t="shared" si="207"/>
        <v>0</v>
      </c>
      <c r="GI78" s="12">
        <v>0</v>
      </c>
      <c r="GJ78" s="12">
        <f t="shared" si="267"/>
        <v>0</v>
      </c>
      <c r="GK78" s="43">
        <f t="shared" si="208"/>
        <v>0</v>
      </c>
      <c r="GL78" s="27">
        <f t="shared" si="154"/>
        <v>0</v>
      </c>
      <c r="GM78" s="27">
        <f t="shared" si="268"/>
        <v>0</v>
      </c>
      <c r="GN78" s="43">
        <f t="shared" si="209"/>
        <v>0</v>
      </c>
      <c r="GO78" s="13">
        <f ca="1">'13年1-9支出明细'!BZ73/9*12</f>
        <v>0</v>
      </c>
      <c r="GP78" s="13" t="e">
        <f t="shared" si="269"/>
        <v>#DIV/0!</v>
      </c>
      <c r="GQ78" s="43" t="e">
        <f t="shared" si="210"/>
        <v>#DIV/0!</v>
      </c>
      <c r="GR78" s="13">
        <f ca="1">'13年1-9支出明细'!CA73/9*12</f>
        <v>0</v>
      </c>
      <c r="GS78" s="13">
        <f t="shared" si="270"/>
        <v>0</v>
      </c>
      <c r="GT78" s="43">
        <f t="shared" si="211"/>
        <v>0</v>
      </c>
      <c r="GU78" s="13">
        <f ca="1">'13年1-9支出明细'!CB73/9*12</f>
        <v>0</v>
      </c>
      <c r="GV78" s="27">
        <f t="shared" si="271"/>
        <v>0</v>
      </c>
      <c r="GW78" s="38">
        <f t="shared" si="214"/>
        <v>0</v>
      </c>
      <c r="GX78" s="13">
        <f ca="1">'13年1-9支出明细'!CC73/9*12</f>
        <v>0</v>
      </c>
      <c r="GY78" s="13">
        <f t="shared" si="272"/>
        <v>0</v>
      </c>
      <c r="GZ78" s="43">
        <f t="shared" si="212"/>
        <v>0</v>
      </c>
      <c r="HA78" s="13">
        <f ca="1">'13年1-9支出明细'!CD73/9*12</f>
        <v>0</v>
      </c>
      <c r="HB78" s="13">
        <f t="shared" si="273"/>
        <v>0</v>
      </c>
      <c r="HC78" s="56">
        <f t="shared" si="213"/>
        <v>0</v>
      </c>
    </row>
    <row r="79" spans="1:211">
      <c r="A79" s="18">
        <v>20510</v>
      </c>
      <c r="B79" s="3" t="s">
        <v>552</v>
      </c>
      <c r="C79" s="3" t="s">
        <v>368</v>
      </c>
      <c r="D79" s="12">
        <f t="shared" si="147"/>
        <v>215170.1633333333</v>
      </c>
      <c r="E79" s="12">
        <f t="shared" si="148"/>
        <v>136666.79999999999</v>
      </c>
      <c r="F79" s="13">
        <v>56184</v>
      </c>
      <c r="G79" s="26">
        <f t="shared" si="215"/>
        <v>65202.949168187981</v>
      </c>
      <c r="H79" s="40">
        <f t="shared" si="216"/>
        <v>8.2260451135851326E-4</v>
      </c>
      <c r="I79" s="13">
        <v>52800</v>
      </c>
      <c r="J79" s="13">
        <f t="shared" si="217"/>
        <v>61275.731811197591</v>
      </c>
      <c r="K79" s="40">
        <f t="shared" si="155"/>
        <v>1.4222222988402584E-3</v>
      </c>
      <c r="L79" s="13">
        <v>25282.799999999999</v>
      </c>
      <c r="M79" s="13">
        <f t="shared" si="218"/>
        <v>29341.327125684598</v>
      </c>
      <c r="N79" s="40">
        <f t="shared" si="156"/>
        <v>8.2260451135851337E-4</v>
      </c>
      <c r="O79" s="13">
        <v>0</v>
      </c>
      <c r="P79" s="13">
        <v>0</v>
      </c>
      <c r="Q79" s="13">
        <f t="shared" si="149"/>
        <v>0</v>
      </c>
      <c r="R79" s="43">
        <f t="shared" si="150"/>
        <v>0</v>
      </c>
      <c r="S79" s="124">
        <v>0</v>
      </c>
      <c r="T79" s="130">
        <v>2400</v>
      </c>
      <c r="U79" s="125">
        <v>0</v>
      </c>
      <c r="V79" s="125">
        <f t="shared" si="219"/>
        <v>2785.2605368726186</v>
      </c>
      <c r="W79" s="43">
        <f t="shared" si="157"/>
        <v>4.2936882782310007E-4</v>
      </c>
      <c r="X79" s="13">
        <f ca="1">'13年1-9支出明细'!K74/9*12</f>
        <v>0</v>
      </c>
      <c r="Y79" s="13">
        <f t="shared" si="220"/>
        <v>0</v>
      </c>
      <c r="Z79" s="43">
        <f t="shared" si="158"/>
        <v>0</v>
      </c>
      <c r="AA79" s="13">
        <f ca="1">'13年1-9支出明细'!L74/9*12</f>
        <v>0</v>
      </c>
      <c r="AB79" s="13">
        <f t="shared" si="221"/>
        <v>0</v>
      </c>
      <c r="AC79" s="43">
        <f t="shared" si="159"/>
        <v>0</v>
      </c>
      <c r="AD79" s="13">
        <f ca="1">'13年1-9支出明细'!M74/9*12</f>
        <v>0</v>
      </c>
      <c r="AE79" s="13">
        <f t="shared" si="222"/>
        <v>0</v>
      </c>
      <c r="AF79" s="43">
        <f t="shared" si="160"/>
        <v>0</v>
      </c>
      <c r="AG79" s="13">
        <f ca="1">'13年1-9支出明细'!N74/9*12</f>
        <v>0</v>
      </c>
      <c r="AH79" s="23">
        <v>0</v>
      </c>
      <c r="AI79" s="43">
        <v>0</v>
      </c>
      <c r="AJ79" s="23">
        <f t="shared" si="161"/>
        <v>0</v>
      </c>
      <c r="AK79" s="23">
        <f t="shared" si="162"/>
        <v>0</v>
      </c>
      <c r="AL79" s="43">
        <f t="shared" si="163"/>
        <v>0</v>
      </c>
      <c r="AM79" s="13">
        <f ca="1">'13年1-9支出明细'!P74/9*12</f>
        <v>0</v>
      </c>
      <c r="AN79" s="13">
        <f t="shared" si="223"/>
        <v>0</v>
      </c>
      <c r="AO79" s="43">
        <f t="shared" si="164"/>
        <v>0</v>
      </c>
      <c r="AP79" s="13">
        <f ca="1">'13年1-9支出明细'!Q74/9*12</f>
        <v>0</v>
      </c>
      <c r="AQ79" s="13">
        <f t="shared" si="224"/>
        <v>0</v>
      </c>
      <c r="AR79" s="43">
        <f t="shared" si="165"/>
        <v>0</v>
      </c>
      <c r="AS79" s="13">
        <f ca="1">'13年1-9支出明细'!R74/9*12</f>
        <v>0</v>
      </c>
      <c r="AT79" s="13">
        <f t="shared" si="225"/>
        <v>0</v>
      </c>
      <c r="AU79" s="43">
        <f t="shared" si="166"/>
        <v>0</v>
      </c>
      <c r="AV79" s="13">
        <v>0</v>
      </c>
      <c r="AW79" s="13">
        <f t="shared" si="226"/>
        <v>0</v>
      </c>
      <c r="AX79" s="43">
        <f t="shared" si="167"/>
        <v>0</v>
      </c>
      <c r="AY79" s="12">
        <f t="shared" si="227"/>
        <v>1634.5366666666666</v>
      </c>
      <c r="AZ79" s="31">
        <f t="shared" si="228"/>
        <v>1896.9210307241578</v>
      </c>
      <c r="BA79" s="43">
        <f t="shared" si="168"/>
        <v>1.5657258192468395E-5</v>
      </c>
      <c r="BB79" s="13">
        <f ca="1">'13年1-9支出明细'!U74/9*12</f>
        <v>0</v>
      </c>
      <c r="BC79" s="13">
        <f t="shared" si="229"/>
        <v>0</v>
      </c>
      <c r="BD79" s="43">
        <f t="shared" si="169"/>
        <v>0</v>
      </c>
      <c r="BE79" s="13">
        <f ca="1">'13年1-9支出明细'!V74/9*12</f>
        <v>0</v>
      </c>
      <c r="BF79" s="13">
        <f t="shared" si="230"/>
        <v>0</v>
      </c>
      <c r="BG79" s="43">
        <f t="shared" si="170"/>
        <v>0</v>
      </c>
      <c r="BH79" s="13">
        <f ca="1">'13年1-9支出明细'!W74/9*12</f>
        <v>0</v>
      </c>
      <c r="BI79" s="13">
        <f t="shared" si="231"/>
        <v>0</v>
      </c>
      <c r="BJ79" s="43">
        <f t="shared" si="171"/>
        <v>0</v>
      </c>
      <c r="BK79" s="13">
        <f ca="1">'13年1-9支出明细'!X74/9*12</f>
        <v>0</v>
      </c>
      <c r="BL79" s="13">
        <f t="shared" si="232"/>
        <v>0</v>
      </c>
      <c r="BM79" s="43">
        <f t="shared" si="172"/>
        <v>0</v>
      </c>
      <c r="BN79" s="13">
        <f ca="1">'13年1-9支出明细'!Y74/9*12</f>
        <v>0</v>
      </c>
      <c r="BO79" s="13">
        <f t="shared" si="233"/>
        <v>0</v>
      </c>
      <c r="BP79" s="43">
        <f t="shared" si="173"/>
        <v>0</v>
      </c>
      <c r="BQ79" s="13">
        <f ca="1">'13年1-9支出明细'!Z74/9*12</f>
        <v>701.06666666666661</v>
      </c>
      <c r="BR79" s="13">
        <f ca="1">Sheet2!EP73+Sheet2!V73</f>
        <v>933.47</v>
      </c>
      <c r="BS79" s="13">
        <f t="shared" si="234"/>
        <v>813.60555015979025</v>
      </c>
      <c r="BT79" s="43">
        <f t="shared" si="174"/>
        <v>7.927079900997938E-6</v>
      </c>
      <c r="BU79" s="13">
        <f ca="1">'13年1-9支出明细'!AB74/9*12</f>
        <v>1244.6266666666668</v>
      </c>
      <c r="BV79" s="13">
        <f t="shared" si="235"/>
        <v>1444.4206407524903</v>
      </c>
      <c r="BW79" s="43">
        <f t="shared" si="175"/>
        <v>2.7458786082033907E-4</v>
      </c>
      <c r="BX79" s="13">
        <f ca="1">'13年1-9支出明细'!AC74/9*12</f>
        <v>0</v>
      </c>
      <c r="BY79" s="13">
        <f t="shared" si="236"/>
        <v>0</v>
      </c>
      <c r="BZ79" s="43">
        <f t="shared" si="176"/>
        <v>0</v>
      </c>
      <c r="CA79" s="12">
        <f t="shared" si="274"/>
        <v>99.866666666666674</v>
      </c>
      <c r="CB79" s="30">
        <f t="shared" si="237"/>
        <v>115.89778567319951</v>
      </c>
      <c r="CC79" s="43">
        <f t="shared" si="177"/>
        <v>3.7341476719767466E-7</v>
      </c>
      <c r="CD79" s="13">
        <f ca="1">'13年1-9支出明细'!AE74/9*12</f>
        <v>99.866666666666674</v>
      </c>
      <c r="CE79" s="13">
        <f t="shared" si="238"/>
        <v>115.89778567319951</v>
      </c>
      <c r="CF79" s="43">
        <f t="shared" si="178"/>
        <v>4.3226662061570885E-7</v>
      </c>
      <c r="CG79" s="13">
        <f ca="1">'13年1-9支出明细'!AF74/9*12</f>
        <v>0</v>
      </c>
      <c r="CH79" s="13">
        <f ca="1">Sheet2!BP73+Sheet2!ET73</f>
        <v>0</v>
      </c>
      <c r="CI79" s="13">
        <f t="shared" si="239"/>
        <v>0</v>
      </c>
      <c r="CJ79" s="43">
        <f t="shared" si="179"/>
        <v>0</v>
      </c>
      <c r="CK79" s="12">
        <f t="shared" si="153"/>
        <v>0</v>
      </c>
      <c r="CL79" s="30">
        <f t="shared" si="240"/>
        <v>0</v>
      </c>
      <c r="CM79" s="43">
        <f t="shared" si="180"/>
        <v>0</v>
      </c>
      <c r="CN79" s="13">
        <f ca="1">'13年1-9支出明细'!AI74/9*12</f>
        <v>0</v>
      </c>
      <c r="CO79" s="13">
        <f t="shared" si="241"/>
        <v>0</v>
      </c>
      <c r="CP79" s="43">
        <f t="shared" si="181"/>
        <v>0</v>
      </c>
      <c r="CQ79" s="13">
        <f ca="1">'13年1-9支出明细'!AJ74/9*12</f>
        <v>0</v>
      </c>
      <c r="CR79" s="13">
        <f t="shared" si="242"/>
        <v>0</v>
      </c>
      <c r="CS79" s="43">
        <f t="shared" si="182"/>
        <v>0</v>
      </c>
      <c r="CT79" s="13">
        <f ca="1">'13年1-9支出明细'!AK74/9*12</f>
        <v>0</v>
      </c>
      <c r="CU79" s="13">
        <f t="shared" si="243"/>
        <v>0</v>
      </c>
      <c r="CV79" s="43">
        <f t="shared" si="183"/>
        <v>0</v>
      </c>
      <c r="CW79" s="13">
        <f ca="1">'13年1-9支出明细'!AL74/9*12</f>
        <v>0</v>
      </c>
      <c r="CX79" s="13">
        <f t="shared" si="244"/>
        <v>0</v>
      </c>
      <c r="CY79" s="43">
        <f t="shared" si="184"/>
        <v>0</v>
      </c>
      <c r="CZ79" s="13">
        <f ca="1">'13年1-9支出明细'!AM74/9*12</f>
        <v>0</v>
      </c>
      <c r="DA79" s="13">
        <f t="shared" si="245"/>
        <v>0</v>
      </c>
      <c r="DB79" s="43">
        <f t="shared" si="185"/>
        <v>0</v>
      </c>
      <c r="DC79" s="13">
        <f ca="1">'13年1-9支出明细'!AN74/9*12</f>
        <v>0</v>
      </c>
      <c r="DD79" s="13">
        <f t="shared" si="246"/>
        <v>0</v>
      </c>
      <c r="DE79" s="13">
        <f ca="1">Sheet2!DG73+Sheet2!AD73</f>
        <v>0</v>
      </c>
      <c r="DF79" s="43">
        <f t="shared" si="186"/>
        <v>0</v>
      </c>
      <c r="DG79" s="13">
        <f ca="1">'13年1-9支出明细'!AP74/9*12</f>
        <v>0</v>
      </c>
      <c r="DH79" s="13">
        <f t="shared" si="247"/>
        <v>0</v>
      </c>
      <c r="DI79" s="43">
        <f t="shared" si="187"/>
        <v>0</v>
      </c>
      <c r="DJ79" s="13">
        <f ca="1">'13年1-9支出明细'!AQ74/9*12</f>
        <v>0</v>
      </c>
      <c r="DK79" s="13">
        <f t="shared" si="248"/>
        <v>0</v>
      </c>
      <c r="DL79" s="43">
        <f t="shared" si="188"/>
        <v>0</v>
      </c>
      <c r="DM79" s="13">
        <f ca="1">'13年1-9支出明细'!AR74/9*12</f>
        <v>0</v>
      </c>
      <c r="DN79" s="13">
        <f ca="1">Sheet2!DK73+Sheet2!AH73</f>
        <v>0</v>
      </c>
      <c r="DO79" s="13"/>
      <c r="DP79" s="43">
        <f t="shared" si="189"/>
        <v>0</v>
      </c>
      <c r="DQ79" s="13">
        <f ca="1">'13年1-9支出明细'!AT74/9*12</f>
        <v>0</v>
      </c>
      <c r="DR79" s="13">
        <f t="shared" si="249"/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43">
        <f t="shared" si="190"/>
        <v>0</v>
      </c>
      <c r="EA79" s="13">
        <v>0</v>
      </c>
      <c r="EB79" s="13">
        <f t="shared" si="250"/>
        <v>0</v>
      </c>
      <c r="EC79" s="43">
        <f t="shared" si="191"/>
        <v>0</v>
      </c>
      <c r="ED79" s="13">
        <f ca="1">'13年1-9支出明细'!BC74/9*12</f>
        <v>0</v>
      </c>
      <c r="EE79" s="13">
        <f t="shared" si="251"/>
        <v>0</v>
      </c>
      <c r="EF79" s="43">
        <f t="shared" si="192"/>
        <v>0</v>
      </c>
      <c r="EG79" s="13">
        <f ca="1">'13年1-9支出明细'!BD74/9*12</f>
        <v>0</v>
      </c>
      <c r="EH79" s="13">
        <f t="shared" si="252"/>
        <v>0</v>
      </c>
      <c r="EI79" s="43">
        <f t="shared" si="193"/>
        <v>0</v>
      </c>
      <c r="EJ79" s="13">
        <f ca="1">'13年1-9支出明细'!BE74/9*12</f>
        <v>0</v>
      </c>
      <c r="EK79" s="13">
        <f t="shared" si="253"/>
        <v>0</v>
      </c>
      <c r="EL79" s="13">
        <v>0</v>
      </c>
      <c r="EM79" s="43">
        <f t="shared" si="194"/>
        <v>0</v>
      </c>
      <c r="EN79" s="13">
        <f ca="1">'13年1-9支出明细'!BG74/9*12</f>
        <v>0</v>
      </c>
      <c r="EO79" s="13">
        <f t="shared" si="254"/>
        <v>0</v>
      </c>
      <c r="EP79" s="43">
        <f t="shared" si="195"/>
        <v>0</v>
      </c>
      <c r="EQ79" s="13">
        <f ca="1">'13年1-9支出明细'!BH74/9*12</f>
        <v>0</v>
      </c>
      <c r="ER79" s="13">
        <f t="shared" si="255"/>
        <v>0</v>
      </c>
      <c r="ES79" s="43">
        <f t="shared" si="196"/>
        <v>0</v>
      </c>
      <c r="ET79" s="13">
        <v>0</v>
      </c>
      <c r="EU79" s="13">
        <f t="shared" si="256"/>
        <v>0</v>
      </c>
      <c r="EV79" s="43">
        <f t="shared" si="197"/>
        <v>0</v>
      </c>
      <c r="EW79" s="13">
        <f ca="1">'13年1-9支出明细'!BJ74/9*12</f>
        <v>0</v>
      </c>
      <c r="EX79" s="13">
        <f t="shared" si="257"/>
        <v>0</v>
      </c>
      <c r="EY79" s="43">
        <f t="shared" si="198"/>
        <v>0</v>
      </c>
      <c r="EZ79" s="13">
        <v>0</v>
      </c>
      <c r="FA79" s="13">
        <f t="shared" si="258"/>
        <v>0</v>
      </c>
      <c r="FB79" s="43">
        <f t="shared" si="199"/>
        <v>0</v>
      </c>
      <c r="FC79" s="13">
        <f ca="1">'13年1-9支出明细'!BL74/9*12</f>
        <v>0</v>
      </c>
      <c r="FD79" s="13">
        <f t="shared" si="259"/>
        <v>0</v>
      </c>
      <c r="FE79" s="43">
        <f t="shared" si="200"/>
        <v>0</v>
      </c>
      <c r="FF79" s="13">
        <f ca="1">'13年1-9支出明细'!BM74/9*12</f>
        <v>0</v>
      </c>
      <c r="FG79" s="13">
        <f t="shared" si="260"/>
        <v>0</v>
      </c>
      <c r="FH79" s="43">
        <f t="shared" si="201"/>
        <v>0</v>
      </c>
      <c r="FI79" s="13">
        <f ca="1">'13年1-9支出明细'!BN74/9*12</f>
        <v>0</v>
      </c>
      <c r="FJ79" s="13">
        <f ca="1">Sheet2!EX73+Sheet2!BF73</f>
        <v>0</v>
      </c>
      <c r="FK79" s="13">
        <f t="shared" si="261"/>
        <v>0</v>
      </c>
      <c r="FL79" s="43">
        <f t="shared" si="202"/>
        <v>0</v>
      </c>
      <c r="FM79" s="13">
        <f ca="1">'13年1-9支出明细'!BP74/9*12</f>
        <v>0</v>
      </c>
      <c r="FN79" s="13">
        <v>0</v>
      </c>
      <c r="FO79" s="43">
        <v>0</v>
      </c>
      <c r="FP79" s="13">
        <v>0</v>
      </c>
      <c r="FQ79" s="13">
        <f t="shared" si="262"/>
        <v>0</v>
      </c>
      <c r="FR79" s="43">
        <f t="shared" si="203"/>
        <v>0</v>
      </c>
      <c r="FS79" s="13">
        <f ca="1">'13年1-9支出明细'!BR74/9*12</f>
        <v>0</v>
      </c>
      <c r="FT79" s="13">
        <v>0</v>
      </c>
      <c r="FU79" s="13"/>
      <c r="FV79" s="43"/>
      <c r="FW79" s="13">
        <f ca="1">'13年1-9支出明细'!BT74/9*12</f>
        <v>0</v>
      </c>
      <c r="FX79" s="13">
        <f t="shared" si="263"/>
        <v>0</v>
      </c>
      <c r="FY79" s="43">
        <f t="shared" si="204"/>
        <v>0</v>
      </c>
      <c r="FZ79" s="12">
        <f ca="1">'13年1-9支出明细'!BU74/9*12</f>
        <v>69150.959999999992</v>
      </c>
      <c r="GA79" s="12">
        <f t="shared" si="264"/>
        <v>80251.433322857047</v>
      </c>
      <c r="GB79" s="43">
        <f t="shared" si="205"/>
        <v>2.3900447013791579E-3</v>
      </c>
      <c r="GC79" s="12">
        <f ca="1">'13年1-9支出明细'!BV74/9*12</f>
        <v>0</v>
      </c>
      <c r="GD79" s="12">
        <f t="shared" si="265"/>
        <v>0</v>
      </c>
      <c r="GE79" s="43">
        <f t="shared" si="206"/>
        <v>0</v>
      </c>
      <c r="GF79" s="12">
        <f ca="1">'13年1-9支出明细'!BW74/9*12</f>
        <v>0</v>
      </c>
      <c r="GG79" s="12">
        <f t="shared" si="266"/>
        <v>0</v>
      </c>
      <c r="GH79" s="43">
        <f t="shared" si="207"/>
        <v>0</v>
      </c>
      <c r="GI79" s="12">
        <v>0</v>
      </c>
      <c r="GJ79" s="12">
        <f t="shared" si="267"/>
        <v>0</v>
      </c>
      <c r="GK79" s="43">
        <f t="shared" si="208"/>
        <v>0</v>
      </c>
      <c r="GL79" s="27">
        <f t="shared" si="154"/>
        <v>7618</v>
      </c>
      <c r="GM79" s="27">
        <f t="shared" si="268"/>
        <v>8840.881154123168</v>
      </c>
      <c r="GN79" s="43">
        <f t="shared" si="209"/>
        <v>1.3215978222455025E-3</v>
      </c>
      <c r="GO79" s="13">
        <f ca="1">'13年1-9支出明细'!BZ74/9*12</f>
        <v>0</v>
      </c>
      <c r="GP79" s="13" t="e">
        <f t="shared" si="269"/>
        <v>#DIV/0!</v>
      </c>
      <c r="GQ79" s="43" t="e">
        <f t="shared" si="210"/>
        <v>#DIV/0!</v>
      </c>
      <c r="GR79" s="13">
        <f ca="1">'13年1-9支出明细'!CA74/9*12</f>
        <v>0</v>
      </c>
      <c r="GS79" s="13">
        <f t="shared" si="270"/>
        <v>0</v>
      </c>
      <c r="GT79" s="43">
        <f t="shared" si="211"/>
        <v>0</v>
      </c>
      <c r="GU79" s="13">
        <f ca="1">'13年1-9支出明细'!CB74/9*12</f>
        <v>0</v>
      </c>
      <c r="GV79" s="27">
        <f t="shared" si="271"/>
        <v>0</v>
      </c>
      <c r="GW79" s="38">
        <f t="shared" si="214"/>
        <v>0</v>
      </c>
      <c r="GX79" s="13">
        <f ca="1">'13年1-9支出明细'!CC74/9*12</f>
        <v>0</v>
      </c>
      <c r="GY79" s="13">
        <f t="shared" si="272"/>
        <v>0</v>
      </c>
      <c r="GZ79" s="43">
        <f t="shared" si="212"/>
        <v>0</v>
      </c>
      <c r="HA79" s="13">
        <f ca="1">'13年1-9支出明细'!CD74/9*12</f>
        <v>7618</v>
      </c>
      <c r="HB79" s="13">
        <f t="shared" si="273"/>
        <v>8840.8811541231698</v>
      </c>
      <c r="HC79" s="56">
        <f t="shared" si="213"/>
        <v>3.6814735121089778E-2</v>
      </c>
    </row>
    <row r="80" spans="1:211">
      <c r="A80" s="18">
        <v>20511</v>
      </c>
      <c r="B80" s="3" t="s">
        <v>553</v>
      </c>
      <c r="C80" s="3" t="s">
        <v>369</v>
      </c>
      <c r="D80" s="12">
        <f t="shared" si="147"/>
        <v>162203.01333333331</v>
      </c>
      <c r="E80" s="12">
        <f t="shared" si="148"/>
        <v>162119.13333333333</v>
      </c>
      <c r="F80" s="13">
        <v>47844</v>
      </c>
      <c r="G80" s="26">
        <f t="shared" si="215"/>
        <v>55524.168802555629</v>
      </c>
      <c r="H80" s="40">
        <f t="shared" si="216"/>
        <v>7.0049640896761899E-4</v>
      </c>
      <c r="I80" s="13">
        <v>19012</v>
      </c>
      <c r="J80" s="13">
        <f t="shared" si="217"/>
        <v>22063.90555292592</v>
      </c>
      <c r="K80" s="40">
        <f t="shared" si="155"/>
        <v>5.1210777169604152E-4</v>
      </c>
      <c r="L80" s="13">
        <v>21529.8</v>
      </c>
      <c r="M80" s="13">
        <f t="shared" si="218"/>
        <v>24985.875961150039</v>
      </c>
      <c r="N80" s="40">
        <f t="shared" si="156"/>
        <v>7.004964089676191E-4</v>
      </c>
      <c r="O80" s="13">
        <v>0</v>
      </c>
      <c r="P80" s="13">
        <v>1300</v>
      </c>
      <c r="Q80" s="13">
        <f t="shared" si="149"/>
        <v>0</v>
      </c>
      <c r="R80" s="43">
        <f t="shared" si="150"/>
        <v>0</v>
      </c>
      <c r="S80" s="124">
        <v>0</v>
      </c>
      <c r="T80" s="130">
        <v>72000</v>
      </c>
      <c r="U80" s="125">
        <v>1300</v>
      </c>
      <c r="V80" s="125">
        <f t="shared" si="219"/>
        <v>83557.81610617855</v>
      </c>
      <c r="W80" s="43">
        <f t="shared" si="157"/>
        <v>1.2881064834693002E-2</v>
      </c>
      <c r="X80" s="13">
        <f ca="1">'13年1-9支出明细'!K75/9*12</f>
        <v>1733.3333333333335</v>
      </c>
      <c r="Y80" s="13">
        <f t="shared" si="220"/>
        <v>2011.5770544080019</v>
      </c>
      <c r="Z80" s="43">
        <f t="shared" si="158"/>
        <v>7.1173870648607478E-4</v>
      </c>
      <c r="AA80" s="13">
        <f ca="1">'13年1-9支出明细'!L75/9*12</f>
        <v>0</v>
      </c>
      <c r="AB80" s="13">
        <f t="shared" si="221"/>
        <v>0</v>
      </c>
      <c r="AC80" s="43">
        <f t="shared" si="159"/>
        <v>0</v>
      </c>
      <c r="AD80" s="13">
        <f ca="1">'13年1-9支出明细'!M75/9*12</f>
        <v>0</v>
      </c>
      <c r="AE80" s="13">
        <f t="shared" si="222"/>
        <v>0</v>
      </c>
      <c r="AF80" s="43">
        <f t="shared" si="160"/>
        <v>0</v>
      </c>
      <c r="AG80" s="13">
        <f ca="1">'13年1-9支出明细'!N75/9*12</f>
        <v>0</v>
      </c>
      <c r="AH80" s="23">
        <v>0</v>
      </c>
      <c r="AI80" s="43">
        <v>0</v>
      </c>
      <c r="AJ80" s="23">
        <f t="shared" si="161"/>
        <v>0</v>
      </c>
      <c r="AK80" s="23">
        <f t="shared" si="162"/>
        <v>0</v>
      </c>
      <c r="AL80" s="43">
        <f t="shared" si="163"/>
        <v>0</v>
      </c>
      <c r="AM80" s="13">
        <f ca="1">'13年1-9支出明细'!P75/9*12</f>
        <v>0</v>
      </c>
      <c r="AN80" s="13">
        <f t="shared" si="223"/>
        <v>0</v>
      </c>
      <c r="AO80" s="43">
        <f t="shared" si="164"/>
        <v>0</v>
      </c>
      <c r="AP80" s="13">
        <f ca="1">'13年1-9支出明细'!Q75/9*12</f>
        <v>0</v>
      </c>
      <c r="AQ80" s="13">
        <f t="shared" si="224"/>
        <v>0</v>
      </c>
      <c r="AR80" s="43">
        <f t="shared" si="165"/>
        <v>0</v>
      </c>
      <c r="AS80" s="13">
        <f ca="1">'13年1-9支出明细'!R75/9*12</f>
        <v>0</v>
      </c>
      <c r="AT80" s="13">
        <f t="shared" si="225"/>
        <v>0</v>
      </c>
      <c r="AU80" s="43">
        <f t="shared" si="166"/>
        <v>0</v>
      </c>
      <c r="AV80" s="13">
        <v>0</v>
      </c>
      <c r="AW80" s="13">
        <f t="shared" si="226"/>
        <v>0</v>
      </c>
      <c r="AX80" s="43">
        <f t="shared" si="167"/>
        <v>0</v>
      </c>
      <c r="AY80" s="12">
        <f t="shared" si="227"/>
        <v>40.08</v>
      </c>
      <c r="AZ80" s="31">
        <f t="shared" si="228"/>
        <v>46.513850965772718</v>
      </c>
      <c r="BA80" s="43">
        <f t="shared" si="168"/>
        <v>3.8392709148207134E-7</v>
      </c>
      <c r="BB80" s="13">
        <f ca="1">'13年1-9支出明细'!U75/9*12</f>
        <v>0</v>
      </c>
      <c r="BC80" s="13">
        <f t="shared" si="229"/>
        <v>0</v>
      </c>
      <c r="BD80" s="43">
        <f t="shared" si="169"/>
        <v>0</v>
      </c>
      <c r="BE80" s="13">
        <f ca="1">'13年1-9支出明细'!V75/9*12</f>
        <v>0</v>
      </c>
      <c r="BF80" s="13">
        <f t="shared" si="230"/>
        <v>0</v>
      </c>
      <c r="BG80" s="43">
        <f t="shared" si="170"/>
        <v>0</v>
      </c>
      <c r="BH80" s="13">
        <f ca="1">'13年1-9支出明细'!W75/9*12</f>
        <v>0</v>
      </c>
      <c r="BI80" s="13">
        <f t="shared" si="231"/>
        <v>0</v>
      </c>
      <c r="BJ80" s="43">
        <f t="shared" si="171"/>
        <v>0</v>
      </c>
      <c r="BK80" s="13">
        <f ca="1">'13年1-9支出明细'!X75/9*12</f>
        <v>0</v>
      </c>
      <c r="BL80" s="13">
        <f t="shared" si="232"/>
        <v>0</v>
      </c>
      <c r="BM80" s="43">
        <f t="shared" si="172"/>
        <v>0</v>
      </c>
      <c r="BN80" s="13">
        <f ca="1">'13年1-9支出明细'!Y75/9*12</f>
        <v>0</v>
      </c>
      <c r="BO80" s="13">
        <f t="shared" si="233"/>
        <v>0</v>
      </c>
      <c r="BP80" s="43">
        <f t="shared" si="173"/>
        <v>0</v>
      </c>
      <c r="BQ80" s="13">
        <f ca="1">'13年1-9支出明细'!Z75/9*12</f>
        <v>0</v>
      </c>
      <c r="BR80" s="13">
        <f ca="1">Sheet2!EP74+Sheet2!V74</f>
        <v>40.08</v>
      </c>
      <c r="BS80" s="13">
        <f t="shared" si="234"/>
        <v>0</v>
      </c>
      <c r="BT80" s="43">
        <f t="shared" si="174"/>
        <v>0</v>
      </c>
      <c r="BU80" s="13">
        <f ca="1">'13年1-9支出明细'!AB75/9*12</f>
        <v>53.44</v>
      </c>
      <c r="BV80" s="13">
        <f t="shared" si="235"/>
        <v>62.018467954363615</v>
      </c>
      <c r="BW80" s="43">
        <f t="shared" si="175"/>
        <v>1.1789860907880477E-5</v>
      </c>
      <c r="BX80" s="13">
        <f ca="1">'13年1-9支出明细'!AC75/9*12</f>
        <v>0</v>
      </c>
      <c r="BY80" s="13">
        <f t="shared" si="236"/>
        <v>0</v>
      </c>
      <c r="BZ80" s="43">
        <f t="shared" si="176"/>
        <v>0</v>
      </c>
      <c r="CA80" s="12">
        <f t="shared" si="274"/>
        <v>0</v>
      </c>
      <c r="CB80" s="30">
        <f t="shared" si="237"/>
        <v>0</v>
      </c>
      <c r="CC80" s="43">
        <f t="shared" si="177"/>
        <v>0</v>
      </c>
      <c r="CD80" s="13">
        <f ca="1">'13年1-9支出明细'!AE75/9*12</f>
        <v>0</v>
      </c>
      <c r="CE80" s="13">
        <f t="shared" si="238"/>
        <v>0</v>
      </c>
      <c r="CF80" s="43">
        <f t="shared" si="178"/>
        <v>0</v>
      </c>
      <c r="CG80" s="13">
        <f ca="1">'13年1-9支出明细'!AF75/9*12</f>
        <v>0</v>
      </c>
      <c r="CH80" s="13">
        <f ca="1">Sheet2!BP74+Sheet2!ET74</f>
        <v>0</v>
      </c>
      <c r="CI80" s="13">
        <f t="shared" si="239"/>
        <v>0</v>
      </c>
      <c r="CJ80" s="43">
        <f t="shared" si="179"/>
        <v>0</v>
      </c>
      <c r="CK80" s="12">
        <f t="shared" si="153"/>
        <v>0</v>
      </c>
      <c r="CL80" s="30">
        <f t="shared" si="240"/>
        <v>0</v>
      </c>
      <c r="CM80" s="43">
        <f t="shared" si="180"/>
        <v>0</v>
      </c>
      <c r="CN80" s="13">
        <f ca="1">'13年1-9支出明细'!AI75/9*12</f>
        <v>0</v>
      </c>
      <c r="CO80" s="13">
        <f t="shared" si="241"/>
        <v>0</v>
      </c>
      <c r="CP80" s="43">
        <f t="shared" si="181"/>
        <v>0</v>
      </c>
      <c r="CQ80" s="13">
        <f ca="1">'13年1-9支出明细'!AJ75/9*12</f>
        <v>0</v>
      </c>
      <c r="CR80" s="13">
        <f t="shared" si="242"/>
        <v>0</v>
      </c>
      <c r="CS80" s="43">
        <f t="shared" si="182"/>
        <v>0</v>
      </c>
      <c r="CT80" s="13">
        <f ca="1">'13年1-9支出明细'!AK75/9*12</f>
        <v>0</v>
      </c>
      <c r="CU80" s="13">
        <f t="shared" si="243"/>
        <v>0</v>
      </c>
      <c r="CV80" s="43">
        <f t="shared" si="183"/>
        <v>0</v>
      </c>
      <c r="CW80" s="13">
        <f ca="1">'13年1-9支出明细'!AL75/9*12</f>
        <v>0</v>
      </c>
      <c r="CX80" s="13">
        <f t="shared" si="244"/>
        <v>0</v>
      </c>
      <c r="CY80" s="43">
        <f t="shared" si="184"/>
        <v>0</v>
      </c>
      <c r="CZ80" s="13">
        <f ca="1">'13年1-9支出明细'!AM75/9*12</f>
        <v>0</v>
      </c>
      <c r="DA80" s="13">
        <f t="shared" si="245"/>
        <v>0</v>
      </c>
      <c r="DB80" s="43">
        <f t="shared" si="185"/>
        <v>0</v>
      </c>
      <c r="DC80" s="13">
        <f ca="1">'13年1-9支出明细'!AN75/9*12</f>
        <v>0</v>
      </c>
      <c r="DD80" s="13">
        <f t="shared" si="246"/>
        <v>0</v>
      </c>
      <c r="DE80" s="13">
        <f ca="1">Sheet2!DG74+Sheet2!AD74</f>
        <v>0</v>
      </c>
      <c r="DF80" s="43">
        <f t="shared" si="186"/>
        <v>0</v>
      </c>
      <c r="DG80" s="13">
        <f ca="1">'13年1-9支出明细'!AP75/9*12</f>
        <v>0</v>
      </c>
      <c r="DH80" s="13">
        <f t="shared" si="247"/>
        <v>0</v>
      </c>
      <c r="DI80" s="43">
        <f t="shared" si="187"/>
        <v>0</v>
      </c>
      <c r="DJ80" s="13">
        <f ca="1">'13年1-9支出明细'!AQ75/9*12</f>
        <v>0</v>
      </c>
      <c r="DK80" s="13">
        <f t="shared" si="248"/>
        <v>0</v>
      </c>
      <c r="DL80" s="43">
        <f t="shared" si="188"/>
        <v>0</v>
      </c>
      <c r="DM80" s="13">
        <f ca="1">'13年1-9支出明细'!AR75/9*12</f>
        <v>0</v>
      </c>
      <c r="DN80" s="13">
        <f ca="1">Sheet2!DK74+Sheet2!AH74</f>
        <v>0</v>
      </c>
      <c r="DO80" s="13"/>
      <c r="DP80" s="43">
        <f t="shared" si="189"/>
        <v>0</v>
      </c>
      <c r="DQ80" s="13">
        <f ca="1">'13年1-9支出明细'!AT75/9*12</f>
        <v>0</v>
      </c>
      <c r="DR80" s="13">
        <f t="shared" si="249"/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43">
        <f t="shared" si="190"/>
        <v>0</v>
      </c>
      <c r="EA80" s="13">
        <v>0</v>
      </c>
      <c r="EB80" s="13">
        <f t="shared" si="250"/>
        <v>0</v>
      </c>
      <c r="EC80" s="43">
        <f t="shared" si="191"/>
        <v>0</v>
      </c>
      <c r="ED80" s="13">
        <f ca="1">'13年1-9支出明细'!BC75/9*12</f>
        <v>0</v>
      </c>
      <c r="EE80" s="13">
        <f t="shared" si="251"/>
        <v>0</v>
      </c>
      <c r="EF80" s="43">
        <f t="shared" si="192"/>
        <v>0</v>
      </c>
      <c r="EG80" s="13">
        <f ca="1">'13年1-9支出明细'!BD75/9*12</f>
        <v>0</v>
      </c>
      <c r="EH80" s="13">
        <f t="shared" si="252"/>
        <v>0</v>
      </c>
      <c r="EI80" s="43">
        <f t="shared" si="193"/>
        <v>0</v>
      </c>
      <c r="EJ80" s="13">
        <f ca="1">'13年1-9支出明细'!BE75/9*12</f>
        <v>0</v>
      </c>
      <c r="EK80" s="13">
        <f t="shared" si="253"/>
        <v>0</v>
      </c>
      <c r="EL80" s="13">
        <v>0</v>
      </c>
      <c r="EM80" s="43">
        <f t="shared" si="194"/>
        <v>0</v>
      </c>
      <c r="EN80" s="13">
        <f ca="1">'13年1-9支出明细'!BG75/9*12</f>
        <v>0</v>
      </c>
      <c r="EO80" s="13">
        <f t="shared" si="254"/>
        <v>0</v>
      </c>
      <c r="EP80" s="43">
        <f t="shared" si="195"/>
        <v>0</v>
      </c>
      <c r="EQ80" s="13">
        <f ca="1">'13年1-9支出明细'!BH75/9*12</f>
        <v>0</v>
      </c>
      <c r="ER80" s="13">
        <f t="shared" si="255"/>
        <v>0</v>
      </c>
      <c r="ES80" s="43">
        <f t="shared" si="196"/>
        <v>0</v>
      </c>
      <c r="ET80" s="13">
        <v>0</v>
      </c>
      <c r="EU80" s="13">
        <f t="shared" si="256"/>
        <v>0</v>
      </c>
      <c r="EV80" s="43">
        <f t="shared" si="197"/>
        <v>0</v>
      </c>
      <c r="EW80" s="13">
        <f ca="1">'13年1-9支出明细'!BJ75/9*12</f>
        <v>0</v>
      </c>
      <c r="EX80" s="13">
        <f t="shared" si="257"/>
        <v>0</v>
      </c>
      <c r="EY80" s="43">
        <f t="shared" si="198"/>
        <v>0</v>
      </c>
      <c r="EZ80" s="13">
        <v>0</v>
      </c>
      <c r="FA80" s="13">
        <f t="shared" si="258"/>
        <v>0</v>
      </c>
      <c r="FB80" s="43">
        <f t="shared" si="199"/>
        <v>0</v>
      </c>
      <c r="FC80" s="13">
        <f ca="1">'13年1-9支出明细'!BL75/9*12</f>
        <v>0</v>
      </c>
      <c r="FD80" s="13">
        <f t="shared" si="259"/>
        <v>0</v>
      </c>
      <c r="FE80" s="43">
        <f t="shared" si="200"/>
        <v>0</v>
      </c>
      <c r="FF80" s="13">
        <f ca="1">'13年1-9支出明细'!BM75/9*12</f>
        <v>0</v>
      </c>
      <c r="FG80" s="13">
        <f t="shared" si="260"/>
        <v>0</v>
      </c>
      <c r="FH80" s="43">
        <f t="shared" si="201"/>
        <v>0</v>
      </c>
      <c r="FI80" s="13">
        <f ca="1">'13年1-9支出明细'!BN75/9*12</f>
        <v>0</v>
      </c>
      <c r="FJ80" s="13">
        <f ca="1">Sheet2!EX74+Sheet2!BF74</f>
        <v>0</v>
      </c>
      <c r="FK80" s="13">
        <f t="shared" si="261"/>
        <v>0</v>
      </c>
      <c r="FL80" s="43">
        <f t="shared" si="202"/>
        <v>0</v>
      </c>
      <c r="FM80" s="13">
        <f ca="1">'13年1-9支出明细'!BP75/9*12</f>
        <v>0</v>
      </c>
      <c r="FN80" s="13">
        <v>0</v>
      </c>
      <c r="FO80" s="43">
        <v>0</v>
      </c>
      <c r="FP80" s="13">
        <v>0</v>
      </c>
      <c r="FQ80" s="13">
        <f t="shared" si="262"/>
        <v>0</v>
      </c>
      <c r="FR80" s="43">
        <f t="shared" si="203"/>
        <v>0</v>
      </c>
      <c r="FS80" s="13">
        <f ca="1">'13年1-9支出明细'!BR75/9*12</f>
        <v>0</v>
      </c>
      <c r="FT80" s="13">
        <v>0</v>
      </c>
      <c r="FU80" s="13"/>
      <c r="FV80" s="43"/>
      <c r="FW80" s="13">
        <f ca="1">'13年1-9支出明细'!BT75/9*12</f>
        <v>0</v>
      </c>
      <c r="FX80" s="13">
        <f t="shared" si="263"/>
        <v>0</v>
      </c>
      <c r="FY80" s="43">
        <f t="shared" si="204"/>
        <v>0</v>
      </c>
      <c r="FZ80" s="12">
        <f ca="1">'13年1-9支出明细'!BU75/9*12</f>
        <v>43.8</v>
      </c>
      <c r="GA80" s="12">
        <f t="shared" si="264"/>
        <v>50.831004797925274</v>
      </c>
      <c r="GB80" s="43">
        <f t="shared" si="205"/>
        <v>1.513846776970372E-6</v>
      </c>
      <c r="GC80" s="12">
        <f ca="1">'13年1-9支出明细'!BV75/9*12</f>
        <v>0</v>
      </c>
      <c r="GD80" s="12">
        <f t="shared" si="265"/>
        <v>0</v>
      </c>
      <c r="GE80" s="43">
        <f t="shared" si="206"/>
        <v>0</v>
      </c>
      <c r="GF80" s="12">
        <f ca="1">'13年1-9支出明细'!BW75/9*12</f>
        <v>0</v>
      </c>
      <c r="GG80" s="12">
        <f t="shared" si="266"/>
        <v>0</v>
      </c>
      <c r="GH80" s="43">
        <f t="shared" si="207"/>
        <v>0</v>
      </c>
      <c r="GI80" s="12">
        <v>0</v>
      </c>
      <c r="GJ80" s="12">
        <f t="shared" si="267"/>
        <v>0</v>
      </c>
      <c r="GK80" s="43">
        <f t="shared" si="208"/>
        <v>0</v>
      </c>
      <c r="GL80" s="27">
        <f t="shared" si="154"/>
        <v>0</v>
      </c>
      <c r="GM80" s="27">
        <f t="shared" si="268"/>
        <v>0</v>
      </c>
      <c r="GN80" s="43">
        <f t="shared" si="209"/>
        <v>0</v>
      </c>
      <c r="GO80" s="13">
        <f ca="1">'13年1-9支出明细'!BZ75/9*12</f>
        <v>0</v>
      </c>
      <c r="GP80" s="13" t="e">
        <f t="shared" si="269"/>
        <v>#DIV/0!</v>
      </c>
      <c r="GQ80" s="43" t="e">
        <f t="shared" si="210"/>
        <v>#DIV/0!</v>
      </c>
      <c r="GR80" s="13">
        <f ca="1">'13年1-9支出明细'!CA75/9*12</f>
        <v>0</v>
      </c>
      <c r="GS80" s="13">
        <f t="shared" si="270"/>
        <v>0</v>
      </c>
      <c r="GT80" s="43">
        <f t="shared" si="211"/>
        <v>0</v>
      </c>
      <c r="GU80" s="13">
        <f ca="1">'13年1-9支出明细'!CB75/9*12</f>
        <v>0</v>
      </c>
      <c r="GV80" s="27">
        <f t="shared" si="271"/>
        <v>0</v>
      </c>
      <c r="GW80" s="38">
        <f t="shared" si="214"/>
        <v>0</v>
      </c>
      <c r="GX80" s="13">
        <f ca="1">'13年1-9支出明细'!CC75/9*12</f>
        <v>0</v>
      </c>
      <c r="GY80" s="13">
        <f t="shared" si="272"/>
        <v>0</v>
      </c>
      <c r="GZ80" s="43">
        <f t="shared" si="212"/>
        <v>0</v>
      </c>
      <c r="HA80" s="13">
        <f ca="1">'13年1-9支出明细'!CD75/9*12</f>
        <v>0</v>
      </c>
      <c r="HB80" s="13">
        <f t="shared" si="273"/>
        <v>0</v>
      </c>
      <c r="HC80" s="56">
        <f t="shared" si="213"/>
        <v>0</v>
      </c>
    </row>
    <row r="81" spans="1:211">
      <c r="A81" s="18">
        <v>206</v>
      </c>
      <c r="B81" s="3" t="s">
        <v>554</v>
      </c>
      <c r="C81" s="3" t="s">
        <v>370</v>
      </c>
      <c r="D81" s="12">
        <f t="shared" si="147"/>
        <v>9496785.2266666666</v>
      </c>
      <c r="E81" s="12">
        <f t="shared" si="148"/>
        <v>2589084.7999999998</v>
      </c>
      <c r="F81" s="13">
        <v>1200264</v>
      </c>
      <c r="G81" s="26">
        <f t="shared" si="215"/>
        <v>1392936.6470953648</v>
      </c>
      <c r="H81" s="40">
        <f t="shared" si="216"/>
        <v>1.7573376427830245E-2</v>
      </c>
      <c r="I81" s="13">
        <v>764726</v>
      </c>
      <c r="J81" s="13">
        <f t="shared" si="217"/>
        <v>887483.81221685407</v>
      </c>
      <c r="K81" s="40">
        <f t="shared" si="155"/>
        <v>2.0598681244373401E-2</v>
      </c>
      <c r="L81" s="13">
        <v>540118.80000000005</v>
      </c>
      <c r="M81" s="13">
        <f t="shared" si="218"/>
        <v>626821.49119291431</v>
      </c>
      <c r="N81" s="40">
        <f t="shared" si="156"/>
        <v>1.7573376427830249E-2</v>
      </c>
      <c r="O81" s="13">
        <v>22320</v>
      </c>
      <c r="P81" s="13">
        <v>218032</v>
      </c>
      <c r="Q81" s="13">
        <f t="shared" si="149"/>
        <v>25902.922992915352</v>
      </c>
      <c r="R81" s="43">
        <f t="shared" si="150"/>
        <v>3.9931300987548308E-3</v>
      </c>
      <c r="S81" s="124">
        <v>21920</v>
      </c>
      <c r="T81" s="130">
        <v>67200</v>
      </c>
      <c r="U81" s="125">
        <v>218032</v>
      </c>
      <c r="V81" s="125">
        <f t="shared" si="219"/>
        <v>77987.295032433307</v>
      </c>
      <c r="W81" s="43">
        <f t="shared" si="157"/>
        <v>1.2022327179046801E-2</v>
      </c>
      <c r="X81" s="13">
        <f ca="1">'13年1-9支出明细'!K76/9*12</f>
        <v>16776</v>
      </c>
      <c r="Y81" s="13">
        <f t="shared" si="220"/>
        <v>19468.971152739599</v>
      </c>
      <c r="Z81" s="43">
        <f t="shared" si="158"/>
        <v>6.8885356961598402E-3</v>
      </c>
      <c r="AA81" s="13">
        <f ca="1">'13年1-9支出明细'!L76/9*12</f>
        <v>0</v>
      </c>
      <c r="AB81" s="13">
        <f t="shared" si="221"/>
        <v>0</v>
      </c>
      <c r="AC81" s="43">
        <f t="shared" si="159"/>
        <v>0</v>
      </c>
      <c r="AD81" s="13">
        <f ca="1">'13年1-9支出明细'!M76/9*12</f>
        <v>0</v>
      </c>
      <c r="AE81" s="13">
        <f t="shared" si="222"/>
        <v>0</v>
      </c>
      <c r="AF81" s="43">
        <f t="shared" si="160"/>
        <v>0</v>
      </c>
      <c r="AG81" s="13">
        <f ca="1">'13年1-9支出明细'!N76/9*12</f>
        <v>0</v>
      </c>
      <c r="AH81" s="23">
        <v>0</v>
      </c>
      <c r="AI81" s="43">
        <v>0</v>
      </c>
      <c r="AJ81" s="23">
        <f t="shared" si="161"/>
        <v>0</v>
      </c>
      <c r="AK81" s="23">
        <f t="shared" si="162"/>
        <v>0</v>
      </c>
      <c r="AL81" s="43">
        <f t="shared" si="163"/>
        <v>0</v>
      </c>
      <c r="AM81" s="13">
        <f ca="1">'13年1-9支出明细'!P76/9*12</f>
        <v>0</v>
      </c>
      <c r="AN81" s="13">
        <f t="shared" si="223"/>
        <v>0</v>
      </c>
      <c r="AO81" s="43">
        <f t="shared" si="164"/>
        <v>0</v>
      </c>
      <c r="AP81" s="13">
        <f ca="1">'13年1-9支出明细'!Q76/9*12</f>
        <v>0</v>
      </c>
      <c r="AQ81" s="13">
        <f t="shared" si="224"/>
        <v>0</v>
      </c>
      <c r="AR81" s="43">
        <f t="shared" si="165"/>
        <v>0</v>
      </c>
      <c r="AS81" s="13">
        <f ca="1">'13年1-9支出明细'!R76/9*12</f>
        <v>0</v>
      </c>
      <c r="AT81" s="13">
        <f t="shared" si="225"/>
        <v>0</v>
      </c>
      <c r="AU81" s="43">
        <f t="shared" si="166"/>
        <v>0</v>
      </c>
      <c r="AV81" s="13">
        <v>0</v>
      </c>
      <c r="AW81" s="13">
        <f t="shared" si="226"/>
        <v>0</v>
      </c>
      <c r="AX81" s="43">
        <f t="shared" si="167"/>
        <v>0</v>
      </c>
      <c r="AY81" s="12">
        <f t="shared" si="227"/>
        <v>3456263.9466666663</v>
      </c>
      <c r="AZ81" s="31">
        <f t="shared" si="228"/>
        <v>4011081.4898609472</v>
      </c>
      <c r="BA81" s="43">
        <f t="shared" si="168"/>
        <v>3.3107618873205548E-2</v>
      </c>
      <c r="BB81" s="13">
        <f ca="1">'13年1-9支出明细'!U76/9*12</f>
        <v>0</v>
      </c>
      <c r="BC81" s="13">
        <f t="shared" si="229"/>
        <v>0</v>
      </c>
      <c r="BD81" s="43">
        <f t="shared" si="169"/>
        <v>0</v>
      </c>
      <c r="BE81" s="13">
        <f ca="1">'13年1-9支出明细'!V76/9*12</f>
        <v>119.94666666666666</v>
      </c>
      <c r="BF81" s="13">
        <f t="shared" si="230"/>
        <v>139.20113216503373</v>
      </c>
      <c r="BG81" s="43">
        <f t="shared" si="170"/>
        <v>1.2305251207134747E-3</v>
      </c>
      <c r="BH81" s="13">
        <f ca="1">'13年1-9支出明细'!W76/9*12</f>
        <v>0</v>
      </c>
      <c r="BI81" s="13">
        <f t="shared" si="231"/>
        <v>0</v>
      </c>
      <c r="BJ81" s="43">
        <f t="shared" si="171"/>
        <v>0</v>
      </c>
      <c r="BK81" s="13">
        <f ca="1">'13年1-9支出明细'!X76/9*12</f>
        <v>456.82666666666671</v>
      </c>
      <c r="BL81" s="13">
        <f t="shared" si="232"/>
        <v>530.15886952405356</v>
      </c>
      <c r="BM81" s="43">
        <f t="shared" si="172"/>
        <v>6.7207645516017991E-4</v>
      </c>
      <c r="BN81" s="13">
        <f ca="1">'13年1-9支出明细'!Y76/9*12</f>
        <v>438.66666666666669</v>
      </c>
      <c r="BO81" s="13">
        <f t="shared" si="233"/>
        <v>509.08373146171738</v>
      </c>
      <c r="BP81" s="43">
        <f t="shared" si="173"/>
        <v>2.1699936197570576E-4</v>
      </c>
      <c r="BQ81" s="13">
        <f ca="1">'13年1-9支出明细'!Z76/9*12</f>
        <v>3408117.0666666664</v>
      </c>
      <c r="BR81" s="13">
        <f ca="1">Sheet2!EP75+Sheet2!V75</f>
        <v>47131.44</v>
      </c>
      <c r="BS81" s="13">
        <f t="shared" si="234"/>
        <v>3955205.8211786379</v>
      </c>
      <c r="BT81" s="43">
        <f t="shared" si="174"/>
        <v>3.8536158662164394E-2</v>
      </c>
      <c r="BU81" s="13">
        <f ca="1">'13年1-9支出明细'!AB76/9*12</f>
        <v>44655.24</v>
      </c>
      <c r="BV81" s="13">
        <f t="shared" si="235"/>
        <v>51823.532390239823</v>
      </c>
      <c r="BW81" s="43">
        <f t="shared" si="175"/>
        <v>9.8517789747009834E-3</v>
      </c>
      <c r="BX81" s="13">
        <f ca="1">'13年1-9支出明细'!AC76/9*12</f>
        <v>18186.666666666668</v>
      </c>
      <c r="BY81" s="13">
        <f t="shared" si="236"/>
        <v>21106.085401634733</v>
      </c>
      <c r="BZ81" s="43">
        <f t="shared" si="176"/>
        <v>1.6213903129512729E-2</v>
      </c>
      <c r="CA81" s="12">
        <f t="shared" si="274"/>
        <v>1107.2</v>
      </c>
      <c r="CB81" s="30">
        <f t="shared" si="237"/>
        <v>1284.9335276772347</v>
      </c>
      <c r="CC81" s="43">
        <f t="shared" si="177"/>
        <v>4.1399682600927779E-6</v>
      </c>
      <c r="CD81" s="13">
        <f ca="1">'13年1-9支出明细'!AE76/9*12</f>
        <v>1107.2</v>
      </c>
      <c r="CE81" s="13">
        <f t="shared" si="238"/>
        <v>1284.9335276772347</v>
      </c>
      <c r="CF81" s="43">
        <f t="shared" si="178"/>
        <v>4.7924459513923181E-6</v>
      </c>
      <c r="CG81" s="13">
        <f ca="1">'13年1-9支出明细'!AF76/9*12</f>
        <v>0</v>
      </c>
      <c r="CH81" s="13">
        <f ca="1">Sheet2!BP75+Sheet2!ET75</f>
        <v>0</v>
      </c>
      <c r="CI81" s="13">
        <f t="shared" si="239"/>
        <v>0</v>
      </c>
      <c r="CJ81" s="43">
        <f t="shared" si="179"/>
        <v>0</v>
      </c>
      <c r="CK81" s="12">
        <f t="shared" si="153"/>
        <v>55.600000000000009</v>
      </c>
      <c r="CL81" s="30">
        <f t="shared" si="240"/>
        <v>64.525202437548998</v>
      </c>
      <c r="CM81" s="43">
        <f t="shared" si="180"/>
        <v>6.0686810367448109E-7</v>
      </c>
      <c r="CN81" s="13">
        <f ca="1">'13年1-9支出明细'!AI76/9*12</f>
        <v>0</v>
      </c>
      <c r="CO81" s="13">
        <f t="shared" si="241"/>
        <v>0</v>
      </c>
      <c r="CP81" s="43">
        <f t="shared" si="181"/>
        <v>0</v>
      </c>
      <c r="CQ81" s="13">
        <f ca="1">'13年1-9支出明细'!AJ76/9*12</f>
        <v>0</v>
      </c>
      <c r="CR81" s="13">
        <f t="shared" si="242"/>
        <v>0</v>
      </c>
      <c r="CS81" s="43">
        <f t="shared" si="182"/>
        <v>0</v>
      </c>
      <c r="CT81" s="13">
        <f ca="1">'13年1-9支出明细'!AK76/9*12</f>
        <v>0</v>
      </c>
      <c r="CU81" s="13">
        <f t="shared" si="243"/>
        <v>0</v>
      </c>
      <c r="CV81" s="43">
        <f t="shared" si="183"/>
        <v>0</v>
      </c>
      <c r="CW81" s="13">
        <f ca="1">'13年1-9支出明细'!AL76/9*12</f>
        <v>0</v>
      </c>
      <c r="CX81" s="13">
        <f t="shared" si="244"/>
        <v>0</v>
      </c>
      <c r="CY81" s="43">
        <f t="shared" si="184"/>
        <v>0</v>
      </c>
      <c r="CZ81" s="13">
        <f ca="1">'13年1-9支出明细'!AM76/9*12</f>
        <v>0</v>
      </c>
      <c r="DA81" s="13">
        <f t="shared" si="245"/>
        <v>0</v>
      </c>
      <c r="DB81" s="43">
        <f t="shared" si="185"/>
        <v>0</v>
      </c>
      <c r="DC81" s="13">
        <f ca="1">'13年1-9支出明细'!AN76/9*12</f>
        <v>0</v>
      </c>
      <c r="DD81" s="13">
        <f t="shared" si="246"/>
        <v>0</v>
      </c>
      <c r="DE81" s="13">
        <f ca="1">Sheet2!DG75+Sheet2!AD75</f>
        <v>0</v>
      </c>
      <c r="DF81" s="43">
        <f t="shared" si="186"/>
        <v>0</v>
      </c>
      <c r="DG81" s="13">
        <f ca="1">'13年1-9支出明细'!AP76/9*12</f>
        <v>0</v>
      </c>
      <c r="DH81" s="13">
        <f t="shared" si="247"/>
        <v>0</v>
      </c>
      <c r="DI81" s="43">
        <f t="shared" si="187"/>
        <v>0</v>
      </c>
      <c r="DJ81" s="13">
        <f ca="1">'13年1-9支出明细'!AQ76/9*12</f>
        <v>0</v>
      </c>
      <c r="DK81" s="13">
        <f t="shared" si="248"/>
        <v>0</v>
      </c>
      <c r="DL81" s="43">
        <f t="shared" si="188"/>
        <v>0</v>
      </c>
      <c r="DM81" s="13">
        <f ca="1">'13年1-9支出明细'!AR76/9*12</f>
        <v>0</v>
      </c>
      <c r="DN81" s="13">
        <f ca="1">Sheet2!DK75+Sheet2!AH75</f>
        <v>0</v>
      </c>
      <c r="DO81" s="13"/>
      <c r="DP81" s="43">
        <f t="shared" si="189"/>
        <v>0</v>
      </c>
      <c r="DQ81" s="13">
        <f ca="1">'13年1-9支出明细'!AT76/9*12</f>
        <v>0</v>
      </c>
      <c r="DR81" s="13">
        <f t="shared" si="249"/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43">
        <f t="shared" si="190"/>
        <v>0</v>
      </c>
      <c r="EA81" s="13">
        <v>0</v>
      </c>
      <c r="EB81" s="13">
        <f t="shared" si="250"/>
        <v>0</v>
      </c>
      <c r="EC81" s="43">
        <f t="shared" si="191"/>
        <v>0</v>
      </c>
      <c r="ED81" s="13">
        <f ca="1">'13年1-9支出明细'!BC76/9*12</f>
        <v>0</v>
      </c>
      <c r="EE81" s="13">
        <f t="shared" si="251"/>
        <v>0</v>
      </c>
      <c r="EF81" s="43">
        <f t="shared" si="192"/>
        <v>0</v>
      </c>
      <c r="EG81" s="13">
        <f ca="1">'13年1-9支出明细'!BD76/9*12</f>
        <v>0</v>
      </c>
      <c r="EH81" s="13">
        <f t="shared" si="252"/>
        <v>0</v>
      </c>
      <c r="EI81" s="43">
        <f t="shared" si="193"/>
        <v>0</v>
      </c>
      <c r="EJ81" s="13">
        <f ca="1">'13年1-9支出明细'!BE76/9*12</f>
        <v>0</v>
      </c>
      <c r="EK81" s="13">
        <f t="shared" si="253"/>
        <v>0</v>
      </c>
      <c r="EL81" s="13">
        <v>0</v>
      </c>
      <c r="EM81" s="43">
        <f t="shared" si="194"/>
        <v>0</v>
      </c>
      <c r="EN81" s="13">
        <f ca="1">'13年1-9支出明细'!BG76/9*12</f>
        <v>0</v>
      </c>
      <c r="EO81" s="13">
        <f t="shared" si="254"/>
        <v>0</v>
      </c>
      <c r="EP81" s="43">
        <f t="shared" si="195"/>
        <v>0</v>
      </c>
      <c r="EQ81" s="13">
        <f ca="1">'13年1-9支出明细'!BH76/9*12</f>
        <v>0</v>
      </c>
      <c r="ER81" s="13">
        <f t="shared" si="255"/>
        <v>0</v>
      </c>
      <c r="ES81" s="43">
        <f t="shared" si="196"/>
        <v>0</v>
      </c>
      <c r="ET81" s="13">
        <v>0</v>
      </c>
      <c r="EU81" s="13">
        <f t="shared" si="256"/>
        <v>0</v>
      </c>
      <c r="EV81" s="43">
        <f t="shared" si="197"/>
        <v>0</v>
      </c>
      <c r="EW81" s="13">
        <f ca="1">'13年1-9支出明细'!BJ76/9*12</f>
        <v>0</v>
      </c>
      <c r="EX81" s="13">
        <f t="shared" si="257"/>
        <v>0</v>
      </c>
      <c r="EY81" s="43">
        <f t="shared" si="198"/>
        <v>0</v>
      </c>
      <c r="EZ81" s="13">
        <v>0</v>
      </c>
      <c r="FA81" s="13">
        <f t="shared" si="258"/>
        <v>0</v>
      </c>
      <c r="FB81" s="43">
        <f t="shared" si="199"/>
        <v>0</v>
      </c>
      <c r="FC81" s="13">
        <f ca="1">'13年1-9支出明细'!BL76/9*12</f>
        <v>0</v>
      </c>
      <c r="FD81" s="13">
        <f t="shared" si="259"/>
        <v>0</v>
      </c>
      <c r="FE81" s="43">
        <f t="shared" si="200"/>
        <v>0</v>
      </c>
      <c r="FF81" s="13">
        <f ca="1">'13年1-9支出明细'!BM76/9*12</f>
        <v>0</v>
      </c>
      <c r="FG81" s="13">
        <f t="shared" si="260"/>
        <v>0</v>
      </c>
      <c r="FH81" s="43">
        <f t="shared" si="201"/>
        <v>0</v>
      </c>
      <c r="FI81" s="13">
        <f ca="1">'13年1-9支出明细'!BN76/9*12</f>
        <v>55.600000000000009</v>
      </c>
      <c r="FJ81" s="13">
        <f ca="1">Sheet2!EX75+Sheet2!BF75</f>
        <v>0</v>
      </c>
      <c r="FK81" s="13">
        <f t="shared" si="261"/>
        <v>64.525202437548984</v>
      </c>
      <c r="FL81" s="43">
        <f t="shared" si="202"/>
        <v>4.2533471011221048E-5</v>
      </c>
      <c r="FM81" s="13">
        <f ca="1">'13年1-9支出明细'!BP76/9*12</f>
        <v>0</v>
      </c>
      <c r="FN81" s="13">
        <v>0</v>
      </c>
      <c r="FO81" s="43">
        <v>0</v>
      </c>
      <c r="FP81" s="13">
        <v>0</v>
      </c>
      <c r="FQ81" s="13">
        <f t="shared" si="262"/>
        <v>0</v>
      </c>
      <c r="FR81" s="43">
        <f t="shared" si="203"/>
        <v>0</v>
      </c>
      <c r="FS81" s="13">
        <f ca="1">'13年1-9支出明细'!BR76/9*12</f>
        <v>0</v>
      </c>
      <c r="FT81" s="13">
        <v>0</v>
      </c>
      <c r="FU81" s="13"/>
      <c r="FV81" s="43"/>
      <c r="FW81" s="13">
        <f ca="1">'13年1-9支出明细'!BT76/9*12</f>
        <v>0</v>
      </c>
      <c r="FX81" s="13">
        <f t="shared" si="263"/>
        <v>0</v>
      </c>
      <c r="FY81" s="43">
        <f t="shared" si="204"/>
        <v>0</v>
      </c>
      <c r="FZ81" s="12">
        <f ca="1">'13年1-9支出明细'!BU76/9*12</f>
        <v>3450273.6799999997</v>
      </c>
      <c r="GA81" s="12">
        <f t="shared" si="264"/>
        <v>4004129.6342976093</v>
      </c>
      <c r="GB81" s="43">
        <f t="shared" si="205"/>
        <v>0.11925081484323527</v>
      </c>
      <c r="GC81" s="12">
        <f ca="1">'13年1-9支出明细'!BV76/9*12</f>
        <v>0</v>
      </c>
      <c r="GD81" s="12">
        <f t="shared" si="265"/>
        <v>0</v>
      </c>
      <c r="GE81" s="43">
        <f t="shared" si="206"/>
        <v>0</v>
      </c>
      <c r="GF81" s="12">
        <f ca="1">'13年1-9支出明细'!BW76/9*12</f>
        <v>0</v>
      </c>
      <c r="GG81" s="12">
        <f t="shared" si="266"/>
        <v>0</v>
      </c>
      <c r="GH81" s="43">
        <f t="shared" si="207"/>
        <v>0</v>
      </c>
      <c r="GI81" s="12">
        <v>0</v>
      </c>
      <c r="GJ81" s="12">
        <f t="shared" si="267"/>
        <v>0</v>
      </c>
      <c r="GK81" s="43">
        <f t="shared" si="208"/>
        <v>0</v>
      </c>
      <c r="GL81" s="27">
        <f t="shared" si="154"/>
        <v>0</v>
      </c>
      <c r="GM81" s="27">
        <f t="shared" si="268"/>
        <v>0</v>
      </c>
      <c r="GN81" s="43">
        <f t="shared" si="209"/>
        <v>0</v>
      </c>
      <c r="GO81" s="13">
        <f ca="1">'13年1-9支出明细'!BZ76/9*12</f>
        <v>0</v>
      </c>
      <c r="GP81" s="13" t="e">
        <f t="shared" si="269"/>
        <v>#DIV/0!</v>
      </c>
      <c r="GQ81" s="43" t="e">
        <f t="shared" si="210"/>
        <v>#DIV/0!</v>
      </c>
      <c r="GR81" s="13">
        <f ca="1">'13年1-9支出明细'!CA76/9*12</f>
        <v>0</v>
      </c>
      <c r="GS81" s="13">
        <f t="shared" si="270"/>
        <v>0</v>
      </c>
      <c r="GT81" s="43">
        <f t="shared" si="211"/>
        <v>0</v>
      </c>
      <c r="GU81" s="13">
        <f ca="1">'13年1-9支出明细'!CB76/9*12</f>
        <v>0</v>
      </c>
      <c r="GV81" s="27">
        <f t="shared" si="271"/>
        <v>0</v>
      </c>
      <c r="GW81" s="38">
        <f t="shared" si="214"/>
        <v>0</v>
      </c>
      <c r="GX81" s="13">
        <f ca="1">'13年1-9支出明细'!CC76/9*12</f>
        <v>0</v>
      </c>
      <c r="GY81" s="13">
        <f t="shared" si="272"/>
        <v>0</v>
      </c>
      <c r="GZ81" s="43">
        <f t="shared" si="212"/>
        <v>0</v>
      </c>
      <c r="HA81" s="13">
        <f ca="1">'13年1-9支出明细'!CD76/9*12</f>
        <v>0</v>
      </c>
      <c r="HB81" s="13">
        <f t="shared" si="273"/>
        <v>0</v>
      </c>
      <c r="HC81" s="56">
        <f t="shared" si="213"/>
        <v>0</v>
      </c>
    </row>
    <row r="82" spans="1:211">
      <c r="A82" s="18">
        <v>207</v>
      </c>
      <c r="B82" s="3" t="s">
        <v>555</v>
      </c>
      <c r="C82" s="3" t="s">
        <v>371</v>
      </c>
      <c r="D82" s="12">
        <f t="shared" si="147"/>
        <v>5373627.7466666661</v>
      </c>
      <c r="E82" s="12">
        <f t="shared" si="148"/>
        <v>1584809.4</v>
      </c>
      <c r="F82" s="13">
        <v>1092972</v>
      </c>
      <c r="G82" s="26">
        <f t="shared" si="215"/>
        <v>1268421.5747944743</v>
      </c>
      <c r="H82" s="40">
        <f t="shared" si="216"/>
        <v>1.6002486437215878E-2</v>
      </c>
      <c r="I82" s="13">
        <v>0</v>
      </c>
      <c r="J82" s="13">
        <f t="shared" si="217"/>
        <v>0</v>
      </c>
      <c r="K82" s="40">
        <f t="shared" si="155"/>
        <v>0</v>
      </c>
      <c r="L82" s="13">
        <v>491837.4</v>
      </c>
      <c r="M82" s="13">
        <f t="shared" si="218"/>
        <v>570789.70865751361</v>
      </c>
      <c r="N82" s="40">
        <f t="shared" si="156"/>
        <v>1.6002486437215881E-2</v>
      </c>
      <c r="O82" s="13">
        <v>74400</v>
      </c>
      <c r="P82" s="13">
        <v>255100</v>
      </c>
      <c r="Q82" s="13">
        <f t="shared" si="149"/>
        <v>86343.076643051158</v>
      </c>
      <c r="R82" s="43">
        <f t="shared" si="150"/>
        <v>1.3310433662516101E-2</v>
      </c>
      <c r="S82" s="124">
        <v>309557.33333333337</v>
      </c>
      <c r="T82" s="130">
        <v>0</v>
      </c>
      <c r="U82" s="125">
        <v>255100</v>
      </c>
      <c r="V82" s="125">
        <f t="shared" si="219"/>
        <v>0</v>
      </c>
      <c r="W82" s="43">
        <f t="shared" si="157"/>
        <v>0</v>
      </c>
      <c r="X82" s="13">
        <f ca="1">'13年1-9支出明细'!K77/9*12</f>
        <v>0</v>
      </c>
      <c r="Y82" s="13">
        <f t="shared" si="220"/>
        <v>0</v>
      </c>
      <c r="Z82" s="43">
        <f t="shared" si="158"/>
        <v>0</v>
      </c>
      <c r="AA82" s="13">
        <f ca="1">'13年1-9支出明细'!L77/9*12</f>
        <v>0</v>
      </c>
      <c r="AB82" s="13">
        <f t="shared" si="221"/>
        <v>0</v>
      </c>
      <c r="AC82" s="43">
        <f t="shared" si="159"/>
        <v>0</v>
      </c>
      <c r="AD82" s="13">
        <f ca="1">'13年1-9支出明细'!M77/9*12</f>
        <v>0</v>
      </c>
      <c r="AE82" s="13">
        <f t="shared" si="222"/>
        <v>0</v>
      </c>
      <c r="AF82" s="43">
        <f t="shared" si="160"/>
        <v>0</v>
      </c>
      <c r="AG82" s="13">
        <f ca="1">'13年1-9支出明细'!N77/9*12</f>
        <v>0</v>
      </c>
      <c r="AH82" s="23">
        <v>0</v>
      </c>
      <c r="AI82" s="43">
        <v>0</v>
      </c>
      <c r="AJ82" s="23">
        <f t="shared" si="161"/>
        <v>0</v>
      </c>
      <c r="AK82" s="23">
        <f t="shared" si="162"/>
        <v>0</v>
      </c>
      <c r="AL82" s="43">
        <f t="shared" si="163"/>
        <v>0</v>
      </c>
      <c r="AM82" s="13">
        <v>0</v>
      </c>
      <c r="AN82" s="13">
        <f t="shared" si="223"/>
        <v>0</v>
      </c>
      <c r="AO82" s="43">
        <f t="shared" si="164"/>
        <v>0</v>
      </c>
      <c r="AP82" s="13">
        <f ca="1">'13年1-9支出明细'!Q77/9*12</f>
        <v>0</v>
      </c>
      <c r="AQ82" s="13">
        <f t="shared" si="224"/>
        <v>0</v>
      </c>
      <c r="AR82" s="43">
        <f t="shared" si="165"/>
        <v>0</v>
      </c>
      <c r="AS82" s="13">
        <f ca="1">'13年1-9支出明细'!R77/9*12</f>
        <v>0</v>
      </c>
      <c r="AT82" s="13">
        <f t="shared" si="225"/>
        <v>0</v>
      </c>
      <c r="AU82" s="43">
        <f t="shared" si="166"/>
        <v>0</v>
      </c>
      <c r="AV82" s="13">
        <v>0</v>
      </c>
      <c r="AW82" s="13">
        <f t="shared" si="226"/>
        <v>0</v>
      </c>
      <c r="AX82" s="43">
        <f t="shared" si="167"/>
        <v>0</v>
      </c>
      <c r="AY82" s="12">
        <f t="shared" si="227"/>
        <v>252779.91999999998</v>
      </c>
      <c r="AZ82" s="31">
        <f t="shared" si="228"/>
        <v>293357.47320409055</v>
      </c>
      <c r="BA82" s="43">
        <f t="shared" si="168"/>
        <v>2.4213837193281106E-3</v>
      </c>
      <c r="BB82" s="13">
        <f ca="1">'13年1-9支出明细'!U77/9*12</f>
        <v>0</v>
      </c>
      <c r="BC82" s="13">
        <f t="shared" si="229"/>
        <v>0</v>
      </c>
      <c r="BD82" s="43">
        <f t="shared" si="169"/>
        <v>0</v>
      </c>
      <c r="BE82" s="13">
        <f ca="1">'13年1-9支出明细'!V77/9*12</f>
        <v>0</v>
      </c>
      <c r="BF82" s="13">
        <f t="shared" si="230"/>
        <v>0</v>
      </c>
      <c r="BG82" s="43">
        <f t="shared" si="170"/>
        <v>0</v>
      </c>
      <c r="BH82" s="13">
        <f ca="1">'13年1-9支出明细'!W77/9*12</f>
        <v>0</v>
      </c>
      <c r="BI82" s="13">
        <f t="shared" si="231"/>
        <v>0</v>
      </c>
      <c r="BJ82" s="43">
        <f t="shared" si="171"/>
        <v>0</v>
      </c>
      <c r="BK82" s="13">
        <f ca="1">'13年1-9支出明细'!X77/9*12</f>
        <v>36411.586666666662</v>
      </c>
      <c r="BL82" s="13">
        <f t="shared" si="232"/>
        <v>42256.564761493268</v>
      </c>
      <c r="BM82" s="43">
        <f t="shared" si="172"/>
        <v>5.3568173399883977E-2</v>
      </c>
      <c r="BN82" s="13">
        <f ca="1">'13年1-9支出明细'!Y77/9*12</f>
        <v>100162.66666666666</v>
      </c>
      <c r="BO82" s="13">
        <f t="shared" si="233"/>
        <v>116241.30113941377</v>
      </c>
      <c r="BP82" s="43">
        <f t="shared" si="173"/>
        <v>4.9548407508629079E-2</v>
      </c>
      <c r="BQ82" s="13">
        <f ca="1">'13年1-9支出明细'!Z77/9*12</f>
        <v>63646.666666666664</v>
      </c>
      <c r="BR82" s="13">
        <f ca="1">Sheet2!EP76+Sheet2!V76</f>
        <v>52559</v>
      </c>
      <c r="BS82" s="13">
        <f t="shared" si="234"/>
        <v>73863.562070896893</v>
      </c>
      <c r="BT82" s="43">
        <f t="shared" si="174"/>
        <v>7.1966367264004679E-4</v>
      </c>
      <c r="BU82" s="13">
        <f ca="1">'13年1-9支出明细'!AB77/9*12</f>
        <v>0</v>
      </c>
      <c r="BV82" s="13">
        <f t="shared" si="235"/>
        <v>0</v>
      </c>
      <c r="BW82" s="43">
        <f t="shared" si="175"/>
        <v>0</v>
      </c>
      <c r="BX82" s="13">
        <f ca="1">'13年1-9支出明细'!AC77/9*12</f>
        <v>7394.6666666666661</v>
      </c>
      <c r="BY82" s="13">
        <f t="shared" si="236"/>
        <v>8581.6971874975206</v>
      </c>
      <c r="BZ82" s="43">
        <f t="shared" si="176"/>
        <v>6.5925444835980623E-3</v>
      </c>
      <c r="CA82" s="12">
        <f t="shared" si="274"/>
        <v>141416.29333333333</v>
      </c>
      <c r="CB82" s="30">
        <f t="shared" si="237"/>
        <v>164117.17545505651</v>
      </c>
      <c r="CC82" s="43">
        <f t="shared" si="177"/>
        <v>5.2877435500358542E-4</v>
      </c>
      <c r="CD82" s="13">
        <f ca="1">'13年1-9支出明细'!AE77/9*12</f>
        <v>141416.29333333333</v>
      </c>
      <c r="CE82" s="13">
        <f t="shared" si="238"/>
        <v>164117.17545505654</v>
      </c>
      <c r="CF82" s="43">
        <f t="shared" si="178"/>
        <v>6.1211158096662012E-4</v>
      </c>
      <c r="CG82" s="13">
        <f ca="1">'13年1-9支出明细'!AF77/9*12</f>
        <v>0</v>
      </c>
      <c r="CH82" s="13">
        <f ca="1">Sheet2!BP76+Sheet2!ET76</f>
        <v>0</v>
      </c>
      <c r="CI82" s="13">
        <f t="shared" si="239"/>
        <v>0</v>
      </c>
      <c r="CJ82" s="43">
        <f t="shared" si="179"/>
        <v>0</v>
      </c>
      <c r="CK82" s="12">
        <f t="shared" si="153"/>
        <v>237102.93333333335</v>
      </c>
      <c r="CL82" s="30">
        <f t="shared" si="240"/>
        <v>275163.9347458636</v>
      </c>
      <c r="CM82" s="43">
        <f t="shared" si="180"/>
        <v>2.5879533727995846E-3</v>
      </c>
      <c r="CN82" s="13">
        <f ca="1">'13年1-9支出明细'!AI77/9*12</f>
        <v>0</v>
      </c>
      <c r="CO82" s="13">
        <f t="shared" si="241"/>
        <v>0</v>
      </c>
      <c r="CP82" s="43">
        <f t="shared" si="181"/>
        <v>0</v>
      </c>
      <c r="CQ82" s="13">
        <f ca="1">'13年1-9支出明细'!AJ77/9*12</f>
        <v>0</v>
      </c>
      <c r="CR82" s="13">
        <f t="shared" si="242"/>
        <v>0</v>
      </c>
      <c r="CS82" s="43">
        <f t="shared" si="182"/>
        <v>0</v>
      </c>
      <c r="CT82" s="13">
        <f ca="1">'13年1-9支出明细'!AK77/9*12</f>
        <v>0</v>
      </c>
      <c r="CU82" s="13">
        <f t="shared" si="243"/>
        <v>0</v>
      </c>
      <c r="CV82" s="43">
        <f t="shared" si="183"/>
        <v>0</v>
      </c>
      <c r="CW82" s="13">
        <f ca="1">'13年1-9支出明细'!AL77/9*12</f>
        <v>0</v>
      </c>
      <c r="CX82" s="13">
        <f t="shared" si="244"/>
        <v>0</v>
      </c>
      <c r="CY82" s="43">
        <f t="shared" si="184"/>
        <v>0</v>
      </c>
      <c r="CZ82" s="13">
        <f ca="1">'13年1-9支出明细'!AM77/9*12</f>
        <v>0</v>
      </c>
      <c r="DA82" s="13">
        <f t="shared" si="245"/>
        <v>0</v>
      </c>
      <c r="DB82" s="43">
        <f t="shared" si="185"/>
        <v>0</v>
      </c>
      <c r="DC82" s="13">
        <f ca="1">'13年1-9支出明细'!AN77/9*12</f>
        <v>0</v>
      </c>
      <c r="DD82" s="13">
        <f t="shared" si="246"/>
        <v>0</v>
      </c>
      <c r="DE82" s="13">
        <f ca="1">Sheet2!DG76+Sheet2!AD76</f>
        <v>0</v>
      </c>
      <c r="DF82" s="43">
        <f t="shared" si="186"/>
        <v>0</v>
      </c>
      <c r="DG82" s="13">
        <f ca="1">'13年1-9支出明细'!AP77/9*12</f>
        <v>0</v>
      </c>
      <c r="DH82" s="13">
        <f t="shared" si="247"/>
        <v>0</v>
      </c>
      <c r="DI82" s="43">
        <f t="shared" si="187"/>
        <v>0</v>
      </c>
      <c r="DJ82" s="13">
        <f ca="1">'13年1-9支出明细'!AQ77/9*12</f>
        <v>0</v>
      </c>
      <c r="DK82" s="13">
        <f t="shared" si="248"/>
        <v>0</v>
      </c>
      <c r="DL82" s="43">
        <f t="shared" si="188"/>
        <v>0</v>
      </c>
      <c r="DM82" s="13">
        <f ca="1">'13年1-9支出明细'!AR77/9*12</f>
        <v>0</v>
      </c>
      <c r="DN82" s="13">
        <f ca="1">Sheet2!DK76+Sheet2!AH76</f>
        <v>0</v>
      </c>
      <c r="DO82" s="13"/>
      <c r="DP82" s="43">
        <f t="shared" si="189"/>
        <v>0</v>
      </c>
      <c r="DQ82" s="13">
        <f ca="1">'13年1-9支出明细'!AT77/9*12</f>
        <v>0</v>
      </c>
      <c r="DR82" s="13">
        <f t="shared" si="249"/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43">
        <f t="shared" si="190"/>
        <v>0</v>
      </c>
      <c r="EA82" s="13">
        <v>0</v>
      </c>
      <c r="EB82" s="13">
        <f t="shared" si="250"/>
        <v>0</v>
      </c>
      <c r="EC82" s="43">
        <f t="shared" si="191"/>
        <v>0</v>
      </c>
      <c r="ED82" s="13">
        <f ca="1">'13年1-9支出明细'!BC77/9*12</f>
        <v>0</v>
      </c>
      <c r="EE82" s="13">
        <f t="shared" si="251"/>
        <v>0</v>
      </c>
      <c r="EF82" s="43">
        <f t="shared" si="192"/>
        <v>0</v>
      </c>
      <c r="EG82" s="13">
        <f ca="1">'13年1-9支出明细'!BD77/9*12</f>
        <v>0</v>
      </c>
      <c r="EH82" s="13">
        <f t="shared" si="252"/>
        <v>0</v>
      </c>
      <c r="EI82" s="43">
        <f t="shared" si="193"/>
        <v>0</v>
      </c>
      <c r="EJ82" s="13">
        <f ca="1">'13年1-9支出明细'!BE77/9*12</f>
        <v>0</v>
      </c>
      <c r="EK82" s="13">
        <f t="shared" si="253"/>
        <v>0</v>
      </c>
      <c r="EL82" s="13">
        <v>0</v>
      </c>
      <c r="EM82" s="43">
        <f t="shared" si="194"/>
        <v>0</v>
      </c>
      <c r="EN82" s="13">
        <f ca="1">'13年1-9支出明细'!BG77/9*12</f>
        <v>0</v>
      </c>
      <c r="EO82" s="13">
        <f t="shared" si="254"/>
        <v>0</v>
      </c>
      <c r="EP82" s="43">
        <f t="shared" si="195"/>
        <v>0</v>
      </c>
      <c r="EQ82" s="13">
        <f ca="1">'13年1-9支出明细'!BH77/9*12</f>
        <v>0</v>
      </c>
      <c r="ER82" s="13">
        <f t="shared" si="255"/>
        <v>0</v>
      </c>
      <c r="ES82" s="43">
        <f t="shared" si="196"/>
        <v>0</v>
      </c>
      <c r="ET82" s="13">
        <v>0</v>
      </c>
      <c r="EU82" s="13">
        <f t="shared" si="256"/>
        <v>0</v>
      </c>
      <c r="EV82" s="43">
        <f t="shared" si="197"/>
        <v>0</v>
      </c>
      <c r="EW82" s="13">
        <f ca="1">'13年1-9支出明细'!BJ77/9*12</f>
        <v>0</v>
      </c>
      <c r="EX82" s="13">
        <f t="shared" si="257"/>
        <v>0</v>
      </c>
      <c r="EY82" s="43">
        <f t="shared" si="198"/>
        <v>0</v>
      </c>
      <c r="EZ82" s="13">
        <v>0</v>
      </c>
      <c r="FA82" s="13">
        <f t="shared" si="258"/>
        <v>0</v>
      </c>
      <c r="FB82" s="43">
        <f t="shared" si="199"/>
        <v>0</v>
      </c>
      <c r="FC82" s="13">
        <f ca="1">'13年1-9支出明细'!BL77/9*12</f>
        <v>0</v>
      </c>
      <c r="FD82" s="13">
        <f t="shared" si="259"/>
        <v>0</v>
      </c>
      <c r="FE82" s="43">
        <f t="shared" si="200"/>
        <v>0</v>
      </c>
      <c r="FF82" s="13">
        <f ca="1">'13年1-9支出明细'!BM77/9*12</f>
        <v>0</v>
      </c>
      <c r="FG82" s="13">
        <f t="shared" si="260"/>
        <v>0</v>
      </c>
      <c r="FH82" s="43">
        <f t="shared" si="201"/>
        <v>0</v>
      </c>
      <c r="FI82" s="13">
        <f ca="1">'13年1-9支出明细'!BN77/9*12</f>
        <v>237102.93333333335</v>
      </c>
      <c r="FJ82" s="13">
        <f ca="1">Sheet2!EX76+Sheet2!BF76</f>
        <v>0</v>
      </c>
      <c r="FK82" s="13">
        <f t="shared" si="261"/>
        <v>275163.93474586355</v>
      </c>
      <c r="FL82" s="43">
        <f t="shared" si="202"/>
        <v>0.1813814881584318</v>
      </c>
      <c r="FM82" s="13">
        <f ca="1">'13年1-9支出明细'!BP77/9*12</f>
        <v>0</v>
      </c>
      <c r="FN82" s="13">
        <v>0</v>
      </c>
      <c r="FO82" s="43">
        <v>0</v>
      </c>
      <c r="FP82" s="13">
        <v>0</v>
      </c>
      <c r="FQ82" s="13">
        <f t="shared" si="262"/>
        <v>0</v>
      </c>
      <c r="FR82" s="43">
        <f t="shared" si="203"/>
        <v>0</v>
      </c>
      <c r="FS82" s="13">
        <f ca="1">'13年1-9支出明细'!BR77/9*12</f>
        <v>0</v>
      </c>
      <c r="FT82" s="13">
        <v>0</v>
      </c>
      <c r="FU82" s="13"/>
      <c r="FV82" s="43"/>
      <c r="FW82" s="13">
        <f ca="1">'13年1-9支出明细'!BT77/9*12</f>
        <v>0</v>
      </c>
      <c r="FX82" s="13">
        <f t="shared" si="263"/>
        <v>0</v>
      </c>
      <c r="FY82" s="43">
        <f t="shared" si="204"/>
        <v>0</v>
      </c>
      <c r="FZ82" s="12">
        <f ca="1">'13年1-9支出明细'!BU77/9*12</f>
        <v>3157519.1999999997</v>
      </c>
      <c r="GA82" s="12">
        <f t="shared" si="264"/>
        <v>3664380.6759073325</v>
      </c>
      <c r="GB82" s="43">
        <f t="shared" si="205"/>
        <v>0.10913242612196501</v>
      </c>
      <c r="GC82" s="12">
        <f ca="1">'13年1-9支出明细'!BV77/9*12</f>
        <v>0</v>
      </c>
      <c r="GD82" s="12">
        <f t="shared" si="265"/>
        <v>0</v>
      </c>
      <c r="GE82" s="43">
        <f t="shared" si="206"/>
        <v>0</v>
      </c>
      <c r="GF82" s="12">
        <v>0</v>
      </c>
      <c r="GG82" s="12">
        <f t="shared" si="266"/>
        <v>0</v>
      </c>
      <c r="GH82" s="43">
        <f t="shared" si="207"/>
        <v>0</v>
      </c>
      <c r="GI82" s="12">
        <v>0</v>
      </c>
      <c r="GJ82" s="12">
        <f t="shared" si="267"/>
        <v>0</v>
      </c>
      <c r="GK82" s="43">
        <f t="shared" si="208"/>
        <v>0</v>
      </c>
      <c r="GL82" s="27">
        <f t="shared" si="154"/>
        <v>0</v>
      </c>
      <c r="GM82" s="27">
        <f t="shared" si="268"/>
        <v>0</v>
      </c>
      <c r="GN82" s="43">
        <f t="shared" si="209"/>
        <v>0</v>
      </c>
      <c r="GO82" s="13">
        <f ca="1">'13年1-9支出明细'!BZ77/9*12</f>
        <v>0</v>
      </c>
      <c r="GP82" s="13" t="e">
        <f t="shared" si="269"/>
        <v>#DIV/0!</v>
      </c>
      <c r="GQ82" s="43" t="e">
        <f t="shared" si="210"/>
        <v>#DIV/0!</v>
      </c>
      <c r="GR82" s="13">
        <f ca="1">'13年1-9支出明细'!CA77/9*12</f>
        <v>0</v>
      </c>
      <c r="GS82" s="13">
        <f t="shared" si="270"/>
        <v>0</v>
      </c>
      <c r="GT82" s="43">
        <f t="shared" si="211"/>
        <v>0</v>
      </c>
      <c r="GU82" s="13">
        <f ca="1">'13年1-9支出明细'!CB77/9*12</f>
        <v>0</v>
      </c>
      <c r="GV82" s="27">
        <f t="shared" si="271"/>
        <v>0</v>
      </c>
      <c r="GW82" s="38">
        <f t="shared" si="214"/>
        <v>0</v>
      </c>
      <c r="GX82" s="13">
        <f ca="1">'13年1-9支出明细'!CC77/9*12</f>
        <v>0</v>
      </c>
      <c r="GY82" s="13">
        <f t="shared" si="272"/>
        <v>0</v>
      </c>
      <c r="GZ82" s="43">
        <f t="shared" si="212"/>
        <v>0</v>
      </c>
      <c r="HA82" s="13">
        <f ca="1">'13年1-9支出明细'!CD77/9*12</f>
        <v>0</v>
      </c>
      <c r="HB82" s="13">
        <f t="shared" si="273"/>
        <v>0</v>
      </c>
      <c r="HC82" s="56">
        <f t="shared" si="213"/>
        <v>0</v>
      </c>
    </row>
    <row r="83" spans="1:211">
      <c r="A83" s="18">
        <v>208</v>
      </c>
      <c r="B83" s="3" t="s">
        <v>556</v>
      </c>
      <c r="C83" s="3" t="s">
        <v>372</v>
      </c>
      <c r="D83" s="12">
        <f t="shared" si="147"/>
        <v>47328.759999999995</v>
      </c>
      <c r="E83" s="12">
        <f t="shared" si="148"/>
        <v>4800</v>
      </c>
      <c r="F83" s="13">
        <v>0</v>
      </c>
      <c r="G83" s="26">
        <f t="shared" si="215"/>
        <v>0</v>
      </c>
      <c r="H83" s="40">
        <f t="shared" si="216"/>
        <v>0</v>
      </c>
      <c r="I83" s="13">
        <v>0</v>
      </c>
      <c r="J83" s="13">
        <f t="shared" si="217"/>
        <v>0</v>
      </c>
      <c r="K83" s="40">
        <f t="shared" si="155"/>
        <v>0</v>
      </c>
      <c r="L83" s="13">
        <v>0</v>
      </c>
      <c r="M83" s="13">
        <f t="shared" si="218"/>
        <v>0</v>
      </c>
      <c r="N83" s="40">
        <f t="shared" si="156"/>
        <v>0</v>
      </c>
      <c r="O83" s="13">
        <v>0</v>
      </c>
      <c r="P83" s="13">
        <v>0</v>
      </c>
      <c r="Q83" s="13">
        <f t="shared" si="149"/>
        <v>0</v>
      </c>
      <c r="R83" s="43">
        <f t="shared" si="150"/>
        <v>0</v>
      </c>
      <c r="S83" s="124">
        <v>8266.6666666666679</v>
      </c>
      <c r="T83" s="130">
        <v>4800</v>
      </c>
      <c r="U83" s="125">
        <v>0</v>
      </c>
      <c r="V83" s="125">
        <f t="shared" si="219"/>
        <v>5570.5210737452371</v>
      </c>
      <c r="W83" s="43">
        <f t="shared" si="157"/>
        <v>8.5873765564620013E-4</v>
      </c>
      <c r="X83" s="13">
        <f ca="1">'13年1-9支出明细'!K78/9*12</f>
        <v>0</v>
      </c>
      <c r="Y83" s="13">
        <f t="shared" si="220"/>
        <v>0</v>
      </c>
      <c r="Z83" s="43">
        <f t="shared" si="158"/>
        <v>0</v>
      </c>
      <c r="AA83" s="13">
        <f ca="1">'13年1-9支出明细'!L78/9*12</f>
        <v>0</v>
      </c>
      <c r="AB83" s="13">
        <f t="shared" si="221"/>
        <v>0</v>
      </c>
      <c r="AC83" s="43">
        <f t="shared" si="159"/>
        <v>0</v>
      </c>
      <c r="AD83" s="13">
        <f ca="1">'13年1-9支出明细'!M78/9*12</f>
        <v>0</v>
      </c>
      <c r="AE83" s="13">
        <f t="shared" si="222"/>
        <v>0</v>
      </c>
      <c r="AF83" s="43">
        <f t="shared" si="160"/>
        <v>0</v>
      </c>
      <c r="AG83" s="13">
        <f ca="1">'13年1-9支出明细'!N78/9*12</f>
        <v>0</v>
      </c>
      <c r="AH83" s="23">
        <v>0</v>
      </c>
      <c r="AI83" s="43">
        <v>0</v>
      </c>
      <c r="AJ83" s="23">
        <f t="shared" si="161"/>
        <v>0</v>
      </c>
      <c r="AK83" s="23">
        <f t="shared" si="162"/>
        <v>0</v>
      </c>
      <c r="AL83" s="43">
        <f t="shared" si="163"/>
        <v>0</v>
      </c>
      <c r="AM83" s="13">
        <f ca="1">'13年1-9支出明细'!P78/9*12</f>
        <v>0</v>
      </c>
      <c r="AN83" s="13">
        <f t="shared" si="223"/>
        <v>0</v>
      </c>
      <c r="AO83" s="43">
        <f t="shared" si="164"/>
        <v>0</v>
      </c>
      <c r="AP83" s="13">
        <f ca="1">'13年1-9支出明细'!Q78/9*12</f>
        <v>0</v>
      </c>
      <c r="AQ83" s="13">
        <f t="shared" si="224"/>
        <v>0</v>
      </c>
      <c r="AR83" s="43">
        <f t="shared" si="165"/>
        <v>0</v>
      </c>
      <c r="AS83" s="13">
        <f ca="1">'13年1-9支出明细'!R78/9*12</f>
        <v>0</v>
      </c>
      <c r="AT83" s="13">
        <f t="shared" si="225"/>
        <v>0</v>
      </c>
      <c r="AU83" s="43">
        <f t="shared" si="166"/>
        <v>0</v>
      </c>
      <c r="AV83" s="13">
        <v>0</v>
      </c>
      <c r="AW83" s="13">
        <f t="shared" si="226"/>
        <v>0</v>
      </c>
      <c r="AX83" s="43">
        <f t="shared" si="167"/>
        <v>0</v>
      </c>
      <c r="AY83" s="12">
        <f t="shared" si="227"/>
        <v>1984.7999999999997</v>
      </c>
      <c r="AZ83" s="31">
        <f t="shared" si="228"/>
        <v>2303.410463993655</v>
      </c>
      <c r="BA83" s="43">
        <f t="shared" si="168"/>
        <v>1.9012437404531317E-5</v>
      </c>
      <c r="BB83" s="13">
        <f ca="1">'13年1-9支出明细'!U78/9*12</f>
        <v>0</v>
      </c>
      <c r="BC83" s="13">
        <f t="shared" si="229"/>
        <v>0</v>
      </c>
      <c r="BD83" s="43">
        <f t="shared" si="169"/>
        <v>0</v>
      </c>
      <c r="BE83" s="13">
        <f ca="1">'13年1-9支出明细'!V78/9*12</f>
        <v>0</v>
      </c>
      <c r="BF83" s="13">
        <f t="shared" si="230"/>
        <v>0</v>
      </c>
      <c r="BG83" s="43">
        <f t="shared" si="170"/>
        <v>0</v>
      </c>
      <c r="BH83" s="13">
        <f ca="1">'13年1-9支出明细'!W78/9*12</f>
        <v>0</v>
      </c>
      <c r="BI83" s="13">
        <f t="shared" si="231"/>
        <v>0</v>
      </c>
      <c r="BJ83" s="43">
        <f t="shared" si="171"/>
        <v>0</v>
      </c>
      <c r="BK83" s="13">
        <f ca="1">'13年1-9支出明细'!X78/9*12</f>
        <v>1984.7999999999997</v>
      </c>
      <c r="BL83" s="13">
        <f t="shared" si="232"/>
        <v>2303.4104639936545</v>
      </c>
      <c r="BM83" s="43">
        <f t="shared" si="172"/>
        <v>2.9200076211296582E-3</v>
      </c>
      <c r="BN83" s="13">
        <f ca="1">'13年1-9支出明细'!Y78/9*12</f>
        <v>0</v>
      </c>
      <c r="BO83" s="13">
        <f t="shared" si="233"/>
        <v>0</v>
      </c>
      <c r="BP83" s="43">
        <f t="shared" si="173"/>
        <v>0</v>
      </c>
      <c r="BQ83" s="13">
        <f ca="1">'13年1-9支出明细'!Z78/9*12</f>
        <v>0</v>
      </c>
      <c r="BR83" s="13">
        <f ca="1">Sheet2!EP77+Sheet2!V77</f>
        <v>0</v>
      </c>
      <c r="BS83" s="13">
        <f t="shared" si="234"/>
        <v>0</v>
      </c>
      <c r="BT83" s="43">
        <f t="shared" si="174"/>
        <v>0</v>
      </c>
      <c r="BU83" s="13">
        <f ca="1">'13年1-9支出明细'!AB78/9*12</f>
        <v>0</v>
      </c>
      <c r="BV83" s="13">
        <f t="shared" si="235"/>
        <v>0</v>
      </c>
      <c r="BW83" s="43">
        <f t="shared" si="175"/>
        <v>0</v>
      </c>
      <c r="BX83" s="13">
        <f ca="1">'13年1-9支出明细'!AC78/9*12</f>
        <v>0</v>
      </c>
      <c r="BY83" s="13">
        <f t="shared" si="236"/>
        <v>0</v>
      </c>
      <c r="BZ83" s="43">
        <f t="shared" si="176"/>
        <v>0</v>
      </c>
      <c r="CA83" s="12">
        <f t="shared" si="274"/>
        <v>0</v>
      </c>
      <c r="CB83" s="30">
        <f t="shared" si="237"/>
        <v>0</v>
      </c>
      <c r="CC83" s="43">
        <f t="shared" si="177"/>
        <v>0</v>
      </c>
      <c r="CD83" s="13">
        <f ca="1">'13年1-9支出明细'!AE78/9*12</f>
        <v>0</v>
      </c>
      <c r="CE83" s="13">
        <f t="shared" si="238"/>
        <v>0</v>
      </c>
      <c r="CF83" s="43">
        <f t="shared" si="178"/>
        <v>0</v>
      </c>
      <c r="CG83" s="13">
        <f ca="1">'13年1-9支出明细'!AF78/9*12</f>
        <v>0</v>
      </c>
      <c r="CH83" s="13">
        <f ca="1">Sheet2!BP77+Sheet2!ET77</f>
        <v>0</v>
      </c>
      <c r="CI83" s="13">
        <f t="shared" si="239"/>
        <v>0</v>
      </c>
      <c r="CJ83" s="43">
        <f t="shared" si="179"/>
        <v>0</v>
      </c>
      <c r="CK83" s="12">
        <f t="shared" si="153"/>
        <v>0</v>
      </c>
      <c r="CL83" s="30">
        <f t="shared" si="240"/>
        <v>0</v>
      </c>
      <c r="CM83" s="43">
        <f t="shared" si="180"/>
        <v>0</v>
      </c>
      <c r="CN83" s="13">
        <f ca="1">'13年1-9支出明细'!AI78/9*12</f>
        <v>0</v>
      </c>
      <c r="CO83" s="13">
        <f t="shared" si="241"/>
        <v>0</v>
      </c>
      <c r="CP83" s="43">
        <f t="shared" si="181"/>
        <v>0</v>
      </c>
      <c r="CQ83" s="13">
        <f ca="1">'13年1-9支出明细'!AJ78/9*12</f>
        <v>0</v>
      </c>
      <c r="CR83" s="13">
        <f t="shared" si="242"/>
        <v>0</v>
      </c>
      <c r="CS83" s="43">
        <f t="shared" si="182"/>
        <v>0</v>
      </c>
      <c r="CT83" s="13">
        <f ca="1">'13年1-9支出明细'!AK78/9*12</f>
        <v>0</v>
      </c>
      <c r="CU83" s="13">
        <f t="shared" si="243"/>
        <v>0</v>
      </c>
      <c r="CV83" s="43">
        <f t="shared" si="183"/>
        <v>0</v>
      </c>
      <c r="CW83" s="13">
        <f ca="1">'13年1-9支出明细'!AL78/9*12</f>
        <v>0</v>
      </c>
      <c r="CX83" s="13">
        <f t="shared" si="244"/>
        <v>0</v>
      </c>
      <c r="CY83" s="43">
        <f t="shared" si="184"/>
        <v>0</v>
      </c>
      <c r="CZ83" s="13">
        <f ca="1">'13年1-9支出明细'!AM78/9*12</f>
        <v>0</v>
      </c>
      <c r="DA83" s="13">
        <f t="shared" si="245"/>
        <v>0</v>
      </c>
      <c r="DB83" s="43">
        <f t="shared" si="185"/>
        <v>0</v>
      </c>
      <c r="DC83" s="13">
        <f ca="1">'13年1-9支出明细'!AN78/9*12</f>
        <v>0</v>
      </c>
      <c r="DD83" s="13">
        <f t="shared" si="246"/>
        <v>0</v>
      </c>
      <c r="DE83" s="13">
        <f ca="1">Sheet2!DG77+Sheet2!AD77</f>
        <v>0</v>
      </c>
      <c r="DF83" s="43">
        <f t="shared" si="186"/>
        <v>0</v>
      </c>
      <c r="DG83" s="13">
        <f ca="1">'13年1-9支出明细'!AP78/9*12</f>
        <v>0</v>
      </c>
      <c r="DH83" s="13">
        <f t="shared" si="247"/>
        <v>0</v>
      </c>
      <c r="DI83" s="43">
        <f t="shared" si="187"/>
        <v>0</v>
      </c>
      <c r="DJ83" s="13">
        <f ca="1">'13年1-9支出明细'!AQ78/9*12</f>
        <v>0</v>
      </c>
      <c r="DK83" s="13">
        <f t="shared" si="248"/>
        <v>0</v>
      </c>
      <c r="DL83" s="43">
        <f t="shared" si="188"/>
        <v>0</v>
      </c>
      <c r="DM83" s="13">
        <f ca="1">'13年1-9支出明细'!AR78/9*12</f>
        <v>0</v>
      </c>
      <c r="DN83" s="13">
        <f ca="1">Sheet2!DK77+Sheet2!AH77</f>
        <v>0</v>
      </c>
      <c r="DO83" s="13"/>
      <c r="DP83" s="43">
        <f t="shared" si="189"/>
        <v>0</v>
      </c>
      <c r="DQ83" s="13">
        <f ca="1">'13年1-9支出明细'!AT78/9*12</f>
        <v>0</v>
      </c>
      <c r="DR83" s="13">
        <f t="shared" si="249"/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43">
        <f t="shared" si="190"/>
        <v>0</v>
      </c>
      <c r="EA83" s="13">
        <v>0</v>
      </c>
      <c r="EB83" s="13">
        <f t="shared" si="250"/>
        <v>0</v>
      </c>
      <c r="EC83" s="43">
        <f t="shared" si="191"/>
        <v>0</v>
      </c>
      <c r="ED83" s="13">
        <f ca="1">'13年1-9支出明细'!BC78/9*12</f>
        <v>0</v>
      </c>
      <c r="EE83" s="13">
        <f t="shared" si="251"/>
        <v>0</v>
      </c>
      <c r="EF83" s="43">
        <f t="shared" si="192"/>
        <v>0</v>
      </c>
      <c r="EG83" s="13">
        <f ca="1">'13年1-9支出明细'!BD78/9*12</f>
        <v>0</v>
      </c>
      <c r="EH83" s="13">
        <f t="shared" si="252"/>
        <v>0</v>
      </c>
      <c r="EI83" s="43">
        <f t="shared" si="193"/>
        <v>0</v>
      </c>
      <c r="EJ83" s="13">
        <f ca="1">'13年1-9支出明细'!BE78/9*12</f>
        <v>0</v>
      </c>
      <c r="EK83" s="13">
        <f t="shared" si="253"/>
        <v>0</v>
      </c>
      <c r="EL83" s="13">
        <v>0</v>
      </c>
      <c r="EM83" s="43">
        <f t="shared" si="194"/>
        <v>0</v>
      </c>
      <c r="EN83" s="13">
        <f ca="1">'13年1-9支出明细'!BG78/9*12</f>
        <v>0</v>
      </c>
      <c r="EO83" s="13">
        <f t="shared" si="254"/>
        <v>0</v>
      </c>
      <c r="EP83" s="43">
        <f t="shared" si="195"/>
        <v>0</v>
      </c>
      <c r="EQ83" s="13">
        <f ca="1">'13年1-9支出明细'!BH78/9*12</f>
        <v>0</v>
      </c>
      <c r="ER83" s="13">
        <f t="shared" si="255"/>
        <v>0</v>
      </c>
      <c r="ES83" s="43">
        <f t="shared" si="196"/>
        <v>0</v>
      </c>
      <c r="ET83" s="13">
        <v>0</v>
      </c>
      <c r="EU83" s="13">
        <f t="shared" si="256"/>
        <v>0</v>
      </c>
      <c r="EV83" s="43">
        <f t="shared" si="197"/>
        <v>0</v>
      </c>
      <c r="EW83" s="13">
        <f ca="1">'13年1-9支出明细'!BJ78/9*12</f>
        <v>0</v>
      </c>
      <c r="EX83" s="13">
        <f t="shared" si="257"/>
        <v>0</v>
      </c>
      <c r="EY83" s="43">
        <f t="shared" si="198"/>
        <v>0</v>
      </c>
      <c r="EZ83" s="13">
        <v>0</v>
      </c>
      <c r="FA83" s="13">
        <f t="shared" si="258"/>
        <v>0</v>
      </c>
      <c r="FB83" s="43">
        <f t="shared" si="199"/>
        <v>0</v>
      </c>
      <c r="FC83" s="13">
        <f ca="1">'13年1-9支出明细'!BL78/9*12</f>
        <v>0</v>
      </c>
      <c r="FD83" s="13">
        <f t="shared" si="259"/>
        <v>0</v>
      </c>
      <c r="FE83" s="43">
        <f t="shared" si="200"/>
        <v>0</v>
      </c>
      <c r="FF83" s="13">
        <f ca="1">'13年1-9支出明细'!BM78/9*12</f>
        <v>0</v>
      </c>
      <c r="FG83" s="13">
        <f t="shared" si="260"/>
        <v>0</v>
      </c>
      <c r="FH83" s="43">
        <f t="shared" si="201"/>
        <v>0</v>
      </c>
      <c r="FI83" s="13">
        <f ca="1">'13年1-9支出明细'!BN78/9*12</f>
        <v>0</v>
      </c>
      <c r="FJ83" s="13">
        <f ca="1">Sheet2!EX77+Sheet2!BF77</f>
        <v>0</v>
      </c>
      <c r="FK83" s="13">
        <f t="shared" si="261"/>
        <v>0</v>
      </c>
      <c r="FL83" s="43">
        <f t="shared" si="202"/>
        <v>0</v>
      </c>
      <c r="FM83" s="13">
        <f ca="1">'13年1-9支出明细'!BP78/9*12</f>
        <v>0</v>
      </c>
      <c r="FN83" s="13">
        <v>0</v>
      </c>
      <c r="FO83" s="43">
        <v>0</v>
      </c>
      <c r="FP83" s="13">
        <v>0</v>
      </c>
      <c r="FQ83" s="13">
        <f t="shared" si="262"/>
        <v>0</v>
      </c>
      <c r="FR83" s="43">
        <f t="shared" si="203"/>
        <v>0</v>
      </c>
      <c r="FS83" s="13">
        <f ca="1">'13年1-9支出明细'!BR78/9*12</f>
        <v>0</v>
      </c>
      <c r="FT83" s="13">
        <v>0</v>
      </c>
      <c r="FU83" s="13"/>
      <c r="FV83" s="43"/>
      <c r="FW83" s="13">
        <f ca="1">'13年1-9支出明细'!BT78/9*12</f>
        <v>0</v>
      </c>
      <c r="FX83" s="13">
        <f t="shared" si="263"/>
        <v>0</v>
      </c>
      <c r="FY83" s="43">
        <f t="shared" si="204"/>
        <v>0</v>
      </c>
      <c r="FZ83" s="12">
        <f ca="1">'13年1-9支出明细'!BU78/9*12</f>
        <v>40543.959999999992</v>
      </c>
      <c r="GA83" s="12">
        <f t="shared" si="264"/>
        <v>47052.288248559133</v>
      </c>
      <c r="GB83" s="43">
        <f t="shared" si="205"/>
        <v>1.401309204831408E-3</v>
      </c>
      <c r="GC83" s="12">
        <f ca="1">'13年1-9支出明细'!BV78/9*12</f>
        <v>0</v>
      </c>
      <c r="GD83" s="12">
        <f t="shared" si="265"/>
        <v>0</v>
      </c>
      <c r="GE83" s="43">
        <f t="shared" si="206"/>
        <v>0</v>
      </c>
      <c r="GF83" s="12">
        <f ca="1">'13年1-9支出明细'!BW78/9*12</f>
        <v>0</v>
      </c>
      <c r="GG83" s="12">
        <f t="shared" si="266"/>
        <v>0</v>
      </c>
      <c r="GH83" s="43">
        <f t="shared" si="207"/>
        <v>0</v>
      </c>
      <c r="GI83" s="12">
        <v>0</v>
      </c>
      <c r="GJ83" s="12">
        <f t="shared" si="267"/>
        <v>0</v>
      </c>
      <c r="GK83" s="43">
        <f t="shared" si="208"/>
        <v>0</v>
      </c>
      <c r="GL83" s="27">
        <f t="shared" si="154"/>
        <v>0</v>
      </c>
      <c r="GM83" s="27">
        <f t="shared" si="268"/>
        <v>0</v>
      </c>
      <c r="GN83" s="43">
        <f t="shared" si="209"/>
        <v>0</v>
      </c>
      <c r="GO83" s="13">
        <f ca="1">'13年1-9支出明细'!BZ78/9*12</f>
        <v>0</v>
      </c>
      <c r="GP83" s="13" t="e">
        <f t="shared" si="269"/>
        <v>#DIV/0!</v>
      </c>
      <c r="GQ83" s="43" t="e">
        <f t="shared" si="210"/>
        <v>#DIV/0!</v>
      </c>
      <c r="GR83" s="13">
        <f ca="1">'13年1-9支出明细'!CA78/9*12</f>
        <v>0</v>
      </c>
      <c r="GS83" s="13">
        <f t="shared" si="270"/>
        <v>0</v>
      </c>
      <c r="GT83" s="43">
        <f t="shared" si="211"/>
        <v>0</v>
      </c>
      <c r="GU83" s="13">
        <f ca="1">'13年1-9支出明细'!CB78/9*12</f>
        <v>0</v>
      </c>
      <c r="GV83" s="27">
        <f t="shared" si="271"/>
        <v>0</v>
      </c>
      <c r="GW83" s="38">
        <f t="shared" si="214"/>
        <v>0</v>
      </c>
      <c r="GX83" s="13">
        <f ca="1">'13年1-9支出明细'!CC78/9*12</f>
        <v>0</v>
      </c>
      <c r="GY83" s="13">
        <f t="shared" si="272"/>
        <v>0</v>
      </c>
      <c r="GZ83" s="43">
        <f t="shared" si="212"/>
        <v>0</v>
      </c>
      <c r="HA83" s="13">
        <f ca="1">'13年1-9支出明细'!CD78/9*12</f>
        <v>0</v>
      </c>
      <c r="HB83" s="13">
        <f t="shared" si="273"/>
        <v>0</v>
      </c>
      <c r="HC83" s="56">
        <f t="shared" si="213"/>
        <v>0</v>
      </c>
    </row>
    <row r="84" spans="1:211">
      <c r="A84" s="18">
        <v>209</v>
      </c>
      <c r="B84" s="3" t="s">
        <v>557</v>
      </c>
      <c r="C84" s="3" t="s">
        <v>373</v>
      </c>
      <c r="D84" s="12">
        <f t="shared" si="147"/>
        <v>166096.61999999997</v>
      </c>
      <c r="E84" s="12">
        <f t="shared" si="148"/>
        <v>163675.79999999999</v>
      </c>
      <c r="F84" s="13">
        <v>104604</v>
      </c>
      <c r="G84" s="26">
        <f t="shared" si="215"/>
        <v>121395.58049959305</v>
      </c>
      <c r="H84" s="40">
        <f t="shared" si="216"/>
        <v>1.531534285671115E-3</v>
      </c>
      <c r="I84" s="13">
        <v>0</v>
      </c>
      <c r="J84" s="13">
        <f t="shared" si="217"/>
        <v>0</v>
      </c>
      <c r="K84" s="40">
        <f t="shared" si="155"/>
        <v>0</v>
      </c>
      <c r="L84" s="13">
        <v>47071.8</v>
      </c>
      <c r="M84" s="13">
        <f t="shared" si="218"/>
        <v>54628.011224816881</v>
      </c>
      <c r="N84" s="40">
        <f t="shared" si="156"/>
        <v>1.5315342856711152E-3</v>
      </c>
      <c r="O84" s="13">
        <v>0</v>
      </c>
      <c r="P84" s="13">
        <v>0</v>
      </c>
      <c r="Q84" s="13">
        <f t="shared" si="149"/>
        <v>0</v>
      </c>
      <c r="R84" s="43">
        <f t="shared" si="150"/>
        <v>0</v>
      </c>
      <c r="S84" s="124">
        <v>0</v>
      </c>
      <c r="T84" s="130">
        <v>12000</v>
      </c>
      <c r="U84" s="125">
        <v>0</v>
      </c>
      <c r="V84" s="125">
        <f t="shared" si="219"/>
        <v>13926.302684363091</v>
      </c>
      <c r="W84" s="43">
        <f t="shared" si="157"/>
        <v>2.1468441391155001E-3</v>
      </c>
      <c r="X84" s="13">
        <f ca="1">'13年1-9支出明细'!K79/9*12</f>
        <v>0</v>
      </c>
      <c r="Y84" s="13">
        <f t="shared" si="220"/>
        <v>0</v>
      </c>
      <c r="Z84" s="43">
        <f t="shared" si="158"/>
        <v>0</v>
      </c>
      <c r="AA84" s="13">
        <f ca="1">'13年1-9支出明细'!L79/9*12</f>
        <v>0</v>
      </c>
      <c r="AB84" s="13">
        <f t="shared" si="221"/>
        <v>0</v>
      </c>
      <c r="AC84" s="43">
        <f t="shared" si="159"/>
        <v>0</v>
      </c>
      <c r="AD84" s="13">
        <f ca="1">'13年1-9支出明细'!M79/9*12</f>
        <v>0</v>
      </c>
      <c r="AE84" s="13">
        <f t="shared" si="222"/>
        <v>0</v>
      </c>
      <c r="AF84" s="43">
        <f t="shared" si="160"/>
        <v>0</v>
      </c>
      <c r="AG84" s="13">
        <f ca="1">'13年1-9支出明细'!N79/9*12</f>
        <v>0</v>
      </c>
      <c r="AH84" s="23">
        <v>0</v>
      </c>
      <c r="AI84" s="43">
        <v>0</v>
      </c>
      <c r="AJ84" s="23">
        <f t="shared" si="161"/>
        <v>0</v>
      </c>
      <c r="AK84" s="23">
        <f t="shared" si="162"/>
        <v>0</v>
      </c>
      <c r="AL84" s="43">
        <f t="shared" si="163"/>
        <v>0</v>
      </c>
      <c r="AM84" s="13">
        <f ca="1">'13年1-9支出明细'!P79/9*12</f>
        <v>0</v>
      </c>
      <c r="AN84" s="13">
        <f t="shared" si="223"/>
        <v>0</v>
      </c>
      <c r="AO84" s="43">
        <f t="shared" si="164"/>
        <v>0</v>
      </c>
      <c r="AP84" s="13">
        <f ca="1">'13年1-9支出明细'!Q79/9*12</f>
        <v>0</v>
      </c>
      <c r="AQ84" s="13">
        <f t="shared" si="224"/>
        <v>0</v>
      </c>
      <c r="AR84" s="43">
        <f t="shared" si="165"/>
        <v>0</v>
      </c>
      <c r="AS84" s="13">
        <f ca="1">'13年1-9支出明细'!R79/9*12</f>
        <v>0</v>
      </c>
      <c r="AT84" s="13">
        <f t="shared" si="225"/>
        <v>0</v>
      </c>
      <c r="AU84" s="43">
        <f t="shared" si="166"/>
        <v>0</v>
      </c>
      <c r="AV84" s="13">
        <v>0</v>
      </c>
      <c r="AW84" s="13">
        <f t="shared" si="226"/>
        <v>0</v>
      </c>
      <c r="AX84" s="43">
        <f t="shared" si="167"/>
        <v>0</v>
      </c>
      <c r="AY84" s="12">
        <f t="shared" si="227"/>
        <v>401.3</v>
      </c>
      <c r="AZ84" s="31">
        <f t="shared" si="228"/>
        <v>465.71877226957571</v>
      </c>
      <c r="BA84" s="43">
        <f t="shared" si="168"/>
        <v>3.8440604244449911E-6</v>
      </c>
      <c r="BB84" s="13">
        <f ca="1">'13年1-9支出明细'!U79/9*12</f>
        <v>0</v>
      </c>
      <c r="BC84" s="13">
        <f t="shared" si="229"/>
        <v>0</v>
      </c>
      <c r="BD84" s="43">
        <f t="shared" si="169"/>
        <v>0</v>
      </c>
      <c r="BE84" s="13">
        <f ca="1">'13年1-9支出明细'!V79/9*12</f>
        <v>0</v>
      </c>
      <c r="BF84" s="13">
        <f t="shared" si="230"/>
        <v>0</v>
      </c>
      <c r="BG84" s="43">
        <f t="shared" si="170"/>
        <v>0</v>
      </c>
      <c r="BH84" s="13">
        <f ca="1">'13年1-9支出明细'!W79/9*12</f>
        <v>0</v>
      </c>
      <c r="BI84" s="13">
        <f t="shared" si="231"/>
        <v>0</v>
      </c>
      <c r="BJ84" s="43">
        <f t="shared" si="171"/>
        <v>0</v>
      </c>
      <c r="BK84" s="13">
        <f ca="1">'13年1-9支出明细'!X79/9*12</f>
        <v>0</v>
      </c>
      <c r="BL84" s="13">
        <f t="shared" si="232"/>
        <v>0</v>
      </c>
      <c r="BM84" s="43">
        <f t="shared" si="172"/>
        <v>0</v>
      </c>
      <c r="BN84" s="13">
        <f ca="1">'13年1-9支出明细'!Y79/9*12</f>
        <v>0</v>
      </c>
      <c r="BO84" s="13">
        <f t="shared" si="233"/>
        <v>0</v>
      </c>
      <c r="BP84" s="43">
        <f t="shared" si="173"/>
        <v>0</v>
      </c>
      <c r="BQ84" s="13">
        <f ca="1">'13年1-9支出明细'!Z79/9*12</f>
        <v>0</v>
      </c>
      <c r="BR84" s="13">
        <f ca="1">Sheet2!EP78+Sheet2!V78</f>
        <v>401.3</v>
      </c>
      <c r="BS84" s="13">
        <f t="shared" si="234"/>
        <v>0</v>
      </c>
      <c r="BT84" s="43">
        <f t="shared" si="174"/>
        <v>0</v>
      </c>
      <c r="BU84" s="13">
        <f ca="1">'13年1-9支出明细'!AB79/9*12</f>
        <v>535.06666666666661</v>
      </c>
      <c r="BV84" s="13">
        <f t="shared" si="235"/>
        <v>620.95836302610076</v>
      </c>
      <c r="BW84" s="43">
        <f t="shared" si="175"/>
        <v>1.1804568818194699E-4</v>
      </c>
      <c r="BX84" s="13">
        <f ca="1">'13年1-9支出明细'!AC79/9*12</f>
        <v>0</v>
      </c>
      <c r="BY84" s="13">
        <f t="shared" si="236"/>
        <v>0</v>
      </c>
      <c r="BZ84" s="43">
        <f t="shared" si="176"/>
        <v>0</v>
      </c>
      <c r="CA84" s="12">
        <f t="shared" si="274"/>
        <v>0</v>
      </c>
      <c r="CB84" s="30">
        <f t="shared" si="237"/>
        <v>0</v>
      </c>
      <c r="CC84" s="43">
        <f t="shared" si="177"/>
        <v>0</v>
      </c>
      <c r="CD84" s="13">
        <f ca="1">'13年1-9支出明细'!AE79/9*12</f>
        <v>0</v>
      </c>
      <c r="CE84" s="13">
        <f t="shared" si="238"/>
        <v>0</v>
      </c>
      <c r="CF84" s="43">
        <f t="shared" si="178"/>
        <v>0</v>
      </c>
      <c r="CG84" s="13">
        <f ca="1">'13年1-9支出明细'!AF79/9*12</f>
        <v>0</v>
      </c>
      <c r="CH84" s="13">
        <f ca="1">Sheet2!BP78+Sheet2!ET78</f>
        <v>0</v>
      </c>
      <c r="CI84" s="13">
        <f t="shared" si="239"/>
        <v>0</v>
      </c>
      <c r="CJ84" s="43">
        <f t="shared" si="179"/>
        <v>0</v>
      </c>
      <c r="CK84" s="12">
        <f t="shared" si="153"/>
        <v>0</v>
      </c>
      <c r="CL84" s="30">
        <f t="shared" si="240"/>
        <v>0</v>
      </c>
      <c r="CM84" s="43">
        <f t="shared" si="180"/>
        <v>0</v>
      </c>
      <c r="CN84" s="13">
        <f ca="1">'13年1-9支出明细'!AI79/9*12</f>
        <v>0</v>
      </c>
      <c r="CO84" s="13">
        <f t="shared" si="241"/>
        <v>0</v>
      </c>
      <c r="CP84" s="43">
        <f t="shared" si="181"/>
        <v>0</v>
      </c>
      <c r="CQ84" s="13">
        <f ca="1">'13年1-9支出明细'!AJ79/9*12</f>
        <v>0</v>
      </c>
      <c r="CR84" s="13">
        <f t="shared" si="242"/>
        <v>0</v>
      </c>
      <c r="CS84" s="43">
        <f t="shared" si="182"/>
        <v>0</v>
      </c>
      <c r="CT84" s="13">
        <f ca="1">'13年1-9支出明细'!AK79/9*12</f>
        <v>0</v>
      </c>
      <c r="CU84" s="13">
        <f t="shared" si="243"/>
        <v>0</v>
      </c>
      <c r="CV84" s="43">
        <f t="shared" si="183"/>
        <v>0</v>
      </c>
      <c r="CW84" s="13">
        <f ca="1">'13年1-9支出明细'!AL79/9*12</f>
        <v>0</v>
      </c>
      <c r="CX84" s="13">
        <f t="shared" si="244"/>
        <v>0</v>
      </c>
      <c r="CY84" s="43">
        <f t="shared" si="184"/>
        <v>0</v>
      </c>
      <c r="CZ84" s="13">
        <f ca="1">'13年1-9支出明细'!AM79/9*12</f>
        <v>0</v>
      </c>
      <c r="DA84" s="13">
        <f t="shared" si="245"/>
        <v>0</v>
      </c>
      <c r="DB84" s="43">
        <f t="shared" si="185"/>
        <v>0</v>
      </c>
      <c r="DC84" s="13">
        <f ca="1">'13年1-9支出明细'!AN79/9*12</f>
        <v>0</v>
      </c>
      <c r="DD84" s="13">
        <f t="shared" si="246"/>
        <v>0</v>
      </c>
      <c r="DE84" s="13">
        <f ca="1">Sheet2!DG78+Sheet2!AD78</f>
        <v>0</v>
      </c>
      <c r="DF84" s="43">
        <f t="shared" si="186"/>
        <v>0</v>
      </c>
      <c r="DG84" s="13">
        <f ca="1">'13年1-9支出明细'!AP79/9*12</f>
        <v>0</v>
      </c>
      <c r="DH84" s="13">
        <f t="shared" si="247"/>
        <v>0</v>
      </c>
      <c r="DI84" s="43">
        <f t="shared" si="187"/>
        <v>0</v>
      </c>
      <c r="DJ84" s="13">
        <f ca="1">'13年1-9支出明细'!AQ79/9*12</f>
        <v>0</v>
      </c>
      <c r="DK84" s="13">
        <f t="shared" si="248"/>
        <v>0</v>
      </c>
      <c r="DL84" s="43">
        <f t="shared" si="188"/>
        <v>0</v>
      </c>
      <c r="DM84" s="13">
        <f ca="1">'13年1-9支出明细'!AR79/9*12</f>
        <v>0</v>
      </c>
      <c r="DN84" s="13">
        <f ca="1">Sheet2!DK78+Sheet2!AH78</f>
        <v>0</v>
      </c>
      <c r="DO84" s="13"/>
      <c r="DP84" s="43">
        <f t="shared" si="189"/>
        <v>0</v>
      </c>
      <c r="DQ84" s="13">
        <f ca="1">'13年1-9支出明细'!AT79/9*12</f>
        <v>0</v>
      </c>
      <c r="DR84" s="13">
        <f t="shared" si="249"/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43">
        <f t="shared" si="190"/>
        <v>0</v>
      </c>
      <c r="EA84" s="13">
        <v>0</v>
      </c>
      <c r="EB84" s="13">
        <f t="shared" si="250"/>
        <v>0</v>
      </c>
      <c r="EC84" s="43">
        <f t="shared" si="191"/>
        <v>0</v>
      </c>
      <c r="ED84" s="13">
        <f ca="1">'13年1-9支出明细'!BC79/9*12</f>
        <v>0</v>
      </c>
      <c r="EE84" s="13">
        <f t="shared" si="251"/>
        <v>0</v>
      </c>
      <c r="EF84" s="43">
        <f t="shared" si="192"/>
        <v>0</v>
      </c>
      <c r="EG84" s="13">
        <f ca="1">'13年1-9支出明细'!BD79/9*12</f>
        <v>0</v>
      </c>
      <c r="EH84" s="13">
        <f t="shared" si="252"/>
        <v>0</v>
      </c>
      <c r="EI84" s="43">
        <f t="shared" si="193"/>
        <v>0</v>
      </c>
      <c r="EJ84" s="13">
        <f ca="1">'13年1-9支出明细'!BE79/9*12</f>
        <v>0</v>
      </c>
      <c r="EK84" s="13">
        <f t="shared" si="253"/>
        <v>0</v>
      </c>
      <c r="EL84" s="13">
        <v>0</v>
      </c>
      <c r="EM84" s="43">
        <f t="shared" si="194"/>
        <v>0</v>
      </c>
      <c r="EN84" s="13">
        <f ca="1">'13年1-9支出明细'!BG79/9*12</f>
        <v>0</v>
      </c>
      <c r="EO84" s="13">
        <f t="shared" si="254"/>
        <v>0</v>
      </c>
      <c r="EP84" s="43">
        <f t="shared" si="195"/>
        <v>0</v>
      </c>
      <c r="EQ84" s="13">
        <f ca="1">'13年1-9支出明细'!BH79/9*12</f>
        <v>0</v>
      </c>
      <c r="ER84" s="13">
        <f t="shared" si="255"/>
        <v>0</v>
      </c>
      <c r="ES84" s="43">
        <f t="shared" si="196"/>
        <v>0</v>
      </c>
      <c r="ET84" s="13">
        <v>0</v>
      </c>
      <c r="EU84" s="13">
        <f t="shared" si="256"/>
        <v>0</v>
      </c>
      <c r="EV84" s="43">
        <f t="shared" si="197"/>
        <v>0</v>
      </c>
      <c r="EW84" s="13">
        <f ca="1">'13年1-9支出明细'!BJ79/9*12</f>
        <v>0</v>
      </c>
      <c r="EX84" s="13">
        <f t="shared" si="257"/>
        <v>0</v>
      </c>
      <c r="EY84" s="43">
        <f t="shared" si="198"/>
        <v>0</v>
      </c>
      <c r="EZ84" s="13">
        <v>0</v>
      </c>
      <c r="FA84" s="13">
        <f t="shared" si="258"/>
        <v>0</v>
      </c>
      <c r="FB84" s="43">
        <f t="shared" si="199"/>
        <v>0</v>
      </c>
      <c r="FC84" s="13">
        <f ca="1">'13年1-9支出明细'!BL79/9*12</f>
        <v>0</v>
      </c>
      <c r="FD84" s="13">
        <f t="shared" si="259"/>
        <v>0</v>
      </c>
      <c r="FE84" s="43">
        <f t="shared" si="200"/>
        <v>0</v>
      </c>
      <c r="FF84" s="13">
        <f ca="1">'13年1-9支出明细'!BM79/9*12</f>
        <v>0</v>
      </c>
      <c r="FG84" s="13">
        <f t="shared" si="260"/>
        <v>0</v>
      </c>
      <c r="FH84" s="43">
        <f t="shared" si="201"/>
        <v>0</v>
      </c>
      <c r="FI84" s="13">
        <f ca="1">'13年1-9支出明细'!BN79/9*12</f>
        <v>0</v>
      </c>
      <c r="FJ84" s="13">
        <f ca="1">Sheet2!EX78+Sheet2!BF78</f>
        <v>0</v>
      </c>
      <c r="FK84" s="13">
        <f t="shared" si="261"/>
        <v>0</v>
      </c>
      <c r="FL84" s="43">
        <f t="shared" si="202"/>
        <v>0</v>
      </c>
      <c r="FM84" s="13">
        <f ca="1">'13年1-9支出明细'!BP79/9*12</f>
        <v>0</v>
      </c>
      <c r="FN84" s="13">
        <v>0</v>
      </c>
      <c r="FO84" s="43">
        <v>0</v>
      </c>
      <c r="FP84" s="13">
        <v>0</v>
      </c>
      <c r="FQ84" s="13">
        <f t="shared" si="262"/>
        <v>0</v>
      </c>
      <c r="FR84" s="43">
        <f t="shared" si="203"/>
        <v>0</v>
      </c>
      <c r="FS84" s="13">
        <f ca="1">'13年1-9支出明细'!BR79/9*12</f>
        <v>0</v>
      </c>
      <c r="FT84" s="13">
        <v>0</v>
      </c>
      <c r="FU84" s="13"/>
      <c r="FV84" s="43"/>
      <c r="FW84" s="13">
        <f ca="1">'13年1-9支出明细'!BT79/9*12</f>
        <v>0</v>
      </c>
      <c r="FX84" s="13">
        <f t="shared" si="263"/>
        <v>0</v>
      </c>
      <c r="FY84" s="43">
        <f t="shared" si="204"/>
        <v>0</v>
      </c>
      <c r="FZ84" s="12">
        <f ca="1">'13年1-9支出明细'!BU79/9*12</f>
        <v>2019.5200000000002</v>
      </c>
      <c r="GA84" s="12">
        <f t="shared" si="264"/>
        <v>2343.7038997604122</v>
      </c>
      <c r="GB84" s="43">
        <f t="shared" si="205"/>
        <v>6.9800087740347176E-5</v>
      </c>
      <c r="GC84" s="12">
        <f ca="1">'13年1-9支出明细'!BV79/9*12</f>
        <v>0</v>
      </c>
      <c r="GD84" s="12">
        <f t="shared" si="265"/>
        <v>0</v>
      </c>
      <c r="GE84" s="43">
        <f t="shared" si="206"/>
        <v>0</v>
      </c>
      <c r="GF84" s="12">
        <f ca="1">'13年1-9支出明细'!BW79/9*12</f>
        <v>0</v>
      </c>
      <c r="GG84" s="12">
        <f t="shared" si="266"/>
        <v>0</v>
      </c>
      <c r="GH84" s="43">
        <f t="shared" si="207"/>
        <v>0</v>
      </c>
      <c r="GI84" s="12">
        <v>0</v>
      </c>
      <c r="GJ84" s="12">
        <f t="shared" si="267"/>
        <v>0</v>
      </c>
      <c r="GK84" s="43">
        <f t="shared" si="208"/>
        <v>0</v>
      </c>
      <c r="GL84" s="27">
        <f t="shared" si="154"/>
        <v>0</v>
      </c>
      <c r="GM84" s="27">
        <f t="shared" si="268"/>
        <v>0</v>
      </c>
      <c r="GN84" s="43">
        <f t="shared" si="209"/>
        <v>0</v>
      </c>
      <c r="GO84" s="13">
        <f ca="1">'13年1-9支出明细'!BZ79/9*12</f>
        <v>0</v>
      </c>
      <c r="GP84" s="13" t="e">
        <f t="shared" si="269"/>
        <v>#DIV/0!</v>
      </c>
      <c r="GQ84" s="43" t="e">
        <f t="shared" si="210"/>
        <v>#DIV/0!</v>
      </c>
      <c r="GR84" s="13">
        <f ca="1">'13年1-9支出明细'!CA79/9*12</f>
        <v>0</v>
      </c>
      <c r="GS84" s="13">
        <f t="shared" si="270"/>
        <v>0</v>
      </c>
      <c r="GT84" s="43">
        <f t="shared" si="211"/>
        <v>0</v>
      </c>
      <c r="GU84" s="13">
        <f ca="1">'13年1-9支出明细'!CB79/9*12</f>
        <v>0</v>
      </c>
      <c r="GV84" s="27">
        <f t="shared" si="271"/>
        <v>0</v>
      </c>
      <c r="GW84" s="38">
        <f t="shared" si="214"/>
        <v>0</v>
      </c>
      <c r="GX84" s="13">
        <f ca="1">'13年1-9支出明细'!CC79/9*12</f>
        <v>0</v>
      </c>
      <c r="GY84" s="13">
        <f t="shared" si="272"/>
        <v>0</v>
      </c>
      <c r="GZ84" s="43">
        <f t="shared" si="212"/>
        <v>0</v>
      </c>
      <c r="HA84" s="13">
        <f ca="1">'13年1-9支出明细'!CD79/9*12</f>
        <v>0</v>
      </c>
      <c r="HB84" s="13">
        <f t="shared" si="273"/>
        <v>0</v>
      </c>
      <c r="HC84" s="56">
        <f t="shared" si="213"/>
        <v>0</v>
      </c>
    </row>
    <row r="85" spans="1:211">
      <c r="A85" s="18">
        <v>210</v>
      </c>
      <c r="B85" s="3" t="s">
        <v>558</v>
      </c>
      <c r="C85" s="3" t="s">
        <v>374</v>
      </c>
      <c r="D85" s="12">
        <f t="shared" si="147"/>
        <v>451921.17000000004</v>
      </c>
      <c r="E85" s="12">
        <f t="shared" si="148"/>
        <v>382377.2</v>
      </c>
      <c r="F85" s="13">
        <v>232536</v>
      </c>
      <c r="G85" s="26">
        <f t="shared" si="215"/>
        <v>269863.89341758797</v>
      </c>
      <c r="H85" s="40">
        <f t="shared" si="216"/>
        <v>3.4046198678140262E-3</v>
      </c>
      <c r="I85" s="13">
        <v>0</v>
      </c>
      <c r="J85" s="13">
        <f t="shared" si="217"/>
        <v>0</v>
      </c>
      <c r="K85" s="40">
        <f t="shared" si="155"/>
        <v>0</v>
      </c>
      <c r="L85" s="13">
        <v>104641.2</v>
      </c>
      <c r="M85" s="13">
        <f t="shared" si="218"/>
        <v>121438.7520379146</v>
      </c>
      <c r="N85" s="40">
        <f t="shared" si="156"/>
        <v>3.4046198678140266E-3</v>
      </c>
      <c r="O85" s="13">
        <v>14880</v>
      </c>
      <c r="P85" s="13">
        <v>2800</v>
      </c>
      <c r="Q85" s="13">
        <f t="shared" si="149"/>
        <v>17268.615328610231</v>
      </c>
      <c r="R85" s="43">
        <f t="shared" si="150"/>
        <v>2.6620867325032201E-3</v>
      </c>
      <c r="S85" s="124">
        <v>14613.333333333334</v>
      </c>
      <c r="T85" s="130">
        <v>40800</v>
      </c>
      <c r="U85" s="125">
        <v>2800</v>
      </c>
      <c r="V85" s="125">
        <f t="shared" si="219"/>
        <v>47349.429126834511</v>
      </c>
      <c r="W85" s="43">
        <f t="shared" si="157"/>
        <v>7.2992700729927005E-3</v>
      </c>
      <c r="X85" s="13">
        <f ca="1">'13年1-9支出明细'!K80/9*12</f>
        <v>4400</v>
      </c>
      <c r="Y85" s="13">
        <f t="shared" si="220"/>
        <v>5106.3109842664662</v>
      </c>
      <c r="Z85" s="43">
        <f t="shared" si="158"/>
        <v>1.8067213318492667E-3</v>
      </c>
      <c r="AA85" s="13">
        <f ca="1">'13年1-9支出明细'!L80/9*12</f>
        <v>0</v>
      </c>
      <c r="AB85" s="13">
        <f t="shared" si="221"/>
        <v>0</v>
      </c>
      <c r="AC85" s="43">
        <f t="shared" si="159"/>
        <v>0</v>
      </c>
      <c r="AD85" s="13">
        <f ca="1">'13年1-9支出明细'!M80/9*12</f>
        <v>0</v>
      </c>
      <c r="AE85" s="13">
        <f t="shared" si="222"/>
        <v>0</v>
      </c>
      <c r="AF85" s="43">
        <f t="shared" si="160"/>
        <v>0</v>
      </c>
      <c r="AG85" s="13">
        <f ca="1">'13年1-9支出明细'!N80/9*12</f>
        <v>0</v>
      </c>
      <c r="AH85" s="23">
        <v>0</v>
      </c>
      <c r="AI85" s="43">
        <v>0</v>
      </c>
      <c r="AJ85" s="23">
        <f t="shared" si="161"/>
        <v>0</v>
      </c>
      <c r="AK85" s="23">
        <f t="shared" si="162"/>
        <v>0</v>
      </c>
      <c r="AL85" s="43">
        <f t="shared" si="163"/>
        <v>0</v>
      </c>
      <c r="AM85" s="13">
        <f ca="1">'13年1-9支出明细'!P80/9*12</f>
        <v>0</v>
      </c>
      <c r="AN85" s="13">
        <f t="shared" si="223"/>
        <v>0</v>
      </c>
      <c r="AO85" s="43">
        <f t="shared" si="164"/>
        <v>0</v>
      </c>
      <c r="AP85" s="13">
        <f ca="1">'13年1-9支出明细'!Q80/9*12</f>
        <v>0</v>
      </c>
      <c r="AQ85" s="13">
        <f t="shared" si="224"/>
        <v>0</v>
      </c>
      <c r="AR85" s="43">
        <f t="shared" si="165"/>
        <v>0</v>
      </c>
      <c r="AS85" s="13">
        <f ca="1">'13年1-9支出明细'!R80/9*12</f>
        <v>0</v>
      </c>
      <c r="AT85" s="13">
        <f t="shared" si="225"/>
        <v>0</v>
      </c>
      <c r="AU85" s="43">
        <f t="shared" si="166"/>
        <v>0</v>
      </c>
      <c r="AV85" s="13">
        <v>0</v>
      </c>
      <c r="AW85" s="13">
        <f t="shared" si="226"/>
        <v>0</v>
      </c>
      <c r="AX85" s="43">
        <f t="shared" si="167"/>
        <v>0</v>
      </c>
      <c r="AY85" s="12">
        <f t="shared" si="227"/>
        <v>748.69</v>
      </c>
      <c r="AZ85" s="31">
        <f t="shared" si="228"/>
        <v>868.87362972965025</v>
      </c>
      <c r="BA85" s="43">
        <f t="shared" si="168"/>
        <v>7.1717159212004003E-6</v>
      </c>
      <c r="BB85" s="13">
        <f ca="1">'13年1-9支出明细'!U80/9*12</f>
        <v>0</v>
      </c>
      <c r="BC85" s="13">
        <f t="shared" si="229"/>
        <v>0</v>
      </c>
      <c r="BD85" s="43">
        <f t="shared" si="169"/>
        <v>0</v>
      </c>
      <c r="BE85" s="13">
        <f ca="1">'13年1-9支出明细'!V80/9*12</f>
        <v>0</v>
      </c>
      <c r="BF85" s="13">
        <f t="shared" si="230"/>
        <v>0</v>
      </c>
      <c r="BG85" s="43">
        <f t="shared" si="170"/>
        <v>0</v>
      </c>
      <c r="BH85" s="13">
        <f ca="1">'13年1-9支出明细'!W80/9*12</f>
        <v>0</v>
      </c>
      <c r="BI85" s="13">
        <f t="shared" si="231"/>
        <v>0</v>
      </c>
      <c r="BJ85" s="43">
        <f t="shared" si="171"/>
        <v>0</v>
      </c>
      <c r="BK85" s="13">
        <f ca="1">'13年1-9支出明细'!X80/9*12</f>
        <v>0</v>
      </c>
      <c r="BL85" s="13">
        <f t="shared" si="232"/>
        <v>0</v>
      </c>
      <c r="BM85" s="43">
        <f t="shared" si="172"/>
        <v>0</v>
      </c>
      <c r="BN85" s="13">
        <f ca="1">'13年1-9支出明细'!Y80/9*12</f>
        <v>0</v>
      </c>
      <c r="BO85" s="13">
        <f t="shared" si="233"/>
        <v>0</v>
      </c>
      <c r="BP85" s="43">
        <f t="shared" si="173"/>
        <v>0</v>
      </c>
      <c r="BQ85" s="13">
        <f ca="1">'13年1-9支出明细'!Z80/9*12</f>
        <v>0</v>
      </c>
      <c r="BR85" s="13">
        <f ca="1">Sheet2!EP79+Sheet2!V79</f>
        <v>748.69</v>
      </c>
      <c r="BS85" s="13">
        <f t="shared" si="234"/>
        <v>0</v>
      </c>
      <c r="BT85" s="43">
        <f t="shared" si="174"/>
        <v>0</v>
      </c>
      <c r="BU85" s="13">
        <f ca="1">'13年1-9支出明细'!AB80/9*12</f>
        <v>998.25333333333333</v>
      </c>
      <c r="BV85" s="13">
        <f t="shared" si="235"/>
        <v>1158.4981729728668</v>
      </c>
      <c r="BW85" s="43">
        <f t="shared" si="175"/>
        <v>2.2023330746309968E-4</v>
      </c>
      <c r="BX85" s="13">
        <f ca="1">'13年1-9支出明细'!AC80/9*12</f>
        <v>0</v>
      </c>
      <c r="BY85" s="13">
        <f t="shared" si="236"/>
        <v>0</v>
      </c>
      <c r="BZ85" s="43">
        <f t="shared" si="176"/>
        <v>0</v>
      </c>
      <c r="CA85" s="12">
        <f t="shared" si="274"/>
        <v>0</v>
      </c>
      <c r="CB85" s="30">
        <f t="shared" si="237"/>
        <v>0</v>
      </c>
      <c r="CC85" s="43">
        <f t="shared" si="177"/>
        <v>0</v>
      </c>
      <c r="CD85" s="13">
        <f ca="1">'13年1-9支出明细'!AE80/9*12</f>
        <v>0</v>
      </c>
      <c r="CE85" s="13">
        <f t="shared" si="238"/>
        <v>0</v>
      </c>
      <c r="CF85" s="43">
        <f t="shared" si="178"/>
        <v>0</v>
      </c>
      <c r="CG85" s="13">
        <f ca="1">'13年1-9支出明细'!AF80/9*12</f>
        <v>0</v>
      </c>
      <c r="CH85" s="13">
        <f ca="1">Sheet2!BP79+Sheet2!ET79</f>
        <v>0</v>
      </c>
      <c r="CI85" s="13">
        <f t="shared" si="239"/>
        <v>0</v>
      </c>
      <c r="CJ85" s="43">
        <f t="shared" si="179"/>
        <v>0</v>
      </c>
      <c r="CK85" s="12">
        <f t="shared" si="153"/>
        <v>0</v>
      </c>
      <c r="CL85" s="30">
        <f t="shared" si="240"/>
        <v>0</v>
      </c>
      <c r="CM85" s="43">
        <f t="shared" si="180"/>
        <v>0</v>
      </c>
      <c r="CN85" s="13">
        <f ca="1">'13年1-9支出明细'!AI80/9*12</f>
        <v>0</v>
      </c>
      <c r="CO85" s="13">
        <f t="shared" si="241"/>
        <v>0</v>
      </c>
      <c r="CP85" s="43">
        <f t="shared" si="181"/>
        <v>0</v>
      </c>
      <c r="CQ85" s="13">
        <f ca="1">'13年1-9支出明细'!AJ80/9*12</f>
        <v>0</v>
      </c>
      <c r="CR85" s="13">
        <f t="shared" si="242"/>
        <v>0</v>
      </c>
      <c r="CS85" s="43">
        <f t="shared" si="182"/>
        <v>0</v>
      </c>
      <c r="CT85" s="13">
        <f ca="1">'13年1-9支出明细'!AK80/9*12</f>
        <v>0</v>
      </c>
      <c r="CU85" s="13">
        <f t="shared" si="243"/>
        <v>0</v>
      </c>
      <c r="CV85" s="43">
        <f t="shared" si="183"/>
        <v>0</v>
      </c>
      <c r="CW85" s="13">
        <f ca="1">'13年1-9支出明细'!AL80/9*12</f>
        <v>0</v>
      </c>
      <c r="CX85" s="13">
        <f t="shared" si="244"/>
        <v>0</v>
      </c>
      <c r="CY85" s="43">
        <f t="shared" si="184"/>
        <v>0</v>
      </c>
      <c r="CZ85" s="13">
        <f ca="1">'13年1-9支出明细'!AM80/9*12</f>
        <v>0</v>
      </c>
      <c r="DA85" s="13">
        <f t="shared" si="245"/>
        <v>0</v>
      </c>
      <c r="DB85" s="43">
        <f t="shared" si="185"/>
        <v>0</v>
      </c>
      <c r="DC85" s="13">
        <f ca="1">'13年1-9支出明细'!AN80/9*12</f>
        <v>0</v>
      </c>
      <c r="DD85" s="13">
        <f t="shared" si="246"/>
        <v>0</v>
      </c>
      <c r="DE85" s="13">
        <f ca="1">Sheet2!DG79+Sheet2!AD79</f>
        <v>0</v>
      </c>
      <c r="DF85" s="43">
        <f t="shared" si="186"/>
        <v>0</v>
      </c>
      <c r="DG85" s="13">
        <f ca="1">'13年1-9支出明细'!AP80/9*12</f>
        <v>0</v>
      </c>
      <c r="DH85" s="13">
        <f t="shared" si="247"/>
        <v>0</v>
      </c>
      <c r="DI85" s="43">
        <f t="shared" si="187"/>
        <v>0</v>
      </c>
      <c r="DJ85" s="13">
        <f ca="1">'13年1-9支出明细'!AQ80/9*12</f>
        <v>0</v>
      </c>
      <c r="DK85" s="13">
        <f t="shared" si="248"/>
        <v>0</v>
      </c>
      <c r="DL85" s="43">
        <f t="shared" si="188"/>
        <v>0</v>
      </c>
      <c r="DM85" s="13">
        <f ca="1">'13年1-9支出明细'!AR80/9*12</f>
        <v>0</v>
      </c>
      <c r="DN85" s="13">
        <f ca="1">Sheet2!DK79+Sheet2!AH79</f>
        <v>0</v>
      </c>
      <c r="DO85" s="13"/>
      <c r="DP85" s="43">
        <f t="shared" si="189"/>
        <v>0</v>
      </c>
      <c r="DQ85" s="13">
        <f ca="1">'13年1-9支出明细'!AT80/9*12</f>
        <v>0</v>
      </c>
      <c r="DR85" s="13">
        <f t="shared" si="249"/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43">
        <f t="shared" si="190"/>
        <v>0</v>
      </c>
      <c r="EA85" s="13">
        <v>0</v>
      </c>
      <c r="EB85" s="13">
        <f t="shared" si="250"/>
        <v>0</v>
      </c>
      <c r="EC85" s="43">
        <f t="shared" si="191"/>
        <v>0</v>
      </c>
      <c r="ED85" s="13">
        <f ca="1">'13年1-9支出明细'!BC80/9*12</f>
        <v>0</v>
      </c>
      <c r="EE85" s="13">
        <f t="shared" si="251"/>
        <v>0</v>
      </c>
      <c r="EF85" s="43">
        <f t="shared" si="192"/>
        <v>0</v>
      </c>
      <c r="EG85" s="13">
        <f ca="1">'13年1-9支出明细'!BD80/9*12</f>
        <v>0</v>
      </c>
      <c r="EH85" s="13">
        <f t="shared" si="252"/>
        <v>0</v>
      </c>
      <c r="EI85" s="43">
        <f t="shared" si="193"/>
        <v>0</v>
      </c>
      <c r="EJ85" s="13">
        <f ca="1">'13年1-9支出明细'!BE80/9*12</f>
        <v>0</v>
      </c>
      <c r="EK85" s="13">
        <f t="shared" si="253"/>
        <v>0</v>
      </c>
      <c r="EL85" s="13">
        <v>0</v>
      </c>
      <c r="EM85" s="43">
        <f t="shared" si="194"/>
        <v>0</v>
      </c>
      <c r="EN85" s="13">
        <f ca="1">'13年1-9支出明细'!BG80/9*12</f>
        <v>0</v>
      </c>
      <c r="EO85" s="13">
        <f t="shared" si="254"/>
        <v>0</v>
      </c>
      <c r="EP85" s="43">
        <f t="shared" si="195"/>
        <v>0</v>
      </c>
      <c r="EQ85" s="13">
        <f ca="1">'13年1-9支出明细'!BH80/9*12</f>
        <v>0</v>
      </c>
      <c r="ER85" s="13">
        <f t="shared" si="255"/>
        <v>0</v>
      </c>
      <c r="ES85" s="43">
        <f t="shared" si="196"/>
        <v>0</v>
      </c>
      <c r="ET85" s="13">
        <v>0</v>
      </c>
      <c r="EU85" s="13">
        <f t="shared" si="256"/>
        <v>0</v>
      </c>
      <c r="EV85" s="43">
        <f t="shared" si="197"/>
        <v>0</v>
      </c>
      <c r="EW85" s="13">
        <f ca="1">'13年1-9支出明细'!BJ80/9*12</f>
        <v>0</v>
      </c>
      <c r="EX85" s="13">
        <f t="shared" si="257"/>
        <v>0</v>
      </c>
      <c r="EY85" s="43">
        <f t="shared" si="198"/>
        <v>0</v>
      </c>
      <c r="EZ85" s="13">
        <v>0</v>
      </c>
      <c r="FA85" s="13">
        <f t="shared" si="258"/>
        <v>0</v>
      </c>
      <c r="FB85" s="43">
        <f t="shared" si="199"/>
        <v>0</v>
      </c>
      <c r="FC85" s="13">
        <f ca="1">'13年1-9支出明细'!BL80/9*12</f>
        <v>0</v>
      </c>
      <c r="FD85" s="13">
        <f t="shared" si="259"/>
        <v>0</v>
      </c>
      <c r="FE85" s="43">
        <f t="shared" si="200"/>
        <v>0</v>
      </c>
      <c r="FF85" s="13">
        <f ca="1">'13年1-9支出明细'!BM80/9*12</f>
        <v>0</v>
      </c>
      <c r="FG85" s="13">
        <f t="shared" si="260"/>
        <v>0</v>
      </c>
      <c r="FH85" s="43">
        <f t="shared" si="201"/>
        <v>0</v>
      </c>
      <c r="FI85" s="13">
        <f ca="1">'13年1-9支出明细'!BN80/9*12</f>
        <v>0</v>
      </c>
      <c r="FJ85" s="13">
        <f ca="1">Sheet2!EX79+Sheet2!BF79</f>
        <v>0</v>
      </c>
      <c r="FK85" s="13">
        <f t="shared" si="261"/>
        <v>0</v>
      </c>
      <c r="FL85" s="43">
        <f t="shared" si="202"/>
        <v>0</v>
      </c>
      <c r="FM85" s="13">
        <f ca="1">'13年1-9支出明细'!BP80/9*12</f>
        <v>0</v>
      </c>
      <c r="FN85" s="13">
        <v>0</v>
      </c>
      <c r="FO85" s="43">
        <v>0</v>
      </c>
      <c r="FP85" s="13">
        <v>0</v>
      </c>
      <c r="FQ85" s="13">
        <f t="shared" si="262"/>
        <v>0</v>
      </c>
      <c r="FR85" s="43">
        <f t="shared" si="203"/>
        <v>0</v>
      </c>
      <c r="FS85" s="13">
        <f ca="1">'13年1-9支出明细'!BR80/9*12</f>
        <v>0</v>
      </c>
      <c r="FT85" s="13">
        <v>0</v>
      </c>
      <c r="FU85" s="13"/>
      <c r="FV85" s="43"/>
      <c r="FW85" s="13">
        <f ca="1">'13年1-9支出明细'!BT80/9*12</f>
        <v>0</v>
      </c>
      <c r="FX85" s="13">
        <f t="shared" si="263"/>
        <v>0</v>
      </c>
      <c r="FY85" s="43">
        <f t="shared" si="204"/>
        <v>0</v>
      </c>
      <c r="FZ85" s="12">
        <f ca="1">'13年1-9支出明细'!BU80/9*12</f>
        <v>68795.28</v>
      </c>
      <c r="GA85" s="12">
        <f t="shared" si="264"/>
        <v>79838.65771129253</v>
      </c>
      <c r="GB85" s="43">
        <f t="shared" si="205"/>
        <v>2.3777514360450755E-3</v>
      </c>
      <c r="GC85" s="12">
        <f ca="1">'13年1-9支出明细'!BV80/9*12</f>
        <v>0</v>
      </c>
      <c r="GD85" s="12">
        <f t="shared" si="265"/>
        <v>0</v>
      </c>
      <c r="GE85" s="43">
        <f t="shared" si="206"/>
        <v>0</v>
      </c>
      <c r="GF85" s="12">
        <f ca="1">'13年1-9支出明细'!BW80/9*12</f>
        <v>0</v>
      </c>
      <c r="GG85" s="12">
        <f t="shared" si="266"/>
        <v>0</v>
      </c>
      <c r="GH85" s="43">
        <f t="shared" si="207"/>
        <v>0</v>
      </c>
      <c r="GI85" s="12">
        <v>0</v>
      </c>
      <c r="GJ85" s="12">
        <f t="shared" si="267"/>
        <v>0</v>
      </c>
      <c r="GK85" s="43">
        <f t="shared" si="208"/>
        <v>0</v>
      </c>
      <c r="GL85" s="27">
        <f t="shared" si="154"/>
        <v>0</v>
      </c>
      <c r="GM85" s="27">
        <f t="shared" si="268"/>
        <v>0</v>
      </c>
      <c r="GN85" s="43">
        <f t="shared" si="209"/>
        <v>0</v>
      </c>
      <c r="GO85" s="13">
        <f ca="1">'13年1-9支出明细'!BZ80/9*12</f>
        <v>0</v>
      </c>
      <c r="GP85" s="13" t="e">
        <f t="shared" si="269"/>
        <v>#DIV/0!</v>
      </c>
      <c r="GQ85" s="43" t="e">
        <f t="shared" si="210"/>
        <v>#DIV/0!</v>
      </c>
      <c r="GR85" s="13">
        <f ca="1">'13年1-9支出明细'!CA80/9*12</f>
        <v>0</v>
      </c>
      <c r="GS85" s="13">
        <f t="shared" si="270"/>
        <v>0</v>
      </c>
      <c r="GT85" s="43">
        <f t="shared" si="211"/>
        <v>0</v>
      </c>
      <c r="GU85" s="13">
        <f ca="1">'13年1-9支出明细'!CB80/9*12</f>
        <v>0</v>
      </c>
      <c r="GV85" s="27">
        <f t="shared" si="271"/>
        <v>0</v>
      </c>
      <c r="GW85" s="38">
        <f t="shared" si="214"/>
        <v>0</v>
      </c>
      <c r="GX85" s="13">
        <f ca="1">'13年1-9支出明细'!CC80/9*12</f>
        <v>0</v>
      </c>
      <c r="GY85" s="13">
        <f t="shared" si="272"/>
        <v>0</v>
      </c>
      <c r="GZ85" s="43">
        <f t="shared" si="212"/>
        <v>0</v>
      </c>
      <c r="HA85" s="13">
        <f ca="1">'13年1-9支出明细'!CD80/9*12</f>
        <v>0</v>
      </c>
      <c r="HB85" s="13">
        <f t="shared" si="273"/>
        <v>0</v>
      </c>
      <c r="HC85" s="56">
        <f t="shared" si="213"/>
        <v>0</v>
      </c>
    </row>
    <row r="86" spans="1:211">
      <c r="A86" s="18">
        <v>211</v>
      </c>
      <c r="B86" s="3" t="s">
        <v>559</v>
      </c>
      <c r="C86" s="3" t="s">
        <v>375</v>
      </c>
      <c r="D86" s="12">
        <f t="shared" si="147"/>
        <v>4244802.4733333336</v>
      </c>
      <c r="E86" s="12">
        <f t="shared" si="148"/>
        <v>942034.66666666663</v>
      </c>
      <c r="F86" s="13">
        <v>452400</v>
      </c>
      <c r="G86" s="26">
        <f t="shared" si="215"/>
        <v>525021.61120048841</v>
      </c>
      <c r="H86" s="40">
        <f t="shared" si="216"/>
        <v>6.623705698038434E-3</v>
      </c>
      <c r="I86" s="13">
        <v>259388</v>
      </c>
      <c r="J86" s="13">
        <f t="shared" si="217"/>
        <v>301026.31672429777</v>
      </c>
      <c r="K86" s="40">
        <f t="shared" si="155"/>
        <v>6.9868825312798671E-3</v>
      </c>
      <c r="L86" s="13">
        <v>203580</v>
      </c>
      <c r="M86" s="13">
        <f t="shared" si="218"/>
        <v>236259.72504021984</v>
      </c>
      <c r="N86" s="40">
        <f t="shared" si="156"/>
        <v>6.6237056980384349E-3</v>
      </c>
      <c r="O86" s="13">
        <v>14880</v>
      </c>
      <c r="P86" s="13">
        <v>11000</v>
      </c>
      <c r="Q86" s="13">
        <f t="shared" si="149"/>
        <v>17268.615328610231</v>
      </c>
      <c r="R86" s="43">
        <f t="shared" si="150"/>
        <v>2.6620867325032201E-3</v>
      </c>
      <c r="S86" s="124">
        <v>51282.666666666672</v>
      </c>
      <c r="T86" s="130">
        <v>12000</v>
      </c>
      <c r="U86" s="125">
        <v>11000</v>
      </c>
      <c r="V86" s="125">
        <f t="shared" si="219"/>
        <v>13926.302684363091</v>
      </c>
      <c r="W86" s="43">
        <f t="shared" si="157"/>
        <v>2.1468441391155001E-3</v>
      </c>
      <c r="X86" s="13">
        <f ca="1">'13年1-9支出明细'!K81/9*12</f>
        <v>14666.666666666666</v>
      </c>
      <c r="Y86" s="13">
        <f t="shared" si="220"/>
        <v>17021.03661422155</v>
      </c>
      <c r="Z86" s="43">
        <f t="shared" si="158"/>
        <v>6.022404439497555E-3</v>
      </c>
      <c r="AA86" s="13">
        <f ca="1">'13年1-9支出明细'!L81/9*12</f>
        <v>0</v>
      </c>
      <c r="AB86" s="13">
        <f t="shared" si="221"/>
        <v>0</v>
      </c>
      <c r="AC86" s="43">
        <f t="shared" si="159"/>
        <v>0</v>
      </c>
      <c r="AD86" s="13">
        <f ca="1">'13年1-9支出明细'!M81/9*12</f>
        <v>0</v>
      </c>
      <c r="AE86" s="13">
        <f t="shared" si="222"/>
        <v>0</v>
      </c>
      <c r="AF86" s="43">
        <f t="shared" si="160"/>
        <v>0</v>
      </c>
      <c r="AG86" s="13">
        <f ca="1">'13年1-9支出明细'!N81/9*12</f>
        <v>0</v>
      </c>
      <c r="AH86" s="23">
        <v>0</v>
      </c>
      <c r="AI86" s="43">
        <v>0</v>
      </c>
      <c r="AJ86" s="23">
        <f t="shared" si="161"/>
        <v>0</v>
      </c>
      <c r="AK86" s="23">
        <f t="shared" si="162"/>
        <v>0</v>
      </c>
      <c r="AL86" s="43">
        <f t="shared" si="163"/>
        <v>0</v>
      </c>
      <c r="AM86" s="13">
        <f ca="1">'13年1-9支出明细'!P81/9*12</f>
        <v>0</v>
      </c>
      <c r="AN86" s="13">
        <f t="shared" si="223"/>
        <v>0</v>
      </c>
      <c r="AO86" s="43">
        <f t="shared" si="164"/>
        <v>0</v>
      </c>
      <c r="AP86" s="13">
        <f ca="1">'13年1-9支出明细'!Q81/9*12</f>
        <v>0</v>
      </c>
      <c r="AQ86" s="13">
        <f t="shared" si="224"/>
        <v>0</v>
      </c>
      <c r="AR86" s="43">
        <f t="shared" si="165"/>
        <v>0</v>
      </c>
      <c r="AS86" s="13">
        <f ca="1">'13年1-9支出明细'!R81/9*12</f>
        <v>0</v>
      </c>
      <c r="AT86" s="13">
        <f t="shared" si="225"/>
        <v>0</v>
      </c>
      <c r="AU86" s="43">
        <f t="shared" si="166"/>
        <v>0</v>
      </c>
      <c r="AV86" s="13">
        <v>0</v>
      </c>
      <c r="AW86" s="13">
        <f t="shared" si="226"/>
        <v>0</v>
      </c>
      <c r="AX86" s="43">
        <f t="shared" si="167"/>
        <v>0</v>
      </c>
      <c r="AY86" s="12">
        <f t="shared" si="227"/>
        <v>2492015.2733333334</v>
      </c>
      <c r="AZ86" s="31">
        <f t="shared" si="228"/>
        <v>2892046.5825413186</v>
      </c>
      <c r="BA86" s="43">
        <f t="shared" si="168"/>
        <v>2.3871062270952242E-2</v>
      </c>
      <c r="BB86" s="13">
        <f ca="1">'13年1-9支出明细'!U81/9*12</f>
        <v>0</v>
      </c>
      <c r="BC86" s="13">
        <f t="shared" si="229"/>
        <v>0</v>
      </c>
      <c r="BD86" s="43">
        <f t="shared" si="169"/>
        <v>0</v>
      </c>
      <c r="BE86" s="13">
        <f ca="1">'13年1-9支出明细'!V81/9*12</f>
        <v>0</v>
      </c>
      <c r="BF86" s="13">
        <f t="shared" si="230"/>
        <v>0</v>
      </c>
      <c r="BG86" s="43">
        <f t="shared" si="170"/>
        <v>0</v>
      </c>
      <c r="BH86" s="13">
        <f ca="1">'13年1-9支出明细'!W81/9*12</f>
        <v>0</v>
      </c>
      <c r="BI86" s="13">
        <f t="shared" si="231"/>
        <v>0</v>
      </c>
      <c r="BJ86" s="43">
        <f t="shared" si="171"/>
        <v>0</v>
      </c>
      <c r="BK86" s="13">
        <f ca="1">'13年1-9支出明细'!X81/9*12</f>
        <v>1821.3333333333333</v>
      </c>
      <c r="BL86" s="13">
        <f t="shared" si="232"/>
        <v>2113.7032740933309</v>
      </c>
      <c r="BM86" s="43">
        <f t="shared" si="172"/>
        <v>2.6795179433448295E-3</v>
      </c>
      <c r="BN86" s="13">
        <f ca="1">'13年1-9支出明细'!Y81/9*12</f>
        <v>82313.16</v>
      </c>
      <c r="BO86" s="13">
        <f t="shared" si="233"/>
        <v>95526.498422200719</v>
      </c>
      <c r="BP86" s="43">
        <f t="shared" si="173"/>
        <v>4.0718624321134163E-2</v>
      </c>
      <c r="BQ86" s="13">
        <f ca="1">'13年1-9支出明细'!Z81/9*12</f>
        <v>2402811.08</v>
      </c>
      <c r="BR86" s="13">
        <f ca="1">Sheet2!EP80+Sheet2!V80</f>
        <v>5069.7</v>
      </c>
      <c r="BS86" s="13">
        <f t="shared" si="234"/>
        <v>2788522.8661184483</v>
      </c>
      <c r="BT86" s="43">
        <f t="shared" si="174"/>
        <v>2.7168993084104916E-2</v>
      </c>
      <c r="BU86" s="13">
        <f ca="1">'13年1-9支出明细'!AB81/9*12</f>
        <v>6690.293333333334</v>
      </c>
      <c r="BV86" s="13">
        <f t="shared" si="235"/>
        <v>7764.2541672647076</v>
      </c>
      <c r="BW86" s="43">
        <f t="shared" si="175"/>
        <v>1.4760035148375758E-3</v>
      </c>
      <c r="BX86" s="13">
        <f ca="1">'13年1-9支出明细'!AC81/9*12</f>
        <v>73.333333333333329</v>
      </c>
      <c r="BY86" s="13">
        <f t="shared" si="236"/>
        <v>85.105183071107788</v>
      </c>
      <c r="BZ86" s="43">
        <f t="shared" si="176"/>
        <v>6.5378641651260997E-5</v>
      </c>
      <c r="CA86" s="12">
        <f t="shared" si="274"/>
        <v>75224.666666666672</v>
      </c>
      <c r="CB86" s="30">
        <f t="shared" si="237"/>
        <v>87300.123110859902</v>
      </c>
      <c r="CC86" s="43">
        <f t="shared" si="177"/>
        <v>2.8127504730496674E-4</v>
      </c>
      <c r="CD86" s="13">
        <f ca="1">'13年1-9支出明细'!AE81/9*12</f>
        <v>75224.666666666672</v>
      </c>
      <c r="CE86" s="13">
        <f t="shared" si="238"/>
        <v>87300.123110859902</v>
      </c>
      <c r="CF86" s="43">
        <f t="shared" si="178"/>
        <v>3.256052648225283E-4</v>
      </c>
      <c r="CG86" s="13">
        <f ca="1">'13年1-9支出明细'!AF81/9*12</f>
        <v>0</v>
      </c>
      <c r="CH86" s="13">
        <f ca="1">Sheet2!BP80+Sheet2!ET80</f>
        <v>0</v>
      </c>
      <c r="CI86" s="13">
        <f t="shared" si="239"/>
        <v>0</v>
      </c>
      <c r="CJ86" s="43">
        <f t="shared" si="179"/>
        <v>0</v>
      </c>
      <c r="CK86" s="12">
        <f t="shared" si="153"/>
        <v>14043.333333333334</v>
      </c>
      <c r="CL86" s="30">
        <f t="shared" si="240"/>
        <v>16297.642558117139</v>
      </c>
      <c r="CM86" s="43">
        <f t="shared" si="180"/>
        <v>1.5328149405159403E-4</v>
      </c>
      <c r="CN86" s="13">
        <f ca="1">'13年1-9支出明细'!AI81/9*12</f>
        <v>0</v>
      </c>
      <c r="CO86" s="13">
        <f t="shared" si="241"/>
        <v>0</v>
      </c>
      <c r="CP86" s="43">
        <f t="shared" si="181"/>
        <v>0</v>
      </c>
      <c r="CQ86" s="13">
        <f ca="1">'13年1-9支出明细'!AJ81/9*12</f>
        <v>0</v>
      </c>
      <c r="CR86" s="13">
        <f t="shared" si="242"/>
        <v>0</v>
      </c>
      <c r="CS86" s="43">
        <f t="shared" si="182"/>
        <v>0</v>
      </c>
      <c r="CT86" s="13">
        <f ca="1">'13年1-9支出明细'!AK81/9*12</f>
        <v>0</v>
      </c>
      <c r="CU86" s="13">
        <f t="shared" si="243"/>
        <v>0</v>
      </c>
      <c r="CV86" s="43">
        <f t="shared" si="183"/>
        <v>0</v>
      </c>
      <c r="CW86" s="13">
        <f ca="1">'13年1-9支出明细'!AL81/9*12</f>
        <v>0</v>
      </c>
      <c r="CX86" s="13">
        <f t="shared" si="244"/>
        <v>0</v>
      </c>
      <c r="CY86" s="43">
        <f t="shared" si="184"/>
        <v>0</v>
      </c>
      <c r="CZ86" s="13">
        <f ca="1">'13年1-9支出明细'!AM81/9*12</f>
        <v>0</v>
      </c>
      <c r="DA86" s="13">
        <f t="shared" si="245"/>
        <v>0</v>
      </c>
      <c r="DB86" s="43">
        <f t="shared" si="185"/>
        <v>0</v>
      </c>
      <c r="DC86" s="13">
        <f ca="1">'13年1-9支出明细'!AN81/9*12</f>
        <v>0</v>
      </c>
      <c r="DD86" s="13">
        <f t="shared" si="246"/>
        <v>0</v>
      </c>
      <c r="DE86" s="13">
        <f ca="1">Sheet2!DG80+Sheet2!AD80</f>
        <v>0</v>
      </c>
      <c r="DF86" s="43">
        <f t="shared" si="186"/>
        <v>0</v>
      </c>
      <c r="DG86" s="13">
        <f ca="1">'13年1-9支出明细'!AP81/9*12</f>
        <v>0</v>
      </c>
      <c r="DH86" s="13">
        <f t="shared" si="247"/>
        <v>0</v>
      </c>
      <c r="DI86" s="43">
        <f t="shared" si="187"/>
        <v>0</v>
      </c>
      <c r="DJ86" s="13">
        <f ca="1">'13年1-9支出明细'!AQ81/9*12</f>
        <v>0</v>
      </c>
      <c r="DK86" s="13">
        <f t="shared" si="248"/>
        <v>0</v>
      </c>
      <c r="DL86" s="43">
        <f t="shared" si="188"/>
        <v>0</v>
      </c>
      <c r="DM86" s="13">
        <f ca="1">'13年1-9支出明细'!AR81/9*12</f>
        <v>0</v>
      </c>
      <c r="DN86" s="13">
        <f ca="1">Sheet2!DK80+Sheet2!AH80</f>
        <v>0</v>
      </c>
      <c r="DO86" s="13"/>
      <c r="DP86" s="43">
        <f t="shared" si="189"/>
        <v>0</v>
      </c>
      <c r="DQ86" s="13">
        <v>0</v>
      </c>
      <c r="DR86" s="13">
        <f t="shared" si="249"/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1575</v>
      </c>
      <c r="DZ86" s="43">
        <f t="shared" si="190"/>
        <v>0</v>
      </c>
      <c r="EA86" s="13">
        <v>0</v>
      </c>
      <c r="EB86" s="13">
        <f t="shared" si="250"/>
        <v>0</v>
      </c>
      <c r="EC86" s="43">
        <f t="shared" si="191"/>
        <v>0</v>
      </c>
      <c r="ED86" s="13">
        <f ca="1">'13年1-9支出明细'!BC81/9*12</f>
        <v>0</v>
      </c>
      <c r="EE86" s="13">
        <f t="shared" si="251"/>
        <v>0</v>
      </c>
      <c r="EF86" s="43">
        <f t="shared" si="192"/>
        <v>0</v>
      </c>
      <c r="EG86" s="13">
        <f ca="1">'13年1-9支出明细'!BD81/9*12</f>
        <v>0</v>
      </c>
      <c r="EH86" s="13">
        <f t="shared" si="252"/>
        <v>0</v>
      </c>
      <c r="EI86" s="43">
        <f t="shared" si="193"/>
        <v>0</v>
      </c>
      <c r="EJ86" s="13">
        <f ca="1">'13年1-9支出明细'!BE81/9*12</f>
        <v>0</v>
      </c>
      <c r="EK86" s="13">
        <f t="shared" si="253"/>
        <v>0</v>
      </c>
      <c r="EL86" s="13">
        <v>0</v>
      </c>
      <c r="EM86" s="43">
        <f t="shared" si="194"/>
        <v>0</v>
      </c>
      <c r="EN86" s="13">
        <f ca="1">'13年1-9支出明细'!BG81/9*12</f>
        <v>0</v>
      </c>
      <c r="EO86" s="13">
        <f t="shared" si="254"/>
        <v>0</v>
      </c>
      <c r="EP86" s="43">
        <f t="shared" si="195"/>
        <v>0</v>
      </c>
      <c r="EQ86" s="13">
        <f ca="1">'13年1-9支出明细'!BH81/9*12</f>
        <v>0</v>
      </c>
      <c r="ER86" s="13">
        <f t="shared" si="255"/>
        <v>0</v>
      </c>
      <c r="ES86" s="43">
        <f t="shared" si="196"/>
        <v>0</v>
      </c>
      <c r="ET86" s="13">
        <v>0</v>
      </c>
      <c r="EU86" s="13">
        <f t="shared" si="256"/>
        <v>0</v>
      </c>
      <c r="EV86" s="43">
        <f t="shared" si="197"/>
        <v>0</v>
      </c>
      <c r="EW86" s="13">
        <f ca="1">'13年1-9支出明细'!BJ81/9*12</f>
        <v>0</v>
      </c>
      <c r="EX86" s="13">
        <f t="shared" si="257"/>
        <v>0</v>
      </c>
      <c r="EY86" s="43">
        <f t="shared" si="198"/>
        <v>0</v>
      </c>
      <c r="EZ86" s="13">
        <v>0</v>
      </c>
      <c r="FA86" s="13">
        <f t="shared" si="258"/>
        <v>0</v>
      </c>
      <c r="FB86" s="43">
        <f t="shared" si="199"/>
        <v>0</v>
      </c>
      <c r="FC86" s="13">
        <f ca="1">'13年1-9支出明细'!BL81/9*12</f>
        <v>0</v>
      </c>
      <c r="FD86" s="13">
        <f t="shared" si="259"/>
        <v>0</v>
      </c>
      <c r="FE86" s="43">
        <f t="shared" si="200"/>
        <v>0</v>
      </c>
      <c r="FF86" s="13">
        <f ca="1">'13年1-9支出明细'!BM81/9*12</f>
        <v>0</v>
      </c>
      <c r="FG86" s="13">
        <f t="shared" si="260"/>
        <v>0</v>
      </c>
      <c r="FH86" s="43">
        <f t="shared" si="201"/>
        <v>0</v>
      </c>
      <c r="FI86" s="13">
        <f ca="1">'13年1-9支出明细'!BN81/9*12</f>
        <v>14043.333333333334</v>
      </c>
      <c r="FJ86" s="13">
        <f ca="1">Sheet2!EX80+Sheet2!BF80</f>
        <v>0</v>
      </c>
      <c r="FK86" s="13">
        <f t="shared" si="261"/>
        <v>16297.642558117137</v>
      </c>
      <c r="FL86" s="43">
        <f t="shared" si="202"/>
        <v>1.0743016389105171E-2</v>
      </c>
      <c r="FM86" s="13">
        <f ca="1">'13年1-9支出明细'!BP81/9*12</f>
        <v>0</v>
      </c>
      <c r="FN86" s="13">
        <v>0</v>
      </c>
      <c r="FO86" s="43">
        <v>0</v>
      </c>
      <c r="FP86" s="13">
        <v>0</v>
      </c>
      <c r="FQ86" s="13">
        <f t="shared" si="262"/>
        <v>0</v>
      </c>
      <c r="FR86" s="43">
        <f t="shared" si="203"/>
        <v>0</v>
      </c>
      <c r="FS86" s="13">
        <f ca="1">'13年1-9支出明细'!BR81/9*12</f>
        <v>0</v>
      </c>
      <c r="FT86" s="13">
        <v>0</v>
      </c>
      <c r="FU86" s="13"/>
      <c r="FV86" s="43"/>
      <c r="FW86" s="13">
        <f ca="1">'13年1-9支出明细'!BT81/9*12</f>
        <v>0</v>
      </c>
      <c r="FX86" s="13">
        <f t="shared" si="263"/>
        <v>0</v>
      </c>
      <c r="FY86" s="43">
        <f t="shared" si="204"/>
        <v>0</v>
      </c>
      <c r="FZ86" s="12">
        <f ca="1">'13年1-9支出明细'!BU81/9*12</f>
        <v>721484.53333333344</v>
      </c>
      <c r="GA86" s="12">
        <f t="shared" si="264"/>
        <v>837300.99944053765</v>
      </c>
      <c r="GB86" s="43">
        <f t="shared" si="205"/>
        <v>2.4936461995905018E-2</v>
      </c>
      <c r="GC86" s="12">
        <f ca="1">'13年1-9支出明细'!BV81/9*12</f>
        <v>0</v>
      </c>
      <c r="GD86" s="12">
        <f t="shared" si="265"/>
        <v>0</v>
      </c>
      <c r="GE86" s="43">
        <f t="shared" si="206"/>
        <v>0</v>
      </c>
      <c r="GF86" s="12">
        <f ca="1">'13年1-9支出明细'!BW81/9*12</f>
        <v>0</v>
      </c>
      <c r="GG86" s="12">
        <f t="shared" si="266"/>
        <v>0</v>
      </c>
      <c r="GH86" s="43">
        <f t="shared" si="207"/>
        <v>0</v>
      </c>
      <c r="GI86" s="12">
        <v>0</v>
      </c>
      <c r="GJ86" s="12">
        <f t="shared" si="267"/>
        <v>0</v>
      </c>
      <c r="GK86" s="43">
        <f t="shared" si="208"/>
        <v>0</v>
      </c>
      <c r="GL86" s="27">
        <f t="shared" si="154"/>
        <v>0</v>
      </c>
      <c r="GM86" s="27">
        <f t="shared" si="268"/>
        <v>0</v>
      </c>
      <c r="GN86" s="43">
        <f t="shared" si="209"/>
        <v>0</v>
      </c>
      <c r="GO86" s="13">
        <f ca="1">'13年1-9支出明细'!BZ81/9*12</f>
        <v>0</v>
      </c>
      <c r="GP86" s="13" t="e">
        <f t="shared" si="269"/>
        <v>#DIV/0!</v>
      </c>
      <c r="GQ86" s="43" t="e">
        <f t="shared" si="210"/>
        <v>#DIV/0!</v>
      </c>
      <c r="GR86" s="13">
        <f ca="1">'13年1-9支出明细'!CA81/9*12</f>
        <v>0</v>
      </c>
      <c r="GS86" s="13">
        <f t="shared" si="270"/>
        <v>0</v>
      </c>
      <c r="GT86" s="43">
        <f t="shared" si="211"/>
        <v>0</v>
      </c>
      <c r="GU86" s="13">
        <f ca="1">'13年1-9支出明细'!CB81/9*12</f>
        <v>0</v>
      </c>
      <c r="GV86" s="27">
        <f t="shared" si="271"/>
        <v>0</v>
      </c>
      <c r="GW86" s="38">
        <f t="shared" si="214"/>
        <v>0</v>
      </c>
      <c r="GX86" s="13">
        <f ca="1">'13年1-9支出明细'!CC81/9*12</f>
        <v>0</v>
      </c>
      <c r="GY86" s="13">
        <f t="shared" si="272"/>
        <v>0</v>
      </c>
      <c r="GZ86" s="43">
        <f t="shared" si="212"/>
        <v>0</v>
      </c>
      <c r="HA86" s="13">
        <f ca="1">'13年1-9支出明细'!CD81/9*12</f>
        <v>0</v>
      </c>
      <c r="HB86" s="13">
        <f t="shared" si="273"/>
        <v>0</v>
      </c>
      <c r="HC86" s="56">
        <f t="shared" si="213"/>
        <v>0</v>
      </c>
    </row>
    <row r="87" spans="1:211">
      <c r="A87" s="18">
        <v>212</v>
      </c>
      <c r="B87" s="3" t="s">
        <v>560</v>
      </c>
      <c r="C87" s="3" t="s">
        <v>376</v>
      </c>
      <c r="D87" s="12">
        <f t="shared" si="147"/>
        <v>615742.88</v>
      </c>
      <c r="E87" s="12">
        <f t="shared" si="148"/>
        <v>428143</v>
      </c>
      <c r="F87" s="13">
        <v>239100</v>
      </c>
      <c r="G87" s="26">
        <f t="shared" si="215"/>
        <v>277481.58098593453</v>
      </c>
      <c r="H87" s="40">
        <f t="shared" si="216"/>
        <v>3.5007250937245573E-3</v>
      </c>
      <c r="I87" s="13">
        <v>69448</v>
      </c>
      <c r="J87" s="13">
        <f t="shared" si="217"/>
        <v>80596.155735303983</v>
      </c>
      <c r="K87" s="40">
        <f t="shared" si="155"/>
        <v>1.8706532994291339E-3</v>
      </c>
      <c r="L87" s="13">
        <v>107595</v>
      </c>
      <c r="M87" s="13">
        <f t="shared" si="218"/>
        <v>124866.71144367057</v>
      </c>
      <c r="N87" s="40">
        <f t="shared" si="156"/>
        <v>3.5007250937245577E-3</v>
      </c>
      <c r="O87" s="13">
        <v>0</v>
      </c>
      <c r="P87" s="13">
        <v>0</v>
      </c>
      <c r="Q87" s="13">
        <f t="shared" si="149"/>
        <v>0</v>
      </c>
      <c r="R87" s="43">
        <f t="shared" si="150"/>
        <v>0</v>
      </c>
      <c r="S87" s="124">
        <v>0</v>
      </c>
      <c r="T87" s="130">
        <v>12000</v>
      </c>
      <c r="U87" s="125">
        <v>0</v>
      </c>
      <c r="V87" s="125">
        <f t="shared" si="219"/>
        <v>13926.302684363091</v>
      </c>
      <c r="W87" s="43">
        <f t="shared" si="157"/>
        <v>2.1468441391155001E-3</v>
      </c>
      <c r="X87" s="13">
        <f ca="1">'13年1-9支出明细'!K82/9*12</f>
        <v>0</v>
      </c>
      <c r="Y87" s="13">
        <f t="shared" si="220"/>
        <v>0</v>
      </c>
      <c r="Z87" s="43">
        <f t="shared" si="158"/>
        <v>0</v>
      </c>
      <c r="AA87" s="13">
        <f ca="1">'13年1-9支出明细'!L82/9*12</f>
        <v>0</v>
      </c>
      <c r="AB87" s="13">
        <f t="shared" si="221"/>
        <v>0</v>
      </c>
      <c r="AC87" s="43">
        <f t="shared" si="159"/>
        <v>0</v>
      </c>
      <c r="AD87" s="13">
        <f ca="1">'13年1-9支出明细'!M82/9*12</f>
        <v>0</v>
      </c>
      <c r="AE87" s="13">
        <f t="shared" si="222"/>
        <v>0</v>
      </c>
      <c r="AF87" s="43">
        <f t="shared" si="160"/>
        <v>0</v>
      </c>
      <c r="AG87" s="13">
        <f ca="1">'13年1-9支出明细'!N82/9*12</f>
        <v>0</v>
      </c>
      <c r="AH87" s="23">
        <v>0</v>
      </c>
      <c r="AI87" s="43">
        <v>0</v>
      </c>
      <c r="AJ87" s="23">
        <f t="shared" si="161"/>
        <v>0</v>
      </c>
      <c r="AK87" s="23">
        <f t="shared" si="162"/>
        <v>0</v>
      </c>
      <c r="AL87" s="43">
        <f t="shared" si="163"/>
        <v>0</v>
      </c>
      <c r="AM87" s="13">
        <f ca="1">'13年1-9支出明细'!P82/9*12</f>
        <v>0</v>
      </c>
      <c r="AN87" s="13">
        <f t="shared" si="223"/>
        <v>0</v>
      </c>
      <c r="AO87" s="43">
        <f t="shared" si="164"/>
        <v>0</v>
      </c>
      <c r="AP87" s="13">
        <f ca="1">'13年1-9支出明细'!Q82/9*12</f>
        <v>0</v>
      </c>
      <c r="AQ87" s="13">
        <f t="shared" si="224"/>
        <v>0</v>
      </c>
      <c r="AR87" s="43">
        <f t="shared" si="165"/>
        <v>0</v>
      </c>
      <c r="AS87" s="13">
        <f ca="1">'13年1-9支出明细'!R82/9*12</f>
        <v>0</v>
      </c>
      <c r="AT87" s="13">
        <f t="shared" si="225"/>
        <v>0</v>
      </c>
      <c r="AU87" s="43">
        <f t="shared" si="166"/>
        <v>0</v>
      </c>
      <c r="AV87" s="13">
        <v>0</v>
      </c>
      <c r="AW87" s="13">
        <f t="shared" si="226"/>
        <v>0</v>
      </c>
      <c r="AX87" s="43">
        <f t="shared" si="167"/>
        <v>0</v>
      </c>
      <c r="AY87" s="12">
        <f t="shared" si="227"/>
        <v>161559.30666666667</v>
      </c>
      <c r="AZ87" s="31">
        <f t="shared" si="228"/>
        <v>187493.65050965332</v>
      </c>
      <c r="BA87" s="43">
        <f t="shared" si="168"/>
        <v>1.5475797083431477E-3</v>
      </c>
      <c r="BB87" s="13">
        <f ca="1">'13年1-9支出明细'!U82/9*12</f>
        <v>0</v>
      </c>
      <c r="BC87" s="13">
        <f t="shared" si="229"/>
        <v>0</v>
      </c>
      <c r="BD87" s="43">
        <f t="shared" si="169"/>
        <v>0</v>
      </c>
      <c r="BE87" s="13">
        <f ca="1">'13年1-9支出明细'!V82/9*12</f>
        <v>0</v>
      </c>
      <c r="BF87" s="13">
        <f t="shared" si="230"/>
        <v>0</v>
      </c>
      <c r="BG87" s="43">
        <f t="shared" si="170"/>
        <v>0</v>
      </c>
      <c r="BH87" s="13">
        <f ca="1">'13年1-9支出明细'!W82/9*12</f>
        <v>0</v>
      </c>
      <c r="BI87" s="13">
        <f t="shared" si="231"/>
        <v>0</v>
      </c>
      <c r="BJ87" s="43">
        <f t="shared" si="171"/>
        <v>0</v>
      </c>
      <c r="BK87" s="13">
        <f ca="1">'13年1-9支出明细'!X82/9*12</f>
        <v>152.13333333333333</v>
      </c>
      <c r="BL87" s="13">
        <f t="shared" si="232"/>
        <v>176.55457069842535</v>
      </c>
      <c r="BM87" s="43">
        <f t="shared" si="172"/>
        <v>2.2381624987968159E-4</v>
      </c>
      <c r="BN87" s="13">
        <f ca="1">'13年1-9支出明细'!Y82/9*12</f>
        <v>1211.2</v>
      </c>
      <c r="BO87" s="13">
        <f t="shared" si="233"/>
        <v>1405.6281509417145</v>
      </c>
      <c r="BP87" s="43">
        <f t="shared" si="173"/>
        <v>5.9915568516331647E-4</v>
      </c>
      <c r="BQ87" s="13">
        <f ca="1">'13年1-9支出明细'!Z82/9*12</f>
        <v>159728.29333333333</v>
      </c>
      <c r="BR87" s="13">
        <f ca="1">Sheet2!EP81+Sheet2!V81</f>
        <v>467.68</v>
      </c>
      <c r="BS87" s="13">
        <f t="shared" si="234"/>
        <v>185368.7133513946</v>
      </c>
      <c r="BT87" s="43">
        <f t="shared" si="174"/>
        <v>1.8060749482265641E-3</v>
      </c>
      <c r="BU87" s="13">
        <f ca="1">'13年1-9支出明细'!AB82/9*12</f>
        <v>623.57333333333338</v>
      </c>
      <c r="BV87" s="13">
        <f t="shared" si="235"/>
        <v>723.6725821581033</v>
      </c>
      <c r="BW87" s="43">
        <f t="shared" si="175"/>
        <v>1.3757190991510834E-4</v>
      </c>
      <c r="BX87" s="13">
        <f ca="1">'13年1-9支出明细'!AC82/9*12</f>
        <v>0</v>
      </c>
      <c r="BY87" s="13">
        <f t="shared" si="236"/>
        <v>0</v>
      </c>
      <c r="BZ87" s="43">
        <f t="shared" si="176"/>
        <v>0</v>
      </c>
      <c r="CA87" s="12">
        <f t="shared" si="274"/>
        <v>2698.56</v>
      </c>
      <c r="CB87" s="30">
        <f t="shared" si="237"/>
        <v>3131.7469476595716</v>
      </c>
      <c r="CC87" s="43">
        <f t="shared" si="177"/>
        <v>1.0090275242012252E-5</v>
      </c>
      <c r="CD87" s="13">
        <f ca="1">'13年1-9支出明细'!AE82/9*12</f>
        <v>2698.56</v>
      </c>
      <c r="CE87" s="13">
        <f t="shared" si="238"/>
        <v>3131.746947659572</v>
      </c>
      <c r="CF87" s="43">
        <f t="shared" si="178"/>
        <v>1.168054818152931E-5</v>
      </c>
      <c r="CG87" s="13">
        <f ca="1">'13年1-9支出明细'!AF82/9*12</f>
        <v>0</v>
      </c>
      <c r="CH87" s="13">
        <f ca="1">Sheet2!BP81+Sheet2!ET81</f>
        <v>0</v>
      </c>
      <c r="CI87" s="13">
        <f t="shared" si="239"/>
        <v>0</v>
      </c>
      <c r="CJ87" s="43">
        <f t="shared" si="179"/>
        <v>0</v>
      </c>
      <c r="CK87" s="12">
        <f t="shared" si="153"/>
        <v>22.666666666666664</v>
      </c>
      <c r="CL87" s="30">
        <f t="shared" si="240"/>
        <v>26.305238403796949</v>
      </c>
      <c r="CM87" s="43">
        <f t="shared" si="180"/>
        <v>2.4740426288887712E-7</v>
      </c>
      <c r="CN87" s="13">
        <f ca="1">'13年1-9支出明细'!AI82/9*12</f>
        <v>0</v>
      </c>
      <c r="CO87" s="13">
        <f t="shared" si="241"/>
        <v>0</v>
      </c>
      <c r="CP87" s="43">
        <f t="shared" si="181"/>
        <v>0</v>
      </c>
      <c r="CQ87" s="13">
        <f ca="1">'13年1-9支出明细'!AJ82/9*12</f>
        <v>0</v>
      </c>
      <c r="CR87" s="13">
        <f t="shared" si="242"/>
        <v>0</v>
      </c>
      <c r="CS87" s="43">
        <f t="shared" si="182"/>
        <v>0</v>
      </c>
      <c r="CT87" s="13">
        <f ca="1">'13年1-9支出明细'!AK82/9*12</f>
        <v>0</v>
      </c>
      <c r="CU87" s="13">
        <f t="shared" si="243"/>
        <v>0</v>
      </c>
      <c r="CV87" s="43">
        <f t="shared" si="183"/>
        <v>0</v>
      </c>
      <c r="CW87" s="13">
        <f ca="1">'13年1-9支出明细'!AL82/9*12</f>
        <v>0</v>
      </c>
      <c r="CX87" s="13">
        <f t="shared" si="244"/>
        <v>0</v>
      </c>
      <c r="CY87" s="43">
        <f t="shared" si="184"/>
        <v>0</v>
      </c>
      <c r="CZ87" s="13">
        <f ca="1">'13年1-9支出明细'!AM82/9*12</f>
        <v>0</v>
      </c>
      <c r="DA87" s="13">
        <f t="shared" si="245"/>
        <v>0</v>
      </c>
      <c r="DB87" s="43">
        <f t="shared" si="185"/>
        <v>0</v>
      </c>
      <c r="DC87" s="13">
        <f ca="1">'13年1-9支出明细'!AN82/9*12</f>
        <v>0</v>
      </c>
      <c r="DD87" s="13">
        <f t="shared" si="246"/>
        <v>0</v>
      </c>
      <c r="DE87" s="13">
        <f ca="1">Sheet2!DG81+Sheet2!AD81</f>
        <v>0</v>
      </c>
      <c r="DF87" s="43">
        <f t="shared" si="186"/>
        <v>0</v>
      </c>
      <c r="DG87" s="13">
        <f ca="1">'13年1-9支出明细'!AP82/9*12</f>
        <v>0</v>
      </c>
      <c r="DH87" s="13">
        <f t="shared" si="247"/>
        <v>0</v>
      </c>
      <c r="DI87" s="43">
        <f t="shared" si="187"/>
        <v>0</v>
      </c>
      <c r="DJ87" s="13">
        <f ca="1">'13年1-9支出明细'!AQ82/9*12</f>
        <v>0</v>
      </c>
      <c r="DK87" s="13">
        <f t="shared" si="248"/>
        <v>0</v>
      </c>
      <c r="DL87" s="43">
        <f t="shared" si="188"/>
        <v>0</v>
      </c>
      <c r="DM87" s="13">
        <f ca="1">'13年1-9支出明细'!AR82/9*12</f>
        <v>0</v>
      </c>
      <c r="DN87" s="13">
        <f ca="1">Sheet2!DK81+Sheet2!AH81</f>
        <v>0</v>
      </c>
      <c r="DO87" s="13"/>
      <c r="DP87" s="43">
        <f t="shared" si="189"/>
        <v>0</v>
      </c>
      <c r="DQ87" s="13">
        <f ca="1">'13年1-9支出明细'!AT82/9*12</f>
        <v>0</v>
      </c>
      <c r="DR87" s="13">
        <f t="shared" si="249"/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43">
        <f t="shared" si="190"/>
        <v>0</v>
      </c>
      <c r="EA87" s="13">
        <v>0</v>
      </c>
      <c r="EB87" s="13">
        <f t="shared" si="250"/>
        <v>0</v>
      </c>
      <c r="EC87" s="43">
        <f t="shared" si="191"/>
        <v>0</v>
      </c>
      <c r="ED87" s="13">
        <f ca="1">'13年1-9支出明细'!BC82/9*12</f>
        <v>0</v>
      </c>
      <c r="EE87" s="13">
        <f t="shared" si="251"/>
        <v>0</v>
      </c>
      <c r="EF87" s="43">
        <f t="shared" si="192"/>
        <v>0</v>
      </c>
      <c r="EG87" s="13">
        <f ca="1">'13年1-9支出明细'!BD82/9*12</f>
        <v>0</v>
      </c>
      <c r="EH87" s="13">
        <f t="shared" si="252"/>
        <v>0</v>
      </c>
      <c r="EI87" s="43">
        <f t="shared" si="193"/>
        <v>0</v>
      </c>
      <c r="EJ87" s="13">
        <f ca="1">'13年1-9支出明细'!BE82/9*12</f>
        <v>0</v>
      </c>
      <c r="EK87" s="13">
        <f t="shared" si="253"/>
        <v>0</v>
      </c>
      <c r="EL87" s="13">
        <v>0</v>
      </c>
      <c r="EM87" s="43">
        <f t="shared" si="194"/>
        <v>0</v>
      </c>
      <c r="EN87" s="13">
        <f ca="1">'13年1-9支出明细'!BG82/9*12</f>
        <v>0</v>
      </c>
      <c r="EO87" s="13">
        <f t="shared" si="254"/>
        <v>0</v>
      </c>
      <c r="EP87" s="43">
        <f t="shared" si="195"/>
        <v>0</v>
      </c>
      <c r="EQ87" s="13">
        <f ca="1">'13年1-9支出明细'!BH82/9*12</f>
        <v>0</v>
      </c>
      <c r="ER87" s="13">
        <f t="shared" si="255"/>
        <v>0</v>
      </c>
      <c r="ES87" s="43">
        <f t="shared" si="196"/>
        <v>0</v>
      </c>
      <c r="ET87" s="13">
        <v>0</v>
      </c>
      <c r="EU87" s="13">
        <f t="shared" si="256"/>
        <v>0</v>
      </c>
      <c r="EV87" s="43">
        <f t="shared" si="197"/>
        <v>0</v>
      </c>
      <c r="EW87" s="13">
        <f ca="1">'13年1-9支出明细'!BJ82/9*12</f>
        <v>0</v>
      </c>
      <c r="EX87" s="13">
        <f t="shared" si="257"/>
        <v>0</v>
      </c>
      <c r="EY87" s="43">
        <f t="shared" si="198"/>
        <v>0</v>
      </c>
      <c r="EZ87" s="13">
        <v>0</v>
      </c>
      <c r="FA87" s="13">
        <f t="shared" si="258"/>
        <v>0</v>
      </c>
      <c r="FB87" s="43">
        <f t="shared" si="199"/>
        <v>0</v>
      </c>
      <c r="FC87" s="13">
        <f ca="1">'13年1-9支出明细'!BL82/9*12</f>
        <v>0</v>
      </c>
      <c r="FD87" s="13">
        <f t="shared" si="259"/>
        <v>0</v>
      </c>
      <c r="FE87" s="43">
        <f t="shared" si="200"/>
        <v>0</v>
      </c>
      <c r="FF87" s="13">
        <f ca="1">'13年1-9支出明细'!BM82/9*12</f>
        <v>0</v>
      </c>
      <c r="FG87" s="13">
        <f t="shared" si="260"/>
        <v>0</v>
      </c>
      <c r="FH87" s="43">
        <f t="shared" si="201"/>
        <v>0</v>
      </c>
      <c r="FI87" s="13">
        <f ca="1">'13年1-9支出明细'!BN82/9*12</f>
        <v>22.666666666666664</v>
      </c>
      <c r="FJ87" s="13">
        <f ca="1">Sheet2!EX81+Sheet2!BF81</f>
        <v>0</v>
      </c>
      <c r="FK87" s="13">
        <f t="shared" si="261"/>
        <v>26.305238403796938</v>
      </c>
      <c r="FL87" s="43">
        <f t="shared" si="202"/>
        <v>1.7339784345102099E-5</v>
      </c>
      <c r="FM87" s="13">
        <f ca="1">'13年1-9支出明细'!BP82/9*12</f>
        <v>0</v>
      </c>
      <c r="FN87" s="13">
        <v>0</v>
      </c>
      <c r="FO87" s="43">
        <v>0</v>
      </c>
      <c r="FP87" s="13">
        <v>0</v>
      </c>
      <c r="FQ87" s="13">
        <f t="shared" si="262"/>
        <v>0</v>
      </c>
      <c r="FR87" s="43">
        <f t="shared" si="203"/>
        <v>0</v>
      </c>
      <c r="FS87" s="13">
        <f ca="1">'13年1-9支出明细'!BR82/9*12</f>
        <v>0</v>
      </c>
      <c r="FT87" s="13">
        <v>0</v>
      </c>
      <c r="FU87" s="13"/>
      <c r="FV87" s="43"/>
      <c r="FW87" s="13">
        <f ca="1">'13年1-9支出明细'!BT82/9*12</f>
        <v>0</v>
      </c>
      <c r="FX87" s="13">
        <f t="shared" si="263"/>
        <v>0</v>
      </c>
      <c r="FY87" s="43">
        <f t="shared" si="204"/>
        <v>0</v>
      </c>
      <c r="FZ87" s="12">
        <f ca="1">'13年1-9支出明细'!BU82/9*12</f>
        <v>23319.346666666668</v>
      </c>
      <c r="GA87" s="12">
        <f t="shared" si="264"/>
        <v>27062.690006799457</v>
      </c>
      <c r="GB87" s="43">
        <f t="shared" si="205"/>
        <v>8.0597985827370153E-4</v>
      </c>
      <c r="GC87" s="12">
        <f ca="1">'13年1-9支出明细'!BV82/9*12</f>
        <v>0</v>
      </c>
      <c r="GD87" s="12">
        <f t="shared" si="265"/>
        <v>0</v>
      </c>
      <c r="GE87" s="43">
        <f t="shared" si="206"/>
        <v>0</v>
      </c>
      <c r="GF87" s="12">
        <f ca="1">'13年1-9支出明细'!BW82/9*12</f>
        <v>0</v>
      </c>
      <c r="GG87" s="12">
        <f t="shared" si="266"/>
        <v>0</v>
      </c>
      <c r="GH87" s="43">
        <f t="shared" si="207"/>
        <v>0</v>
      </c>
      <c r="GI87" s="12">
        <v>0</v>
      </c>
      <c r="GJ87" s="12">
        <f t="shared" si="267"/>
        <v>0</v>
      </c>
      <c r="GK87" s="43">
        <f t="shared" si="208"/>
        <v>0</v>
      </c>
      <c r="GL87" s="27">
        <f t="shared" si="154"/>
        <v>0</v>
      </c>
      <c r="GM87" s="27">
        <f t="shared" si="268"/>
        <v>0</v>
      </c>
      <c r="GN87" s="43">
        <f t="shared" si="209"/>
        <v>0</v>
      </c>
      <c r="GO87" s="13">
        <f ca="1">'13年1-9支出明细'!BZ82/9*12</f>
        <v>0</v>
      </c>
      <c r="GP87" s="13" t="e">
        <f t="shared" si="269"/>
        <v>#DIV/0!</v>
      </c>
      <c r="GQ87" s="43" t="e">
        <f t="shared" si="210"/>
        <v>#DIV/0!</v>
      </c>
      <c r="GR87" s="13">
        <f ca="1">'13年1-9支出明细'!CA82/9*12</f>
        <v>0</v>
      </c>
      <c r="GS87" s="13">
        <f t="shared" si="270"/>
        <v>0</v>
      </c>
      <c r="GT87" s="43">
        <f t="shared" si="211"/>
        <v>0</v>
      </c>
      <c r="GU87" s="13">
        <f ca="1">'13年1-9支出明细'!CB82/9*12</f>
        <v>0</v>
      </c>
      <c r="GV87" s="27">
        <f t="shared" si="271"/>
        <v>0</v>
      </c>
      <c r="GW87" s="38">
        <f t="shared" si="214"/>
        <v>0</v>
      </c>
      <c r="GX87" s="13">
        <f ca="1">'13年1-9支出明细'!CC82/9*12</f>
        <v>0</v>
      </c>
      <c r="GY87" s="13">
        <f t="shared" si="272"/>
        <v>0</v>
      </c>
      <c r="GZ87" s="43">
        <f t="shared" si="212"/>
        <v>0</v>
      </c>
      <c r="HA87" s="13">
        <f ca="1">'13年1-9支出明细'!CD82/9*12</f>
        <v>0</v>
      </c>
      <c r="HB87" s="13">
        <f t="shared" si="273"/>
        <v>0</v>
      </c>
      <c r="HC87" s="56">
        <f t="shared" si="213"/>
        <v>0</v>
      </c>
    </row>
    <row r="88" spans="1:211">
      <c r="A88" s="18">
        <v>213</v>
      </c>
      <c r="B88" s="3" t="s">
        <v>561</v>
      </c>
      <c r="C88" s="3" t="s">
        <v>377</v>
      </c>
      <c r="D88" s="12">
        <f t="shared" si="147"/>
        <v>3581447.16</v>
      </c>
      <c r="E88" s="12">
        <f t="shared" si="148"/>
        <v>587156.19999999995</v>
      </c>
      <c r="F88" s="13">
        <v>277596</v>
      </c>
      <c r="G88" s="26">
        <f t="shared" si="215"/>
        <v>322157.15999737137</v>
      </c>
      <c r="H88" s="40">
        <f t="shared" si="216"/>
        <v>4.0643550109475627E-3</v>
      </c>
      <c r="I88" s="13">
        <v>152402</v>
      </c>
      <c r="J88" s="13">
        <f t="shared" si="217"/>
        <v>176866.36514185864</v>
      </c>
      <c r="K88" s="40">
        <f t="shared" si="155"/>
        <v>4.105104598254793E-3</v>
      </c>
      <c r="L88" s="13">
        <v>124918.2</v>
      </c>
      <c r="M88" s="13">
        <f t="shared" si="218"/>
        <v>144970.72199881711</v>
      </c>
      <c r="N88" s="40">
        <f t="shared" si="156"/>
        <v>4.0643550109475627E-3</v>
      </c>
      <c r="O88" s="13">
        <v>0</v>
      </c>
      <c r="P88" s="13">
        <v>1658</v>
      </c>
      <c r="Q88" s="13">
        <f t="shared" si="149"/>
        <v>0</v>
      </c>
      <c r="R88" s="43">
        <f t="shared" si="150"/>
        <v>0</v>
      </c>
      <c r="S88" s="124">
        <v>0</v>
      </c>
      <c r="T88" s="130">
        <v>31200</v>
      </c>
      <c r="U88" s="125">
        <v>1658</v>
      </c>
      <c r="V88" s="125">
        <f t="shared" si="219"/>
        <v>36208.386979344032</v>
      </c>
      <c r="W88" s="43">
        <f t="shared" si="157"/>
        <v>5.5817947617003002E-3</v>
      </c>
      <c r="X88" s="13">
        <f ca="1">'13年1-9支出明细'!K83/9*12</f>
        <v>1040</v>
      </c>
      <c r="Y88" s="13">
        <f t="shared" si="220"/>
        <v>1206.9462326448011</v>
      </c>
      <c r="Z88" s="43">
        <f t="shared" si="158"/>
        <v>4.2704322389164486E-4</v>
      </c>
      <c r="AA88" s="13">
        <f ca="1">'13年1-9支出明细'!L83/9*12</f>
        <v>0</v>
      </c>
      <c r="AB88" s="13">
        <f t="shared" si="221"/>
        <v>0</v>
      </c>
      <c r="AC88" s="43">
        <f t="shared" si="159"/>
        <v>0</v>
      </c>
      <c r="AD88" s="13">
        <f ca="1">'13年1-9支出明细'!M83/9*12</f>
        <v>0</v>
      </c>
      <c r="AE88" s="13">
        <f t="shared" si="222"/>
        <v>0</v>
      </c>
      <c r="AF88" s="43">
        <f t="shared" si="160"/>
        <v>0</v>
      </c>
      <c r="AG88" s="13">
        <f ca="1">'13年1-9支出明细'!N83/9*12</f>
        <v>0</v>
      </c>
      <c r="AH88" s="23">
        <v>0</v>
      </c>
      <c r="AI88" s="43">
        <v>0</v>
      </c>
      <c r="AJ88" s="23">
        <f t="shared" si="161"/>
        <v>0</v>
      </c>
      <c r="AK88" s="23">
        <f t="shared" si="162"/>
        <v>0</v>
      </c>
      <c r="AL88" s="43">
        <f t="shared" si="163"/>
        <v>0</v>
      </c>
      <c r="AM88" s="13">
        <f ca="1">'13年1-9支出明细'!P83/9*12</f>
        <v>0</v>
      </c>
      <c r="AN88" s="13">
        <f t="shared" si="223"/>
        <v>0</v>
      </c>
      <c r="AO88" s="43">
        <f t="shared" si="164"/>
        <v>0</v>
      </c>
      <c r="AP88" s="13">
        <f ca="1">'13年1-9支出明细'!Q83/9*12</f>
        <v>0</v>
      </c>
      <c r="AQ88" s="13">
        <f t="shared" si="224"/>
        <v>0</v>
      </c>
      <c r="AR88" s="43">
        <f t="shared" si="165"/>
        <v>0</v>
      </c>
      <c r="AS88" s="13">
        <f ca="1">'13年1-9支出明细'!R83/9*12</f>
        <v>0</v>
      </c>
      <c r="AT88" s="13">
        <f t="shared" si="225"/>
        <v>0</v>
      </c>
      <c r="AU88" s="43">
        <f t="shared" si="166"/>
        <v>0</v>
      </c>
      <c r="AV88" s="13">
        <v>0</v>
      </c>
      <c r="AW88" s="13">
        <f t="shared" si="226"/>
        <v>0</v>
      </c>
      <c r="AX88" s="43">
        <f t="shared" si="167"/>
        <v>0</v>
      </c>
      <c r="AY88" s="12">
        <f t="shared" si="227"/>
        <v>2826981.1466666665</v>
      </c>
      <c r="AZ88" s="31">
        <f t="shared" si="228"/>
        <v>3280782.9276223206</v>
      </c>
      <c r="BA88" s="43">
        <f t="shared" si="168"/>
        <v>2.7079706819221165E-2</v>
      </c>
      <c r="BB88" s="13">
        <f ca="1">'13年1-9支出明细'!U83/9*12</f>
        <v>0</v>
      </c>
      <c r="BC88" s="13">
        <f t="shared" si="229"/>
        <v>0</v>
      </c>
      <c r="BD88" s="43">
        <f t="shared" si="169"/>
        <v>0</v>
      </c>
      <c r="BE88" s="13">
        <f ca="1">'13年1-9支出明细'!V83/9*12</f>
        <v>0</v>
      </c>
      <c r="BF88" s="13">
        <f t="shared" si="230"/>
        <v>0</v>
      </c>
      <c r="BG88" s="43">
        <f t="shared" si="170"/>
        <v>0</v>
      </c>
      <c r="BH88" s="13">
        <f ca="1">'13年1-9支出明细'!W83/9*12</f>
        <v>0</v>
      </c>
      <c r="BI88" s="13">
        <f t="shared" si="231"/>
        <v>0</v>
      </c>
      <c r="BJ88" s="43">
        <f t="shared" si="171"/>
        <v>0</v>
      </c>
      <c r="BK88" s="13">
        <f ca="1">'13年1-9支出明细'!X83/9*12</f>
        <v>552.66666666666674</v>
      </c>
      <c r="BL88" s="13">
        <f t="shared" si="232"/>
        <v>641.38360696316681</v>
      </c>
      <c r="BM88" s="43">
        <f t="shared" si="172"/>
        <v>8.1307480784511871E-4</v>
      </c>
      <c r="BN88" s="13">
        <f ca="1">'13年1-9支出明细'!Y83/9*12</f>
        <v>154.66666666666669</v>
      </c>
      <c r="BO88" s="13">
        <f t="shared" si="233"/>
        <v>179.49456793179095</v>
      </c>
      <c r="BP88" s="43">
        <f t="shared" si="173"/>
        <v>7.6510413340978331E-5</v>
      </c>
      <c r="BQ88" s="13">
        <f ca="1">'13年1-9支出明细'!Z83/9*12</f>
        <v>2821630.5333333332</v>
      </c>
      <c r="BR88" s="13">
        <f ca="1">Sheet2!EP82+Sheet2!V82</f>
        <v>4643.28</v>
      </c>
      <c r="BS88" s="13">
        <f t="shared" si="234"/>
        <v>3274573.4058867376</v>
      </c>
      <c r="BT88" s="43">
        <f t="shared" si="174"/>
        <v>3.1904655794259357E-2</v>
      </c>
      <c r="BU88" s="13">
        <f ca="1">'13年1-9支出明细'!AB83/9*12</f>
        <v>4928.24</v>
      </c>
      <c r="BV88" s="13">
        <f t="shared" si="235"/>
        <v>5719.3468284321289</v>
      </c>
      <c r="BW88" s="43">
        <f t="shared" si="175"/>
        <v>1.0872616789044326E-3</v>
      </c>
      <c r="BX88" s="13">
        <f ca="1">'13年1-9支出明细'!AC83/9*12</f>
        <v>973.33333333333337</v>
      </c>
      <c r="BY88" s="13">
        <f t="shared" si="236"/>
        <v>1129.5778843983396</v>
      </c>
      <c r="BZ88" s="43">
        <f t="shared" si="176"/>
        <v>8.6775288009855508E-4</v>
      </c>
      <c r="CA88" s="12">
        <f t="shared" si="274"/>
        <v>1989.2533333333333</v>
      </c>
      <c r="CB88" s="30">
        <f t="shared" si="237"/>
        <v>2308.5786696565187</v>
      </c>
      <c r="CC88" s="43">
        <f t="shared" si="177"/>
        <v>7.438083147835764E-6</v>
      </c>
      <c r="CD88" s="13">
        <f ca="1">'13年1-9支出明细'!AE83/9*12</f>
        <v>1989.2533333333333</v>
      </c>
      <c r="CE88" s="13">
        <f t="shared" si="238"/>
        <v>2308.5786696565187</v>
      </c>
      <c r="CF88" s="43">
        <f t="shared" si="178"/>
        <v>8.6103586376688998E-6</v>
      </c>
      <c r="CG88" s="13">
        <f ca="1">'13年1-9支出明细'!AF83/9*12</f>
        <v>0</v>
      </c>
      <c r="CH88" s="13">
        <f ca="1">Sheet2!BP82+Sheet2!ET82</f>
        <v>0</v>
      </c>
      <c r="CI88" s="13">
        <f t="shared" si="239"/>
        <v>0</v>
      </c>
      <c r="CJ88" s="43">
        <f t="shared" si="179"/>
        <v>0</v>
      </c>
      <c r="CK88" s="12">
        <f t="shared" si="153"/>
        <v>0</v>
      </c>
      <c r="CL88" s="30">
        <f t="shared" si="240"/>
        <v>0</v>
      </c>
      <c r="CM88" s="43">
        <f t="shared" si="180"/>
        <v>0</v>
      </c>
      <c r="CN88" s="13">
        <f ca="1">'13年1-9支出明细'!AI83/9*12</f>
        <v>0</v>
      </c>
      <c r="CO88" s="13">
        <f t="shared" si="241"/>
        <v>0</v>
      </c>
      <c r="CP88" s="43">
        <f t="shared" si="181"/>
        <v>0</v>
      </c>
      <c r="CQ88" s="13">
        <f ca="1">'13年1-9支出明细'!AJ83/9*12</f>
        <v>0</v>
      </c>
      <c r="CR88" s="13">
        <f t="shared" si="242"/>
        <v>0</v>
      </c>
      <c r="CS88" s="43">
        <f t="shared" si="182"/>
        <v>0</v>
      </c>
      <c r="CT88" s="13">
        <f ca="1">'13年1-9支出明细'!AK83/9*12</f>
        <v>0</v>
      </c>
      <c r="CU88" s="13">
        <f t="shared" si="243"/>
        <v>0</v>
      </c>
      <c r="CV88" s="43">
        <f t="shared" si="183"/>
        <v>0</v>
      </c>
      <c r="CW88" s="13">
        <f ca="1">'13年1-9支出明细'!AL83/9*12</f>
        <v>0</v>
      </c>
      <c r="CX88" s="13">
        <f t="shared" si="244"/>
        <v>0</v>
      </c>
      <c r="CY88" s="43">
        <f t="shared" si="184"/>
        <v>0</v>
      </c>
      <c r="CZ88" s="13">
        <f ca="1">'13年1-9支出明细'!AM83/9*12</f>
        <v>0</v>
      </c>
      <c r="DA88" s="13">
        <f t="shared" si="245"/>
        <v>0</v>
      </c>
      <c r="DB88" s="43">
        <f t="shared" si="185"/>
        <v>0</v>
      </c>
      <c r="DC88" s="13">
        <f ca="1">'13年1-9支出明细'!AN83/9*12</f>
        <v>0</v>
      </c>
      <c r="DD88" s="13">
        <f t="shared" si="246"/>
        <v>0</v>
      </c>
      <c r="DE88" s="13">
        <f ca="1">Sheet2!DG82+Sheet2!AD82</f>
        <v>0</v>
      </c>
      <c r="DF88" s="43">
        <f t="shared" si="186"/>
        <v>0</v>
      </c>
      <c r="DG88" s="13">
        <f ca="1">'13年1-9支出明细'!AP83/9*12</f>
        <v>0</v>
      </c>
      <c r="DH88" s="13">
        <f t="shared" si="247"/>
        <v>0</v>
      </c>
      <c r="DI88" s="43">
        <f t="shared" si="187"/>
        <v>0</v>
      </c>
      <c r="DJ88" s="13">
        <f ca="1">'13年1-9支出明细'!AQ83/9*12</f>
        <v>0</v>
      </c>
      <c r="DK88" s="13">
        <f t="shared" si="248"/>
        <v>0</v>
      </c>
      <c r="DL88" s="43">
        <f t="shared" si="188"/>
        <v>0</v>
      </c>
      <c r="DM88" s="13">
        <f ca="1">'13年1-9支出明细'!AR83/9*12</f>
        <v>0</v>
      </c>
      <c r="DN88" s="13">
        <f ca="1">Sheet2!DK82+Sheet2!AH82</f>
        <v>0</v>
      </c>
      <c r="DO88" s="13"/>
      <c r="DP88" s="43">
        <f t="shared" si="189"/>
        <v>0</v>
      </c>
      <c r="DQ88" s="13">
        <v>0</v>
      </c>
      <c r="DR88" s="13">
        <f t="shared" si="249"/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140</v>
      </c>
      <c r="DZ88" s="43">
        <f t="shared" si="190"/>
        <v>0</v>
      </c>
      <c r="EA88" s="13">
        <v>0</v>
      </c>
      <c r="EB88" s="13">
        <f t="shared" si="250"/>
        <v>0</v>
      </c>
      <c r="EC88" s="43">
        <f t="shared" si="191"/>
        <v>0</v>
      </c>
      <c r="ED88" s="13">
        <f ca="1">'13年1-9支出明细'!BC83/9*12</f>
        <v>0</v>
      </c>
      <c r="EE88" s="13">
        <f t="shared" si="251"/>
        <v>0</v>
      </c>
      <c r="EF88" s="43">
        <f t="shared" si="192"/>
        <v>0</v>
      </c>
      <c r="EG88" s="13">
        <f ca="1">'13年1-9支出明细'!BD83/9*12</f>
        <v>0</v>
      </c>
      <c r="EH88" s="13">
        <f t="shared" si="252"/>
        <v>0</v>
      </c>
      <c r="EI88" s="43">
        <f t="shared" si="193"/>
        <v>0</v>
      </c>
      <c r="EJ88" s="13">
        <f ca="1">'13年1-9支出明细'!BE83/9*12</f>
        <v>0</v>
      </c>
      <c r="EK88" s="13">
        <f t="shared" si="253"/>
        <v>0</v>
      </c>
      <c r="EL88" s="13">
        <v>0</v>
      </c>
      <c r="EM88" s="43">
        <f t="shared" si="194"/>
        <v>0</v>
      </c>
      <c r="EN88" s="13">
        <f ca="1">'13年1-9支出明细'!BG83/9*12</f>
        <v>0</v>
      </c>
      <c r="EO88" s="13">
        <f t="shared" si="254"/>
        <v>0</v>
      </c>
      <c r="EP88" s="43">
        <f t="shared" si="195"/>
        <v>0</v>
      </c>
      <c r="EQ88" s="13">
        <f ca="1">'13年1-9支出明细'!BH83/9*12</f>
        <v>0</v>
      </c>
      <c r="ER88" s="13">
        <f t="shared" si="255"/>
        <v>0</v>
      </c>
      <c r="ES88" s="43">
        <f t="shared" si="196"/>
        <v>0</v>
      </c>
      <c r="ET88" s="13">
        <v>0</v>
      </c>
      <c r="EU88" s="13">
        <f t="shared" si="256"/>
        <v>0</v>
      </c>
      <c r="EV88" s="43">
        <f t="shared" si="197"/>
        <v>0</v>
      </c>
      <c r="EW88" s="13">
        <f ca="1">'13年1-9支出明细'!BJ83/9*12</f>
        <v>0</v>
      </c>
      <c r="EX88" s="13">
        <f t="shared" si="257"/>
        <v>0</v>
      </c>
      <c r="EY88" s="43">
        <f t="shared" si="198"/>
        <v>0</v>
      </c>
      <c r="EZ88" s="13">
        <v>0</v>
      </c>
      <c r="FA88" s="13">
        <f t="shared" si="258"/>
        <v>0</v>
      </c>
      <c r="FB88" s="43">
        <f t="shared" si="199"/>
        <v>0</v>
      </c>
      <c r="FC88" s="13">
        <f ca="1">'13年1-9支出明细'!BL83/9*12</f>
        <v>0</v>
      </c>
      <c r="FD88" s="13">
        <f t="shared" si="259"/>
        <v>0</v>
      </c>
      <c r="FE88" s="43">
        <f t="shared" si="200"/>
        <v>0</v>
      </c>
      <c r="FF88" s="13">
        <f ca="1">'13年1-9支出明细'!BM83/9*12</f>
        <v>0</v>
      </c>
      <c r="FG88" s="13">
        <f t="shared" si="260"/>
        <v>0</v>
      </c>
      <c r="FH88" s="43">
        <f t="shared" si="201"/>
        <v>0</v>
      </c>
      <c r="FI88" s="13">
        <f ca="1">'13年1-9支出明细'!BN83/9*12</f>
        <v>0</v>
      </c>
      <c r="FJ88" s="13">
        <f ca="1">Sheet2!EX82+Sheet2!BF82</f>
        <v>0</v>
      </c>
      <c r="FK88" s="13">
        <f t="shared" si="261"/>
        <v>0</v>
      </c>
      <c r="FL88" s="43">
        <f t="shared" si="202"/>
        <v>0</v>
      </c>
      <c r="FM88" s="13">
        <f ca="1">'13年1-9支出明细'!BP83/9*12</f>
        <v>0</v>
      </c>
      <c r="FN88" s="13">
        <v>0</v>
      </c>
      <c r="FO88" s="43">
        <v>0</v>
      </c>
      <c r="FP88" s="13">
        <v>0</v>
      </c>
      <c r="FQ88" s="13">
        <f t="shared" si="262"/>
        <v>0</v>
      </c>
      <c r="FR88" s="43">
        <f t="shared" si="203"/>
        <v>0</v>
      </c>
      <c r="FS88" s="13">
        <f ca="1">'13年1-9支出明细'!BR83/9*12</f>
        <v>0</v>
      </c>
      <c r="FT88" s="13">
        <v>0</v>
      </c>
      <c r="FU88" s="13"/>
      <c r="FV88" s="43"/>
      <c r="FW88" s="13">
        <f ca="1">'13年1-9支出明细'!BT83/9*12</f>
        <v>0</v>
      </c>
      <c r="FX88" s="13">
        <f t="shared" si="263"/>
        <v>0</v>
      </c>
      <c r="FY88" s="43">
        <f t="shared" si="204"/>
        <v>0</v>
      </c>
      <c r="FZ88" s="12">
        <f ca="1">'13年1-9支出明细'!BU83/9*12</f>
        <v>165320.56</v>
      </c>
      <c r="GA88" s="12">
        <f t="shared" si="264"/>
        <v>191858.67987570076</v>
      </c>
      <c r="GB88" s="43">
        <f t="shared" si="205"/>
        <v>5.7139268703866901E-3</v>
      </c>
      <c r="GC88" s="12">
        <f ca="1">'13年1-9支出明细'!BV83/9*12</f>
        <v>0</v>
      </c>
      <c r="GD88" s="12">
        <f t="shared" si="265"/>
        <v>0</v>
      </c>
      <c r="GE88" s="43">
        <f t="shared" si="206"/>
        <v>0</v>
      </c>
      <c r="GF88" s="12">
        <f ca="1">'13年1-9支出明细'!BW83/9*12</f>
        <v>0</v>
      </c>
      <c r="GG88" s="12">
        <f t="shared" si="266"/>
        <v>0</v>
      </c>
      <c r="GH88" s="43">
        <f t="shared" si="207"/>
        <v>0</v>
      </c>
      <c r="GI88" s="12">
        <v>0</v>
      </c>
      <c r="GJ88" s="12">
        <f t="shared" si="267"/>
        <v>0</v>
      </c>
      <c r="GK88" s="43">
        <f t="shared" si="208"/>
        <v>0</v>
      </c>
      <c r="GL88" s="27">
        <f t="shared" si="154"/>
        <v>0</v>
      </c>
      <c r="GM88" s="27">
        <f t="shared" si="268"/>
        <v>0</v>
      </c>
      <c r="GN88" s="43">
        <f t="shared" si="209"/>
        <v>0</v>
      </c>
      <c r="GO88" s="13">
        <f ca="1">'13年1-9支出明细'!BZ83/9*12</f>
        <v>0</v>
      </c>
      <c r="GP88" s="13" t="e">
        <f t="shared" si="269"/>
        <v>#DIV/0!</v>
      </c>
      <c r="GQ88" s="43" t="e">
        <f t="shared" si="210"/>
        <v>#DIV/0!</v>
      </c>
      <c r="GR88" s="13">
        <f ca="1">'13年1-9支出明细'!CA83/9*12</f>
        <v>0</v>
      </c>
      <c r="GS88" s="13">
        <f t="shared" si="270"/>
        <v>0</v>
      </c>
      <c r="GT88" s="43">
        <f t="shared" si="211"/>
        <v>0</v>
      </c>
      <c r="GU88" s="13">
        <f ca="1">'13年1-9支出明细'!CB83/9*12</f>
        <v>0</v>
      </c>
      <c r="GV88" s="27">
        <f t="shared" si="271"/>
        <v>0</v>
      </c>
      <c r="GW88" s="38">
        <f t="shared" si="214"/>
        <v>0</v>
      </c>
      <c r="GX88" s="13">
        <f ca="1">'13年1-9支出明细'!CC83/9*12</f>
        <v>0</v>
      </c>
      <c r="GY88" s="13">
        <f t="shared" si="272"/>
        <v>0</v>
      </c>
      <c r="GZ88" s="43">
        <f t="shared" si="212"/>
        <v>0</v>
      </c>
      <c r="HA88" s="13">
        <f ca="1">'13年1-9支出明细'!CD83/9*12</f>
        <v>0</v>
      </c>
      <c r="HB88" s="13">
        <f t="shared" si="273"/>
        <v>0</v>
      </c>
      <c r="HC88" s="56">
        <f t="shared" si="213"/>
        <v>0</v>
      </c>
    </row>
    <row r="89" spans="1:211">
      <c r="A89" s="18">
        <v>214</v>
      </c>
      <c r="B89" s="3" t="s">
        <v>562</v>
      </c>
      <c r="C89" s="3" t="s">
        <v>378</v>
      </c>
      <c r="D89" s="12">
        <f t="shared" si="147"/>
        <v>1995330.0066666668</v>
      </c>
      <c r="E89" s="12">
        <f t="shared" si="148"/>
        <v>1326430.8</v>
      </c>
      <c r="F89" s="13">
        <v>546144</v>
      </c>
      <c r="G89" s="26">
        <f t="shared" si="215"/>
        <v>633813.88777073286</v>
      </c>
      <c r="H89" s="40">
        <f t="shared" si="216"/>
        <v>7.9962359079343553E-3</v>
      </c>
      <c r="I89" s="13">
        <v>499194</v>
      </c>
      <c r="J89" s="13">
        <f t="shared" si="217"/>
        <v>579327.22851816239</v>
      </c>
      <c r="K89" s="40">
        <f t="shared" si="155"/>
        <v>1.3446303754683031E-2</v>
      </c>
      <c r="L89" s="13">
        <v>245764.8</v>
      </c>
      <c r="M89" s="13">
        <f t="shared" si="218"/>
        <v>285216.24949682987</v>
      </c>
      <c r="N89" s="40">
        <f t="shared" si="156"/>
        <v>7.996235907934357E-3</v>
      </c>
      <c r="O89" s="13">
        <v>0</v>
      </c>
      <c r="P89" s="13">
        <v>74383</v>
      </c>
      <c r="Q89" s="13">
        <f t="shared" si="149"/>
        <v>0</v>
      </c>
      <c r="R89" s="43">
        <f t="shared" si="150"/>
        <v>0</v>
      </c>
      <c r="S89" s="124">
        <v>12785.333333333332</v>
      </c>
      <c r="T89" s="130">
        <v>19200</v>
      </c>
      <c r="U89" s="125">
        <v>74383</v>
      </c>
      <c r="V89" s="125">
        <f t="shared" si="219"/>
        <v>22282.084294980948</v>
      </c>
      <c r="W89" s="43">
        <f t="shared" si="157"/>
        <v>3.4349506225848005E-3</v>
      </c>
      <c r="X89" s="13">
        <f ca="1">'13年1-9支出明细'!K84/9*12</f>
        <v>16128</v>
      </c>
      <c r="Y89" s="13">
        <f t="shared" si="220"/>
        <v>18716.950807783989</v>
      </c>
      <c r="Z89" s="43">
        <f t="shared" si="158"/>
        <v>6.6224549181965846E-3</v>
      </c>
      <c r="AA89" s="13">
        <f ca="1">'13年1-9支出明细'!L84/9*12</f>
        <v>0</v>
      </c>
      <c r="AB89" s="13">
        <f t="shared" si="221"/>
        <v>0</v>
      </c>
      <c r="AC89" s="43">
        <f t="shared" si="159"/>
        <v>0</v>
      </c>
      <c r="AD89" s="13">
        <f ca="1">'13年1-9支出明细'!M84/9*12</f>
        <v>0</v>
      </c>
      <c r="AE89" s="13">
        <f t="shared" si="222"/>
        <v>0</v>
      </c>
      <c r="AF89" s="43">
        <f t="shared" si="160"/>
        <v>0</v>
      </c>
      <c r="AG89" s="13">
        <f ca="1">'13年1-9支出明细'!N84/9*12</f>
        <v>0</v>
      </c>
      <c r="AH89" s="23">
        <v>0</v>
      </c>
      <c r="AI89" s="43">
        <v>0</v>
      </c>
      <c r="AJ89" s="23">
        <f t="shared" si="161"/>
        <v>0</v>
      </c>
      <c r="AK89" s="23">
        <f t="shared" si="162"/>
        <v>0</v>
      </c>
      <c r="AL89" s="43">
        <f t="shared" si="163"/>
        <v>0</v>
      </c>
      <c r="AM89" s="13">
        <f ca="1">'13年1-9支出明细'!P84/9*12</f>
        <v>0</v>
      </c>
      <c r="AN89" s="13">
        <f t="shared" si="223"/>
        <v>0</v>
      </c>
      <c r="AO89" s="43">
        <f t="shared" si="164"/>
        <v>0</v>
      </c>
      <c r="AP89" s="13">
        <f ca="1">'13年1-9支出明细'!Q84/9*12</f>
        <v>0</v>
      </c>
      <c r="AQ89" s="13">
        <f t="shared" si="224"/>
        <v>0</v>
      </c>
      <c r="AR89" s="43">
        <f t="shared" si="165"/>
        <v>0</v>
      </c>
      <c r="AS89" s="13">
        <f ca="1">'13年1-9支出明细'!R84/9*12</f>
        <v>0</v>
      </c>
      <c r="AT89" s="13">
        <f t="shared" si="225"/>
        <v>0</v>
      </c>
      <c r="AU89" s="43">
        <f t="shared" si="166"/>
        <v>0</v>
      </c>
      <c r="AV89" s="13">
        <v>0</v>
      </c>
      <c r="AW89" s="13">
        <f t="shared" si="226"/>
        <v>0</v>
      </c>
      <c r="AX89" s="43">
        <f t="shared" si="167"/>
        <v>0</v>
      </c>
      <c r="AY89" s="12">
        <f t="shared" si="227"/>
        <v>477894.51333333337</v>
      </c>
      <c r="AZ89" s="31">
        <f t="shared" si="228"/>
        <v>554608.63698969944</v>
      </c>
      <c r="BA89" s="43">
        <f t="shared" si="168"/>
        <v>4.5777607419986693E-3</v>
      </c>
      <c r="BB89" s="13">
        <f ca="1">'13年1-9支出明细'!U84/9*12</f>
        <v>0</v>
      </c>
      <c r="BC89" s="13">
        <f t="shared" si="229"/>
        <v>0</v>
      </c>
      <c r="BD89" s="43">
        <f t="shared" si="169"/>
        <v>0</v>
      </c>
      <c r="BE89" s="13">
        <f ca="1">'13年1-9支出明细'!V84/9*12</f>
        <v>0</v>
      </c>
      <c r="BF89" s="13">
        <f t="shared" si="230"/>
        <v>0</v>
      </c>
      <c r="BG89" s="43">
        <f t="shared" si="170"/>
        <v>0</v>
      </c>
      <c r="BH89" s="13">
        <f ca="1">'13年1-9支出明细'!W84/9*12</f>
        <v>0</v>
      </c>
      <c r="BI89" s="13">
        <f t="shared" si="231"/>
        <v>0</v>
      </c>
      <c r="BJ89" s="43">
        <f t="shared" si="171"/>
        <v>0</v>
      </c>
      <c r="BK89" s="13">
        <f ca="1">'13年1-9支出明细'!X84/9*12</f>
        <v>39210.946666666663</v>
      </c>
      <c r="BL89" s="13">
        <f t="shared" si="232"/>
        <v>45505.292651701486</v>
      </c>
      <c r="BM89" s="43">
        <f t="shared" si="172"/>
        <v>5.7686549324050401E-2</v>
      </c>
      <c r="BN89" s="13">
        <f ca="1">'13年1-9支出明细'!Y84/9*12</f>
        <v>1425.3333333333333</v>
      </c>
      <c r="BO89" s="13">
        <f t="shared" si="233"/>
        <v>1654.1352855093489</v>
      </c>
      <c r="BP89" s="43">
        <f t="shared" si="173"/>
        <v>7.0508303328884326E-4</v>
      </c>
      <c r="BQ89" s="13">
        <f ca="1">'13年1-9支出明细'!Z84/9*12</f>
        <v>421761.57333333336</v>
      </c>
      <c r="BR89" s="13">
        <f ca="1">Sheet2!EP83+Sheet2!V83</f>
        <v>15496.66</v>
      </c>
      <c r="BS89" s="13">
        <f t="shared" si="234"/>
        <v>489464.94423943339</v>
      </c>
      <c r="BT89" s="43">
        <f t="shared" si="174"/>
        <v>4.7689297608177091E-3</v>
      </c>
      <c r="BU89" s="13">
        <f ca="1">'13年1-9支出明细'!AB84/9*12</f>
        <v>7376.88</v>
      </c>
      <c r="BV89" s="13">
        <f t="shared" si="235"/>
        <v>8561.0553121853663</v>
      </c>
      <c r="BW89" s="43">
        <f t="shared" si="175"/>
        <v>1.6274773415816868E-3</v>
      </c>
      <c r="BX89" s="13">
        <f ca="1">'13年1-9支出明细'!AC84/9*12</f>
        <v>13285.333333333332</v>
      </c>
      <c r="BY89" s="13">
        <f t="shared" si="236"/>
        <v>15417.964438554869</v>
      </c>
      <c r="BZ89" s="43">
        <f t="shared" si="176"/>
        <v>1.1844232462057536E-2</v>
      </c>
      <c r="CA89" s="12">
        <f t="shared" si="274"/>
        <v>8724.8266666666659</v>
      </c>
      <c r="CB89" s="30">
        <f t="shared" si="237"/>
        <v>10125.381419050222</v>
      </c>
      <c r="CC89" s="43">
        <f t="shared" si="177"/>
        <v>3.2623288904272998E-5</v>
      </c>
      <c r="CD89" s="13">
        <f ca="1">'13年1-9支出明细'!AE84/9*12</f>
        <v>8724.8266666666659</v>
      </c>
      <c r="CE89" s="13">
        <f t="shared" si="238"/>
        <v>10125.381419050223</v>
      </c>
      <c r="CF89" s="43">
        <f t="shared" si="178"/>
        <v>3.7764866541967481E-5</v>
      </c>
      <c r="CG89" s="13">
        <f ca="1">'13年1-9支出明细'!AF84/9*12</f>
        <v>0</v>
      </c>
      <c r="CH89" s="13">
        <f ca="1">Sheet2!BP83+Sheet2!ET83</f>
        <v>0</v>
      </c>
      <c r="CI89" s="13">
        <f t="shared" si="239"/>
        <v>0</v>
      </c>
      <c r="CJ89" s="43">
        <f t="shared" si="179"/>
        <v>0</v>
      </c>
      <c r="CK89" s="12">
        <f t="shared" si="153"/>
        <v>6033.7333333333336</v>
      </c>
      <c r="CL89" s="30">
        <f t="shared" si="240"/>
        <v>7002.2997263942561</v>
      </c>
      <c r="CM89" s="43">
        <f t="shared" si="180"/>
        <v>6.5857559461825638E-5</v>
      </c>
      <c r="CN89" s="13">
        <f ca="1">'13年1-9支出明细'!AI84/9*12</f>
        <v>0</v>
      </c>
      <c r="CO89" s="13">
        <f t="shared" si="241"/>
        <v>0</v>
      </c>
      <c r="CP89" s="43">
        <f t="shared" si="181"/>
        <v>0</v>
      </c>
      <c r="CQ89" s="13">
        <f ca="1">'13年1-9支出明细'!AJ84/9*12</f>
        <v>0</v>
      </c>
      <c r="CR89" s="13">
        <f t="shared" si="242"/>
        <v>0</v>
      </c>
      <c r="CS89" s="43">
        <f t="shared" si="182"/>
        <v>0</v>
      </c>
      <c r="CT89" s="13">
        <f ca="1">'13年1-9支出明细'!AK84/9*12</f>
        <v>0</v>
      </c>
      <c r="CU89" s="13">
        <f t="shared" si="243"/>
        <v>0</v>
      </c>
      <c r="CV89" s="43">
        <f t="shared" si="183"/>
        <v>0</v>
      </c>
      <c r="CW89" s="13">
        <f ca="1">'13年1-9支出明细'!AL84/9*12</f>
        <v>0</v>
      </c>
      <c r="CX89" s="13">
        <f t="shared" si="244"/>
        <v>0</v>
      </c>
      <c r="CY89" s="43">
        <f t="shared" si="184"/>
        <v>0</v>
      </c>
      <c r="CZ89" s="13">
        <f ca="1">'13年1-9支出明细'!AM84/9*12</f>
        <v>0</v>
      </c>
      <c r="DA89" s="13">
        <f t="shared" si="245"/>
        <v>0</v>
      </c>
      <c r="DB89" s="43">
        <f t="shared" si="185"/>
        <v>0</v>
      </c>
      <c r="DC89" s="13">
        <f ca="1">'13年1-9支出明细'!AN84/9*12</f>
        <v>0</v>
      </c>
      <c r="DD89" s="13">
        <f t="shared" si="246"/>
        <v>0</v>
      </c>
      <c r="DE89" s="13">
        <f ca="1">Sheet2!DG83+Sheet2!AD83</f>
        <v>0</v>
      </c>
      <c r="DF89" s="43">
        <f t="shared" si="186"/>
        <v>0</v>
      </c>
      <c r="DG89" s="13">
        <f ca="1">'13年1-9支出明细'!AP84/9*12</f>
        <v>0</v>
      </c>
      <c r="DH89" s="13">
        <f t="shared" si="247"/>
        <v>0</v>
      </c>
      <c r="DI89" s="43">
        <f t="shared" si="187"/>
        <v>0</v>
      </c>
      <c r="DJ89" s="13">
        <f ca="1">'13年1-9支出明细'!AQ84/9*12</f>
        <v>0</v>
      </c>
      <c r="DK89" s="13">
        <f t="shared" si="248"/>
        <v>0</v>
      </c>
      <c r="DL89" s="43">
        <f t="shared" si="188"/>
        <v>0</v>
      </c>
      <c r="DM89" s="13">
        <f ca="1">'13年1-9支出明细'!AR84/9*12</f>
        <v>0</v>
      </c>
      <c r="DN89" s="13">
        <f ca="1">Sheet2!DK83+Sheet2!AH83</f>
        <v>0</v>
      </c>
      <c r="DO89" s="13"/>
      <c r="DP89" s="43">
        <f t="shared" si="189"/>
        <v>0</v>
      </c>
      <c r="DQ89" s="13">
        <f ca="1">'13年1-9支出明细'!AT84/9*12</f>
        <v>0</v>
      </c>
      <c r="DR89" s="13">
        <f t="shared" si="249"/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43">
        <f t="shared" si="190"/>
        <v>0</v>
      </c>
      <c r="EA89" s="13">
        <v>0</v>
      </c>
      <c r="EB89" s="13">
        <f t="shared" si="250"/>
        <v>0</v>
      </c>
      <c r="EC89" s="43">
        <f t="shared" si="191"/>
        <v>0</v>
      </c>
      <c r="ED89" s="13">
        <f ca="1">'13年1-9支出明细'!BC84/9*12</f>
        <v>0</v>
      </c>
      <c r="EE89" s="13">
        <f t="shared" si="251"/>
        <v>0</v>
      </c>
      <c r="EF89" s="43">
        <f t="shared" si="192"/>
        <v>0</v>
      </c>
      <c r="EG89" s="13">
        <f ca="1">'13年1-9支出明细'!BD84/9*12</f>
        <v>0</v>
      </c>
      <c r="EH89" s="13">
        <f t="shared" si="252"/>
        <v>0</v>
      </c>
      <c r="EI89" s="43">
        <f t="shared" si="193"/>
        <v>0</v>
      </c>
      <c r="EJ89" s="13">
        <f ca="1">'13年1-9支出明细'!BE84/9*12</f>
        <v>0</v>
      </c>
      <c r="EK89" s="13">
        <f t="shared" si="253"/>
        <v>0</v>
      </c>
      <c r="EL89" s="13">
        <v>0</v>
      </c>
      <c r="EM89" s="43">
        <f t="shared" si="194"/>
        <v>0</v>
      </c>
      <c r="EN89" s="13">
        <f ca="1">'13年1-9支出明细'!BG84/9*12</f>
        <v>0</v>
      </c>
      <c r="EO89" s="13">
        <f t="shared" si="254"/>
        <v>0</v>
      </c>
      <c r="EP89" s="43">
        <f t="shared" si="195"/>
        <v>0</v>
      </c>
      <c r="EQ89" s="13">
        <f ca="1">'13年1-9支出明细'!BH84/9*12</f>
        <v>0</v>
      </c>
      <c r="ER89" s="13">
        <f t="shared" si="255"/>
        <v>0</v>
      </c>
      <c r="ES89" s="43">
        <f t="shared" si="196"/>
        <v>0</v>
      </c>
      <c r="ET89" s="13">
        <v>0</v>
      </c>
      <c r="EU89" s="13">
        <f t="shared" si="256"/>
        <v>0</v>
      </c>
      <c r="EV89" s="43">
        <f t="shared" si="197"/>
        <v>0</v>
      </c>
      <c r="EW89" s="13">
        <f ca="1">'13年1-9支出明细'!BJ84/9*12</f>
        <v>0</v>
      </c>
      <c r="EX89" s="13">
        <f t="shared" si="257"/>
        <v>0</v>
      </c>
      <c r="EY89" s="43">
        <f t="shared" si="198"/>
        <v>0</v>
      </c>
      <c r="EZ89" s="13">
        <v>0</v>
      </c>
      <c r="FA89" s="13">
        <f t="shared" si="258"/>
        <v>0</v>
      </c>
      <c r="FB89" s="43">
        <f t="shared" si="199"/>
        <v>0</v>
      </c>
      <c r="FC89" s="13">
        <f ca="1">'13年1-9支出明细'!BL84/9*12</f>
        <v>0</v>
      </c>
      <c r="FD89" s="13">
        <f t="shared" si="259"/>
        <v>0</v>
      </c>
      <c r="FE89" s="43">
        <f t="shared" si="200"/>
        <v>0</v>
      </c>
      <c r="FF89" s="13">
        <f ca="1">'13年1-9支出明细'!BM84/9*12</f>
        <v>0</v>
      </c>
      <c r="FG89" s="13">
        <f t="shared" si="260"/>
        <v>0</v>
      </c>
      <c r="FH89" s="43">
        <f t="shared" si="201"/>
        <v>0</v>
      </c>
      <c r="FI89" s="13">
        <f ca="1">'13年1-9支出明细'!BN84/9*12</f>
        <v>933.73333333333323</v>
      </c>
      <c r="FJ89" s="13">
        <f ca="1">Sheet2!EX83+Sheet2!BF83</f>
        <v>5100</v>
      </c>
      <c r="FK89" s="13">
        <f t="shared" si="261"/>
        <v>1083.6210855399411</v>
      </c>
      <c r="FL89" s="43">
        <f t="shared" si="202"/>
        <v>7.1429711628676474E-4</v>
      </c>
      <c r="FM89" s="13">
        <f ca="1">'13年1-9支出明细'!BP84/9*12</f>
        <v>0</v>
      </c>
      <c r="FN89" s="13">
        <v>0</v>
      </c>
      <c r="FO89" s="43">
        <v>0</v>
      </c>
      <c r="FP89" s="13">
        <v>0</v>
      </c>
      <c r="FQ89" s="13">
        <f t="shared" si="262"/>
        <v>0</v>
      </c>
      <c r="FR89" s="43">
        <f t="shared" si="203"/>
        <v>0</v>
      </c>
      <c r="FS89" s="13">
        <f ca="1">'13年1-9支出明细'!BR84/9*12</f>
        <v>0</v>
      </c>
      <c r="FT89" s="13">
        <v>7700</v>
      </c>
      <c r="FU89" s="13"/>
      <c r="FV89" s="43"/>
      <c r="FW89" s="13">
        <f ca="1">'13年1-9支出明细'!BT84/9*12</f>
        <v>0</v>
      </c>
      <c r="FX89" s="13">
        <f t="shared" si="263"/>
        <v>0</v>
      </c>
      <c r="FY89" s="43">
        <f t="shared" si="204"/>
        <v>0</v>
      </c>
      <c r="FZ89" s="12">
        <f ca="1">'13年1-9支出明细'!BU84/9*12</f>
        <v>176246.13333333336</v>
      </c>
      <c r="GA89" s="12">
        <f t="shared" si="264"/>
        <v>204538.08331238461</v>
      </c>
      <c r="GB89" s="43">
        <f t="shared" si="205"/>
        <v>6.091544312788977E-3</v>
      </c>
      <c r="GC89" s="12">
        <f ca="1">'13年1-9支出明细'!BV84/9*12</f>
        <v>0</v>
      </c>
      <c r="GD89" s="12">
        <f t="shared" si="265"/>
        <v>0</v>
      </c>
      <c r="GE89" s="43">
        <f t="shared" si="206"/>
        <v>0</v>
      </c>
      <c r="GF89" s="12">
        <f ca="1">'13年1-9支出明细'!BW84/9*12</f>
        <v>0</v>
      </c>
      <c r="GG89" s="12">
        <f t="shared" si="266"/>
        <v>0</v>
      </c>
      <c r="GH89" s="43">
        <f t="shared" si="207"/>
        <v>0</v>
      </c>
      <c r="GI89" s="12">
        <v>0</v>
      </c>
      <c r="GJ89" s="12">
        <f t="shared" si="267"/>
        <v>0</v>
      </c>
      <c r="GK89" s="43">
        <f t="shared" si="208"/>
        <v>0</v>
      </c>
      <c r="GL89" s="27">
        <f t="shared" si="154"/>
        <v>0</v>
      </c>
      <c r="GM89" s="27">
        <f t="shared" si="268"/>
        <v>0</v>
      </c>
      <c r="GN89" s="43">
        <f t="shared" si="209"/>
        <v>0</v>
      </c>
      <c r="GO89" s="13">
        <f ca="1">'13年1-9支出明细'!BZ84/9*12</f>
        <v>0</v>
      </c>
      <c r="GP89" s="13" t="e">
        <f t="shared" si="269"/>
        <v>#DIV/0!</v>
      </c>
      <c r="GQ89" s="43" t="e">
        <f t="shared" si="210"/>
        <v>#DIV/0!</v>
      </c>
      <c r="GR89" s="13">
        <f ca="1">'13年1-9支出明细'!CA84/9*12</f>
        <v>0</v>
      </c>
      <c r="GS89" s="13">
        <f t="shared" si="270"/>
        <v>0</v>
      </c>
      <c r="GT89" s="43">
        <f t="shared" si="211"/>
        <v>0</v>
      </c>
      <c r="GU89" s="13">
        <f ca="1">'13年1-9支出明细'!CB84/9*12</f>
        <v>0</v>
      </c>
      <c r="GV89" s="27">
        <f t="shared" si="271"/>
        <v>0</v>
      </c>
      <c r="GW89" s="38">
        <f t="shared" si="214"/>
        <v>0</v>
      </c>
      <c r="GX89" s="13">
        <f ca="1">'13年1-9支出明细'!CC84/9*12</f>
        <v>0</v>
      </c>
      <c r="GY89" s="13">
        <f t="shared" si="272"/>
        <v>0</v>
      </c>
      <c r="GZ89" s="43">
        <f t="shared" si="212"/>
        <v>0</v>
      </c>
      <c r="HA89" s="13">
        <f ca="1">'13年1-9支出明细'!CD84/9*12</f>
        <v>0</v>
      </c>
      <c r="HB89" s="13">
        <f t="shared" si="273"/>
        <v>0</v>
      </c>
      <c r="HC89" s="56">
        <f t="shared" si="213"/>
        <v>0</v>
      </c>
    </row>
    <row r="90" spans="1:211">
      <c r="A90" s="18">
        <v>215</v>
      </c>
      <c r="B90" s="3" t="s">
        <v>563</v>
      </c>
      <c r="C90" s="3" t="s">
        <v>379</v>
      </c>
      <c r="D90" s="12">
        <f t="shared" si="147"/>
        <v>939448.83000000007</v>
      </c>
      <c r="E90" s="12">
        <f t="shared" si="148"/>
        <v>780263.6</v>
      </c>
      <c r="F90" s="13">
        <v>435168</v>
      </c>
      <c r="G90" s="26">
        <f t="shared" si="215"/>
        <v>505023.4405457431</v>
      </c>
      <c r="H90" s="40">
        <f t="shared" si="216"/>
        <v>6.3714075181343713E-3</v>
      </c>
      <c r="I90" s="13">
        <v>102870</v>
      </c>
      <c r="J90" s="13">
        <f t="shared" si="217"/>
        <v>119383.22976170258</v>
      </c>
      <c r="K90" s="40">
        <f t="shared" si="155"/>
        <v>2.7709092401836627E-3</v>
      </c>
      <c r="L90" s="13">
        <v>195825.6</v>
      </c>
      <c r="M90" s="13">
        <f t="shared" si="218"/>
        <v>227260.54824558442</v>
      </c>
      <c r="N90" s="40">
        <f t="shared" si="156"/>
        <v>6.3714075181343722E-3</v>
      </c>
      <c r="O90" s="13">
        <v>0</v>
      </c>
      <c r="P90" s="13">
        <v>10500</v>
      </c>
      <c r="Q90" s="13">
        <f t="shared" si="149"/>
        <v>0</v>
      </c>
      <c r="R90" s="43">
        <f t="shared" si="150"/>
        <v>0</v>
      </c>
      <c r="S90" s="124">
        <v>0</v>
      </c>
      <c r="T90" s="130">
        <v>26400</v>
      </c>
      <c r="U90" s="125">
        <v>10500</v>
      </c>
      <c r="V90" s="125">
        <f t="shared" si="219"/>
        <v>30637.865905598803</v>
      </c>
      <c r="W90" s="43">
        <f t="shared" si="157"/>
        <v>4.7230571060541005E-3</v>
      </c>
      <c r="X90" s="13">
        <f ca="1">'13年1-9支出明细'!K85/9*12</f>
        <v>20000</v>
      </c>
      <c r="Y90" s="13">
        <f t="shared" si="220"/>
        <v>23210.504473938483</v>
      </c>
      <c r="Z90" s="43">
        <f t="shared" si="158"/>
        <v>8.2123696902239394E-3</v>
      </c>
      <c r="AA90" s="13">
        <f ca="1">'13年1-9支出明细'!L85/9*12</f>
        <v>0</v>
      </c>
      <c r="AB90" s="13">
        <f t="shared" si="221"/>
        <v>0</v>
      </c>
      <c r="AC90" s="43">
        <f t="shared" si="159"/>
        <v>0</v>
      </c>
      <c r="AD90" s="13">
        <f ca="1">'13年1-9支出明细'!M85/9*12</f>
        <v>0</v>
      </c>
      <c r="AE90" s="13">
        <f t="shared" si="222"/>
        <v>0</v>
      </c>
      <c r="AF90" s="43">
        <f t="shared" si="160"/>
        <v>0</v>
      </c>
      <c r="AG90" s="13">
        <f ca="1">'13年1-9支出明细'!N85/9*12</f>
        <v>0</v>
      </c>
      <c r="AH90" s="23">
        <v>0</v>
      </c>
      <c r="AI90" s="43">
        <v>0</v>
      </c>
      <c r="AJ90" s="23">
        <f t="shared" si="161"/>
        <v>0</v>
      </c>
      <c r="AK90" s="23">
        <f t="shared" si="162"/>
        <v>0</v>
      </c>
      <c r="AL90" s="43">
        <f t="shared" si="163"/>
        <v>0</v>
      </c>
      <c r="AM90" s="13">
        <f ca="1">'13年1-9支出明细'!P85/9*12</f>
        <v>0</v>
      </c>
      <c r="AN90" s="13">
        <f t="shared" si="223"/>
        <v>0</v>
      </c>
      <c r="AO90" s="43">
        <f t="shared" si="164"/>
        <v>0</v>
      </c>
      <c r="AP90" s="13">
        <f ca="1">'13年1-9支出明细'!Q85/9*12</f>
        <v>0</v>
      </c>
      <c r="AQ90" s="13">
        <f t="shared" si="224"/>
        <v>0</v>
      </c>
      <c r="AR90" s="43">
        <f t="shared" si="165"/>
        <v>0</v>
      </c>
      <c r="AS90" s="13">
        <f ca="1">'13年1-9支出明细'!R85/9*12</f>
        <v>0</v>
      </c>
      <c r="AT90" s="13">
        <f t="shared" si="225"/>
        <v>0</v>
      </c>
      <c r="AU90" s="43">
        <f t="shared" si="166"/>
        <v>0</v>
      </c>
      <c r="AV90" s="13">
        <v>0</v>
      </c>
      <c r="AW90" s="13">
        <f t="shared" si="226"/>
        <v>0</v>
      </c>
      <c r="AX90" s="43">
        <f t="shared" si="167"/>
        <v>0</v>
      </c>
      <c r="AY90" s="12">
        <f t="shared" si="227"/>
        <v>132629.85666666666</v>
      </c>
      <c r="AZ90" s="31">
        <f t="shared" si="228"/>
        <v>153920.29407697433</v>
      </c>
      <c r="BA90" s="43">
        <f t="shared" si="168"/>
        <v>1.2704639499430475E-3</v>
      </c>
      <c r="BB90" s="13">
        <f ca="1">'13年1-9支出明细'!U85/9*12</f>
        <v>0</v>
      </c>
      <c r="BC90" s="13">
        <f t="shared" si="229"/>
        <v>0</v>
      </c>
      <c r="BD90" s="43">
        <f t="shared" si="169"/>
        <v>0</v>
      </c>
      <c r="BE90" s="13">
        <f ca="1">'13年1-9支出明细'!V85/9*12</f>
        <v>0</v>
      </c>
      <c r="BF90" s="13">
        <f t="shared" si="230"/>
        <v>0</v>
      </c>
      <c r="BG90" s="43">
        <f t="shared" si="170"/>
        <v>0</v>
      </c>
      <c r="BH90" s="13">
        <f ca="1">'13年1-9支出明细'!W85/9*12</f>
        <v>0</v>
      </c>
      <c r="BI90" s="13">
        <f t="shared" si="231"/>
        <v>0</v>
      </c>
      <c r="BJ90" s="43">
        <f t="shared" si="171"/>
        <v>0</v>
      </c>
      <c r="BK90" s="13">
        <f ca="1">'13年1-9支出明细'!X85/9*12</f>
        <v>133.33333333333331</v>
      </c>
      <c r="BL90" s="13">
        <f t="shared" si="232"/>
        <v>154.73669649292319</v>
      </c>
      <c r="BM90" s="43">
        <f t="shared" si="172"/>
        <v>1.9615797535467273E-4</v>
      </c>
      <c r="BN90" s="13">
        <f ca="1">'13年1-9支出明细'!Y85/9*12</f>
        <v>17140.533333333333</v>
      </c>
      <c r="BO90" s="13">
        <f t="shared" si="233"/>
        <v>19892.021280951252</v>
      </c>
      <c r="BP90" s="43">
        <f t="shared" si="173"/>
        <v>8.4790686867552822E-3</v>
      </c>
      <c r="BQ90" s="13">
        <f ca="1">'13年1-9支出明细'!Z85/9*12</f>
        <v>110406.2</v>
      </c>
      <c r="BR90" s="13">
        <f ca="1">Sheet2!EP84+Sheet2!V84</f>
        <v>4949.79</v>
      </c>
      <c r="BS90" s="13">
        <f t="shared" si="234"/>
        <v>128129.17995252734</v>
      </c>
      <c r="BT90" s="43">
        <f t="shared" si="174"/>
        <v>1.2483816598025275E-3</v>
      </c>
      <c r="BU90" s="13">
        <f ca="1">'13年1-9支出明细'!AB85/9*12</f>
        <v>5521.3466666666673</v>
      </c>
      <c r="BV90" s="13">
        <f t="shared" si="235"/>
        <v>6407.662075441599</v>
      </c>
      <c r="BW90" s="43">
        <f t="shared" si="175"/>
        <v>1.2181120738059415E-3</v>
      </c>
      <c r="BX90" s="13">
        <f ca="1">'13年1-9支出明细'!AC85/9*12</f>
        <v>1080</v>
      </c>
      <c r="BY90" s="13">
        <f t="shared" si="236"/>
        <v>1253.3672415926781</v>
      </c>
      <c r="BZ90" s="43">
        <f t="shared" si="176"/>
        <v>9.6284908613675278E-4</v>
      </c>
      <c r="CA90" s="12">
        <f t="shared" si="274"/>
        <v>361.33333333333331</v>
      </c>
      <c r="CB90" s="30">
        <f t="shared" si="237"/>
        <v>419.33644749582191</v>
      </c>
      <c r="CC90" s="43">
        <f t="shared" si="177"/>
        <v>1.3510734567499309E-6</v>
      </c>
      <c r="CD90" s="13">
        <f ca="1">'13年1-9支出明细'!AE85/9*12</f>
        <v>361.33333333333331</v>
      </c>
      <c r="CE90" s="13">
        <f t="shared" si="238"/>
        <v>419.33644749582197</v>
      </c>
      <c r="CF90" s="43">
        <f t="shared" si="178"/>
        <v>1.5640087341369437E-6</v>
      </c>
      <c r="CG90" s="13">
        <f ca="1">'13年1-9支出明细'!AF85/9*12</f>
        <v>0</v>
      </c>
      <c r="CH90" s="13">
        <f ca="1">Sheet2!BP84+Sheet2!ET84</f>
        <v>0</v>
      </c>
      <c r="CI90" s="13">
        <f t="shared" si="239"/>
        <v>0</v>
      </c>
      <c r="CJ90" s="43">
        <f t="shared" si="179"/>
        <v>0</v>
      </c>
      <c r="CK90" s="12">
        <f t="shared" si="153"/>
        <v>3180.9333333333334</v>
      </c>
      <c r="CL90" s="30">
        <f t="shared" si="240"/>
        <v>3691.5533682316695</v>
      </c>
      <c r="CM90" s="43">
        <f t="shared" si="180"/>
        <v>3.4719549998470247E-5</v>
      </c>
      <c r="CN90" s="13">
        <f ca="1">'13年1-9支出明细'!AI85/9*12</f>
        <v>0</v>
      </c>
      <c r="CO90" s="13">
        <f t="shared" si="241"/>
        <v>0</v>
      </c>
      <c r="CP90" s="43">
        <f t="shared" si="181"/>
        <v>0</v>
      </c>
      <c r="CQ90" s="13">
        <f ca="1">'13年1-9支出明细'!AJ85/9*12</f>
        <v>0</v>
      </c>
      <c r="CR90" s="13">
        <f t="shared" si="242"/>
        <v>0</v>
      </c>
      <c r="CS90" s="43">
        <f t="shared" si="182"/>
        <v>0</v>
      </c>
      <c r="CT90" s="13">
        <f ca="1">'13年1-9支出明细'!AK85/9*12</f>
        <v>0</v>
      </c>
      <c r="CU90" s="13">
        <f t="shared" si="243"/>
        <v>0</v>
      </c>
      <c r="CV90" s="43">
        <f t="shared" si="183"/>
        <v>0</v>
      </c>
      <c r="CW90" s="13">
        <f ca="1">'13年1-9支出明细'!AL85/9*12</f>
        <v>0</v>
      </c>
      <c r="CX90" s="13">
        <f t="shared" si="244"/>
        <v>0</v>
      </c>
      <c r="CY90" s="43">
        <f t="shared" si="184"/>
        <v>0</v>
      </c>
      <c r="CZ90" s="13">
        <f ca="1">'13年1-9支出明细'!AM85/9*12</f>
        <v>0</v>
      </c>
      <c r="DA90" s="13">
        <f t="shared" si="245"/>
        <v>0</v>
      </c>
      <c r="DB90" s="43">
        <f t="shared" si="185"/>
        <v>0</v>
      </c>
      <c r="DC90" s="13">
        <f ca="1">'13年1-9支出明细'!AN85/9*12</f>
        <v>0</v>
      </c>
      <c r="DD90" s="13">
        <f t="shared" si="246"/>
        <v>0</v>
      </c>
      <c r="DE90" s="13">
        <f ca="1">Sheet2!DG84+Sheet2!AD84</f>
        <v>0</v>
      </c>
      <c r="DF90" s="43">
        <f t="shared" si="186"/>
        <v>0</v>
      </c>
      <c r="DG90" s="13">
        <f ca="1">'13年1-9支出明细'!AP85/9*12</f>
        <v>0</v>
      </c>
      <c r="DH90" s="13">
        <f t="shared" si="247"/>
        <v>0</v>
      </c>
      <c r="DI90" s="43">
        <f t="shared" si="187"/>
        <v>0</v>
      </c>
      <c r="DJ90" s="13">
        <f ca="1">'13年1-9支出明细'!AQ85/9*12</f>
        <v>0</v>
      </c>
      <c r="DK90" s="13">
        <f t="shared" si="248"/>
        <v>0</v>
      </c>
      <c r="DL90" s="43">
        <f t="shared" si="188"/>
        <v>0</v>
      </c>
      <c r="DM90" s="13">
        <f ca="1">'13年1-9支出明细'!AR85/9*12</f>
        <v>0</v>
      </c>
      <c r="DN90" s="13">
        <f ca="1">Sheet2!DK84+Sheet2!AH84</f>
        <v>0</v>
      </c>
      <c r="DO90" s="13"/>
      <c r="DP90" s="43">
        <f t="shared" si="189"/>
        <v>0</v>
      </c>
      <c r="DQ90" s="13">
        <f ca="1">'13年1-9支出明细'!AT85/9*12</f>
        <v>0</v>
      </c>
      <c r="DR90" s="13">
        <f t="shared" si="249"/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43">
        <f t="shared" si="190"/>
        <v>0</v>
      </c>
      <c r="EA90" s="13">
        <v>0</v>
      </c>
      <c r="EB90" s="13">
        <f t="shared" si="250"/>
        <v>0</v>
      </c>
      <c r="EC90" s="43">
        <f t="shared" si="191"/>
        <v>0</v>
      </c>
      <c r="ED90" s="13">
        <f ca="1">'13年1-9支出明细'!BC85/9*12</f>
        <v>0</v>
      </c>
      <c r="EE90" s="13">
        <f t="shared" si="251"/>
        <v>0</v>
      </c>
      <c r="EF90" s="43">
        <f t="shared" si="192"/>
        <v>0</v>
      </c>
      <c r="EG90" s="13">
        <f ca="1">'13年1-9支出明细'!BD85/9*12</f>
        <v>0</v>
      </c>
      <c r="EH90" s="13">
        <f t="shared" si="252"/>
        <v>0</v>
      </c>
      <c r="EI90" s="43">
        <f t="shared" si="193"/>
        <v>0</v>
      </c>
      <c r="EJ90" s="13">
        <f ca="1">'13年1-9支出明细'!BE85/9*12</f>
        <v>0</v>
      </c>
      <c r="EK90" s="13">
        <f t="shared" si="253"/>
        <v>0</v>
      </c>
      <c r="EL90" s="13">
        <v>0</v>
      </c>
      <c r="EM90" s="43">
        <f t="shared" si="194"/>
        <v>0</v>
      </c>
      <c r="EN90" s="13">
        <f ca="1">'13年1-9支出明细'!BG85/9*12</f>
        <v>0</v>
      </c>
      <c r="EO90" s="13">
        <f t="shared" si="254"/>
        <v>0</v>
      </c>
      <c r="EP90" s="43">
        <f t="shared" si="195"/>
        <v>0</v>
      </c>
      <c r="EQ90" s="13">
        <f ca="1">'13年1-9支出明细'!BH85/9*12</f>
        <v>0</v>
      </c>
      <c r="ER90" s="13">
        <f t="shared" si="255"/>
        <v>0</v>
      </c>
      <c r="ES90" s="43">
        <f t="shared" si="196"/>
        <v>0</v>
      </c>
      <c r="ET90" s="13">
        <v>0</v>
      </c>
      <c r="EU90" s="13">
        <f t="shared" si="256"/>
        <v>0</v>
      </c>
      <c r="EV90" s="43">
        <f t="shared" si="197"/>
        <v>0</v>
      </c>
      <c r="EW90" s="13">
        <f ca="1">'13年1-9支出明细'!BJ85/9*12</f>
        <v>0</v>
      </c>
      <c r="EX90" s="13">
        <f t="shared" si="257"/>
        <v>0</v>
      </c>
      <c r="EY90" s="43">
        <f t="shared" si="198"/>
        <v>0</v>
      </c>
      <c r="EZ90" s="13">
        <v>0</v>
      </c>
      <c r="FA90" s="13">
        <f t="shared" si="258"/>
        <v>0</v>
      </c>
      <c r="FB90" s="43">
        <f t="shared" si="199"/>
        <v>0</v>
      </c>
      <c r="FC90" s="13">
        <f ca="1">'13年1-9支出明细'!BL85/9*12</f>
        <v>0</v>
      </c>
      <c r="FD90" s="13">
        <f t="shared" si="259"/>
        <v>0</v>
      </c>
      <c r="FE90" s="43">
        <f t="shared" si="200"/>
        <v>0</v>
      </c>
      <c r="FF90" s="13">
        <f ca="1">'13年1-9支出明细'!BM85/9*12</f>
        <v>0</v>
      </c>
      <c r="FG90" s="13">
        <f t="shared" si="260"/>
        <v>0</v>
      </c>
      <c r="FH90" s="43">
        <f t="shared" si="201"/>
        <v>0</v>
      </c>
      <c r="FI90" s="13">
        <f ca="1">'13年1-9支出明细'!BN85/9*12</f>
        <v>3180.9333333333334</v>
      </c>
      <c r="FJ90" s="13">
        <f ca="1">Sheet2!EX84+Sheet2!BF84</f>
        <v>0</v>
      </c>
      <c r="FK90" s="13">
        <f t="shared" si="261"/>
        <v>3691.5533682316691</v>
      </c>
      <c r="FL90" s="43">
        <f t="shared" si="202"/>
        <v>2.4333837360064757E-3</v>
      </c>
      <c r="FM90" s="13">
        <f ca="1">'13年1-9支出明细'!BP85/9*12</f>
        <v>0</v>
      </c>
      <c r="FN90" s="13">
        <v>0</v>
      </c>
      <c r="FO90" s="43">
        <v>0</v>
      </c>
      <c r="FP90" s="13">
        <v>0</v>
      </c>
      <c r="FQ90" s="13">
        <f t="shared" si="262"/>
        <v>0</v>
      </c>
      <c r="FR90" s="43">
        <f t="shared" si="203"/>
        <v>0</v>
      </c>
      <c r="FS90" s="13">
        <f ca="1">'13年1-9支出明细'!BR85/9*12</f>
        <v>0</v>
      </c>
      <c r="FT90" s="13">
        <v>0</v>
      </c>
      <c r="FU90" s="13"/>
      <c r="FV90" s="43"/>
      <c r="FW90" s="13">
        <f ca="1">'13年1-9支出明细'!BT85/9*12</f>
        <v>0</v>
      </c>
      <c r="FX90" s="13">
        <f t="shared" si="263"/>
        <v>0</v>
      </c>
      <c r="FY90" s="43">
        <f t="shared" si="204"/>
        <v>0</v>
      </c>
      <c r="FZ90" s="12">
        <f ca="1">'13年1-9支出明细'!BU85/9*12</f>
        <v>21197.10666666667</v>
      </c>
      <c r="GA90" s="12">
        <f t="shared" si="264"/>
        <v>24599.776956060898</v>
      </c>
      <c r="GB90" s="43">
        <f t="shared" si="205"/>
        <v>7.3262948877695266E-4</v>
      </c>
      <c r="GC90" s="12">
        <f ca="1">'13年1-9支出明细'!BV85/9*12</f>
        <v>0</v>
      </c>
      <c r="GD90" s="12">
        <f t="shared" si="265"/>
        <v>0</v>
      </c>
      <c r="GE90" s="43">
        <f t="shared" si="206"/>
        <v>0</v>
      </c>
      <c r="GF90" s="12">
        <f ca="1">'13年1-9支出明细'!BW85/9*12</f>
        <v>0</v>
      </c>
      <c r="GG90" s="12">
        <f t="shared" si="266"/>
        <v>0</v>
      </c>
      <c r="GH90" s="43">
        <f t="shared" si="207"/>
        <v>0</v>
      </c>
      <c r="GI90" s="12">
        <v>0</v>
      </c>
      <c r="GJ90" s="12">
        <f t="shared" si="267"/>
        <v>0</v>
      </c>
      <c r="GK90" s="43">
        <f t="shared" si="208"/>
        <v>0</v>
      </c>
      <c r="GL90" s="27">
        <f t="shared" si="154"/>
        <v>1816</v>
      </c>
      <c r="GM90" s="27">
        <f t="shared" si="268"/>
        <v>2107.5138062336141</v>
      </c>
      <c r="GN90" s="43">
        <f t="shared" si="209"/>
        <v>3.1504615977918514E-4</v>
      </c>
      <c r="GO90" s="13">
        <f ca="1">'13年1-9支出明细'!BZ85/9*12</f>
        <v>0</v>
      </c>
      <c r="GP90" s="13" t="e">
        <f t="shared" si="269"/>
        <v>#DIV/0!</v>
      </c>
      <c r="GQ90" s="43" t="e">
        <f t="shared" si="210"/>
        <v>#DIV/0!</v>
      </c>
      <c r="GR90" s="13">
        <f ca="1">'13年1-9支出明细'!CA85/9*12</f>
        <v>0</v>
      </c>
      <c r="GS90" s="13">
        <f t="shared" si="270"/>
        <v>0</v>
      </c>
      <c r="GT90" s="43">
        <f t="shared" si="211"/>
        <v>0</v>
      </c>
      <c r="GU90" s="13">
        <f ca="1">'13年1-9支出明细'!CB85/9*12</f>
        <v>0</v>
      </c>
      <c r="GV90" s="27">
        <f t="shared" si="271"/>
        <v>0</v>
      </c>
      <c r="GW90" s="38">
        <f t="shared" si="214"/>
        <v>0</v>
      </c>
      <c r="GX90" s="13">
        <f ca="1">'13年1-9支出明细'!CC85/9*12</f>
        <v>0</v>
      </c>
      <c r="GY90" s="13">
        <f t="shared" si="272"/>
        <v>0</v>
      </c>
      <c r="GZ90" s="43">
        <f t="shared" si="212"/>
        <v>0</v>
      </c>
      <c r="HA90" s="13">
        <f ca="1">'13年1-9支出明细'!CD85/9*12</f>
        <v>1816</v>
      </c>
      <c r="HB90" s="13">
        <f t="shared" si="273"/>
        <v>2107.5138062336141</v>
      </c>
      <c r="HC90" s="56">
        <f t="shared" si="213"/>
        <v>8.7759988159489405E-3</v>
      </c>
    </row>
    <row r="91" spans="1:211">
      <c r="A91" s="18">
        <v>216</v>
      </c>
      <c r="B91" s="3" t="s">
        <v>564</v>
      </c>
      <c r="C91" s="3" t="s">
        <v>380</v>
      </c>
      <c r="D91" s="12">
        <f t="shared" si="147"/>
        <v>887447.29999999993</v>
      </c>
      <c r="E91" s="12">
        <f t="shared" si="148"/>
        <v>796717</v>
      </c>
      <c r="F91" s="13">
        <v>403860</v>
      </c>
      <c r="G91" s="26">
        <f t="shared" si="215"/>
        <v>468689.71684223972</v>
      </c>
      <c r="H91" s="40">
        <f t="shared" si="216"/>
        <v>5.9130189726122944E-3</v>
      </c>
      <c r="I91" s="13">
        <v>206320</v>
      </c>
      <c r="J91" s="13">
        <f t="shared" si="217"/>
        <v>239439.5641531494</v>
      </c>
      <c r="K91" s="40">
        <f t="shared" si="155"/>
        <v>5.5574413768318589E-3</v>
      </c>
      <c r="L91" s="13">
        <v>181737</v>
      </c>
      <c r="M91" s="13">
        <f t="shared" si="218"/>
        <v>210910.37257900793</v>
      </c>
      <c r="N91" s="40">
        <f t="shared" si="156"/>
        <v>5.9130189726122953E-3</v>
      </c>
      <c r="O91" s="13">
        <v>14880</v>
      </c>
      <c r="P91" s="13">
        <v>0</v>
      </c>
      <c r="Q91" s="13">
        <f t="shared" si="149"/>
        <v>17268.615328610231</v>
      </c>
      <c r="R91" s="43">
        <f t="shared" si="150"/>
        <v>2.6620867325032201E-3</v>
      </c>
      <c r="S91" s="124">
        <v>14613.333333333334</v>
      </c>
      <c r="T91" s="130">
        <v>4800</v>
      </c>
      <c r="U91" s="125">
        <v>0</v>
      </c>
      <c r="V91" s="125">
        <f t="shared" si="219"/>
        <v>5570.5210737452371</v>
      </c>
      <c r="W91" s="43">
        <f t="shared" si="157"/>
        <v>8.5873765564620013E-4</v>
      </c>
      <c r="X91" s="13">
        <f ca="1">'13年1-9支出明细'!K86/9*12</f>
        <v>0</v>
      </c>
      <c r="Y91" s="13">
        <f t="shared" si="220"/>
        <v>0</v>
      </c>
      <c r="Z91" s="43">
        <f t="shared" si="158"/>
        <v>0</v>
      </c>
      <c r="AA91" s="13">
        <f ca="1">'13年1-9支出明细'!L86/9*12</f>
        <v>0</v>
      </c>
      <c r="AB91" s="13">
        <f t="shared" si="221"/>
        <v>0</v>
      </c>
      <c r="AC91" s="43">
        <f t="shared" si="159"/>
        <v>0</v>
      </c>
      <c r="AD91" s="13">
        <f ca="1">'13年1-9支出明细'!M86/9*12</f>
        <v>0</v>
      </c>
      <c r="AE91" s="13">
        <f t="shared" si="222"/>
        <v>0</v>
      </c>
      <c r="AF91" s="43">
        <f t="shared" si="160"/>
        <v>0</v>
      </c>
      <c r="AG91" s="13">
        <f ca="1">'13年1-9支出明细'!N86/9*12</f>
        <v>0</v>
      </c>
      <c r="AH91" s="23">
        <v>0</v>
      </c>
      <c r="AI91" s="43">
        <v>0</v>
      </c>
      <c r="AJ91" s="23">
        <f t="shared" si="161"/>
        <v>0</v>
      </c>
      <c r="AK91" s="23">
        <f t="shared" si="162"/>
        <v>0</v>
      </c>
      <c r="AL91" s="43">
        <f t="shared" si="163"/>
        <v>0</v>
      </c>
      <c r="AM91" s="13">
        <f ca="1">'13年1-9支出明细'!P86/9*12</f>
        <v>0</v>
      </c>
      <c r="AN91" s="13">
        <f t="shared" si="223"/>
        <v>0</v>
      </c>
      <c r="AO91" s="43">
        <f t="shared" si="164"/>
        <v>0</v>
      </c>
      <c r="AP91" s="13">
        <f ca="1">'13年1-9支出明细'!Q86/9*12</f>
        <v>0</v>
      </c>
      <c r="AQ91" s="13">
        <f t="shared" si="224"/>
        <v>0</v>
      </c>
      <c r="AR91" s="43">
        <f t="shared" si="165"/>
        <v>0</v>
      </c>
      <c r="AS91" s="13">
        <f ca="1">'13年1-9支出明细'!R86/9*12</f>
        <v>0</v>
      </c>
      <c r="AT91" s="13">
        <f t="shared" si="225"/>
        <v>0</v>
      </c>
      <c r="AU91" s="43">
        <f t="shared" si="166"/>
        <v>0</v>
      </c>
      <c r="AV91" s="13">
        <v>0</v>
      </c>
      <c r="AW91" s="13">
        <f t="shared" si="226"/>
        <v>0</v>
      </c>
      <c r="AX91" s="43">
        <f t="shared" si="167"/>
        <v>0</v>
      </c>
      <c r="AY91" s="12">
        <f t="shared" si="227"/>
        <v>69605.779999999984</v>
      </c>
      <c r="AZ91" s="31">
        <f t="shared" si="228"/>
        <v>80779.263405098885</v>
      </c>
      <c r="BA91" s="43">
        <f t="shared" si="168"/>
        <v>6.6675510643066191E-4</v>
      </c>
      <c r="BB91" s="13">
        <f ca="1">'13年1-9支出明细'!U86/9*12</f>
        <v>0</v>
      </c>
      <c r="BC91" s="13">
        <f t="shared" si="229"/>
        <v>0</v>
      </c>
      <c r="BD91" s="43">
        <f t="shared" si="169"/>
        <v>0</v>
      </c>
      <c r="BE91" s="13">
        <f ca="1">'13年1-9支出明细'!V86/9*12</f>
        <v>0</v>
      </c>
      <c r="BF91" s="13">
        <f t="shared" si="230"/>
        <v>0</v>
      </c>
      <c r="BG91" s="43">
        <f t="shared" si="170"/>
        <v>0</v>
      </c>
      <c r="BH91" s="13">
        <f ca="1">'13年1-9支出明细'!W86/9*12</f>
        <v>0</v>
      </c>
      <c r="BI91" s="13">
        <f t="shared" si="231"/>
        <v>0</v>
      </c>
      <c r="BJ91" s="43">
        <f t="shared" si="171"/>
        <v>0</v>
      </c>
      <c r="BK91" s="13">
        <f ca="1">'13年1-9支出明细'!X86/9*12</f>
        <v>649.06666666666661</v>
      </c>
      <c r="BL91" s="13">
        <f t="shared" si="232"/>
        <v>753.25823852755013</v>
      </c>
      <c r="BM91" s="43">
        <f t="shared" si="172"/>
        <v>9.5489702402654694E-4</v>
      </c>
      <c r="BN91" s="13">
        <f ca="1">'13年1-9支出明细'!Y86/9*12</f>
        <v>386.40000000000003</v>
      </c>
      <c r="BO91" s="13">
        <f t="shared" si="233"/>
        <v>448.42694643649151</v>
      </c>
      <c r="BP91" s="43">
        <f t="shared" si="173"/>
        <v>1.911441188466855E-4</v>
      </c>
      <c r="BQ91" s="13">
        <f ca="1">'13年1-9支出明细'!Z86/9*12</f>
        <v>66069.693333333329</v>
      </c>
      <c r="BR91" s="13">
        <f ca="1">Sheet2!EP85+Sheet2!V85</f>
        <v>2500.62</v>
      </c>
      <c r="BS91" s="13">
        <f t="shared" si="234"/>
        <v>76675.545635253846</v>
      </c>
      <c r="BT91" s="43">
        <f t="shared" si="174"/>
        <v>7.4706124679692495E-4</v>
      </c>
      <c r="BU91" s="13">
        <f ca="1">'13年1-9支出明细'!AB86/9*12</f>
        <v>2974.16</v>
      </c>
      <c r="BV91" s="13">
        <f t="shared" si="235"/>
        <v>3451.587699310443</v>
      </c>
      <c r="BW91" s="43">
        <f t="shared" si="175"/>
        <v>6.5615517810220427E-4</v>
      </c>
      <c r="BX91" s="13">
        <f ca="1">'13年1-9支出明细'!AC86/9*12</f>
        <v>360</v>
      </c>
      <c r="BY91" s="13">
        <f t="shared" si="236"/>
        <v>417.7890805308927</v>
      </c>
      <c r="BZ91" s="43">
        <f t="shared" si="176"/>
        <v>3.2094969537891759E-4</v>
      </c>
      <c r="CA91" s="12">
        <f t="shared" si="274"/>
        <v>7638.44</v>
      </c>
      <c r="CB91" s="30">
        <f t="shared" si="237"/>
        <v>8864.6022896955328</v>
      </c>
      <c r="CC91" s="43">
        <f t="shared" si="177"/>
        <v>2.8561144469493382E-5</v>
      </c>
      <c r="CD91" s="13">
        <f ca="1">'13年1-9支出明细'!AE86/9*12</f>
        <v>7638.44</v>
      </c>
      <c r="CE91" s="13">
        <f t="shared" si="238"/>
        <v>8864.6022896955328</v>
      </c>
      <c r="CF91" s="43">
        <f t="shared" si="178"/>
        <v>3.3062509802161426E-5</v>
      </c>
      <c r="CG91" s="13">
        <f ca="1">'13年1-9支出明细'!AF86/9*12</f>
        <v>0</v>
      </c>
      <c r="CH91" s="13">
        <f ca="1">Sheet2!BP85+Sheet2!ET85</f>
        <v>0</v>
      </c>
      <c r="CI91" s="13">
        <f t="shared" si="239"/>
        <v>0</v>
      </c>
      <c r="CJ91" s="43">
        <f t="shared" si="179"/>
        <v>0</v>
      </c>
      <c r="CK91" s="12">
        <f t="shared" si="153"/>
        <v>36</v>
      </c>
      <c r="CL91" s="30">
        <f t="shared" si="240"/>
        <v>41.778908053089275</v>
      </c>
      <c r="CM91" s="43">
        <f t="shared" si="180"/>
        <v>3.9293618223527546E-7</v>
      </c>
      <c r="CN91" s="13">
        <f ca="1">'13年1-9支出明细'!AI86/9*12</f>
        <v>0</v>
      </c>
      <c r="CO91" s="13">
        <f t="shared" si="241"/>
        <v>0</v>
      </c>
      <c r="CP91" s="43">
        <f t="shared" si="181"/>
        <v>0</v>
      </c>
      <c r="CQ91" s="13">
        <f ca="1">'13年1-9支出明细'!AJ86/9*12</f>
        <v>0</v>
      </c>
      <c r="CR91" s="13">
        <f t="shared" si="242"/>
        <v>0</v>
      </c>
      <c r="CS91" s="43">
        <f t="shared" si="182"/>
        <v>0</v>
      </c>
      <c r="CT91" s="13">
        <f ca="1">'13年1-9支出明细'!AK86/9*12</f>
        <v>0</v>
      </c>
      <c r="CU91" s="13">
        <f t="shared" si="243"/>
        <v>0</v>
      </c>
      <c r="CV91" s="43">
        <f t="shared" si="183"/>
        <v>0</v>
      </c>
      <c r="CW91" s="13">
        <f ca="1">'13年1-9支出明细'!AL86/9*12</f>
        <v>0</v>
      </c>
      <c r="CX91" s="13">
        <f t="shared" si="244"/>
        <v>0</v>
      </c>
      <c r="CY91" s="43">
        <f t="shared" si="184"/>
        <v>0</v>
      </c>
      <c r="CZ91" s="13">
        <f ca="1">'13年1-9支出明细'!AM86/9*12</f>
        <v>0</v>
      </c>
      <c r="DA91" s="13">
        <f t="shared" si="245"/>
        <v>0</v>
      </c>
      <c r="DB91" s="43">
        <f t="shared" si="185"/>
        <v>0</v>
      </c>
      <c r="DC91" s="13">
        <f ca="1">'13年1-9支出明细'!AN86/9*12</f>
        <v>0</v>
      </c>
      <c r="DD91" s="13">
        <f t="shared" si="246"/>
        <v>0</v>
      </c>
      <c r="DE91" s="13">
        <f ca="1">Sheet2!DG85+Sheet2!AD85</f>
        <v>0</v>
      </c>
      <c r="DF91" s="43">
        <f t="shared" si="186"/>
        <v>0</v>
      </c>
      <c r="DG91" s="13">
        <f ca="1">'13年1-9支出明细'!AP86/9*12</f>
        <v>0</v>
      </c>
      <c r="DH91" s="13">
        <f t="shared" si="247"/>
        <v>0</v>
      </c>
      <c r="DI91" s="43">
        <f t="shared" si="187"/>
        <v>0</v>
      </c>
      <c r="DJ91" s="13">
        <f ca="1">'13年1-9支出明细'!AQ86/9*12</f>
        <v>0</v>
      </c>
      <c r="DK91" s="13">
        <f t="shared" si="248"/>
        <v>0</v>
      </c>
      <c r="DL91" s="43">
        <f t="shared" si="188"/>
        <v>0</v>
      </c>
      <c r="DM91" s="13">
        <f ca="1">'13年1-9支出明细'!AR86/9*12</f>
        <v>0</v>
      </c>
      <c r="DN91" s="13">
        <f ca="1">Sheet2!DK85+Sheet2!AH85</f>
        <v>0</v>
      </c>
      <c r="DO91" s="13"/>
      <c r="DP91" s="43">
        <f t="shared" si="189"/>
        <v>0</v>
      </c>
      <c r="DQ91" s="13">
        <f ca="1">'13年1-9支出明细'!AT86/9*12</f>
        <v>0</v>
      </c>
      <c r="DR91" s="13">
        <f t="shared" si="249"/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43">
        <f t="shared" si="190"/>
        <v>0</v>
      </c>
      <c r="EA91" s="13">
        <v>0</v>
      </c>
      <c r="EB91" s="13">
        <f t="shared" si="250"/>
        <v>0</v>
      </c>
      <c r="EC91" s="43">
        <f t="shared" si="191"/>
        <v>0</v>
      </c>
      <c r="ED91" s="13">
        <f ca="1">'13年1-9支出明细'!BC86/9*12</f>
        <v>0</v>
      </c>
      <c r="EE91" s="13">
        <f t="shared" si="251"/>
        <v>0</v>
      </c>
      <c r="EF91" s="43">
        <f t="shared" si="192"/>
        <v>0</v>
      </c>
      <c r="EG91" s="13">
        <f ca="1">'13年1-9支出明细'!BD86/9*12</f>
        <v>0</v>
      </c>
      <c r="EH91" s="13">
        <f t="shared" si="252"/>
        <v>0</v>
      </c>
      <c r="EI91" s="43">
        <f t="shared" si="193"/>
        <v>0</v>
      </c>
      <c r="EJ91" s="13">
        <f ca="1">'13年1-9支出明细'!BE86/9*12</f>
        <v>0</v>
      </c>
      <c r="EK91" s="13">
        <f t="shared" si="253"/>
        <v>0</v>
      </c>
      <c r="EL91" s="13">
        <v>0</v>
      </c>
      <c r="EM91" s="43">
        <f t="shared" si="194"/>
        <v>0</v>
      </c>
      <c r="EN91" s="13">
        <f ca="1">'13年1-9支出明细'!BG86/9*12</f>
        <v>0</v>
      </c>
      <c r="EO91" s="13">
        <f t="shared" si="254"/>
        <v>0</v>
      </c>
      <c r="EP91" s="43">
        <f t="shared" si="195"/>
        <v>0</v>
      </c>
      <c r="EQ91" s="13">
        <f ca="1">'13年1-9支出明细'!BH86/9*12</f>
        <v>0</v>
      </c>
      <c r="ER91" s="13">
        <f t="shared" si="255"/>
        <v>0</v>
      </c>
      <c r="ES91" s="43">
        <f t="shared" si="196"/>
        <v>0</v>
      </c>
      <c r="ET91" s="13">
        <v>0</v>
      </c>
      <c r="EU91" s="13">
        <f t="shared" si="256"/>
        <v>0</v>
      </c>
      <c r="EV91" s="43">
        <f t="shared" si="197"/>
        <v>0</v>
      </c>
      <c r="EW91" s="13">
        <f ca="1">'13年1-9支出明细'!BJ86/9*12</f>
        <v>0</v>
      </c>
      <c r="EX91" s="13">
        <f t="shared" si="257"/>
        <v>0</v>
      </c>
      <c r="EY91" s="43">
        <f t="shared" si="198"/>
        <v>0</v>
      </c>
      <c r="EZ91" s="13">
        <v>0</v>
      </c>
      <c r="FA91" s="13">
        <f t="shared" si="258"/>
        <v>0</v>
      </c>
      <c r="FB91" s="43">
        <f t="shared" si="199"/>
        <v>0</v>
      </c>
      <c r="FC91" s="13">
        <f ca="1">'13年1-9支出明细'!BL86/9*12</f>
        <v>0</v>
      </c>
      <c r="FD91" s="13">
        <f t="shared" si="259"/>
        <v>0</v>
      </c>
      <c r="FE91" s="43">
        <f t="shared" si="200"/>
        <v>0</v>
      </c>
      <c r="FF91" s="13">
        <f ca="1">'13年1-9支出明细'!BM86/9*12</f>
        <v>0</v>
      </c>
      <c r="FG91" s="13">
        <f t="shared" si="260"/>
        <v>0</v>
      </c>
      <c r="FH91" s="43">
        <f t="shared" si="201"/>
        <v>0</v>
      </c>
      <c r="FI91" s="13">
        <f ca="1">'13年1-9支出明细'!BN86/9*12</f>
        <v>36</v>
      </c>
      <c r="FJ91" s="13">
        <f ca="1">Sheet2!EX85+Sheet2!BF85</f>
        <v>0</v>
      </c>
      <c r="FK91" s="13">
        <f t="shared" si="261"/>
        <v>41.77890805308926</v>
      </c>
      <c r="FL91" s="43">
        <f t="shared" si="202"/>
        <v>2.7539657489279809E-5</v>
      </c>
      <c r="FM91" s="13">
        <f ca="1">'13年1-9支出明细'!BP86/9*12</f>
        <v>0</v>
      </c>
      <c r="FN91" s="13">
        <v>0</v>
      </c>
      <c r="FO91" s="43">
        <v>0</v>
      </c>
      <c r="FP91" s="13">
        <v>0</v>
      </c>
      <c r="FQ91" s="13">
        <f t="shared" si="262"/>
        <v>0</v>
      </c>
      <c r="FR91" s="43">
        <f t="shared" si="203"/>
        <v>0</v>
      </c>
      <c r="FS91" s="13">
        <f ca="1">'13年1-9支出明细'!BR86/9*12</f>
        <v>0</v>
      </c>
      <c r="FT91" s="13">
        <v>0</v>
      </c>
      <c r="FU91" s="13"/>
      <c r="FV91" s="43"/>
      <c r="FW91" s="13">
        <f ca="1">'13年1-9支出明细'!BT86/9*12</f>
        <v>0</v>
      </c>
      <c r="FX91" s="13">
        <f t="shared" si="263"/>
        <v>0</v>
      </c>
      <c r="FY91" s="43">
        <f t="shared" si="204"/>
        <v>0</v>
      </c>
      <c r="FZ91" s="12">
        <f ca="1">'13年1-9支出明细'!BU86/9*12</f>
        <v>13450.079999999998</v>
      </c>
      <c r="GA91" s="12">
        <f t="shared" si="264"/>
        <v>15609.157100741522</v>
      </c>
      <c r="GB91" s="43">
        <f t="shared" si="205"/>
        <v>4.6487123876697852E-4</v>
      </c>
      <c r="GC91" s="12">
        <f ca="1">'13年1-9支出明细'!BV86/9*12</f>
        <v>0</v>
      </c>
      <c r="GD91" s="12">
        <f t="shared" si="265"/>
        <v>0</v>
      </c>
      <c r="GE91" s="43">
        <f t="shared" si="206"/>
        <v>0</v>
      </c>
      <c r="GF91" s="12">
        <f ca="1">'13年1-9支出明细'!BW86/9*12</f>
        <v>0</v>
      </c>
      <c r="GG91" s="12">
        <f t="shared" si="266"/>
        <v>0</v>
      </c>
      <c r="GH91" s="43">
        <f t="shared" si="207"/>
        <v>0</v>
      </c>
      <c r="GI91" s="12">
        <v>0</v>
      </c>
      <c r="GJ91" s="12">
        <f t="shared" si="267"/>
        <v>0</v>
      </c>
      <c r="GK91" s="43">
        <f t="shared" si="208"/>
        <v>0</v>
      </c>
      <c r="GL91" s="27">
        <f t="shared" si="154"/>
        <v>0</v>
      </c>
      <c r="GM91" s="27">
        <f t="shared" si="268"/>
        <v>0</v>
      </c>
      <c r="GN91" s="43">
        <f t="shared" si="209"/>
        <v>0</v>
      </c>
      <c r="GO91" s="13">
        <f ca="1">'13年1-9支出明细'!BZ86/9*12</f>
        <v>0</v>
      </c>
      <c r="GP91" s="13" t="e">
        <f t="shared" si="269"/>
        <v>#DIV/0!</v>
      </c>
      <c r="GQ91" s="43" t="e">
        <f t="shared" si="210"/>
        <v>#DIV/0!</v>
      </c>
      <c r="GR91" s="13">
        <f ca="1">'13年1-9支出明细'!CA86/9*12</f>
        <v>0</v>
      </c>
      <c r="GS91" s="13">
        <f t="shared" si="270"/>
        <v>0</v>
      </c>
      <c r="GT91" s="43">
        <f t="shared" si="211"/>
        <v>0</v>
      </c>
      <c r="GU91" s="13">
        <f ca="1">'13年1-9支出明细'!CB86/9*12</f>
        <v>0</v>
      </c>
      <c r="GV91" s="27">
        <f t="shared" si="271"/>
        <v>0</v>
      </c>
      <c r="GW91" s="38">
        <f t="shared" si="214"/>
        <v>0</v>
      </c>
      <c r="GX91" s="13">
        <f ca="1">'13年1-9支出明细'!CC86/9*12</f>
        <v>0</v>
      </c>
      <c r="GY91" s="13">
        <f t="shared" si="272"/>
        <v>0</v>
      </c>
      <c r="GZ91" s="43">
        <f t="shared" si="212"/>
        <v>0</v>
      </c>
      <c r="HA91" s="13">
        <f ca="1">'13年1-9支出明细'!CD86/9*12</f>
        <v>0</v>
      </c>
      <c r="HB91" s="13">
        <f t="shared" si="273"/>
        <v>0</v>
      </c>
      <c r="HC91" s="56">
        <f t="shared" si="213"/>
        <v>0</v>
      </c>
    </row>
    <row r="92" spans="1:211">
      <c r="A92" s="18">
        <v>217</v>
      </c>
      <c r="B92" s="3" t="s">
        <v>565</v>
      </c>
      <c r="C92" s="3" t="s">
        <v>381</v>
      </c>
      <c r="D92" s="12">
        <f t="shared" si="147"/>
        <v>191833.84</v>
      </c>
      <c r="E92" s="12">
        <f t="shared" si="148"/>
        <v>158716.4</v>
      </c>
      <c r="F92" s="13">
        <v>101832</v>
      </c>
      <c r="G92" s="26">
        <f t="shared" si="215"/>
        <v>118178.60457950518</v>
      </c>
      <c r="H92" s="40">
        <f t="shared" si="216"/>
        <v>1.4909487149483861E-3</v>
      </c>
      <c r="I92" s="13">
        <v>8660</v>
      </c>
      <c r="J92" s="13">
        <f t="shared" si="217"/>
        <v>10050.148437215365</v>
      </c>
      <c r="K92" s="40">
        <f t="shared" si="155"/>
        <v>2.3326600583251211E-4</v>
      </c>
      <c r="L92" s="13">
        <v>45824.4</v>
      </c>
      <c r="M92" s="13">
        <f t="shared" si="218"/>
        <v>53180.372060777336</v>
      </c>
      <c r="N92" s="40">
        <f t="shared" si="156"/>
        <v>1.4909487149483863E-3</v>
      </c>
      <c r="O92" s="13">
        <v>0</v>
      </c>
      <c r="P92" s="13">
        <v>0</v>
      </c>
      <c r="Q92" s="13">
        <f t="shared" si="149"/>
        <v>0</v>
      </c>
      <c r="R92" s="43">
        <f t="shared" si="150"/>
        <v>0</v>
      </c>
      <c r="S92" s="124">
        <v>0</v>
      </c>
      <c r="T92" s="130">
        <v>2400</v>
      </c>
      <c r="U92" s="125">
        <v>0</v>
      </c>
      <c r="V92" s="125">
        <f t="shared" si="219"/>
        <v>2785.2605368726186</v>
      </c>
      <c r="W92" s="43">
        <f t="shared" si="157"/>
        <v>4.2936882782310007E-4</v>
      </c>
      <c r="X92" s="13">
        <f ca="1">'13年1-9支出明细'!K87/9*12</f>
        <v>0</v>
      </c>
      <c r="Y92" s="13">
        <f t="shared" si="220"/>
        <v>0</v>
      </c>
      <c r="Z92" s="43">
        <f t="shared" si="158"/>
        <v>0</v>
      </c>
      <c r="AA92" s="13">
        <f ca="1">'13年1-9支出明细'!L87/9*12</f>
        <v>0</v>
      </c>
      <c r="AB92" s="13">
        <f t="shared" si="221"/>
        <v>0</v>
      </c>
      <c r="AC92" s="43">
        <f t="shared" si="159"/>
        <v>0</v>
      </c>
      <c r="AD92" s="13">
        <f ca="1">'13年1-9支出明细'!M87/9*12</f>
        <v>0</v>
      </c>
      <c r="AE92" s="13">
        <f t="shared" si="222"/>
        <v>0</v>
      </c>
      <c r="AF92" s="43">
        <f t="shared" si="160"/>
        <v>0</v>
      </c>
      <c r="AG92" s="13">
        <f ca="1">'13年1-9支出明细'!N87/9*12</f>
        <v>0</v>
      </c>
      <c r="AH92" s="23">
        <v>0</v>
      </c>
      <c r="AI92" s="43">
        <v>0</v>
      </c>
      <c r="AJ92" s="23">
        <f t="shared" si="161"/>
        <v>0</v>
      </c>
      <c r="AK92" s="23">
        <f t="shared" si="162"/>
        <v>0</v>
      </c>
      <c r="AL92" s="43">
        <f t="shared" si="163"/>
        <v>0</v>
      </c>
      <c r="AM92" s="13">
        <f ca="1">'13年1-9支出明细'!P87/9*12</f>
        <v>0</v>
      </c>
      <c r="AN92" s="13">
        <f t="shared" si="223"/>
        <v>0</v>
      </c>
      <c r="AO92" s="43">
        <f t="shared" si="164"/>
        <v>0</v>
      </c>
      <c r="AP92" s="13">
        <f ca="1">'13年1-9支出明细'!Q87/9*12</f>
        <v>0</v>
      </c>
      <c r="AQ92" s="13">
        <f t="shared" si="224"/>
        <v>0</v>
      </c>
      <c r="AR92" s="43">
        <f t="shared" si="165"/>
        <v>0</v>
      </c>
      <c r="AS92" s="13">
        <f ca="1">'13年1-9支出明细'!R87/9*12</f>
        <v>0</v>
      </c>
      <c r="AT92" s="13">
        <f t="shared" si="225"/>
        <v>0</v>
      </c>
      <c r="AU92" s="43">
        <f t="shared" si="166"/>
        <v>0</v>
      </c>
      <c r="AV92" s="13">
        <v>0</v>
      </c>
      <c r="AW92" s="13">
        <f t="shared" si="226"/>
        <v>0</v>
      </c>
      <c r="AX92" s="43">
        <f t="shared" si="167"/>
        <v>0</v>
      </c>
      <c r="AY92" s="12">
        <f t="shared" si="227"/>
        <v>27909.826666666664</v>
      </c>
      <c r="AZ92" s="31">
        <f t="shared" si="228"/>
        <v>32390.057835675711</v>
      </c>
      <c r="BA92" s="43">
        <f t="shared" si="168"/>
        <v>2.6734876686382455E-4</v>
      </c>
      <c r="BB92" s="13">
        <f ca="1">'13年1-9支出明细'!U87/9*12</f>
        <v>0</v>
      </c>
      <c r="BC92" s="13">
        <f t="shared" si="229"/>
        <v>0</v>
      </c>
      <c r="BD92" s="43">
        <f t="shared" si="169"/>
        <v>0</v>
      </c>
      <c r="BE92" s="13">
        <f ca="1">'13年1-9支出明细'!V87/9*12</f>
        <v>0</v>
      </c>
      <c r="BF92" s="13">
        <f t="shared" si="230"/>
        <v>0</v>
      </c>
      <c r="BG92" s="43">
        <f t="shared" si="170"/>
        <v>0</v>
      </c>
      <c r="BH92" s="13">
        <f ca="1">'13年1-9支出明细'!W87/9*12</f>
        <v>0</v>
      </c>
      <c r="BI92" s="13">
        <f t="shared" si="231"/>
        <v>0</v>
      </c>
      <c r="BJ92" s="43">
        <f t="shared" si="171"/>
        <v>0</v>
      </c>
      <c r="BK92" s="13">
        <f ca="1">'13年1-9支出明细'!X87/9*12</f>
        <v>241.86666666666667</v>
      </c>
      <c r="BL92" s="13">
        <f t="shared" si="232"/>
        <v>280.69236743816271</v>
      </c>
      <c r="BM92" s="43">
        <f t="shared" si="172"/>
        <v>3.558305672933764E-4</v>
      </c>
      <c r="BN92" s="13">
        <f ca="1">'13年1-9支出明细'!Y87/9*12</f>
        <v>1354.4133333333334</v>
      </c>
      <c r="BO92" s="13">
        <f t="shared" si="233"/>
        <v>1571.8308366447634</v>
      </c>
      <c r="BP92" s="43">
        <f t="shared" si="173"/>
        <v>6.7000037048188955E-4</v>
      </c>
      <c r="BQ92" s="13">
        <f ca="1">'13年1-9支出明细'!Z87/9*12</f>
        <v>24619.026666666665</v>
      </c>
      <c r="BR92" s="13">
        <f ca="1">Sheet2!EP86+Sheet2!V86</f>
        <v>1694.52</v>
      </c>
      <c r="BS92" s="13">
        <f t="shared" si="234"/>
        <v>28571.001429533873</v>
      </c>
      <c r="BT92" s="43">
        <f t="shared" si="174"/>
        <v>2.7837151693343326E-4</v>
      </c>
      <c r="BU92" s="13">
        <f ca="1">'13年1-9支出明细'!AB87/9*12</f>
        <v>2259.36</v>
      </c>
      <c r="BV92" s="13">
        <f t="shared" si="235"/>
        <v>2622.0442694118829</v>
      </c>
      <c r="BW92" s="43">
        <f t="shared" si="175"/>
        <v>4.984569637131145E-4</v>
      </c>
      <c r="BX92" s="13">
        <f ca="1">'13年1-9支出明细'!AC87/9*12</f>
        <v>0</v>
      </c>
      <c r="BY92" s="13">
        <f t="shared" si="236"/>
        <v>0</v>
      </c>
      <c r="BZ92" s="43">
        <f t="shared" si="176"/>
        <v>0</v>
      </c>
      <c r="CA92" s="12">
        <f t="shared" si="274"/>
        <v>2293.4133333333334</v>
      </c>
      <c r="CB92" s="30">
        <f t="shared" si="237"/>
        <v>2661.5640216961756</v>
      </c>
      <c r="CC92" s="43">
        <f t="shared" si="177"/>
        <v>8.5753778967427543E-6</v>
      </c>
      <c r="CD92" s="13">
        <f ca="1">'13年1-9支出明细'!AE87/9*12</f>
        <v>2293.4133333333334</v>
      </c>
      <c r="CE92" s="13">
        <f t="shared" si="238"/>
        <v>2661.5640216961756</v>
      </c>
      <c r="CF92" s="43">
        <f t="shared" si="178"/>
        <v>9.9268961743158371E-6</v>
      </c>
      <c r="CG92" s="13">
        <f ca="1">'13年1-9支出明细'!AF87/9*12</f>
        <v>0</v>
      </c>
      <c r="CH92" s="13">
        <f ca="1">Sheet2!BP86+Sheet2!ET86</f>
        <v>0</v>
      </c>
      <c r="CI92" s="13">
        <f t="shared" si="239"/>
        <v>0</v>
      </c>
      <c r="CJ92" s="43">
        <f t="shared" si="179"/>
        <v>0</v>
      </c>
      <c r="CK92" s="12">
        <f t="shared" si="153"/>
        <v>0</v>
      </c>
      <c r="CL92" s="30">
        <f t="shared" si="240"/>
        <v>0</v>
      </c>
      <c r="CM92" s="43">
        <f t="shared" si="180"/>
        <v>0</v>
      </c>
      <c r="CN92" s="13">
        <f ca="1">'13年1-9支出明细'!AI87/9*12</f>
        <v>0</v>
      </c>
      <c r="CO92" s="13">
        <f t="shared" si="241"/>
        <v>0</v>
      </c>
      <c r="CP92" s="43">
        <f t="shared" si="181"/>
        <v>0</v>
      </c>
      <c r="CQ92" s="13">
        <f ca="1">'13年1-9支出明细'!AJ87/9*12</f>
        <v>0</v>
      </c>
      <c r="CR92" s="13">
        <f t="shared" si="242"/>
        <v>0</v>
      </c>
      <c r="CS92" s="43">
        <f t="shared" si="182"/>
        <v>0</v>
      </c>
      <c r="CT92" s="13">
        <f ca="1">'13年1-9支出明细'!AK87/9*12</f>
        <v>0</v>
      </c>
      <c r="CU92" s="13">
        <f t="shared" si="243"/>
        <v>0</v>
      </c>
      <c r="CV92" s="43">
        <f t="shared" si="183"/>
        <v>0</v>
      </c>
      <c r="CW92" s="13">
        <f ca="1">'13年1-9支出明细'!AL87/9*12</f>
        <v>0</v>
      </c>
      <c r="CX92" s="13">
        <f t="shared" si="244"/>
        <v>0</v>
      </c>
      <c r="CY92" s="43">
        <f t="shared" si="184"/>
        <v>0</v>
      </c>
      <c r="CZ92" s="13">
        <f ca="1">'13年1-9支出明细'!AM87/9*12</f>
        <v>0</v>
      </c>
      <c r="DA92" s="13">
        <f t="shared" si="245"/>
        <v>0</v>
      </c>
      <c r="DB92" s="43">
        <f t="shared" si="185"/>
        <v>0</v>
      </c>
      <c r="DC92" s="13">
        <f ca="1">'13年1-9支出明细'!AN87/9*12</f>
        <v>0</v>
      </c>
      <c r="DD92" s="13">
        <f t="shared" si="246"/>
        <v>0</v>
      </c>
      <c r="DE92" s="13">
        <f ca="1">Sheet2!DG86+Sheet2!AD86</f>
        <v>0</v>
      </c>
      <c r="DF92" s="43">
        <f t="shared" si="186"/>
        <v>0</v>
      </c>
      <c r="DG92" s="13">
        <f ca="1">'13年1-9支出明细'!AP87/9*12</f>
        <v>0</v>
      </c>
      <c r="DH92" s="13">
        <f t="shared" si="247"/>
        <v>0</v>
      </c>
      <c r="DI92" s="43">
        <f t="shared" si="187"/>
        <v>0</v>
      </c>
      <c r="DJ92" s="13">
        <f ca="1">'13年1-9支出明细'!AQ87/9*12</f>
        <v>0</v>
      </c>
      <c r="DK92" s="13">
        <f t="shared" si="248"/>
        <v>0</v>
      </c>
      <c r="DL92" s="43">
        <f t="shared" si="188"/>
        <v>0</v>
      </c>
      <c r="DM92" s="13">
        <f ca="1">'13年1-9支出明细'!AR87/9*12</f>
        <v>0</v>
      </c>
      <c r="DN92" s="13">
        <f ca="1">Sheet2!DK86+Sheet2!AH86</f>
        <v>0</v>
      </c>
      <c r="DO92" s="13"/>
      <c r="DP92" s="43">
        <f t="shared" si="189"/>
        <v>0</v>
      </c>
      <c r="DQ92" s="13">
        <f ca="1">'13年1-9支出明细'!AT87/9*12</f>
        <v>0</v>
      </c>
      <c r="DR92" s="13">
        <f t="shared" si="249"/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43">
        <f t="shared" si="190"/>
        <v>0</v>
      </c>
      <c r="EA92" s="13">
        <v>0</v>
      </c>
      <c r="EB92" s="13">
        <f t="shared" si="250"/>
        <v>0</v>
      </c>
      <c r="EC92" s="43">
        <f t="shared" si="191"/>
        <v>0</v>
      </c>
      <c r="ED92" s="13">
        <f ca="1">'13年1-9支出明细'!BC87/9*12</f>
        <v>0</v>
      </c>
      <c r="EE92" s="13">
        <f t="shared" si="251"/>
        <v>0</v>
      </c>
      <c r="EF92" s="43">
        <f t="shared" si="192"/>
        <v>0</v>
      </c>
      <c r="EG92" s="13">
        <f ca="1">'13年1-9支出明细'!BD87/9*12</f>
        <v>0</v>
      </c>
      <c r="EH92" s="13">
        <f t="shared" si="252"/>
        <v>0</v>
      </c>
      <c r="EI92" s="43">
        <f t="shared" si="193"/>
        <v>0</v>
      </c>
      <c r="EJ92" s="13">
        <f ca="1">'13年1-9支出明细'!BE87/9*12</f>
        <v>0</v>
      </c>
      <c r="EK92" s="13">
        <f t="shared" si="253"/>
        <v>0</v>
      </c>
      <c r="EL92" s="13">
        <v>0</v>
      </c>
      <c r="EM92" s="43">
        <f t="shared" si="194"/>
        <v>0</v>
      </c>
      <c r="EN92" s="13">
        <f ca="1">'13年1-9支出明细'!BG87/9*12</f>
        <v>0</v>
      </c>
      <c r="EO92" s="13">
        <f t="shared" si="254"/>
        <v>0</v>
      </c>
      <c r="EP92" s="43">
        <f t="shared" si="195"/>
        <v>0</v>
      </c>
      <c r="EQ92" s="13">
        <f ca="1">'13年1-9支出明细'!BH87/9*12</f>
        <v>0</v>
      </c>
      <c r="ER92" s="13">
        <f t="shared" si="255"/>
        <v>0</v>
      </c>
      <c r="ES92" s="43">
        <f t="shared" si="196"/>
        <v>0</v>
      </c>
      <c r="ET92" s="13">
        <v>0</v>
      </c>
      <c r="EU92" s="13">
        <f t="shared" si="256"/>
        <v>0</v>
      </c>
      <c r="EV92" s="43">
        <f t="shared" si="197"/>
        <v>0</v>
      </c>
      <c r="EW92" s="13">
        <f ca="1">'13年1-9支出明细'!BJ87/9*12</f>
        <v>0</v>
      </c>
      <c r="EX92" s="13">
        <f t="shared" si="257"/>
        <v>0</v>
      </c>
      <c r="EY92" s="43">
        <f t="shared" si="198"/>
        <v>0</v>
      </c>
      <c r="EZ92" s="13">
        <v>0</v>
      </c>
      <c r="FA92" s="13">
        <f t="shared" si="258"/>
        <v>0</v>
      </c>
      <c r="FB92" s="43">
        <f t="shared" si="199"/>
        <v>0</v>
      </c>
      <c r="FC92" s="13">
        <f ca="1">'13年1-9支出明细'!BL87/9*12</f>
        <v>0</v>
      </c>
      <c r="FD92" s="13">
        <f t="shared" si="259"/>
        <v>0</v>
      </c>
      <c r="FE92" s="43">
        <f t="shared" si="200"/>
        <v>0</v>
      </c>
      <c r="FF92" s="13">
        <f ca="1">'13年1-9支出明细'!BM87/9*12</f>
        <v>0</v>
      </c>
      <c r="FG92" s="13">
        <f t="shared" si="260"/>
        <v>0</v>
      </c>
      <c r="FH92" s="43">
        <f t="shared" si="201"/>
        <v>0</v>
      </c>
      <c r="FI92" s="13">
        <f ca="1">'13年1-9支出明细'!BN87/9*12</f>
        <v>0</v>
      </c>
      <c r="FJ92" s="13">
        <f ca="1">Sheet2!EX86+Sheet2!BF86</f>
        <v>0</v>
      </c>
      <c r="FK92" s="13">
        <f t="shared" si="261"/>
        <v>0</v>
      </c>
      <c r="FL92" s="43">
        <f t="shared" si="202"/>
        <v>0</v>
      </c>
      <c r="FM92" s="13">
        <f ca="1">'13年1-9支出明细'!BP87/9*12</f>
        <v>0</v>
      </c>
      <c r="FN92" s="13">
        <v>0</v>
      </c>
      <c r="FO92" s="43">
        <v>0</v>
      </c>
      <c r="FP92" s="13">
        <v>0</v>
      </c>
      <c r="FQ92" s="13">
        <f t="shared" si="262"/>
        <v>0</v>
      </c>
      <c r="FR92" s="43">
        <f t="shared" si="203"/>
        <v>0</v>
      </c>
      <c r="FS92" s="13">
        <f ca="1">'13年1-9支出明细'!BR87/9*12</f>
        <v>0</v>
      </c>
      <c r="FT92" s="13">
        <v>0</v>
      </c>
      <c r="FU92" s="13"/>
      <c r="FV92" s="43"/>
      <c r="FW92" s="13">
        <f ca="1">'13年1-9支出明细'!BT87/9*12</f>
        <v>0</v>
      </c>
      <c r="FX92" s="13">
        <f t="shared" si="263"/>
        <v>0</v>
      </c>
      <c r="FY92" s="43">
        <f t="shared" si="204"/>
        <v>0</v>
      </c>
      <c r="FZ92" s="12">
        <f ca="1">'13年1-9支出明细'!BU87/9*12</f>
        <v>2914.2</v>
      </c>
      <c r="GA92" s="12">
        <f t="shared" si="264"/>
        <v>3382.0026068975758</v>
      </c>
      <c r="GB92" s="43">
        <f t="shared" si="205"/>
        <v>1.007226547362342E-4</v>
      </c>
      <c r="GC92" s="12">
        <f ca="1">'13年1-9支出明细'!BV87/9*12</f>
        <v>0</v>
      </c>
      <c r="GD92" s="12">
        <f t="shared" si="265"/>
        <v>0</v>
      </c>
      <c r="GE92" s="43">
        <f t="shared" si="206"/>
        <v>0</v>
      </c>
      <c r="GF92" s="12">
        <f ca="1">'13年1-9支出明细'!BW87/9*12</f>
        <v>0</v>
      </c>
      <c r="GG92" s="12">
        <f t="shared" si="266"/>
        <v>0</v>
      </c>
      <c r="GH92" s="43">
        <f t="shared" si="207"/>
        <v>0</v>
      </c>
      <c r="GI92" s="12">
        <v>0</v>
      </c>
      <c r="GJ92" s="12">
        <f t="shared" si="267"/>
        <v>0</v>
      </c>
      <c r="GK92" s="43">
        <f t="shared" si="208"/>
        <v>0</v>
      </c>
      <c r="GL92" s="27">
        <f t="shared" si="154"/>
        <v>0</v>
      </c>
      <c r="GM92" s="27">
        <f t="shared" si="268"/>
        <v>0</v>
      </c>
      <c r="GN92" s="43">
        <f t="shared" si="209"/>
        <v>0</v>
      </c>
      <c r="GO92" s="13">
        <f ca="1">'13年1-9支出明细'!BZ87/9*12</f>
        <v>0</v>
      </c>
      <c r="GP92" s="13" t="e">
        <f t="shared" si="269"/>
        <v>#DIV/0!</v>
      </c>
      <c r="GQ92" s="43" t="e">
        <f t="shared" si="210"/>
        <v>#DIV/0!</v>
      </c>
      <c r="GR92" s="13">
        <f ca="1">'13年1-9支出明细'!CA87/9*12</f>
        <v>0</v>
      </c>
      <c r="GS92" s="13">
        <f t="shared" si="270"/>
        <v>0</v>
      </c>
      <c r="GT92" s="43">
        <f t="shared" si="211"/>
        <v>0</v>
      </c>
      <c r="GU92" s="13">
        <f ca="1">'13年1-9支出明细'!CB87/9*12</f>
        <v>0</v>
      </c>
      <c r="GV92" s="27">
        <f t="shared" si="271"/>
        <v>0</v>
      </c>
      <c r="GW92" s="38">
        <f t="shared" si="214"/>
        <v>0</v>
      </c>
      <c r="GX92" s="13">
        <f ca="1">'13年1-9支出明细'!CC87/9*12</f>
        <v>0</v>
      </c>
      <c r="GY92" s="13">
        <f t="shared" si="272"/>
        <v>0</v>
      </c>
      <c r="GZ92" s="43">
        <f t="shared" si="212"/>
        <v>0</v>
      </c>
      <c r="HA92" s="13">
        <f ca="1">'13年1-9支出明细'!CD87/9*12</f>
        <v>0</v>
      </c>
      <c r="HB92" s="13">
        <f t="shared" si="273"/>
        <v>0</v>
      </c>
      <c r="HC92" s="56">
        <f t="shared" si="213"/>
        <v>0</v>
      </c>
    </row>
    <row r="93" spans="1:211">
      <c r="A93" s="18">
        <v>218</v>
      </c>
      <c r="B93" s="3" t="s">
        <v>566</v>
      </c>
      <c r="C93" s="3" t="s">
        <v>382</v>
      </c>
      <c r="D93" s="12">
        <f t="shared" si="147"/>
        <v>140317.31333333332</v>
      </c>
      <c r="E93" s="12">
        <f t="shared" si="148"/>
        <v>126492.2</v>
      </c>
      <c r="F93" s="13">
        <v>62676</v>
      </c>
      <c r="G93" s="26">
        <f t="shared" si="215"/>
        <v>72737.078920428408</v>
      </c>
      <c r="H93" s="40">
        <f t="shared" si="216"/>
        <v>9.1765556660092153E-4</v>
      </c>
      <c r="I93" s="13">
        <v>28412</v>
      </c>
      <c r="J93" s="13">
        <f t="shared" si="217"/>
        <v>32972.842655677006</v>
      </c>
      <c r="K93" s="40">
        <f t="shared" si="155"/>
        <v>7.6530643853502697E-4</v>
      </c>
      <c r="L93" s="13">
        <v>28204.2</v>
      </c>
      <c r="M93" s="13">
        <f t="shared" si="218"/>
        <v>32731.685514192795</v>
      </c>
      <c r="N93" s="40">
        <f t="shared" si="156"/>
        <v>9.1765556660092175E-4</v>
      </c>
      <c r="O93" s="13">
        <v>0</v>
      </c>
      <c r="P93" s="13">
        <v>1620</v>
      </c>
      <c r="Q93" s="13">
        <f t="shared" si="149"/>
        <v>0</v>
      </c>
      <c r="R93" s="43">
        <f t="shared" si="150"/>
        <v>0</v>
      </c>
      <c r="S93" s="124">
        <v>0</v>
      </c>
      <c r="T93" s="130">
        <v>4800</v>
      </c>
      <c r="U93" s="125">
        <v>1620</v>
      </c>
      <c r="V93" s="125">
        <f t="shared" si="219"/>
        <v>5570.5210737452371</v>
      </c>
      <c r="W93" s="43">
        <f t="shared" si="157"/>
        <v>8.5873765564620013E-4</v>
      </c>
      <c r="X93" s="13">
        <f ca="1">'13年1-9支出明细'!K88/9*12</f>
        <v>2400</v>
      </c>
      <c r="Y93" s="13">
        <f t="shared" si="220"/>
        <v>2785.2605368726176</v>
      </c>
      <c r="Z93" s="43">
        <f t="shared" si="158"/>
        <v>9.8548436282687273E-4</v>
      </c>
      <c r="AA93" s="13">
        <f ca="1">'13年1-9支出明细'!L88/9*12</f>
        <v>0</v>
      </c>
      <c r="AB93" s="13">
        <f t="shared" si="221"/>
        <v>0</v>
      </c>
      <c r="AC93" s="43">
        <f t="shared" si="159"/>
        <v>0</v>
      </c>
      <c r="AD93" s="13">
        <f ca="1">'13年1-9支出明细'!M88/9*12</f>
        <v>0</v>
      </c>
      <c r="AE93" s="13">
        <f t="shared" si="222"/>
        <v>0</v>
      </c>
      <c r="AF93" s="43">
        <f t="shared" si="160"/>
        <v>0</v>
      </c>
      <c r="AG93" s="13">
        <f ca="1">'13年1-9支出明细'!N88/9*12</f>
        <v>0</v>
      </c>
      <c r="AH93" s="23">
        <v>0</v>
      </c>
      <c r="AI93" s="43">
        <v>0</v>
      </c>
      <c r="AJ93" s="23">
        <f t="shared" si="161"/>
        <v>0</v>
      </c>
      <c r="AK93" s="23">
        <f t="shared" si="162"/>
        <v>0</v>
      </c>
      <c r="AL93" s="43">
        <f t="shared" si="163"/>
        <v>0</v>
      </c>
      <c r="AM93" s="13">
        <f ca="1">'13年1-9支出明细'!P88/9*12</f>
        <v>0</v>
      </c>
      <c r="AN93" s="13">
        <f t="shared" si="223"/>
        <v>0</v>
      </c>
      <c r="AO93" s="43">
        <f t="shared" si="164"/>
        <v>0</v>
      </c>
      <c r="AP93" s="13">
        <f ca="1">'13年1-9支出明细'!Q88/9*12</f>
        <v>0</v>
      </c>
      <c r="AQ93" s="13">
        <f t="shared" si="224"/>
        <v>0</v>
      </c>
      <c r="AR93" s="43">
        <f t="shared" si="165"/>
        <v>0</v>
      </c>
      <c r="AS93" s="13">
        <f ca="1">'13年1-9支出明细'!R88/9*12</f>
        <v>0</v>
      </c>
      <c r="AT93" s="13">
        <f t="shared" si="225"/>
        <v>0</v>
      </c>
      <c r="AU93" s="43">
        <f t="shared" si="166"/>
        <v>0</v>
      </c>
      <c r="AV93" s="13">
        <v>0</v>
      </c>
      <c r="AW93" s="13">
        <f t="shared" si="226"/>
        <v>0</v>
      </c>
      <c r="AX93" s="43">
        <f t="shared" si="167"/>
        <v>0</v>
      </c>
      <c r="AY93" s="12">
        <f t="shared" si="227"/>
        <v>4408.1000000000004</v>
      </c>
      <c r="AZ93" s="31">
        <f t="shared" si="228"/>
        <v>5115.7112385784121</v>
      </c>
      <c r="BA93" s="43">
        <f t="shared" si="168"/>
        <v>4.2225274749553867E-5</v>
      </c>
      <c r="BB93" s="13">
        <f ca="1">'13年1-9支出明细'!U88/9*12</f>
        <v>0</v>
      </c>
      <c r="BC93" s="13">
        <f t="shared" si="229"/>
        <v>0</v>
      </c>
      <c r="BD93" s="43">
        <f t="shared" si="169"/>
        <v>0</v>
      </c>
      <c r="BE93" s="13">
        <f ca="1">'13年1-9支出明细'!V88/9*12</f>
        <v>0</v>
      </c>
      <c r="BF93" s="13">
        <f t="shared" si="230"/>
        <v>0</v>
      </c>
      <c r="BG93" s="43">
        <f t="shared" si="170"/>
        <v>0</v>
      </c>
      <c r="BH93" s="13">
        <f ca="1">'13年1-9支出明细'!W88/9*12</f>
        <v>0</v>
      </c>
      <c r="BI93" s="13">
        <f t="shared" si="231"/>
        <v>0</v>
      </c>
      <c r="BJ93" s="43">
        <f t="shared" si="171"/>
        <v>0</v>
      </c>
      <c r="BK93" s="13">
        <f ca="1">'13年1-9支出明细'!X88/9*12</f>
        <v>442.19999999999993</v>
      </c>
      <c r="BL93" s="13">
        <f t="shared" si="232"/>
        <v>513.18425391877975</v>
      </c>
      <c r="BM93" s="43">
        <f t="shared" si="172"/>
        <v>6.5055792526377213E-4</v>
      </c>
      <c r="BN93" s="13">
        <f ca="1">'13年1-9支出明细'!Y88/9*12</f>
        <v>500</v>
      </c>
      <c r="BO93" s="13">
        <f t="shared" si="233"/>
        <v>580.26261184846203</v>
      </c>
      <c r="BP93" s="43">
        <f t="shared" si="173"/>
        <v>2.4733969830057645E-4</v>
      </c>
      <c r="BQ93" s="13">
        <f ca="1">'13年1-9支出明细'!Z88/9*12</f>
        <v>1697.52</v>
      </c>
      <c r="BR93" s="13">
        <f ca="1">Sheet2!EP87+Sheet2!V87</f>
        <v>1768.38</v>
      </c>
      <c r="BS93" s="13">
        <f t="shared" si="234"/>
        <v>1970.0147777300028</v>
      </c>
      <c r="BT93" s="43">
        <f t="shared" si="174"/>
        <v>1.9194147023880784E-5</v>
      </c>
      <c r="BU93" s="13">
        <f ca="1">'13年1-9支出明细'!AB88/9*12</f>
        <v>2357.893333333333</v>
      </c>
      <c r="BV93" s="13">
        <f t="shared" si="235"/>
        <v>2736.3946881201523</v>
      </c>
      <c r="BW93" s="43">
        <f t="shared" si="175"/>
        <v>5.2019525515753474E-4</v>
      </c>
      <c r="BX93" s="13">
        <f ca="1">'13年1-9支出明细'!AC88/9*12</f>
        <v>0</v>
      </c>
      <c r="BY93" s="13">
        <f t="shared" si="236"/>
        <v>0</v>
      </c>
      <c r="BZ93" s="43">
        <f t="shared" si="176"/>
        <v>0</v>
      </c>
      <c r="CA93" s="12">
        <f t="shared" si="274"/>
        <v>1202.3333333333333</v>
      </c>
      <c r="CB93" s="30">
        <f t="shared" si="237"/>
        <v>1395.338160624935</v>
      </c>
      <c r="CC93" s="43">
        <f t="shared" si="177"/>
        <v>4.4956844635581186E-6</v>
      </c>
      <c r="CD93" s="13">
        <f ca="1">'13年1-9支出明细'!AE88/9*12</f>
        <v>1202.3333333333333</v>
      </c>
      <c r="CE93" s="13">
        <f t="shared" si="238"/>
        <v>1395.3381606249352</v>
      </c>
      <c r="CF93" s="43">
        <f t="shared" si="178"/>
        <v>5.2042246347158261E-6</v>
      </c>
      <c r="CG93" s="13">
        <f ca="1">'13年1-9支出明细'!AF88/9*12</f>
        <v>0</v>
      </c>
      <c r="CH93" s="13">
        <f ca="1">Sheet2!BP87+Sheet2!ET87</f>
        <v>0</v>
      </c>
      <c r="CI93" s="13">
        <f t="shared" si="239"/>
        <v>0</v>
      </c>
      <c r="CJ93" s="43">
        <f t="shared" si="179"/>
        <v>0</v>
      </c>
      <c r="CK93" s="12">
        <f t="shared" si="153"/>
        <v>36.800000000000004</v>
      </c>
      <c r="CL93" s="30">
        <f t="shared" si="240"/>
        <v>42.707328232046819</v>
      </c>
      <c r="CM93" s="43">
        <f t="shared" si="180"/>
        <v>4.0166809739605943E-7</v>
      </c>
      <c r="CN93" s="13">
        <f ca="1">'13年1-9支出明细'!AI88/9*12</f>
        <v>0</v>
      </c>
      <c r="CO93" s="13">
        <f t="shared" si="241"/>
        <v>0</v>
      </c>
      <c r="CP93" s="43">
        <f t="shared" si="181"/>
        <v>0</v>
      </c>
      <c r="CQ93" s="13">
        <f ca="1">'13年1-9支出明细'!AJ88/9*12</f>
        <v>0</v>
      </c>
      <c r="CR93" s="13">
        <f t="shared" si="242"/>
        <v>0</v>
      </c>
      <c r="CS93" s="43">
        <f t="shared" si="182"/>
        <v>0</v>
      </c>
      <c r="CT93" s="13">
        <f ca="1">'13年1-9支出明细'!AK88/9*12</f>
        <v>0</v>
      </c>
      <c r="CU93" s="13">
        <f t="shared" si="243"/>
        <v>0</v>
      </c>
      <c r="CV93" s="43">
        <f t="shared" si="183"/>
        <v>0</v>
      </c>
      <c r="CW93" s="13">
        <f ca="1">'13年1-9支出明细'!AL88/9*12</f>
        <v>0</v>
      </c>
      <c r="CX93" s="13">
        <f t="shared" si="244"/>
        <v>0</v>
      </c>
      <c r="CY93" s="43">
        <f t="shared" si="184"/>
        <v>0</v>
      </c>
      <c r="CZ93" s="13">
        <f ca="1">'13年1-9支出明细'!AM88/9*12</f>
        <v>0</v>
      </c>
      <c r="DA93" s="13">
        <f t="shared" si="245"/>
        <v>0</v>
      </c>
      <c r="DB93" s="43">
        <f t="shared" si="185"/>
        <v>0</v>
      </c>
      <c r="DC93" s="13">
        <f ca="1">'13年1-9支出明细'!AN88/9*12</f>
        <v>0</v>
      </c>
      <c r="DD93" s="13">
        <f t="shared" si="246"/>
        <v>0</v>
      </c>
      <c r="DE93" s="14">
        <f ca="1">DG93+DJ93+DM93+DN93</f>
        <v>0</v>
      </c>
      <c r="DF93" s="43">
        <f t="shared" si="186"/>
        <v>0</v>
      </c>
      <c r="DG93" s="13">
        <f ca="1">'13年1-9支出明细'!AP88/9*12</f>
        <v>0</v>
      </c>
      <c r="DH93" s="13">
        <f t="shared" si="247"/>
        <v>0</v>
      </c>
      <c r="DI93" s="43">
        <f t="shared" si="187"/>
        <v>0</v>
      </c>
      <c r="DJ93" s="13">
        <f ca="1">'13年1-9支出明细'!AQ88/9*12</f>
        <v>0</v>
      </c>
      <c r="DK93" s="13">
        <f t="shared" si="248"/>
        <v>0</v>
      </c>
      <c r="DL93" s="43">
        <f t="shared" si="188"/>
        <v>0</v>
      </c>
      <c r="DM93" s="13">
        <f ca="1">'13年1-9支出明细'!AR88/9*12</f>
        <v>0</v>
      </c>
      <c r="DN93" s="13">
        <f ca="1">Sheet2!DK87+Sheet2!AH87</f>
        <v>0</v>
      </c>
      <c r="DO93" s="13"/>
      <c r="DP93" s="43">
        <f t="shared" si="189"/>
        <v>0</v>
      </c>
      <c r="DQ93" s="13">
        <f ca="1">'13年1-9支出明细'!AT88/9*12</f>
        <v>0</v>
      </c>
      <c r="DR93" s="13">
        <f t="shared" si="249"/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43">
        <f t="shared" si="190"/>
        <v>0</v>
      </c>
      <c r="EA93" s="13">
        <v>0</v>
      </c>
      <c r="EB93" s="13">
        <f t="shared" si="250"/>
        <v>0</v>
      </c>
      <c r="EC93" s="43">
        <f t="shared" si="191"/>
        <v>0</v>
      </c>
      <c r="ED93" s="13">
        <f ca="1">'13年1-9支出明细'!BC88/9*12</f>
        <v>0</v>
      </c>
      <c r="EE93" s="13">
        <f t="shared" si="251"/>
        <v>0</v>
      </c>
      <c r="EF93" s="43">
        <f t="shared" si="192"/>
        <v>0</v>
      </c>
      <c r="EG93" s="13">
        <f ca="1">'13年1-9支出明细'!BD88/9*12</f>
        <v>0</v>
      </c>
      <c r="EH93" s="13">
        <f t="shared" si="252"/>
        <v>0</v>
      </c>
      <c r="EI93" s="43">
        <f t="shared" si="193"/>
        <v>0</v>
      </c>
      <c r="EJ93" s="13">
        <f ca="1">'13年1-9支出明细'!BE88/9*12</f>
        <v>0</v>
      </c>
      <c r="EK93" s="13">
        <f t="shared" si="253"/>
        <v>0</v>
      </c>
      <c r="EL93" s="13">
        <v>0</v>
      </c>
      <c r="EM93" s="43">
        <f t="shared" si="194"/>
        <v>0</v>
      </c>
      <c r="EN93" s="13">
        <f ca="1">'13年1-9支出明细'!BG88/9*12</f>
        <v>0</v>
      </c>
      <c r="EO93" s="13">
        <f t="shared" si="254"/>
        <v>0</v>
      </c>
      <c r="EP93" s="43">
        <f t="shared" si="195"/>
        <v>0</v>
      </c>
      <c r="EQ93" s="13">
        <f ca="1">'13年1-9支出明细'!BH88/9*12</f>
        <v>0</v>
      </c>
      <c r="ER93" s="13">
        <f t="shared" si="255"/>
        <v>0</v>
      </c>
      <c r="ES93" s="43">
        <f t="shared" si="196"/>
        <v>0</v>
      </c>
      <c r="ET93" s="13">
        <v>0</v>
      </c>
      <c r="EU93" s="13">
        <f t="shared" si="256"/>
        <v>0</v>
      </c>
      <c r="EV93" s="43">
        <f t="shared" si="197"/>
        <v>0</v>
      </c>
      <c r="EW93" s="13">
        <f ca="1">'13年1-9支出明细'!BJ88/9*12</f>
        <v>0</v>
      </c>
      <c r="EX93" s="13">
        <f t="shared" si="257"/>
        <v>0</v>
      </c>
      <c r="EY93" s="43">
        <f t="shared" si="198"/>
        <v>0</v>
      </c>
      <c r="EZ93" s="13">
        <v>0</v>
      </c>
      <c r="FA93" s="13">
        <f t="shared" si="258"/>
        <v>0</v>
      </c>
      <c r="FB93" s="43">
        <f t="shared" si="199"/>
        <v>0</v>
      </c>
      <c r="FC93" s="13">
        <f ca="1">'13年1-9支出明细'!BL88/9*12</f>
        <v>0</v>
      </c>
      <c r="FD93" s="13">
        <f t="shared" si="259"/>
        <v>0</v>
      </c>
      <c r="FE93" s="43">
        <f t="shared" si="200"/>
        <v>0</v>
      </c>
      <c r="FF93" s="13">
        <f ca="1">'13年1-9支出明细'!BM88/9*12</f>
        <v>0</v>
      </c>
      <c r="FG93" s="13">
        <f t="shared" si="260"/>
        <v>0</v>
      </c>
      <c r="FH93" s="43">
        <f t="shared" si="201"/>
        <v>0</v>
      </c>
      <c r="FI93" s="13">
        <f ca="1">'13年1-9支出明细'!BN88/9*12</f>
        <v>36.800000000000004</v>
      </c>
      <c r="FJ93" s="13">
        <f ca="1">Sheet2!EX87+Sheet2!BF87</f>
        <v>0</v>
      </c>
      <c r="FK93" s="13">
        <f t="shared" si="261"/>
        <v>42.707328232046812</v>
      </c>
      <c r="FL93" s="43">
        <f t="shared" si="202"/>
        <v>2.8151649877930477E-5</v>
      </c>
      <c r="FM93" s="13">
        <f ca="1">'13年1-9支出明细'!BP88/9*12</f>
        <v>0</v>
      </c>
      <c r="FN93" s="13">
        <v>0</v>
      </c>
      <c r="FO93" s="43">
        <v>0</v>
      </c>
      <c r="FP93" s="13">
        <v>0</v>
      </c>
      <c r="FQ93" s="13">
        <f t="shared" si="262"/>
        <v>0</v>
      </c>
      <c r="FR93" s="43">
        <f t="shared" si="203"/>
        <v>0</v>
      </c>
      <c r="FS93" s="13">
        <f ca="1">'13年1-9支出明细'!BR88/9*12</f>
        <v>0</v>
      </c>
      <c r="FT93" s="14" t="s">
        <v>480</v>
      </c>
      <c r="FU93" s="14"/>
      <c r="FV93" s="43"/>
      <c r="FW93" s="13">
        <f ca="1">'13年1-9支出明细'!BT88/9*12</f>
        <v>0</v>
      </c>
      <c r="FX93" s="13">
        <f t="shared" si="263"/>
        <v>0</v>
      </c>
      <c r="FY93" s="43">
        <f t="shared" si="204"/>
        <v>0</v>
      </c>
      <c r="FZ93" s="12">
        <f ca="1">'13年1-9支出明细'!BU88/9*12</f>
        <v>8177.88</v>
      </c>
      <c r="GA93" s="12">
        <f t="shared" si="264"/>
        <v>9490.6360163666031</v>
      </c>
      <c r="GB93" s="43">
        <f t="shared" si="205"/>
        <v>2.8264970959932575E-4</v>
      </c>
      <c r="GC93" s="12">
        <f ca="1">'13年1-9支出明细'!BV88/9*12</f>
        <v>0</v>
      </c>
      <c r="GD93" s="12">
        <f t="shared" si="265"/>
        <v>0</v>
      </c>
      <c r="GE93" s="43">
        <f t="shared" si="206"/>
        <v>0</v>
      </c>
      <c r="GF93" s="12">
        <f ca="1">'13年1-9支出明细'!BW88/9*12</f>
        <v>0</v>
      </c>
      <c r="GG93" s="12">
        <f t="shared" si="266"/>
        <v>0</v>
      </c>
      <c r="GH93" s="43">
        <f t="shared" si="207"/>
        <v>0</v>
      </c>
      <c r="GI93" s="12">
        <v>0</v>
      </c>
      <c r="GJ93" s="12">
        <f t="shared" si="267"/>
        <v>0</v>
      </c>
      <c r="GK93" s="43">
        <f t="shared" si="208"/>
        <v>0</v>
      </c>
      <c r="GL93" s="27">
        <f t="shared" si="154"/>
        <v>0</v>
      </c>
      <c r="GM93" s="27">
        <f t="shared" si="268"/>
        <v>0</v>
      </c>
      <c r="GN93" s="43">
        <f t="shared" si="209"/>
        <v>0</v>
      </c>
      <c r="GO93" s="13">
        <f ca="1">'13年1-9支出明细'!BZ88/9*12</f>
        <v>0</v>
      </c>
      <c r="GP93" s="13" t="e">
        <f t="shared" si="269"/>
        <v>#DIV/0!</v>
      </c>
      <c r="GQ93" s="43" t="e">
        <f t="shared" si="210"/>
        <v>#DIV/0!</v>
      </c>
      <c r="GR93" s="13">
        <f ca="1">'13年1-9支出明细'!CA88/9*12</f>
        <v>0</v>
      </c>
      <c r="GS93" s="13">
        <f t="shared" si="270"/>
        <v>0</v>
      </c>
      <c r="GT93" s="43">
        <f t="shared" si="211"/>
        <v>0</v>
      </c>
      <c r="GU93" s="13">
        <f ca="1">'13年1-9支出明细'!CB88/9*12</f>
        <v>0</v>
      </c>
      <c r="GV93" s="27">
        <f t="shared" si="271"/>
        <v>0</v>
      </c>
      <c r="GW93" s="38">
        <f t="shared" si="214"/>
        <v>0</v>
      </c>
      <c r="GX93" s="13">
        <f ca="1">'13年1-9支出明细'!CC88/9*12</f>
        <v>0</v>
      </c>
      <c r="GY93" s="13">
        <f t="shared" si="272"/>
        <v>0</v>
      </c>
      <c r="GZ93" s="43">
        <f t="shared" si="212"/>
        <v>0</v>
      </c>
      <c r="HA93" s="13">
        <f ca="1">'13年1-9支出明细'!CD88/9*12</f>
        <v>0</v>
      </c>
      <c r="HB93" s="13">
        <f t="shared" si="273"/>
        <v>0</v>
      </c>
      <c r="HC93" s="56">
        <f t="shared" si="213"/>
        <v>0</v>
      </c>
    </row>
    <row r="94" spans="1:211">
      <c r="A94" s="18">
        <v>219</v>
      </c>
      <c r="B94" s="3" t="s">
        <v>567</v>
      </c>
      <c r="C94" s="3" t="s">
        <v>383</v>
      </c>
      <c r="D94" s="12">
        <f t="shared" si="147"/>
        <v>207678.44333333333</v>
      </c>
      <c r="E94" s="12">
        <f t="shared" si="148"/>
        <v>200952.8</v>
      </c>
      <c r="F94" s="13">
        <v>111024</v>
      </c>
      <c r="G94" s="26">
        <f t="shared" si="215"/>
        <v>128846.1524357273</v>
      </c>
      <c r="H94" s="40">
        <f t="shared" si="216"/>
        <v>1.6255311702454004E-3</v>
      </c>
      <c r="I94" s="13">
        <v>25568</v>
      </c>
      <c r="J94" s="13">
        <f t="shared" si="217"/>
        <v>29672.308919482955</v>
      </c>
      <c r="K94" s="40">
        <f t="shared" si="155"/>
        <v>6.8870037380204031E-4</v>
      </c>
      <c r="L94" s="13">
        <v>49960.800000000003</v>
      </c>
      <c r="M94" s="13">
        <f t="shared" si="218"/>
        <v>57980.768596077294</v>
      </c>
      <c r="N94" s="40">
        <f t="shared" si="156"/>
        <v>1.6255311702454006E-3</v>
      </c>
      <c r="O94" s="13">
        <v>0</v>
      </c>
      <c r="P94" s="13">
        <v>0</v>
      </c>
      <c r="Q94" s="13">
        <f t="shared" si="149"/>
        <v>0</v>
      </c>
      <c r="R94" s="43">
        <f t="shared" si="150"/>
        <v>0</v>
      </c>
      <c r="S94" s="124">
        <v>0</v>
      </c>
      <c r="T94" s="130">
        <v>14400</v>
      </c>
      <c r="U94" s="125">
        <v>0</v>
      </c>
      <c r="V94" s="125">
        <f t="shared" si="219"/>
        <v>16711.563221235712</v>
      </c>
      <c r="W94" s="43">
        <f t="shared" si="157"/>
        <v>2.5762129669386004E-3</v>
      </c>
      <c r="X94" s="13">
        <f ca="1">'13年1-9支出明细'!K89/9*12</f>
        <v>0</v>
      </c>
      <c r="Y94" s="13">
        <f t="shared" si="220"/>
        <v>0</v>
      </c>
      <c r="Z94" s="43">
        <f t="shared" si="158"/>
        <v>0</v>
      </c>
      <c r="AA94" s="13">
        <f ca="1">'13年1-9支出明细'!L89/9*12</f>
        <v>0</v>
      </c>
      <c r="AB94" s="13">
        <f t="shared" si="221"/>
        <v>0</v>
      </c>
      <c r="AC94" s="43">
        <f t="shared" si="159"/>
        <v>0</v>
      </c>
      <c r="AD94" s="13">
        <f ca="1">'13年1-9支出明细'!M89/9*12</f>
        <v>0</v>
      </c>
      <c r="AE94" s="13">
        <f t="shared" si="222"/>
        <v>0</v>
      </c>
      <c r="AF94" s="43">
        <f t="shared" si="160"/>
        <v>0</v>
      </c>
      <c r="AG94" s="13">
        <f ca="1">'13年1-9支出明细'!N89/9*12</f>
        <v>0</v>
      </c>
      <c r="AH94" s="23">
        <v>0</v>
      </c>
      <c r="AI94" s="43">
        <v>0</v>
      </c>
      <c r="AJ94" s="23">
        <f t="shared" si="161"/>
        <v>0</v>
      </c>
      <c r="AK94" s="23">
        <f t="shared" si="162"/>
        <v>0</v>
      </c>
      <c r="AL94" s="43">
        <f t="shared" si="163"/>
        <v>0</v>
      </c>
      <c r="AM94" s="13">
        <f ca="1">'13年1-9支出明细'!P89/9*12</f>
        <v>0</v>
      </c>
      <c r="AN94" s="13">
        <f t="shared" si="223"/>
        <v>0</v>
      </c>
      <c r="AO94" s="43">
        <f t="shared" si="164"/>
        <v>0</v>
      </c>
      <c r="AP94" s="13">
        <f ca="1">'13年1-9支出明细'!Q89/9*12</f>
        <v>0</v>
      </c>
      <c r="AQ94" s="13">
        <f t="shared" si="224"/>
        <v>0</v>
      </c>
      <c r="AR94" s="43">
        <f t="shared" si="165"/>
        <v>0</v>
      </c>
      <c r="AS94" s="13">
        <f ca="1">'13年1-9支出明细'!R89/9*12</f>
        <v>0</v>
      </c>
      <c r="AT94" s="13">
        <f t="shared" si="225"/>
        <v>0</v>
      </c>
      <c r="AU94" s="43">
        <f t="shared" si="166"/>
        <v>0</v>
      </c>
      <c r="AV94" s="13">
        <v>0</v>
      </c>
      <c r="AW94" s="13">
        <f t="shared" si="226"/>
        <v>0</v>
      </c>
      <c r="AX94" s="43">
        <f t="shared" si="167"/>
        <v>0</v>
      </c>
      <c r="AY94" s="12">
        <f t="shared" si="227"/>
        <v>2440.6566666666668</v>
      </c>
      <c r="AZ94" s="31">
        <f t="shared" si="228"/>
        <v>2832.443624050723</v>
      </c>
      <c r="BA94" s="43">
        <f t="shared" si="168"/>
        <v>2.3379097189113292E-5</v>
      </c>
      <c r="BB94" s="13">
        <f ca="1">'13年1-9支出明细'!U89/9*12</f>
        <v>0</v>
      </c>
      <c r="BC94" s="13">
        <f t="shared" si="229"/>
        <v>0</v>
      </c>
      <c r="BD94" s="43">
        <f t="shared" si="169"/>
        <v>0</v>
      </c>
      <c r="BE94" s="13">
        <f ca="1">'13年1-9支出明细'!V89/9*12</f>
        <v>0</v>
      </c>
      <c r="BF94" s="13">
        <f t="shared" si="230"/>
        <v>0</v>
      </c>
      <c r="BG94" s="43">
        <f t="shared" si="170"/>
        <v>0</v>
      </c>
      <c r="BH94" s="13">
        <f ca="1">'13年1-9支出明细'!W89/9*12</f>
        <v>0</v>
      </c>
      <c r="BI94" s="13">
        <f t="shared" si="231"/>
        <v>0</v>
      </c>
      <c r="BJ94" s="43">
        <f t="shared" si="171"/>
        <v>0</v>
      </c>
      <c r="BK94" s="13">
        <f ca="1">'13年1-9支出明细'!X89/9*12</f>
        <v>22.666666666666664</v>
      </c>
      <c r="BL94" s="13">
        <f t="shared" si="232"/>
        <v>26.305238403796942</v>
      </c>
      <c r="BM94" s="43">
        <f t="shared" si="172"/>
        <v>3.3346855810294365E-5</v>
      </c>
      <c r="BN94" s="13">
        <f ca="1">'13年1-9支出明细'!Y89/9*12</f>
        <v>0</v>
      </c>
      <c r="BO94" s="13">
        <f t="shared" si="233"/>
        <v>0</v>
      </c>
      <c r="BP94" s="43">
        <f t="shared" si="173"/>
        <v>0</v>
      </c>
      <c r="BQ94" s="13">
        <f ca="1">'13年1-9支出明细'!Z89/9*12</f>
        <v>41.199999999999996</v>
      </c>
      <c r="BR94" s="13">
        <f ca="1">Sheet2!EP88+Sheet2!V88</f>
        <v>2376.79</v>
      </c>
      <c r="BS94" s="13">
        <f t="shared" si="234"/>
        <v>47.81363921631327</v>
      </c>
      <c r="BT94" s="43">
        <f t="shared" si="174"/>
        <v>4.6585539927888227E-7</v>
      </c>
      <c r="BU94" s="13">
        <f ca="1">'13年1-9支出明细'!AB89/9*12</f>
        <v>2449.0533333333333</v>
      </c>
      <c r="BV94" s="13">
        <f t="shared" si="235"/>
        <v>2842.1881675123636</v>
      </c>
      <c r="BW94" s="43">
        <f t="shared" si="175"/>
        <v>5.4030685172120208E-4</v>
      </c>
      <c r="BX94" s="13">
        <f ca="1">'13年1-9支出明细'!AC89/9*12</f>
        <v>720</v>
      </c>
      <c r="BY94" s="13">
        <f t="shared" si="236"/>
        <v>835.57816106178541</v>
      </c>
      <c r="BZ94" s="43">
        <f t="shared" si="176"/>
        <v>6.4189939075783519E-4</v>
      </c>
      <c r="CA94" s="12">
        <f t="shared" si="274"/>
        <v>41.6</v>
      </c>
      <c r="CB94" s="30">
        <f t="shared" si="237"/>
        <v>48.277849305792053</v>
      </c>
      <c r="CC94" s="43">
        <f t="shared" si="177"/>
        <v>1.5554794040811014E-7</v>
      </c>
      <c r="CD94" s="13">
        <f ca="1">'13年1-9支出明细'!AE89/9*12</f>
        <v>41.6</v>
      </c>
      <c r="CE94" s="13">
        <f t="shared" si="238"/>
        <v>48.277849305792053</v>
      </c>
      <c r="CF94" s="43">
        <f t="shared" si="178"/>
        <v>1.8006299817369981E-7</v>
      </c>
      <c r="CG94" s="13">
        <f ca="1">'13年1-9支出明细'!AF89/9*12</f>
        <v>0</v>
      </c>
      <c r="CH94" s="13">
        <f ca="1">Sheet2!BP88+Sheet2!ET88</f>
        <v>0</v>
      </c>
      <c r="CI94" s="13">
        <f t="shared" si="239"/>
        <v>0</v>
      </c>
      <c r="CJ94" s="43">
        <f t="shared" si="179"/>
        <v>0</v>
      </c>
      <c r="CK94" s="12">
        <f t="shared" si="153"/>
        <v>6.666666666666667</v>
      </c>
      <c r="CL94" s="30">
        <f t="shared" si="240"/>
        <v>7.7368348246461629</v>
      </c>
      <c r="CM94" s="43">
        <f t="shared" si="180"/>
        <v>7.2765959673199169E-8</v>
      </c>
      <c r="CN94" s="13">
        <f ca="1">'13年1-9支出明细'!AI89/9*12</f>
        <v>0</v>
      </c>
      <c r="CO94" s="13">
        <f t="shared" si="241"/>
        <v>0</v>
      </c>
      <c r="CP94" s="43">
        <f t="shared" si="181"/>
        <v>0</v>
      </c>
      <c r="CQ94" s="13">
        <f ca="1">'13年1-9支出明细'!AJ89/9*12</f>
        <v>0</v>
      </c>
      <c r="CR94" s="13">
        <f t="shared" si="242"/>
        <v>0</v>
      </c>
      <c r="CS94" s="43">
        <f t="shared" si="182"/>
        <v>0</v>
      </c>
      <c r="CT94" s="13">
        <f ca="1">'13年1-9支出明细'!AK89/9*12</f>
        <v>0</v>
      </c>
      <c r="CU94" s="13">
        <f t="shared" si="243"/>
        <v>0</v>
      </c>
      <c r="CV94" s="43">
        <f t="shared" si="183"/>
        <v>0</v>
      </c>
      <c r="CW94" s="13">
        <f ca="1">'13年1-9支出明细'!AL89/9*12</f>
        <v>0</v>
      </c>
      <c r="CX94" s="13">
        <f t="shared" si="244"/>
        <v>0</v>
      </c>
      <c r="CY94" s="43">
        <f t="shared" si="184"/>
        <v>0</v>
      </c>
      <c r="CZ94" s="13">
        <f ca="1">'13年1-9支出明细'!AM89/9*12</f>
        <v>0</v>
      </c>
      <c r="DA94" s="13">
        <f t="shared" si="245"/>
        <v>0</v>
      </c>
      <c r="DB94" s="43">
        <f t="shared" si="185"/>
        <v>0</v>
      </c>
      <c r="DC94" s="13">
        <f ca="1">'13年1-9支出明细'!AN89/9*12</f>
        <v>0</v>
      </c>
      <c r="DD94" s="13">
        <f t="shared" si="246"/>
        <v>0</v>
      </c>
      <c r="DE94" s="14">
        <f ca="1">DG94+DJ94+DM94+DN94</f>
        <v>0</v>
      </c>
      <c r="DF94" s="43">
        <f t="shared" si="186"/>
        <v>0</v>
      </c>
      <c r="DG94" s="13">
        <f ca="1">'13年1-9支出明细'!AP89/9*12</f>
        <v>0</v>
      </c>
      <c r="DH94" s="13">
        <f t="shared" si="247"/>
        <v>0</v>
      </c>
      <c r="DI94" s="43">
        <f t="shared" si="187"/>
        <v>0</v>
      </c>
      <c r="DJ94" s="13">
        <f ca="1">'13年1-9支出明细'!AQ89/9*12</f>
        <v>0</v>
      </c>
      <c r="DK94" s="13">
        <f t="shared" si="248"/>
        <v>0</v>
      </c>
      <c r="DL94" s="43">
        <f t="shared" si="188"/>
        <v>0</v>
      </c>
      <c r="DM94" s="13">
        <f ca="1">'13年1-9支出明细'!AR89/9*12</f>
        <v>0</v>
      </c>
      <c r="DN94" s="13">
        <f ca="1">Sheet2!DK88+Sheet2!AH88</f>
        <v>0</v>
      </c>
      <c r="DO94" s="13"/>
      <c r="DP94" s="43">
        <f t="shared" si="189"/>
        <v>0</v>
      </c>
      <c r="DQ94" s="13">
        <f ca="1">'13年1-9支出明细'!AT89/9*12</f>
        <v>0</v>
      </c>
      <c r="DR94" s="13">
        <f t="shared" si="249"/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43">
        <f t="shared" si="190"/>
        <v>0</v>
      </c>
      <c r="EA94" s="13">
        <v>0</v>
      </c>
      <c r="EB94" s="13">
        <f t="shared" si="250"/>
        <v>0</v>
      </c>
      <c r="EC94" s="43">
        <f t="shared" si="191"/>
        <v>0</v>
      </c>
      <c r="ED94" s="13">
        <f ca="1">'13年1-9支出明细'!BC89/9*12</f>
        <v>0</v>
      </c>
      <c r="EE94" s="13">
        <f t="shared" si="251"/>
        <v>0</v>
      </c>
      <c r="EF94" s="43">
        <f t="shared" si="192"/>
        <v>0</v>
      </c>
      <c r="EG94" s="13">
        <f ca="1">'13年1-9支出明细'!BD89/9*12</f>
        <v>0</v>
      </c>
      <c r="EH94" s="13">
        <f t="shared" si="252"/>
        <v>0</v>
      </c>
      <c r="EI94" s="43">
        <f t="shared" si="193"/>
        <v>0</v>
      </c>
      <c r="EJ94" s="13">
        <f ca="1">'13年1-9支出明细'!BE89/9*12</f>
        <v>0</v>
      </c>
      <c r="EK94" s="13">
        <f t="shared" si="253"/>
        <v>0</v>
      </c>
      <c r="EL94" s="13">
        <v>0</v>
      </c>
      <c r="EM94" s="43">
        <f t="shared" si="194"/>
        <v>0</v>
      </c>
      <c r="EN94" s="13">
        <f ca="1">'13年1-9支出明细'!BG89/9*12</f>
        <v>0</v>
      </c>
      <c r="EO94" s="13">
        <f t="shared" si="254"/>
        <v>0</v>
      </c>
      <c r="EP94" s="43">
        <f t="shared" si="195"/>
        <v>0</v>
      </c>
      <c r="EQ94" s="13">
        <f ca="1">'13年1-9支出明细'!BH89/9*12</f>
        <v>0</v>
      </c>
      <c r="ER94" s="13">
        <f t="shared" si="255"/>
        <v>0</v>
      </c>
      <c r="ES94" s="43">
        <f t="shared" si="196"/>
        <v>0</v>
      </c>
      <c r="ET94" s="13">
        <v>0</v>
      </c>
      <c r="EU94" s="13">
        <f t="shared" si="256"/>
        <v>0</v>
      </c>
      <c r="EV94" s="43">
        <f t="shared" si="197"/>
        <v>0</v>
      </c>
      <c r="EW94" s="13">
        <f ca="1">'13年1-9支出明细'!BJ89/9*12</f>
        <v>0</v>
      </c>
      <c r="EX94" s="13">
        <f t="shared" si="257"/>
        <v>0</v>
      </c>
      <c r="EY94" s="43">
        <f t="shared" si="198"/>
        <v>0</v>
      </c>
      <c r="EZ94" s="13">
        <v>0</v>
      </c>
      <c r="FA94" s="13">
        <f t="shared" si="258"/>
        <v>0</v>
      </c>
      <c r="FB94" s="43">
        <f t="shared" si="199"/>
        <v>0</v>
      </c>
      <c r="FC94" s="13">
        <f ca="1">'13年1-9支出明细'!BL89/9*12</f>
        <v>0</v>
      </c>
      <c r="FD94" s="13">
        <f t="shared" si="259"/>
        <v>0</v>
      </c>
      <c r="FE94" s="43">
        <f t="shared" si="200"/>
        <v>0</v>
      </c>
      <c r="FF94" s="13">
        <f ca="1">'13年1-9支出明细'!BM89/9*12</f>
        <v>0</v>
      </c>
      <c r="FG94" s="13">
        <f t="shared" si="260"/>
        <v>0</v>
      </c>
      <c r="FH94" s="43">
        <f t="shared" si="201"/>
        <v>0</v>
      </c>
      <c r="FI94" s="13">
        <f ca="1">'13年1-9支出明细'!BN89/9*12</f>
        <v>6.666666666666667</v>
      </c>
      <c r="FJ94" s="13">
        <f ca="1">Sheet2!EX88+Sheet2!BF88</f>
        <v>0</v>
      </c>
      <c r="FK94" s="13">
        <f t="shared" si="261"/>
        <v>7.7368348246461602</v>
      </c>
      <c r="FL94" s="43">
        <f t="shared" si="202"/>
        <v>5.0999365720888539E-6</v>
      </c>
      <c r="FM94" s="13">
        <f ca="1">'13年1-9支出明细'!BP89/9*12</f>
        <v>0</v>
      </c>
      <c r="FN94" s="13">
        <v>0</v>
      </c>
      <c r="FO94" s="43">
        <v>0</v>
      </c>
      <c r="FP94" s="13">
        <v>0</v>
      </c>
      <c r="FQ94" s="13">
        <f t="shared" si="262"/>
        <v>0</v>
      </c>
      <c r="FR94" s="43">
        <f t="shared" si="203"/>
        <v>0</v>
      </c>
      <c r="FS94" s="13">
        <f ca="1">'13年1-9支出明细'!BR89/9*12</f>
        <v>0</v>
      </c>
      <c r="FT94" s="13">
        <f ca="1">Sheet2!FC4+Sheet2!BJ4</f>
        <v>0</v>
      </c>
      <c r="FU94" s="13"/>
      <c r="FV94" s="43"/>
      <c r="FW94" s="13">
        <f ca="1">'13年1-9支出明细'!BT89/9*12</f>
        <v>0</v>
      </c>
      <c r="FX94" s="13">
        <f t="shared" si="263"/>
        <v>0</v>
      </c>
      <c r="FY94" s="43">
        <f t="shared" si="204"/>
        <v>0</v>
      </c>
      <c r="FZ94" s="12">
        <f ca="1">'13年1-9支出明细'!BU89/9*12</f>
        <v>4236.72</v>
      </c>
      <c r="GA94" s="12">
        <f t="shared" si="264"/>
        <v>4916.8204257412326</v>
      </c>
      <c r="GB94" s="43">
        <f t="shared" si="205"/>
        <v>1.4643253234990675E-4</v>
      </c>
      <c r="GC94" s="12">
        <f ca="1">'13年1-9支出明细'!BV89/9*12</f>
        <v>0</v>
      </c>
      <c r="GD94" s="12">
        <f t="shared" si="265"/>
        <v>0</v>
      </c>
      <c r="GE94" s="43">
        <f t="shared" si="206"/>
        <v>0</v>
      </c>
      <c r="GF94" s="12">
        <f ca="1">'13年1-9支出明细'!BW89/9*12</f>
        <v>0</v>
      </c>
      <c r="GG94" s="12">
        <f t="shared" si="266"/>
        <v>0</v>
      </c>
      <c r="GH94" s="43">
        <f t="shared" si="207"/>
        <v>0</v>
      </c>
      <c r="GI94" s="12">
        <v>0</v>
      </c>
      <c r="GJ94" s="12">
        <f t="shared" si="267"/>
        <v>0</v>
      </c>
      <c r="GK94" s="43">
        <f t="shared" si="208"/>
        <v>0</v>
      </c>
      <c r="GL94" s="27">
        <f t="shared" si="154"/>
        <v>0</v>
      </c>
      <c r="GM94" s="27">
        <f t="shared" si="268"/>
        <v>0</v>
      </c>
      <c r="GN94" s="43">
        <f t="shared" si="209"/>
        <v>0</v>
      </c>
      <c r="GO94" s="13">
        <f ca="1">'13年1-9支出明细'!BZ89/9*12</f>
        <v>0</v>
      </c>
      <c r="GP94" s="13" t="e">
        <f t="shared" si="269"/>
        <v>#DIV/0!</v>
      </c>
      <c r="GQ94" s="43" t="e">
        <f t="shared" si="210"/>
        <v>#DIV/0!</v>
      </c>
      <c r="GR94" s="13">
        <f ca="1">'13年1-9支出明细'!CA89/9*12</f>
        <v>0</v>
      </c>
      <c r="GS94" s="13">
        <f t="shared" si="270"/>
        <v>0</v>
      </c>
      <c r="GT94" s="43">
        <f t="shared" si="211"/>
        <v>0</v>
      </c>
      <c r="GU94" s="13">
        <f ca="1">'13年1-9支出明细'!CB89/9*12</f>
        <v>0</v>
      </c>
      <c r="GV94" s="27">
        <f t="shared" si="271"/>
        <v>0</v>
      </c>
      <c r="GW94" s="38">
        <f t="shared" si="214"/>
        <v>0</v>
      </c>
      <c r="GX94" s="13">
        <f ca="1">'13年1-9支出明细'!CC89/9*12</f>
        <v>0</v>
      </c>
      <c r="GY94" s="13">
        <f t="shared" si="272"/>
        <v>0</v>
      </c>
      <c r="GZ94" s="43">
        <f t="shared" si="212"/>
        <v>0</v>
      </c>
      <c r="HA94" s="13">
        <f ca="1">'13年1-9支出明细'!CD89/9*12</f>
        <v>0</v>
      </c>
      <c r="HB94" s="13">
        <f t="shared" si="273"/>
        <v>0</v>
      </c>
      <c r="HC94" s="56">
        <f t="shared" si="213"/>
        <v>0</v>
      </c>
    </row>
    <row r="95" spans="1:211">
      <c r="A95" s="18">
        <v>220</v>
      </c>
      <c r="B95" s="3" t="s">
        <v>568</v>
      </c>
      <c r="C95" s="3" t="s">
        <v>384</v>
      </c>
      <c r="D95" s="12">
        <f t="shared" si="147"/>
        <v>21572597.666666672</v>
      </c>
      <c r="E95" s="12">
        <f t="shared" si="148"/>
        <v>586511.80000000005</v>
      </c>
      <c r="F95" s="13">
        <v>174804</v>
      </c>
      <c r="G95" s="26">
        <f t="shared" si="215"/>
        <v>202864.45120311709</v>
      </c>
      <c r="H95" s="40">
        <f t="shared" si="216"/>
        <v>2.5593506870908718E-3</v>
      </c>
      <c r="I95" s="13">
        <v>301846</v>
      </c>
      <c r="J95" s="13">
        <f t="shared" si="217"/>
        <v>350299.89667202177</v>
      </c>
      <c r="K95" s="40">
        <f t="shared" si="155"/>
        <v>8.1305324245404681E-3</v>
      </c>
      <c r="L95" s="13">
        <v>78661.8</v>
      </c>
      <c r="M95" s="13">
        <f t="shared" si="218"/>
        <v>91289.003041402728</v>
      </c>
      <c r="N95" s="40">
        <f t="shared" si="156"/>
        <v>2.5593506870908726E-3</v>
      </c>
      <c r="O95" s="13">
        <v>29760</v>
      </c>
      <c r="P95" s="13">
        <v>0</v>
      </c>
      <c r="Q95" s="13">
        <f t="shared" si="149"/>
        <v>34537.230657220462</v>
      </c>
      <c r="R95" s="43">
        <f t="shared" si="150"/>
        <v>5.3241734650064402E-3</v>
      </c>
      <c r="S95" s="124">
        <v>29701.333333333336</v>
      </c>
      <c r="T95" s="130">
        <v>31200</v>
      </c>
      <c r="U95" s="125">
        <v>0</v>
      </c>
      <c r="V95" s="125">
        <f t="shared" si="219"/>
        <v>36208.386979344032</v>
      </c>
      <c r="W95" s="43">
        <f t="shared" si="157"/>
        <v>5.5817947617003002E-3</v>
      </c>
      <c r="X95" s="13">
        <f ca="1">'13年1-9支出明细'!K90/9*12</f>
        <v>0</v>
      </c>
      <c r="Y95" s="13">
        <f t="shared" si="220"/>
        <v>0</v>
      </c>
      <c r="Z95" s="43">
        <f t="shared" si="158"/>
        <v>0</v>
      </c>
      <c r="AA95" s="13">
        <f ca="1">'13年1-9支出明细'!L90/9*12</f>
        <v>0</v>
      </c>
      <c r="AB95" s="13">
        <f t="shared" si="221"/>
        <v>0</v>
      </c>
      <c r="AC95" s="43">
        <f t="shared" si="159"/>
        <v>0</v>
      </c>
      <c r="AD95" s="13">
        <f ca="1">'13年1-9支出明细'!M90/9*12</f>
        <v>0</v>
      </c>
      <c r="AE95" s="13">
        <f t="shared" si="222"/>
        <v>0</v>
      </c>
      <c r="AF95" s="43">
        <f t="shared" si="160"/>
        <v>0</v>
      </c>
      <c r="AG95" s="13">
        <f ca="1">'13年1-9支出明细'!N90/9*12</f>
        <v>0</v>
      </c>
      <c r="AH95" s="23">
        <v>0</v>
      </c>
      <c r="AI95" s="43">
        <v>0</v>
      </c>
      <c r="AJ95" s="23">
        <f t="shared" si="161"/>
        <v>0</v>
      </c>
      <c r="AK95" s="23">
        <f t="shared" si="162"/>
        <v>0</v>
      </c>
      <c r="AL95" s="43">
        <f t="shared" si="163"/>
        <v>0</v>
      </c>
      <c r="AM95" s="13">
        <f ca="1">'13年1-9支出明细'!P90/9*12</f>
        <v>0</v>
      </c>
      <c r="AN95" s="13">
        <f t="shared" si="223"/>
        <v>0</v>
      </c>
      <c r="AO95" s="43">
        <f t="shared" si="164"/>
        <v>0</v>
      </c>
      <c r="AP95" s="13">
        <f ca="1">'13年1-9支出明细'!Q90/9*12</f>
        <v>0</v>
      </c>
      <c r="AQ95" s="13">
        <f t="shared" si="224"/>
        <v>0</v>
      </c>
      <c r="AR95" s="43">
        <f t="shared" si="165"/>
        <v>0</v>
      </c>
      <c r="AS95" s="13">
        <f ca="1">'13年1-9支出明细'!R90/9*12</f>
        <v>0</v>
      </c>
      <c r="AT95" s="13">
        <f t="shared" si="225"/>
        <v>0</v>
      </c>
      <c r="AU95" s="43">
        <f t="shared" si="166"/>
        <v>0</v>
      </c>
      <c r="AV95" s="13">
        <v>0</v>
      </c>
      <c r="AW95" s="13">
        <f t="shared" si="226"/>
        <v>0</v>
      </c>
      <c r="AX95" s="43">
        <f t="shared" si="167"/>
        <v>0</v>
      </c>
      <c r="AY95" s="12">
        <f t="shared" si="227"/>
        <v>20312982.933333337</v>
      </c>
      <c r="AZ95" s="31">
        <f t="shared" si="228"/>
        <v>23573729.062658474</v>
      </c>
      <c r="BA95" s="43">
        <f t="shared" si="168"/>
        <v>0.19457845451396263</v>
      </c>
      <c r="BB95" s="13">
        <f ca="1">'13年1-9支出明细'!U90/9*12</f>
        <v>0</v>
      </c>
      <c r="BC95" s="13">
        <f t="shared" si="229"/>
        <v>0</v>
      </c>
      <c r="BD95" s="43">
        <f t="shared" si="169"/>
        <v>0</v>
      </c>
      <c r="BE95" s="13">
        <f ca="1">'13年1-9支出明细'!V90/9*12</f>
        <v>1079.8266666666666</v>
      </c>
      <c r="BF95" s="13">
        <f t="shared" si="230"/>
        <v>1253.1660838872372</v>
      </c>
      <c r="BG95" s="43">
        <f t="shared" si="170"/>
        <v>1.1077872159984679E-2</v>
      </c>
      <c r="BH95" s="13">
        <f ca="1">'13年1-9支出明细'!W90/9*12</f>
        <v>0</v>
      </c>
      <c r="BI95" s="13">
        <f t="shared" si="231"/>
        <v>0</v>
      </c>
      <c r="BJ95" s="43">
        <f t="shared" si="171"/>
        <v>0</v>
      </c>
      <c r="BK95" s="13">
        <f ca="1">'13年1-9支出明细'!X90/9*12</f>
        <v>514</v>
      </c>
      <c r="BL95" s="13">
        <f t="shared" si="232"/>
        <v>596.50996498021902</v>
      </c>
      <c r="BM95" s="43">
        <f t="shared" si="172"/>
        <v>7.5618899499226347E-4</v>
      </c>
      <c r="BN95" s="13">
        <f ca="1">'13年1-9支出明细'!Y90/9*12</f>
        <v>6730.0666666666675</v>
      </c>
      <c r="BO95" s="13">
        <f t="shared" si="233"/>
        <v>7810.412123828547</v>
      </c>
      <c r="BP95" s="43">
        <f t="shared" si="173"/>
        <v>3.3292253177521999E-3</v>
      </c>
      <c r="BQ95" s="13">
        <f ca="1">'13年1-9支出明细'!Z90/9*12</f>
        <v>20296505.400000002</v>
      </c>
      <c r="BR95" s="13">
        <f ca="1">Sheet2!EP89+Sheet2!V89</f>
        <v>8153.64</v>
      </c>
      <c r="BS95" s="13">
        <f t="shared" si="234"/>
        <v>23554606.469600834</v>
      </c>
      <c r="BT95" s="43">
        <f t="shared" si="174"/>
        <v>0.22949603463793672</v>
      </c>
      <c r="BU95" s="13">
        <f ca="1">'13年1-9支出明细'!AB90/9*12</f>
        <v>5192.8533333333326</v>
      </c>
      <c r="BV95" s="13">
        <f t="shared" si="235"/>
        <v>6026.4372762919829</v>
      </c>
      <c r="BW95" s="43">
        <f t="shared" si="175"/>
        <v>1.1456403165236431E-3</v>
      </c>
      <c r="BX95" s="13">
        <f ca="1">'13年1-9支出明细'!AC90/9*12</f>
        <v>5678.666666666667</v>
      </c>
      <c r="BY95" s="13">
        <f t="shared" si="236"/>
        <v>6590.2359036336011</v>
      </c>
      <c r="BZ95" s="43">
        <f t="shared" si="176"/>
        <v>5.0626842689585564E-3</v>
      </c>
      <c r="CA95" s="12">
        <f t="shared" si="274"/>
        <v>12084.146666666667</v>
      </c>
      <c r="CB95" s="30">
        <f t="shared" si="237"/>
        <v>14023.957013519774</v>
      </c>
      <c r="CC95" s="43">
        <f t="shared" si="177"/>
        <v>4.518423378820984E-5</v>
      </c>
      <c r="CD95" s="13">
        <f ca="1">'13年1-9支出明细'!AE90/9*12</f>
        <v>12084.146666666667</v>
      </c>
      <c r="CE95" s="13">
        <f t="shared" si="238"/>
        <v>14023.957013519777</v>
      </c>
      <c r="CF95" s="43">
        <f t="shared" si="178"/>
        <v>5.230547305698848E-5</v>
      </c>
      <c r="CG95" s="13">
        <f ca="1">'13年1-9支出明细'!AF90/9*12</f>
        <v>0</v>
      </c>
      <c r="CH95" s="13">
        <f ca="1">Sheet2!BP89+Sheet2!ET89</f>
        <v>0</v>
      </c>
      <c r="CI95" s="13">
        <f t="shared" si="239"/>
        <v>0</v>
      </c>
      <c r="CJ95" s="43">
        <f t="shared" si="179"/>
        <v>0</v>
      </c>
      <c r="CK95" s="12">
        <f t="shared" si="153"/>
        <v>17010.26666666667</v>
      </c>
      <c r="CL95" s="30">
        <f t="shared" si="240"/>
        <v>19740.843528477671</v>
      </c>
      <c r="CM95" s="43">
        <f t="shared" si="180"/>
        <v>1.8566525674455463E-4</v>
      </c>
      <c r="CN95" s="13">
        <f ca="1">'13年1-9支出明细'!AI90/9*12</f>
        <v>0</v>
      </c>
      <c r="CO95" s="13">
        <f t="shared" si="241"/>
        <v>0</v>
      </c>
      <c r="CP95" s="43">
        <f t="shared" si="181"/>
        <v>0</v>
      </c>
      <c r="CQ95" s="13">
        <f ca="1">'13年1-9支出明细'!AJ90/9*12</f>
        <v>0</v>
      </c>
      <c r="CR95" s="13">
        <f t="shared" si="242"/>
        <v>0</v>
      </c>
      <c r="CS95" s="43">
        <f t="shared" si="182"/>
        <v>0</v>
      </c>
      <c r="CT95" s="13">
        <f ca="1">'13年1-9支出明细'!AK90/9*12</f>
        <v>0</v>
      </c>
      <c r="CU95" s="13">
        <f t="shared" si="243"/>
        <v>0</v>
      </c>
      <c r="CV95" s="43">
        <f t="shared" si="183"/>
        <v>0</v>
      </c>
      <c r="CW95" s="13">
        <f ca="1">'13年1-9支出明细'!AL90/9*12</f>
        <v>0</v>
      </c>
      <c r="CX95" s="13">
        <f t="shared" si="244"/>
        <v>0</v>
      </c>
      <c r="CY95" s="43">
        <f t="shared" si="184"/>
        <v>0</v>
      </c>
      <c r="CZ95" s="13">
        <f ca="1">'13年1-9支出明细'!AM90/9*12</f>
        <v>0</v>
      </c>
      <c r="DA95" s="13">
        <f t="shared" si="245"/>
        <v>0</v>
      </c>
      <c r="DB95" s="43">
        <f t="shared" si="185"/>
        <v>0</v>
      </c>
      <c r="DC95" s="13">
        <f ca="1">'13年1-9支出明细'!AN90/9*12</f>
        <v>0</v>
      </c>
      <c r="DD95" s="13">
        <f t="shared" si="246"/>
        <v>0</v>
      </c>
      <c r="DE95" s="14">
        <f ca="1">DG95+DJ95+DM95+DN95</f>
        <v>0</v>
      </c>
      <c r="DF95" s="43">
        <f t="shared" si="186"/>
        <v>0</v>
      </c>
      <c r="DG95" s="13">
        <f ca="1">'13年1-9支出明细'!AP90/9*12</f>
        <v>0</v>
      </c>
      <c r="DH95" s="13">
        <f t="shared" si="247"/>
        <v>0</v>
      </c>
      <c r="DI95" s="43">
        <f t="shared" si="187"/>
        <v>0</v>
      </c>
      <c r="DJ95" s="13">
        <f ca="1">'13年1-9支出明细'!AQ90/9*12</f>
        <v>0</v>
      </c>
      <c r="DK95" s="13">
        <f t="shared" si="248"/>
        <v>0</v>
      </c>
      <c r="DL95" s="43">
        <f t="shared" si="188"/>
        <v>0</v>
      </c>
      <c r="DM95" s="13">
        <f ca="1">'13年1-9支出明细'!AR90/9*12</f>
        <v>0</v>
      </c>
      <c r="DN95" s="13">
        <f ca="1">Sheet2!DK89+Sheet2!AH89</f>
        <v>0</v>
      </c>
      <c r="DO95" s="13"/>
      <c r="DP95" s="43">
        <f t="shared" si="189"/>
        <v>0</v>
      </c>
      <c r="DQ95" s="13">
        <f ca="1">'13年1-9支出明细'!AT90/9*12</f>
        <v>0</v>
      </c>
      <c r="DR95" s="13">
        <f t="shared" si="249"/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43">
        <f t="shared" si="190"/>
        <v>0</v>
      </c>
      <c r="EA95" s="13">
        <v>0</v>
      </c>
      <c r="EB95" s="13">
        <f t="shared" si="250"/>
        <v>0</v>
      </c>
      <c r="EC95" s="43">
        <f t="shared" si="191"/>
        <v>0</v>
      </c>
      <c r="ED95" s="13">
        <f ca="1">'13年1-9支出明细'!BC90/9*12</f>
        <v>0</v>
      </c>
      <c r="EE95" s="13">
        <f t="shared" si="251"/>
        <v>0</v>
      </c>
      <c r="EF95" s="43">
        <f t="shared" si="192"/>
        <v>0</v>
      </c>
      <c r="EG95" s="13">
        <f ca="1">'13年1-9支出明细'!BD90/9*12</f>
        <v>0</v>
      </c>
      <c r="EH95" s="13">
        <f t="shared" si="252"/>
        <v>0</v>
      </c>
      <c r="EI95" s="43">
        <f t="shared" si="193"/>
        <v>0</v>
      </c>
      <c r="EJ95" s="13">
        <f ca="1">'13年1-9支出明细'!BE90/9*12</f>
        <v>0</v>
      </c>
      <c r="EK95" s="13">
        <f t="shared" si="253"/>
        <v>0</v>
      </c>
      <c r="EL95" s="13">
        <v>0</v>
      </c>
      <c r="EM95" s="43">
        <f t="shared" si="194"/>
        <v>0</v>
      </c>
      <c r="EN95" s="13">
        <f ca="1">'13年1-9支出明细'!BG90/9*12</f>
        <v>0</v>
      </c>
      <c r="EO95" s="13">
        <f t="shared" si="254"/>
        <v>0</v>
      </c>
      <c r="EP95" s="43">
        <f t="shared" si="195"/>
        <v>0</v>
      </c>
      <c r="EQ95" s="13">
        <f ca="1">'13年1-9支出明细'!BH90/9*12</f>
        <v>0</v>
      </c>
      <c r="ER95" s="13">
        <f t="shared" si="255"/>
        <v>0</v>
      </c>
      <c r="ES95" s="43">
        <f t="shared" si="196"/>
        <v>0</v>
      </c>
      <c r="ET95" s="13">
        <v>0</v>
      </c>
      <c r="EU95" s="13">
        <f t="shared" si="256"/>
        <v>0</v>
      </c>
      <c r="EV95" s="43">
        <f t="shared" si="197"/>
        <v>0</v>
      </c>
      <c r="EW95" s="13">
        <f ca="1">'13年1-9支出明细'!BJ90/9*12</f>
        <v>0</v>
      </c>
      <c r="EX95" s="13">
        <f t="shared" si="257"/>
        <v>0</v>
      </c>
      <c r="EY95" s="43">
        <f t="shared" si="198"/>
        <v>0</v>
      </c>
      <c r="EZ95" s="13">
        <v>0</v>
      </c>
      <c r="FA95" s="13">
        <f t="shared" si="258"/>
        <v>0</v>
      </c>
      <c r="FB95" s="43">
        <f t="shared" si="199"/>
        <v>0</v>
      </c>
      <c r="FC95" s="13">
        <f ca="1">'13年1-9支出明细'!BL90/9*12</f>
        <v>0</v>
      </c>
      <c r="FD95" s="13">
        <f t="shared" si="259"/>
        <v>0</v>
      </c>
      <c r="FE95" s="43">
        <f t="shared" si="200"/>
        <v>0</v>
      </c>
      <c r="FF95" s="13">
        <f ca="1">'13年1-9支出明细'!BM90/9*12</f>
        <v>0</v>
      </c>
      <c r="FG95" s="13">
        <f t="shared" si="260"/>
        <v>0</v>
      </c>
      <c r="FH95" s="43">
        <f t="shared" si="201"/>
        <v>0</v>
      </c>
      <c r="FI95" s="13">
        <f ca="1">'13年1-9支出明细'!BN90/9*12</f>
        <v>17010.26666666667</v>
      </c>
      <c r="FJ95" s="13">
        <f ca="1">Sheet2!EX89+Sheet2!BF89</f>
        <v>0</v>
      </c>
      <c r="FK95" s="13">
        <f t="shared" si="261"/>
        <v>19740.843528477668</v>
      </c>
      <c r="FL95" s="43">
        <f t="shared" si="202"/>
        <v>1.3012692161147596E-2</v>
      </c>
      <c r="FM95" s="13">
        <f ca="1">'13年1-9支出明细'!BP90/9*12</f>
        <v>0</v>
      </c>
      <c r="FN95" s="13">
        <v>0</v>
      </c>
      <c r="FO95" s="43">
        <v>0</v>
      </c>
      <c r="FP95" s="13">
        <v>0</v>
      </c>
      <c r="FQ95" s="13">
        <f t="shared" si="262"/>
        <v>0</v>
      </c>
      <c r="FR95" s="43">
        <f t="shared" si="203"/>
        <v>0</v>
      </c>
      <c r="FS95" s="13">
        <f ca="1">'13年1-9支出明细'!BR90/9*12</f>
        <v>0</v>
      </c>
      <c r="FT95" s="13">
        <f ca="1">Sheet2!FC5+Sheet2!BJ5</f>
        <v>179.5</v>
      </c>
      <c r="FU95" s="13"/>
      <c r="FV95" s="43"/>
      <c r="FW95" s="13">
        <f ca="1">'13年1-9支出明细'!BT90/9*12</f>
        <v>0</v>
      </c>
      <c r="FX95" s="13">
        <f t="shared" si="263"/>
        <v>0</v>
      </c>
      <c r="FY95" s="43">
        <f t="shared" si="204"/>
        <v>0</v>
      </c>
      <c r="FZ95" s="12">
        <f ca="1">'13年1-9支出明细'!BU90/9*12</f>
        <v>644008.52</v>
      </c>
      <c r="GA95" s="12">
        <f t="shared" si="264"/>
        <v>747388.1317357251</v>
      </c>
      <c r="GB95" s="43">
        <f t="shared" si="205"/>
        <v>2.225868087542145E-2</v>
      </c>
      <c r="GC95" s="12">
        <f ca="1">'13年1-9支出明细'!BV90/9*12</f>
        <v>0</v>
      </c>
      <c r="GD95" s="12">
        <f t="shared" si="265"/>
        <v>0</v>
      </c>
      <c r="GE95" s="43">
        <f t="shared" si="206"/>
        <v>0</v>
      </c>
      <c r="GF95" s="12">
        <f ca="1">'13年1-9支出明细'!BW90/9*12</f>
        <v>0</v>
      </c>
      <c r="GG95" s="12">
        <f t="shared" si="266"/>
        <v>0</v>
      </c>
      <c r="GH95" s="43">
        <f t="shared" si="207"/>
        <v>0</v>
      </c>
      <c r="GI95" s="12">
        <v>0</v>
      </c>
      <c r="GJ95" s="12">
        <f t="shared" si="267"/>
        <v>0</v>
      </c>
      <c r="GK95" s="43">
        <f t="shared" si="208"/>
        <v>0</v>
      </c>
      <c r="GL95" s="27">
        <f t="shared" si="154"/>
        <v>0</v>
      </c>
      <c r="GM95" s="27">
        <f t="shared" si="268"/>
        <v>0</v>
      </c>
      <c r="GN95" s="43">
        <f t="shared" si="209"/>
        <v>0</v>
      </c>
      <c r="GO95" s="13">
        <f ca="1">'13年1-9支出明细'!BZ90/9*12</f>
        <v>0</v>
      </c>
      <c r="GP95" s="13" t="e">
        <f t="shared" si="269"/>
        <v>#DIV/0!</v>
      </c>
      <c r="GQ95" s="43" t="e">
        <f t="shared" si="210"/>
        <v>#DIV/0!</v>
      </c>
      <c r="GR95" s="13">
        <f ca="1">'13年1-9支出明细'!CA90/9*12</f>
        <v>0</v>
      </c>
      <c r="GS95" s="13">
        <f t="shared" si="270"/>
        <v>0</v>
      </c>
      <c r="GT95" s="43">
        <f t="shared" si="211"/>
        <v>0</v>
      </c>
      <c r="GU95" s="13">
        <f ca="1">'13年1-9支出明细'!CB90/9*12</f>
        <v>0</v>
      </c>
      <c r="GV95" s="27">
        <f t="shared" si="271"/>
        <v>0</v>
      </c>
      <c r="GW95" s="38">
        <f t="shared" si="214"/>
        <v>0</v>
      </c>
      <c r="GX95" s="13">
        <f ca="1">'13年1-9支出明细'!CC90/9*12</f>
        <v>0</v>
      </c>
      <c r="GY95" s="13">
        <f t="shared" si="272"/>
        <v>0</v>
      </c>
      <c r="GZ95" s="43">
        <f t="shared" si="212"/>
        <v>0</v>
      </c>
      <c r="HA95" s="13">
        <f ca="1">'13年1-9支出明细'!CD90/9*12</f>
        <v>0</v>
      </c>
      <c r="HB95" s="13">
        <f t="shared" si="273"/>
        <v>0</v>
      </c>
      <c r="HC95" s="56">
        <f t="shared" si="213"/>
        <v>0</v>
      </c>
    </row>
    <row r="96" spans="1:211">
      <c r="A96" s="18">
        <v>221</v>
      </c>
      <c r="B96" s="3" t="s">
        <v>569</v>
      </c>
      <c r="C96" s="3" t="s">
        <v>385</v>
      </c>
      <c r="D96" s="12">
        <f t="shared" si="147"/>
        <v>838447.41999999993</v>
      </c>
      <c r="E96" s="12">
        <f t="shared" si="148"/>
        <v>583191.4</v>
      </c>
      <c r="F96" s="13">
        <v>324012</v>
      </c>
      <c r="G96" s="26">
        <f t="shared" si="215"/>
        <v>376024.09878048778</v>
      </c>
      <c r="H96" s="40">
        <f t="shared" si="216"/>
        <v>4.7439437016640789E-3</v>
      </c>
      <c r="I96" s="13">
        <v>100174</v>
      </c>
      <c r="J96" s="13">
        <f t="shared" si="217"/>
        <v>116254.45375861568</v>
      </c>
      <c r="K96" s="40">
        <f t="shared" si="155"/>
        <v>2.6982897076519709E-3</v>
      </c>
      <c r="L96" s="13">
        <v>145805.4</v>
      </c>
      <c r="M96" s="13">
        <f t="shared" si="218"/>
        <v>169210.84445121951</v>
      </c>
      <c r="N96" s="40">
        <f t="shared" si="156"/>
        <v>4.7439437016640789E-3</v>
      </c>
      <c r="O96" s="13">
        <v>0</v>
      </c>
      <c r="P96" s="13">
        <v>16572.8</v>
      </c>
      <c r="Q96" s="13">
        <f t="shared" si="149"/>
        <v>0</v>
      </c>
      <c r="R96" s="43">
        <f t="shared" si="150"/>
        <v>0</v>
      </c>
      <c r="S96" s="124">
        <v>0</v>
      </c>
      <c r="T96" s="125">
        <f ca="1">O96-S96</f>
        <v>0</v>
      </c>
      <c r="U96" s="125">
        <v>16572.8</v>
      </c>
      <c r="V96" s="125">
        <f t="shared" si="219"/>
        <v>0</v>
      </c>
      <c r="W96" s="43">
        <f t="shared" si="157"/>
        <v>0</v>
      </c>
      <c r="X96" s="13">
        <f ca="1">'13年1-9支出明细'!K91/9*12</f>
        <v>13200</v>
      </c>
      <c r="Y96" s="13">
        <f t="shared" si="220"/>
        <v>15318.932952799398</v>
      </c>
      <c r="Z96" s="43">
        <f t="shared" si="158"/>
        <v>5.4201639955478E-3</v>
      </c>
      <c r="AA96" s="13">
        <f ca="1">'13年1-9支出明细'!L91/9*12</f>
        <v>0</v>
      </c>
      <c r="AB96" s="13">
        <f t="shared" si="221"/>
        <v>0</v>
      </c>
      <c r="AC96" s="43">
        <f t="shared" si="159"/>
        <v>0</v>
      </c>
      <c r="AD96" s="13">
        <f ca="1">'13年1-9支出明细'!M91/9*12</f>
        <v>0</v>
      </c>
      <c r="AE96" s="13">
        <f t="shared" si="222"/>
        <v>0</v>
      </c>
      <c r="AF96" s="43">
        <f t="shared" si="160"/>
        <v>0</v>
      </c>
      <c r="AG96" s="13">
        <f ca="1">'13年1-9支出明细'!N91/9*12</f>
        <v>0</v>
      </c>
      <c r="AH96" s="23">
        <v>0</v>
      </c>
      <c r="AI96" s="43">
        <v>0</v>
      </c>
      <c r="AJ96" s="23">
        <f t="shared" si="161"/>
        <v>0</v>
      </c>
      <c r="AK96" s="23">
        <f t="shared" si="162"/>
        <v>0</v>
      </c>
      <c r="AL96" s="43">
        <f t="shared" si="163"/>
        <v>0</v>
      </c>
      <c r="AM96" s="13">
        <f ca="1">'13年1-9支出明细'!P91/9*12</f>
        <v>0</v>
      </c>
      <c r="AN96" s="13">
        <f t="shared" si="223"/>
        <v>0</v>
      </c>
      <c r="AO96" s="43">
        <f t="shared" si="164"/>
        <v>0</v>
      </c>
      <c r="AP96" s="13">
        <f ca="1">'13年1-9支出明细'!Q91/9*12</f>
        <v>0</v>
      </c>
      <c r="AQ96" s="13">
        <f t="shared" si="224"/>
        <v>0</v>
      </c>
      <c r="AR96" s="43">
        <f t="shared" si="165"/>
        <v>0</v>
      </c>
      <c r="AS96" s="13">
        <f ca="1">'13年1-9支出明细'!R91/9*12</f>
        <v>0</v>
      </c>
      <c r="AT96" s="13">
        <f t="shared" si="225"/>
        <v>0</v>
      </c>
      <c r="AU96" s="43">
        <f t="shared" si="166"/>
        <v>0</v>
      </c>
      <c r="AV96" s="13">
        <v>0</v>
      </c>
      <c r="AW96" s="13">
        <f t="shared" si="226"/>
        <v>0</v>
      </c>
      <c r="AX96" s="43">
        <f t="shared" si="167"/>
        <v>0</v>
      </c>
      <c r="AY96" s="12">
        <f t="shared" si="227"/>
        <v>55359.91333333333</v>
      </c>
      <c r="AZ96" s="31">
        <f t="shared" si="228"/>
        <v>64246.575805008993</v>
      </c>
      <c r="BA96" s="43">
        <f t="shared" si="168"/>
        <v>5.3029367541831854E-4</v>
      </c>
      <c r="BB96" s="13">
        <f ca="1">'13年1-9支出明细'!U91/9*12</f>
        <v>0</v>
      </c>
      <c r="BC96" s="13">
        <f t="shared" si="229"/>
        <v>0</v>
      </c>
      <c r="BD96" s="43">
        <f t="shared" si="169"/>
        <v>0</v>
      </c>
      <c r="BE96" s="13">
        <f ca="1">'13年1-9支出明细'!V91/9*12</f>
        <v>0</v>
      </c>
      <c r="BF96" s="13">
        <f t="shared" si="230"/>
        <v>0</v>
      </c>
      <c r="BG96" s="43">
        <f t="shared" si="170"/>
        <v>0</v>
      </c>
      <c r="BH96" s="13">
        <f ca="1">'13年1-9支出明细'!W91/9*12</f>
        <v>0</v>
      </c>
      <c r="BI96" s="13">
        <f t="shared" si="231"/>
        <v>0</v>
      </c>
      <c r="BJ96" s="43">
        <f t="shared" si="171"/>
        <v>0</v>
      </c>
      <c r="BK96" s="13">
        <f ca="1">'13年1-9支出明细'!X91/9*12</f>
        <v>1187.3333333333333</v>
      </c>
      <c r="BL96" s="13">
        <f t="shared" si="232"/>
        <v>1377.930282269481</v>
      </c>
      <c r="BM96" s="43">
        <f t="shared" si="172"/>
        <v>1.7467867705333608E-3</v>
      </c>
      <c r="BN96" s="13">
        <f ca="1">'13年1-9支出明细'!Y91/9*12</f>
        <v>10240.933333333332</v>
      </c>
      <c r="BO96" s="13">
        <f t="shared" si="233"/>
        <v>11884.861447531952</v>
      </c>
      <c r="BP96" s="43">
        <f t="shared" si="173"/>
        <v>5.0659787219659667E-3</v>
      </c>
      <c r="BQ96" s="13">
        <f ca="1">'13年1-9支出明细'!Z91/9*12</f>
        <v>3431.4666666666662</v>
      </c>
      <c r="BR96" s="13">
        <f ca="1">Sheet2!EP90+Sheet2!V90</f>
        <v>40500.18</v>
      </c>
      <c r="BS96" s="13">
        <f t="shared" si="234"/>
        <v>3982.3036209418719</v>
      </c>
      <c r="BT96" s="43">
        <f t="shared" si="174"/>
        <v>3.8800176556120758E-5</v>
      </c>
      <c r="BU96" s="13">
        <f ca="1">'13年1-9支出明细'!AB91/9*12</f>
        <v>18173.573333333334</v>
      </c>
      <c r="BV96" s="13">
        <f t="shared" si="235"/>
        <v>21090.890258039122</v>
      </c>
      <c r="BW96" s="43">
        <f t="shared" si="175"/>
        <v>4.0094293001340904E-3</v>
      </c>
      <c r="BX96" s="13">
        <f ca="1">'13年1-9支出明细'!AC91/9*12</f>
        <v>7320</v>
      </c>
      <c r="BY96" s="13">
        <f t="shared" si="236"/>
        <v>8495.0446374614858</v>
      </c>
      <c r="BZ96" s="43">
        <f t="shared" si="176"/>
        <v>6.5259771393713249E-3</v>
      </c>
      <c r="CA96" s="12">
        <f t="shared" si="274"/>
        <v>363.73333333333335</v>
      </c>
      <c r="CB96" s="30">
        <f t="shared" si="237"/>
        <v>422.12170803269453</v>
      </c>
      <c r="CC96" s="43">
        <f t="shared" si="177"/>
        <v>1.3600473763888603E-6</v>
      </c>
      <c r="CD96" s="13">
        <f ca="1">'13年1-9支出明细'!AE91/9*12</f>
        <v>363.73333333333335</v>
      </c>
      <c r="CE96" s="13">
        <f t="shared" si="238"/>
        <v>422.12170803269458</v>
      </c>
      <c r="CF96" s="43">
        <f t="shared" si="178"/>
        <v>1.5743969840315803E-6</v>
      </c>
      <c r="CG96" s="13">
        <f ca="1">'13年1-9支出明细'!AF91/9*12</f>
        <v>0</v>
      </c>
      <c r="CH96" s="13">
        <f ca="1">Sheet2!BP90+Sheet2!ET90</f>
        <v>0</v>
      </c>
      <c r="CI96" s="13">
        <f t="shared" si="239"/>
        <v>0</v>
      </c>
      <c r="CJ96" s="43">
        <f t="shared" si="179"/>
        <v>0</v>
      </c>
      <c r="CK96" s="12">
        <f t="shared" si="153"/>
        <v>1468.3999999999999</v>
      </c>
      <c r="CL96" s="30">
        <f t="shared" si="240"/>
        <v>1704.1152384765635</v>
      </c>
      <c r="CM96" s="43">
        <f t="shared" si="180"/>
        <v>1.6027430277618847E-5</v>
      </c>
      <c r="CN96" s="13">
        <f ca="1">'13年1-9支出明细'!AI91/9*12</f>
        <v>0</v>
      </c>
      <c r="CO96" s="13">
        <f t="shared" si="241"/>
        <v>0</v>
      </c>
      <c r="CP96" s="43">
        <f t="shared" si="181"/>
        <v>0</v>
      </c>
      <c r="CQ96" s="13">
        <f ca="1">'13年1-9支出明细'!AJ91/9*12</f>
        <v>0</v>
      </c>
      <c r="CR96" s="13">
        <f t="shared" si="242"/>
        <v>0</v>
      </c>
      <c r="CS96" s="43">
        <f t="shared" si="182"/>
        <v>0</v>
      </c>
      <c r="CT96" s="13">
        <f ca="1">'13年1-9支出明细'!AK91/9*12</f>
        <v>0</v>
      </c>
      <c r="CU96" s="13">
        <f t="shared" si="243"/>
        <v>0</v>
      </c>
      <c r="CV96" s="43">
        <f t="shared" si="183"/>
        <v>0</v>
      </c>
      <c r="CW96" s="13">
        <f ca="1">'13年1-9支出明细'!AL91/9*12</f>
        <v>0</v>
      </c>
      <c r="CX96" s="13">
        <f t="shared" si="244"/>
        <v>0</v>
      </c>
      <c r="CY96" s="43">
        <f t="shared" si="184"/>
        <v>0</v>
      </c>
      <c r="CZ96" s="13">
        <f ca="1">'13年1-9支出明细'!AM91/9*12</f>
        <v>0</v>
      </c>
      <c r="DA96" s="13">
        <f t="shared" si="245"/>
        <v>0</v>
      </c>
      <c r="DB96" s="43">
        <f t="shared" si="185"/>
        <v>0</v>
      </c>
      <c r="DC96" s="13">
        <f ca="1">'13年1-9支出明细'!AN91/9*12</f>
        <v>0</v>
      </c>
      <c r="DD96" s="13">
        <f t="shared" si="246"/>
        <v>0</v>
      </c>
      <c r="DE96" s="14">
        <f ca="1">DG96+DJ96+DM96+DN96</f>
        <v>0</v>
      </c>
      <c r="DF96" s="43">
        <f t="shared" si="186"/>
        <v>0</v>
      </c>
      <c r="DG96" s="13">
        <f ca="1">'13年1-9支出明细'!AP91/9*12</f>
        <v>0</v>
      </c>
      <c r="DH96" s="13">
        <f t="shared" si="247"/>
        <v>0</v>
      </c>
      <c r="DI96" s="43">
        <f t="shared" si="187"/>
        <v>0</v>
      </c>
      <c r="DJ96" s="13">
        <f ca="1">'13年1-9支出明细'!AQ91/9*12</f>
        <v>0</v>
      </c>
      <c r="DK96" s="13">
        <f t="shared" si="248"/>
        <v>0</v>
      </c>
      <c r="DL96" s="43">
        <f t="shared" si="188"/>
        <v>0</v>
      </c>
      <c r="DM96" s="13">
        <f ca="1">'13年1-9支出明细'!AR91/9*12</f>
        <v>0</v>
      </c>
      <c r="DN96" s="13">
        <f ca="1">Sheet2!DK90+Sheet2!AH90</f>
        <v>0</v>
      </c>
      <c r="DO96" s="13"/>
      <c r="DP96" s="43">
        <f t="shared" si="189"/>
        <v>0</v>
      </c>
      <c r="DQ96" s="13">
        <f ca="1">'13年1-9支出明细'!AT91/9*12</f>
        <v>0</v>
      </c>
      <c r="DR96" s="13">
        <f t="shared" si="249"/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43">
        <f t="shared" si="190"/>
        <v>0</v>
      </c>
      <c r="EA96" s="13">
        <v>0</v>
      </c>
      <c r="EB96" s="13">
        <f t="shared" si="250"/>
        <v>0</v>
      </c>
      <c r="EC96" s="43">
        <f t="shared" si="191"/>
        <v>0</v>
      </c>
      <c r="ED96" s="13">
        <f ca="1">'13年1-9支出明细'!BC91/9*12</f>
        <v>0</v>
      </c>
      <c r="EE96" s="13">
        <f t="shared" si="251"/>
        <v>0</v>
      </c>
      <c r="EF96" s="43">
        <f t="shared" si="192"/>
        <v>0</v>
      </c>
      <c r="EG96" s="13">
        <f ca="1">'13年1-9支出明细'!BD91/9*12</f>
        <v>0</v>
      </c>
      <c r="EH96" s="13">
        <f t="shared" si="252"/>
        <v>0</v>
      </c>
      <c r="EI96" s="43">
        <f t="shared" si="193"/>
        <v>0</v>
      </c>
      <c r="EJ96" s="13">
        <f ca="1">'13年1-9支出明细'!BE91/9*12</f>
        <v>0</v>
      </c>
      <c r="EK96" s="13">
        <f t="shared" si="253"/>
        <v>0</v>
      </c>
      <c r="EL96" s="13">
        <v>0</v>
      </c>
      <c r="EM96" s="43">
        <f t="shared" si="194"/>
        <v>0</v>
      </c>
      <c r="EN96" s="13">
        <f ca="1">'13年1-9支出明细'!BG91/9*12</f>
        <v>0</v>
      </c>
      <c r="EO96" s="13">
        <f t="shared" si="254"/>
        <v>0</v>
      </c>
      <c r="EP96" s="43">
        <f t="shared" si="195"/>
        <v>0</v>
      </c>
      <c r="EQ96" s="13">
        <f ca="1">'13年1-9支出明细'!BH91/9*12</f>
        <v>0</v>
      </c>
      <c r="ER96" s="13">
        <f t="shared" si="255"/>
        <v>0</v>
      </c>
      <c r="ES96" s="43">
        <f t="shared" si="196"/>
        <v>0</v>
      </c>
      <c r="ET96" s="13">
        <v>0</v>
      </c>
      <c r="EU96" s="13">
        <f t="shared" si="256"/>
        <v>0</v>
      </c>
      <c r="EV96" s="43">
        <f t="shared" si="197"/>
        <v>0</v>
      </c>
      <c r="EW96" s="13">
        <f ca="1">'13年1-9支出明细'!BJ91/9*12</f>
        <v>0</v>
      </c>
      <c r="EX96" s="13">
        <f t="shared" si="257"/>
        <v>0</v>
      </c>
      <c r="EY96" s="43">
        <f t="shared" si="198"/>
        <v>0</v>
      </c>
      <c r="EZ96" s="13">
        <v>0</v>
      </c>
      <c r="FA96" s="13">
        <f t="shared" si="258"/>
        <v>0</v>
      </c>
      <c r="FB96" s="43">
        <f t="shared" si="199"/>
        <v>0</v>
      </c>
      <c r="FC96" s="13">
        <f ca="1">'13年1-9支出明细'!BL91/9*12</f>
        <v>0</v>
      </c>
      <c r="FD96" s="13">
        <f t="shared" si="259"/>
        <v>0</v>
      </c>
      <c r="FE96" s="43">
        <f t="shared" si="200"/>
        <v>0</v>
      </c>
      <c r="FF96" s="13">
        <f ca="1">'13年1-9支出明细'!BM91/9*12</f>
        <v>0</v>
      </c>
      <c r="FG96" s="13">
        <f t="shared" si="260"/>
        <v>0</v>
      </c>
      <c r="FH96" s="43">
        <f t="shared" si="201"/>
        <v>0</v>
      </c>
      <c r="FI96" s="13">
        <f ca="1">'13年1-9支出明细'!BN91/9*12</f>
        <v>1468.3999999999999</v>
      </c>
      <c r="FJ96" s="13">
        <f ca="1">Sheet2!EX90+Sheet2!BF90</f>
        <v>0</v>
      </c>
      <c r="FK96" s="13">
        <f t="shared" si="261"/>
        <v>1704.115238476563</v>
      </c>
      <c r="FL96" s="43">
        <f t="shared" si="202"/>
        <v>1.1233120293682908E-3</v>
      </c>
      <c r="FM96" s="13">
        <f ca="1">'13年1-9支出明细'!BP91/9*12</f>
        <v>0</v>
      </c>
      <c r="FN96" s="13">
        <v>0</v>
      </c>
      <c r="FO96" s="43">
        <v>0</v>
      </c>
      <c r="FP96" s="13">
        <v>0</v>
      </c>
      <c r="FQ96" s="13">
        <f t="shared" si="262"/>
        <v>0</v>
      </c>
      <c r="FR96" s="43">
        <f t="shared" si="203"/>
        <v>0</v>
      </c>
      <c r="FS96" s="13">
        <f ca="1">'13年1-9支出明细'!BR91/9*12</f>
        <v>0</v>
      </c>
      <c r="FT96" s="13">
        <f ca="1">Sheet2!FC6+Sheet2!BJ6</f>
        <v>0</v>
      </c>
      <c r="FU96" s="13"/>
      <c r="FV96" s="43"/>
      <c r="FW96" s="13">
        <f ca="1">'13年1-9支出明细'!BT91/9*12</f>
        <v>0</v>
      </c>
      <c r="FX96" s="13">
        <f t="shared" si="263"/>
        <v>0</v>
      </c>
      <c r="FY96" s="43">
        <f t="shared" si="204"/>
        <v>0</v>
      </c>
      <c r="FZ96" s="12">
        <f ca="1">'13年1-9支出明细'!BU91/9*12</f>
        <v>198063.97333333333</v>
      </c>
      <c r="GA96" s="12">
        <f t="shared" si="264"/>
        <v>229858.23695896828</v>
      </c>
      <c r="GB96" s="43">
        <f t="shared" si="205"/>
        <v>6.8456280288724291E-3</v>
      </c>
      <c r="GC96" s="12">
        <f ca="1">'13年1-9支出明细'!BV91/9*12</f>
        <v>0</v>
      </c>
      <c r="GD96" s="12">
        <f t="shared" si="265"/>
        <v>0</v>
      </c>
      <c r="GE96" s="43">
        <f t="shared" si="206"/>
        <v>0</v>
      </c>
      <c r="GF96" s="12">
        <f ca="1">'13年1-9支出明细'!BW91/9*12</f>
        <v>0</v>
      </c>
      <c r="GG96" s="12">
        <f t="shared" si="266"/>
        <v>0</v>
      </c>
      <c r="GH96" s="43">
        <f t="shared" si="207"/>
        <v>0</v>
      </c>
      <c r="GI96" s="12">
        <v>0</v>
      </c>
      <c r="GJ96" s="12">
        <f t="shared" si="267"/>
        <v>0</v>
      </c>
      <c r="GK96" s="43">
        <f t="shared" si="208"/>
        <v>0</v>
      </c>
      <c r="GL96" s="27">
        <f t="shared" si="154"/>
        <v>0</v>
      </c>
      <c r="GM96" s="27">
        <f t="shared" si="268"/>
        <v>0</v>
      </c>
      <c r="GN96" s="43">
        <f t="shared" si="209"/>
        <v>0</v>
      </c>
      <c r="GO96" s="13">
        <f ca="1">'13年1-9支出明细'!BZ91/9*12</f>
        <v>0</v>
      </c>
      <c r="GP96" s="13" t="e">
        <f t="shared" si="269"/>
        <v>#DIV/0!</v>
      </c>
      <c r="GQ96" s="43" t="e">
        <f t="shared" si="210"/>
        <v>#DIV/0!</v>
      </c>
      <c r="GR96" s="13">
        <f ca="1">'13年1-9支出明细'!CA91/9*12</f>
        <v>0</v>
      </c>
      <c r="GS96" s="13">
        <f t="shared" si="270"/>
        <v>0</v>
      </c>
      <c r="GT96" s="43">
        <f t="shared" si="211"/>
        <v>0</v>
      </c>
      <c r="GU96" s="13">
        <f ca="1">'13年1-9支出明细'!CB91/9*12</f>
        <v>0</v>
      </c>
      <c r="GV96" s="27">
        <f t="shared" si="271"/>
        <v>0</v>
      </c>
      <c r="GW96" s="38">
        <f t="shared" si="214"/>
        <v>0</v>
      </c>
      <c r="GX96" s="13">
        <f ca="1">'13年1-9支出明细'!CC91/9*12</f>
        <v>0</v>
      </c>
      <c r="GY96" s="13">
        <f t="shared" si="272"/>
        <v>0</v>
      </c>
      <c r="GZ96" s="43">
        <f t="shared" si="212"/>
        <v>0</v>
      </c>
      <c r="HA96" s="13">
        <f ca="1">'13年1-9支出明细'!CD91/9*12</f>
        <v>0</v>
      </c>
      <c r="HB96" s="13">
        <f t="shared" si="273"/>
        <v>0</v>
      </c>
      <c r="HC96" s="56">
        <f t="shared" si="213"/>
        <v>0</v>
      </c>
    </row>
    <row r="97" spans="1:211">
      <c r="A97" s="18">
        <v>3</v>
      </c>
      <c r="B97" s="3" t="s">
        <v>570</v>
      </c>
      <c r="C97" s="3" t="s">
        <v>386</v>
      </c>
      <c r="D97" s="12">
        <f>SUM(D98:D110)</f>
        <v>267231100.56666669</v>
      </c>
      <c r="E97" s="12">
        <f t="shared" ref="E97:BU97" si="275">SUM(E98:E110)</f>
        <v>5825508.9333333336</v>
      </c>
      <c r="F97" s="12">
        <f t="shared" si="275"/>
        <v>2804688</v>
      </c>
      <c r="G97" s="12">
        <f t="shared" si="275"/>
        <v>3254911.1686000787</v>
      </c>
      <c r="H97" s="40">
        <f t="shared" si="216"/>
        <v>4.106416420605663E-2</v>
      </c>
      <c r="I97" s="12">
        <f t="shared" si="275"/>
        <v>1479018</v>
      </c>
      <c r="J97" s="12">
        <f t="shared" si="275"/>
        <v>1716437.6953017775</v>
      </c>
      <c r="K97" s="12">
        <f t="shared" si="275"/>
        <v>3.9838870833070486E-2</v>
      </c>
      <c r="L97" s="12">
        <f t="shared" si="275"/>
        <v>1262109.6000000001</v>
      </c>
      <c r="M97" s="12">
        <f t="shared" si="275"/>
        <v>1464710.0258700359</v>
      </c>
      <c r="N97" s="12">
        <f t="shared" si="275"/>
        <v>4.1064164206056644E-2</v>
      </c>
      <c r="O97" s="12">
        <f>SUM(O98:O110)</f>
        <v>44640</v>
      </c>
      <c r="P97" s="12">
        <f>SUM(P98:P110)</f>
        <v>121105.29000000001</v>
      </c>
      <c r="Q97" s="12">
        <f>SUM(Q98:Q110)</f>
        <v>51805.845985830703</v>
      </c>
      <c r="R97" s="12">
        <f>SUM(R98:R110)</f>
        <v>7.9862601975096616E-3</v>
      </c>
      <c r="S97" s="123">
        <v>43840</v>
      </c>
      <c r="T97" s="126">
        <f t="shared" si="275"/>
        <v>141600</v>
      </c>
      <c r="U97" s="126">
        <f t="shared" si="275"/>
        <v>121105.29000000001</v>
      </c>
      <c r="V97" s="125">
        <f t="shared" si="219"/>
        <v>164330.37167548446</v>
      </c>
      <c r="W97" s="12">
        <f t="shared" si="275"/>
        <v>2.5332760841562902E-2</v>
      </c>
      <c r="X97" s="12">
        <f t="shared" si="275"/>
        <v>138093.33333333334</v>
      </c>
      <c r="Y97" s="12">
        <f t="shared" si="275"/>
        <v>160260.79655772058</v>
      </c>
      <c r="Z97" s="12">
        <f t="shared" si="275"/>
        <v>5.6703675254432893E-2</v>
      </c>
      <c r="AA97" s="12">
        <f t="shared" si="275"/>
        <v>0</v>
      </c>
      <c r="AB97" s="12">
        <f t="shared" si="275"/>
        <v>0</v>
      </c>
      <c r="AC97" s="12">
        <f t="shared" si="275"/>
        <v>0</v>
      </c>
      <c r="AD97" s="12">
        <f t="shared" si="275"/>
        <v>0</v>
      </c>
      <c r="AE97" s="12">
        <f t="shared" si="275"/>
        <v>0</v>
      </c>
      <c r="AF97" s="12">
        <f t="shared" si="275"/>
        <v>0</v>
      </c>
      <c r="AG97" s="12">
        <f t="shared" si="275"/>
        <v>0</v>
      </c>
      <c r="AH97" s="23">
        <v>0</v>
      </c>
      <c r="AI97" s="43">
        <v>0</v>
      </c>
      <c r="AJ97" s="23">
        <f t="shared" si="161"/>
        <v>0</v>
      </c>
      <c r="AK97" s="23">
        <f t="shared" si="162"/>
        <v>0</v>
      </c>
      <c r="AL97" s="12">
        <f t="shared" si="275"/>
        <v>0</v>
      </c>
      <c r="AM97" s="12">
        <f t="shared" si="275"/>
        <v>0</v>
      </c>
      <c r="AN97" s="12">
        <f t="shared" si="275"/>
        <v>0</v>
      </c>
      <c r="AO97" s="12">
        <f t="shared" si="275"/>
        <v>0</v>
      </c>
      <c r="AP97" s="12">
        <f t="shared" si="275"/>
        <v>0</v>
      </c>
      <c r="AQ97" s="12">
        <f t="shared" si="275"/>
        <v>0</v>
      </c>
      <c r="AR97" s="12">
        <f t="shared" si="275"/>
        <v>0</v>
      </c>
      <c r="AS97" s="12">
        <f t="shared" si="275"/>
        <v>0</v>
      </c>
      <c r="AT97" s="12">
        <f t="shared" si="275"/>
        <v>0</v>
      </c>
      <c r="AU97" s="12">
        <f t="shared" si="275"/>
        <v>0</v>
      </c>
      <c r="AV97" s="12">
        <f t="shared" si="275"/>
        <v>0</v>
      </c>
      <c r="AW97" s="12">
        <f t="shared" si="275"/>
        <v>0</v>
      </c>
      <c r="AX97" s="12">
        <f t="shared" si="275"/>
        <v>0</v>
      </c>
      <c r="AY97" s="12">
        <f t="shared" si="275"/>
        <v>282305.55333333334</v>
      </c>
      <c r="AZ97" s="12">
        <f t="shared" si="275"/>
        <v>327622.7154330507</v>
      </c>
      <c r="BA97" s="12">
        <f t="shared" si="275"/>
        <v>2.7042103293538782E-3</v>
      </c>
      <c r="BB97" s="12">
        <f t="shared" si="275"/>
        <v>0</v>
      </c>
      <c r="BC97" s="12">
        <f t="shared" si="275"/>
        <v>0</v>
      </c>
      <c r="BD97" s="12">
        <f t="shared" si="275"/>
        <v>0</v>
      </c>
      <c r="BE97" s="12">
        <f t="shared" si="275"/>
        <v>0</v>
      </c>
      <c r="BF97" s="12">
        <f t="shared" si="275"/>
        <v>0</v>
      </c>
      <c r="BG97" s="12">
        <f t="shared" si="275"/>
        <v>0</v>
      </c>
      <c r="BH97" s="12">
        <f t="shared" si="275"/>
        <v>0</v>
      </c>
      <c r="BI97" s="12">
        <f t="shared" si="275"/>
        <v>0</v>
      </c>
      <c r="BJ97" s="12">
        <f t="shared" si="275"/>
        <v>0</v>
      </c>
      <c r="BK97" s="12">
        <f t="shared" si="275"/>
        <v>557.4799999999999</v>
      </c>
      <c r="BL97" s="12">
        <f t="shared" si="275"/>
        <v>646.96960170656121</v>
      </c>
      <c r="BM97" s="12">
        <f t="shared" si="275"/>
        <v>8.2015611075542214E-4</v>
      </c>
      <c r="BN97" s="12">
        <f t="shared" si="275"/>
        <v>1100.8</v>
      </c>
      <c r="BO97" s="12">
        <f t="shared" si="275"/>
        <v>1277.5061662455741</v>
      </c>
      <c r="BP97" s="12">
        <f t="shared" si="275"/>
        <v>5.445430797785492E-4</v>
      </c>
      <c r="BQ97" s="12">
        <f t="shared" si="275"/>
        <v>123218.97333333334</v>
      </c>
      <c r="BR97" s="12">
        <f t="shared" si="275"/>
        <v>157428.29999999999</v>
      </c>
      <c r="BS97" s="12">
        <f t="shared" si="275"/>
        <v>142998.72659137202</v>
      </c>
      <c r="BT97" s="12">
        <f t="shared" si="275"/>
        <v>1.3932578645857758E-3</v>
      </c>
      <c r="BU97" s="12">
        <f t="shared" si="275"/>
        <v>88408.51999999999</v>
      </c>
      <c r="BV97" s="12">
        <f t="shared" ref="BV97:EG97" si="276">SUM(BV98:BV110)</f>
        <v>102600.31744971398</v>
      </c>
      <c r="BW97" s="12">
        <f t="shared" si="276"/>
        <v>1.9504568747596731E-2</v>
      </c>
      <c r="BX97" s="12">
        <f t="shared" si="276"/>
        <v>121501.90666666668</v>
      </c>
      <c r="BY97" s="12">
        <f t="shared" si="276"/>
        <v>141006.02741393616</v>
      </c>
      <c r="BZ97" s="12">
        <f t="shared" si="276"/>
        <v>0.10832222203506763</v>
      </c>
      <c r="CA97" s="12">
        <f t="shared" si="276"/>
        <v>260948844.82666665</v>
      </c>
      <c r="CB97" s="12">
        <f t="shared" si="276"/>
        <v>302837716.51592135</v>
      </c>
      <c r="CC97" s="12">
        <f t="shared" si="276"/>
        <v>0.97572248472748846</v>
      </c>
      <c r="CD97" s="12">
        <f t="shared" si="276"/>
        <v>229438528.88</v>
      </c>
      <c r="CE97" s="12">
        <f t="shared" si="276"/>
        <v>266269200.05315527</v>
      </c>
      <c r="CF97" s="12">
        <f t="shared" si="276"/>
        <v>0.99311032227634155</v>
      </c>
      <c r="CG97" s="12">
        <f t="shared" si="276"/>
        <v>31510315.946666665</v>
      </c>
      <c r="CH97" s="12">
        <f t="shared" si="276"/>
        <v>0</v>
      </c>
      <c r="CI97" s="12">
        <f t="shared" si="276"/>
        <v>36568516.462766081</v>
      </c>
      <c r="CJ97" s="12">
        <f t="shared" si="276"/>
        <v>0.99956449328169672</v>
      </c>
      <c r="CK97" s="12">
        <f t="shared" si="276"/>
        <v>980.66666666666674</v>
      </c>
      <c r="CL97" s="12">
        <f t="shared" si="276"/>
        <v>1138.0884027054506</v>
      </c>
      <c r="CM97" s="12">
        <f t="shared" si="276"/>
        <v>1.0703872667927598E-5</v>
      </c>
      <c r="CN97" s="12">
        <f t="shared" si="276"/>
        <v>0</v>
      </c>
      <c r="CO97" s="12">
        <f t="shared" si="276"/>
        <v>0</v>
      </c>
      <c r="CP97" s="12">
        <f t="shared" si="276"/>
        <v>0</v>
      </c>
      <c r="CQ97" s="12">
        <f t="shared" si="276"/>
        <v>0</v>
      </c>
      <c r="CR97" s="12">
        <f t="shared" si="276"/>
        <v>0</v>
      </c>
      <c r="CS97" s="12">
        <f t="shared" si="276"/>
        <v>0</v>
      </c>
      <c r="CT97" s="12">
        <f t="shared" si="276"/>
        <v>0</v>
      </c>
      <c r="CU97" s="12">
        <f t="shared" si="276"/>
        <v>0</v>
      </c>
      <c r="CV97" s="12">
        <f t="shared" si="276"/>
        <v>0</v>
      </c>
      <c r="CW97" s="12">
        <f t="shared" si="276"/>
        <v>0</v>
      </c>
      <c r="CX97" s="12">
        <f t="shared" si="276"/>
        <v>0</v>
      </c>
      <c r="CY97" s="12">
        <f t="shared" si="276"/>
        <v>0</v>
      </c>
      <c r="CZ97" s="12">
        <f t="shared" si="276"/>
        <v>0</v>
      </c>
      <c r="DA97" s="12">
        <f t="shared" si="276"/>
        <v>0</v>
      </c>
      <c r="DB97" s="12">
        <f t="shared" si="276"/>
        <v>0</v>
      </c>
      <c r="DC97" s="12">
        <f t="shared" si="276"/>
        <v>0</v>
      </c>
      <c r="DD97" s="12">
        <f t="shared" si="276"/>
        <v>0</v>
      </c>
      <c r="DE97" s="12">
        <f t="shared" si="276"/>
        <v>0</v>
      </c>
      <c r="DF97" s="12">
        <f t="shared" si="276"/>
        <v>0</v>
      </c>
      <c r="DG97" s="12">
        <f t="shared" si="276"/>
        <v>0</v>
      </c>
      <c r="DH97" s="12">
        <f t="shared" si="276"/>
        <v>0</v>
      </c>
      <c r="DI97" s="12">
        <f t="shared" si="276"/>
        <v>0</v>
      </c>
      <c r="DJ97" s="12">
        <f t="shared" si="276"/>
        <v>0</v>
      </c>
      <c r="DK97" s="12">
        <f t="shared" si="276"/>
        <v>0</v>
      </c>
      <c r="DL97" s="12">
        <f t="shared" si="276"/>
        <v>0</v>
      </c>
      <c r="DM97" s="12">
        <f t="shared" si="276"/>
        <v>0</v>
      </c>
      <c r="DN97" s="12">
        <f t="shared" si="276"/>
        <v>0</v>
      </c>
      <c r="DO97" s="12">
        <f t="shared" si="276"/>
        <v>0</v>
      </c>
      <c r="DP97" s="12">
        <f t="shared" si="276"/>
        <v>0</v>
      </c>
      <c r="DQ97" s="12">
        <f t="shared" si="276"/>
        <v>0</v>
      </c>
      <c r="DR97" s="12">
        <f t="shared" si="276"/>
        <v>0</v>
      </c>
      <c r="DS97" s="12">
        <f t="shared" si="276"/>
        <v>0</v>
      </c>
      <c r="DT97" s="12">
        <f t="shared" si="276"/>
        <v>0</v>
      </c>
      <c r="DU97" s="12">
        <f t="shared" si="276"/>
        <v>0</v>
      </c>
      <c r="DV97" s="12">
        <f t="shared" si="276"/>
        <v>0</v>
      </c>
      <c r="DW97" s="12">
        <f t="shared" si="276"/>
        <v>0</v>
      </c>
      <c r="DX97" s="12">
        <f t="shared" si="276"/>
        <v>0</v>
      </c>
      <c r="DY97" s="12">
        <f t="shared" si="276"/>
        <v>0</v>
      </c>
      <c r="DZ97" s="12">
        <f t="shared" si="276"/>
        <v>0</v>
      </c>
      <c r="EA97" s="12">
        <v>13555.466666666669</v>
      </c>
      <c r="EB97" s="13">
        <f t="shared" si="250"/>
        <v>15731.460985649537</v>
      </c>
      <c r="EC97" s="43">
        <f t="shared" si="191"/>
        <v>6.0113577564377789E-3</v>
      </c>
      <c r="ED97" s="12">
        <f t="shared" si="276"/>
        <v>0</v>
      </c>
      <c r="EE97" s="12">
        <f t="shared" si="276"/>
        <v>0</v>
      </c>
      <c r="EF97" s="12">
        <f t="shared" si="276"/>
        <v>0</v>
      </c>
      <c r="EG97" s="12">
        <f t="shared" si="276"/>
        <v>0</v>
      </c>
      <c r="EH97" s="12">
        <f t="shared" ref="EH97:GS97" si="277">SUM(EH98:EH110)</f>
        <v>0</v>
      </c>
      <c r="EI97" s="12">
        <f t="shared" si="277"/>
        <v>0</v>
      </c>
      <c r="EJ97" s="12">
        <f t="shared" si="277"/>
        <v>0</v>
      </c>
      <c r="EK97" s="12">
        <f t="shared" si="277"/>
        <v>0</v>
      </c>
      <c r="EL97" s="12">
        <f t="shared" si="277"/>
        <v>0</v>
      </c>
      <c r="EM97" s="12">
        <f t="shared" si="277"/>
        <v>0</v>
      </c>
      <c r="EN97" s="12">
        <f t="shared" si="277"/>
        <v>0</v>
      </c>
      <c r="EO97" s="12">
        <f t="shared" si="277"/>
        <v>0</v>
      </c>
      <c r="EP97" s="12">
        <f t="shared" si="277"/>
        <v>0</v>
      </c>
      <c r="EQ97" s="12">
        <f t="shared" si="277"/>
        <v>0</v>
      </c>
      <c r="ER97" s="12">
        <f t="shared" si="277"/>
        <v>0</v>
      </c>
      <c r="ES97" s="12">
        <f t="shared" si="277"/>
        <v>0</v>
      </c>
      <c r="ET97" s="12">
        <v>36468</v>
      </c>
      <c r="EU97" s="12">
        <v>42490.753815032971</v>
      </c>
      <c r="EV97" s="12">
        <f t="shared" si="277"/>
        <v>0</v>
      </c>
      <c r="EW97" s="12">
        <f t="shared" si="277"/>
        <v>0</v>
      </c>
      <c r="EX97" s="12">
        <f t="shared" si="277"/>
        <v>0</v>
      </c>
      <c r="EY97" s="12">
        <f t="shared" si="277"/>
        <v>0</v>
      </c>
      <c r="EZ97" s="12">
        <f t="shared" si="277"/>
        <v>0</v>
      </c>
      <c r="FA97" s="12">
        <f t="shared" si="277"/>
        <v>0</v>
      </c>
      <c r="FB97" s="12">
        <f t="shared" si="277"/>
        <v>0</v>
      </c>
      <c r="FC97" s="12">
        <f t="shared" si="277"/>
        <v>0</v>
      </c>
      <c r="FD97" s="12">
        <f t="shared" si="277"/>
        <v>0</v>
      </c>
      <c r="FE97" s="12">
        <f t="shared" si="277"/>
        <v>0</v>
      </c>
      <c r="FF97" s="12">
        <f t="shared" si="277"/>
        <v>0</v>
      </c>
      <c r="FG97" s="12">
        <f t="shared" si="277"/>
        <v>0</v>
      </c>
      <c r="FH97" s="12">
        <f t="shared" si="277"/>
        <v>0</v>
      </c>
      <c r="FI97" s="12">
        <f t="shared" si="277"/>
        <v>980.66666666666674</v>
      </c>
      <c r="FJ97" s="12">
        <f t="shared" si="277"/>
        <v>0</v>
      </c>
      <c r="FK97" s="12">
        <f t="shared" si="277"/>
        <v>1138.0884027054501</v>
      </c>
      <c r="FL97" s="12">
        <f t="shared" si="277"/>
        <v>7.502006697542704E-4</v>
      </c>
      <c r="FM97" s="12">
        <f t="shared" si="277"/>
        <v>0</v>
      </c>
      <c r="FN97" s="13">
        <v>0</v>
      </c>
      <c r="FO97" s="43">
        <v>0</v>
      </c>
      <c r="FP97" s="12">
        <v>2666.666666666667</v>
      </c>
      <c r="FQ97" s="12">
        <v>3108.4282512722798</v>
      </c>
      <c r="FR97" s="12">
        <f t="shared" si="277"/>
        <v>0</v>
      </c>
      <c r="FS97" s="12">
        <f t="shared" si="277"/>
        <v>0</v>
      </c>
      <c r="FT97" s="12">
        <f t="shared" si="277"/>
        <v>0</v>
      </c>
      <c r="FU97" s="12">
        <f t="shared" si="277"/>
        <v>0</v>
      </c>
      <c r="FV97" s="12">
        <f t="shared" si="277"/>
        <v>0</v>
      </c>
      <c r="FW97" s="12">
        <f t="shared" si="277"/>
        <v>0</v>
      </c>
      <c r="FX97" s="12">
        <f t="shared" si="277"/>
        <v>0</v>
      </c>
      <c r="FY97" s="12">
        <f t="shared" si="277"/>
        <v>0</v>
      </c>
      <c r="FZ97" s="12">
        <f t="shared" si="277"/>
        <v>173362.5866666667</v>
      </c>
      <c r="GA97" s="12">
        <f t="shared" si="277"/>
        <v>201191.65467201071</v>
      </c>
      <c r="GB97" s="12">
        <f t="shared" si="277"/>
        <v>5.9918811203785406E-3</v>
      </c>
      <c r="GC97" s="12">
        <f t="shared" si="277"/>
        <v>0</v>
      </c>
      <c r="GD97" s="12">
        <f t="shared" si="277"/>
        <v>0</v>
      </c>
      <c r="GE97" s="12">
        <f t="shared" si="277"/>
        <v>0</v>
      </c>
      <c r="GF97" s="12">
        <f t="shared" si="277"/>
        <v>0</v>
      </c>
      <c r="GG97" s="12">
        <f t="shared" si="277"/>
        <v>0</v>
      </c>
      <c r="GH97" s="12">
        <f t="shared" si="277"/>
        <v>0</v>
      </c>
      <c r="GI97" s="12">
        <f t="shared" si="277"/>
        <v>0</v>
      </c>
      <c r="GJ97" s="12">
        <f t="shared" si="277"/>
        <v>0</v>
      </c>
      <c r="GK97" s="12">
        <f t="shared" si="277"/>
        <v>0</v>
      </c>
      <c r="GL97" s="12">
        <f t="shared" si="277"/>
        <v>98</v>
      </c>
      <c r="GM97" s="12">
        <f t="shared" si="277"/>
        <v>113.73147192229855</v>
      </c>
      <c r="GN97" s="12">
        <f t="shared" si="277"/>
        <v>1.7001389679713734E-5</v>
      </c>
      <c r="GO97" s="12">
        <f t="shared" si="277"/>
        <v>0</v>
      </c>
      <c r="GP97" s="12" t="e">
        <f t="shared" si="277"/>
        <v>#DIV/0!</v>
      </c>
      <c r="GQ97" s="12" t="e">
        <f t="shared" si="277"/>
        <v>#DIV/0!</v>
      </c>
      <c r="GR97" s="12">
        <f t="shared" si="277"/>
        <v>0</v>
      </c>
      <c r="GS97" s="12">
        <f t="shared" si="277"/>
        <v>0</v>
      </c>
      <c r="GT97" s="12">
        <f t="shared" ref="GT97:HC97" si="278">SUM(GT98:GT110)</f>
        <v>0</v>
      </c>
      <c r="GU97" s="12">
        <f t="shared" si="278"/>
        <v>0</v>
      </c>
      <c r="GV97" s="27">
        <f t="shared" si="271"/>
        <v>0</v>
      </c>
      <c r="GW97" s="38">
        <f t="shared" si="214"/>
        <v>0</v>
      </c>
      <c r="GX97" s="12">
        <f t="shared" si="278"/>
        <v>0</v>
      </c>
      <c r="GY97" s="12">
        <f t="shared" si="278"/>
        <v>0</v>
      </c>
      <c r="GZ97" s="12">
        <f t="shared" si="278"/>
        <v>0</v>
      </c>
      <c r="HA97" s="12">
        <f t="shared" si="278"/>
        <v>98</v>
      </c>
      <c r="HB97" s="12">
        <f t="shared" si="278"/>
        <v>113.73147192229857</v>
      </c>
      <c r="HC97" s="12">
        <f t="shared" si="278"/>
        <v>4.7359464975935914E-4</v>
      </c>
    </row>
    <row r="98" spans="1:211">
      <c r="A98" s="18">
        <v>301</v>
      </c>
      <c r="B98" s="3" t="s">
        <v>571</v>
      </c>
      <c r="C98" s="3" t="s">
        <v>387</v>
      </c>
      <c r="D98" s="12">
        <f t="shared" ref="D98:D110" si="279">E98+AY98+CA98+CK98+FZ98+GC98+GF98+GI98+GL98</f>
        <v>4568681.416666666</v>
      </c>
      <c r="E98" s="12">
        <f t="shared" ref="E98:E110" si="280">F98+I98+L98+T98+X98+AV98+AA98+AD98+AG98+AJ98+AS98</f>
        <v>4483069</v>
      </c>
      <c r="F98" s="13">
        <v>2241780</v>
      </c>
      <c r="G98" s="26">
        <f t="shared" si="215"/>
        <v>2601642.2359792907</v>
      </c>
      <c r="H98" s="40">
        <f t="shared" si="216"/>
        <v>3.2822482227561012E-2</v>
      </c>
      <c r="I98" s="13">
        <v>1036488</v>
      </c>
      <c r="J98" s="13">
        <f t="shared" si="217"/>
        <v>1202870.4680591775</v>
      </c>
      <c r="K98" s="40">
        <f t="shared" si="155"/>
        <v>2.7918870190915566E-2</v>
      </c>
      <c r="L98" s="13">
        <v>1008801</v>
      </c>
      <c r="M98" s="13">
        <f t="shared" si="218"/>
        <v>1170739.0061906811</v>
      </c>
      <c r="N98" s="40">
        <f t="shared" si="156"/>
        <v>3.2822482227561019E-2</v>
      </c>
      <c r="O98" s="13">
        <v>44640</v>
      </c>
      <c r="P98" s="13">
        <v>62400</v>
      </c>
      <c r="Q98" s="13">
        <f t="shared" ref="Q98:Q110" si="281">$T$4*R98</f>
        <v>51805.845985830703</v>
      </c>
      <c r="R98" s="43">
        <f t="shared" ref="R98:R110" si="282">O98/$T$8</f>
        <v>7.9862601975096616E-3</v>
      </c>
      <c r="S98" s="124">
        <v>43840</v>
      </c>
      <c r="T98" s="130">
        <v>112800</v>
      </c>
      <c r="U98" s="125">
        <v>62400</v>
      </c>
      <c r="V98" s="125">
        <f t="shared" si="219"/>
        <v>130907.24523301306</v>
      </c>
      <c r="W98" s="43">
        <f t="shared" si="157"/>
        <v>2.0180334907685702E-2</v>
      </c>
      <c r="X98" s="13">
        <f ca="1">'13年1-9支出明细'!K93/9*12</f>
        <v>83200</v>
      </c>
      <c r="Y98" s="13">
        <f t="shared" si="220"/>
        <v>96555.698611584085</v>
      </c>
      <c r="Z98" s="43">
        <f t="shared" si="158"/>
        <v>3.4163457911331588E-2</v>
      </c>
      <c r="AA98" s="13">
        <f ca="1">'13年1-9支出明细'!L93/9*12</f>
        <v>0</v>
      </c>
      <c r="AB98" s="13">
        <f t="shared" si="221"/>
        <v>0</v>
      </c>
      <c r="AC98" s="43">
        <f t="shared" si="159"/>
        <v>0</v>
      </c>
      <c r="AD98" s="13">
        <f ca="1">'13年1-9支出明细'!M93/9*12</f>
        <v>0</v>
      </c>
      <c r="AE98" s="13">
        <f t="shared" si="222"/>
        <v>0</v>
      </c>
      <c r="AF98" s="43">
        <f t="shared" si="160"/>
        <v>0</v>
      </c>
      <c r="AG98" s="13">
        <f ca="1">'13年1-9支出明细'!N93/9*12</f>
        <v>0</v>
      </c>
      <c r="AH98" s="23">
        <v>0</v>
      </c>
      <c r="AI98" s="43">
        <v>0</v>
      </c>
      <c r="AJ98" s="23">
        <f t="shared" si="161"/>
        <v>0</v>
      </c>
      <c r="AK98" s="23">
        <f t="shared" si="162"/>
        <v>0</v>
      </c>
      <c r="AL98" s="43">
        <f t="shared" si="163"/>
        <v>0</v>
      </c>
      <c r="AM98" s="13">
        <f ca="1">'13年1-9支出明细'!P93/9*12</f>
        <v>0</v>
      </c>
      <c r="AN98" s="13">
        <f t="shared" si="223"/>
        <v>0</v>
      </c>
      <c r="AO98" s="43">
        <f t="shared" si="164"/>
        <v>0</v>
      </c>
      <c r="AP98" s="13">
        <f ca="1">'13年1-9支出明细'!Q93/9*12</f>
        <v>0</v>
      </c>
      <c r="AQ98" s="13">
        <f t="shared" si="224"/>
        <v>0</v>
      </c>
      <c r="AR98" s="43">
        <f t="shared" si="165"/>
        <v>0</v>
      </c>
      <c r="AS98" s="13">
        <f ca="1">'13年1-9支出明细'!R93/9*12</f>
        <v>0</v>
      </c>
      <c r="AT98" s="13">
        <f t="shared" si="225"/>
        <v>0</v>
      </c>
      <c r="AU98" s="43">
        <f t="shared" si="166"/>
        <v>0</v>
      </c>
      <c r="AV98" s="13">
        <v>0</v>
      </c>
      <c r="AW98" s="13">
        <f t="shared" si="226"/>
        <v>0</v>
      </c>
      <c r="AX98" s="43">
        <f t="shared" si="167"/>
        <v>0</v>
      </c>
      <c r="AY98" s="12">
        <f t="shared" si="227"/>
        <v>43310.43</v>
      </c>
      <c r="AZ98" s="31">
        <f t="shared" si="228"/>
        <v>50262.846464159978</v>
      </c>
      <c r="BA98" s="43">
        <f t="shared" si="168"/>
        <v>4.1487144263317987E-4</v>
      </c>
      <c r="BB98" s="13">
        <f ca="1">'13年1-9支出明细'!U93/9*12</f>
        <v>0</v>
      </c>
      <c r="BC98" s="13">
        <f t="shared" si="229"/>
        <v>0</v>
      </c>
      <c r="BD98" s="43">
        <f t="shared" si="169"/>
        <v>0</v>
      </c>
      <c r="BE98" s="13">
        <f ca="1">'13年1-9支出明细'!V93/9*12</f>
        <v>0</v>
      </c>
      <c r="BF98" s="13">
        <f t="shared" si="230"/>
        <v>0</v>
      </c>
      <c r="BG98" s="43">
        <f t="shared" si="170"/>
        <v>0</v>
      </c>
      <c r="BH98" s="13">
        <f ca="1">'13年1-9支出明细'!W93/9*12</f>
        <v>0</v>
      </c>
      <c r="BI98" s="13">
        <f t="shared" si="231"/>
        <v>0</v>
      </c>
      <c r="BJ98" s="43">
        <f t="shared" si="171"/>
        <v>0</v>
      </c>
      <c r="BK98" s="13">
        <f ca="1">'13年1-9支出明细'!X93/9*12</f>
        <v>102.73333333333332</v>
      </c>
      <c r="BL98" s="13">
        <f t="shared" si="232"/>
        <v>119.22462464779733</v>
      </c>
      <c r="BM98" s="43">
        <f t="shared" si="172"/>
        <v>1.5113972001077534E-4</v>
      </c>
      <c r="BN98" s="13">
        <f ca="1">'13年1-9支出明细'!Y93/9*12</f>
        <v>0</v>
      </c>
      <c r="BO98" s="13">
        <f t="shared" si="233"/>
        <v>0</v>
      </c>
      <c r="BP98" s="43">
        <f t="shared" si="173"/>
        <v>0</v>
      </c>
      <c r="BQ98" s="13">
        <f ca="1">'13年1-9支出明细'!Z93/9*12</f>
        <v>126.66666666666666</v>
      </c>
      <c r="BR98" s="13">
        <f ca="1">Sheet2!EP92+Sheet2!V92</f>
        <v>43081.03</v>
      </c>
      <c r="BS98" s="13">
        <f t="shared" si="234"/>
        <v>146.99986166827705</v>
      </c>
      <c r="BT98" s="43">
        <f t="shared" si="174"/>
        <v>1.4322415188185702E-6</v>
      </c>
      <c r="BU98" s="13">
        <f ca="1">'13年1-9支出明细'!AB93/9*12</f>
        <v>55794.706666666665</v>
      </c>
      <c r="BV98" s="13">
        <f t="shared" si="235"/>
        <v>64751.164435437597</v>
      </c>
      <c r="BW98" s="43">
        <f t="shared" si="175"/>
        <v>1.2309353124924993E-2</v>
      </c>
      <c r="BX98" s="13">
        <f ca="1">'13年1-9支出明细'!AC93/9*12</f>
        <v>1646.6666666666667</v>
      </c>
      <c r="BY98" s="13">
        <f t="shared" si="236"/>
        <v>1910.998201687602</v>
      </c>
      <c r="BZ98" s="43">
        <f t="shared" si="176"/>
        <v>1.4680476807146787E-3</v>
      </c>
      <c r="CA98" s="12">
        <f t="shared" si="274"/>
        <v>0</v>
      </c>
      <c r="CB98" s="30">
        <f t="shared" si="237"/>
        <v>0</v>
      </c>
      <c r="CC98" s="43">
        <f t="shared" si="177"/>
        <v>0</v>
      </c>
      <c r="CD98" s="13">
        <f ca="1">'13年1-9支出明细'!AE93/9*12</f>
        <v>0</v>
      </c>
      <c r="CE98" s="13">
        <f t="shared" si="238"/>
        <v>0</v>
      </c>
      <c r="CF98" s="43">
        <f t="shared" si="178"/>
        <v>0</v>
      </c>
      <c r="CG98" s="13">
        <f ca="1">'13年1-9支出明细'!AF93/9*12</f>
        <v>0</v>
      </c>
      <c r="CH98" s="13">
        <f ca="1">Sheet2!BP92+Sheet2!ET92</f>
        <v>0</v>
      </c>
      <c r="CI98" s="13">
        <f t="shared" si="239"/>
        <v>0</v>
      </c>
      <c r="CJ98" s="43">
        <f t="shared" si="179"/>
        <v>0</v>
      </c>
      <c r="CK98" s="12">
        <f t="shared" ref="CK98:CK110" si="283">CN98+CQ98+CT98+CW98+CZ98+DC98++DG98+DJ98+DM98+DQ98+EA98+ED98+EN98+EQ98+ET98+EW98+EZ98+FC98+FF98+FI98+FJ98+FM98+FP98+FS98+FW98</f>
        <v>361.06666666666666</v>
      </c>
      <c r="CL98" s="30">
        <f t="shared" si="240"/>
        <v>419.02697410283616</v>
      </c>
      <c r="CM98" s="43">
        <f t="shared" si="180"/>
        <v>3.9410043759004667E-6</v>
      </c>
      <c r="CN98" s="13">
        <f ca="1">'13年1-9支出明细'!AI93/9*12</f>
        <v>0</v>
      </c>
      <c r="CO98" s="13">
        <f t="shared" si="241"/>
        <v>0</v>
      </c>
      <c r="CP98" s="43">
        <f t="shared" si="181"/>
        <v>0</v>
      </c>
      <c r="CQ98" s="13">
        <f ca="1">'13年1-9支出明细'!AJ93/9*12</f>
        <v>0</v>
      </c>
      <c r="CR98" s="13">
        <f t="shared" si="242"/>
        <v>0</v>
      </c>
      <c r="CS98" s="43">
        <f t="shared" si="182"/>
        <v>0</v>
      </c>
      <c r="CT98" s="13">
        <f ca="1">'13年1-9支出明细'!AK93/9*12</f>
        <v>0</v>
      </c>
      <c r="CU98" s="13">
        <f t="shared" si="243"/>
        <v>0</v>
      </c>
      <c r="CV98" s="43">
        <f t="shared" si="183"/>
        <v>0</v>
      </c>
      <c r="CW98" s="13">
        <f ca="1">'13年1-9支出明细'!AL93/9*12</f>
        <v>0</v>
      </c>
      <c r="CX98" s="13">
        <f t="shared" si="244"/>
        <v>0</v>
      </c>
      <c r="CY98" s="43">
        <f t="shared" si="184"/>
        <v>0</v>
      </c>
      <c r="CZ98" s="13">
        <f ca="1">'13年1-9支出明细'!AM93/9*12</f>
        <v>0</v>
      </c>
      <c r="DA98" s="13">
        <f t="shared" si="245"/>
        <v>0</v>
      </c>
      <c r="DB98" s="43">
        <f t="shared" si="185"/>
        <v>0</v>
      </c>
      <c r="DC98" s="13">
        <f ca="1">'13年1-9支出明细'!AN93/9*12</f>
        <v>0</v>
      </c>
      <c r="DD98" s="13">
        <f t="shared" si="246"/>
        <v>0</v>
      </c>
      <c r="DE98" s="14">
        <f t="shared" ref="DE98:DE110" si="284">DG98+DJ98+DM98+DN98</f>
        <v>0</v>
      </c>
      <c r="DF98" s="43">
        <f t="shared" si="186"/>
        <v>0</v>
      </c>
      <c r="DG98" s="13">
        <f ca="1">'13年1-9支出明细'!AP93/9*12</f>
        <v>0</v>
      </c>
      <c r="DH98" s="13">
        <f t="shared" si="247"/>
        <v>0</v>
      </c>
      <c r="DI98" s="43">
        <f t="shared" si="187"/>
        <v>0</v>
      </c>
      <c r="DJ98" s="13">
        <f ca="1">'13年1-9支出明细'!AQ93/9*12</f>
        <v>0</v>
      </c>
      <c r="DK98" s="13">
        <f t="shared" si="248"/>
        <v>0</v>
      </c>
      <c r="DL98" s="43">
        <f t="shared" si="188"/>
        <v>0</v>
      </c>
      <c r="DM98" s="13">
        <f ca="1">'13年1-9支出明细'!AR93/9*12</f>
        <v>0</v>
      </c>
      <c r="DN98" s="13">
        <f ca="1">Sheet2!DK92+Sheet2!AH92</f>
        <v>0</v>
      </c>
      <c r="DO98" s="13"/>
      <c r="DP98" s="43">
        <f t="shared" si="189"/>
        <v>0</v>
      </c>
      <c r="DQ98" s="13">
        <f ca="1">'13年1-9支出明细'!AT93/9*12</f>
        <v>0</v>
      </c>
      <c r="DR98" s="13">
        <f t="shared" si="249"/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43">
        <f t="shared" si="190"/>
        <v>0</v>
      </c>
      <c r="EA98" s="13">
        <v>0</v>
      </c>
      <c r="EB98" s="13">
        <f t="shared" si="250"/>
        <v>0</v>
      </c>
      <c r="EC98" s="43">
        <f t="shared" si="191"/>
        <v>0</v>
      </c>
      <c r="ED98" s="13">
        <f ca="1">'13年1-9支出明细'!BC93/9*12</f>
        <v>0</v>
      </c>
      <c r="EE98" s="13">
        <f t="shared" si="251"/>
        <v>0</v>
      </c>
      <c r="EF98" s="43">
        <f t="shared" si="192"/>
        <v>0</v>
      </c>
      <c r="EG98" s="13">
        <f ca="1">'13年1-9支出明细'!BD93/9*12</f>
        <v>0</v>
      </c>
      <c r="EH98" s="13">
        <f t="shared" si="252"/>
        <v>0</v>
      </c>
      <c r="EI98" s="43">
        <f t="shared" si="193"/>
        <v>0</v>
      </c>
      <c r="EJ98" s="13">
        <f ca="1">'13年1-9支出明细'!BE93/9*12</f>
        <v>0</v>
      </c>
      <c r="EK98" s="13">
        <f t="shared" si="253"/>
        <v>0</v>
      </c>
      <c r="EL98" s="13">
        <f ca="1">Sheet2!DZ92+Sheet2!AV92</f>
        <v>0</v>
      </c>
      <c r="EM98" s="43">
        <f t="shared" si="194"/>
        <v>0</v>
      </c>
      <c r="EN98" s="13">
        <f ca="1">'13年1-9支出明细'!BG93/9*12</f>
        <v>0</v>
      </c>
      <c r="EO98" s="13">
        <f t="shared" si="254"/>
        <v>0</v>
      </c>
      <c r="EP98" s="43">
        <f t="shared" si="195"/>
        <v>0</v>
      </c>
      <c r="EQ98" s="13">
        <f ca="1">'13年1-9支出明细'!BH93/9*12</f>
        <v>0</v>
      </c>
      <c r="ER98" s="13">
        <f t="shared" si="255"/>
        <v>0</v>
      </c>
      <c r="ES98" s="43">
        <f t="shared" si="196"/>
        <v>0</v>
      </c>
      <c r="ET98" s="13">
        <v>0</v>
      </c>
      <c r="EU98" s="13">
        <f t="shared" si="256"/>
        <v>0</v>
      </c>
      <c r="EV98" s="43">
        <f t="shared" si="197"/>
        <v>0</v>
      </c>
      <c r="EW98" s="13">
        <f ca="1">'13年1-9支出明细'!BJ93/9*12</f>
        <v>0</v>
      </c>
      <c r="EX98" s="13">
        <f t="shared" si="257"/>
        <v>0</v>
      </c>
      <c r="EY98" s="43">
        <f t="shared" si="198"/>
        <v>0</v>
      </c>
      <c r="EZ98" s="13">
        <f ca="1">'13年1-9支出明细'!BK93/9*12</f>
        <v>0</v>
      </c>
      <c r="FA98" s="13">
        <f t="shared" si="258"/>
        <v>0</v>
      </c>
      <c r="FB98" s="43">
        <f t="shared" si="199"/>
        <v>0</v>
      </c>
      <c r="FC98" s="13">
        <f ca="1">'13年1-9支出明细'!BL93/9*12</f>
        <v>0</v>
      </c>
      <c r="FD98" s="13">
        <f t="shared" si="259"/>
        <v>0</v>
      </c>
      <c r="FE98" s="43">
        <f t="shared" si="200"/>
        <v>0</v>
      </c>
      <c r="FF98" s="13">
        <f ca="1">'13年1-9支出明细'!BM93/9*12</f>
        <v>0</v>
      </c>
      <c r="FG98" s="13">
        <f t="shared" si="260"/>
        <v>0</v>
      </c>
      <c r="FH98" s="43">
        <f t="shared" si="201"/>
        <v>0</v>
      </c>
      <c r="FI98" s="13">
        <f ca="1">'13年1-9支出明细'!BN93/9*12</f>
        <v>361.06666666666666</v>
      </c>
      <c r="FJ98" s="13">
        <f ca="1">Sheet2!EX92+Sheet2!BF92</f>
        <v>0</v>
      </c>
      <c r="FK98" s="13">
        <f t="shared" si="261"/>
        <v>419.02697410283605</v>
      </c>
      <c r="FL98" s="43">
        <f t="shared" si="202"/>
        <v>2.7621256474433232E-4</v>
      </c>
      <c r="FM98" s="13">
        <f ca="1">'13年1-9支出明细'!BP93/9*12</f>
        <v>0</v>
      </c>
      <c r="FN98" s="13">
        <v>0</v>
      </c>
      <c r="FO98" s="43">
        <v>0</v>
      </c>
      <c r="FP98" s="13">
        <v>0</v>
      </c>
      <c r="FQ98" s="13">
        <f t="shared" si="262"/>
        <v>0</v>
      </c>
      <c r="FR98" s="43">
        <f t="shared" si="203"/>
        <v>0</v>
      </c>
      <c r="FS98" s="13">
        <f ca="1">'13年1-9支出明细'!BR93/9*12</f>
        <v>0</v>
      </c>
      <c r="FT98" s="13">
        <f ca="1">Sheet2!FC8+Sheet2!BJ8</f>
        <v>0</v>
      </c>
      <c r="FU98" s="13"/>
      <c r="FV98" s="43"/>
      <c r="FW98" s="13">
        <f ca="1">'13年1-9支出明细'!BT93/9*12</f>
        <v>0</v>
      </c>
      <c r="FX98" s="13">
        <f t="shared" si="263"/>
        <v>0</v>
      </c>
      <c r="FY98" s="43">
        <f t="shared" si="204"/>
        <v>0</v>
      </c>
      <c r="FZ98" s="12">
        <f ca="1">'13年1-9支出明细'!BU93/9*12</f>
        <v>41940.92</v>
      </c>
      <c r="GA98" s="12">
        <f t="shared" si="264"/>
        <v>48673.495565054793</v>
      </c>
      <c r="GB98" s="43">
        <f t="shared" si="205"/>
        <v>1.4495919307116944E-3</v>
      </c>
      <c r="GC98" s="12">
        <f ca="1">'13年1-9支出明细'!BV93/9*12</f>
        <v>0</v>
      </c>
      <c r="GD98" s="12">
        <f t="shared" si="265"/>
        <v>0</v>
      </c>
      <c r="GE98" s="43">
        <f t="shared" si="206"/>
        <v>0</v>
      </c>
      <c r="GF98" s="12">
        <f ca="1">'13年1-9支出明细'!BW93/9*12</f>
        <v>0</v>
      </c>
      <c r="GG98" s="12">
        <f t="shared" si="266"/>
        <v>0</v>
      </c>
      <c r="GH98" s="43">
        <f t="shared" si="207"/>
        <v>0</v>
      </c>
      <c r="GI98" s="12">
        <v>0</v>
      </c>
      <c r="GJ98" s="12">
        <f t="shared" si="267"/>
        <v>0</v>
      </c>
      <c r="GK98" s="43">
        <f t="shared" si="208"/>
        <v>0</v>
      </c>
      <c r="GL98" s="27">
        <f t="shared" ref="GL98:GL110" si="285">GO98+GR98+GU98+GX98+HA98</f>
        <v>0</v>
      </c>
      <c r="GM98" s="27">
        <f t="shared" si="268"/>
        <v>0</v>
      </c>
      <c r="GN98" s="43">
        <f t="shared" si="209"/>
        <v>0</v>
      </c>
      <c r="GO98" s="13">
        <f ca="1">'13年1-9支出明细'!BZ93/9*12</f>
        <v>0</v>
      </c>
      <c r="GP98" s="13" t="e">
        <f t="shared" si="269"/>
        <v>#DIV/0!</v>
      </c>
      <c r="GQ98" s="43" t="e">
        <f t="shared" si="210"/>
        <v>#DIV/0!</v>
      </c>
      <c r="GR98" s="13">
        <f ca="1">'13年1-9支出明细'!CA93/9*12</f>
        <v>0</v>
      </c>
      <c r="GS98" s="13">
        <f t="shared" si="270"/>
        <v>0</v>
      </c>
      <c r="GT98" s="43">
        <f t="shared" si="211"/>
        <v>0</v>
      </c>
      <c r="GU98" s="13">
        <f ca="1">'13年1-9支出明细'!CB93/9*12</f>
        <v>0</v>
      </c>
      <c r="GV98" s="27">
        <f t="shared" si="271"/>
        <v>0</v>
      </c>
      <c r="GW98" s="38">
        <f t="shared" si="214"/>
        <v>0</v>
      </c>
      <c r="GX98" s="13">
        <f ca="1">'13年1-9支出明细'!CC93/9*12</f>
        <v>0</v>
      </c>
      <c r="GY98" s="13">
        <f t="shared" si="272"/>
        <v>0</v>
      </c>
      <c r="GZ98" s="43">
        <f t="shared" si="212"/>
        <v>0</v>
      </c>
      <c r="HA98" s="13">
        <f ca="1">'13年1-9支出明细'!CD93/9*12</f>
        <v>0</v>
      </c>
      <c r="HB98" s="13">
        <f t="shared" si="273"/>
        <v>0</v>
      </c>
      <c r="HC98" s="56">
        <f t="shared" si="213"/>
        <v>0</v>
      </c>
    </row>
    <row r="99" spans="1:211">
      <c r="A99" s="18">
        <v>302</v>
      </c>
      <c r="B99" s="3" t="s">
        <v>572</v>
      </c>
      <c r="C99" s="3" t="s">
        <v>388</v>
      </c>
      <c r="D99" s="12">
        <f t="shared" si="279"/>
        <v>1230847.3766666669</v>
      </c>
      <c r="E99" s="12">
        <f t="shared" si="280"/>
        <v>1209181.2666666668</v>
      </c>
      <c r="F99" s="13">
        <v>562908</v>
      </c>
      <c r="G99" s="26">
        <f t="shared" si="215"/>
        <v>653268.93262078811</v>
      </c>
      <c r="H99" s="40">
        <f t="shared" si="216"/>
        <v>8.2416819784956203E-3</v>
      </c>
      <c r="I99" s="13">
        <v>316338</v>
      </c>
      <c r="J99" s="13">
        <f t="shared" si="217"/>
        <v>367118.22821383754</v>
      </c>
      <c r="K99" s="40">
        <f t="shared" si="155"/>
        <v>8.5208893479266981E-3</v>
      </c>
      <c r="L99" s="13">
        <v>253308.6</v>
      </c>
      <c r="M99" s="13">
        <f t="shared" si="218"/>
        <v>293971.01967935468</v>
      </c>
      <c r="N99" s="40">
        <f t="shared" si="156"/>
        <v>8.241681978495622E-3</v>
      </c>
      <c r="O99" s="13">
        <v>0</v>
      </c>
      <c r="P99" s="13">
        <v>35870</v>
      </c>
      <c r="Q99" s="13">
        <f t="shared" si="281"/>
        <v>0</v>
      </c>
      <c r="R99" s="43">
        <f t="shared" si="282"/>
        <v>0</v>
      </c>
      <c r="S99" s="124">
        <v>0</v>
      </c>
      <c r="T99" s="130">
        <v>28800</v>
      </c>
      <c r="U99" s="125">
        <v>35870</v>
      </c>
      <c r="V99" s="125">
        <f t="shared" si="219"/>
        <v>33423.126442471425</v>
      </c>
      <c r="W99" s="43">
        <f t="shared" si="157"/>
        <v>5.1524259338772008E-3</v>
      </c>
      <c r="X99" s="13">
        <f ca="1">'13年1-9支出明细'!K94/9*12</f>
        <v>47826.666666666672</v>
      </c>
      <c r="Y99" s="13">
        <f t="shared" si="220"/>
        <v>55504.053032011558</v>
      </c>
      <c r="Z99" s="43">
        <f t="shared" si="158"/>
        <v>1.9638513385888848E-2</v>
      </c>
      <c r="AA99" s="13">
        <f ca="1">'13年1-9支出明细'!L94/9*12</f>
        <v>0</v>
      </c>
      <c r="AB99" s="13">
        <f t="shared" si="221"/>
        <v>0</v>
      </c>
      <c r="AC99" s="43">
        <f t="shared" si="159"/>
        <v>0</v>
      </c>
      <c r="AD99" s="13">
        <f ca="1">'13年1-9支出明细'!M94/9*12</f>
        <v>0</v>
      </c>
      <c r="AE99" s="13">
        <f t="shared" si="222"/>
        <v>0</v>
      </c>
      <c r="AF99" s="43">
        <f t="shared" si="160"/>
        <v>0</v>
      </c>
      <c r="AG99" s="13">
        <f ca="1">'13年1-9支出明细'!N94/9*12</f>
        <v>0</v>
      </c>
      <c r="AH99" s="23">
        <v>0</v>
      </c>
      <c r="AI99" s="43">
        <v>0</v>
      </c>
      <c r="AJ99" s="23">
        <f t="shared" si="161"/>
        <v>0</v>
      </c>
      <c r="AK99" s="23">
        <f t="shared" si="162"/>
        <v>0</v>
      </c>
      <c r="AL99" s="43">
        <f t="shared" si="163"/>
        <v>0</v>
      </c>
      <c r="AM99" s="13">
        <f ca="1">'13年1-9支出明细'!P94/9*12</f>
        <v>0</v>
      </c>
      <c r="AN99" s="13">
        <f t="shared" si="223"/>
        <v>0</v>
      </c>
      <c r="AO99" s="43">
        <f t="shared" si="164"/>
        <v>0</v>
      </c>
      <c r="AP99" s="13">
        <f ca="1">'13年1-9支出明细'!Q94/9*12</f>
        <v>0</v>
      </c>
      <c r="AQ99" s="13">
        <f t="shared" si="224"/>
        <v>0</v>
      </c>
      <c r="AR99" s="43">
        <f t="shared" si="165"/>
        <v>0</v>
      </c>
      <c r="AS99" s="13">
        <f ca="1">'13年1-9支出明细'!R94/9*12</f>
        <v>0</v>
      </c>
      <c r="AT99" s="13">
        <f t="shared" si="225"/>
        <v>0</v>
      </c>
      <c r="AU99" s="43">
        <f t="shared" si="166"/>
        <v>0</v>
      </c>
      <c r="AV99" s="13">
        <v>0</v>
      </c>
      <c r="AW99" s="13">
        <f t="shared" si="226"/>
        <v>0</v>
      </c>
      <c r="AX99" s="43">
        <f t="shared" si="167"/>
        <v>0</v>
      </c>
      <c r="AY99" s="12">
        <f t="shared" si="227"/>
        <v>3989.51</v>
      </c>
      <c r="AZ99" s="31">
        <f t="shared" si="228"/>
        <v>4629.9269851911158</v>
      </c>
      <c r="BA99" s="43">
        <f t="shared" si="168"/>
        <v>3.8215593082301361E-5</v>
      </c>
      <c r="BB99" s="13">
        <f ca="1">'13年1-9支出明细'!U94/9*12</f>
        <v>0</v>
      </c>
      <c r="BC99" s="13">
        <f t="shared" si="229"/>
        <v>0</v>
      </c>
      <c r="BD99" s="43">
        <f t="shared" si="169"/>
        <v>0</v>
      </c>
      <c r="BE99" s="13">
        <f ca="1">'13年1-9支出明细'!V94/9*12</f>
        <v>0</v>
      </c>
      <c r="BF99" s="13">
        <f t="shared" si="230"/>
        <v>0</v>
      </c>
      <c r="BG99" s="43">
        <f t="shared" si="170"/>
        <v>0</v>
      </c>
      <c r="BH99" s="13">
        <f ca="1">'13年1-9支出明细'!W94/9*12</f>
        <v>0</v>
      </c>
      <c r="BI99" s="13">
        <f t="shared" si="231"/>
        <v>0</v>
      </c>
      <c r="BJ99" s="43">
        <f t="shared" si="171"/>
        <v>0</v>
      </c>
      <c r="BK99" s="13">
        <f ca="1">'13年1-9支出明细'!X94/9*12</f>
        <v>0</v>
      </c>
      <c r="BL99" s="13">
        <f t="shared" si="232"/>
        <v>0</v>
      </c>
      <c r="BM99" s="43">
        <f t="shared" si="172"/>
        <v>0</v>
      </c>
      <c r="BN99" s="13">
        <f ca="1">'13年1-9支出明细'!Y94/9*12</f>
        <v>0</v>
      </c>
      <c r="BO99" s="13">
        <f t="shared" si="233"/>
        <v>0</v>
      </c>
      <c r="BP99" s="43">
        <f t="shared" si="173"/>
        <v>0</v>
      </c>
      <c r="BQ99" s="13">
        <f ca="1">'13年1-9支出明细'!Z94/9*12</f>
        <v>22</v>
      </c>
      <c r="BR99" s="13">
        <f ca="1">Sheet2!EP93+Sheet2!V93</f>
        <v>3967.51</v>
      </c>
      <c r="BS99" s="13">
        <f t="shared" si="234"/>
        <v>25.531554921332333</v>
      </c>
      <c r="BT99" s="43">
        <f t="shared" si="174"/>
        <v>2.4875773747901482E-7</v>
      </c>
      <c r="BU99" s="13">
        <f ca="1">'13年1-9支出明细'!AB94/9*12</f>
        <v>4936.0400000000009</v>
      </c>
      <c r="BV99" s="13">
        <f t="shared" si="235"/>
        <v>5728.3989251769663</v>
      </c>
      <c r="BW99" s="43">
        <f t="shared" si="175"/>
        <v>1.0889825044111969E-3</v>
      </c>
      <c r="BX99" s="13">
        <f ca="1">'13年1-9支出明细'!AC94/9*12</f>
        <v>360</v>
      </c>
      <c r="BY99" s="13">
        <f t="shared" si="236"/>
        <v>417.7890805308927</v>
      </c>
      <c r="BZ99" s="43">
        <f t="shared" si="176"/>
        <v>3.2094969537891759E-4</v>
      </c>
      <c r="CA99" s="12">
        <f t="shared" si="274"/>
        <v>0</v>
      </c>
      <c r="CB99" s="30">
        <f t="shared" si="237"/>
        <v>0</v>
      </c>
      <c r="CC99" s="43">
        <f t="shared" si="177"/>
        <v>0</v>
      </c>
      <c r="CD99" s="13">
        <f ca="1">'13年1-9支出明细'!AE94/9*12</f>
        <v>0</v>
      </c>
      <c r="CE99" s="13">
        <f t="shared" si="238"/>
        <v>0</v>
      </c>
      <c r="CF99" s="43">
        <f t="shared" si="178"/>
        <v>0</v>
      </c>
      <c r="CG99" s="13">
        <f ca="1">'13年1-9支出明细'!AF94/9*12</f>
        <v>0</v>
      </c>
      <c r="CH99" s="13">
        <f ca="1">Sheet2!BP93+Sheet2!ET93</f>
        <v>0</v>
      </c>
      <c r="CI99" s="13">
        <f t="shared" si="239"/>
        <v>0</v>
      </c>
      <c r="CJ99" s="43">
        <f t="shared" si="179"/>
        <v>0</v>
      </c>
      <c r="CK99" s="12">
        <f t="shared" si="283"/>
        <v>619.6</v>
      </c>
      <c r="CL99" s="30">
        <f t="shared" si="240"/>
        <v>719.06142860261434</v>
      </c>
      <c r="CM99" s="43">
        <f t="shared" si="180"/>
        <v>6.7628682920271303E-6</v>
      </c>
      <c r="CN99" s="13">
        <f ca="1">'13年1-9支出明细'!AI94/9*12</f>
        <v>0</v>
      </c>
      <c r="CO99" s="13">
        <f t="shared" si="241"/>
        <v>0</v>
      </c>
      <c r="CP99" s="43">
        <f t="shared" si="181"/>
        <v>0</v>
      </c>
      <c r="CQ99" s="13">
        <f ca="1">'13年1-9支出明细'!AJ94/9*12</f>
        <v>0</v>
      </c>
      <c r="CR99" s="13">
        <f t="shared" si="242"/>
        <v>0</v>
      </c>
      <c r="CS99" s="43">
        <f t="shared" si="182"/>
        <v>0</v>
      </c>
      <c r="CT99" s="13">
        <f ca="1">'13年1-9支出明细'!AK94/9*12</f>
        <v>0</v>
      </c>
      <c r="CU99" s="13">
        <f t="shared" si="243"/>
        <v>0</v>
      </c>
      <c r="CV99" s="43">
        <f t="shared" si="183"/>
        <v>0</v>
      </c>
      <c r="CW99" s="13">
        <f ca="1">'13年1-9支出明细'!AL94/9*12</f>
        <v>0</v>
      </c>
      <c r="CX99" s="13">
        <f t="shared" si="244"/>
        <v>0</v>
      </c>
      <c r="CY99" s="43">
        <f t="shared" si="184"/>
        <v>0</v>
      </c>
      <c r="CZ99" s="13">
        <f ca="1">'13年1-9支出明细'!AM94/9*12</f>
        <v>0</v>
      </c>
      <c r="DA99" s="13">
        <f t="shared" si="245"/>
        <v>0</v>
      </c>
      <c r="DB99" s="43">
        <f t="shared" si="185"/>
        <v>0</v>
      </c>
      <c r="DC99" s="13">
        <f ca="1">'13年1-9支出明细'!AN94/9*12</f>
        <v>0</v>
      </c>
      <c r="DD99" s="13">
        <f t="shared" si="246"/>
        <v>0</v>
      </c>
      <c r="DE99" s="14">
        <f t="shared" si="284"/>
        <v>0</v>
      </c>
      <c r="DF99" s="43">
        <f t="shared" si="186"/>
        <v>0</v>
      </c>
      <c r="DG99" s="13">
        <f ca="1">'13年1-9支出明细'!AP94/9*12</f>
        <v>0</v>
      </c>
      <c r="DH99" s="13">
        <f t="shared" si="247"/>
        <v>0</v>
      </c>
      <c r="DI99" s="43">
        <f t="shared" si="187"/>
        <v>0</v>
      </c>
      <c r="DJ99" s="13">
        <f ca="1">'13年1-9支出明细'!AQ94/9*12</f>
        <v>0</v>
      </c>
      <c r="DK99" s="13">
        <f t="shared" si="248"/>
        <v>0</v>
      </c>
      <c r="DL99" s="43">
        <f t="shared" si="188"/>
        <v>0</v>
      </c>
      <c r="DM99" s="13">
        <f ca="1">'13年1-9支出明细'!AR94/9*12</f>
        <v>0</v>
      </c>
      <c r="DN99" s="13">
        <f ca="1">Sheet2!DK93+Sheet2!AH93</f>
        <v>0</v>
      </c>
      <c r="DO99" s="13"/>
      <c r="DP99" s="43">
        <f t="shared" si="189"/>
        <v>0</v>
      </c>
      <c r="DQ99" s="13">
        <f ca="1">'13年1-9支出明细'!AT94/9*12</f>
        <v>0</v>
      </c>
      <c r="DR99" s="13">
        <f t="shared" si="249"/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43">
        <f t="shared" si="190"/>
        <v>0</v>
      </c>
      <c r="EA99" s="13">
        <v>0</v>
      </c>
      <c r="EB99" s="13">
        <f t="shared" si="250"/>
        <v>0</v>
      </c>
      <c r="EC99" s="43">
        <f t="shared" si="191"/>
        <v>0</v>
      </c>
      <c r="ED99" s="13">
        <f ca="1">'13年1-9支出明细'!BC94/9*12</f>
        <v>0</v>
      </c>
      <c r="EE99" s="13">
        <f t="shared" si="251"/>
        <v>0</v>
      </c>
      <c r="EF99" s="43">
        <f t="shared" si="192"/>
        <v>0</v>
      </c>
      <c r="EG99" s="13">
        <f ca="1">'13年1-9支出明细'!BD94/9*12</f>
        <v>0</v>
      </c>
      <c r="EH99" s="13">
        <f t="shared" si="252"/>
        <v>0</v>
      </c>
      <c r="EI99" s="43">
        <f t="shared" si="193"/>
        <v>0</v>
      </c>
      <c r="EJ99" s="13">
        <f ca="1">'13年1-9支出明细'!BE94/9*12</f>
        <v>0</v>
      </c>
      <c r="EK99" s="13">
        <f t="shared" si="253"/>
        <v>0</v>
      </c>
      <c r="EL99" s="13">
        <f ca="1">Sheet2!DZ93+Sheet2!AV93</f>
        <v>0</v>
      </c>
      <c r="EM99" s="43">
        <f t="shared" si="194"/>
        <v>0</v>
      </c>
      <c r="EN99" s="13">
        <f ca="1">'13年1-9支出明细'!BG94/9*12</f>
        <v>0</v>
      </c>
      <c r="EO99" s="13">
        <f t="shared" si="254"/>
        <v>0</v>
      </c>
      <c r="EP99" s="43">
        <f t="shared" si="195"/>
        <v>0</v>
      </c>
      <c r="EQ99" s="13">
        <f ca="1">'13年1-9支出明细'!BH94/9*12</f>
        <v>0</v>
      </c>
      <c r="ER99" s="13">
        <f t="shared" si="255"/>
        <v>0</v>
      </c>
      <c r="ES99" s="43">
        <f t="shared" si="196"/>
        <v>0</v>
      </c>
      <c r="ET99" s="13">
        <v>0</v>
      </c>
      <c r="EU99" s="13">
        <f t="shared" si="256"/>
        <v>0</v>
      </c>
      <c r="EV99" s="43">
        <f t="shared" si="197"/>
        <v>0</v>
      </c>
      <c r="EW99" s="13">
        <f ca="1">'13年1-9支出明细'!BJ94/9*12</f>
        <v>0</v>
      </c>
      <c r="EX99" s="13">
        <f t="shared" si="257"/>
        <v>0</v>
      </c>
      <c r="EY99" s="43">
        <f t="shared" si="198"/>
        <v>0</v>
      </c>
      <c r="EZ99" s="13">
        <f ca="1">'13年1-9支出明细'!BK94/9*12</f>
        <v>0</v>
      </c>
      <c r="FA99" s="13">
        <f t="shared" si="258"/>
        <v>0</v>
      </c>
      <c r="FB99" s="43">
        <f t="shared" si="199"/>
        <v>0</v>
      </c>
      <c r="FC99" s="13">
        <f ca="1">'13年1-9支出明细'!BL94/9*12</f>
        <v>0</v>
      </c>
      <c r="FD99" s="13">
        <f t="shared" si="259"/>
        <v>0</v>
      </c>
      <c r="FE99" s="43">
        <f t="shared" si="200"/>
        <v>0</v>
      </c>
      <c r="FF99" s="13">
        <f ca="1">'13年1-9支出明细'!BM94/9*12</f>
        <v>0</v>
      </c>
      <c r="FG99" s="13">
        <f t="shared" si="260"/>
        <v>0</v>
      </c>
      <c r="FH99" s="43">
        <f t="shared" si="201"/>
        <v>0</v>
      </c>
      <c r="FI99" s="13">
        <f ca="1">'13年1-9支出明细'!BN94/9*12</f>
        <v>619.6</v>
      </c>
      <c r="FJ99" s="13">
        <f ca="1">Sheet2!EX93+Sheet2!BF93</f>
        <v>0</v>
      </c>
      <c r="FK99" s="13">
        <f t="shared" si="261"/>
        <v>719.06142860261411</v>
      </c>
      <c r="FL99" s="43">
        <f t="shared" si="202"/>
        <v>4.7398810500993808E-4</v>
      </c>
      <c r="FM99" s="13">
        <f ca="1">'13年1-9支出明细'!BP94/9*12</f>
        <v>0</v>
      </c>
      <c r="FN99" s="13">
        <v>0</v>
      </c>
      <c r="FO99" s="43">
        <v>0</v>
      </c>
      <c r="FP99" s="13">
        <v>0</v>
      </c>
      <c r="FQ99" s="13">
        <f t="shared" si="262"/>
        <v>0</v>
      </c>
      <c r="FR99" s="43">
        <f t="shared" si="203"/>
        <v>0</v>
      </c>
      <c r="FS99" s="13">
        <f ca="1">'13年1-9支出明细'!BR94/9*12</f>
        <v>0</v>
      </c>
      <c r="FT99" s="13">
        <f ca="1">Sheet2!FC9+Sheet2!BJ9</f>
        <v>0</v>
      </c>
      <c r="FU99" s="13"/>
      <c r="FV99" s="43"/>
      <c r="FW99" s="13">
        <f ca="1">'13年1-9支出明细'!BT94/9*12</f>
        <v>0</v>
      </c>
      <c r="FX99" s="13">
        <f t="shared" si="263"/>
        <v>0</v>
      </c>
      <c r="FY99" s="43">
        <f t="shared" si="204"/>
        <v>0</v>
      </c>
      <c r="FZ99" s="12">
        <f ca="1">'13年1-9支出明细'!BU94/9*12</f>
        <v>16959</v>
      </c>
      <c r="GA99" s="12">
        <f t="shared" si="264"/>
        <v>19681.347268676134</v>
      </c>
      <c r="GB99" s="43">
        <f t="shared" si="205"/>
        <v>5.8614902946667899E-4</v>
      </c>
      <c r="GC99" s="12">
        <f ca="1">'13年1-9支出明细'!BV94/9*12</f>
        <v>0</v>
      </c>
      <c r="GD99" s="12">
        <f t="shared" si="265"/>
        <v>0</v>
      </c>
      <c r="GE99" s="43">
        <f t="shared" si="206"/>
        <v>0</v>
      </c>
      <c r="GF99" s="12">
        <f ca="1">'13年1-9支出明细'!BW94/9*12</f>
        <v>0</v>
      </c>
      <c r="GG99" s="12">
        <f t="shared" si="266"/>
        <v>0</v>
      </c>
      <c r="GH99" s="43">
        <f t="shared" si="207"/>
        <v>0</v>
      </c>
      <c r="GI99" s="12">
        <v>0</v>
      </c>
      <c r="GJ99" s="12">
        <f t="shared" si="267"/>
        <v>0</v>
      </c>
      <c r="GK99" s="43">
        <f t="shared" si="208"/>
        <v>0</v>
      </c>
      <c r="GL99" s="27">
        <f t="shared" si="285"/>
        <v>98</v>
      </c>
      <c r="GM99" s="27">
        <f t="shared" si="268"/>
        <v>113.73147192229855</v>
      </c>
      <c r="GN99" s="43">
        <f t="shared" si="209"/>
        <v>1.7001389679713734E-5</v>
      </c>
      <c r="GO99" s="13">
        <f ca="1">'13年1-9支出明细'!BZ94/9*12</f>
        <v>0</v>
      </c>
      <c r="GP99" s="13" t="e">
        <f t="shared" si="269"/>
        <v>#DIV/0!</v>
      </c>
      <c r="GQ99" s="43" t="e">
        <f t="shared" si="210"/>
        <v>#DIV/0!</v>
      </c>
      <c r="GR99" s="13">
        <f ca="1">'13年1-9支出明细'!CA94/9*12</f>
        <v>0</v>
      </c>
      <c r="GS99" s="13">
        <f t="shared" si="270"/>
        <v>0</v>
      </c>
      <c r="GT99" s="43">
        <f t="shared" si="211"/>
        <v>0</v>
      </c>
      <c r="GU99" s="13">
        <f ca="1">'13年1-9支出明细'!CB94/9*12</f>
        <v>0</v>
      </c>
      <c r="GV99" s="27">
        <f t="shared" si="271"/>
        <v>0</v>
      </c>
      <c r="GW99" s="38">
        <f t="shared" si="214"/>
        <v>0</v>
      </c>
      <c r="GX99" s="13">
        <f ca="1">'13年1-9支出明细'!CC94/9*12</f>
        <v>0</v>
      </c>
      <c r="GY99" s="13">
        <f t="shared" si="272"/>
        <v>0</v>
      </c>
      <c r="GZ99" s="43">
        <f t="shared" si="212"/>
        <v>0</v>
      </c>
      <c r="HA99" s="13">
        <f ca="1">'13年1-9支出明细'!CD94/9*12</f>
        <v>98</v>
      </c>
      <c r="HB99" s="13">
        <f t="shared" si="273"/>
        <v>113.73147192229857</v>
      </c>
      <c r="HC99" s="56">
        <f t="shared" si="213"/>
        <v>4.7359464975935914E-4</v>
      </c>
    </row>
    <row r="100" spans="1:211">
      <c r="A100" s="18">
        <v>303</v>
      </c>
      <c r="B100" s="3" t="s">
        <v>573</v>
      </c>
      <c r="C100" s="3" t="s">
        <v>389</v>
      </c>
      <c r="D100" s="12">
        <f t="shared" si="279"/>
        <v>28238.97</v>
      </c>
      <c r="E100" s="12">
        <f t="shared" si="280"/>
        <v>7066.666666666667</v>
      </c>
      <c r="F100" s="13">
        <v>0</v>
      </c>
      <c r="G100" s="26">
        <f t="shared" si="215"/>
        <v>0</v>
      </c>
      <c r="H100" s="40">
        <f t="shared" si="216"/>
        <v>0</v>
      </c>
      <c r="I100" s="13">
        <v>0</v>
      </c>
      <c r="J100" s="13">
        <f t="shared" si="217"/>
        <v>0</v>
      </c>
      <c r="K100" s="40">
        <f t="shared" si="155"/>
        <v>0</v>
      </c>
      <c r="L100" s="13">
        <v>0</v>
      </c>
      <c r="M100" s="13">
        <f t="shared" si="218"/>
        <v>0</v>
      </c>
      <c r="N100" s="40">
        <f t="shared" si="156"/>
        <v>0</v>
      </c>
      <c r="O100" s="13">
        <v>0</v>
      </c>
      <c r="P100" s="13">
        <v>22835.29</v>
      </c>
      <c r="Q100" s="13">
        <f t="shared" si="281"/>
        <v>0</v>
      </c>
      <c r="R100" s="43">
        <f t="shared" si="282"/>
        <v>0</v>
      </c>
      <c r="S100" s="124">
        <v>0</v>
      </c>
      <c r="T100" s="130">
        <v>0</v>
      </c>
      <c r="U100" s="125">
        <v>22835.29</v>
      </c>
      <c r="V100" s="125">
        <f t="shared" si="219"/>
        <v>0</v>
      </c>
      <c r="W100" s="43">
        <f t="shared" si="157"/>
        <v>0</v>
      </c>
      <c r="X100" s="13">
        <f ca="1">'13年1-9支出明细'!K95/9*12</f>
        <v>7066.666666666667</v>
      </c>
      <c r="Y100" s="13">
        <f t="shared" si="220"/>
        <v>8201.0449141249301</v>
      </c>
      <c r="Z100" s="43">
        <f t="shared" si="158"/>
        <v>2.9017039572124589E-3</v>
      </c>
      <c r="AA100" s="13">
        <f ca="1">'13年1-9支出明细'!L95/9*12</f>
        <v>0</v>
      </c>
      <c r="AB100" s="13">
        <f t="shared" si="221"/>
        <v>0</v>
      </c>
      <c r="AC100" s="43">
        <f t="shared" si="159"/>
        <v>0</v>
      </c>
      <c r="AD100" s="13">
        <f ca="1">'13年1-9支出明细'!M95/9*12</f>
        <v>0</v>
      </c>
      <c r="AE100" s="13">
        <f t="shared" si="222"/>
        <v>0</v>
      </c>
      <c r="AF100" s="43">
        <f t="shared" si="160"/>
        <v>0</v>
      </c>
      <c r="AG100" s="13">
        <f ca="1">'13年1-9支出明细'!N95/9*12</f>
        <v>0</v>
      </c>
      <c r="AH100" s="23">
        <v>0</v>
      </c>
      <c r="AI100" s="43">
        <v>0</v>
      </c>
      <c r="AJ100" s="23">
        <f t="shared" si="161"/>
        <v>0</v>
      </c>
      <c r="AK100" s="23">
        <f t="shared" si="162"/>
        <v>0</v>
      </c>
      <c r="AL100" s="43">
        <f t="shared" si="163"/>
        <v>0</v>
      </c>
      <c r="AM100" s="13">
        <f ca="1">'13年1-9支出明细'!P95/9*12</f>
        <v>0</v>
      </c>
      <c r="AN100" s="13">
        <f t="shared" si="223"/>
        <v>0</v>
      </c>
      <c r="AO100" s="43">
        <f t="shared" si="164"/>
        <v>0</v>
      </c>
      <c r="AP100" s="13">
        <f ca="1">'13年1-9支出明细'!Q95/9*12</f>
        <v>0</v>
      </c>
      <c r="AQ100" s="13">
        <f t="shared" si="224"/>
        <v>0</v>
      </c>
      <c r="AR100" s="43">
        <f t="shared" si="165"/>
        <v>0</v>
      </c>
      <c r="AS100" s="13">
        <f ca="1">'13年1-9支出明细'!R95/9*12</f>
        <v>0</v>
      </c>
      <c r="AT100" s="13">
        <f t="shared" si="225"/>
        <v>0</v>
      </c>
      <c r="AU100" s="43">
        <f t="shared" si="166"/>
        <v>0</v>
      </c>
      <c r="AV100" s="13">
        <v>0</v>
      </c>
      <c r="AW100" s="13">
        <f t="shared" si="226"/>
        <v>0</v>
      </c>
      <c r="AX100" s="43">
        <f t="shared" si="167"/>
        <v>0</v>
      </c>
      <c r="AY100" s="12">
        <f t="shared" si="227"/>
        <v>9259.0099999999984</v>
      </c>
      <c r="AZ100" s="31">
        <f t="shared" si="228"/>
        <v>10745.314651462057</v>
      </c>
      <c r="BA100" s="43">
        <f t="shared" si="168"/>
        <v>8.8692235012560204E-5</v>
      </c>
      <c r="BB100" s="13">
        <f ca="1">'13年1-9支出明细'!U95/9*12</f>
        <v>0</v>
      </c>
      <c r="BC100" s="13">
        <f t="shared" si="229"/>
        <v>0</v>
      </c>
      <c r="BD100" s="43">
        <f t="shared" si="169"/>
        <v>0</v>
      </c>
      <c r="BE100" s="13">
        <f ca="1">'13年1-9支出明细'!V95/9*12</f>
        <v>0</v>
      </c>
      <c r="BF100" s="13">
        <f t="shared" si="230"/>
        <v>0</v>
      </c>
      <c r="BG100" s="43">
        <f t="shared" si="170"/>
        <v>0</v>
      </c>
      <c r="BH100" s="13">
        <f ca="1">'13年1-9支出明细'!W95/9*12</f>
        <v>0</v>
      </c>
      <c r="BI100" s="13">
        <f t="shared" si="231"/>
        <v>0</v>
      </c>
      <c r="BJ100" s="43">
        <f t="shared" si="171"/>
        <v>0</v>
      </c>
      <c r="BK100" s="13">
        <f ca="1">'13年1-9支出明细'!X95/9*12</f>
        <v>168</v>
      </c>
      <c r="BL100" s="13">
        <f t="shared" si="232"/>
        <v>194.96823758108323</v>
      </c>
      <c r="BM100" s="43">
        <f t="shared" si="172"/>
        <v>2.4715904894688766E-4</v>
      </c>
      <c r="BN100" s="13">
        <f ca="1">'13年1-9支出明细'!Y95/9*12</f>
        <v>546.18666666666661</v>
      </c>
      <c r="BO100" s="13">
        <f t="shared" si="233"/>
        <v>633.86340351361059</v>
      </c>
      <c r="BP100" s="43">
        <f t="shared" si="173"/>
        <v>2.7018729069826171E-4</v>
      </c>
      <c r="BQ100" s="13">
        <f ca="1">'13年1-9支出明细'!Z95/9*12</f>
        <v>316.93333333333334</v>
      </c>
      <c r="BR100" s="13">
        <f ca="1">Sheet2!EP94+Sheet2!V94</f>
        <v>8227.89</v>
      </c>
      <c r="BS100" s="13">
        <f t="shared" si="234"/>
        <v>367.80912756367854</v>
      </c>
      <c r="BT100" s="43">
        <f t="shared" si="174"/>
        <v>3.5836190423492017E-6</v>
      </c>
      <c r="BU100" s="13">
        <f ca="1">'13年1-9支出明细'!AB95/9*12</f>
        <v>10970.519999999999</v>
      </c>
      <c r="BV100" s="13">
        <f t="shared" si="235"/>
        <v>12731.565177071576</v>
      </c>
      <c r="BW100" s="43">
        <f t="shared" si="175"/>
        <v>2.4203013639057056E-3</v>
      </c>
      <c r="BX100" s="13">
        <f ca="1">'13年1-9支出明细'!AC95/9*12</f>
        <v>0</v>
      </c>
      <c r="BY100" s="13">
        <f t="shared" si="236"/>
        <v>0</v>
      </c>
      <c r="BZ100" s="43">
        <f t="shared" si="176"/>
        <v>0</v>
      </c>
      <c r="CA100" s="12">
        <f t="shared" si="274"/>
        <v>8693.3333333333339</v>
      </c>
      <c r="CB100" s="30">
        <f t="shared" si="237"/>
        <v>10088.832611338596</v>
      </c>
      <c r="CC100" s="43">
        <f t="shared" si="177"/>
        <v>3.2505531136566608E-5</v>
      </c>
      <c r="CD100" s="13">
        <f ca="1">'13年1-9支出明细'!AE95/9*12</f>
        <v>8693.3333333333339</v>
      </c>
      <c r="CE100" s="13">
        <f t="shared" si="238"/>
        <v>10088.832611338597</v>
      </c>
      <c r="CF100" s="43">
        <f t="shared" si="178"/>
        <v>3.7628549618350092E-5</v>
      </c>
      <c r="CG100" s="13">
        <f ca="1">'13年1-9支出明细'!AF95/9*12</f>
        <v>0</v>
      </c>
      <c r="CH100" s="13">
        <f ca="1">Sheet2!BP94+Sheet2!ET94</f>
        <v>0</v>
      </c>
      <c r="CI100" s="13">
        <f t="shared" si="239"/>
        <v>0</v>
      </c>
      <c r="CJ100" s="43">
        <f t="shared" si="179"/>
        <v>0</v>
      </c>
      <c r="CK100" s="12">
        <f t="shared" si="283"/>
        <v>0</v>
      </c>
      <c r="CL100" s="30">
        <f t="shared" si="240"/>
        <v>0</v>
      </c>
      <c r="CM100" s="43">
        <f t="shared" si="180"/>
        <v>0</v>
      </c>
      <c r="CN100" s="13">
        <f ca="1">'13年1-9支出明细'!AI95/9*12</f>
        <v>0</v>
      </c>
      <c r="CO100" s="13">
        <f t="shared" si="241"/>
        <v>0</v>
      </c>
      <c r="CP100" s="43">
        <f t="shared" si="181"/>
        <v>0</v>
      </c>
      <c r="CQ100" s="13">
        <f ca="1">'13年1-9支出明细'!AJ95/9*12</f>
        <v>0</v>
      </c>
      <c r="CR100" s="13">
        <f t="shared" si="242"/>
        <v>0</v>
      </c>
      <c r="CS100" s="43">
        <f t="shared" si="182"/>
        <v>0</v>
      </c>
      <c r="CT100" s="13">
        <f ca="1">'13年1-9支出明细'!AK95/9*12</f>
        <v>0</v>
      </c>
      <c r="CU100" s="13">
        <f t="shared" si="243"/>
        <v>0</v>
      </c>
      <c r="CV100" s="43">
        <f t="shared" si="183"/>
        <v>0</v>
      </c>
      <c r="CW100" s="13">
        <f ca="1">'13年1-9支出明细'!AL95/9*12</f>
        <v>0</v>
      </c>
      <c r="CX100" s="13">
        <f t="shared" si="244"/>
        <v>0</v>
      </c>
      <c r="CY100" s="43">
        <f t="shared" si="184"/>
        <v>0</v>
      </c>
      <c r="CZ100" s="13">
        <f ca="1">'13年1-9支出明细'!AM95/9*12</f>
        <v>0</v>
      </c>
      <c r="DA100" s="13">
        <f t="shared" si="245"/>
        <v>0</v>
      </c>
      <c r="DB100" s="43">
        <f t="shared" si="185"/>
        <v>0</v>
      </c>
      <c r="DC100" s="13">
        <f ca="1">'13年1-9支出明细'!AN95/9*12</f>
        <v>0</v>
      </c>
      <c r="DD100" s="13">
        <f t="shared" si="246"/>
        <v>0</v>
      </c>
      <c r="DE100" s="14">
        <f t="shared" si="284"/>
        <v>0</v>
      </c>
      <c r="DF100" s="43">
        <f t="shared" si="186"/>
        <v>0</v>
      </c>
      <c r="DG100" s="13">
        <f ca="1">'13年1-9支出明细'!AP95/9*12</f>
        <v>0</v>
      </c>
      <c r="DH100" s="13">
        <f t="shared" si="247"/>
        <v>0</v>
      </c>
      <c r="DI100" s="43">
        <f t="shared" si="187"/>
        <v>0</v>
      </c>
      <c r="DJ100" s="13">
        <f ca="1">'13年1-9支出明细'!AQ95/9*12</f>
        <v>0</v>
      </c>
      <c r="DK100" s="13">
        <f t="shared" si="248"/>
        <v>0</v>
      </c>
      <c r="DL100" s="43">
        <f t="shared" si="188"/>
        <v>0</v>
      </c>
      <c r="DM100" s="13">
        <f ca="1">'13年1-9支出明细'!AR95/9*12</f>
        <v>0</v>
      </c>
      <c r="DN100" s="13">
        <f ca="1">Sheet2!DK94+Sheet2!AH94</f>
        <v>0</v>
      </c>
      <c r="DO100" s="13"/>
      <c r="DP100" s="43">
        <f t="shared" si="189"/>
        <v>0</v>
      </c>
      <c r="DQ100" s="13">
        <f ca="1">'13年1-9支出明细'!AT95/9*12</f>
        <v>0</v>
      </c>
      <c r="DR100" s="13">
        <f t="shared" si="249"/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43">
        <f t="shared" si="190"/>
        <v>0</v>
      </c>
      <c r="EA100" s="13">
        <v>0</v>
      </c>
      <c r="EB100" s="13">
        <f t="shared" si="250"/>
        <v>0</v>
      </c>
      <c r="EC100" s="43">
        <f t="shared" si="191"/>
        <v>0</v>
      </c>
      <c r="ED100" s="13">
        <f ca="1">'13年1-9支出明细'!BC95/9*12</f>
        <v>0</v>
      </c>
      <c r="EE100" s="13">
        <f t="shared" si="251"/>
        <v>0</v>
      </c>
      <c r="EF100" s="43">
        <f t="shared" si="192"/>
        <v>0</v>
      </c>
      <c r="EG100" s="13">
        <f ca="1">'13年1-9支出明细'!BD95/9*12</f>
        <v>0</v>
      </c>
      <c r="EH100" s="13">
        <f t="shared" si="252"/>
        <v>0</v>
      </c>
      <c r="EI100" s="43">
        <f t="shared" si="193"/>
        <v>0</v>
      </c>
      <c r="EJ100" s="13">
        <f ca="1">'13年1-9支出明细'!BE95/9*12</f>
        <v>0</v>
      </c>
      <c r="EK100" s="13">
        <f t="shared" si="253"/>
        <v>0</v>
      </c>
      <c r="EL100" s="13">
        <f ca="1">Sheet2!DZ94+Sheet2!AV94</f>
        <v>0</v>
      </c>
      <c r="EM100" s="43">
        <f t="shared" si="194"/>
        <v>0</v>
      </c>
      <c r="EN100" s="13">
        <f ca="1">'13年1-9支出明细'!BG95/9*12</f>
        <v>0</v>
      </c>
      <c r="EO100" s="13">
        <f t="shared" si="254"/>
        <v>0</v>
      </c>
      <c r="EP100" s="43">
        <f t="shared" si="195"/>
        <v>0</v>
      </c>
      <c r="EQ100" s="13">
        <v>0</v>
      </c>
      <c r="ER100" s="13">
        <f t="shared" si="255"/>
        <v>0</v>
      </c>
      <c r="ES100" s="43">
        <f t="shared" si="196"/>
        <v>0</v>
      </c>
      <c r="ET100" s="13">
        <v>0</v>
      </c>
      <c r="EU100" s="13">
        <f t="shared" si="256"/>
        <v>0</v>
      </c>
      <c r="EV100" s="43">
        <f t="shared" si="197"/>
        <v>0</v>
      </c>
      <c r="EW100" s="13">
        <f ca="1">'13年1-9支出明细'!BJ95/9*12</f>
        <v>0</v>
      </c>
      <c r="EX100" s="13">
        <f t="shared" si="257"/>
        <v>0</v>
      </c>
      <c r="EY100" s="43">
        <f t="shared" si="198"/>
        <v>0</v>
      </c>
      <c r="EZ100" s="13">
        <f ca="1">'13年1-9支出明细'!BK95/9*12</f>
        <v>0</v>
      </c>
      <c r="FA100" s="13">
        <f t="shared" si="258"/>
        <v>0</v>
      </c>
      <c r="FB100" s="43">
        <f t="shared" si="199"/>
        <v>0</v>
      </c>
      <c r="FC100" s="13">
        <f ca="1">'13年1-9支出明细'!BL95/9*12</f>
        <v>0</v>
      </c>
      <c r="FD100" s="13">
        <f t="shared" si="259"/>
        <v>0</v>
      </c>
      <c r="FE100" s="43">
        <f t="shared" si="200"/>
        <v>0</v>
      </c>
      <c r="FF100" s="13">
        <f ca="1">'13年1-9支出明细'!BM95/9*12</f>
        <v>0</v>
      </c>
      <c r="FG100" s="13">
        <f t="shared" si="260"/>
        <v>0</v>
      </c>
      <c r="FH100" s="43">
        <f t="shared" si="201"/>
        <v>0</v>
      </c>
      <c r="FI100" s="13">
        <f ca="1">'13年1-9支出明细'!BN95/9*12</f>
        <v>0</v>
      </c>
      <c r="FJ100" s="13">
        <f ca="1">Sheet2!EX94+Sheet2!BF94</f>
        <v>0</v>
      </c>
      <c r="FK100" s="13">
        <f t="shared" si="261"/>
        <v>0</v>
      </c>
      <c r="FL100" s="43">
        <f t="shared" si="202"/>
        <v>0</v>
      </c>
      <c r="FM100" s="13">
        <f ca="1">'13年1-9支出明细'!BP95/9*12</f>
        <v>0</v>
      </c>
      <c r="FN100" s="13">
        <v>0</v>
      </c>
      <c r="FO100" s="43">
        <v>0</v>
      </c>
      <c r="FP100" s="13">
        <v>0</v>
      </c>
      <c r="FQ100" s="13">
        <f t="shared" si="262"/>
        <v>0</v>
      </c>
      <c r="FR100" s="43">
        <f t="shared" si="203"/>
        <v>0</v>
      </c>
      <c r="FS100" s="13">
        <f ca="1">'13年1-9支出明细'!BR95/9*12</f>
        <v>0</v>
      </c>
      <c r="FT100" s="13">
        <f ca="1">Sheet2!FC10+Sheet2!BJ10</f>
        <v>0</v>
      </c>
      <c r="FU100" s="13"/>
      <c r="FV100" s="43"/>
      <c r="FW100" s="13">
        <f ca="1">'13年1-9支出明细'!BT95/9*12</f>
        <v>0</v>
      </c>
      <c r="FX100" s="13">
        <f t="shared" si="263"/>
        <v>0</v>
      </c>
      <c r="FY100" s="43">
        <f t="shared" si="204"/>
        <v>0</v>
      </c>
      <c r="FZ100" s="12">
        <f ca="1">'13年1-9支出明细'!BU95/9*12</f>
        <v>3219.9600000000005</v>
      </c>
      <c r="GA100" s="12">
        <f t="shared" si="264"/>
        <v>3736.8447992951483</v>
      </c>
      <c r="GB100" s="43">
        <f t="shared" si="205"/>
        <v>1.1129054949711234E-4</v>
      </c>
      <c r="GC100" s="12">
        <f ca="1">'13年1-9支出明细'!BV95/9*12</f>
        <v>0</v>
      </c>
      <c r="GD100" s="12">
        <f t="shared" si="265"/>
        <v>0</v>
      </c>
      <c r="GE100" s="43">
        <f t="shared" si="206"/>
        <v>0</v>
      </c>
      <c r="GF100" s="12">
        <f ca="1">'13年1-9支出明细'!BW95/9*12</f>
        <v>0</v>
      </c>
      <c r="GG100" s="12">
        <f t="shared" si="266"/>
        <v>0</v>
      </c>
      <c r="GH100" s="43">
        <f t="shared" si="207"/>
        <v>0</v>
      </c>
      <c r="GI100" s="12">
        <v>0</v>
      </c>
      <c r="GJ100" s="12">
        <f t="shared" si="267"/>
        <v>0</v>
      </c>
      <c r="GK100" s="43">
        <f t="shared" si="208"/>
        <v>0</v>
      </c>
      <c r="GL100" s="27">
        <f t="shared" si="285"/>
        <v>0</v>
      </c>
      <c r="GM100" s="27">
        <f t="shared" si="268"/>
        <v>0</v>
      </c>
      <c r="GN100" s="43">
        <f t="shared" si="209"/>
        <v>0</v>
      </c>
      <c r="GO100" s="13">
        <f ca="1">'13年1-9支出明细'!BZ95/9*12</f>
        <v>0</v>
      </c>
      <c r="GP100" s="13" t="e">
        <f t="shared" si="269"/>
        <v>#DIV/0!</v>
      </c>
      <c r="GQ100" s="43" t="e">
        <f t="shared" si="210"/>
        <v>#DIV/0!</v>
      </c>
      <c r="GR100" s="13">
        <f ca="1">'13年1-9支出明细'!CA95/9*12</f>
        <v>0</v>
      </c>
      <c r="GS100" s="13">
        <f t="shared" si="270"/>
        <v>0</v>
      </c>
      <c r="GT100" s="43">
        <f t="shared" si="211"/>
        <v>0</v>
      </c>
      <c r="GU100" s="13">
        <f ca="1">'13年1-9支出明细'!CB95/9*12</f>
        <v>0</v>
      </c>
      <c r="GV100" s="27">
        <f t="shared" si="271"/>
        <v>0</v>
      </c>
      <c r="GW100" s="38">
        <f t="shared" si="214"/>
        <v>0</v>
      </c>
      <c r="GX100" s="13">
        <f ca="1">'13年1-9支出明细'!CC95/9*12</f>
        <v>0</v>
      </c>
      <c r="GY100" s="13">
        <f t="shared" si="272"/>
        <v>0</v>
      </c>
      <c r="GZ100" s="43">
        <f t="shared" si="212"/>
        <v>0</v>
      </c>
      <c r="HA100" s="13">
        <f ca="1">'13年1-9支出明细'!CD95/9*12</f>
        <v>0</v>
      </c>
      <c r="HB100" s="13">
        <f t="shared" si="273"/>
        <v>0</v>
      </c>
      <c r="HC100" s="56">
        <f t="shared" si="213"/>
        <v>0</v>
      </c>
    </row>
    <row r="101" spans="1:211">
      <c r="A101" s="18">
        <v>304</v>
      </c>
      <c r="B101" s="3" t="s">
        <v>574</v>
      </c>
      <c r="C101" s="3" t="s">
        <v>390</v>
      </c>
      <c r="D101" s="12">
        <f t="shared" si="279"/>
        <v>13438.163333333334</v>
      </c>
      <c r="E101" s="12">
        <f t="shared" si="280"/>
        <v>0</v>
      </c>
      <c r="F101" s="13">
        <v>0</v>
      </c>
      <c r="G101" s="26">
        <f t="shared" si="215"/>
        <v>0</v>
      </c>
      <c r="H101" s="40">
        <f t="shared" si="216"/>
        <v>0</v>
      </c>
      <c r="I101" s="13">
        <v>0</v>
      </c>
      <c r="J101" s="13">
        <f t="shared" si="217"/>
        <v>0</v>
      </c>
      <c r="K101" s="40">
        <f t="shared" si="155"/>
        <v>0</v>
      </c>
      <c r="L101" s="13">
        <v>0</v>
      </c>
      <c r="M101" s="13">
        <f t="shared" si="218"/>
        <v>0</v>
      </c>
      <c r="N101" s="40">
        <f t="shared" si="156"/>
        <v>0</v>
      </c>
      <c r="O101" s="13">
        <v>0</v>
      </c>
      <c r="P101" s="13">
        <v>0</v>
      </c>
      <c r="Q101" s="13">
        <f t="shared" si="281"/>
        <v>0</v>
      </c>
      <c r="R101" s="43">
        <f t="shared" si="282"/>
        <v>0</v>
      </c>
      <c r="S101" s="124">
        <v>0</v>
      </c>
      <c r="T101" s="130">
        <v>0</v>
      </c>
      <c r="U101" s="125">
        <v>0</v>
      </c>
      <c r="V101" s="125">
        <f t="shared" si="219"/>
        <v>0</v>
      </c>
      <c r="W101" s="43">
        <f t="shared" si="157"/>
        <v>0</v>
      </c>
      <c r="X101" s="13">
        <f ca="1">'13年1-9支出明细'!K96/9*12</f>
        <v>0</v>
      </c>
      <c r="Y101" s="13">
        <v>0</v>
      </c>
      <c r="Z101" s="43">
        <f t="shared" si="158"/>
        <v>0</v>
      </c>
      <c r="AA101" s="13">
        <f ca="1">'13年1-9支出明细'!L96/9*12</f>
        <v>0</v>
      </c>
      <c r="AB101" s="13">
        <f t="shared" si="221"/>
        <v>0</v>
      </c>
      <c r="AC101" s="43">
        <f t="shared" si="159"/>
        <v>0</v>
      </c>
      <c r="AD101" s="13">
        <f ca="1">'13年1-9支出明细'!M96/9*12</f>
        <v>0</v>
      </c>
      <c r="AE101" s="13">
        <f t="shared" si="222"/>
        <v>0</v>
      </c>
      <c r="AF101" s="43">
        <f t="shared" si="160"/>
        <v>0</v>
      </c>
      <c r="AG101" s="13">
        <f ca="1">'13年1-9支出明细'!N96/9*12</f>
        <v>0</v>
      </c>
      <c r="AH101" s="23">
        <v>0</v>
      </c>
      <c r="AI101" s="43">
        <v>0</v>
      </c>
      <c r="AJ101" s="23">
        <f t="shared" si="161"/>
        <v>0</v>
      </c>
      <c r="AK101" s="23">
        <f t="shared" si="162"/>
        <v>0</v>
      </c>
      <c r="AL101" s="43">
        <f t="shared" si="163"/>
        <v>0</v>
      </c>
      <c r="AM101" s="13">
        <f ca="1">'13年1-9支出明细'!P96/9*12</f>
        <v>0</v>
      </c>
      <c r="AN101" s="13">
        <f t="shared" si="223"/>
        <v>0</v>
      </c>
      <c r="AO101" s="43">
        <f t="shared" si="164"/>
        <v>0</v>
      </c>
      <c r="AP101" s="13">
        <f ca="1">'13年1-9支出明细'!Q96/9*12</f>
        <v>0</v>
      </c>
      <c r="AQ101" s="13">
        <f t="shared" si="224"/>
        <v>0</v>
      </c>
      <c r="AR101" s="43">
        <f t="shared" si="165"/>
        <v>0</v>
      </c>
      <c r="AS101" s="13">
        <f ca="1">'13年1-9支出明细'!R96/9*12</f>
        <v>0</v>
      </c>
      <c r="AT101" s="13">
        <f t="shared" si="225"/>
        <v>0</v>
      </c>
      <c r="AU101" s="43">
        <f t="shared" si="166"/>
        <v>0</v>
      </c>
      <c r="AV101" s="13">
        <v>0</v>
      </c>
      <c r="AW101" s="13">
        <f t="shared" si="226"/>
        <v>0</v>
      </c>
      <c r="AX101" s="43">
        <f t="shared" si="167"/>
        <v>0</v>
      </c>
      <c r="AY101" s="12">
        <f t="shared" si="227"/>
        <v>840.40333333333331</v>
      </c>
      <c r="AZ101" s="31">
        <f t="shared" si="228"/>
        <v>975.30926641230735</v>
      </c>
      <c r="BA101" s="43">
        <f t="shared" si="168"/>
        <v>8.0502397065495104E-6</v>
      </c>
      <c r="BB101" s="13">
        <f ca="1">'13年1-9支出明细'!U96/9*12</f>
        <v>0</v>
      </c>
      <c r="BC101" s="13">
        <f t="shared" si="229"/>
        <v>0</v>
      </c>
      <c r="BD101" s="43">
        <f t="shared" si="169"/>
        <v>0</v>
      </c>
      <c r="BE101" s="13">
        <f ca="1">'13年1-9支出明细'!V96/9*12</f>
        <v>0</v>
      </c>
      <c r="BF101" s="13">
        <f t="shared" si="230"/>
        <v>0</v>
      </c>
      <c r="BG101" s="43">
        <f t="shared" si="170"/>
        <v>0</v>
      </c>
      <c r="BH101" s="13">
        <f ca="1">'13年1-9支出明细'!W96/9*12</f>
        <v>0</v>
      </c>
      <c r="BI101" s="13">
        <f t="shared" si="231"/>
        <v>0</v>
      </c>
      <c r="BJ101" s="43">
        <f t="shared" si="171"/>
        <v>0</v>
      </c>
      <c r="BK101" s="13">
        <f ca="1">'13年1-9支出明细'!X96/9*12</f>
        <v>87.466666666666654</v>
      </c>
      <c r="BL101" s="13">
        <f t="shared" si="232"/>
        <v>101.50727289935762</v>
      </c>
      <c r="BM101" s="43">
        <f t="shared" si="172"/>
        <v>1.2867963183266532E-4</v>
      </c>
      <c r="BN101" s="13">
        <f ca="1">'13年1-9支出明细'!Y96/9*12</f>
        <v>0</v>
      </c>
      <c r="BO101" s="13">
        <f t="shared" si="233"/>
        <v>0</v>
      </c>
      <c r="BP101" s="43">
        <f t="shared" si="173"/>
        <v>0</v>
      </c>
      <c r="BQ101" s="13">
        <f ca="1">'13年1-9支出明细'!Z96/9*12</f>
        <v>42.666666666666664</v>
      </c>
      <c r="BR101" s="13">
        <f ca="1">Sheet2!EP95+Sheet2!V95</f>
        <v>710.27</v>
      </c>
      <c r="BS101" s="13">
        <f t="shared" si="234"/>
        <v>49.515742877735434</v>
      </c>
      <c r="BT101" s="43">
        <f t="shared" si="174"/>
        <v>4.8243924844414998E-7</v>
      </c>
      <c r="BU101" s="13">
        <f ca="1">'13年1-9支出明细'!AB96/9*12</f>
        <v>769.69333333333338</v>
      </c>
      <c r="BV101" s="13">
        <f t="shared" si="235"/>
        <v>893.24852784469783</v>
      </c>
      <c r="BW101" s="43">
        <f t="shared" si="175"/>
        <v>1.6980870774182044E-4</v>
      </c>
      <c r="BX101" s="13">
        <f ca="1">'13年1-9支出明细'!AC96/9*12</f>
        <v>177.33333333333334</v>
      </c>
      <c r="BY101" s="13">
        <f t="shared" si="236"/>
        <v>205.7998063355879</v>
      </c>
      <c r="BZ101" s="43">
        <f t="shared" si="176"/>
        <v>1.5809744253850386E-4</v>
      </c>
      <c r="CA101" s="12">
        <f t="shared" si="274"/>
        <v>3662.586666666667</v>
      </c>
      <c r="CB101" s="30">
        <f t="shared" si="237"/>
        <v>4250.5242106427058</v>
      </c>
      <c r="CC101" s="43">
        <f t="shared" si="177"/>
        <v>1.3694899340533785E-5</v>
      </c>
      <c r="CD101" s="13">
        <f ca="1">'13年1-9支出明细'!AE96/9*12</f>
        <v>3662.586666666667</v>
      </c>
      <c r="CE101" s="13">
        <f t="shared" si="238"/>
        <v>4250.5242106427058</v>
      </c>
      <c r="CF101" s="43">
        <f t="shared" si="178"/>
        <v>1.5853277314207146E-5</v>
      </c>
      <c r="CG101" s="13">
        <f ca="1">'13年1-9支出明细'!AF96/9*12</f>
        <v>0</v>
      </c>
      <c r="CH101" s="13">
        <f ca="1">Sheet2!BP95+Sheet2!ET95</f>
        <v>0</v>
      </c>
      <c r="CI101" s="13">
        <f t="shared" si="239"/>
        <v>0</v>
      </c>
      <c r="CJ101" s="43">
        <f t="shared" si="179"/>
        <v>0</v>
      </c>
      <c r="CK101" s="12">
        <f t="shared" si="283"/>
        <v>0</v>
      </c>
      <c r="CL101" s="30">
        <f t="shared" si="240"/>
        <v>0</v>
      </c>
      <c r="CM101" s="43">
        <f t="shared" si="180"/>
        <v>0</v>
      </c>
      <c r="CN101" s="13">
        <f ca="1">'13年1-9支出明细'!AI96/9*12</f>
        <v>0</v>
      </c>
      <c r="CO101" s="13">
        <f t="shared" si="241"/>
        <v>0</v>
      </c>
      <c r="CP101" s="43">
        <f t="shared" si="181"/>
        <v>0</v>
      </c>
      <c r="CQ101" s="13">
        <f ca="1">'13年1-9支出明细'!AJ96/9*12</f>
        <v>0</v>
      </c>
      <c r="CR101" s="13">
        <f t="shared" si="242"/>
        <v>0</v>
      </c>
      <c r="CS101" s="43">
        <f t="shared" si="182"/>
        <v>0</v>
      </c>
      <c r="CT101" s="13">
        <f ca="1">'13年1-9支出明细'!AK96/9*12</f>
        <v>0</v>
      </c>
      <c r="CU101" s="13">
        <f t="shared" si="243"/>
        <v>0</v>
      </c>
      <c r="CV101" s="43">
        <f t="shared" si="183"/>
        <v>0</v>
      </c>
      <c r="CW101" s="13">
        <f ca="1">'13年1-9支出明细'!AL96/9*12</f>
        <v>0</v>
      </c>
      <c r="CX101" s="13">
        <f t="shared" si="244"/>
        <v>0</v>
      </c>
      <c r="CY101" s="43">
        <f t="shared" si="184"/>
        <v>0</v>
      </c>
      <c r="CZ101" s="13">
        <f ca="1">'13年1-9支出明细'!AM96/9*12</f>
        <v>0</v>
      </c>
      <c r="DA101" s="13">
        <f t="shared" si="245"/>
        <v>0</v>
      </c>
      <c r="DB101" s="43">
        <f t="shared" si="185"/>
        <v>0</v>
      </c>
      <c r="DC101" s="13">
        <f ca="1">'13年1-9支出明细'!AN96/9*12</f>
        <v>0</v>
      </c>
      <c r="DD101" s="13">
        <f t="shared" si="246"/>
        <v>0</v>
      </c>
      <c r="DE101" s="14">
        <f t="shared" si="284"/>
        <v>0</v>
      </c>
      <c r="DF101" s="43">
        <f t="shared" si="186"/>
        <v>0</v>
      </c>
      <c r="DG101" s="13">
        <f ca="1">'13年1-9支出明细'!AP96/9*12</f>
        <v>0</v>
      </c>
      <c r="DH101" s="13">
        <f t="shared" si="247"/>
        <v>0</v>
      </c>
      <c r="DI101" s="43">
        <f t="shared" si="187"/>
        <v>0</v>
      </c>
      <c r="DJ101" s="13">
        <f ca="1">'13年1-9支出明细'!AQ96/9*12</f>
        <v>0</v>
      </c>
      <c r="DK101" s="13">
        <f t="shared" si="248"/>
        <v>0</v>
      </c>
      <c r="DL101" s="43">
        <f t="shared" si="188"/>
        <v>0</v>
      </c>
      <c r="DM101" s="13">
        <f ca="1">'13年1-9支出明细'!AR96/9*12</f>
        <v>0</v>
      </c>
      <c r="DN101" s="13">
        <f ca="1">Sheet2!DK95+Sheet2!AH95</f>
        <v>0</v>
      </c>
      <c r="DO101" s="13"/>
      <c r="DP101" s="43">
        <f t="shared" si="189"/>
        <v>0</v>
      </c>
      <c r="DQ101" s="13">
        <f ca="1">'13年1-9支出明细'!AT96/9*12</f>
        <v>0</v>
      </c>
      <c r="DR101" s="13">
        <f t="shared" si="249"/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43">
        <f t="shared" si="190"/>
        <v>0</v>
      </c>
      <c r="EA101" s="13">
        <v>0</v>
      </c>
      <c r="EB101" s="13">
        <f t="shared" si="250"/>
        <v>0</v>
      </c>
      <c r="EC101" s="43">
        <f t="shared" si="191"/>
        <v>0</v>
      </c>
      <c r="ED101" s="13">
        <f ca="1">'13年1-9支出明细'!BC96/9*12</f>
        <v>0</v>
      </c>
      <c r="EE101" s="13">
        <f t="shared" si="251"/>
        <v>0</v>
      </c>
      <c r="EF101" s="43">
        <f t="shared" si="192"/>
        <v>0</v>
      </c>
      <c r="EG101" s="13">
        <f ca="1">'13年1-9支出明细'!BD96/9*12</f>
        <v>0</v>
      </c>
      <c r="EH101" s="13">
        <f t="shared" si="252"/>
        <v>0</v>
      </c>
      <c r="EI101" s="43">
        <f t="shared" si="193"/>
        <v>0</v>
      </c>
      <c r="EJ101" s="13">
        <f ca="1">'13年1-9支出明细'!BE96/9*12</f>
        <v>0</v>
      </c>
      <c r="EK101" s="13">
        <f t="shared" si="253"/>
        <v>0</v>
      </c>
      <c r="EL101" s="13">
        <f ca="1">Sheet2!DZ95+Sheet2!AV95</f>
        <v>0</v>
      </c>
      <c r="EM101" s="43">
        <f t="shared" si="194"/>
        <v>0</v>
      </c>
      <c r="EN101" s="13">
        <f ca="1">'13年1-9支出明细'!BG96/9*12</f>
        <v>0</v>
      </c>
      <c r="EO101" s="13">
        <f t="shared" si="254"/>
        <v>0</v>
      </c>
      <c r="EP101" s="43">
        <f t="shared" si="195"/>
        <v>0</v>
      </c>
      <c r="EQ101" s="13">
        <f ca="1">'13年1-9支出明细'!BH96/9*12</f>
        <v>0</v>
      </c>
      <c r="ER101" s="13">
        <f t="shared" si="255"/>
        <v>0</v>
      </c>
      <c r="ES101" s="43">
        <f t="shared" si="196"/>
        <v>0</v>
      </c>
      <c r="ET101" s="13">
        <v>0</v>
      </c>
      <c r="EU101" s="13">
        <f t="shared" si="256"/>
        <v>0</v>
      </c>
      <c r="EV101" s="43">
        <f t="shared" si="197"/>
        <v>0</v>
      </c>
      <c r="EW101" s="13">
        <f ca="1">'13年1-9支出明细'!BJ96/9*12</f>
        <v>0</v>
      </c>
      <c r="EX101" s="13">
        <f t="shared" si="257"/>
        <v>0</v>
      </c>
      <c r="EY101" s="43">
        <f t="shared" si="198"/>
        <v>0</v>
      </c>
      <c r="EZ101" s="13">
        <f ca="1">'13年1-9支出明细'!BK96/9*12</f>
        <v>0</v>
      </c>
      <c r="FA101" s="13">
        <f t="shared" si="258"/>
        <v>0</v>
      </c>
      <c r="FB101" s="43">
        <f t="shared" si="199"/>
        <v>0</v>
      </c>
      <c r="FC101" s="13">
        <f ca="1">'13年1-9支出明细'!BL96/9*12</f>
        <v>0</v>
      </c>
      <c r="FD101" s="13">
        <f t="shared" si="259"/>
        <v>0</v>
      </c>
      <c r="FE101" s="43">
        <f t="shared" si="200"/>
        <v>0</v>
      </c>
      <c r="FF101" s="13">
        <f ca="1">'13年1-9支出明细'!BM96/9*12</f>
        <v>0</v>
      </c>
      <c r="FG101" s="13">
        <f t="shared" si="260"/>
        <v>0</v>
      </c>
      <c r="FH101" s="43">
        <f t="shared" si="201"/>
        <v>0</v>
      </c>
      <c r="FI101" s="13">
        <f ca="1">'13年1-9支出明细'!BN96/9*12</f>
        <v>0</v>
      </c>
      <c r="FJ101" s="13">
        <f ca="1">Sheet2!EX95+Sheet2!BF95</f>
        <v>0</v>
      </c>
      <c r="FK101" s="13">
        <f t="shared" si="261"/>
        <v>0</v>
      </c>
      <c r="FL101" s="43">
        <f t="shared" si="202"/>
        <v>0</v>
      </c>
      <c r="FM101" s="13">
        <f ca="1">'13年1-9支出明细'!BP96/9*12</f>
        <v>0</v>
      </c>
      <c r="FN101" s="13">
        <v>0</v>
      </c>
      <c r="FO101" s="43">
        <v>0</v>
      </c>
      <c r="FP101" s="13">
        <v>0</v>
      </c>
      <c r="FQ101" s="13">
        <f t="shared" si="262"/>
        <v>0</v>
      </c>
      <c r="FR101" s="43">
        <f t="shared" si="203"/>
        <v>0</v>
      </c>
      <c r="FS101" s="13">
        <f ca="1">'13年1-9支出明细'!BR96/9*12</f>
        <v>0</v>
      </c>
      <c r="FT101" s="13">
        <f ca="1">Sheet2!FC11+Sheet2!BJ11</f>
        <v>0</v>
      </c>
      <c r="FU101" s="13"/>
      <c r="FV101" s="43"/>
      <c r="FW101" s="13">
        <f ca="1">'13年1-9支出明细'!BT96/9*12</f>
        <v>0</v>
      </c>
      <c r="FX101" s="13">
        <f t="shared" si="263"/>
        <v>0</v>
      </c>
      <c r="FY101" s="43">
        <f t="shared" si="204"/>
        <v>0</v>
      </c>
      <c r="FZ101" s="12">
        <f ca="1">'13年1-9支出明细'!BU96/9*12</f>
        <v>8935.1733333333323</v>
      </c>
      <c r="GA101" s="12">
        <f t="shared" si="264"/>
        <v>10369.494031437456</v>
      </c>
      <c r="GB101" s="43">
        <f t="shared" si="205"/>
        <v>3.0882382082964114E-4</v>
      </c>
      <c r="GC101" s="12">
        <f ca="1">'13年1-9支出明细'!BV96/9*12</f>
        <v>0</v>
      </c>
      <c r="GD101" s="12">
        <f t="shared" si="265"/>
        <v>0</v>
      </c>
      <c r="GE101" s="43">
        <f t="shared" si="206"/>
        <v>0</v>
      </c>
      <c r="GF101" s="12">
        <f ca="1">'13年1-9支出明细'!BW96/9*12</f>
        <v>0</v>
      </c>
      <c r="GG101" s="12">
        <f t="shared" si="266"/>
        <v>0</v>
      </c>
      <c r="GH101" s="43">
        <f t="shared" si="207"/>
        <v>0</v>
      </c>
      <c r="GI101" s="12">
        <v>0</v>
      </c>
      <c r="GJ101" s="12">
        <f t="shared" si="267"/>
        <v>0</v>
      </c>
      <c r="GK101" s="43">
        <f t="shared" si="208"/>
        <v>0</v>
      </c>
      <c r="GL101" s="27">
        <f t="shared" si="285"/>
        <v>0</v>
      </c>
      <c r="GM101" s="27">
        <f t="shared" si="268"/>
        <v>0</v>
      </c>
      <c r="GN101" s="43">
        <f t="shared" si="209"/>
        <v>0</v>
      </c>
      <c r="GO101" s="13">
        <f ca="1">'13年1-9支出明细'!BZ96/9*12</f>
        <v>0</v>
      </c>
      <c r="GP101" s="13" t="e">
        <f t="shared" si="269"/>
        <v>#DIV/0!</v>
      </c>
      <c r="GQ101" s="43" t="e">
        <f t="shared" si="210"/>
        <v>#DIV/0!</v>
      </c>
      <c r="GR101" s="13">
        <f ca="1">'13年1-9支出明细'!CA96/9*12</f>
        <v>0</v>
      </c>
      <c r="GS101" s="13">
        <f t="shared" si="270"/>
        <v>0</v>
      </c>
      <c r="GT101" s="43">
        <f t="shared" si="211"/>
        <v>0</v>
      </c>
      <c r="GU101" s="13">
        <f ca="1">'13年1-9支出明细'!CB96/9*12</f>
        <v>0</v>
      </c>
      <c r="GV101" s="27">
        <f t="shared" si="271"/>
        <v>0</v>
      </c>
      <c r="GW101" s="38">
        <f t="shared" si="214"/>
        <v>0</v>
      </c>
      <c r="GX101" s="13">
        <f ca="1">'13年1-9支出明细'!CC96/9*12</f>
        <v>0</v>
      </c>
      <c r="GY101" s="13">
        <f t="shared" si="272"/>
        <v>0</v>
      </c>
      <c r="GZ101" s="43">
        <f t="shared" si="212"/>
        <v>0</v>
      </c>
      <c r="HA101" s="13">
        <f ca="1">'13年1-9支出明细'!CD96/9*12</f>
        <v>0</v>
      </c>
      <c r="HB101" s="13">
        <f t="shared" si="273"/>
        <v>0</v>
      </c>
      <c r="HC101" s="56">
        <f t="shared" si="213"/>
        <v>0</v>
      </c>
    </row>
    <row r="102" spans="1:211">
      <c r="A102" s="18">
        <v>305</v>
      </c>
      <c r="B102" s="3" t="s">
        <v>575</v>
      </c>
      <c r="C102" s="3" t="s">
        <v>391</v>
      </c>
      <c r="D102" s="12">
        <f t="shared" si="279"/>
        <v>170140857.84333333</v>
      </c>
      <c r="E102" s="12">
        <f t="shared" si="280"/>
        <v>0</v>
      </c>
      <c r="F102" s="13">
        <v>0</v>
      </c>
      <c r="G102" s="26">
        <f t="shared" si="215"/>
        <v>0</v>
      </c>
      <c r="H102" s="40">
        <f t="shared" si="216"/>
        <v>0</v>
      </c>
      <c r="I102" s="13">
        <v>0</v>
      </c>
      <c r="J102" s="13">
        <f t="shared" si="217"/>
        <v>0</v>
      </c>
      <c r="K102" s="40">
        <f t="shared" si="155"/>
        <v>0</v>
      </c>
      <c r="L102" s="13">
        <v>0</v>
      </c>
      <c r="M102" s="13">
        <f t="shared" si="218"/>
        <v>0</v>
      </c>
      <c r="N102" s="40">
        <f t="shared" si="156"/>
        <v>0</v>
      </c>
      <c r="O102" s="13">
        <v>0</v>
      </c>
      <c r="P102" s="13">
        <v>0</v>
      </c>
      <c r="Q102" s="13">
        <f t="shared" si="281"/>
        <v>0</v>
      </c>
      <c r="R102" s="43">
        <f t="shared" si="282"/>
        <v>0</v>
      </c>
      <c r="S102" s="124">
        <v>0</v>
      </c>
      <c r="T102" s="130">
        <v>0</v>
      </c>
      <c r="U102" s="125">
        <v>0</v>
      </c>
      <c r="V102" s="125">
        <f t="shared" si="219"/>
        <v>0</v>
      </c>
      <c r="W102" s="43">
        <f t="shared" si="157"/>
        <v>0</v>
      </c>
      <c r="X102" s="13">
        <f ca="1">'13年1-9支出明细'!K97/9*12</f>
        <v>0</v>
      </c>
      <c r="Y102" s="13">
        <f t="shared" si="220"/>
        <v>0</v>
      </c>
      <c r="Z102" s="43">
        <f t="shared" si="158"/>
        <v>0</v>
      </c>
      <c r="AA102" s="13">
        <f ca="1">'13年1-9支出明细'!L97/9*12</f>
        <v>0</v>
      </c>
      <c r="AB102" s="13">
        <f t="shared" si="221"/>
        <v>0</v>
      </c>
      <c r="AC102" s="43">
        <f t="shared" si="159"/>
        <v>0</v>
      </c>
      <c r="AD102" s="13">
        <f ca="1">'13年1-9支出明细'!M97/9*12</f>
        <v>0</v>
      </c>
      <c r="AE102" s="13">
        <f t="shared" si="222"/>
        <v>0</v>
      </c>
      <c r="AF102" s="43">
        <f t="shared" si="160"/>
        <v>0</v>
      </c>
      <c r="AG102" s="13">
        <f ca="1">'13年1-9支出明细'!N97/9*12</f>
        <v>0</v>
      </c>
      <c r="AH102" s="23">
        <v>0</v>
      </c>
      <c r="AI102" s="43">
        <v>0</v>
      </c>
      <c r="AJ102" s="23">
        <f t="shared" si="161"/>
        <v>0</v>
      </c>
      <c r="AK102" s="23">
        <f t="shared" si="162"/>
        <v>0</v>
      </c>
      <c r="AL102" s="43">
        <f t="shared" si="163"/>
        <v>0</v>
      </c>
      <c r="AM102" s="13">
        <f ca="1">'13年1-9支出明细'!P97/9*12</f>
        <v>0</v>
      </c>
      <c r="AN102" s="13">
        <f t="shared" si="223"/>
        <v>0</v>
      </c>
      <c r="AO102" s="43">
        <f t="shared" si="164"/>
        <v>0</v>
      </c>
      <c r="AP102" s="13">
        <f ca="1">'13年1-9支出明细'!Q97/9*12</f>
        <v>0</v>
      </c>
      <c r="AQ102" s="13">
        <f t="shared" si="224"/>
        <v>0</v>
      </c>
      <c r="AR102" s="43">
        <f t="shared" si="165"/>
        <v>0</v>
      </c>
      <c r="AS102" s="13">
        <f ca="1">'13年1-9支出明细'!R97/9*12</f>
        <v>0</v>
      </c>
      <c r="AT102" s="13">
        <f t="shared" si="225"/>
        <v>0</v>
      </c>
      <c r="AU102" s="43">
        <f t="shared" si="166"/>
        <v>0</v>
      </c>
      <c r="AV102" s="13">
        <v>0</v>
      </c>
      <c r="AW102" s="13">
        <f t="shared" si="226"/>
        <v>0</v>
      </c>
      <c r="AX102" s="43">
        <f t="shared" si="167"/>
        <v>0</v>
      </c>
      <c r="AY102" s="12">
        <f t="shared" si="227"/>
        <v>9775.9766666666674</v>
      </c>
      <c r="AZ102" s="31">
        <f t="shared" si="228"/>
        <v>11345.267507939245</v>
      </c>
      <c r="BA102" s="43">
        <f t="shared" si="168"/>
        <v>9.3644268663421371E-5</v>
      </c>
      <c r="BB102" s="13">
        <f ca="1">'13年1-9支出明细'!U97/9*12</f>
        <v>0</v>
      </c>
      <c r="BC102" s="13">
        <f t="shared" si="229"/>
        <v>0</v>
      </c>
      <c r="BD102" s="43">
        <f t="shared" si="169"/>
        <v>0</v>
      </c>
      <c r="BE102" s="13">
        <f ca="1">'13年1-9支出明细'!V97/9*12</f>
        <v>0</v>
      </c>
      <c r="BF102" s="13">
        <f t="shared" si="230"/>
        <v>0</v>
      </c>
      <c r="BG102" s="43">
        <f t="shared" si="170"/>
        <v>0</v>
      </c>
      <c r="BH102" s="13">
        <f ca="1">'13年1-9支出明细'!W97/9*12</f>
        <v>0</v>
      </c>
      <c r="BI102" s="13">
        <f t="shared" si="231"/>
        <v>0</v>
      </c>
      <c r="BJ102" s="43">
        <f t="shared" si="171"/>
        <v>0</v>
      </c>
      <c r="BK102" s="13">
        <f ca="1">'13年1-9支出明细'!X97/9*12</f>
        <v>0</v>
      </c>
      <c r="BL102" s="13">
        <f t="shared" si="232"/>
        <v>0</v>
      </c>
      <c r="BM102" s="43">
        <f t="shared" si="172"/>
        <v>0</v>
      </c>
      <c r="BN102" s="13">
        <f ca="1">'13年1-9支出明细'!Y97/9*12</f>
        <v>0</v>
      </c>
      <c r="BO102" s="13">
        <f t="shared" si="233"/>
        <v>0</v>
      </c>
      <c r="BP102" s="43">
        <f t="shared" si="173"/>
        <v>0</v>
      </c>
      <c r="BQ102" s="13">
        <f ca="1">'13年1-9支出明细'!Z97/9*12</f>
        <v>15.066666666666666</v>
      </c>
      <c r="BR102" s="13">
        <f ca="1">Sheet2!EP96+Sheet2!V96</f>
        <v>9760.91</v>
      </c>
      <c r="BS102" s="13">
        <f t="shared" si="234"/>
        <v>17.485246703700323</v>
      </c>
      <c r="BT102" s="43">
        <f t="shared" si="174"/>
        <v>1.7036135960684045E-7</v>
      </c>
      <c r="BU102" s="13">
        <f ca="1">'13年1-9支出明细'!AB97/9*12</f>
        <v>10613.013333333334</v>
      </c>
      <c r="BV102" s="13">
        <f t="shared" si="235"/>
        <v>12316.669672765105</v>
      </c>
      <c r="BW102" s="43">
        <f t="shared" si="175"/>
        <v>2.3414287240546587E-3</v>
      </c>
      <c r="BX102" s="13">
        <f ca="1">'13年1-9支出明细'!AC97/9*12</f>
        <v>2401.5333333333338</v>
      </c>
      <c r="BY102" s="13">
        <f t="shared" si="236"/>
        <v>2787.0400088822871</v>
      </c>
      <c r="BZ102" s="43">
        <f t="shared" si="176"/>
        <v>2.1410316438212501E-3</v>
      </c>
      <c r="CA102" s="12">
        <f t="shared" si="274"/>
        <v>170068378.41333333</v>
      </c>
      <c r="CB102" s="30">
        <f t="shared" si="237"/>
        <v>197368642.90190682</v>
      </c>
      <c r="CC102" s="43">
        <f t="shared" si="177"/>
        <v>0.63590831708512252</v>
      </c>
      <c r="CD102" s="13">
        <f ca="1">'13年1-9支出明细'!AE97/9*12</f>
        <v>170068378.41333333</v>
      </c>
      <c r="CE102" s="13">
        <f t="shared" si="238"/>
        <v>197368642.90190685</v>
      </c>
      <c r="CF102" s="43">
        <f t="shared" si="178"/>
        <v>0.7361303392222146</v>
      </c>
      <c r="CG102" s="13">
        <f ca="1">'13年1-9支出明细'!AF97/9*12</f>
        <v>0</v>
      </c>
      <c r="CH102" s="13">
        <f ca="1">Sheet2!BP96+Sheet2!ET96</f>
        <v>0</v>
      </c>
      <c r="CI102" s="13">
        <f t="shared" si="239"/>
        <v>0</v>
      </c>
      <c r="CJ102" s="43">
        <f t="shared" si="179"/>
        <v>0</v>
      </c>
      <c r="CK102" s="12">
        <f t="shared" si="283"/>
        <v>0</v>
      </c>
      <c r="CL102" s="30">
        <f t="shared" si="240"/>
        <v>0</v>
      </c>
      <c r="CM102" s="43">
        <f t="shared" si="180"/>
        <v>0</v>
      </c>
      <c r="CN102" s="13">
        <f ca="1">'13年1-9支出明细'!AI97/9*12</f>
        <v>0</v>
      </c>
      <c r="CO102" s="13">
        <f t="shared" si="241"/>
        <v>0</v>
      </c>
      <c r="CP102" s="43">
        <f t="shared" si="181"/>
        <v>0</v>
      </c>
      <c r="CQ102" s="13">
        <f ca="1">'13年1-9支出明细'!AJ97/9*12</f>
        <v>0</v>
      </c>
      <c r="CR102" s="13">
        <f t="shared" si="242"/>
        <v>0</v>
      </c>
      <c r="CS102" s="43">
        <f t="shared" si="182"/>
        <v>0</v>
      </c>
      <c r="CT102" s="13">
        <f ca="1">'13年1-9支出明细'!AK97/9*12</f>
        <v>0</v>
      </c>
      <c r="CU102" s="13">
        <f t="shared" si="243"/>
        <v>0</v>
      </c>
      <c r="CV102" s="43">
        <f t="shared" si="183"/>
        <v>0</v>
      </c>
      <c r="CW102" s="13">
        <f ca="1">'13年1-9支出明细'!AL97/9*12</f>
        <v>0</v>
      </c>
      <c r="CX102" s="13">
        <f t="shared" si="244"/>
        <v>0</v>
      </c>
      <c r="CY102" s="43">
        <f t="shared" si="184"/>
        <v>0</v>
      </c>
      <c r="CZ102" s="13">
        <f ca="1">'13年1-9支出明细'!AM97/9*12</f>
        <v>0</v>
      </c>
      <c r="DA102" s="13">
        <f t="shared" si="245"/>
        <v>0</v>
      </c>
      <c r="DB102" s="43">
        <f t="shared" si="185"/>
        <v>0</v>
      </c>
      <c r="DC102" s="13">
        <f ca="1">'13年1-9支出明细'!AN97/9*12</f>
        <v>0</v>
      </c>
      <c r="DD102" s="13">
        <f t="shared" si="246"/>
        <v>0</v>
      </c>
      <c r="DE102" s="14">
        <f t="shared" si="284"/>
        <v>0</v>
      </c>
      <c r="DF102" s="43">
        <f t="shared" si="186"/>
        <v>0</v>
      </c>
      <c r="DG102" s="13">
        <f ca="1">'13年1-9支出明细'!AP97/9*12</f>
        <v>0</v>
      </c>
      <c r="DH102" s="13">
        <f t="shared" si="247"/>
        <v>0</v>
      </c>
      <c r="DI102" s="43">
        <f t="shared" si="187"/>
        <v>0</v>
      </c>
      <c r="DJ102" s="13">
        <f ca="1">'13年1-9支出明细'!AQ97/9*12</f>
        <v>0</v>
      </c>
      <c r="DK102" s="13">
        <f t="shared" si="248"/>
        <v>0</v>
      </c>
      <c r="DL102" s="43">
        <f t="shared" si="188"/>
        <v>0</v>
      </c>
      <c r="DM102" s="13">
        <f ca="1">'13年1-9支出明细'!AR97/9*12</f>
        <v>0</v>
      </c>
      <c r="DN102" s="13">
        <f ca="1">Sheet2!DK96+Sheet2!AH96</f>
        <v>0</v>
      </c>
      <c r="DO102" s="13"/>
      <c r="DP102" s="43">
        <f t="shared" si="189"/>
        <v>0</v>
      </c>
      <c r="DQ102" s="13">
        <f ca="1">'13年1-9支出明细'!AT97/9*12</f>
        <v>0</v>
      </c>
      <c r="DR102" s="13">
        <f t="shared" si="249"/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43">
        <f t="shared" si="190"/>
        <v>0</v>
      </c>
      <c r="EA102" s="13">
        <v>0</v>
      </c>
      <c r="EB102" s="13">
        <f t="shared" si="250"/>
        <v>0</v>
      </c>
      <c r="EC102" s="43">
        <f t="shared" si="191"/>
        <v>0</v>
      </c>
      <c r="ED102" s="13">
        <f ca="1">'13年1-9支出明细'!BC97/9*12</f>
        <v>0</v>
      </c>
      <c r="EE102" s="13">
        <f t="shared" si="251"/>
        <v>0</v>
      </c>
      <c r="EF102" s="43">
        <f t="shared" si="192"/>
        <v>0</v>
      </c>
      <c r="EG102" s="13">
        <f ca="1">'13年1-9支出明细'!BD97/9*12</f>
        <v>0</v>
      </c>
      <c r="EH102" s="13">
        <f t="shared" si="252"/>
        <v>0</v>
      </c>
      <c r="EI102" s="43">
        <f t="shared" si="193"/>
        <v>0</v>
      </c>
      <c r="EJ102" s="13">
        <f ca="1">'13年1-9支出明细'!BE97/9*12</f>
        <v>0</v>
      </c>
      <c r="EK102" s="13">
        <f t="shared" si="253"/>
        <v>0</v>
      </c>
      <c r="EL102" s="13">
        <f ca="1">Sheet2!DZ96+Sheet2!AV96</f>
        <v>0</v>
      </c>
      <c r="EM102" s="43">
        <f t="shared" si="194"/>
        <v>0</v>
      </c>
      <c r="EN102" s="13">
        <f ca="1">'13年1-9支出明细'!BG97/9*12</f>
        <v>0</v>
      </c>
      <c r="EO102" s="13">
        <f t="shared" si="254"/>
        <v>0</v>
      </c>
      <c r="EP102" s="43">
        <f t="shared" si="195"/>
        <v>0</v>
      </c>
      <c r="EQ102" s="13">
        <f ca="1">'13年1-9支出明细'!BH97/9*12</f>
        <v>0</v>
      </c>
      <c r="ER102" s="13">
        <f t="shared" si="255"/>
        <v>0</v>
      </c>
      <c r="ES102" s="43">
        <f t="shared" si="196"/>
        <v>0</v>
      </c>
      <c r="ET102" s="13">
        <v>0</v>
      </c>
      <c r="EU102" s="13">
        <f t="shared" si="256"/>
        <v>0</v>
      </c>
      <c r="EV102" s="43">
        <f t="shared" si="197"/>
        <v>0</v>
      </c>
      <c r="EW102" s="13">
        <f ca="1">'13年1-9支出明细'!BJ97/9*12</f>
        <v>0</v>
      </c>
      <c r="EX102" s="13">
        <f t="shared" si="257"/>
        <v>0</v>
      </c>
      <c r="EY102" s="43">
        <f t="shared" si="198"/>
        <v>0</v>
      </c>
      <c r="EZ102" s="13">
        <f ca="1">'13年1-9支出明细'!BK97/9*12</f>
        <v>0</v>
      </c>
      <c r="FA102" s="13">
        <f t="shared" si="258"/>
        <v>0</v>
      </c>
      <c r="FB102" s="43">
        <f t="shared" si="199"/>
        <v>0</v>
      </c>
      <c r="FC102" s="13">
        <f ca="1">'13年1-9支出明细'!BL97/9*12</f>
        <v>0</v>
      </c>
      <c r="FD102" s="13">
        <f t="shared" si="259"/>
        <v>0</v>
      </c>
      <c r="FE102" s="43">
        <f t="shared" si="200"/>
        <v>0</v>
      </c>
      <c r="FF102" s="13">
        <f ca="1">'13年1-9支出明细'!BM97/9*12</f>
        <v>0</v>
      </c>
      <c r="FG102" s="13">
        <f t="shared" si="260"/>
        <v>0</v>
      </c>
      <c r="FH102" s="43">
        <f t="shared" si="201"/>
        <v>0</v>
      </c>
      <c r="FI102" s="13">
        <f ca="1">'13年1-9支出明细'!BN97/9*12</f>
        <v>0</v>
      </c>
      <c r="FJ102" s="13">
        <f ca="1">Sheet2!EX96+Sheet2!BF96</f>
        <v>0</v>
      </c>
      <c r="FK102" s="13">
        <f t="shared" si="261"/>
        <v>0</v>
      </c>
      <c r="FL102" s="43">
        <f t="shared" si="202"/>
        <v>0</v>
      </c>
      <c r="FM102" s="13">
        <f ca="1">'13年1-9支出明细'!BP97/9*12</f>
        <v>0</v>
      </c>
      <c r="FN102" s="13">
        <v>0</v>
      </c>
      <c r="FO102" s="43">
        <v>0</v>
      </c>
      <c r="FP102" s="13">
        <v>0</v>
      </c>
      <c r="FQ102" s="13">
        <f t="shared" si="262"/>
        <v>0</v>
      </c>
      <c r="FR102" s="43">
        <f t="shared" si="203"/>
        <v>0</v>
      </c>
      <c r="FS102" s="13">
        <f ca="1">'13年1-9支出明细'!BR97/9*12</f>
        <v>0</v>
      </c>
      <c r="FT102" s="13">
        <f ca="1">Sheet2!FC12+Sheet2!BJ12</f>
        <v>0</v>
      </c>
      <c r="FU102" s="13"/>
      <c r="FV102" s="43"/>
      <c r="FW102" s="13">
        <f ca="1">'13年1-9支出明细'!BT97/9*12</f>
        <v>0</v>
      </c>
      <c r="FX102" s="13">
        <f t="shared" si="263"/>
        <v>0</v>
      </c>
      <c r="FY102" s="43">
        <f t="shared" si="204"/>
        <v>0</v>
      </c>
      <c r="FZ102" s="12">
        <f ca="1">'13年1-9支出明细'!BU97/9*12</f>
        <v>62703.453333333331</v>
      </c>
      <c r="GA102" s="12">
        <f t="shared" si="264"/>
        <v>72768.939206236304</v>
      </c>
      <c r="GB102" s="43">
        <f t="shared" si="205"/>
        <v>2.167201386611388E-3</v>
      </c>
      <c r="GC102" s="12">
        <f ca="1">'13年1-9支出明细'!BV97/9*12</f>
        <v>0</v>
      </c>
      <c r="GD102" s="12">
        <f t="shared" si="265"/>
        <v>0</v>
      </c>
      <c r="GE102" s="43">
        <f t="shared" si="206"/>
        <v>0</v>
      </c>
      <c r="GF102" s="12">
        <f ca="1">'13年1-9支出明细'!BW97/9*12</f>
        <v>0</v>
      </c>
      <c r="GG102" s="12">
        <f t="shared" si="266"/>
        <v>0</v>
      </c>
      <c r="GH102" s="43">
        <f t="shared" si="207"/>
        <v>0</v>
      </c>
      <c r="GI102" s="12">
        <v>0</v>
      </c>
      <c r="GJ102" s="12">
        <f t="shared" si="267"/>
        <v>0</v>
      </c>
      <c r="GK102" s="43">
        <f t="shared" si="208"/>
        <v>0</v>
      </c>
      <c r="GL102" s="27">
        <f t="shared" si="285"/>
        <v>0</v>
      </c>
      <c r="GM102" s="27">
        <f t="shared" si="268"/>
        <v>0</v>
      </c>
      <c r="GN102" s="43">
        <f t="shared" si="209"/>
        <v>0</v>
      </c>
      <c r="GO102" s="13">
        <f ca="1">'13年1-9支出明细'!BZ97/9*12</f>
        <v>0</v>
      </c>
      <c r="GP102" s="13" t="e">
        <f t="shared" si="269"/>
        <v>#DIV/0!</v>
      </c>
      <c r="GQ102" s="43" t="e">
        <f t="shared" si="210"/>
        <v>#DIV/0!</v>
      </c>
      <c r="GR102" s="13">
        <f ca="1">'13年1-9支出明细'!CA97/9*12</f>
        <v>0</v>
      </c>
      <c r="GS102" s="13">
        <f t="shared" si="270"/>
        <v>0</v>
      </c>
      <c r="GT102" s="43">
        <f t="shared" si="211"/>
        <v>0</v>
      </c>
      <c r="GU102" s="13">
        <f ca="1">'13年1-9支出明细'!CB97/9*12</f>
        <v>0</v>
      </c>
      <c r="GV102" s="27">
        <f t="shared" si="271"/>
        <v>0</v>
      </c>
      <c r="GW102" s="38">
        <f t="shared" si="214"/>
        <v>0</v>
      </c>
      <c r="GX102" s="13">
        <f ca="1">'13年1-9支出明细'!CC97/9*12</f>
        <v>0</v>
      </c>
      <c r="GY102" s="13">
        <f t="shared" si="272"/>
        <v>0</v>
      </c>
      <c r="GZ102" s="43">
        <f t="shared" si="212"/>
        <v>0</v>
      </c>
      <c r="HA102" s="13">
        <f ca="1">'13年1-9支出明细'!CD97/9*12</f>
        <v>0</v>
      </c>
      <c r="HB102" s="13">
        <f t="shared" si="273"/>
        <v>0</v>
      </c>
      <c r="HC102" s="56">
        <f t="shared" si="213"/>
        <v>0</v>
      </c>
    </row>
    <row r="103" spans="1:211">
      <c r="A103" s="18">
        <v>306</v>
      </c>
      <c r="B103" s="3" t="s">
        <v>576</v>
      </c>
      <c r="C103" s="3" t="s">
        <v>392</v>
      </c>
      <c r="D103" s="12">
        <f t="shared" si="279"/>
        <v>42827825.519999996</v>
      </c>
      <c r="E103" s="12">
        <f t="shared" si="280"/>
        <v>0</v>
      </c>
      <c r="F103" s="13">
        <v>0</v>
      </c>
      <c r="G103" s="26">
        <f t="shared" si="215"/>
        <v>0</v>
      </c>
      <c r="H103" s="40">
        <f t="shared" si="216"/>
        <v>0</v>
      </c>
      <c r="I103" s="13">
        <v>0</v>
      </c>
      <c r="J103" s="13">
        <f t="shared" si="217"/>
        <v>0</v>
      </c>
      <c r="K103" s="40">
        <f t="shared" si="155"/>
        <v>0</v>
      </c>
      <c r="L103" s="13">
        <v>0</v>
      </c>
      <c r="M103" s="13">
        <f t="shared" si="218"/>
        <v>0</v>
      </c>
      <c r="N103" s="40">
        <f t="shared" si="156"/>
        <v>0</v>
      </c>
      <c r="O103" s="13">
        <v>0</v>
      </c>
      <c r="P103" s="13">
        <v>0</v>
      </c>
      <c r="Q103" s="13">
        <f t="shared" si="281"/>
        <v>0</v>
      </c>
      <c r="R103" s="43">
        <f t="shared" si="282"/>
        <v>0</v>
      </c>
      <c r="S103" s="124">
        <v>0</v>
      </c>
      <c r="T103" s="130">
        <v>0</v>
      </c>
      <c r="U103" s="125">
        <v>0</v>
      </c>
      <c r="V103" s="125">
        <f t="shared" si="219"/>
        <v>0</v>
      </c>
      <c r="W103" s="43">
        <f t="shared" si="157"/>
        <v>0</v>
      </c>
      <c r="X103" s="13">
        <f ca="1">'13年1-9支出明细'!K98/9*12</f>
        <v>0</v>
      </c>
      <c r="Y103" s="13">
        <f t="shared" si="220"/>
        <v>0</v>
      </c>
      <c r="Z103" s="43">
        <f t="shared" si="158"/>
        <v>0</v>
      </c>
      <c r="AA103" s="13">
        <f ca="1">'13年1-9支出明细'!L98/9*12</f>
        <v>0</v>
      </c>
      <c r="AB103" s="13">
        <f t="shared" si="221"/>
        <v>0</v>
      </c>
      <c r="AC103" s="43">
        <f t="shared" si="159"/>
        <v>0</v>
      </c>
      <c r="AD103" s="13">
        <f ca="1">'13年1-9支出明细'!M98/9*12</f>
        <v>0</v>
      </c>
      <c r="AE103" s="13">
        <f t="shared" si="222"/>
        <v>0</v>
      </c>
      <c r="AF103" s="43">
        <f t="shared" si="160"/>
        <v>0</v>
      </c>
      <c r="AG103" s="13">
        <f ca="1">'13年1-9支出明细'!N98/9*12</f>
        <v>0</v>
      </c>
      <c r="AH103" s="23">
        <v>0</v>
      </c>
      <c r="AI103" s="43">
        <v>0</v>
      </c>
      <c r="AJ103" s="23">
        <f t="shared" si="161"/>
        <v>0</v>
      </c>
      <c r="AK103" s="23">
        <f t="shared" si="162"/>
        <v>0</v>
      </c>
      <c r="AL103" s="43">
        <f t="shared" si="163"/>
        <v>0</v>
      </c>
      <c r="AM103" s="13">
        <f ca="1">'13年1-9支出明细'!P98/9*12</f>
        <v>0</v>
      </c>
      <c r="AN103" s="13">
        <f t="shared" si="223"/>
        <v>0</v>
      </c>
      <c r="AO103" s="43">
        <f t="shared" si="164"/>
        <v>0</v>
      </c>
      <c r="AP103" s="13">
        <f ca="1">'13年1-9支出明细'!Q98/9*12</f>
        <v>0</v>
      </c>
      <c r="AQ103" s="13">
        <f t="shared" si="224"/>
        <v>0</v>
      </c>
      <c r="AR103" s="43">
        <f t="shared" si="165"/>
        <v>0</v>
      </c>
      <c r="AS103" s="13">
        <f ca="1">'13年1-9支出明细'!R98/9*12</f>
        <v>0</v>
      </c>
      <c r="AT103" s="13">
        <f t="shared" si="225"/>
        <v>0</v>
      </c>
      <c r="AU103" s="43">
        <f t="shared" si="166"/>
        <v>0</v>
      </c>
      <c r="AV103" s="13">
        <v>0</v>
      </c>
      <c r="AW103" s="13">
        <f t="shared" si="226"/>
        <v>0</v>
      </c>
      <c r="AX103" s="43">
        <f t="shared" si="167"/>
        <v>0</v>
      </c>
      <c r="AY103" s="12">
        <f t="shared" si="227"/>
        <v>54636.24</v>
      </c>
      <c r="AZ103" s="31">
        <f t="shared" si="228"/>
        <v>63406.73464795883</v>
      </c>
      <c r="BA103" s="43">
        <f t="shared" si="168"/>
        <v>5.2336159462865281E-4</v>
      </c>
      <c r="BB103" s="13">
        <f ca="1">'13年1-9支出明细'!U98/9*12</f>
        <v>0</v>
      </c>
      <c r="BC103" s="13">
        <f t="shared" si="229"/>
        <v>0</v>
      </c>
      <c r="BD103" s="43">
        <f t="shared" si="169"/>
        <v>0</v>
      </c>
      <c r="BE103" s="13">
        <f ca="1">'13年1-9支出明细'!V98/9*12</f>
        <v>0</v>
      </c>
      <c r="BF103" s="13">
        <f t="shared" si="230"/>
        <v>0</v>
      </c>
      <c r="BG103" s="43">
        <f t="shared" si="170"/>
        <v>0</v>
      </c>
      <c r="BH103" s="13">
        <f ca="1">'13年1-9支出明细'!W98/9*12</f>
        <v>0</v>
      </c>
      <c r="BI103" s="13">
        <f t="shared" si="231"/>
        <v>0</v>
      </c>
      <c r="BJ103" s="43">
        <f t="shared" si="171"/>
        <v>0</v>
      </c>
      <c r="BK103" s="13">
        <f ca="1">'13年1-9支出明细'!X98/9*12</f>
        <v>0</v>
      </c>
      <c r="BL103" s="13">
        <f t="shared" si="232"/>
        <v>0</v>
      </c>
      <c r="BM103" s="43">
        <f t="shared" si="172"/>
        <v>0</v>
      </c>
      <c r="BN103" s="13">
        <f ca="1">'13年1-9支出明细'!Y98/9*12</f>
        <v>0</v>
      </c>
      <c r="BO103" s="13">
        <f t="shared" si="233"/>
        <v>0</v>
      </c>
      <c r="BP103" s="43">
        <f t="shared" si="173"/>
        <v>0</v>
      </c>
      <c r="BQ103" s="13">
        <f ca="1">'13年1-9支出明细'!Z98/9*12</f>
        <v>0</v>
      </c>
      <c r="BR103" s="13">
        <f ca="1">Sheet2!EP97+Sheet2!V97</f>
        <v>54636.24</v>
      </c>
      <c r="BS103" s="13">
        <f t="shared" si="234"/>
        <v>0</v>
      </c>
      <c r="BT103" s="43">
        <f t="shared" si="174"/>
        <v>0</v>
      </c>
      <c r="BU103" s="13">
        <f ca="1">'13年1-9支出明细'!AB98/9*12</f>
        <v>3459.9466666666667</v>
      </c>
      <c r="BV103" s="13">
        <f t="shared" si="235"/>
        <v>4015.3553793127603</v>
      </c>
      <c r="BW103" s="43">
        <f t="shared" si="175"/>
        <v>7.633287789798784E-4</v>
      </c>
      <c r="BX103" s="13">
        <f ca="1">'13年1-9支出明细'!AC98/9*12</f>
        <v>69388.373333333337</v>
      </c>
      <c r="BY103" s="13">
        <f t="shared" si="236"/>
        <v>80526.957484632367</v>
      </c>
      <c r="BZ103" s="43">
        <f t="shared" si="176"/>
        <v>6.1861603567144291E-2</v>
      </c>
      <c r="CA103" s="12">
        <f t="shared" si="274"/>
        <v>42765456.119999997</v>
      </c>
      <c r="CB103" s="30">
        <f t="shared" si="237"/>
        <v>49630390.530163988</v>
      </c>
      <c r="CC103" s="43">
        <f t="shared" si="177"/>
        <v>0.15990573605960115</v>
      </c>
      <c r="CD103" s="13">
        <f ca="1">'13年1-9支出明细'!AE98/9*12</f>
        <v>42765456.119999997</v>
      </c>
      <c r="CE103" s="13">
        <f t="shared" si="238"/>
        <v>49630390.530163996</v>
      </c>
      <c r="CF103" s="43">
        <f t="shared" si="178"/>
        <v>0.18510760209694707</v>
      </c>
      <c r="CG103" s="13">
        <f ca="1">'13年1-9支出明细'!AF98/9*12</f>
        <v>0</v>
      </c>
      <c r="CH103" s="13">
        <f ca="1">Sheet2!BP97+Sheet2!ET97</f>
        <v>0</v>
      </c>
      <c r="CI103" s="13">
        <f t="shared" si="239"/>
        <v>0</v>
      </c>
      <c r="CJ103" s="43">
        <f t="shared" si="179"/>
        <v>0</v>
      </c>
      <c r="CK103" s="12">
        <f t="shared" si="283"/>
        <v>0</v>
      </c>
      <c r="CL103" s="30">
        <f t="shared" si="240"/>
        <v>0</v>
      </c>
      <c r="CM103" s="43">
        <f t="shared" si="180"/>
        <v>0</v>
      </c>
      <c r="CN103" s="13">
        <f ca="1">'13年1-9支出明细'!AI98/9*12</f>
        <v>0</v>
      </c>
      <c r="CO103" s="13">
        <f t="shared" si="241"/>
        <v>0</v>
      </c>
      <c r="CP103" s="43">
        <f t="shared" si="181"/>
        <v>0</v>
      </c>
      <c r="CQ103" s="13">
        <f ca="1">'13年1-9支出明细'!AJ98/9*12</f>
        <v>0</v>
      </c>
      <c r="CR103" s="13">
        <f t="shared" si="242"/>
        <v>0</v>
      </c>
      <c r="CS103" s="43">
        <f t="shared" si="182"/>
        <v>0</v>
      </c>
      <c r="CT103" s="13">
        <f ca="1">'13年1-9支出明细'!AK98/9*12</f>
        <v>0</v>
      </c>
      <c r="CU103" s="13">
        <f t="shared" si="243"/>
        <v>0</v>
      </c>
      <c r="CV103" s="43">
        <f t="shared" si="183"/>
        <v>0</v>
      </c>
      <c r="CW103" s="13">
        <f ca="1">'13年1-9支出明细'!AL98/9*12</f>
        <v>0</v>
      </c>
      <c r="CX103" s="13">
        <f t="shared" si="244"/>
        <v>0</v>
      </c>
      <c r="CY103" s="43">
        <f t="shared" si="184"/>
        <v>0</v>
      </c>
      <c r="CZ103" s="13">
        <f ca="1">'13年1-9支出明细'!AM98/9*12</f>
        <v>0</v>
      </c>
      <c r="DA103" s="13">
        <f t="shared" si="245"/>
        <v>0</v>
      </c>
      <c r="DB103" s="43">
        <f t="shared" si="185"/>
        <v>0</v>
      </c>
      <c r="DC103" s="13">
        <f ca="1">'13年1-9支出明细'!AN98/9*12</f>
        <v>0</v>
      </c>
      <c r="DD103" s="13">
        <f t="shared" si="246"/>
        <v>0</v>
      </c>
      <c r="DE103" s="14">
        <f t="shared" si="284"/>
        <v>0</v>
      </c>
      <c r="DF103" s="43">
        <f t="shared" si="186"/>
        <v>0</v>
      </c>
      <c r="DG103" s="13">
        <f ca="1">'13年1-9支出明细'!AP98/9*12</f>
        <v>0</v>
      </c>
      <c r="DH103" s="13">
        <f t="shared" si="247"/>
        <v>0</v>
      </c>
      <c r="DI103" s="43">
        <f t="shared" si="187"/>
        <v>0</v>
      </c>
      <c r="DJ103" s="13">
        <f ca="1">'13年1-9支出明细'!AQ98/9*12</f>
        <v>0</v>
      </c>
      <c r="DK103" s="13">
        <f t="shared" si="248"/>
        <v>0</v>
      </c>
      <c r="DL103" s="43">
        <f t="shared" si="188"/>
        <v>0</v>
      </c>
      <c r="DM103" s="13">
        <f ca="1">'13年1-9支出明细'!AR98/9*12</f>
        <v>0</v>
      </c>
      <c r="DN103" s="13">
        <f ca="1">Sheet2!DK97+Sheet2!AH97</f>
        <v>0</v>
      </c>
      <c r="DO103" s="13"/>
      <c r="DP103" s="43">
        <f t="shared" si="189"/>
        <v>0</v>
      </c>
      <c r="DQ103" s="13">
        <f ca="1">'13年1-9支出明细'!AT98/9*12</f>
        <v>0</v>
      </c>
      <c r="DR103" s="13">
        <f t="shared" si="249"/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43">
        <f t="shared" si="190"/>
        <v>0</v>
      </c>
      <c r="EA103" s="13">
        <v>0</v>
      </c>
      <c r="EB103" s="13">
        <f t="shared" si="250"/>
        <v>0</v>
      </c>
      <c r="EC103" s="43">
        <f t="shared" si="191"/>
        <v>0</v>
      </c>
      <c r="ED103" s="13">
        <f ca="1">'13年1-9支出明细'!BC98/9*12</f>
        <v>0</v>
      </c>
      <c r="EE103" s="13">
        <f t="shared" si="251"/>
        <v>0</v>
      </c>
      <c r="EF103" s="43">
        <f t="shared" si="192"/>
        <v>0</v>
      </c>
      <c r="EG103" s="13">
        <f ca="1">'13年1-9支出明细'!BD98/9*12</f>
        <v>0</v>
      </c>
      <c r="EH103" s="13">
        <f t="shared" si="252"/>
        <v>0</v>
      </c>
      <c r="EI103" s="43">
        <f t="shared" si="193"/>
        <v>0</v>
      </c>
      <c r="EJ103" s="13">
        <f ca="1">'13年1-9支出明细'!BE98/9*12</f>
        <v>0</v>
      </c>
      <c r="EK103" s="13">
        <f t="shared" si="253"/>
        <v>0</v>
      </c>
      <c r="EL103" s="13">
        <v>0</v>
      </c>
      <c r="EM103" s="43">
        <f t="shared" si="194"/>
        <v>0</v>
      </c>
      <c r="EN103" s="13">
        <f ca="1">'13年1-9支出明细'!BG98/9*12</f>
        <v>0</v>
      </c>
      <c r="EO103" s="13">
        <f t="shared" si="254"/>
        <v>0</v>
      </c>
      <c r="EP103" s="43">
        <f t="shared" si="195"/>
        <v>0</v>
      </c>
      <c r="EQ103" s="13">
        <f ca="1">'13年1-9支出明细'!BH98/9*12</f>
        <v>0</v>
      </c>
      <c r="ER103" s="13">
        <f t="shared" si="255"/>
        <v>0</v>
      </c>
      <c r="ES103" s="43">
        <f t="shared" si="196"/>
        <v>0</v>
      </c>
      <c r="ET103" s="13">
        <v>0</v>
      </c>
      <c r="EU103" s="13">
        <f t="shared" si="256"/>
        <v>0</v>
      </c>
      <c r="EV103" s="43">
        <f t="shared" si="197"/>
        <v>0</v>
      </c>
      <c r="EW103" s="13">
        <f ca="1">'13年1-9支出明细'!BJ98/9*12</f>
        <v>0</v>
      </c>
      <c r="EX103" s="13">
        <f t="shared" si="257"/>
        <v>0</v>
      </c>
      <c r="EY103" s="43">
        <f t="shared" si="198"/>
        <v>0</v>
      </c>
      <c r="EZ103" s="13">
        <f ca="1">'13年1-9支出明细'!BK98/9*12</f>
        <v>0</v>
      </c>
      <c r="FA103" s="13">
        <f t="shared" si="258"/>
        <v>0</v>
      </c>
      <c r="FB103" s="43">
        <f t="shared" si="199"/>
        <v>0</v>
      </c>
      <c r="FC103" s="13">
        <f ca="1">'13年1-9支出明细'!BL98/9*12</f>
        <v>0</v>
      </c>
      <c r="FD103" s="13">
        <f t="shared" si="259"/>
        <v>0</v>
      </c>
      <c r="FE103" s="43">
        <f t="shared" si="200"/>
        <v>0</v>
      </c>
      <c r="FF103" s="13">
        <f ca="1">'13年1-9支出明细'!BM98/9*12</f>
        <v>0</v>
      </c>
      <c r="FG103" s="13">
        <f t="shared" si="260"/>
        <v>0</v>
      </c>
      <c r="FH103" s="43">
        <f t="shared" si="201"/>
        <v>0</v>
      </c>
      <c r="FI103" s="13">
        <f ca="1">'13年1-9支出明细'!BN98/9*12</f>
        <v>0</v>
      </c>
      <c r="FJ103" s="13">
        <f ca="1">Sheet2!EX97+Sheet2!BF97</f>
        <v>0</v>
      </c>
      <c r="FK103" s="13">
        <f t="shared" si="261"/>
        <v>0</v>
      </c>
      <c r="FL103" s="43">
        <f t="shared" si="202"/>
        <v>0</v>
      </c>
      <c r="FM103" s="13">
        <f ca="1">'13年1-9支出明细'!BP98/9*12</f>
        <v>0</v>
      </c>
      <c r="FN103" s="13">
        <v>0</v>
      </c>
      <c r="FO103" s="43">
        <v>0</v>
      </c>
      <c r="FP103" s="13">
        <v>0</v>
      </c>
      <c r="FQ103" s="13">
        <f t="shared" si="262"/>
        <v>0</v>
      </c>
      <c r="FR103" s="43">
        <f t="shared" si="203"/>
        <v>0</v>
      </c>
      <c r="FS103" s="13">
        <f ca="1">'13年1-9支出明细'!BR98/9*12</f>
        <v>0</v>
      </c>
      <c r="FT103" s="13">
        <f ca="1">Sheet2!FC13+Sheet2!BJ13</f>
        <v>0</v>
      </c>
      <c r="FU103" s="13"/>
      <c r="FV103" s="43"/>
      <c r="FW103" s="13">
        <f ca="1">'13年1-9支出明细'!BT98/9*12</f>
        <v>0</v>
      </c>
      <c r="FX103" s="13">
        <f t="shared" si="263"/>
        <v>0</v>
      </c>
      <c r="FY103" s="43">
        <f t="shared" si="204"/>
        <v>0</v>
      </c>
      <c r="FZ103" s="12">
        <f ca="1">'13年1-9支出明细'!BU98/9*12</f>
        <v>7733.16</v>
      </c>
      <c r="GA103" s="12">
        <f t="shared" si="264"/>
        <v>8974.527238884104</v>
      </c>
      <c r="GB103" s="43">
        <f t="shared" si="205"/>
        <v>2.6727898040630597E-4</v>
      </c>
      <c r="GC103" s="12">
        <f ca="1">'13年1-9支出明细'!BV98/9*12</f>
        <v>0</v>
      </c>
      <c r="GD103" s="12">
        <f t="shared" si="265"/>
        <v>0</v>
      </c>
      <c r="GE103" s="43">
        <f t="shared" si="206"/>
        <v>0</v>
      </c>
      <c r="GF103" s="12">
        <f ca="1">'13年1-9支出明细'!BW98/9*12</f>
        <v>0</v>
      </c>
      <c r="GG103" s="12">
        <f t="shared" si="266"/>
        <v>0</v>
      </c>
      <c r="GH103" s="43">
        <f t="shared" si="207"/>
        <v>0</v>
      </c>
      <c r="GI103" s="12">
        <v>0</v>
      </c>
      <c r="GJ103" s="12">
        <f t="shared" si="267"/>
        <v>0</v>
      </c>
      <c r="GK103" s="43">
        <f t="shared" si="208"/>
        <v>0</v>
      </c>
      <c r="GL103" s="27">
        <f t="shared" si="285"/>
        <v>0</v>
      </c>
      <c r="GM103" s="27">
        <f t="shared" si="268"/>
        <v>0</v>
      </c>
      <c r="GN103" s="43">
        <f t="shared" si="209"/>
        <v>0</v>
      </c>
      <c r="GO103" s="13">
        <f ca="1">'13年1-9支出明细'!BZ98/9*12</f>
        <v>0</v>
      </c>
      <c r="GP103" s="13" t="e">
        <f t="shared" si="269"/>
        <v>#DIV/0!</v>
      </c>
      <c r="GQ103" s="43" t="e">
        <f t="shared" si="210"/>
        <v>#DIV/0!</v>
      </c>
      <c r="GR103" s="13">
        <f ca="1">'13年1-9支出明细'!CA98/9*12</f>
        <v>0</v>
      </c>
      <c r="GS103" s="13">
        <f t="shared" si="270"/>
        <v>0</v>
      </c>
      <c r="GT103" s="43">
        <f t="shared" si="211"/>
        <v>0</v>
      </c>
      <c r="GU103" s="13">
        <f ca="1">'13年1-9支出明细'!CB98/9*12</f>
        <v>0</v>
      </c>
      <c r="GV103" s="27">
        <f t="shared" si="271"/>
        <v>0</v>
      </c>
      <c r="GW103" s="38">
        <f t="shared" si="214"/>
        <v>0</v>
      </c>
      <c r="GX103" s="13">
        <f ca="1">'13年1-9支出明细'!CC98/9*12</f>
        <v>0</v>
      </c>
      <c r="GY103" s="13">
        <f t="shared" si="272"/>
        <v>0</v>
      </c>
      <c r="GZ103" s="43">
        <f t="shared" si="212"/>
        <v>0</v>
      </c>
      <c r="HA103" s="13">
        <f ca="1">'13年1-9支出明细'!CD98/9*12</f>
        <v>0</v>
      </c>
      <c r="HB103" s="13">
        <f t="shared" si="273"/>
        <v>0</v>
      </c>
      <c r="HC103" s="56">
        <f t="shared" si="213"/>
        <v>0</v>
      </c>
    </row>
    <row r="104" spans="1:211">
      <c r="A104" s="18">
        <v>307</v>
      </c>
      <c r="B104" s="3" t="s">
        <v>577</v>
      </c>
      <c r="C104" s="3" t="s">
        <v>393</v>
      </c>
      <c r="D104" s="12">
        <f t="shared" si="279"/>
        <v>16401141.320000002</v>
      </c>
      <c r="E104" s="12">
        <f t="shared" si="280"/>
        <v>0</v>
      </c>
      <c r="F104" s="13">
        <v>0</v>
      </c>
      <c r="G104" s="26">
        <f t="shared" si="215"/>
        <v>0</v>
      </c>
      <c r="H104" s="40">
        <f t="shared" si="216"/>
        <v>0</v>
      </c>
      <c r="I104" s="13">
        <v>0</v>
      </c>
      <c r="J104" s="13">
        <f t="shared" si="217"/>
        <v>0</v>
      </c>
      <c r="K104" s="40">
        <f t="shared" si="155"/>
        <v>0</v>
      </c>
      <c r="L104" s="13">
        <v>0</v>
      </c>
      <c r="M104" s="13">
        <f t="shared" si="218"/>
        <v>0</v>
      </c>
      <c r="N104" s="40">
        <f t="shared" si="156"/>
        <v>0</v>
      </c>
      <c r="O104" s="13">
        <v>0</v>
      </c>
      <c r="P104" s="13">
        <v>0</v>
      </c>
      <c r="Q104" s="13">
        <f t="shared" si="281"/>
        <v>0</v>
      </c>
      <c r="R104" s="43">
        <f t="shared" si="282"/>
        <v>0</v>
      </c>
      <c r="S104" s="124">
        <v>0</v>
      </c>
      <c r="T104" s="130">
        <v>0</v>
      </c>
      <c r="U104" s="125">
        <v>0</v>
      </c>
      <c r="V104" s="125">
        <f t="shared" si="219"/>
        <v>0</v>
      </c>
      <c r="W104" s="43">
        <f t="shared" si="157"/>
        <v>0</v>
      </c>
      <c r="X104" s="13">
        <f ca="1">'13年1-9支出明细'!K99/9*12</f>
        <v>0</v>
      </c>
      <c r="Y104" s="13">
        <f t="shared" si="220"/>
        <v>0</v>
      </c>
      <c r="Z104" s="43">
        <f t="shared" si="158"/>
        <v>0</v>
      </c>
      <c r="AA104" s="13">
        <f ca="1">'13年1-9支出明细'!L99/9*12</f>
        <v>0</v>
      </c>
      <c r="AB104" s="13">
        <f t="shared" si="221"/>
        <v>0</v>
      </c>
      <c r="AC104" s="43">
        <f t="shared" si="159"/>
        <v>0</v>
      </c>
      <c r="AD104" s="13">
        <f ca="1">'13年1-9支出明细'!M99/9*12</f>
        <v>0</v>
      </c>
      <c r="AE104" s="13">
        <f t="shared" si="222"/>
        <v>0</v>
      </c>
      <c r="AF104" s="43">
        <f t="shared" si="160"/>
        <v>0</v>
      </c>
      <c r="AG104" s="13">
        <f ca="1">'13年1-9支出明细'!N99/9*12</f>
        <v>0</v>
      </c>
      <c r="AH104" s="23">
        <v>0</v>
      </c>
      <c r="AI104" s="43">
        <v>0</v>
      </c>
      <c r="AJ104" s="23">
        <f t="shared" si="161"/>
        <v>0</v>
      </c>
      <c r="AK104" s="23">
        <f t="shared" si="162"/>
        <v>0</v>
      </c>
      <c r="AL104" s="43">
        <f t="shared" si="163"/>
        <v>0</v>
      </c>
      <c r="AM104" s="13">
        <f ca="1">'13年1-9支出明细'!P99/9*12</f>
        <v>0</v>
      </c>
      <c r="AN104" s="13">
        <f t="shared" si="223"/>
        <v>0</v>
      </c>
      <c r="AO104" s="43">
        <f t="shared" si="164"/>
        <v>0</v>
      </c>
      <c r="AP104" s="13">
        <f ca="1">'13年1-9支出明细'!Q99/9*12</f>
        <v>0</v>
      </c>
      <c r="AQ104" s="13">
        <f t="shared" si="224"/>
        <v>0</v>
      </c>
      <c r="AR104" s="43">
        <f t="shared" si="165"/>
        <v>0</v>
      </c>
      <c r="AS104" s="13">
        <f ca="1">'13年1-9支出明细'!R99/9*12</f>
        <v>0</v>
      </c>
      <c r="AT104" s="13">
        <f t="shared" si="225"/>
        <v>0</v>
      </c>
      <c r="AU104" s="43">
        <f t="shared" si="166"/>
        <v>0</v>
      </c>
      <c r="AV104" s="13">
        <v>0</v>
      </c>
      <c r="AW104" s="13">
        <f t="shared" si="226"/>
        <v>0</v>
      </c>
      <c r="AX104" s="43">
        <f t="shared" si="167"/>
        <v>0</v>
      </c>
      <c r="AY104" s="12">
        <f t="shared" si="227"/>
        <v>1387.5066666666667</v>
      </c>
      <c r="AZ104" s="31">
        <f t="shared" si="228"/>
        <v>1610.2364847143069</v>
      </c>
      <c r="BA104" s="43">
        <f t="shared" si="168"/>
        <v>1.3290953067497935E-5</v>
      </c>
      <c r="BB104" s="13">
        <f ca="1">'13年1-9支出明细'!U99/9*12</f>
        <v>0</v>
      </c>
      <c r="BC104" s="13">
        <f t="shared" si="229"/>
        <v>0</v>
      </c>
      <c r="BD104" s="43">
        <f t="shared" si="169"/>
        <v>0</v>
      </c>
      <c r="BE104" s="13">
        <f ca="1">'13年1-9支出明细'!V99/9*12</f>
        <v>0</v>
      </c>
      <c r="BF104" s="13">
        <f t="shared" si="230"/>
        <v>0</v>
      </c>
      <c r="BG104" s="43">
        <f t="shared" si="170"/>
        <v>0</v>
      </c>
      <c r="BH104" s="13">
        <f ca="1">'13年1-9支出明细'!W99/9*12</f>
        <v>0</v>
      </c>
      <c r="BI104" s="13">
        <f t="shared" si="231"/>
        <v>0</v>
      </c>
      <c r="BJ104" s="43">
        <f t="shared" si="171"/>
        <v>0</v>
      </c>
      <c r="BK104" s="13">
        <f ca="1">'13年1-9支出明细'!X99/9*12</f>
        <v>0</v>
      </c>
      <c r="BL104" s="13">
        <f t="shared" si="232"/>
        <v>0</v>
      </c>
      <c r="BM104" s="43">
        <f t="shared" si="172"/>
        <v>0</v>
      </c>
      <c r="BN104" s="13">
        <f ca="1">'13年1-9支出明细'!Y99/9*12</f>
        <v>0</v>
      </c>
      <c r="BO104" s="13">
        <f t="shared" si="233"/>
        <v>0</v>
      </c>
      <c r="BP104" s="43">
        <f t="shared" si="173"/>
        <v>0</v>
      </c>
      <c r="BQ104" s="13">
        <f ca="1">'13年1-9支出明细'!Z99/9*12</f>
        <v>126.66666666666666</v>
      </c>
      <c r="BR104" s="13">
        <f ca="1">Sheet2!EP98+Sheet2!V98</f>
        <v>1260.8399999999999</v>
      </c>
      <c r="BS104" s="13">
        <f t="shared" si="234"/>
        <v>146.99986166827705</v>
      </c>
      <c r="BT104" s="43">
        <f t="shared" si="174"/>
        <v>1.4322415188185702E-6</v>
      </c>
      <c r="BU104" s="13">
        <f ca="1">'13年1-9支出明细'!AB99/9*12</f>
        <v>1381.12</v>
      </c>
      <c r="BV104" s="13">
        <f t="shared" si="235"/>
        <v>1602.8245969522955</v>
      </c>
      <c r="BW104" s="43">
        <f t="shared" si="175"/>
        <v>3.0470083639767744E-4</v>
      </c>
      <c r="BX104" s="13">
        <f ca="1">'13年1-9支出明细'!AC99/9*12</f>
        <v>300</v>
      </c>
      <c r="BY104" s="13">
        <f t="shared" si="236"/>
        <v>348.15756710907732</v>
      </c>
      <c r="BZ104" s="43">
        <f t="shared" si="176"/>
        <v>2.6745807948243136E-4</v>
      </c>
      <c r="CA104" s="12">
        <f t="shared" si="274"/>
        <v>16397348.173333336</v>
      </c>
      <c r="CB104" s="30">
        <f t="shared" si="237"/>
        <v>19029536.156894021</v>
      </c>
      <c r="CC104" s="43">
        <f t="shared" si="177"/>
        <v>6.131186866626652E-2</v>
      </c>
      <c r="CD104" s="13">
        <f ca="1">'13年1-9支出明细'!AE99/9*12</f>
        <v>16397348.173333336</v>
      </c>
      <c r="CE104" s="13">
        <f t="shared" si="238"/>
        <v>19029536.156894021</v>
      </c>
      <c r="CF104" s="43">
        <f t="shared" si="178"/>
        <v>7.0974896014145195E-2</v>
      </c>
      <c r="CG104" s="13">
        <f ca="1">'13年1-9支出明细'!AF99/9*12</f>
        <v>0</v>
      </c>
      <c r="CH104" s="13">
        <f ca="1">Sheet2!BP98+Sheet2!ET98</f>
        <v>0</v>
      </c>
      <c r="CI104" s="13">
        <f t="shared" si="239"/>
        <v>0</v>
      </c>
      <c r="CJ104" s="43">
        <f t="shared" si="179"/>
        <v>0</v>
      </c>
      <c r="CK104" s="12">
        <f t="shared" si="283"/>
        <v>0</v>
      </c>
      <c r="CL104" s="30">
        <f t="shared" si="240"/>
        <v>0</v>
      </c>
      <c r="CM104" s="43">
        <f t="shared" si="180"/>
        <v>0</v>
      </c>
      <c r="CN104" s="13">
        <f ca="1">'13年1-9支出明细'!AI99/9*12</f>
        <v>0</v>
      </c>
      <c r="CO104" s="13">
        <f t="shared" si="241"/>
        <v>0</v>
      </c>
      <c r="CP104" s="43">
        <f t="shared" si="181"/>
        <v>0</v>
      </c>
      <c r="CQ104" s="13">
        <f ca="1">'13年1-9支出明细'!AJ99/9*12</f>
        <v>0</v>
      </c>
      <c r="CR104" s="13">
        <f t="shared" si="242"/>
        <v>0</v>
      </c>
      <c r="CS104" s="43">
        <f t="shared" si="182"/>
        <v>0</v>
      </c>
      <c r="CT104" s="13">
        <f ca="1">'13年1-9支出明细'!AK99/9*12</f>
        <v>0</v>
      </c>
      <c r="CU104" s="13">
        <f t="shared" si="243"/>
        <v>0</v>
      </c>
      <c r="CV104" s="43">
        <f t="shared" si="183"/>
        <v>0</v>
      </c>
      <c r="CW104" s="13">
        <f ca="1">'13年1-9支出明细'!AL99/9*12</f>
        <v>0</v>
      </c>
      <c r="CX104" s="13">
        <f t="shared" si="244"/>
        <v>0</v>
      </c>
      <c r="CY104" s="43">
        <f t="shared" si="184"/>
        <v>0</v>
      </c>
      <c r="CZ104" s="13">
        <f ca="1">'13年1-9支出明细'!AM99/9*12</f>
        <v>0</v>
      </c>
      <c r="DA104" s="13">
        <f t="shared" si="245"/>
        <v>0</v>
      </c>
      <c r="DB104" s="43">
        <f t="shared" si="185"/>
        <v>0</v>
      </c>
      <c r="DC104" s="13">
        <f ca="1">'13年1-9支出明细'!AN99/9*12</f>
        <v>0</v>
      </c>
      <c r="DD104" s="13">
        <f t="shared" si="246"/>
        <v>0</v>
      </c>
      <c r="DE104" s="14">
        <f t="shared" si="284"/>
        <v>0</v>
      </c>
      <c r="DF104" s="43">
        <f t="shared" si="186"/>
        <v>0</v>
      </c>
      <c r="DG104" s="13">
        <f ca="1">'13年1-9支出明细'!AP99/9*12</f>
        <v>0</v>
      </c>
      <c r="DH104" s="13">
        <f t="shared" si="247"/>
        <v>0</v>
      </c>
      <c r="DI104" s="43">
        <f t="shared" si="187"/>
        <v>0</v>
      </c>
      <c r="DJ104" s="13">
        <f ca="1">'13年1-9支出明细'!AQ99/9*12</f>
        <v>0</v>
      </c>
      <c r="DK104" s="13">
        <f t="shared" si="248"/>
        <v>0</v>
      </c>
      <c r="DL104" s="43">
        <f t="shared" si="188"/>
        <v>0</v>
      </c>
      <c r="DM104" s="13">
        <f ca="1">'13年1-9支出明细'!AR99/9*12</f>
        <v>0</v>
      </c>
      <c r="DN104" s="13">
        <f ca="1">Sheet2!DK98+Sheet2!AH98</f>
        <v>0</v>
      </c>
      <c r="DO104" s="13"/>
      <c r="DP104" s="43">
        <f t="shared" si="189"/>
        <v>0</v>
      </c>
      <c r="DQ104" s="13">
        <f ca="1">'13年1-9支出明细'!AT99/9*12</f>
        <v>0</v>
      </c>
      <c r="DR104" s="13">
        <f t="shared" si="249"/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43">
        <f t="shared" si="190"/>
        <v>0</v>
      </c>
      <c r="EA104" s="13">
        <v>0</v>
      </c>
      <c r="EB104" s="13">
        <f t="shared" si="250"/>
        <v>0</v>
      </c>
      <c r="EC104" s="43">
        <f t="shared" si="191"/>
        <v>0</v>
      </c>
      <c r="ED104" s="13">
        <f ca="1">'13年1-9支出明细'!BC99/9*12</f>
        <v>0</v>
      </c>
      <c r="EE104" s="13">
        <f t="shared" si="251"/>
        <v>0</v>
      </c>
      <c r="EF104" s="43">
        <f t="shared" si="192"/>
        <v>0</v>
      </c>
      <c r="EG104" s="13">
        <f ca="1">'13年1-9支出明细'!BD99/9*12</f>
        <v>0</v>
      </c>
      <c r="EH104" s="13">
        <f t="shared" si="252"/>
        <v>0</v>
      </c>
      <c r="EI104" s="43">
        <f t="shared" si="193"/>
        <v>0</v>
      </c>
      <c r="EJ104" s="13">
        <f ca="1">'13年1-9支出明细'!BE99/9*12</f>
        <v>0</v>
      </c>
      <c r="EK104" s="13">
        <f t="shared" si="253"/>
        <v>0</v>
      </c>
      <c r="EL104" s="13">
        <f ca="1">Sheet2!DZ98+Sheet2!AV98</f>
        <v>0</v>
      </c>
      <c r="EM104" s="43">
        <f t="shared" si="194"/>
        <v>0</v>
      </c>
      <c r="EN104" s="13">
        <f ca="1">'13年1-9支出明细'!BG99/9*12</f>
        <v>0</v>
      </c>
      <c r="EO104" s="13">
        <f t="shared" si="254"/>
        <v>0</v>
      </c>
      <c r="EP104" s="43">
        <f t="shared" si="195"/>
        <v>0</v>
      </c>
      <c r="EQ104" s="13">
        <f ca="1">'13年1-9支出明细'!BH99/9*12</f>
        <v>0</v>
      </c>
      <c r="ER104" s="13">
        <f t="shared" si="255"/>
        <v>0</v>
      </c>
      <c r="ES104" s="43">
        <f t="shared" si="196"/>
        <v>0</v>
      </c>
      <c r="ET104" s="13">
        <v>0</v>
      </c>
      <c r="EU104" s="13">
        <f t="shared" si="256"/>
        <v>0</v>
      </c>
      <c r="EV104" s="43">
        <f t="shared" si="197"/>
        <v>0</v>
      </c>
      <c r="EW104" s="13">
        <f ca="1">'13年1-9支出明细'!BJ99/9*12</f>
        <v>0</v>
      </c>
      <c r="EX104" s="13">
        <f t="shared" si="257"/>
        <v>0</v>
      </c>
      <c r="EY104" s="43">
        <f t="shared" si="198"/>
        <v>0</v>
      </c>
      <c r="EZ104" s="13">
        <f ca="1">'13年1-9支出明细'!BK99/9*12</f>
        <v>0</v>
      </c>
      <c r="FA104" s="13">
        <f t="shared" si="258"/>
        <v>0</v>
      </c>
      <c r="FB104" s="43">
        <f t="shared" si="199"/>
        <v>0</v>
      </c>
      <c r="FC104" s="13">
        <f ca="1">'13年1-9支出明细'!BL99/9*12</f>
        <v>0</v>
      </c>
      <c r="FD104" s="13">
        <f t="shared" si="259"/>
        <v>0</v>
      </c>
      <c r="FE104" s="43">
        <f t="shared" si="200"/>
        <v>0</v>
      </c>
      <c r="FF104" s="13">
        <f ca="1">'13年1-9支出明细'!BM99/9*12</f>
        <v>0</v>
      </c>
      <c r="FG104" s="13">
        <f t="shared" si="260"/>
        <v>0</v>
      </c>
      <c r="FH104" s="43">
        <f t="shared" si="201"/>
        <v>0</v>
      </c>
      <c r="FI104" s="13">
        <f ca="1">'13年1-9支出明细'!BN99/9*12</f>
        <v>0</v>
      </c>
      <c r="FJ104" s="13">
        <f ca="1">Sheet2!EX98+Sheet2!BF98</f>
        <v>0</v>
      </c>
      <c r="FK104" s="13">
        <f t="shared" si="261"/>
        <v>0</v>
      </c>
      <c r="FL104" s="43">
        <f t="shared" si="202"/>
        <v>0</v>
      </c>
      <c r="FM104" s="13">
        <f ca="1">'13年1-9支出明细'!BP99/9*12</f>
        <v>0</v>
      </c>
      <c r="FN104" s="13">
        <v>0</v>
      </c>
      <c r="FO104" s="43">
        <v>0</v>
      </c>
      <c r="FP104" s="13">
        <v>0</v>
      </c>
      <c r="FQ104" s="13">
        <f t="shared" si="262"/>
        <v>0</v>
      </c>
      <c r="FR104" s="43">
        <f t="shared" si="203"/>
        <v>0</v>
      </c>
      <c r="FS104" s="13">
        <f ca="1">'13年1-9支出明细'!BR99/9*12</f>
        <v>0</v>
      </c>
      <c r="FT104" s="13">
        <f ca="1">Sheet2!FC14+Sheet2!BJ14</f>
        <v>0</v>
      </c>
      <c r="FU104" s="13"/>
      <c r="FV104" s="43"/>
      <c r="FW104" s="13">
        <f ca="1">'13年1-9支出明细'!BT99/9*12</f>
        <v>0</v>
      </c>
      <c r="FX104" s="13">
        <f t="shared" si="263"/>
        <v>0</v>
      </c>
      <c r="FY104" s="43">
        <f t="shared" si="204"/>
        <v>0</v>
      </c>
      <c r="FZ104" s="12">
        <f ca="1">'13年1-9支出明细'!BU99/9*12</f>
        <v>2405.64</v>
      </c>
      <c r="GA104" s="12">
        <f t="shared" si="264"/>
        <v>2791.8058991342682</v>
      </c>
      <c r="GB104" s="43">
        <f t="shared" si="205"/>
        <v>8.3145442021712463E-5</v>
      </c>
      <c r="GC104" s="12">
        <f ca="1">'13年1-9支出明细'!BV99/9*12</f>
        <v>0</v>
      </c>
      <c r="GD104" s="12">
        <f t="shared" si="265"/>
        <v>0</v>
      </c>
      <c r="GE104" s="43">
        <f t="shared" si="206"/>
        <v>0</v>
      </c>
      <c r="GF104" s="12">
        <f ca="1">'13年1-9支出明细'!BW99/9*12</f>
        <v>0</v>
      </c>
      <c r="GG104" s="12">
        <f t="shared" si="266"/>
        <v>0</v>
      </c>
      <c r="GH104" s="43">
        <f t="shared" si="207"/>
        <v>0</v>
      </c>
      <c r="GI104" s="12">
        <v>0</v>
      </c>
      <c r="GJ104" s="12">
        <f t="shared" si="267"/>
        <v>0</v>
      </c>
      <c r="GK104" s="43">
        <f t="shared" si="208"/>
        <v>0</v>
      </c>
      <c r="GL104" s="27">
        <f t="shared" si="285"/>
        <v>0</v>
      </c>
      <c r="GM104" s="27">
        <f t="shared" si="268"/>
        <v>0</v>
      </c>
      <c r="GN104" s="43">
        <f t="shared" si="209"/>
        <v>0</v>
      </c>
      <c r="GO104" s="13">
        <f ca="1">'13年1-9支出明细'!BZ99/9*12</f>
        <v>0</v>
      </c>
      <c r="GP104" s="13" t="e">
        <f t="shared" si="269"/>
        <v>#DIV/0!</v>
      </c>
      <c r="GQ104" s="43" t="e">
        <f t="shared" si="210"/>
        <v>#DIV/0!</v>
      </c>
      <c r="GR104" s="13">
        <f ca="1">'13年1-9支出明细'!CA99/9*12</f>
        <v>0</v>
      </c>
      <c r="GS104" s="13">
        <f t="shared" si="270"/>
        <v>0</v>
      </c>
      <c r="GT104" s="43">
        <f t="shared" si="211"/>
        <v>0</v>
      </c>
      <c r="GU104" s="13">
        <f ca="1">'13年1-9支出明细'!CB99/9*12</f>
        <v>0</v>
      </c>
      <c r="GV104" s="27">
        <f t="shared" si="271"/>
        <v>0</v>
      </c>
      <c r="GW104" s="38">
        <f t="shared" si="214"/>
        <v>0</v>
      </c>
      <c r="GX104" s="13">
        <f ca="1">'13年1-9支出明细'!CC99/9*12</f>
        <v>0</v>
      </c>
      <c r="GY104" s="13">
        <f t="shared" si="272"/>
        <v>0</v>
      </c>
      <c r="GZ104" s="43">
        <f t="shared" si="212"/>
        <v>0</v>
      </c>
      <c r="HA104" s="13">
        <f ca="1">'13年1-9支出明细'!CD99/9*12</f>
        <v>0</v>
      </c>
      <c r="HB104" s="13">
        <f t="shared" si="273"/>
        <v>0</v>
      </c>
      <c r="HC104" s="56">
        <f t="shared" si="213"/>
        <v>0</v>
      </c>
    </row>
    <row r="105" spans="1:211">
      <c r="A105" s="18">
        <v>308</v>
      </c>
      <c r="B105" s="3" t="s">
        <v>578</v>
      </c>
      <c r="C105" s="3" t="s">
        <v>394</v>
      </c>
      <c r="D105" s="12">
        <f t="shared" si="279"/>
        <v>180592.59666666671</v>
      </c>
      <c r="E105" s="12">
        <f t="shared" si="280"/>
        <v>0</v>
      </c>
      <c r="F105" s="13">
        <v>0</v>
      </c>
      <c r="G105" s="26">
        <f t="shared" si="215"/>
        <v>0</v>
      </c>
      <c r="H105" s="40">
        <f t="shared" si="216"/>
        <v>0</v>
      </c>
      <c r="I105" s="13">
        <v>0</v>
      </c>
      <c r="J105" s="13">
        <f t="shared" si="217"/>
        <v>0</v>
      </c>
      <c r="K105" s="40">
        <f t="shared" si="155"/>
        <v>0</v>
      </c>
      <c r="L105" s="13">
        <v>0</v>
      </c>
      <c r="M105" s="13">
        <f t="shared" si="218"/>
        <v>0</v>
      </c>
      <c r="N105" s="40">
        <f t="shared" si="156"/>
        <v>0</v>
      </c>
      <c r="O105" s="13">
        <v>0</v>
      </c>
      <c r="P105" s="13">
        <v>0</v>
      </c>
      <c r="Q105" s="13">
        <f t="shared" si="281"/>
        <v>0</v>
      </c>
      <c r="R105" s="43">
        <f t="shared" si="282"/>
        <v>0</v>
      </c>
      <c r="S105" s="124">
        <v>0</v>
      </c>
      <c r="T105" s="130">
        <v>0</v>
      </c>
      <c r="U105" s="125">
        <v>0</v>
      </c>
      <c r="V105" s="125">
        <f t="shared" si="219"/>
        <v>0</v>
      </c>
      <c r="W105" s="43">
        <f t="shared" si="157"/>
        <v>0</v>
      </c>
      <c r="X105" s="13">
        <f ca="1">'13年1-9支出明细'!K100/9*12</f>
        <v>0</v>
      </c>
      <c r="Y105" s="13">
        <f t="shared" si="220"/>
        <v>0</v>
      </c>
      <c r="Z105" s="43">
        <f t="shared" si="158"/>
        <v>0</v>
      </c>
      <c r="AA105" s="13">
        <f ca="1">'13年1-9支出明细'!L100/9*12</f>
        <v>0</v>
      </c>
      <c r="AB105" s="13">
        <f t="shared" si="221"/>
        <v>0</v>
      </c>
      <c r="AC105" s="43">
        <f t="shared" si="159"/>
        <v>0</v>
      </c>
      <c r="AD105" s="13">
        <f ca="1">'13年1-9支出明细'!M100/9*12</f>
        <v>0</v>
      </c>
      <c r="AE105" s="13">
        <f t="shared" si="222"/>
        <v>0</v>
      </c>
      <c r="AF105" s="43">
        <f t="shared" si="160"/>
        <v>0</v>
      </c>
      <c r="AG105" s="13">
        <f ca="1">'13年1-9支出明细'!N100/9*12</f>
        <v>0</v>
      </c>
      <c r="AH105" s="23">
        <v>0</v>
      </c>
      <c r="AI105" s="43">
        <v>0</v>
      </c>
      <c r="AJ105" s="23">
        <f t="shared" si="161"/>
        <v>0</v>
      </c>
      <c r="AK105" s="23">
        <f t="shared" si="162"/>
        <v>0</v>
      </c>
      <c r="AL105" s="43">
        <f t="shared" si="163"/>
        <v>0</v>
      </c>
      <c r="AM105" s="13">
        <f ca="1">'13年1-9支出明细'!P100/9*12</f>
        <v>0</v>
      </c>
      <c r="AN105" s="13">
        <f t="shared" si="223"/>
        <v>0</v>
      </c>
      <c r="AO105" s="43">
        <f t="shared" si="164"/>
        <v>0</v>
      </c>
      <c r="AP105" s="13">
        <f ca="1">'13年1-9支出明细'!Q100/9*12</f>
        <v>0</v>
      </c>
      <c r="AQ105" s="13">
        <f t="shared" si="224"/>
        <v>0</v>
      </c>
      <c r="AR105" s="43">
        <f t="shared" si="165"/>
        <v>0</v>
      </c>
      <c r="AS105" s="13">
        <f ca="1">'13年1-9支出明细'!R100/9*12</f>
        <v>0</v>
      </c>
      <c r="AT105" s="13">
        <f t="shared" si="225"/>
        <v>0</v>
      </c>
      <c r="AU105" s="43">
        <f t="shared" si="166"/>
        <v>0</v>
      </c>
      <c r="AV105" s="13">
        <v>0</v>
      </c>
      <c r="AW105" s="13">
        <f t="shared" si="226"/>
        <v>0</v>
      </c>
      <c r="AX105" s="43">
        <f t="shared" si="167"/>
        <v>0</v>
      </c>
      <c r="AY105" s="12">
        <f t="shared" si="227"/>
        <v>719.8900000000001</v>
      </c>
      <c r="AZ105" s="31">
        <f t="shared" si="228"/>
        <v>835.45050328717889</v>
      </c>
      <c r="BA105" s="43">
        <f t="shared" si="168"/>
        <v>6.8958401668420256E-6</v>
      </c>
      <c r="BB105" s="13">
        <f ca="1">'13年1-9支出明细'!U100/9*12</f>
        <v>0</v>
      </c>
      <c r="BC105" s="13">
        <f t="shared" si="229"/>
        <v>0</v>
      </c>
      <c r="BD105" s="43">
        <f t="shared" si="169"/>
        <v>0</v>
      </c>
      <c r="BE105" s="13">
        <f ca="1">'13年1-9支出明细'!V100/9*12</f>
        <v>0</v>
      </c>
      <c r="BF105" s="13">
        <f t="shared" si="230"/>
        <v>0</v>
      </c>
      <c r="BG105" s="43">
        <f t="shared" si="170"/>
        <v>0</v>
      </c>
      <c r="BH105" s="13">
        <f ca="1">'13年1-9支出明细'!W100/9*12</f>
        <v>0</v>
      </c>
      <c r="BI105" s="13">
        <f t="shared" si="231"/>
        <v>0</v>
      </c>
      <c r="BJ105" s="43">
        <f t="shared" si="171"/>
        <v>0</v>
      </c>
      <c r="BK105" s="13">
        <f ca="1">'13年1-9支出明细'!X100/9*12</f>
        <v>306.66666666666669</v>
      </c>
      <c r="BL105" s="13">
        <f t="shared" si="232"/>
        <v>355.89440193372343</v>
      </c>
      <c r="BM105" s="43">
        <f t="shared" si="172"/>
        <v>4.5116334331574739E-4</v>
      </c>
      <c r="BN105" s="13">
        <f ca="1">'13年1-9支出明细'!Y100/9*12</f>
        <v>20.613333333333333</v>
      </c>
      <c r="BO105" s="13">
        <f t="shared" si="233"/>
        <v>23.922293277805931</v>
      </c>
      <c r="BP105" s="43">
        <f t="shared" si="173"/>
        <v>1.0196991295271767E-5</v>
      </c>
      <c r="BQ105" s="13">
        <f ca="1">'13年1-9支出明细'!Z100/9*12</f>
        <v>100</v>
      </c>
      <c r="BR105" s="13">
        <f ca="1">Sheet2!EP99+Sheet2!V99</f>
        <v>292.61</v>
      </c>
      <c r="BS105" s="13">
        <f t="shared" si="234"/>
        <v>116.05252236969241</v>
      </c>
      <c r="BT105" s="43">
        <f t="shared" si="174"/>
        <v>1.1307169885409765E-6</v>
      </c>
      <c r="BU105" s="13">
        <f ca="1">'13年1-9支出明细'!AB100/9*12</f>
        <v>390.14666666666665</v>
      </c>
      <c r="BV105" s="13">
        <f t="shared" si="235"/>
        <v>452.77504760794261</v>
      </c>
      <c r="BW105" s="43">
        <f t="shared" si="175"/>
        <v>8.6073632740890879E-5</v>
      </c>
      <c r="BX105" s="13">
        <f ca="1">'13年1-9支出明细'!AC100/9*12</f>
        <v>0</v>
      </c>
      <c r="BY105" s="13">
        <f t="shared" si="236"/>
        <v>0</v>
      </c>
      <c r="BZ105" s="43">
        <f t="shared" si="176"/>
        <v>0</v>
      </c>
      <c r="CA105" s="12">
        <f t="shared" si="274"/>
        <v>178224.38666666669</v>
      </c>
      <c r="CB105" s="30">
        <f t="shared" si="237"/>
        <v>206833.89620458047</v>
      </c>
      <c r="CC105" s="43">
        <f t="shared" si="177"/>
        <v>6.6640471818506361E-4</v>
      </c>
      <c r="CD105" s="13">
        <f ca="1">'13年1-9支出明细'!AE100/9*12</f>
        <v>178224.38666666669</v>
      </c>
      <c r="CE105" s="13">
        <f t="shared" si="238"/>
        <v>206833.89620458047</v>
      </c>
      <c r="CF105" s="43">
        <f t="shared" si="178"/>
        <v>7.7143311083819157E-4</v>
      </c>
      <c r="CG105" s="13">
        <f ca="1">'13年1-9支出明细'!AF100/9*12</f>
        <v>0</v>
      </c>
      <c r="CH105" s="13">
        <f ca="1">Sheet2!BP99+Sheet2!ET99</f>
        <v>0</v>
      </c>
      <c r="CI105" s="13">
        <f t="shared" si="239"/>
        <v>0</v>
      </c>
      <c r="CJ105" s="43">
        <f t="shared" si="179"/>
        <v>0</v>
      </c>
      <c r="CK105" s="12">
        <f t="shared" si="283"/>
        <v>0</v>
      </c>
      <c r="CL105" s="30">
        <f t="shared" si="240"/>
        <v>0</v>
      </c>
      <c r="CM105" s="43">
        <f t="shared" si="180"/>
        <v>0</v>
      </c>
      <c r="CN105" s="13">
        <f ca="1">'13年1-9支出明细'!AI100/9*12</f>
        <v>0</v>
      </c>
      <c r="CO105" s="13">
        <f t="shared" si="241"/>
        <v>0</v>
      </c>
      <c r="CP105" s="43">
        <f t="shared" si="181"/>
        <v>0</v>
      </c>
      <c r="CQ105" s="13">
        <f ca="1">'13年1-9支出明细'!AJ100/9*12</f>
        <v>0</v>
      </c>
      <c r="CR105" s="13">
        <f t="shared" si="242"/>
        <v>0</v>
      </c>
      <c r="CS105" s="43">
        <f t="shared" si="182"/>
        <v>0</v>
      </c>
      <c r="CT105" s="13">
        <f ca="1">'13年1-9支出明细'!AK100/9*12</f>
        <v>0</v>
      </c>
      <c r="CU105" s="13">
        <f t="shared" si="243"/>
        <v>0</v>
      </c>
      <c r="CV105" s="43">
        <f t="shared" si="183"/>
        <v>0</v>
      </c>
      <c r="CW105" s="13">
        <f ca="1">'13年1-9支出明细'!AL100/9*12</f>
        <v>0</v>
      </c>
      <c r="CX105" s="13">
        <f t="shared" si="244"/>
        <v>0</v>
      </c>
      <c r="CY105" s="43">
        <f t="shared" si="184"/>
        <v>0</v>
      </c>
      <c r="CZ105" s="13">
        <f ca="1">'13年1-9支出明细'!AM100/9*12</f>
        <v>0</v>
      </c>
      <c r="DA105" s="13">
        <f t="shared" si="245"/>
        <v>0</v>
      </c>
      <c r="DB105" s="43">
        <f t="shared" si="185"/>
        <v>0</v>
      </c>
      <c r="DC105" s="13">
        <f ca="1">'13年1-9支出明细'!AN100/9*12</f>
        <v>0</v>
      </c>
      <c r="DD105" s="13">
        <f t="shared" si="246"/>
        <v>0</v>
      </c>
      <c r="DE105" s="14">
        <f t="shared" si="284"/>
        <v>0</v>
      </c>
      <c r="DF105" s="43">
        <f t="shared" si="186"/>
        <v>0</v>
      </c>
      <c r="DG105" s="13">
        <f ca="1">'13年1-9支出明细'!AP100/9*12</f>
        <v>0</v>
      </c>
      <c r="DH105" s="13">
        <f t="shared" si="247"/>
        <v>0</v>
      </c>
      <c r="DI105" s="43">
        <f t="shared" si="187"/>
        <v>0</v>
      </c>
      <c r="DJ105" s="13">
        <f ca="1">'13年1-9支出明细'!AQ100/9*12</f>
        <v>0</v>
      </c>
      <c r="DK105" s="13">
        <f t="shared" si="248"/>
        <v>0</v>
      </c>
      <c r="DL105" s="43">
        <f t="shared" si="188"/>
        <v>0</v>
      </c>
      <c r="DM105" s="13">
        <f ca="1">'13年1-9支出明细'!AR100/9*12</f>
        <v>0</v>
      </c>
      <c r="DN105" s="13">
        <f ca="1">Sheet2!DK99+Sheet2!AH99</f>
        <v>0</v>
      </c>
      <c r="DO105" s="13"/>
      <c r="DP105" s="43">
        <f t="shared" si="189"/>
        <v>0</v>
      </c>
      <c r="DQ105" s="13">
        <f ca="1">'13年1-9支出明细'!AT100/9*12</f>
        <v>0</v>
      </c>
      <c r="DR105" s="13">
        <f t="shared" si="249"/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43">
        <f t="shared" si="190"/>
        <v>0</v>
      </c>
      <c r="EA105" s="13">
        <v>0</v>
      </c>
      <c r="EB105" s="13">
        <f t="shared" si="250"/>
        <v>0</v>
      </c>
      <c r="EC105" s="43">
        <f t="shared" si="191"/>
        <v>0</v>
      </c>
      <c r="ED105" s="13">
        <f ca="1">'13年1-9支出明细'!BC100/9*12</f>
        <v>0</v>
      </c>
      <c r="EE105" s="13">
        <f t="shared" si="251"/>
        <v>0</v>
      </c>
      <c r="EF105" s="43">
        <f t="shared" si="192"/>
        <v>0</v>
      </c>
      <c r="EG105" s="13">
        <f ca="1">'13年1-9支出明细'!BD100/9*12</f>
        <v>0</v>
      </c>
      <c r="EH105" s="13">
        <f t="shared" si="252"/>
        <v>0</v>
      </c>
      <c r="EI105" s="43">
        <f t="shared" si="193"/>
        <v>0</v>
      </c>
      <c r="EJ105" s="13">
        <f ca="1">'13年1-9支出明细'!BE100/9*12</f>
        <v>0</v>
      </c>
      <c r="EK105" s="13">
        <f t="shared" si="253"/>
        <v>0</v>
      </c>
      <c r="EL105" s="13">
        <f ca="1">Sheet2!DZ99+Sheet2!AV99</f>
        <v>0</v>
      </c>
      <c r="EM105" s="43">
        <f t="shared" si="194"/>
        <v>0</v>
      </c>
      <c r="EN105" s="13">
        <f ca="1">'13年1-9支出明细'!BG100/9*12</f>
        <v>0</v>
      </c>
      <c r="EO105" s="13">
        <f t="shared" si="254"/>
        <v>0</v>
      </c>
      <c r="EP105" s="43">
        <f t="shared" si="195"/>
        <v>0</v>
      </c>
      <c r="EQ105" s="13">
        <f ca="1">'13年1-9支出明细'!BH100/9*12</f>
        <v>0</v>
      </c>
      <c r="ER105" s="13">
        <f t="shared" si="255"/>
        <v>0</v>
      </c>
      <c r="ES105" s="43">
        <f t="shared" si="196"/>
        <v>0</v>
      </c>
      <c r="ET105" s="13">
        <v>0</v>
      </c>
      <c r="EU105" s="13">
        <f t="shared" si="256"/>
        <v>0</v>
      </c>
      <c r="EV105" s="43">
        <f t="shared" si="197"/>
        <v>0</v>
      </c>
      <c r="EW105" s="13">
        <f ca="1">'13年1-9支出明细'!BJ100/9*12</f>
        <v>0</v>
      </c>
      <c r="EX105" s="13">
        <f t="shared" si="257"/>
        <v>0</v>
      </c>
      <c r="EY105" s="43">
        <f t="shared" si="198"/>
        <v>0</v>
      </c>
      <c r="EZ105" s="13">
        <f ca="1">'13年1-9支出明细'!BK100/9*12</f>
        <v>0</v>
      </c>
      <c r="FA105" s="13">
        <f t="shared" si="258"/>
        <v>0</v>
      </c>
      <c r="FB105" s="43">
        <f t="shared" si="199"/>
        <v>0</v>
      </c>
      <c r="FC105" s="13">
        <f ca="1">'13年1-9支出明细'!BL100/9*12</f>
        <v>0</v>
      </c>
      <c r="FD105" s="13">
        <f t="shared" si="259"/>
        <v>0</v>
      </c>
      <c r="FE105" s="43">
        <f t="shared" si="200"/>
        <v>0</v>
      </c>
      <c r="FF105" s="13">
        <f ca="1">'13年1-9支出明细'!BM100/9*12</f>
        <v>0</v>
      </c>
      <c r="FG105" s="13">
        <f t="shared" si="260"/>
        <v>0</v>
      </c>
      <c r="FH105" s="43">
        <f t="shared" si="201"/>
        <v>0</v>
      </c>
      <c r="FI105" s="13">
        <f ca="1">'13年1-9支出明细'!BN100/9*12</f>
        <v>0</v>
      </c>
      <c r="FJ105" s="13">
        <f ca="1">Sheet2!EX99+Sheet2!BF99</f>
        <v>0</v>
      </c>
      <c r="FK105" s="13">
        <f t="shared" si="261"/>
        <v>0</v>
      </c>
      <c r="FL105" s="43">
        <f t="shared" si="202"/>
        <v>0</v>
      </c>
      <c r="FM105" s="13">
        <f ca="1">'13年1-9支出明细'!BP100/9*12</f>
        <v>0</v>
      </c>
      <c r="FN105" s="13">
        <v>0</v>
      </c>
      <c r="FO105" s="43">
        <v>0</v>
      </c>
      <c r="FP105" s="13">
        <v>0</v>
      </c>
      <c r="FQ105" s="13">
        <f t="shared" si="262"/>
        <v>0</v>
      </c>
      <c r="FR105" s="43">
        <f t="shared" si="203"/>
        <v>0</v>
      </c>
      <c r="FS105" s="13">
        <f ca="1">'13年1-9支出明细'!BR100/9*12</f>
        <v>0</v>
      </c>
      <c r="FT105" s="13">
        <f ca="1">Sheet2!FC15+Sheet2!BJ15</f>
        <v>0</v>
      </c>
      <c r="FU105" s="13"/>
      <c r="FV105" s="43"/>
      <c r="FW105" s="13">
        <f ca="1">'13年1-9支出明细'!BT100/9*12</f>
        <v>0</v>
      </c>
      <c r="FX105" s="13">
        <f t="shared" si="263"/>
        <v>0</v>
      </c>
      <c r="FY105" s="43">
        <f t="shared" si="204"/>
        <v>0</v>
      </c>
      <c r="FZ105" s="12">
        <f ca="1">'13年1-9支出明细'!BU100/9*12</f>
        <v>1648.3200000000002</v>
      </c>
      <c r="GA105" s="12">
        <f t="shared" si="264"/>
        <v>1912.9169367241143</v>
      </c>
      <c r="GB105" s="43">
        <f t="shared" si="205"/>
        <v>5.6970409119082286E-5</v>
      </c>
      <c r="GC105" s="12">
        <f ca="1">'13年1-9支出明细'!BV100/9*12</f>
        <v>0</v>
      </c>
      <c r="GD105" s="12">
        <f t="shared" si="265"/>
        <v>0</v>
      </c>
      <c r="GE105" s="43">
        <f t="shared" si="206"/>
        <v>0</v>
      </c>
      <c r="GF105" s="12">
        <f ca="1">'13年1-9支出明细'!BW100/9*12</f>
        <v>0</v>
      </c>
      <c r="GG105" s="12">
        <f t="shared" si="266"/>
        <v>0</v>
      </c>
      <c r="GH105" s="43">
        <f t="shared" si="207"/>
        <v>0</v>
      </c>
      <c r="GI105" s="12">
        <v>0</v>
      </c>
      <c r="GJ105" s="12">
        <f t="shared" si="267"/>
        <v>0</v>
      </c>
      <c r="GK105" s="43">
        <f t="shared" si="208"/>
        <v>0</v>
      </c>
      <c r="GL105" s="27">
        <f t="shared" si="285"/>
        <v>0</v>
      </c>
      <c r="GM105" s="27">
        <f t="shared" si="268"/>
        <v>0</v>
      </c>
      <c r="GN105" s="43">
        <f t="shared" si="209"/>
        <v>0</v>
      </c>
      <c r="GO105" s="13">
        <f ca="1">'13年1-9支出明细'!BZ100/9*12</f>
        <v>0</v>
      </c>
      <c r="GP105" s="13" t="e">
        <f t="shared" si="269"/>
        <v>#DIV/0!</v>
      </c>
      <c r="GQ105" s="43" t="e">
        <f t="shared" si="210"/>
        <v>#DIV/0!</v>
      </c>
      <c r="GR105" s="13">
        <f ca="1">'13年1-9支出明细'!CA100/9*12</f>
        <v>0</v>
      </c>
      <c r="GS105" s="13">
        <f t="shared" si="270"/>
        <v>0</v>
      </c>
      <c r="GT105" s="43">
        <f t="shared" si="211"/>
        <v>0</v>
      </c>
      <c r="GU105" s="13">
        <f ca="1">'13年1-9支出明细'!CB100/9*12</f>
        <v>0</v>
      </c>
      <c r="GV105" s="27">
        <f t="shared" si="271"/>
        <v>0</v>
      </c>
      <c r="GW105" s="38">
        <f t="shared" si="214"/>
        <v>0</v>
      </c>
      <c r="GX105" s="13">
        <f ca="1">'13年1-9支出明细'!CC100/9*12</f>
        <v>0</v>
      </c>
      <c r="GY105" s="13">
        <f t="shared" si="272"/>
        <v>0</v>
      </c>
      <c r="GZ105" s="43">
        <f t="shared" si="212"/>
        <v>0</v>
      </c>
      <c r="HA105" s="13">
        <f ca="1">'13年1-9支出明细'!CD100/9*12</f>
        <v>0</v>
      </c>
      <c r="HB105" s="13">
        <f t="shared" si="273"/>
        <v>0</v>
      </c>
      <c r="HC105" s="56">
        <f t="shared" si="213"/>
        <v>0</v>
      </c>
    </row>
    <row r="106" spans="1:211">
      <c r="A106" s="18">
        <v>309</v>
      </c>
      <c r="B106" s="3" t="s">
        <v>579</v>
      </c>
      <c r="C106" s="3" t="s">
        <v>395</v>
      </c>
      <c r="D106" s="12">
        <f t="shared" si="279"/>
        <v>27349363.906666666</v>
      </c>
      <c r="E106" s="12">
        <f t="shared" si="280"/>
        <v>0</v>
      </c>
      <c r="F106" s="13">
        <v>0</v>
      </c>
      <c r="G106" s="26">
        <f t="shared" si="215"/>
        <v>0</v>
      </c>
      <c r="H106" s="40">
        <f t="shared" si="216"/>
        <v>0</v>
      </c>
      <c r="I106" s="13">
        <v>0</v>
      </c>
      <c r="J106" s="13">
        <f t="shared" si="217"/>
        <v>0</v>
      </c>
      <c r="K106" s="40">
        <f t="shared" si="155"/>
        <v>0</v>
      </c>
      <c r="L106" s="13">
        <v>0</v>
      </c>
      <c r="M106" s="13">
        <f t="shared" si="218"/>
        <v>0</v>
      </c>
      <c r="N106" s="40">
        <f t="shared" si="156"/>
        <v>0</v>
      </c>
      <c r="O106" s="13">
        <v>0</v>
      </c>
      <c r="P106" s="13">
        <v>0</v>
      </c>
      <c r="Q106" s="13">
        <f t="shared" si="281"/>
        <v>0</v>
      </c>
      <c r="R106" s="43">
        <f t="shared" si="282"/>
        <v>0</v>
      </c>
      <c r="S106" s="124">
        <v>0</v>
      </c>
      <c r="T106" s="130">
        <v>0</v>
      </c>
      <c r="U106" s="125">
        <v>0</v>
      </c>
      <c r="V106" s="125">
        <f t="shared" si="219"/>
        <v>0</v>
      </c>
      <c r="W106" s="43">
        <f t="shared" si="157"/>
        <v>0</v>
      </c>
      <c r="X106" s="13">
        <f ca="1">'13年1-9支出明细'!K101/9*12</f>
        <v>0</v>
      </c>
      <c r="Y106" s="13">
        <f t="shared" si="220"/>
        <v>0</v>
      </c>
      <c r="Z106" s="43">
        <f t="shared" si="158"/>
        <v>0</v>
      </c>
      <c r="AA106" s="13">
        <f ca="1">'13年1-9支出明细'!L101/9*12</f>
        <v>0</v>
      </c>
      <c r="AB106" s="13">
        <f t="shared" si="221"/>
        <v>0</v>
      </c>
      <c r="AC106" s="43">
        <f t="shared" si="159"/>
        <v>0</v>
      </c>
      <c r="AD106" s="13">
        <f ca="1">'13年1-9支出明细'!M101/9*12</f>
        <v>0</v>
      </c>
      <c r="AE106" s="13">
        <f t="shared" si="222"/>
        <v>0</v>
      </c>
      <c r="AF106" s="43">
        <f t="shared" si="160"/>
        <v>0</v>
      </c>
      <c r="AG106" s="13">
        <f ca="1">'13年1-9支出明细'!N101/9*12</f>
        <v>0</v>
      </c>
      <c r="AH106" s="23">
        <v>0</v>
      </c>
      <c r="AI106" s="43">
        <v>0</v>
      </c>
      <c r="AJ106" s="23">
        <f t="shared" si="161"/>
        <v>0</v>
      </c>
      <c r="AK106" s="23">
        <f t="shared" si="162"/>
        <v>0</v>
      </c>
      <c r="AL106" s="43">
        <f t="shared" si="163"/>
        <v>0</v>
      </c>
      <c r="AM106" s="13">
        <f ca="1">'13年1-9支出明细'!P101/9*12</f>
        <v>0</v>
      </c>
      <c r="AN106" s="13">
        <f t="shared" si="223"/>
        <v>0</v>
      </c>
      <c r="AO106" s="43">
        <f t="shared" si="164"/>
        <v>0</v>
      </c>
      <c r="AP106" s="13">
        <f ca="1">'13年1-9支出明细'!Q101/9*12</f>
        <v>0</v>
      </c>
      <c r="AQ106" s="13">
        <f t="shared" si="224"/>
        <v>0</v>
      </c>
      <c r="AR106" s="43">
        <f t="shared" si="165"/>
        <v>0</v>
      </c>
      <c r="AS106" s="13">
        <f ca="1">'13年1-9支出明细'!R101/9*12</f>
        <v>0</v>
      </c>
      <c r="AT106" s="13">
        <f t="shared" si="225"/>
        <v>0</v>
      </c>
      <c r="AU106" s="43">
        <f t="shared" si="166"/>
        <v>0</v>
      </c>
      <c r="AV106" s="13">
        <v>0</v>
      </c>
      <c r="AW106" s="13">
        <f t="shared" si="226"/>
        <v>0</v>
      </c>
      <c r="AX106" s="43">
        <f t="shared" si="167"/>
        <v>0</v>
      </c>
      <c r="AY106" s="12">
        <f t="shared" si="227"/>
        <v>35470</v>
      </c>
      <c r="AZ106" s="31">
        <f t="shared" si="228"/>
        <v>41163.829684529905</v>
      </c>
      <c r="BA106" s="43">
        <f t="shared" si="168"/>
        <v>3.3976781274623434E-4</v>
      </c>
      <c r="BB106" s="13">
        <f ca="1">'13年1-9支出明细'!U101/9*12</f>
        <v>0</v>
      </c>
      <c r="BC106" s="13">
        <f t="shared" si="229"/>
        <v>0</v>
      </c>
      <c r="BD106" s="43">
        <f t="shared" si="169"/>
        <v>0</v>
      </c>
      <c r="BE106" s="13">
        <f ca="1">'13年1-9支出明细'!V101/9*12</f>
        <v>0</v>
      </c>
      <c r="BF106" s="13">
        <f t="shared" si="230"/>
        <v>0</v>
      </c>
      <c r="BG106" s="43">
        <f t="shared" si="170"/>
        <v>0</v>
      </c>
      <c r="BH106" s="13">
        <f ca="1">'13年1-9支出明细'!W101/9*12</f>
        <v>0</v>
      </c>
      <c r="BI106" s="13">
        <f t="shared" si="231"/>
        <v>0</v>
      </c>
      <c r="BJ106" s="43">
        <f t="shared" si="171"/>
        <v>0</v>
      </c>
      <c r="BK106" s="13">
        <f ca="1">'13年1-9支出明细'!X101/9*12</f>
        <v>0</v>
      </c>
      <c r="BL106" s="13">
        <f t="shared" si="232"/>
        <v>0</v>
      </c>
      <c r="BM106" s="43">
        <f t="shared" si="172"/>
        <v>0</v>
      </c>
      <c r="BN106" s="13">
        <f ca="1">'13年1-9支出明细'!Y101/9*12</f>
        <v>0</v>
      </c>
      <c r="BO106" s="13">
        <f t="shared" si="233"/>
        <v>0</v>
      </c>
      <c r="BP106" s="43">
        <f t="shared" si="173"/>
        <v>0</v>
      </c>
      <c r="BQ106" s="13">
        <f ca="1">'13年1-9支出明细'!Z101/9*12</f>
        <v>0</v>
      </c>
      <c r="BR106" s="13">
        <f ca="1">Sheet2!EP100+Sheet2!V100</f>
        <v>35470</v>
      </c>
      <c r="BS106" s="13">
        <f t="shared" si="234"/>
        <v>0</v>
      </c>
      <c r="BT106" s="43">
        <f t="shared" si="174"/>
        <v>0</v>
      </c>
      <c r="BU106" s="13">
        <f ca="1">'13年1-9支出明细'!AB101/9*12</f>
        <v>93.333333333333329</v>
      </c>
      <c r="BV106" s="13">
        <f t="shared" si="235"/>
        <v>108.31568754504623</v>
      </c>
      <c r="BW106" s="43">
        <f t="shared" si="175"/>
        <v>2.0591074439911012E-5</v>
      </c>
      <c r="BX106" s="13">
        <f ca="1">'13年1-9支出明细'!AC101/9*12</f>
        <v>47200</v>
      </c>
      <c r="BY106" s="13">
        <f t="shared" si="236"/>
        <v>54776.790558494824</v>
      </c>
      <c r="BZ106" s="43">
        <f t="shared" si="176"/>
        <v>4.2080071171902531E-2</v>
      </c>
      <c r="CA106" s="12">
        <f t="shared" si="274"/>
        <v>27306522.426666666</v>
      </c>
      <c r="CB106" s="30">
        <f t="shared" si="237"/>
        <v>31689908.047592409</v>
      </c>
      <c r="CC106" s="43">
        <f t="shared" si="177"/>
        <v>0.10210272411480455</v>
      </c>
      <c r="CD106" s="13">
        <f ca="1">'13年1-9支出明细'!AE101/9*12</f>
        <v>0</v>
      </c>
      <c r="CE106" s="13">
        <f t="shared" si="238"/>
        <v>0</v>
      </c>
      <c r="CF106" s="43">
        <f t="shared" si="178"/>
        <v>0</v>
      </c>
      <c r="CG106" s="13">
        <f ca="1">'13年1-9支出明细'!AF101/9*12</f>
        <v>27306522.426666666</v>
      </c>
      <c r="CH106" s="13">
        <f ca="1">Sheet2!BP100+Sheet2!ET100</f>
        <v>0</v>
      </c>
      <c r="CI106" s="13">
        <f t="shared" si="239"/>
        <v>31689908.047592405</v>
      </c>
      <c r="CJ106" s="43">
        <f t="shared" si="179"/>
        <v>0.86621252223856959</v>
      </c>
      <c r="CK106" s="12">
        <f t="shared" si="283"/>
        <v>0</v>
      </c>
      <c r="CL106" s="30">
        <f t="shared" si="240"/>
        <v>0</v>
      </c>
      <c r="CM106" s="43">
        <f t="shared" si="180"/>
        <v>0</v>
      </c>
      <c r="CN106" s="13">
        <f ca="1">'13年1-9支出明细'!AI101/9*12</f>
        <v>0</v>
      </c>
      <c r="CO106" s="13">
        <f t="shared" si="241"/>
        <v>0</v>
      </c>
      <c r="CP106" s="43">
        <f t="shared" si="181"/>
        <v>0</v>
      </c>
      <c r="CQ106" s="13">
        <f ca="1">'13年1-9支出明细'!AJ101/9*12</f>
        <v>0</v>
      </c>
      <c r="CR106" s="13">
        <f t="shared" si="242"/>
        <v>0</v>
      </c>
      <c r="CS106" s="43">
        <f t="shared" si="182"/>
        <v>0</v>
      </c>
      <c r="CT106" s="13">
        <f ca="1">'13年1-9支出明细'!AK101/9*12</f>
        <v>0</v>
      </c>
      <c r="CU106" s="13">
        <f t="shared" si="243"/>
        <v>0</v>
      </c>
      <c r="CV106" s="43">
        <f t="shared" si="183"/>
        <v>0</v>
      </c>
      <c r="CW106" s="13">
        <f ca="1">'13年1-9支出明细'!AL101/9*12</f>
        <v>0</v>
      </c>
      <c r="CX106" s="13">
        <f t="shared" si="244"/>
        <v>0</v>
      </c>
      <c r="CY106" s="43">
        <f t="shared" si="184"/>
        <v>0</v>
      </c>
      <c r="CZ106" s="13">
        <f ca="1">'13年1-9支出明细'!AM101/9*12</f>
        <v>0</v>
      </c>
      <c r="DA106" s="13">
        <f t="shared" si="245"/>
        <v>0</v>
      </c>
      <c r="DB106" s="43">
        <f t="shared" si="185"/>
        <v>0</v>
      </c>
      <c r="DC106" s="13">
        <f ca="1">'13年1-9支出明细'!AN101/9*12</f>
        <v>0</v>
      </c>
      <c r="DD106" s="13">
        <f t="shared" si="246"/>
        <v>0</v>
      </c>
      <c r="DE106" s="14">
        <f t="shared" si="284"/>
        <v>0</v>
      </c>
      <c r="DF106" s="43">
        <f t="shared" si="186"/>
        <v>0</v>
      </c>
      <c r="DG106" s="13">
        <f ca="1">'13年1-9支出明细'!AP101/9*12</f>
        <v>0</v>
      </c>
      <c r="DH106" s="13">
        <f t="shared" si="247"/>
        <v>0</v>
      </c>
      <c r="DI106" s="43">
        <f t="shared" si="187"/>
        <v>0</v>
      </c>
      <c r="DJ106" s="13">
        <f ca="1">'13年1-9支出明细'!AQ101/9*12</f>
        <v>0</v>
      </c>
      <c r="DK106" s="13">
        <f t="shared" si="248"/>
        <v>0</v>
      </c>
      <c r="DL106" s="43">
        <f t="shared" si="188"/>
        <v>0</v>
      </c>
      <c r="DM106" s="13">
        <f ca="1">'13年1-9支出明细'!AR101/9*12</f>
        <v>0</v>
      </c>
      <c r="DN106" s="13">
        <f ca="1">Sheet2!DK100+Sheet2!AH100</f>
        <v>0</v>
      </c>
      <c r="DO106" s="13"/>
      <c r="DP106" s="43">
        <f t="shared" si="189"/>
        <v>0</v>
      </c>
      <c r="DQ106" s="13">
        <f ca="1">'13年1-9支出明细'!AT101/9*12</f>
        <v>0</v>
      </c>
      <c r="DR106" s="13">
        <f t="shared" si="249"/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43">
        <f t="shared" si="190"/>
        <v>0</v>
      </c>
      <c r="EA106" s="13">
        <v>0</v>
      </c>
      <c r="EB106" s="13">
        <f t="shared" si="250"/>
        <v>0</v>
      </c>
      <c r="EC106" s="43">
        <f t="shared" si="191"/>
        <v>0</v>
      </c>
      <c r="ED106" s="13">
        <f ca="1">'13年1-9支出明细'!BC101/9*12</f>
        <v>0</v>
      </c>
      <c r="EE106" s="13">
        <f t="shared" si="251"/>
        <v>0</v>
      </c>
      <c r="EF106" s="43">
        <f t="shared" si="192"/>
        <v>0</v>
      </c>
      <c r="EG106" s="13">
        <f ca="1">'13年1-9支出明细'!BD101/9*12</f>
        <v>0</v>
      </c>
      <c r="EH106" s="13">
        <f t="shared" si="252"/>
        <v>0</v>
      </c>
      <c r="EI106" s="43">
        <f t="shared" si="193"/>
        <v>0</v>
      </c>
      <c r="EJ106" s="13">
        <f ca="1">'13年1-9支出明细'!BE101/9*12</f>
        <v>0</v>
      </c>
      <c r="EK106" s="13">
        <f t="shared" si="253"/>
        <v>0</v>
      </c>
      <c r="EL106" s="13">
        <f ca="1">Sheet2!DZ100+Sheet2!AV100</f>
        <v>0</v>
      </c>
      <c r="EM106" s="43">
        <f t="shared" si="194"/>
        <v>0</v>
      </c>
      <c r="EN106" s="13">
        <f ca="1">'13年1-9支出明细'!BG101/9*12</f>
        <v>0</v>
      </c>
      <c r="EO106" s="13">
        <f t="shared" si="254"/>
        <v>0</v>
      </c>
      <c r="EP106" s="43">
        <f t="shared" si="195"/>
        <v>0</v>
      </c>
      <c r="EQ106" s="13">
        <f ca="1">'13年1-9支出明细'!BH101/9*12</f>
        <v>0</v>
      </c>
      <c r="ER106" s="13">
        <f t="shared" si="255"/>
        <v>0</v>
      </c>
      <c r="ES106" s="43">
        <f t="shared" si="196"/>
        <v>0</v>
      </c>
      <c r="ET106" s="13">
        <v>0</v>
      </c>
      <c r="EU106" s="13">
        <f t="shared" si="256"/>
        <v>0</v>
      </c>
      <c r="EV106" s="43">
        <f t="shared" si="197"/>
        <v>0</v>
      </c>
      <c r="EW106" s="13">
        <f ca="1">'13年1-9支出明细'!BJ101/9*12</f>
        <v>0</v>
      </c>
      <c r="EX106" s="13">
        <f t="shared" si="257"/>
        <v>0</v>
      </c>
      <c r="EY106" s="43">
        <f t="shared" si="198"/>
        <v>0</v>
      </c>
      <c r="EZ106" s="13">
        <f ca="1">'13年1-9支出明细'!BK101/9*12</f>
        <v>0</v>
      </c>
      <c r="FA106" s="13">
        <f t="shared" si="258"/>
        <v>0</v>
      </c>
      <c r="FB106" s="43">
        <f t="shared" si="199"/>
        <v>0</v>
      </c>
      <c r="FC106" s="13">
        <f ca="1">'13年1-9支出明细'!BL101/9*12</f>
        <v>0</v>
      </c>
      <c r="FD106" s="13">
        <f t="shared" si="259"/>
        <v>0</v>
      </c>
      <c r="FE106" s="43">
        <f t="shared" si="200"/>
        <v>0</v>
      </c>
      <c r="FF106" s="13">
        <f ca="1">'13年1-9支出明细'!BM101/9*12</f>
        <v>0</v>
      </c>
      <c r="FG106" s="13">
        <f t="shared" si="260"/>
        <v>0</v>
      </c>
      <c r="FH106" s="43">
        <f t="shared" si="201"/>
        <v>0</v>
      </c>
      <c r="FI106" s="13">
        <f ca="1">'13年1-9支出明细'!BN101/9*12</f>
        <v>0</v>
      </c>
      <c r="FJ106" s="13">
        <f ca="1">Sheet2!EX100+Sheet2!BF100</f>
        <v>0</v>
      </c>
      <c r="FK106" s="13">
        <f t="shared" si="261"/>
        <v>0</v>
      </c>
      <c r="FL106" s="43">
        <f t="shared" si="202"/>
        <v>0</v>
      </c>
      <c r="FM106" s="13">
        <f ca="1">'13年1-9支出明细'!BP101/9*12</f>
        <v>0</v>
      </c>
      <c r="FN106" s="13">
        <v>0</v>
      </c>
      <c r="FO106" s="43">
        <v>0</v>
      </c>
      <c r="FP106" s="13">
        <v>0</v>
      </c>
      <c r="FQ106" s="13">
        <f t="shared" si="262"/>
        <v>0</v>
      </c>
      <c r="FR106" s="43">
        <f t="shared" si="203"/>
        <v>0</v>
      </c>
      <c r="FS106" s="13">
        <f ca="1">'13年1-9支出明细'!BR101/9*12</f>
        <v>0</v>
      </c>
      <c r="FT106" s="13">
        <f ca="1">Sheet2!FC16+Sheet2!BJ16</f>
        <v>0</v>
      </c>
      <c r="FU106" s="13"/>
      <c r="FV106" s="43"/>
      <c r="FW106" s="13">
        <f ca="1">'13年1-9支出明细'!BT101/9*12</f>
        <v>0</v>
      </c>
      <c r="FX106" s="13">
        <f t="shared" si="263"/>
        <v>0</v>
      </c>
      <c r="FY106" s="43">
        <f t="shared" si="204"/>
        <v>0</v>
      </c>
      <c r="FZ106" s="12">
        <f ca="1">'13年1-9支出明细'!BU101/9*12</f>
        <v>7371.4800000000014</v>
      </c>
      <c r="GA106" s="12">
        <f t="shared" si="264"/>
        <v>8554.7884759774042</v>
      </c>
      <c r="GB106" s="43">
        <f t="shared" si="205"/>
        <v>2.5477833880140549E-4</v>
      </c>
      <c r="GC106" s="12">
        <f ca="1">'13年1-9支出明细'!BV101/9*12</f>
        <v>0</v>
      </c>
      <c r="GD106" s="12">
        <f t="shared" si="265"/>
        <v>0</v>
      </c>
      <c r="GE106" s="43">
        <f t="shared" si="206"/>
        <v>0</v>
      </c>
      <c r="GF106" s="12">
        <f ca="1">'13年1-9支出明细'!BW101/9*12</f>
        <v>0</v>
      </c>
      <c r="GG106" s="12">
        <f t="shared" si="266"/>
        <v>0</v>
      </c>
      <c r="GH106" s="43">
        <f t="shared" si="207"/>
        <v>0</v>
      </c>
      <c r="GI106" s="12">
        <v>0</v>
      </c>
      <c r="GJ106" s="12">
        <f t="shared" si="267"/>
        <v>0</v>
      </c>
      <c r="GK106" s="43">
        <f t="shared" si="208"/>
        <v>0</v>
      </c>
      <c r="GL106" s="27">
        <f t="shared" si="285"/>
        <v>0</v>
      </c>
      <c r="GM106" s="27">
        <f t="shared" si="268"/>
        <v>0</v>
      </c>
      <c r="GN106" s="43">
        <f t="shared" si="209"/>
        <v>0</v>
      </c>
      <c r="GO106" s="13">
        <f ca="1">'13年1-9支出明细'!BZ101/9*12</f>
        <v>0</v>
      </c>
      <c r="GP106" s="13" t="e">
        <f t="shared" si="269"/>
        <v>#DIV/0!</v>
      </c>
      <c r="GQ106" s="43" t="e">
        <f t="shared" si="210"/>
        <v>#DIV/0!</v>
      </c>
      <c r="GR106" s="13">
        <f ca="1">'13年1-9支出明细'!CA101/9*12</f>
        <v>0</v>
      </c>
      <c r="GS106" s="13">
        <f t="shared" si="270"/>
        <v>0</v>
      </c>
      <c r="GT106" s="43">
        <f t="shared" si="211"/>
        <v>0</v>
      </c>
      <c r="GU106" s="13">
        <f ca="1">'13年1-9支出明细'!CB101/9*12</f>
        <v>0</v>
      </c>
      <c r="GV106" s="27">
        <f t="shared" si="271"/>
        <v>0</v>
      </c>
      <c r="GW106" s="38">
        <f t="shared" si="214"/>
        <v>0</v>
      </c>
      <c r="GX106" s="13">
        <f ca="1">'13年1-9支出明细'!CC101/9*12</f>
        <v>0</v>
      </c>
      <c r="GY106" s="13">
        <f t="shared" si="272"/>
        <v>0</v>
      </c>
      <c r="GZ106" s="43">
        <f t="shared" si="212"/>
        <v>0</v>
      </c>
      <c r="HA106" s="13">
        <f ca="1">'13年1-9支出明细'!CD101/9*12</f>
        <v>0</v>
      </c>
      <c r="HB106" s="13">
        <f t="shared" si="273"/>
        <v>0</v>
      </c>
      <c r="HC106" s="56">
        <f t="shared" si="213"/>
        <v>0</v>
      </c>
    </row>
    <row r="107" spans="1:211">
      <c r="A107" s="18">
        <v>310</v>
      </c>
      <c r="B107" s="3" t="s">
        <v>580</v>
      </c>
      <c r="C107" s="3" t="s">
        <v>396</v>
      </c>
      <c r="D107" s="12">
        <f t="shared" si="279"/>
        <v>126192</v>
      </c>
      <c r="E107" s="12">
        <f t="shared" si="280"/>
        <v>126192</v>
      </c>
      <c r="F107" s="13">
        <v>0</v>
      </c>
      <c r="G107" s="26">
        <f t="shared" si="215"/>
        <v>0</v>
      </c>
      <c r="H107" s="40">
        <f t="shared" si="216"/>
        <v>0</v>
      </c>
      <c r="I107" s="13">
        <v>126192</v>
      </c>
      <c r="J107" s="13">
        <f t="shared" si="217"/>
        <v>146448.99902876225</v>
      </c>
      <c r="K107" s="40">
        <f t="shared" si="155"/>
        <v>3.399111294228218E-3</v>
      </c>
      <c r="L107" s="13">
        <v>0</v>
      </c>
      <c r="M107" s="13">
        <f t="shared" si="218"/>
        <v>0</v>
      </c>
      <c r="N107" s="40">
        <f t="shared" si="156"/>
        <v>0</v>
      </c>
      <c r="O107" s="13">
        <v>0</v>
      </c>
      <c r="P107" s="13">
        <v>0</v>
      </c>
      <c r="Q107" s="13">
        <f t="shared" si="281"/>
        <v>0</v>
      </c>
      <c r="R107" s="43">
        <f t="shared" si="282"/>
        <v>0</v>
      </c>
      <c r="S107" s="124">
        <v>0</v>
      </c>
      <c r="T107" s="130">
        <v>0</v>
      </c>
      <c r="U107" s="125">
        <v>0</v>
      </c>
      <c r="V107" s="125">
        <f t="shared" si="219"/>
        <v>0</v>
      </c>
      <c r="W107" s="43">
        <f t="shared" si="157"/>
        <v>0</v>
      </c>
      <c r="X107" s="13">
        <f ca="1">'13年1-9支出明细'!K102/9*12</f>
        <v>0</v>
      </c>
      <c r="Y107" s="13">
        <f t="shared" si="220"/>
        <v>0</v>
      </c>
      <c r="Z107" s="43">
        <f t="shared" si="158"/>
        <v>0</v>
      </c>
      <c r="AA107" s="13">
        <f ca="1">'13年1-9支出明细'!L102/9*12</f>
        <v>0</v>
      </c>
      <c r="AB107" s="13">
        <f t="shared" si="221"/>
        <v>0</v>
      </c>
      <c r="AC107" s="43">
        <f t="shared" si="159"/>
        <v>0</v>
      </c>
      <c r="AD107" s="13">
        <f ca="1">'13年1-9支出明细'!M102/9*12</f>
        <v>0</v>
      </c>
      <c r="AE107" s="13">
        <f t="shared" si="222"/>
        <v>0</v>
      </c>
      <c r="AF107" s="43">
        <f t="shared" si="160"/>
        <v>0</v>
      </c>
      <c r="AG107" s="13">
        <f ca="1">'13年1-9支出明细'!N102/9*12</f>
        <v>0</v>
      </c>
      <c r="AH107" s="23">
        <v>0</v>
      </c>
      <c r="AI107" s="43">
        <v>0</v>
      </c>
      <c r="AJ107" s="23">
        <f t="shared" si="161"/>
        <v>0</v>
      </c>
      <c r="AK107" s="23">
        <f t="shared" si="162"/>
        <v>0</v>
      </c>
      <c r="AL107" s="43">
        <f t="shared" si="163"/>
        <v>0</v>
      </c>
      <c r="AM107" s="13">
        <f ca="1">'13年1-9支出明细'!P102/9*12</f>
        <v>0</v>
      </c>
      <c r="AN107" s="13">
        <f t="shared" si="223"/>
        <v>0</v>
      </c>
      <c r="AO107" s="43">
        <f t="shared" si="164"/>
        <v>0</v>
      </c>
      <c r="AP107" s="13">
        <f ca="1">'13年1-9支出明细'!Q102/9*12</f>
        <v>0</v>
      </c>
      <c r="AQ107" s="13">
        <f t="shared" si="224"/>
        <v>0</v>
      </c>
      <c r="AR107" s="43">
        <f t="shared" si="165"/>
        <v>0</v>
      </c>
      <c r="AS107" s="13">
        <f ca="1">'13年1-9支出明细'!R102/9*12</f>
        <v>0</v>
      </c>
      <c r="AT107" s="13">
        <f t="shared" si="225"/>
        <v>0</v>
      </c>
      <c r="AU107" s="43">
        <f t="shared" si="166"/>
        <v>0</v>
      </c>
      <c r="AV107" s="13">
        <v>0</v>
      </c>
      <c r="AW107" s="13">
        <f t="shared" si="226"/>
        <v>0</v>
      </c>
      <c r="AX107" s="43">
        <f t="shared" si="167"/>
        <v>0</v>
      </c>
      <c r="AY107" s="12">
        <f t="shared" si="227"/>
        <v>0</v>
      </c>
      <c r="AZ107" s="31">
        <f t="shared" si="228"/>
        <v>0</v>
      </c>
      <c r="BA107" s="43">
        <f t="shared" si="168"/>
        <v>0</v>
      </c>
      <c r="BB107" s="13">
        <f ca="1">'13年1-9支出明细'!U102/9*12</f>
        <v>0</v>
      </c>
      <c r="BC107" s="13">
        <f t="shared" si="229"/>
        <v>0</v>
      </c>
      <c r="BD107" s="43">
        <f t="shared" si="169"/>
        <v>0</v>
      </c>
      <c r="BE107" s="13">
        <f ca="1">'13年1-9支出明细'!V102/9*12</f>
        <v>0</v>
      </c>
      <c r="BF107" s="13">
        <f t="shared" si="230"/>
        <v>0</v>
      </c>
      <c r="BG107" s="43">
        <f t="shared" si="170"/>
        <v>0</v>
      </c>
      <c r="BH107" s="13">
        <f ca="1">'13年1-9支出明细'!W102/9*12</f>
        <v>0</v>
      </c>
      <c r="BI107" s="13">
        <f t="shared" si="231"/>
        <v>0</v>
      </c>
      <c r="BJ107" s="43">
        <f t="shared" si="171"/>
        <v>0</v>
      </c>
      <c r="BK107" s="13">
        <f ca="1">'13年1-9支出明细'!X102/9*12</f>
        <v>0</v>
      </c>
      <c r="BL107" s="13">
        <f t="shared" si="232"/>
        <v>0</v>
      </c>
      <c r="BM107" s="43">
        <f t="shared" si="172"/>
        <v>0</v>
      </c>
      <c r="BN107" s="13">
        <f ca="1">'13年1-9支出明细'!Y102/9*12</f>
        <v>0</v>
      </c>
      <c r="BO107" s="13">
        <f t="shared" si="233"/>
        <v>0</v>
      </c>
      <c r="BP107" s="43">
        <f t="shared" si="173"/>
        <v>0</v>
      </c>
      <c r="BQ107" s="13">
        <f ca="1">'13年1-9支出明细'!Z102/9*12</f>
        <v>0</v>
      </c>
      <c r="BR107" s="13">
        <f ca="1">Sheet2!EP101+Sheet2!V101</f>
        <v>0</v>
      </c>
      <c r="BS107" s="13">
        <f t="shared" si="234"/>
        <v>0</v>
      </c>
      <c r="BT107" s="43">
        <f t="shared" si="174"/>
        <v>0</v>
      </c>
      <c r="BU107" s="13">
        <f ca="1">'13年1-9支出明细'!AB102/9*12</f>
        <v>0</v>
      </c>
      <c r="BV107" s="13">
        <f t="shared" si="235"/>
        <v>0</v>
      </c>
      <c r="BW107" s="43">
        <f t="shared" si="175"/>
        <v>0</v>
      </c>
      <c r="BX107" s="13">
        <f ca="1">'13年1-9支出明细'!AC102/9*12</f>
        <v>0</v>
      </c>
      <c r="BY107" s="13">
        <f t="shared" si="236"/>
        <v>0</v>
      </c>
      <c r="BZ107" s="43">
        <f t="shared" si="176"/>
        <v>0</v>
      </c>
      <c r="CA107" s="12">
        <f t="shared" si="274"/>
        <v>0</v>
      </c>
      <c r="CB107" s="30">
        <f t="shared" si="237"/>
        <v>0</v>
      </c>
      <c r="CC107" s="43">
        <f t="shared" si="177"/>
        <v>0</v>
      </c>
      <c r="CD107" s="13">
        <f ca="1">'13年1-9支出明细'!AE102/9*12</f>
        <v>0</v>
      </c>
      <c r="CE107" s="13">
        <f t="shared" si="238"/>
        <v>0</v>
      </c>
      <c r="CF107" s="43">
        <f t="shared" si="178"/>
        <v>0</v>
      </c>
      <c r="CG107" s="13">
        <f ca="1">'13年1-9支出明细'!AF102/9*12</f>
        <v>0</v>
      </c>
      <c r="CH107" s="13">
        <f ca="1">Sheet2!BP101+Sheet2!ET101</f>
        <v>0</v>
      </c>
      <c r="CI107" s="13">
        <f t="shared" si="239"/>
        <v>0</v>
      </c>
      <c r="CJ107" s="43">
        <f t="shared" si="179"/>
        <v>0</v>
      </c>
      <c r="CK107" s="12">
        <f t="shared" si="283"/>
        <v>0</v>
      </c>
      <c r="CL107" s="30">
        <f t="shared" si="240"/>
        <v>0</v>
      </c>
      <c r="CM107" s="43">
        <f t="shared" si="180"/>
        <v>0</v>
      </c>
      <c r="CN107" s="13">
        <f ca="1">'13年1-9支出明细'!AI102/9*12</f>
        <v>0</v>
      </c>
      <c r="CO107" s="13">
        <f t="shared" si="241"/>
        <v>0</v>
      </c>
      <c r="CP107" s="43">
        <f t="shared" si="181"/>
        <v>0</v>
      </c>
      <c r="CQ107" s="13">
        <f ca="1">'13年1-9支出明细'!AJ102/9*12</f>
        <v>0</v>
      </c>
      <c r="CR107" s="13">
        <f t="shared" si="242"/>
        <v>0</v>
      </c>
      <c r="CS107" s="43">
        <f t="shared" si="182"/>
        <v>0</v>
      </c>
      <c r="CT107" s="13">
        <f ca="1">'13年1-9支出明细'!AK102/9*12</f>
        <v>0</v>
      </c>
      <c r="CU107" s="13">
        <f t="shared" si="243"/>
        <v>0</v>
      </c>
      <c r="CV107" s="43">
        <f t="shared" si="183"/>
        <v>0</v>
      </c>
      <c r="CW107" s="13">
        <f ca="1">'13年1-9支出明细'!AL102/9*12</f>
        <v>0</v>
      </c>
      <c r="CX107" s="13">
        <f t="shared" si="244"/>
        <v>0</v>
      </c>
      <c r="CY107" s="43">
        <f t="shared" si="184"/>
        <v>0</v>
      </c>
      <c r="CZ107" s="13">
        <f ca="1">'13年1-9支出明细'!AM102/9*12</f>
        <v>0</v>
      </c>
      <c r="DA107" s="13">
        <f t="shared" si="245"/>
        <v>0</v>
      </c>
      <c r="DB107" s="43">
        <f t="shared" si="185"/>
        <v>0</v>
      </c>
      <c r="DC107" s="13">
        <f ca="1">'13年1-9支出明细'!AN102/9*12</f>
        <v>0</v>
      </c>
      <c r="DD107" s="13">
        <f t="shared" si="246"/>
        <v>0</v>
      </c>
      <c r="DE107" s="14">
        <f t="shared" si="284"/>
        <v>0</v>
      </c>
      <c r="DF107" s="43">
        <f t="shared" si="186"/>
        <v>0</v>
      </c>
      <c r="DG107" s="13">
        <f ca="1">'13年1-9支出明细'!AP102/9*12</f>
        <v>0</v>
      </c>
      <c r="DH107" s="13">
        <f t="shared" si="247"/>
        <v>0</v>
      </c>
      <c r="DI107" s="43">
        <f t="shared" si="187"/>
        <v>0</v>
      </c>
      <c r="DJ107" s="13">
        <f ca="1">'13年1-9支出明细'!AQ102/9*12</f>
        <v>0</v>
      </c>
      <c r="DK107" s="13">
        <f t="shared" si="248"/>
        <v>0</v>
      </c>
      <c r="DL107" s="43">
        <f t="shared" si="188"/>
        <v>0</v>
      </c>
      <c r="DM107" s="13">
        <f ca="1">'13年1-9支出明细'!AR102/9*12</f>
        <v>0</v>
      </c>
      <c r="DN107" s="13">
        <f ca="1">Sheet2!DK101+Sheet2!AH101</f>
        <v>0</v>
      </c>
      <c r="DO107" s="13"/>
      <c r="DP107" s="43">
        <f t="shared" si="189"/>
        <v>0</v>
      </c>
      <c r="DQ107" s="13">
        <f ca="1">'13年1-9支出明细'!AT102/9*12</f>
        <v>0</v>
      </c>
      <c r="DR107" s="13">
        <f t="shared" si="249"/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43">
        <f t="shared" si="190"/>
        <v>0</v>
      </c>
      <c r="EA107" s="13">
        <v>0</v>
      </c>
      <c r="EB107" s="13">
        <f t="shared" si="250"/>
        <v>0</v>
      </c>
      <c r="EC107" s="43">
        <f t="shared" si="191"/>
        <v>0</v>
      </c>
      <c r="ED107" s="13">
        <f ca="1">'13年1-9支出明细'!BC102/9*12</f>
        <v>0</v>
      </c>
      <c r="EE107" s="13">
        <f t="shared" si="251"/>
        <v>0</v>
      </c>
      <c r="EF107" s="43">
        <f t="shared" si="192"/>
        <v>0</v>
      </c>
      <c r="EG107" s="13">
        <f ca="1">'13年1-9支出明细'!BD102/9*12</f>
        <v>0</v>
      </c>
      <c r="EH107" s="13">
        <f t="shared" si="252"/>
        <v>0</v>
      </c>
      <c r="EI107" s="43">
        <f t="shared" si="193"/>
        <v>0</v>
      </c>
      <c r="EJ107" s="13">
        <f ca="1">'13年1-9支出明细'!BE102/9*12</f>
        <v>0</v>
      </c>
      <c r="EK107" s="13">
        <f t="shared" si="253"/>
        <v>0</v>
      </c>
      <c r="EL107" s="13">
        <f ca="1">Sheet2!DZ101+Sheet2!AV101</f>
        <v>0</v>
      </c>
      <c r="EM107" s="43">
        <f t="shared" si="194"/>
        <v>0</v>
      </c>
      <c r="EN107" s="13">
        <f ca="1">'13年1-9支出明细'!BG102/9*12</f>
        <v>0</v>
      </c>
      <c r="EO107" s="13">
        <f t="shared" si="254"/>
        <v>0</v>
      </c>
      <c r="EP107" s="43">
        <f t="shared" si="195"/>
        <v>0</v>
      </c>
      <c r="EQ107" s="13">
        <f ca="1">'13年1-9支出明细'!BH102/9*12</f>
        <v>0</v>
      </c>
      <c r="ER107" s="13">
        <f t="shared" si="255"/>
        <v>0</v>
      </c>
      <c r="ES107" s="43">
        <f t="shared" si="196"/>
        <v>0</v>
      </c>
      <c r="ET107" s="13">
        <v>0</v>
      </c>
      <c r="EU107" s="13">
        <f t="shared" si="256"/>
        <v>0</v>
      </c>
      <c r="EV107" s="43">
        <f t="shared" si="197"/>
        <v>0</v>
      </c>
      <c r="EW107" s="13">
        <f ca="1">'13年1-9支出明细'!BJ102/9*12</f>
        <v>0</v>
      </c>
      <c r="EX107" s="13">
        <f t="shared" si="257"/>
        <v>0</v>
      </c>
      <c r="EY107" s="43">
        <f t="shared" si="198"/>
        <v>0</v>
      </c>
      <c r="EZ107" s="13">
        <f ca="1">'13年1-9支出明细'!BK102/9*12</f>
        <v>0</v>
      </c>
      <c r="FA107" s="13">
        <f t="shared" si="258"/>
        <v>0</v>
      </c>
      <c r="FB107" s="43">
        <f t="shared" si="199"/>
        <v>0</v>
      </c>
      <c r="FC107" s="13">
        <f ca="1">'13年1-9支出明细'!BL102/9*12</f>
        <v>0</v>
      </c>
      <c r="FD107" s="13">
        <f t="shared" si="259"/>
        <v>0</v>
      </c>
      <c r="FE107" s="43">
        <f t="shared" si="200"/>
        <v>0</v>
      </c>
      <c r="FF107" s="13">
        <f ca="1">'13年1-9支出明细'!BM102/9*12</f>
        <v>0</v>
      </c>
      <c r="FG107" s="13">
        <f t="shared" si="260"/>
        <v>0</v>
      </c>
      <c r="FH107" s="43">
        <f t="shared" si="201"/>
        <v>0</v>
      </c>
      <c r="FI107" s="13">
        <f ca="1">'13年1-9支出明细'!BN102/9*12</f>
        <v>0</v>
      </c>
      <c r="FJ107" s="13">
        <f ca="1">Sheet2!EX101+Sheet2!BF101</f>
        <v>0</v>
      </c>
      <c r="FK107" s="13">
        <f t="shared" si="261"/>
        <v>0</v>
      </c>
      <c r="FL107" s="43">
        <f t="shared" si="202"/>
        <v>0</v>
      </c>
      <c r="FM107" s="13">
        <f ca="1">'13年1-9支出明细'!BP102/9*12</f>
        <v>0</v>
      </c>
      <c r="FN107" s="13">
        <v>0</v>
      </c>
      <c r="FO107" s="43">
        <v>0</v>
      </c>
      <c r="FP107" s="13">
        <v>0</v>
      </c>
      <c r="FQ107" s="13">
        <f t="shared" si="262"/>
        <v>0</v>
      </c>
      <c r="FR107" s="43">
        <f t="shared" si="203"/>
        <v>0</v>
      </c>
      <c r="FS107" s="13">
        <f ca="1">'13年1-9支出明细'!BR102/9*12</f>
        <v>0</v>
      </c>
      <c r="FT107" s="13">
        <f ca="1">Sheet2!FC17+Sheet2!BJ17</f>
        <v>0</v>
      </c>
      <c r="FU107" s="13"/>
      <c r="FV107" s="43"/>
      <c r="FW107" s="13">
        <f ca="1">'13年1-9支出明细'!BT102/9*12</f>
        <v>0</v>
      </c>
      <c r="FX107" s="13">
        <f t="shared" si="263"/>
        <v>0</v>
      </c>
      <c r="FY107" s="43">
        <f t="shared" si="204"/>
        <v>0</v>
      </c>
      <c r="FZ107" s="12">
        <f ca="1">'13年1-9支出明细'!BU102/9*12</f>
        <v>0</v>
      </c>
      <c r="GA107" s="12">
        <f t="shared" si="264"/>
        <v>0</v>
      </c>
      <c r="GB107" s="43">
        <f t="shared" si="205"/>
        <v>0</v>
      </c>
      <c r="GC107" s="12">
        <f ca="1">'13年1-9支出明细'!BV102/9*12</f>
        <v>0</v>
      </c>
      <c r="GD107" s="12">
        <f t="shared" si="265"/>
        <v>0</v>
      </c>
      <c r="GE107" s="43">
        <f t="shared" si="206"/>
        <v>0</v>
      </c>
      <c r="GF107" s="12">
        <f ca="1">'13年1-9支出明细'!BW102/9*12</f>
        <v>0</v>
      </c>
      <c r="GG107" s="12">
        <f t="shared" si="266"/>
        <v>0</v>
      </c>
      <c r="GH107" s="43">
        <f t="shared" si="207"/>
        <v>0</v>
      </c>
      <c r="GI107" s="12">
        <v>0</v>
      </c>
      <c r="GJ107" s="12">
        <f t="shared" si="267"/>
        <v>0</v>
      </c>
      <c r="GK107" s="43">
        <f t="shared" si="208"/>
        <v>0</v>
      </c>
      <c r="GL107" s="27">
        <f t="shared" si="285"/>
        <v>0</v>
      </c>
      <c r="GM107" s="27">
        <f t="shared" si="268"/>
        <v>0</v>
      </c>
      <c r="GN107" s="43">
        <f t="shared" si="209"/>
        <v>0</v>
      </c>
      <c r="GO107" s="13">
        <f ca="1">'13年1-9支出明细'!BZ102/9*12</f>
        <v>0</v>
      </c>
      <c r="GP107" s="13" t="e">
        <f t="shared" si="269"/>
        <v>#DIV/0!</v>
      </c>
      <c r="GQ107" s="43" t="e">
        <f t="shared" si="210"/>
        <v>#DIV/0!</v>
      </c>
      <c r="GR107" s="13">
        <f ca="1">'13年1-9支出明细'!CA102/9*12</f>
        <v>0</v>
      </c>
      <c r="GS107" s="13">
        <f t="shared" si="270"/>
        <v>0</v>
      </c>
      <c r="GT107" s="43">
        <f t="shared" si="211"/>
        <v>0</v>
      </c>
      <c r="GU107" s="13">
        <f ca="1">'13年1-9支出明细'!CB102/9*12</f>
        <v>0</v>
      </c>
      <c r="GV107" s="27">
        <f t="shared" si="271"/>
        <v>0</v>
      </c>
      <c r="GW107" s="38">
        <f t="shared" si="214"/>
        <v>0</v>
      </c>
      <c r="GX107" s="13">
        <f ca="1">'13年1-9支出明细'!CC102/9*12</f>
        <v>0</v>
      </c>
      <c r="GY107" s="13">
        <f t="shared" si="272"/>
        <v>0</v>
      </c>
      <c r="GZ107" s="43">
        <f t="shared" si="212"/>
        <v>0</v>
      </c>
      <c r="HA107" s="13">
        <f ca="1">'13年1-9支出明细'!CD102/9*12</f>
        <v>0</v>
      </c>
      <c r="HB107" s="13">
        <f t="shared" si="273"/>
        <v>0</v>
      </c>
      <c r="HC107" s="56">
        <f t="shared" si="213"/>
        <v>0</v>
      </c>
    </row>
    <row r="108" spans="1:211">
      <c r="A108" s="18">
        <v>311</v>
      </c>
      <c r="B108" s="3" t="s">
        <v>581</v>
      </c>
      <c r="C108" s="3" t="s">
        <v>397</v>
      </c>
      <c r="D108" s="12">
        <f t="shared" si="279"/>
        <v>139574.70666666667</v>
      </c>
      <c r="E108" s="12">
        <f t="shared" si="280"/>
        <v>0</v>
      </c>
      <c r="F108" s="13">
        <v>0</v>
      </c>
      <c r="G108" s="26">
        <f t="shared" si="215"/>
        <v>0</v>
      </c>
      <c r="H108" s="40">
        <f t="shared" si="216"/>
        <v>0</v>
      </c>
      <c r="I108" s="13">
        <v>0</v>
      </c>
      <c r="J108" s="13">
        <f t="shared" si="217"/>
        <v>0</v>
      </c>
      <c r="K108" s="40">
        <f t="shared" si="155"/>
        <v>0</v>
      </c>
      <c r="L108" s="13">
        <v>0</v>
      </c>
      <c r="M108" s="13">
        <f t="shared" si="218"/>
        <v>0</v>
      </c>
      <c r="N108" s="40">
        <f t="shared" si="156"/>
        <v>0</v>
      </c>
      <c r="O108" s="13">
        <v>0</v>
      </c>
      <c r="P108" s="13">
        <v>0</v>
      </c>
      <c r="Q108" s="13">
        <f t="shared" si="281"/>
        <v>0</v>
      </c>
      <c r="R108" s="43">
        <f t="shared" si="282"/>
        <v>0</v>
      </c>
      <c r="S108" s="124">
        <v>0</v>
      </c>
      <c r="T108" s="130">
        <v>0</v>
      </c>
      <c r="U108" s="125">
        <v>0</v>
      </c>
      <c r="V108" s="125">
        <f t="shared" si="219"/>
        <v>0</v>
      </c>
      <c r="W108" s="43">
        <f t="shared" si="157"/>
        <v>0</v>
      </c>
      <c r="X108" s="13">
        <f ca="1">'13年1-9支出明细'!K103/9*12</f>
        <v>0</v>
      </c>
      <c r="Y108" s="13">
        <f t="shared" si="220"/>
        <v>0</v>
      </c>
      <c r="Z108" s="43">
        <f t="shared" si="158"/>
        <v>0</v>
      </c>
      <c r="AA108" s="13">
        <f ca="1">'13年1-9支出明细'!L103/9*12</f>
        <v>0</v>
      </c>
      <c r="AB108" s="13">
        <f t="shared" si="221"/>
        <v>0</v>
      </c>
      <c r="AC108" s="43">
        <f t="shared" si="159"/>
        <v>0</v>
      </c>
      <c r="AD108" s="13">
        <f ca="1">'13年1-9支出明细'!M103/9*12</f>
        <v>0</v>
      </c>
      <c r="AE108" s="13">
        <f t="shared" si="222"/>
        <v>0</v>
      </c>
      <c r="AF108" s="43">
        <f t="shared" si="160"/>
        <v>0</v>
      </c>
      <c r="AG108" s="13">
        <f ca="1">'13年1-9支出明细'!N103/9*12</f>
        <v>0</v>
      </c>
      <c r="AH108" s="23">
        <v>0</v>
      </c>
      <c r="AI108" s="43">
        <v>0</v>
      </c>
      <c r="AJ108" s="23">
        <f t="shared" si="161"/>
        <v>0</v>
      </c>
      <c r="AK108" s="23">
        <f t="shared" si="162"/>
        <v>0</v>
      </c>
      <c r="AL108" s="43">
        <f t="shared" si="163"/>
        <v>0</v>
      </c>
      <c r="AM108" s="13">
        <f ca="1">'13年1-9支出明细'!P103/9*12</f>
        <v>0</v>
      </c>
      <c r="AN108" s="13">
        <f t="shared" si="223"/>
        <v>0</v>
      </c>
      <c r="AO108" s="43">
        <f t="shared" si="164"/>
        <v>0</v>
      </c>
      <c r="AP108" s="13">
        <f ca="1">'13年1-9支出明细'!Q103/9*12</f>
        <v>0</v>
      </c>
      <c r="AQ108" s="13">
        <f t="shared" si="224"/>
        <v>0</v>
      </c>
      <c r="AR108" s="43">
        <f t="shared" si="165"/>
        <v>0</v>
      </c>
      <c r="AS108" s="13">
        <f ca="1">'13年1-9支出明细'!R103/9*12</f>
        <v>0</v>
      </c>
      <c r="AT108" s="13">
        <f t="shared" si="225"/>
        <v>0</v>
      </c>
      <c r="AU108" s="43">
        <f t="shared" si="166"/>
        <v>0</v>
      </c>
      <c r="AV108" s="13">
        <v>0</v>
      </c>
      <c r="AW108" s="13">
        <f t="shared" si="226"/>
        <v>0</v>
      </c>
      <c r="AX108" s="43">
        <f t="shared" si="167"/>
        <v>0</v>
      </c>
      <c r="AY108" s="12">
        <f t="shared" si="227"/>
        <v>122808.84000000001</v>
      </c>
      <c r="AZ108" s="31">
        <f t="shared" si="228"/>
        <v>142522.75651295981</v>
      </c>
      <c r="BA108" s="43">
        <f t="shared" si="168"/>
        <v>1.1763882422526715E-3</v>
      </c>
      <c r="BB108" s="13">
        <f ca="1">'13年1-9支出明细'!U103/9*12</f>
        <v>0</v>
      </c>
      <c r="BC108" s="13">
        <f t="shared" si="229"/>
        <v>0</v>
      </c>
      <c r="BD108" s="43">
        <f t="shared" si="169"/>
        <v>0</v>
      </c>
      <c r="BE108" s="13">
        <f ca="1">'13年1-9支出明细'!V103/9*12</f>
        <v>0</v>
      </c>
      <c r="BF108" s="13">
        <f t="shared" si="230"/>
        <v>0</v>
      </c>
      <c r="BG108" s="43">
        <f t="shared" si="170"/>
        <v>0</v>
      </c>
      <c r="BH108" s="13">
        <f ca="1">'13年1-9支出明细'!W103/9*12</f>
        <v>0</v>
      </c>
      <c r="BI108" s="13">
        <f t="shared" si="231"/>
        <v>0</v>
      </c>
      <c r="BJ108" s="43">
        <f t="shared" si="171"/>
        <v>0</v>
      </c>
      <c r="BK108" s="13">
        <f ca="1">'13年1-9支出明细'!X103/9*12</f>
        <v>-130.05333333333334</v>
      </c>
      <c r="BL108" s="13">
        <f t="shared" si="232"/>
        <v>-150.93017375919732</v>
      </c>
      <c r="BM108" s="43">
        <f t="shared" si="172"/>
        <v>-1.9133248916094781E-4</v>
      </c>
      <c r="BN108" s="13">
        <f ca="1">'13年1-9支出明细'!Y103/9*12</f>
        <v>534</v>
      </c>
      <c r="BO108" s="13">
        <f t="shared" si="233"/>
        <v>619.72046945415752</v>
      </c>
      <c r="BP108" s="43">
        <f t="shared" si="173"/>
        <v>2.6415879778501569E-4</v>
      </c>
      <c r="BQ108" s="13">
        <f ca="1">'13年1-9支出明细'!Z103/9*12</f>
        <v>122404.89333333334</v>
      </c>
      <c r="BR108" s="13">
        <f ca="1">Sheet2!EP102+Sheet2!V102</f>
        <v>0</v>
      </c>
      <c r="BS108" s="13">
        <f t="shared" si="234"/>
        <v>142053.96621726482</v>
      </c>
      <c r="BT108" s="43">
        <f t="shared" si="174"/>
        <v>1.3840529237254613E-3</v>
      </c>
      <c r="BU108" s="13">
        <f ca="1">'13年1-9支出明细'!AB103/9*12</f>
        <v>0</v>
      </c>
      <c r="BV108" s="13">
        <f t="shared" si="235"/>
        <v>0</v>
      </c>
      <c r="BW108" s="43">
        <f t="shared" si="175"/>
        <v>0</v>
      </c>
      <c r="BX108" s="13">
        <f ca="1">'13年1-9支出明细'!AC103/9*12</f>
        <v>0</v>
      </c>
      <c r="BY108" s="13">
        <f t="shared" si="236"/>
        <v>0</v>
      </c>
      <c r="BZ108" s="43">
        <f t="shared" si="176"/>
        <v>0</v>
      </c>
      <c r="CA108" s="12">
        <f t="shared" si="274"/>
        <v>16765.866666666669</v>
      </c>
      <c r="CB108" s="30">
        <f t="shared" si="237"/>
        <v>19457.211163806143</v>
      </c>
      <c r="CC108" s="43">
        <f t="shared" si="177"/>
        <v>6.2689808393196807E-5</v>
      </c>
      <c r="CD108" s="13">
        <f ca="1">'13年1-9支出明细'!AE103/9*12</f>
        <v>16765.866666666669</v>
      </c>
      <c r="CE108" s="13">
        <f t="shared" si="238"/>
        <v>19457.211163806143</v>
      </c>
      <c r="CF108" s="43">
        <f t="shared" si="178"/>
        <v>7.2570005263954208E-5</v>
      </c>
      <c r="CG108" s="13">
        <f ca="1">'13年1-9支出明细'!AF103/9*12</f>
        <v>0</v>
      </c>
      <c r="CH108" s="13">
        <f ca="1">Sheet2!BP102+Sheet2!ET102</f>
        <v>0</v>
      </c>
      <c r="CI108" s="13">
        <f t="shared" si="239"/>
        <v>0</v>
      </c>
      <c r="CJ108" s="43">
        <f t="shared" si="179"/>
        <v>0</v>
      </c>
      <c r="CK108" s="12">
        <f t="shared" si="283"/>
        <v>0</v>
      </c>
      <c r="CL108" s="30">
        <f t="shared" si="240"/>
        <v>0</v>
      </c>
      <c r="CM108" s="43">
        <f t="shared" si="180"/>
        <v>0</v>
      </c>
      <c r="CN108" s="13">
        <f ca="1">'13年1-9支出明细'!AI103/9*12</f>
        <v>0</v>
      </c>
      <c r="CO108" s="13">
        <f t="shared" si="241"/>
        <v>0</v>
      </c>
      <c r="CP108" s="43">
        <f t="shared" si="181"/>
        <v>0</v>
      </c>
      <c r="CQ108" s="13">
        <f ca="1">'13年1-9支出明细'!AJ103/9*12</f>
        <v>0</v>
      </c>
      <c r="CR108" s="13">
        <f t="shared" si="242"/>
        <v>0</v>
      </c>
      <c r="CS108" s="43">
        <f t="shared" si="182"/>
        <v>0</v>
      </c>
      <c r="CT108" s="13">
        <f ca="1">'13年1-9支出明细'!AK103/9*12</f>
        <v>0</v>
      </c>
      <c r="CU108" s="13">
        <f t="shared" si="243"/>
        <v>0</v>
      </c>
      <c r="CV108" s="43">
        <f t="shared" si="183"/>
        <v>0</v>
      </c>
      <c r="CW108" s="13">
        <f ca="1">'13年1-9支出明细'!AL103/9*12</f>
        <v>0</v>
      </c>
      <c r="CX108" s="13">
        <f t="shared" si="244"/>
        <v>0</v>
      </c>
      <c r="CY108" s="43">
        <f t="shared" si="184"/>
        <v>0</v>
      </c>
      <c r="CZ108" s="13">
        <f ca="1">'13年1-9支出明细'!AM103/9*12</f>
        <v>0</v>
      </c>
      <c r="DA108" s="13">
        <f t="shared" si="245"/>
        <v>0</v>
      </c>
      <c r="DB108" s="43">
        <f t="shared" si="185"/>
        <v>0</v>
      </c>
      <c r="DC108" s="13">
        <f ca="1">'13年1-9支出明细'!AN103/9*12</f>
        <v>0</v>
      </c>
      <c r="DD108" s="13">
        <f t="shared" si="246"/>
        <v>0</v>
      </c>
      <c r="DE108" s="14">
        <f t="shared" si="284"/>
        <v>0</v>
      </c>
      <c r="DF108" s="43">
        <f t="shared" si="186"/>
        <v>0</v>
      </c>
      <c r="DG108" s="13">
        <f ca="1">'13年1-9支出明细'!AP103/9*12</f>
        <v>0</v>
      </c>
      <c r="DH108" s="13">
        <f t="shared" si="247"/>
        <v>0</v>
      </c>
      <c r="DI108" s="43">
        <f t="shared" si="187"/>
        <v>0</v>
      </c>
      <c r="DJ108" s="13">
        <f ca="1">'13年1-9支出明细'!AQ103/9*12</f>
        <v>0</v>
      </c>
      <c r="DK108" s="13">
        <f t="shared" si="248"/>
        <v>0</v>
      </c>
      <c r="DL108" s="43">
        <f t="shared" si="188"/>
        <v>0</v>
      </c>
      <c r="DM108" s="13">
        <f ca="1">'13年1-9支出明细'!AR103/9*12</f>
        <v>0</v>
      </c>
      <c r="DN108" s="13">
        <f ca="1">Sheet2!DK102+Sheet2!AH102</f>
        <v>0</v>
      </c>
      <c r="DO108" s="13"/>
      <c r="DP108" s="43">
        <f t="shared" si="189"/>
        <v>0</v>
      </c>
      <c r="DQ108" s="13">
        <f ca="1">'13年1-9支出明细'!AT103/9*12</f>
        <v>0</v>
      </c>
      <c r="DR108" s="13">
        <f t="shared" si="249"/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43">
        <f t="shared" si="190"/>
        <v>0</v>
      </c>
      <c r="EA108" s="13">
        <v>0</v>
      </c>
      <c r="EB108" s="13">
        <f t="shared" si="250"/>
        <v>0</v>
      </c>
      <c r="EC108" s="43">
        <f t="shared" si="191"/>
        <v>0</v>
      </c>
      <c r="ED108" s="13">
        <f ca="1">'13年1-9支出明细'!BC103/9*12</f>
        <v>0</v>
      </c>
      <c r="EE108" s="13">
        <f t="shared" si="251"/>
        <v>0</v>
      </c>
      <c r="EF108" s="43">
        <f t="shared" si="192"/>
        <v>0</v>
      </c>
      <c r="EG108" s="13">
        <f ca="1">'13年1-9支出明细'!BD103/9*12</f>
        <v>0</v>
      </c>
      <c r="EH108" s="13">
        <f t="shared" si="252"/>
        <v>0</v>
      </c>
      <c r="EI108" s="43">
        <f t="shared" si="193"/>
        <v>0</v>
      </c>
      <c r="EJ108" s="13">
        <f ca="1">'13年1-9支出明细'!BE103/9*12</f>
        <v>0</v>
      </c>
      <c r="EK108" s="13">
        <f t="shared" si="253"/>
        <v>0</v>
      </c>
      <c r="EL108" s="13">
        <f ca="1">Sheet2!DZ102+Sheet2!AV102</f>
        <v>0</v>
      </c>
      <c r="EM108" s="43">
        <f t="shared" si="194"/>
        <v>0</v>
      </c>
      <c r="EN108" s="13">
        <f ca="1">'13年1-9支出明细'!BG103/9*12</f>
        <v>0</v>
      </c>
      <c r="EO108" s="13">
        <f t="shared" si="254"/>
        <v>0</v>
      </c>
      <c r="EP108" s="43">
        <f t="shared" si="195"/>
        <v>0</v>
      </c>
      <c r="EQ108" s="13">
        <f ca="1">'13年1-9支出明细'!BH103/9*12</f>
        <v>0</v>
      </c>
      <c r="ER108" s="13">
        <f t="shared" si="255"/>
        <v>0</v>
      </c>
      <c r="ES108" s="43">
        <f t="shared" si="196"/>
        <v>0</v>
      </c>
      <c r="ET108" s="13">
        <v>0</v>
      </c>
      <c r="EU108" s="13">
        <f t="shared" si="256"/>
        <v>0</v>
      </c>
      <c r="EV108" s="43">
        <f t="shared" si="197"/>
        <v>0</v>
      </c>
      <c r="EW108" s="13">
        <f ca="1">'13年1-9支出明细'!BJ103/9*12</f>
        <v>0</v>
      </c>
      <c r="EX108" s="13">
        <f t="shared" si="257"/>
        <v>0</v>
      </c>
      <c r="EY108" s="43">
        <f t="shared" si="198"/>
        <v>0</v>
      </c>
      <c r="EZ108" s="13">
        <f ca="1">'13年1-9支出明细'!BK103/9*12</f>
        <v>0</v>
      </c>
      <c r="FA108" s="13">
        <f t="shared" si="258"/>
        <v>0</v>
      </c>
      <c r="FB108" s="43">
        <f t="shared" si="199"/>
        <v>0</v>
      </c>
      <c r="FC108" s="13">
        <f ca="1">'13年1-9支出明细'!BL103/9*12</f>
        <v>0</v>
      </c>
      <c r="FD108" s="13">
        <f t="shared" si="259"/>
        <v>0</v>
      </c>
      <c r="FE108" s="43">
        <f t="shared" si="200"/>
        <v>0</v>
      </c>
      <c r="FF108" s="13">
        <f ca="1">'13年1-9支出明细'!BM103/9*12</f>
        <v>0</v>
      </c>
      <c r="FG108" s="13">
        <f t="shared" si="260"/>
        <v>0</v>
      </c>
      <c r="FH108" s="43">
        <f t="shared" si="201"/>
        <v>0</v>
      </c>
      <c r="FI108" s="13">
        <f ca="1">'13年1-9支出明细'!BN103/9*12</f>
        <v>0</v>
      </c>
      <c r="FJ108" s="13">
        <f ca="1">Sheet2!EX102+Sheet2!BF102</f>
        <v>0</v>
      </c>
      <c r="FK108" s="13">
        <f t="shared" si="261"/>
        <v>0</v>
      </c>
      <c r="FL108" s="43">
        <f t="shared" si="202"/>
        <v>0</v>
      </c>
      <c r="FM108" s="13">
        <f ca="1">'13年1-9支出明细'!BP103/9*12</f>
        <v>0</v>
      </c>
      <c r="FN108" s="13">
        <v>0</v>
      </c>
      <c r="FO108" s="43">
        <v>0</v>
      </c>
      <c r="FP108" s="13">
        <v>0</v>
      </c>
      <c r="FQ108" s="13">
        <f t="shared" si="262"/>
        <v>0</v>
      </c>
      <c r="FR108" s="43">
        <f t="shared" si="203"/>
        <v>0</v>
      </c>
      <c r="FS108" s="13">
        <f ca="1">'13年1-9支出明细'!BR103/9*12</f>
        <v>0</v>
      </c>
      <c r="FT108" s="13">
        <f ca="1">Sheet2!FC18+Sheet2!BJ18</f>
        <v>0</v>
      </c>
      <c r="FU108" s="13"/>
      <c r="FV108" s="43"/>
      <c r="FW108" s="13">
        <f ca="1">'13年1-9支出明细'!BT103/9*12</f>
        <v>0</v>
      </c>
      <c r="FX108" s="13">
        <f t="shared" si="263"/>
        <v>0</v>
      </c>
      <c r="FY108" s="43">
        <f t="shared" si="204"/>
        <v>0</v>
      </c>
      <c r="FZ108" s="12">
        <f ca="1">'13年1-9支出明细'!BU103/9*12</f>
        <v>0</v>
      </c>
      <c r="GA108" s="12">
        <f t="shared" si="264"/>
        <v>0</v>
      </c>
      <c r="GB108" s="43">
        <f t="shared" si="205"/>
        <v>0</v>
      </c>
      <c r="GC108" s="12">
        <f ca="1">'13年1-9支出明细'!BV103/9*12</f>
        <v>0</v>
      </c>
      <c r="GD108" s="12">
        <f t="shared" si="265"/>
        <v>0</v>
      </c>
      <c r="GE108" s="43">
        <f t="shared" si="206"/>
        <v>0</v>
      </c>
      <c r="GF108" s="12">
        <f ca="1">'13年1-9支出明细'!BW103/9*12</f>
        <v>0</v>
      </c>
      <c r="GG108" s="12">
        <f t="shared" si="266"/>
        <v>0</v>
      </c>
      <c r="GH108" s="43">
        <f t="shared" si="207"/>
        <v>0</v>
      </c>
      <c r="GI108" s="12">
        <v>0</v>
      </c>
      <c r="GJ108" s="12">
        <f t="shared" si="267"/>
        <v>0</v>
      </c>
      <c r="GK108" s="43">
        <f t="shared" si="208"/>
        <v>0</v>
      </c>
      <c r="GL108" s="27">
        <f t="shared" si="285"/>
        <v>0</v>
      </c>
      <c r="GM108" s="27">
        <f t="shared" si="268"/>
        <v>0</v>
      </c>
      <c r="GN108" s="43">
        <f t="shared" si="209"/>
        <v>0</v>
      </c>
      <c r="GO108" s="13">
        <f ca="1">'13年1-9支出明细'!BZ103/9*12</f>
        <v>0</v>
      </c>
      <c r="GP108" s="13" t="e">
        <f t="shared" si="269"/>
        <v>#DIV/0!</v>
      </c>
      <c r="GQ108" s="43" t="e">
        <f t="shared" si="210"/>
        <v>#DIV/0!</v>
      </c>
      <c r="GR108" s="13">
        <f ca="1">'13年1-9支出明细'!CA103/9*12</f>
        <v>0</v>
      </c>
      <c r="GS108" s="13">
        <f t="shared" si="270"/>
        <v>0</v>
      </c>
      <c r="GT108" s="43">
        <f t="shared" si="211"/>
        <v>0</v>
      </c>
      <c r="GU108" s="13">
        <f ca="1">'13年1-9支出明细'!CB103/9*12</f>
        <v>0</v>
      </c>
      <c r="GV108" s="27">
        <f t="shared" si="271"/>
        <v>0</v>
      </c>
      <c r="GW108" s="38">
        <f t="shared" si="214"/>
        <v>0</v>
      </c>
      <c r="GX108" s="13">
        <f ca="1">'13年1-9支出明细'!CC103/9*12</f>
        <v>0</v>
      </c>
      <c r="GY108" s="13">
        <f t="shared" si="272"/>
        <v>0</v>
      </c>
      <c r="GZ108" s="43">
        <f t="shared" si="212"/>
        <v>0</v>
      </c>
      <c r="HA108" s="13">
        <f ca="1">'13年1-9支出明细'!CD103/9*12</f>
        <v>0</v>
      </c>
      <c r="HB108" s="13">
        <f t="shared" si="273"/>
        <v>0</v>
      </c>
      <c r="HC108" s="56">
        <f t="shared" si="213"/>
        <v>0</v>
      </c>
    </row>
    <row r="109" spans="1:211">
      <c r="A109" s="18">
        <v>315</v>
      </c>
      <c r="B109" s="3" t="s">
        <v>582</v>
      </c>
      <c r="C109" s="3" t="s">
        <v>398</v>
      </c>
      <c r="D109" s="12">
        <f t="shared" si="279"/>
        <v>4213662.4533333341</v>
      </c>
      <c r="E109" s="12">
        <f t="shared" si="280"/>
        <v>0</v>
      </c>
      <c r="F109" s="13">
        <v>0</v>
      </c>
      <c r="G109" s="26">
        <f t="shared" si="215"/>
        <v>0</v>
      </c>
      <c r="H109" s="40">
        <f t="shared" si="216"/>
        <v>0</v>
      </c>
      <c r="I109" s="13">
        <v>0</v>
      </c>
      <c r="J109" s="13">
        <f t="shared" si="217"/>
        <v>0</v>
      </c>
      <c r="K109" s="40">
        <f t="shared" si="155"/>
        <v>0</v>
      </c>
      <c r="L109" s="13">
        <v>0</v>
      </c>
      <c r="M109" s="13">
        <f t="shared" si="218"/>
        <v>0</v>
      </c>
      <c r="N109" s="40">
        <f t="shared" si="156"/>
        <v>0</v>
      </c>
      <c r="O109" s="13">
        <v>0</v>
      </c>
      <c r="P109" s="13">
        <v>0</v>
      </c>
      <c r="Q109" s="13">
        <f t="shared" si="281"/>
        <v>0</v>
      </c>
      <c r="R109" s="43">
        <f t="shared" si="282"/>
        <v>0</v>
      </c>
      <c r="S109" s="124">
        <v>0</v>
      </c>
      <c r="T109" s="130">
        <v>0</v>
      </c>
      <c r="U109" s="125">
        <v>0</v>
      </c>
      <c r="V109" s="125">
        <f t="shared" si="219"/>
        <v>0</v>
      </c>
      <c r="W109" s="43">
        <f t="shared" si="157"/>
        <v>0</v>
      </c>
      <c r="X109" s="13">
        <f ca="1">'13年1-9支出明细'!K104/9*12</f>
        <v>0</v>
      </c>
      <c r="Y109" s="13">
        <f t="shared" si="220"/>
        <v>0</v>
      </c>
      <c r="Z109" s="43">
        <f t="shared" si="158"/>
        <v>0</v>
      </c>
      <c r="AA109" s="13">
        <f ca="1">'13年1-9支出明细'!L104/9*12</f>
        <v>0</v>
      </c>
      <c r="AB109" s="13">
        <f t="shared" si="221"/>
        <v>0</v>
      </c>
      <c r="AC109" s="43">
        <f t="shared" si="159"/>
        <v>0</v>
      </c>
      <c r="AD109" s="13">
        <f ca="1">'13年1-9支出明细'!M104/9*12</f>
        <v>0</v>
      </c>
      <c r="AE109" s="13">
        <f t="shared" si="222"/>
        <v>0</v>
      </c>
      <c r="AF109" s="43">
        <f t="shared" si="160"/>
        <v>0</v>
      </c>
      <c r="AG109" s="13">
        <f ca="1">'13年1-9支出明细'!N104/9*12</f>
        <v>0</v>
      </c>
      <c r="AH109" s="23">
        <v>0</v>
      </c>
      <c r="AI109" s="43">
        <v>0</v>
      </c>
      <c r="AJ109" s="23">
        <f t="shared" si="161"/>
        <v>0</v>
      </c>
      <c r="AK109" s="23">
        <f t="shared" si="162"/>
        <v>0</v>
      </c>
      <c r="AL109" s="43">
        <f t="shared" si="163"/>
        <v>0</v>
      </c>
      <c r="AM109" s="13">
        <f ca="1">'13年1-9支出明细'!P104/9*12</f>
        <v>0</v>
      </c>
      <c r="AN109" s="13">
        <f t="shared" si="223"/>
        <v>0</v>
      </c>
      <c r="AO109" s="43">
        <f t="shared" si="164"/>
        <v>0</v>
      </c>
      <c r="AP109" s="13">
        <f ca="1">'13年1-9支出明细'!Q104/9*12</f>
        <v>0</v>
      </c>
      <c r="AQ109" s="13">
        <f t="shared" si="224"/>
        <v>0</v>
      </c>
      <c r="AR109" s="43">
        <f t="shared" si="165"/>
        <v>0</v>
      </c>
      <c r="AS109" s="13">
        <f ca="1">'13年1-9支出明细'!R104/9*12</f>
        <v>0</v>
      </c>
      <c r="AT109" s="13">
        <f t="shared" si="225"/>
        <v>0</v>
      </c>
      <c r="AU109" s="43">
        <f t="shared" si="166"/>
        <v>0</v>
      </c>
      <c r="AV109" s="13">
        <v>0</v>
      </c>
      <c r="AW109" s="13">
        <f t="shared" si="226"/>
        <v>0</v>
      </c>
      <c r="AX109" s="43">
        <f t="shared" si="167"/>
        <v>0</v>
      </c>
      <c r="AY109" s="12">
        <f t="shared" si="227"/>
        <v>21</v>
      </c>
      <c r="AZ109" s="31">
        <f t="shared" si="228"/>
        <v>24.371029697635407</v>
      </c>
      <c r="BA109" s="43">
        <f t="shared" si="168"/>
        <v>2.0115940421964818E-7</v>
      </c>
      <c r="BB109" s="13">
        <f ca="1">'13年1-9支出明细'!U104/9*12</f>
        <v>0</v>
      </c>
      <c r="BC109" s="13">
        <f t="shared" si="229"/>
        <v>0</v>
      </c>
      <c r="BD109" s="43">
        <f t="shared" si="169"/>
        <v>0</v>
      </c>
      <c r="BE109" s="13">
        <f ca="1">'13年1-9支出明细'!V104/9*12</f>
        <v>0</v>
      </c>
      <c r="BF109" s="13">
        <f t="shared" si="230"/>
        <v>0</v>
      </c>
      <c r="BG109" s="43">
        <f t="shared" si="170"/>
        <v>0</v>
      </c>
      <c r="BH109" s="13">
        <f ca="1">'13年1-9支出明细'!W104/9*12</f>
        <v>0</v>
      </c>
      <c r="BI109" s="13">
        <f t="shared" si="231"/>
        <v>0</v>
      </c>
      <c r="BJ109" s="43">
        <f t="shared" si="171"/>
        <v>0</v>
      </c>
      <c r="BK109" s="13">
        <f ca="1">'13年1-9支出明细'!X104/9*12</f>
        <v>0</v>
      </c>
      <c r="BL109" s="13">
        <f t="shared" si="232"/>
        <v>0</v>
      </c>
      <c r="BM109" s="43">
        <f t="shared" si="172"/>
        <v>0</v>
      </c>
      <c r="BN109" s="13">
        <f ca="1">'13年1-9支出明细'!Y104/9*12</f>
        <v>0</v>
      </c>
      <c r="BO109" s="13">
        <f t="shared" si="233"/>
        <v>0</v>
      </c>
      <c r="BP109" s="43">
        <f t="shared" si="173"/>
        <v>0</v>
      </c>
      <c r="BQ109" s="13">
        <f ca="1">'13年1-9支出明细'!Z104/9*12</f>
        <v>0</v>
      </c>
      <c r="BR109" s="13">
        <f ca="1">Sheet2!EP103+Sheet2!V103</f>
        <v>21</v>
      </c>
      <c r="BS109" s="13">
        <f t="shared" si="234"/>
        <v>0</v>
      </c>
      <c r="BT109" s="43">
        <f t="shared" si="174"/>
        <v>0</v>
      </c>
      <c r="BU109" s="13">
        <f ca="1">'13年1-9支出明细'!AB104/9*12</f>
        <v>0</v>
      </c>
      <c r="BV109" s="13">
        <f t="shared" si="235"/>
        <v>0</v>
      </c>
      <c r="BW109" s="43">
        <f t="shared" si="175"/>
        <v>0</v>
      </c>
      <c r="BX109" s="13">
        <f ca="1">'13年1-9支出明细'!AC104/9*12</f>
        <v>28</v>
      </c>
      <c r="BY109" s="13">
        <f t="shared" si="236"/>
        <v>32.494706263513876</v>
      </c>
      <c r="BZ109" s="43">
        <f t="shared" si="176"/>
        <v>2.4962754085026924E-5</v>
      </c>
      <c r="CA109" s="12">
        <f t="shared" si="274"/>
        <v>4193195.9733333336</v>
      </c>
      <c r="CB109" s="30">
        <f t="shared" si="237"/>
        <v>4866309.6949577089</v>
      </c>
      <c r="CC109" s="43">
        <f t="shared" si="177"/>
        <v>1.5678918206239921E-2</v>
      </c>
      <c r="CD109" s="13">
        <f ca="1">'13年1-9支出明细'!AE104/9*12</f>
        <v>0</v>
      </c>
      <c r="CE109" s="13">
        <f t="shared" si="238"/>
        <v>0</v>
      </c>
      <c r="CF109" s="43">
        <f t="shared" si="178"/>
        <v>0</v>
      </c>
      <c r="CG109" s="13">
        <f ca="1">'13年1-9支出明细'!AF104/9*12</f>
        <v>4193195.9733333336</v>
      </c>
      <c r="CH109" s="13">
        <f ca="1">Sheet2!BP103+Sheet2!ET103</f>
        <v>0</v>
      </c>
      <c r="CI109" s="13">
        <f t="shared" si="239"/>
        <v>4866309.6949577089</v>
      </c>
      <c r="CJ109" s="43">
        <f t="shared" si="179"/>
        <v>0.13301579760133034</v>
      </c>
      <c r="CK109" s="12">
        <f t="shared" si="283"/>
        <v>0</v>
      </c>
      <c r="CL109" s="30">
        <f t="shared" si="240"/>
        <v>0</v>
      </c>
      <c r="CM109" s="43">
        <f t="shared" si="180"/>
        <v>0</v>
      </c>
      <c r="CN109" s="13">
        <f ca="1">'13年1-9支出明细'!AI104/9*12</f>
        <v>0</v>
      </c>
      <c r="CO109" s="13">
        <f t="shared" si="241"/>
        <v>0</v>
      </c>
      <c r="CP109" s="43">
        <f t="shared" si="181"/>
        <v>0</v>
      </c>
      <c r="CQ109" s="13">
        <f ca="1">'13年1-9支出明细'!AJ104/9*12</f>
        <v>0</v>
      </c>
      <c r="CR109" s="13">
        <f t="shared" si="242"/>
        <v>0</v>
      </c>
      <c r="CS109" s="43">
        <f t="shared" si="182"/>
        <v>0</v>
      </c>
      <c r="CT109" s="13">
        <f ca="1">'13年1-9支出明细'!AK104/9*12</f>
        <v>0</v>
      </c>
      <c r="CU109" s="13">
        <f t="shared" si="243"/>
        <v>0</v>
      </c>
      <c r="CV109" s="43">
        <f t="shared" si="183"/>
        <v>0</v>
      </c>
      <c r="CW109" s="13">
        <f ca="1">'13年1-9支出明细'!AL104/9*12</f>
        <v>0</v>
      </c>
      <c r="CX109" s="13">
        <f t="shared" si="244"/>
        <v>0</v>
      </c>
      <c r="CY109" s="43">
        <f t="shared" si="184"/>
        <v>0</v>
      </c>
      <c r="CZ109" s="13">
        <f ca="1">'13年1-9支出明细'!AM104/9*12</f>
        <v>0</v>
      </c>
      <c r="DA109" s="13">
        <f t="shared" si="245"/>
        <v>0</v>
      </c>
      <c r="DB109" s="43">
        <f t="shared" si="185"/>
        <v>0</v>
      </c>
      <c r="DC109" s="13">
        <f ca="1">'13年1-9支出明细'!AN104/9*12</f>
        <v>0</v>
      </c>
      <c r="DD109" s="13">
        <f t="shared" si="246"/>
        <v>0</v>
      </c>
      <c r="DE109" s="14">
        <f t="shared" si="284"/>
        <v>0</v>
      </c>
      <c r="DF109" s="43">
        <f t="shared" si="186"/>
        <v>0</v>
      </c>
      <c r="DG109" s="13">
        <f ca="1">'13年1-9支出明细'!AP104/9*12</f>
        <v>0</v>
      </c>
      <c r="DH109" s="13">
        <f t="shared" si="247"/>
        <v>0</v>
      </c>
      <c r="DI109" s="43">
        <f t="shared" si="187"/>
        <v>0</v>
      </c>
      <c r="DJ109" s="13">
        <f ca="1">'13年1-9支出明细'!AQ104/9*12</f>
        <v>0</v>
      </c>
      <c r="DK109" s="13">
        <f t="shared" si="248"/>
        <v>0</v>
      </c>
      <c r="DL109" s="43">
        <f t="shared" si="188"/>
        <v>0</v>
      </c>
      <c r="DM109" s="13">
        <f ca="1">'13年1-9支出明细'!AR104/9*12</f>
        <v>0</v>
      </c>
      <c r="DN109" s="13">
        <f ca="1">Sheet2!DK103+Sheet2!AH103</f>
        <v>0</v>
      </c>
      <c r="DO109" s="13"/>
      <c r="DP109" s="43">
        <f t="shared" si="189"/>
        <v>0</v>
      </c>
      <c r="DQ109" s="13">
        <f ca="1">'13年1-9支出明细'!AT104/9*12</f>
        <v>0</v>
      </c>
      <c r="DR109" s="13">
        <f t="shared" si="249"/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43">
        <f t="shared" si="190"/>
        <v>0</v>
      </c>
      <c r="EA109" s="13">
        <v>0</v>
      </c>
      <c r="EB109" s="13">
        <f t="shared" si="250"/>
        <v>0</v>
      </c>
      <c r="EC109" s="43">
        <f t="shared" si="191"/>
        <v>0</v>
      </c>
      <c r="ED109" s="13">
        <f ca="1">'13年1-9支出明细'!BC104/9*12</f>
        <v>0</v>
      </c>
      <c r="EE109" s="13">
        <f t="shared" si="251"/>
        <v>0</v>
      </c>
      <c r="EF109" s="43">
        <f t="shared" si="192"/>
        <v>0</v>
      </c>
      <c r="EG109" s="13">
        <f ca="1">'13年1-9支出明细'!BD104/9*12</f>
        <v>0</v>
      </c>
      <c r="EH109" s="13">
        <f t="shared" si="252"/>
        <v>0</v>
      </c>
      <c r="EI109" s="43">
        <f t="shared" si="193"/>
        <v>0</v>
      </c>
      <c r="EJ109" s="13">
        <f ca="1">'13年1-9支出明细'!BE104/9*12</f>
        <v>0</v>
      </c>
      <c r="EK109" s="13">
        <f t="shared" si="253"/>
        <v>0</v>
      </c>
      <c r="EL109" s="13">
        <f ca="1">Sheet2!DZ103+Sheet2!AV103</f>
        <v>0</v>
      </c>
      <c r="EM109" s="43">
        <f t="shared" si="194"/>
        <v>0</v>
      </c>
      <c r="EN109" s="13">
        <f ca="1">'13年1-9支出明细'!BG104/9*12</f>
        <v>0</v>
      </c>
      <c r="EO109" s="13">
        <f t="shared" si="254"/>
        <v>0</v>
      </c>
      <c r="EP109" s="43">
        <f t="shared" si="195"/>
        <v>0</v>
      </c>
      <c r="EQ109" s="13">
        <f ca="1">'13年1-9支出明细'!BH104/9*12</f>
        <v>0</v>
      </c>
      <c r="ER109" s="13">
        <f t="shared" si="255"/>
        <v>0</v>
      </c>
      <c r="ES109" s="43">
        <f t="shared" si="196"/>
        <v>0</v>
      </c>
      <c r="ET109" s="13">
        <v>0</v>
      </c>
      <c r="EU109" s="13">
        <f t="shared" si="256"/>
        <v>0</v>
      </c>
      <c r="EV109" s="43">
        <f t="shared" si="197"/>
        <v>0</v>
      </c>
      <c r="EW109" s="13">
        <f ca="1">'13年1-9支出明细'!BJ104/9*12</f>
        <v>0</v>
      </c>
      <c r="EX109" s="13">
        <f t="shared" si="257"/>
        <v>0</v>
      </c>
      <c r="EY109" s="43">
        <f t="shared" si="198"/>
        <v>0</v>
      </c>
      <c r="EZ109" s="13">
        <f ca="1">'13年1-9支出明细'!BK104/9*12</f>
        <v>0</v>
      </c>
      <c r="FA109" s="13">
        <f t="shared" si="258"/>
        <v>0</v>
      </c>
      <c r="FB109" s="43">
        <f t="shared" si="199"/>
        <v>0</v>
      </c>
      <c r="FC109" s="13">
        <f ca="1">'13年1-9支出明细'!BL104/9*12</f>
        <v>0</v>
      </c>
      <c r="FD109" s="13">
        <f t="shared" si="259"/>
        <v>0</v>
      </c>
      <c r="FE109" s="43">
        <f t="shared" si="200"/>
        <v>0</v>
      </c>
      <c r="FF109" s="13">
        <f ca="1">'13年1-9支出明细'!BM104/9*12</f>
        <v>0</v>
      </c>
      <c r="FG109" s="13">
        <f t="shared" si="260"/>
        <v>0</v>
      </c>
      <c r="FH109" s="43">
        <f t="shared" si="201"/>
        <v>0</v>
      </c>
      <c r="FI109" s="13">
        <f ca="1">'13年1-9支出明细'!BN104/9*12</f>
        <v>0</v>
      </c>
      <c r="FJ109" s="13">
        <f ca="1">Sheet2!EX103+Sheet2!BF103</f>
        <v>0</v>
      </c>
      <c r="FK109" s="13">
        <f t="shared" si="261"/>
        <v>0</v>
      </c>
      <c r="FL109" s="43">
        <f t="shared" si="202"/>
        <v>0</v>
      </c>
      <c r="FM109" s="13">
        <f ca="1">'13年1-9支出明细'!BP104/9*12</f>
        <v>0</v>
      </c>
      <c r="FN109" s="13">
        <v>0</v>
      </c>
      <c r="FO109" s="43">
        <v>0</v>
      </c>
      <c r="FP109" s="13">
        <v>0</v>
      </c>
      <c r="FQ109" s="13">
        <f t="shared" si="262"/>
        <v>0</v>
      </c>
      <c r="FR109" s="43">
        <f t="shared" si="203"/>
        <v>0</v>
      </c>
      <c r="FS109" s="13">
        <f ca="1">'13年1-9支出明细'!BR104/9*12</f>
        <v>0</v>
      </c>
      <c r="FT109" s="13">
        <f ca="1">Sheet2!FC19+Sheet2!BJ19</f>
        <v>0</v>
      </c>
      <c r="FU109" s="13"/>
      <c r="FV109" s="43"/>
      <c r="FW109" s="13">
        <f ca="1">'13年1-9支出明细'!BT104/9*12</f>
        <v>0</v>
      </c>
      <c r="FX109" s="13">
        <f t="shared" si="263"/>
        <v>0</v>
      </c>
      <c r="FY109" s="43">
        <f t="shared" si="204"/>
        <v>0</v>
      </c>
      <c r="FZ109" s="12">
        <f ca="1">'13年1-9支出明细'!BU104/9*12</f>
        <v>20445.48</v>
      </c>
      <c r="GA109" s="12">
        <f t="shared" si="264"/>
        <v>23727.495250590986</v>
      </c>
      <c r="GB109" s="43">
        <f t="shared" si="205"/>
        <v>7.0665123291352059E-4</v>
      </c>
      <c r="GC109" s="12">
        <f ca="1">'13年1-9支出明细'!BV104/9*12</f>
        <v>0</v>
      </c>
      <c r="GD109" s="12">
        <f t="shared" si="265"/>
        <v>0</v>
      </c>
      <c r="GE109" s="43">
        <f t="shared" si="206"/>
        <v>0</v>
      </c>
      <c r="GF109" s="12">
        <f ca="1">'13年1-9支出明细'!BW104/9*12</f>
        <v>0</v>
      </c>
      <c r="GG109" s="12">
        <f t="shared" si="266"/>
        <v>0</v>
      </c>
      <c r="GH109" s="43">
        <f t="shared" si="207"/>
        <v>0</v>
      </c>
      <c r="GI109" s="12">
        <v>0</v>
      </c>
      <c r="GJ109" s="12">
        <f t="shared" si="267"/>
        <v>0</v>
      </c>
      <c r="GK109" s="43">
        <f t="shared" si="208"/>
        <v>0</v>
      </c>
      <c r="GL109" s="27">
        <f t="shared" si="285"/>
        <v>0</v>
      </c>
      <c r="GM109" s="27">
        <f t="shared" si="268"/>
        <v>0</v>
      </c>
      <c r="GN109" s="43">
        <f t="shared" si="209"/>
        <v>0</v>
      </c>
      <c r="GO109" s="13">
        <f ca="1">'13年1-9支出明细'!BZ104/9*12</f>
        <v>0</v>
      </c>
      <c r="GP109" s="13" t="e">
        <f t="shared" si="269"/>
        <v>#DIV/0!</v>
      </c>
      <c r="GQ109" s="43" t="e">
        <f t="shared" si="210"/>
        <v>#DIV/0!</v>
      </c>
      <c r="GR109" s="13">
        <f ca="1">'13年1-9支出明细'!CA104/9*12</f>
        <v>0</v>
      </c>
      <c r="GS109" s="13">
        <f t="shared" si="270"/>
        <v>0</v>
      </c>
      <c r="GT109" s="43">
        <f t="shared" si="211"/>
        <v>0</v>
      </c>
      <c r="GU109" s="13">
        <f ca="1">'13年1-9支出明细'!CB104/9*12</f>
        <v>0</v>
      </c>
      <c r="GV109" s="27">
        <f t="shared" si="271"/>
        <v>0</v>
      </c>
      <c r="GW109" s="38">
        <f t="shared" si="214"/>
        <v>0</v>
      </c>
      <c r="GX109" s="13">
        <f ca="1">'13年1-9支出明细'!CC104/9*12</f>
        <v>0</v>
      </c>
      <c r="GY109" s="13">
        <f t="shared" si="272"/>
        <v>0</v>
      </c>
      <c r="GZ109" s="43">
        <f t="shared" si="212"/>
        <v>0</v>
      </c>
      <c r="HA109" s="13">
        <f ca="1">'13年1-9支出明细'!CD104/9*12</f>
        <v>0</v>
      </c>
      <c r="HB109" s="13">
        <f t="shared" si="273"/>
        <v>0</v>
      </c>
      <c r="HC109" s="56">
        <f t="shared" si="213"/>
        <v>0</v>
      </c>
    </row>
    <row r="110" spans="1:211">
      <c r="A110" s="18">
        <v>316</v>
      </c>
      <c r="B110" s="3" t="s">
        <v>583</v>
      </c>
      <c r="C110" s="3" t="s">
        <v>399</v>
      </c>
      <c r="D110" s="12">
        <f t="shared" si="279"/>
        <v>10684.293333333333</v>
      </c>
      <c r="E110" s="12">
        <f t="shared" si="280"/>
        <v>0</v>
      </c>
      <c r="F110" s="13">
        <v>0</v>
      </c>
      <c r="G110" s="26">
        <f t="shared" si="215"/>
        <v>0</v>
      </c>
      <c r="H110" s="40">
        <f t="shared" si="216"/>
        <v>0</v>
      </c>
      <c r="I110" s="13">
        <v>0</v>
      </c>
      <c r="J110" s="13">
        <f t="shared" si="217"/>
        <v>0</v>
      </c>
      <c r="K110" s="40">
        <f t="shared" si="155"/>
        <v>0</v>
      </c>
      <c r="L110" s="13">
        <v>0</v>
      </c>
      <c r="M110" s="13">
        <f t="shared" si="218"/>
        <v>0</v>
      </c>
      <c r="N110" s="40">
        <f t="shared" si="156"/>
        <v>0</v>
      </c>
      <c r="O110" s="13">
        <v>0</v>
      </c>
      <c r="P110" s="13">
        <v>0</v>
      </c>
      <c r="Q110" s="13">
        <f t="shared" si="281"/>
        <v>0</v>
      </c>
      <c r="R110" s="43">
        <f t="shared" si="282"/>
        <v>0</v>
      </c>
      <c r="S110" s="124">
        <v>0</v>
      </c>
      <c r="T110" s="130">
        <v>0</v>
      </c>
      <c r="U110" s="125">
        <v>0</v>
      </c>
      <c r="V110" s="125">
        <f t="shared" si="219"/>
        <v>0</v>
      </c>
      <c r="W110" s="43">
        <f t="shared" si="157"/>
        <v>0</v>
      </c>
      <c r="X110" s="13">
        <f ca="1">'13年1-9支出明细'!K105/9*12</f>
        <v>0</v>
      </c>
      <c r="Y110" s="13">
        <f t="shared" si="220"/>
        <v>0</v>
      </c>
      <c r="Z110" s="43">
        <f t="shared" si="158"/>
        <v>0</v>
      </c>
      <c r="AA110" s="13">
        <f ca="1">'13年1-9支出明细'!L105/9*12</f>
        <v>0</v>
      </c>
      <c r="AB110" s="13">
        <f t="shared" si="221"/>
        <v>0</v>
      </c>
      <c r="AC110" s="43">
        <f t="shared" si="159"/>
        <v>0</v>
      </c>
      <c r="AD110" s="13">
        <f ca="1">'13年1-9支出明细'!M105/9*12</f>
        <v>0</v>
      </c>
      <c r="AE110" s="13">
        <f t="shared" si="222"/>
        <v>0</v>
      </c>
      <c r="AF110" s="43">
        <f t="shared" si="160"/>
        <v>0</v>
      </c>
      <c r="AG110" s="13">
        <f ca="1">'13年1-9支出明细'!N105/9*12</f>
        <v>0</v>
      </c>
      <c r="AH110" s="23">
        <v>0</v>
      </c>
      <c r="AI110" s="43">
        <v>0</v>
      </c>
      <c r="AJ110" s="23">
        <f t="shared" si="161"/>
        <v>0</v>
      </c>
      <c r="AK110" s="23">
        <f t="shared" si="162"/>
        <v>0</v>
      </c>
      <c r="AL110" s="43">
        <f t="shared" si="163"/>
        <v>0</v>
      </c>
      <c r="AM110" s="13">
        <f ca="1">'13年1-9支出明细'!P105/9*12</f>
        <v>0</v>
      </c>
      <c r="AN110" s="13">
        <f t="shared" si="223"/>
        <v>0</v>
      </c>
      <c r="AO110" s="43">
        <f t="shared" si="164"/>
        <v>0</v>
      </c>
      <c r="AP110" s="13">
        <f ca="1">'13年1-9支出明细'!Q105/9*12</f>
        <v>0</v>
      </c>
      <c r="AQ110" s="13">
        <f t="shared" si="224"/>
        <v>0</v>
      </c>
      <c r="AR110" s="43">
        <f t="shared" si="165"/>
        <v>0</v>
      </c>
      <c r="AS110" s="13">
        <f ca="1">'13年1-9支出明细'!R105/9*12</f>
        <v>0</v>
      </c>
      <c r="AT110" s="13">
        <f t="shared" si="225"/>
        <v>0</v>
      </c>
      <c r="AU110" s="43">
        <f t="shared" si="166"/>
        <v>0</v>
      </c>
      <c r="AV110" s="13">
        <v>0</v>
      </c>
      <c r="AW110" s="13">
        <f t="shared" si="226"/>
        <v>0</v>
      </c>
      <c r="AX110" s="43">
        <f t="shared" si="167"/>
        <v>0</v>
      </c>
      <c r="AY110" s="12">
        <f t="shared" si="227"/>
        <v>86.74666666666667</v>
      </c>
      <c r="AZ110" s="31">
        <f t="shared" si="228"/>
        <v>100.67169473829586</v>
      </c>
      <c r="BA110" s="43">
        <f t="shared" si="168"/>
        <v>8.3094798974795622E-7</v>
      </c>
      <c r="BB110" s="13">
        <f ca="1">'13年1-9支出明细'!U105/9*12</f>
        <v>0</v>
      </c>
      <c r="BC110" s="13">
        <f t="shared" si="229"/>
        <v>0</v>
      </c>
      <c r="BD110" s="43">
        <f t="shared" si="169"/>
        <v>0</v>
      </c>
      <c r="BE110" s="13">
        <f ca="1">'13年1-9支出明细'!V105/9*12</f>
        <v>0</v>
      </c>
      <c r="BF110" s="13">
        <f t="shared" si="230"/>
        <v>0</v>
      </c>
      <c r="BG110" s="43">
        <f t="shared" si="170"/>
        <v>0</v>
      </c>
      <c r="BH110" s="13">
        <f ca="1">'13年1-9支出明细'!W105/9*12</f>
        <v>0</v>
      </c>
      <c r="BI110" s="13">
        <f t="shared" si="231"/>
        <v>0</v>
      </c>
      <c r="BJ110" s="43">
        <f t="shared" si="171"/>
        <v>0</v>
      </c>
      <c r="BK110" s="13">
        <f ca="1">'13年1-9支出明细'!X105/9*12</f>
        <v>22.666666666666664</v>
      </c>
      <c r="BL110" s="13">
        <f t="shared" si="232"/>
        <v>26.305238403796942</v>
      </c>
      <c r="BM110" s="43">
        <f t="shared" si="172"/>
        <v>3.3346855810294365E-5</v>
      </c>
      <c r="BN110" s="13">
        <f ca="1">'13年1-9支出明细'!Y105/9*12</f>
        <v>0</v>
      </c>
      <c r="BO110" s="13">
        <f t="shared" si="233"/>
        <v>0</v>
      </c>
      <c r="BP110" s="43">
        <f t="shared" si="173"/>
        <v>0</v>
      </c>
      <c r="BQ110" s="13">
        <f ca="1">'13年1-9支出明细'!Z105/9*12</f>
        <v>64.08</v>
      </c>
      <c r="BR110" s="13">
        <f ca="1">Sheet2!EP104+Sheet2!V104</f>
        <v>0</v>
      </c>
      <c r="BS110" s="13">
        <f t="shared" si="234"/>
        <v>74.366456334498906</v>
      </c>
      <c r="BT110" s="43">
        <f t="shared" si="174"/>
        <v>7.2456344625705775E-7</v>
      </c>
      <c r="BU110" s="13">
        <f ca="1">'13年1-9支出明细'!AB105/9*12</f>
        <v>0</v>
      </c>
      <c r="BV110" s="13">
        <f t="shared" si="235"/>
        <v>0</v>
      </c>
      <c r="BW110" s="43">
        <f t="shared" si="175"/>
        <v>0</v>
      </c>
      <c r="BX110" s="13">
        <f ca="1">'13年1-9支出明细'!AC105/9*12</f>
        <v>0</v>
      </c>
      <c r="BY110" s="13">
        <f t="shared" si="236"/>
        <v>0</v>
      </c>
      <c r="BZ110" s="43">
        <f t="shared" si="176"/>
        <v>0</v>
      </c>
      <c r="CA110" s="12">
        <f t="shared" si="274"/>
        <v>10597.546666666667</v>
      </c>
      <c r="CB110" s="30">
        <f t="shared" si="237"/>
        <v>12298.720215971927</v>
      </c>
      <c r="CC110" s="43">
        <f t="shared" si="177"/>
        <v>3.9625638398529638E-5</v>
      </c>
      <c r="CD110" s="13">
        <f ca="1">'13年1-9支出明细'!AE105/9*12</f>
        <v>0</v>
      </c>
      <c r="CE110" s="13">
        <f t="shared" si="238"/>
        <v>0</v>
      </c>
      <c r="CF110" s="43">
        <f t="shared" si="178"/>
        <v>0</v>
      </c>
      <c r="CG110" s="13">
        <f ca="1">'13年1-9支出明细'!AF105/9*12</f>
        <v>10597.546666666667</v>
      </c>
      <c r="CH110" s="13">
        <f ca="1">Sheet2!BP104+Sheet2!ET104</f>
        <v>0</v>
      </c>
      <c r="CI110" s="13">
        <f t="shared" si="239"/>
        <v>12298.720215971925</v>
      </c>
      <c r="CJ110" s="43">
        <f t="shared" si="179"/>
        <v>3.3617344179680877E-4</v>
      </c>
      <c r="CK110" s="12">
        <f t="shared" si="283"/>
        <v>0</v>
      </c>
      <c r="CL110" s="30">
        <f t="shared" si="240"/>
        <v>0</v>
      </c>
      <c r="CM110" s="43">
        <f t="shared" si="180"/>
        <v>0</v>
      </c>
      <c r="CN110" s="13">
        <f ca="1">'13年1-9支出明细'!AI105/9*12</f>
        <v>0</v>
      </c>
      <c r="CO110" s="13">
        <f t="shared" si="241"/>
        <v>0</v>
      </c>
      <c r="CP110" s="43">
        <f t="shared" si="181"/>
        <v>0</v>
      </c>
      <c r="CQ110" s="13">
        <f ca="1">'13年1-9支出明细'!AJ105/9*12</f>
        <v>0</v>
      </c>
      <c r="CR110" s="13">
        <f t="shared" si="242"/>
        <v>0</v>
      </c>
      <c r="CS110" s="43">
        <f t="shared" si="182"/>
        <v>0</v>
      </c>
      <c r="CT110" s="13">
        <f ca="1">'13年1-9支出明细'!AK105/9*12</f>
        <v>0</v>
      </c>
      <c r="CU110" s="13">
        <f t="shared" si="243"/>
        <v>0</v>
      </c>
      <c r="CV110" s="43">
        <f t="shared" si="183"/>
        <v>0</v>
      </c>
      <c r="CW110" s="13">
        <f ca="1">'13年1-9支出明细'!AL105/9*12</f>
        <v>0</v>
      </c>
      <c r="CX110" s="13">
        <f t="shared" si="244"/>
        <v>0</v>
      </c>
      <c r="CY110" s="43">
        <f t="shared" si="184"/>
        <v>0</v>
      </c>
      <c r="CZ110" s="13">
        <f ca="1">'13年1-9支出明细'!AM105/9*12</f>
        <v>0</v>
      </c>
      <c r="DA110" s="13">
        <f t="shared" si="245"/>
        <v>0</v>
      </c>
      <c r="DB110" s="43">
        <f t="shared" si="185"/>
        <v>0</v>
      </c>
      <c r="DC110" s="13">
        <f ca="1">'13年1-9支出明细'!AN105/9*12</f>
        <v>0</v>
      </c>
      <c r="DD110" s="13">
        <f t="shared" si="246"/>
        <v>0</v>
      </c>
      <c r="DE110" s="14">
        <f t="shared" si="284"/>
        <v>0</v>
      </c>
      <c r="DF110" s="43">
        <f t="shared" si="186"/>
        <v>0</v>
      </c>
      <c r="DG110" s="13">
        <f ca="1">'13年1-9支出明细'!AP105/9*12</f>
        <v>0</v>
      </c>
      <c r="DH110" s="13">
        <f t="shared" si="247"/>
        <v>0</v>
      </c>
      <c r="DI110" s="43">
        <f t="shared" si="187"/>
        <v>0</v>
      </c>
      <c r="DJ110" s="13">
        <f ca="1">'13年1-9支出明细'!AQ105/9*12</f>
        <v>0</v>
      </c>
      <c r="DK110" s="13">
        <f t="shared" si="248"/>
        <v>0</v>
      </c>
      <c r="DL110" s="43">
        <f t="shared" si="188"/>
        <v>0</v>
      </c>
      <c r="DM110" s="13">
        <f ca="1">'13年1-9支出明细'!AR105/9*12</f>
        <v>0</v>
      </c>
      <c r="DN110" s="13">
        <f ca="1">Sheet2!DK104+Sheet2!AH104</f>
        <v>0</v>
      </c>
      <c r="DO110" s="13"/>
      <c r="DP110" s="43">
        <f t="shared" si="189"/>
        <v>0</v>
      </c>
      <c r="DQ110" s="13">
        <f ca="1">'13年1-9支出明细'!AT105/9*12</f>
        <v>0</v>
      </c>
      <c r="DR110" s="13">
        <f t="shared" si="249"/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43">
        <f t="shared" si="190"/>
        <v>0</v>
      </c>
      <c r="EA110" s="13">
        <v>0</v>
      </c>
      <c r="EB110" s="13">
        <f t="shared" si="250"/>
        <v>0</v>
      </c>
      <c r="EC110" s="43">
        <f t="shared" si="191"/>
        <v>0</v>
      </c>
      <c r="ED110" s="13">
        <f ca="1">'13年1-9支出明细'!BC105/9*12</f>
        <v>0</v>
      </c>
      <c r="EE110" s="13">
        <f t="shared" si="251"/>
        <v>0</v>
      </c>
      <c r="EF110" s="43">
        <f t="shared" si="192"/>
        <v>0</v>
      </c>
      <c r="EG110" s="13">
        <f ca="1">'13年1-9支出明细'!BD105/9*12</f>
        <v>0</v>
      </c>
      <c r="EH110" s="13">
        <f t="shared" si="252"/>
        <v>0</v>
      </c>
      <c r="EI110" s="43">
        <f t="shared" si="193"/>
        <v>0</v>
      </c>
      <c r="EJ110" s="13">
        <f ca="1">'13年1-9支出明细'!BE105/9*12</f>
        <v>0</v>
      </c>
      <c r="EK110" s="13">
        <f t="shared" si="253"/>
        <v>0</v>
      </c>
      <c r="EL110" s="13">
        <f ca="1">Sheet2!DZ104+Sheet2!AV104</f>
        <v>0</v>
      </c>
      <c r="EM110" s="43">
        <f t="shared" si="194"/>
        <v>0</v>
      </c>
      <c r="EN110" s="13">
        <f ca="1">'13年1-9支出明细'!BG105/9*12</f>
        <v>0</v>
      </c>
      <c r="EO110" s="13">
        <f t="shared" si="254"/>
        <v>0</v>
      </c>
      <c r="EP110" s="43">
        <f t="shared" si="195"/>
        <v>0</v>
      </c>
      <c r="EQ110" s="13">
        <f ca="1">'13年1-9支出明细'!BH105/9*12</f>
        <v>0</v>
      </c>
      <c r="ER110" s="13">
        <f t="shared" si="255"/>
        <v>0</v>
      </c>
      <c r="ES110" s="43">
        <f t="shared" si="196"/>
        <v>0</v>
      </c>
      <c r="ET110" s="13">
        <v>0</v>
      </c>
      <c r="EU110" s="13">
        <f t="shared" si="256"/>
        <v>0</v>
      </c>
      <c r="EV110" s="43">
        <f t="shared" si="197"/>
        <v>0</v>
      </c>
      <c r="EW110" s="13">
        <f ca="1">'13年1-9支出明细'!BJ105/9*12</f>
        <v>0</v>
      </c>
      <c r="EX110" s="13">
        <f t="shared" si="257"/>
        <v>0</v>
      </c>
      <c r="EY110" s="43">
        <f t="shared" si="198"/>
        <v>0</v>
      </c>
      <c r="EZ110" s="13">
        <f ca="1">'13年1-9支出明细'!BK105/9*12</f>
        <v>0</v>
      </c>
      <c r="FA110" s="13">
        <f t="shared" si="258"/>
        <v>0</v>
      </c>
      <c r="FB110" s="43">
        <f t="shared" si="199"/>
        <v>0</v>
      </c>
      <c r="FC110" s="13">
        <f ca="1">'13年1-9支出明细'!BL105/9*12</f>
        <v>0</v>
      </c>
      <c r="FD110" s="13">
        <f t="shared" si="259"/>
        <v>0</v>
      </c>
      <c r="FE110" s="43">
        <f t="shared" si="200"/>
        <v>0</v>
      </c>
      <c r="FF110" s="13">
        <f ca="1">'13年1-9支出明细'!BM105/9*12</f>
        <v>0</v>
      </c>
      <c r="FG110" s="13">
        <f t="shared" si="260"/>
        <v>0</v>
      </c>
      <c r="FH110" s="43">
        <f t="shared" si="201"/>
        <v>0</v>
      </c>
      <c r="FI110" s="13">
        <f ca="1">'13年1-9支出明细'!BN105/9*12</f>
        <v>0</v>
      </c>
      <c r="FJ110" s="13">
        <f ca="1">Sheet2!EX104+Sheet2!BF104</f>
        <v>0</v>
      </c>
      <c r="FK110" s="13">
        <f t="shared" si="261"/>
        <v>0</v>
      </c>
      <c r="FL110" s="43">
        <f t="shared" si="202"/>
        <v>0</v>
      </c>
      <c r="FM110" s="13">
        <f ca="1">'13年1-9支出明细'!BP105/9*12</f>
        <v>0</v>
      </c>
      <c r="FN110" s="13">
        <v>0</v>
      </c>
      <c r="FO110" s="43">
        <v>0</v>
      </c>
      <c r="FP110" s="13">
        <v>0</v>
      </c>
      <c r="FQ110" s="13">
        <f t="shared" si="262"/>
        <v>0</v>
      </c>
      <c r="FR110" s="43">
        <f t="shared" si="203"/>
        <v>0</v>
      </c>
      <c r="FS110" s="13">
        <f ca="1">'13年1-9支出明细'!BR105/9*12</f>
        <v>0</v>
      </c>
      <c r="FT110" s="13">
        <f ca="1">Sheet2!FC20+Sheet2!BJ20</f>
        <v>0</v>
      </c>
      <c r="FU110" s="13"/>
      <c r="FV110" s="43"/>
      <c r="FW110" s="13">
        <f ca="1">'13年1-9支出明细'!BT105/9*12</f>
        <v>0</v>
      </c>
      <c r="FX110" s="13">
        <f t="shared" si="263"/>
        <v>0</v>
      </c>
      <c r="FY110" s="43">
        <f t="shared" si="204"/>
        <v>0</v>
      </c>
      <c r="FZ110" s="12">
        <f ca="1">'13年1-9支出明细'!BU105/9*12</f>
        <v>0</v>
      </c>
      <c r="GA110" s="12">
        <f t="shared" si="264"/>
        <v>0</v>
      </c>
      <c r="GB110" s="43">
        <f t="shared" si="205"/>
        <v>0</v>
      </c>
      <c r="GC110" s="12">
        <f ca="1">'13年1-9支出明细'!BV105/9*12</f>
        <v>0</v>
      </c>
      <c r="GD110" s="12">
        <f t="shared" si="265"/>
        <v>0</v>
      </c>
      <c r="GE110" s="43">
        <f t="shared" si="206"/>
        <v>0</v>
      </c>
      <c r="GF110" s="12">
        <f ca="1">'13年1-9支出明细'!BW105/9*12</f>
        <v>0</v>
      </c>
      <c r="GG110" s="12">
        <f t="shared" si="266"/>
        <v>0</v>
      </c>
      <c r="GH110" s="43">
        <f t="shared" si="207"/>
        <v>0</v>
      </c>
      <c r="GI110" s="12">
        <v>0</v>
      </c>
      <c r="GJ110" s="12">
        <f t="shared" si="267"/>
        <v>0</v>
      </c>
      <c r="GK110" s="43">
        <f t="shared" si="208"/>
        <v>0</v>
      </c>
      <c r="GL110" s="27">
        <f t="shared" si="285"/>
        <v>0</v>
      </c>
      <c r="GM110" s="27">
        <f t="shared" si="268"/>
        <v>0</v>
      </c>
      <c r="GN110" s="43">
        <f t="shared" si="209"/>
        <v>0</v>
      </c>
      <c r="GO110" s="13">
        <f ca="1">'13年1-9支出明细'!BZ105/9*12</f>
        <v>0</v>
      </c>
      <c r="GP110" s="13" t="e">
        <f t="shared" si="269"/>
        <v>#DIV/0!</v>
      </c>
      <c r="GQ110" s="43" t="e">
        <f t="shared" si="210"/>
        <v>#DIV/0!</v>
      </c>
      <c r="GR110" s="13">
        <f ca="1">'13年1-9支出明细'!CA105/9*12</f>
        <v>0</v>
      </c>
      <c r="GS110" s="13">
        <f t="shared" si="270"/>
        <v>0</v>
      </c>
      <c r="GT110" s="43">
        <f t="shared" si="211"/>
        <v>0</v>
      </c>
      <c r="GU110" s="13">
        <f ca="1">'13年1-9支出明细'!CB105/9*12</f>
        <v>0</v>
      </c>
      <c r="GV110" s="27">
        <f t="shared" si="271"/>
        <v>0</v>
      </c>
      <c r="GW110" s="38">
        <f t="shared" si="214"/>
        <v>0</v>
      </c>
      <c r="GX110" s="13">
        <f ca="1">'13年1-9支出明细'!CC105/9*12</f>
        <v>0</v>
      </c>
      <c r="GY110" s="13">
        <f t="shared" si="272"/>
        <v>0</v>
      </c>
      <c r="GZ110" s="43">
        <f t="shared" si="212"/>
        <v>0</v>
      </c>
      <c r="HA110" s="13">
        <f ca="1">'13年1-9支出明细'!CD105/9*12</f>
        <v>0</v>
      </c>
      <c r="HB110" s="13">
        <f t="shared" si="273"/>
        <v>0</v>
      </c>
      <c r="HC110" s="56">
        <f t="shared" si="213"/>
        <v>0</v>
      </c>
    </row>
    <row r="111" spans="1:211">
      <c r="A111" s="18">
        <v>4</v>
      </c>
      <c r="B111" s="3" t="s">
        <v>584</v>
      </c>
      <c r="C111" s="3" t="s">
        <v>400</v>
      </c>
      <c r="D111" s="12">
        <f>SUM(D112:D188)-D120-D136-D148-D175-D177-D183-D185-D187</f>
        <v>148922960.29999998</v>
      </c>
      <c r="E111" s="12">
        <f>SUM(E112:E188)-E120-E136-E148-E175-E177-E183-E185-E187</f>
        <v>35738692.999999978</v>
      </c>
      <c r="F111" s="12">
        <f>SUM(F112:F188)-F120-F136-F148-F175-F177-F183-F185-F187</f>
        <v>14733900</v>
      </c>
      <c r="G111" s="12">
        <f>SUM(G112:G188)-G120-G136-G148-G175-G177-G183-G185-G187</f>
        <v>17099062.593428113</v>
      </c>
      <c r="H111" s="40">
        <f t="shared" si="216"/>
        <v>0.21572285009798517</v>
      </c>
      <c r="I111" s="12">
        <f t="shared" ref="I111:BY111" si="286">SUM(I112:I188)-I120-I136-I148-I175-I177-I183-I185-I187</f>
        <v>4933252</v>
      </c>
      <c r="J111" s="12">
        <f t="shared" si="286"/>
        <v>5725163.3808532991</v>
      </c>
      <c r="K111" s="12">
        <f t="shared" si="286"/>
        <v>0.13288221591284666</v>
      </c>
      <c r="L111" s="12">
        <f t="shared" si="286"/>
        <v>6630255.0000000019</v>
      </c>
      <c r="M111" s="12">
        <f t="shared" si="286"/>
        <v>7694578.1670426559</v>
      </c>
      <c r="N111" s="12">
        <f t="shared" si="286"/>
        <v>0.21572285009798531</v>
      </c>
      <c r="O111" s="12">
        <f>SUM(O112:O188)-O120-O136-O148-O175-O177-O183-O185-O187</f>
        <v>1200960</v>
      </c>
      <c r="P111" s="12">
        <f>SUM(P112:P188)-P120-P136-P148-P175-P177-P183-P185-P187</f>
        <v>713335.23</v>
      </c>
      <c r="Q111" s="12">
        <f>SUM(Q112:Q188)-Q120-Q136-Q148-Q175-Q177-Q183-Q185-Q187</f>
        <v>1393744.3726510585</v>
      </c>
      <c r="R111" s="12">
        <f>SUM(R112:R188)-R120-R136-R148-R175-R177-R183-R185-R187</f>
        <v>0.21485616144267922</v>
      </c>
      <c r="S111" s="123">
        <v>1501204</v>
      </c>
      <c r="T111" s="126">
        <f t="shared" si="286"/>
        <v>1857600</v>
      </c>
      <c r="U111" s="126">
        <f t="shared" si="286"/>
        <v>713335.23</v>
      </c>
      <c r="V111" s="126">
        <f t="shared" si="286"/>
        <v>2155791.6555394069</v>
      </c>
      <c r="W111" s="126">
        <f t="shared" si="286"/>
        <v>0.33233147273507946</v>
      </c>
      <c r="X111" s="12">
        <f t="shared" si="286"/>
        <v>1347070.6666666667</v>
      </c>
      <c r="Y111" s="12">
        <f t="shared" si="286"/>
        <v>1563309.4867688979</v>
      </c>
      <c r="Z111" s="12">
        <f t="shared" si="286"/>
        <v>0.5531321156761545</v>
      </c>
      <c r="AA111" s="12">
        <f t="shared" si="286"/>
        <v>6600</v>
      </c>
      <c r="AB111" s="12">
        <f t="shared" si="286"/>
        <v>8000</v>
      </c>
      <c r="AC111" s="12">
        <f t="shared" si="286"/>
        <v>1</v>
      </c>
      <c r="AD111" s="12">
        <f t="shared" si="286"/>
        <v>24000</v>
      </c>
      <c r="AE111" s="12">
        <f t="shared" si="286"/>
        <v>29000</v>
      </c>
      <c r="AF111" s="12">
        <f t="shared" si="286"/>
        <v>1</v>
      </c>
      <c r="AG111" s="12">
        <v>0</v>
      </c>
      <c r="AH111" s="23">
        <v>0</v>
      </c>
      <c r="AI111" s="43">
        <v>0</v>
      </c>
      <c r="AJ111" s="23">
        <f t="shared" si="161"/>
        <v>577917.33333333337</v>
      </c>
      <c r="AK111" s="23">
        <f t="shared" si="162"/>
        <v>670687.64254499658</v>
      </c>
      <c r="AL111" s="12">
        <f t="shared" si="286"/>
        <v>1</v>
      </c>
      <c r="AM111" s="12">
        <f t="shared" si="286"/>
        <v>5917.333333333333</v>
      </c>
      <c r="AN111" s="12">
        <f t="shared" si="286"/>
        <v>6867.2145903559322</v>
      </c>
      <c r="AO111" s="12">
        <f t="shared" si="286"/>
        <v>1</v>
      </c>
      <c r="AP111" s="12">
        <f t="shared" si="286"/>
        <v>572000</v>
      </c>
      <c r="AQ111" s="12">
        <f t="shared" si="286"/>
        <v>663820.42795464059</v>
      </c>
      <c r="AR111" s="12">
        <f t="shared" si="286"/>
        <v>1</v>
      </c>
      <c r="AS111" s="12">
        <f t="shared" si="286"/>
        <v>6666.6666666666661</v>
      </c>
      <c r="AT111" s="12">
        <f t="shared" si="286"/>
        <v>7736.834824646161</v>
      </c>
      <c r="AU111" s="12">
        <f t="shared" si="286"/>
        <v>1</v>
      </c>
      <c r="AV111" s="12">
        <f t="shared" si="286"/>
        <v>4963506</v>
      </c>
      <c r="AW111" s="12">
        <f t="shared" si="286"/>
        <v>5760273.910971025</v>
      </c>
      <c r="AX111" s="12">
        <f t="shared" si="286"/>
        <v>1</v>
      </c>
      <c r="AY111" s="12">
        <f t="shared" si="286"/>
        <v>3801629.3666666653</v>
      </c>
      <c r="AZ111" s="12">
        <f t="shared" si="286"/>
        <v>4411886.7711636284</v>
      </c>
      <c r="BA111" s="12">
        <f t="shared" si="286"/>
        <v>3.641588087917072E-2</v>
      </c>
      <c r="BB111" s="12">
        <f t="shared" si="286"/>
        <v>0</v>
      </c>
      <c r="BC111" s="12">
        <f t="shared" si="286"/>
        <v>0</v>
      </c>
      <c r="BD111" s="12">
        <f t="shared" si="286"/>
        <v>0</v>
      </c>
      <c r="BE111" s="12">
        <f t="shared" si="286"/>
        <v>2159.5466666666666</v>
      </c>
      <c r="BF111" s="12">
        <f t="shared" si="286"/>
        <v>2506.2083784172801</v>
      </c>
      <c r="BG111" s="12">
        <f t="shared" si="286"/>
        <v>2.2154650033512521E-2</v>
      </c>
      <c r="BH111" s="12">
        <f t="shared" si="286"/>
        <v>0</v>
      </c>
      <c r="BI111" s="12">
        <f t="shared" si="286"/>
        <v>0</v>
      </c>
      <c r="BJ111" s="12">
        <f t="shared" si="286"/>
        <v>0</v>
      </c>
      <c r="BK111" s="12">
        <f t="shared" si="286"/>
        <v>31698.653333333332</v>
      </c>
      <c r="BL111" s="12">
        <f t="shared" si="286"/>
        <v>36787.08675055793</v>
      </c>
      <c r="BM111" s="12">
        <f t="shared" si="286"/>
        <v>4.6634577445022363E-2</v>
      </c>
      <c r="BN111" s="12">
        <f t="shared" si="286"/>
        <v>208818.44</v>
      </c>
      <c r="BO111" s="12">
        <f t="shared" si="286"/>
        <v>242339.0667930427</v>
      </c>
      <c r="BP111" s="12">
        <f t="shared" si="286"/>
        <v>0.1032981798983941</v>
      </c>
      <c r="BQ111" s="12">
        <f t="shared" si="286"/>
        <v>74107.946666666641</v>
      </c>
      <c r="BR111" s="12">
        <f t="shared" si="286"/>
        <v>3484844.7799999989</v>
      </c>
      <c r="BS111" s="12">
        <f t="shared" si="286"/>
        <v>86004.141383053051</v>
      </c>
      <c r="BT111" s="12">
        <f t="shared" si="286"/>
        <v>8.3795114281888603E-4</v>
      </c>
      <c r="BU111" s="12">
        <f t="shared" si="286"/>
        <v>3558034.5599999991</v>
      </c>
      <c r="BV111" s="12">
        <f t="shared" si="286"/>
        <v>4129188.8536653877</v>
      </c>
      <c r="BW111" s="12">
        <f t="shared" si="286"/>
        <v>0.78496879805074282</v>
      </c>
      <c r="BX111" s="12">
        <f t="shared" si="286"/>
        <v>540065.06666666653</v>
      </c>
      <c r="BY111" s="12">
        <f t="shared" si="286"/>
        <v>626759.13230422756</v>
      </c>
      <c r="BZ111" s="12">
        <f t="shared" ref="BZ111:EK111" si="287">SUM(BZ112:BZ188)-BZ120-BZ136-BZ148-BZ175-BZ177-BZ183-BZ185-BZ187</f>
        <v>0.48148255175405974</v>
      </c>
      <c r="CA111" s="12">
        <f t="shared" si="287"/>
        <v>865040.13333333365</v>
      </c>
      <c r="CB111" s="12">
        <f t="shared" si="287"/>
        <v>1003900.8942434839</v>
      </c>
      <c r="CC111" s="12">
        <f t="shared" si="287"/>
        <v>3.2345002670758896E-3</v>
      </c>
      <c r="CD111" s="12">
        <f t="shared" si="287"/>
        <v>851311.2000000003</v>
      </c>
      <c r="CE111" s="12">
        <f t="shared" si="287"/>
        <v>987968.12081569724</v>
      </c>
      <c r="CF111" s="12">
        <f t="shared" si="287"/>
        <v>3.684847284876207E-3</v>
      </c>
      <c r="CG111" s="12">
        <f t="shared" si="287"/>
        <v>13728.933333333334</v>
      </c>
      <c r="CH111" s="12">
        <f t="shared" si="287"/>
        <v>0</v>
      </c>
      <c r="CI111" s="12">
        <f t="shared" si="287"/>
        <v>15932.773427786826</v>
      </c>
      <c r="CJ111" s="12">
        <f t="shared" si="287"/>
        <v>4.355067183032552E-4</v>
      </c>
      <c r="CK111" s="12">
        <f t="shared" si="287"/>
        <v>86892181.986666664</v>
      </c>
      <c r="CL111" s="12">
        <f t="shared" si="287"/>
        <v>100840568.93759015</v>
      </c>
      <c r="CM111" s="12">
        <f t="shared" si="287"/>
        <v>0.94841895155370992</v>
      </c>
      <c r="CN111" s="12">
        <f t="shared" si="287"/>
        <v>1878625.3333333333</v>
      </c>
      <c r="CO111" s="12">
        <f t="shared" si="287"/>
        <v>2180192.0852093752</v>
      </c>
      <c r="CP111" s="12">
        <f t="shared" si="287"/>
        <v>1</v>
      </c>
      <c r="CQ111" s="12">
        <f t="shared" si="287"/>
        <v>179069.33333333334</v>
      </c>
      <c r="CR111" s="12">
        <f t="shared" si="287"/>
        <v>207814.47812392577</v>
      </c>
      <c r="CS111" s="12">
        <f t="shared" si="287"/>
        <v>0.99999999999999989</v>
      </c>
      <c r="CT111" s="12">
        <f t="shared" si="287"/>
        <v>1462076.4666666666</v>
      </c>
      <c r="CU111" s="12">
        <f t="shared" si="287"/>
        <v>1696776.6185403415</v>
      </c>
      <c r="CV111" s="12">
        <f t="shared" si="287"/>
        <v>0.99837627803575524</v>
      </c>
      <c r="CW111" s="12">
        <f t="shared" si="287"/>
        <v>10428524.253333332</v>
      </c>
      <c r="CX111" s="12">
        <f t="shared" si="287"/>
        <v>12102565.441928463</v>
      </c>
      <c r="CY111" s="12">
        <f t="shared" si="287"/>
        <v>1</v>
      </c>
      <c r="CZ111" s="12">
        <f t="shared" si="287"/>
        <v>485831.20000000007</v>
      </c>
      <c r="DA111" s="12">
        <f t="shared" si="287"/>
        <v>563819.36205894523</v>
      </c>
      <c r="DB111" s="12">
        <f t="shared" si="287"/>
        <v>1.0000000000000004</v>
      </c>
      <c r="DC111" s="12">
        <f t="shared" si="287"/>
        <v>3073800</v>
      </c>
      <c r="DD111" s="12">
        <f t="shared" si="287"/>
        <v>3567222.4325996055</v>
      </c>
      <c r="DE111" s="12">
        <f t="shared" si="287"/>
        <v>5245815</v>
      </c>
      <c r="DF111" s="12">
        <f t="shared" si="287"/>
        <v>1</v>
      </c>
      <c r="DG111" s="12">
        <f t="shared" si="287"/>
        <v>953200</v>
      </c>
      <c r="DH111" s="12">
        <f t="shared" si="287"/>
        <v>1106212.6432279081</v>
      </c>
      <c r="DI111" s="12">
        <f t="shared" si="287"/>
        <v>1</v>
      </c>
      <c r="DJ111" s="12">
        <f t="shared" si="287"/>
        <v>4288375</v>
      </c>
      <c r="DK111" s="12">
        <f t="shared" si="287"/>
        <v>4976767.3561712969</v>
      </c>
      <c r="DL111" s="12">
        <f t="shared" si="287"/>
        <v>1</v>
      </c>
      <c r="DM111" s="12">
        <f t="shared" si="287"/>
        <v>4240</v>
      </c>
      <c r="DN111" s="12">
        <f t="shared" si="287"/>
        <v>0</v>
      </c>
      <c r="DO111" s="12">
        <f t="shared" si="287"/>
        <v>0</v>
      </c>
      <c r="DP111" s="12">
        <f t="shared" si="287"/>
        <v>1</v>
      </c>
      <c r="DQ111" s="12">
        <f t="shared" si="287"/>
        <v>1517659.4800000004</v>
      </c>
      <c r="DR111" s="12">
        <f t="shared" si="287"/>
        <v>1761282.1075227577</v>
      </c>
      <c r="DS111" s="12">
        <f t="shared" si="287"/>
        <v>0</v>
      </c>
      <c r="DT111" s="12">
        <f t="shared" si="287"/>
        <v>0</v>
      </c>
      <c r="DU111" s="12">
        <f t="shared" si="287"/>
        <v>0</v>
      </c>
      <c r="DV111" s="12">
        <f t="shared" si="287"/>
        <v>0</v>
      </c>
      <c r="DW111" s="12">
        <f t="shared" si="287"/>
        <v>0</v>
      </c>
      <c r="DX111" s="12">
        <f t="shared" si="287"/>
        <v>0</v>
      </c>
      <c r="DY111" s="12">
        <f t="shared" si="287"/>
        <v>0</v>
      </c>
      <c r="DZ111" s="12">
        <f t="shared" si="287"/>
        <v>0.99999999999999989</v>
      </c>
      <c r="EA111" s="12">
        <f t="shared" si="287"/>
        <v>1708213.8666666665</v>
      </c>
      <c r="EB111" s="12">
        <f t="shared" si="287"/>
        <v>1982425.2797355209</v>
      </c>
      <c r="EC111" s="12">
        <f t="shared" si="287"/>
        <v>0.75753088621377107</v>
      </c>
      <c r="ED111" s="12">
        <f t="shared" si="287"/>
        <v>11178616.133333331</v>
      </c>
      <c r="EE111" s="12">
        <f t="shared" si="287"/>
        <v>12973065.988758713</v>
      </c>
      <c r="EF111" s="12">
        <f t="shared" si="287"/>
        <v>1.0000000000000002</v>
      </c>
      <c r="EG111" s="12">
        <f t="shared" si="287"/>
        <v>7915362.2666666675</v>
      </c>
      <c r="EH111" s="12">
        <f t="shared" si="287"/>
        <v>9185977.5651655272</v>
      </c>
      <c r="EI111" s="12">
        <f t="shared" si="287"/>
        <v>0.99999999999999978</v>
      </c>
      <c r="EJ111" s="12">
        <f t="shared" si="287"/>
        <v>3263253.8666666667</v>
      </c>
      <c r="EK111" s="12">
        <f t="shared" si="287"/>
        <v>3787088.4235931863</v>
      </c>
      <c r="EL111" s="12">
        <f t="shared" ref="EL111:GU111" si="288">SUM(EL112:EL188)-EL120-EL136-EL148-EL175-EL177-EL183-EL185-EL187</f>
        <v>0</v>
      </c>
      <c r="EM111" s="12">
        <f t="shared" si="288"/>
        <v>1</v>
      </c>
      <c r="EN111" s="12">
        <f t="shared" si="288"/>
        <v>188866.66666666669</v>
      </c>
      <c r="EO111" s="12">
        <f t="shared" si="288"/>
        <v>219184.53058222577</v>
      </c>
      <c r="EP111" s="12">
        <f t="shared" si="288"/>
        <v>1</v>
      </c>
      <c r="EQ111" s="12">
        <f t="shared" si="288"/>
        <v>920060.00000000012</v>
      </c>
      <c r="ER111" s="12">
        <f t="shared" si="288"/>
        <v>1072068.6737072319</v>
      </c>
      <c r="ES111" s="12">
        <f t="shared" si="288"/>
        <v>1</v>
      </c>
      <c r="ET111" s="12">
        <f t="shared" si="288"/>
        <v>720739.99999999988</v>
      </c>
      <c r="EU111" s="12">
        <f t="shared" si="288"/>
        <v>836436.94972732104</v>
      </c>
      <c r="EV111" s="12">
        <f t="shared" si="288"/>
        <v>0.60125700537739357</v>
      </c>
      <c r="EW111" s="12">
        <f t="shared" si="288"/>
        <v>1916040.9333333336</v>
      </c>
      <c r="EX111" s="12">
        <f t="shared" si="288"/>
        <v>1600000</v>
      </c>
      <c r="EY111" s="12">
        <f t="shared" si="288"/>
        <v>1</v>
      </c>
      <c r="EZ111" s="12">
        <f t="shared" si="288"/>
        <v>1835126.2666666666</v>
      </c>
      <c r="FA111" s="12">
        <f t="shared" si="288"/>
        <v>2129710.3211354343</v>
      </c>
      <c r="FB111" s="12">
        <f t="shared" si="288"/>
        <v>1</v>
      </c>
      <c r="FC111" s="12">
        <f t="shared" si="288"/>
        <v>1346424.1066666667</v>
      </c>
      <c r="FD111" s="12">
        <f t="shared" si="288"/>
        <v>1562559.1375802648</v>
      </c>
      <c r="FE111" s="12">
        <f t="shared" si="288"/>
        <v>1</v>
      </c>
      <c r="FF111" s="12">
        <f t="shared" si="288"/>
        <v>7220397.706666667</v>
      </c>
      <c r="FG111" s="12">
        <f t="shared" si="288"/>
        <v>8379453.6637100922</v>
      </c>
      <c r="FH111" s="12">
        <f t="shared" si="288"/>
        <v>1</v>
      </c>
      <c r="FI111" s="12">
        <f t="shared" si="288"/>
        <v>40515.666666666672</v>
      </c>
      <c r="FJ111" s="12">
        <f t="shared" si="288"/>
        <v>851769</v>
      </c>
      <c r="FK111" s="12">
        <f t="shared" si="288"/>
        <v>47019.453121563318</v>
      </c>
      <c r="FL111" s="12">
        <f t="shared" si="288"/>
        <v>3.0994099526384194E-2</v>
      </c>
      <c r="FM111" s="12">
        <f t="shared" si="288"/>
        <v>0</v>
      </c>
      <c r="FN111" s="13">
        <v>0</v>
      </c>
      <c r="FO111" s="43">
        <v>0</v>
      </c>
      <c r="FP111" s="12">
        <v>74600</v>
      </c>
      <c r="FQ111" s="12">
        <v>86958.631374363395</v>
      </c>
      <c r="FR111" s="12">
        <f t="shared" si="288"/>
        <v>0</v>
      </c>
      <c r="FS111" s="12">
        <f t="shared" si="288"/>
        <v>0</v>
      </c>
      <c r="FT111" s="12">
        <f t="shared" si="288"/>
        <v>482247.43999999994</v>
      </c>
      <c r="FU111" s="12">
        <f t="shared" si="288"/>
        <v>3115378.7992999991</v>
      </c>
      <c r="FV111" s="12">
        <f t="shared" si="288"/>
        <v>0</v>
      </c>
      <c r="FW111" s="12">
        <f t="shared" si="288"/>
        <v>34694010.57333333</v>
      </c>
      <c r="FX111" s="12">
        <f t="shared" si="288"/>
        <v>40263274.381561115</v>
      </c>
      <c r="FY111" s="12">
        <f t="shared" si="288"/>
        <v>1</v>
      </c>
      <c r="FZ111" s="12">
        <f t="shared" si="288"/>
        <v>4189937.6266666674</v>
      </c>
      <c r="GA111" s="12">
        <f t="shared" si="288"/>
        <v>4862528.301463495</v>
      </c>
      <c r="GB111" s="12">
        <f t="shared" si="288"/>
        <v>0.14481560666292756</v>
      </c>
      <c r="GC111" s="12">
        <f t="shared" si="288"/>
        <v>1758863.8133333335</v>
      </c>
      <c r="GD111" s="12">
        <f t="shared" si="288"/>
        <v>2700000</v>
      </c>
      <c r="GE111" s="12">
        <f t="shared" si="288"/>
        <v>1</v>
      </c>
      <c r="GF111" s="12">
        <f t="shared" si="288"/>
        <v>113640</v>
      </c>
      <c r="GG111" s="12">
        <f t="shared" si="288"/>
        <v>131882.08642091847</v>
      </c>
      <c r="GH111" s="12">
        <f t="shared" si="288"/>
        <v>1</v>
      </c>
      <c r="GI111" s="12">
        <f t="shared" si="288"/>
        <v>9965310.3733333349</v>
      </c>
      <c r="GJ111" s="12">
        <f t="shared" si="288"/>
        <v>11564994.050221944</v>
      </c>
      <c r="GK111" s="12">
        <f t="shared" si="288"/>
        <v>1</v>
      </c>
      <c r="GL111" s="12">
        <f t="shared" si="288"/>
        <v>5597664</v>
      </c>
      <c r="GM111" s="12">
        <f t="shared" si="288"/>
        <v>6496230.2657802198</v>
      </c>
      <c r="GN111" s="12">
        <f t="shared" si="288"/>
        <v>0.97110272408270526</v>
      </c>
      <c r="GO111" s="12">
        <f t="shared" si="288"/>
        <v>0</v>
      </c>
      <c r="GP111" s="12" t="e">
        <f t="shared" si="288"/>
        <v>#DIV/0!</v>
      </c>
      <c r="GQ111" s="12" t="e">
        <f t="shared" si="288"/>
        <v>#DIV/0!</v>
      </c>
      <c r="GR111" s="12">
        <f t="shared" si="288"/>
        <v>259226.66666666666</v>
      </c>
      <c r="GS111" s="12">
        <f t="shared" si="288"/>
        <v>300839.08532154129</v>
      </c>
      <c r="GT111" s="12">
        <f t="shared" si="288"/>
        <v>1</v>
      </c>
      <c r="GU111" s="12">
        <f t="shared" si="288"/>
        <v>5000000</v>
      </c>
      <c r="GV111" s="27">
        <f t="shared" si="271"/>
        <v>5802626.1184846209</v>
      </c>
      <c r="GW111" s="38">
        <f t="shared" si="214"/>
        <v>1</v>
      </c>
      <c r="GX111" s="12">
        <f t="shared" ref="GX111:HC111" si="289">SUM(GX112:GX188)-GX120-GX136-GX148-GX175-GX177-GX183-GX185-GX187</f>
        <v>298080</v>
      </c>
      <c r="GY111" s="12">
        <f t="shared" si="289"/>
        <v>345929.35867957916</v>
      </c>
      <c r="GZ111" s="12">
        <f t="shared" si="289"/>
        <v>1</v>
      </c>
      <c r="HA111" s="12">
        <f t="shared" si="289"/>
        <v>40357.333333333336</v>
      </c>
      <c r="HB111" s="12">
        <f t="shared" si="289"/>
        <v>46835.703294478008</v>
      </c>
      <c r="HC111" s="12">
        <f t="shared" si="289"/>
        <v>0.19503078719613992</v>
      </c>
    </row>
    <row r="112" spans="1:211">
      <c r="A112" s="18">
        <v>401</v>
      </c>
      <c r="B112" s="3" t="s">
        <v>585</v>
      </c>
      <c r="C112" s="3" t="s">
        <v>401</v>
      </c>
      <c r="D112" s="12">
        <f t="shared" ref="D112:D143" si="290">E112+AY112+CA112+CK112+FZ112+GC112+GF112+GI112+GL112</f>
        <v>10344476.359999999</v>
      </c>
      <c r="E112" s="12">
        <f t="shared" ref="E112:E143" si="291">F112+I112+L112+T112+X112+AV112+AA112+AD112+AG112+AJ112+AS112</f>
        <v>2805768.1333333333</v>
      </c>
      <c r="F112" s="13">
        <v>1638984</v>
      </c>
      <c r="G112" s="26">
        <f t="shared" si="215"/>
        <v>1902082.2732356794</v>
      </c>
      <c r="H112" s="40">
        <f t="shared" si="216"/>
        <v>2.3996789698925342E-2</v>
      </c>
      <c r="I112" s="13">
        <v>339108</v>
      </c>
      <c r="J112" s="13">
        <f t="shared" si="217"/>
        <v>393543.38755741651</v>
      </c>
      <c r="K112" s="40">
        <f t="shared" si="155"/>
        <v>9.1342227143015597E-3</v>
      </c>
      <c r="L112" s="13">
        <v>737542.8</v>
      </c>
      <c r="M112" s="13">
        <f t="shared" si="218"/>
        <v>855937.02295605594</v>
      </c>
      <c r="N112" s="40">
        <f t="shared" si="156"/>
        <v>2.3996789698925349E-2</v>
      </c>
      <c r="O112" s="13">
        <v>22320</v>
      </c>
      <c r="P112" s="13">
        <v>2000</v>
      </c>
      <c r="Q112" s="13">
        <f t="shared" ref="Q112:Q119" si="292">$T$4*R112</f>
        <v>25902.922992915352</v>
      </c>
      <c r="R112" s="43">
        <f t="shared" ref="R112:R119" si="293">O112/$T$8</f>
        <v>3.9931300987548308E-3</v>
      </c>
      <c r="S112" s="124">
        <v>271165.33333333331</v>
      </c>
      <c r="T112" s="130">
        <v>76800</v>
      </c>
      <c r="U112" s="125">
        <v>2000</v>
      </c>
      <c r="V112" s="125">
        <f t="shared" si="219"/>
        <v>89128.337179923794</v>
      </c>
      <c r="W112" s="43">
        <f t="shared" si="157"/>
        <v>1.3739802490339202E-2</v>
      </c>
      <c r="X112" s="13">
        <f ca="1">'13年1-9支出明细'!K107/9*12</f>
        <v>13333.333333333332</v>
      </c>
      <c r="Y112" s="13">
        <f t="shared" si="220"/>
        <v>15473.66964929232</v>
      </c>
      <c r="Z112" s="43">
        <f t="shared" si="158"/>
        <v>5.4749131268159593E-3</v>
      </c>
      <c r="AA112" s="13">
        <f ca="1">'13年1-9支出明细'!L107/9*12</f>
        <v>0</v>
      </c>
      <c r="AB112" s="13">
        <f t="shared" si="221"/>
        <v>0</v>
      </c>
      <c r="AC112" s="43">
        <f t="shared" si="159"/>
        <v>0</v>
      </c>
      <c r="AD112" s="13">
        <f ca="1">'13年1-9支出明细'!M107/9*12</f>
        <v>0</v>
      </c>
      <c r="AE112" s="13">
        <f t="shared" si="222"/>
        <v>0</v>
      </c>
      <c r="AF112" s="43">
        <f t="shared" si="160"/>
        <v>0</v>
      </c>
      <c r="AG112" s="13">
        <f ca="1">'13年1-9支出明细'!N107/9*12</f>
        <v>0</v>
      </c>
      <c r="AH112" s="23">
        <v>0</v>
      </c>
      <c r="AI112" s="43">
        <v>0</v>
      </c>
      <c r="AJ112" s="23">
        <f t="shared" si="161"/>
        <v>0</v>
      </c>
      <c r="AK112" s="23">
        <f t="shared" si="162"/>
        <v>0</v>
      </c>
      <c r="AL112" s="43">
        <f t="shared" si="163"/>
        <v>0</v>
      </c>
      <c r="AM112" s="13">
        <f ca="1">'13年1-9支出明细'!P107/9*12</f>
        <v>0</v>
      </c>
      <c r="AN112" s="13">
        <f t="shared" si="223"/>
        <v>0</v>
      </c>
      <c r="AO112" s="43">
        <f t="shared" si="164"/>
        <v>0</v>
      </c>
      <c r="AP112" s="13">
        <f ca="1">'13年1-9支出明细'!Q107/9*12</f>
        <v>0</v>
      </c>
      <c r="AQ112" s="13">
        <f t="shared" si="224"/>
        <v>0</v>
      </c>
      <c r="AR112" s="43">
        <f t="shared" si="165"/>
        <v>0</v>
      </c>
      <c r="AS112" s="13">
        <f ca="1">'13年1-9支出明细'!R107/9*12</f>
        <v>0</v>
      </c>
      <c r="AT112" s="13">
        <f t="shared" si="225"/>
        <v>0</v>
      </c>
      <c r="AU112" s="43">
        <f t="shared" si="166"/>
        <v>0</v>
      </c>
      <c r="AV112" s="13">
        <v>0</v>
      </c>
      <c r="AW112" s="13">
        <f t="shared" si="226"/>
        <v>0</v>
      </c>
      <c r="AX112" s="43">
        <f t="shared" si="167"/>
        <v>0</v>
      </c>
      <c r="AY112" s="12">
        <f t="shared" si="227"/>
        <v>184119.8</v>
      </c>
      <c r="AZ112" s="31">
        <f t="shared" si="228"/>
        <v>213675.67208203292</v>
      </c>
      <c r="BA112" s="43">
        <f t="shared" si="168"/>
        <v>1.7636871082400368E-3</v>
      </c>
      <c r="BB112" s="13">
        <f ca="1">'13年1-9支出明细'!U107/9*12</f>
        <v>0</v>
      </c>
      <c r="BC112" s="13">
        <f t="shared" si="229"/>
        <v>0</v>
      </c>
      <c r="BD112" s="43">
        <f t="shared" si="169"/>
        <v>0</v>
      </c>
      <c r="BE112" s="13">
        <f ca="1">'13年1-9支出明细'!V107/9*12</f>
        <v>0</v>
      </c>
      <c r="BF112" s="13">
        <f t="shared" si="230"/>
        <v>0</v>
      </c>
      <c r="BG112" s="43">
        <f t="shared" si="170"/>
        <v>0</v>
      </c>
      <c r="BH112" s="13">
        <f ca="1">'13年1-9支出明细'!W107/9*12</f>
        <v>0</v>
      </c>
      <c r="BI112" s="13">
        <f t="shared" si="231"/>
        <v>0</v>
      </c>
      <c r="BJ112" s="43">
        <f t="shared" si="171"/>
        <v>0</v>
      </c>
      <c r="BK112" s="13">
        <f ca="1">'13年1-9支出明细'!X107/9*12</f>
        <v>276.13333333333333</v>
      </c>
      <c r="BL112" s="13">
        <f t="shared" si="232"/>
        <v>320.45969843684395</v>
      </c>
      <c r="BM112" s="43">
        <f t="shared" si="172"/>
        <v>4.0624316695952724E-4</v>
      </c>
      <c r="BN112" s="13">
        <f ca="1">'13年1-9支出明细'!Y107/9*12</f>
        <v>82754.253333333341</v>
      </c>
      <c r="BO112" s="13">
        <f t="shared" si="233"/>
        <v>96038.398361538595</v>
      </c>
      <c r="BP112" s="43">
        <f t="shared" si="173"/>
        <v>4.0936824105112284E-2</v>
      </c>
      <c r="BQ112" s="13">
        <f ca="1">'13年1-9支出明细'!Z107/9*12</f>
        <v>25017.053333333337</v>
      </c>
      <c r="BR112" s="13">
        <f ca="1">Sheet2!EP106+Sheet2!V106</f>
        <v>76072.36</v>
      </c>
      <c r="BS112" s="13">
        <f t="shared" si="234"/>
        <v>29032.921415904555</v>
      </c>
      <c r="BT112" s="43">
        <f t="shared" si="174"/>
        <v>2.8287207207235669E-4</v>
      </c>
      <c r="BU112" s="13">
        <f ca="1">'13年1-9支出明细'!AB107/9*12</f>
        <v>46800.479999999996</v>
      </c>
      <c r="BV112" s="13">
        <f t="shared" si="235"/>
        <v>54313.137521123412</v>
      </c>
      <c r="BW112" s="43">
        <f t="shared" si="175"/>
        <v>1.0325058937538212E-2</v>
      </c>
      <c r="BX112" s="13">
        <f ca="1">'13年1-9支出明细'!AC107/9*12</f>
        <v>7633.333333333333</v>
      </c>
      <c r="BY112" s="13">
        <f t="shared" si="236"/>
        <v>8858.6758742198544</v>
      </c>
      <c r="BZ112" s="43">
        <f t="shared" si="176"/>
        <v>6.8053222446085304E-3</v>
      </c>
      <c r="CA112" s="12">
        <f t="shared" si="274"/>
        <v>668150.44000000006</v>
      </c>
      <c r="CB112" s="30">
        <f t="shared" si="237"/>
        <v>775405.43884419836</v>
      </c>
      <c r="CC112" s="43">
        <f t="shared" si="177"/>
        <v>2.4983034813647253E-3</v>
      </c>
      <c r="CD112" s="13">
        <f ca="1">'13年1-9支出明细'!AE107/9*12</f>
        <v>668150.44000000006</v>
      </c>
      <c r="CE112" s="13">
        <f t="shared" si="238"/>
        <v>775405.43884419848</v>
      </c>
      <c r="CF112" s="43">
        <f t="shared" si="178"/>
        <v>2.8920473908047293E-3</v>
      </c>
      <c r="CG112" s="13">
        <f ca="1">'13年1-9支出明细'!AF107/9*12</f>
        <v>0</v>
      </c>
      <c r="CH112" s="13">
        <f ca="1">Sheet2!BP106+Sheet2!ET106</f>
        <v>0</v>
      </c>
      <c r="CI112" s="13">
        <f t="shared" si="239"/>
        <v>0</v>
      </c>
      <c r="CJ112" s="43">
        <f t="shared" si="179"/>
        <v>0</v>
      </c>
      <c r="CK112" s="12">
        <f t="shared" ref="CK112:CK119" si="294">CN112+CQ112+CT112+CW112+CZ112+DC112++DG112+DJ112+DM112+DQ112+EA112+ED112+EN112+EQ112+ET112+EW112+EZ112+FC112+FF112+FI112+FJ112+FM112+FP112+FS112+FW112</f>
        <v>5863653.666666666</v>
      </c>
      <c r="CL112" s="30">
        <f t="shared" si="240"/>
        <v>6804917.9831896238</v>
      </c>
      <c r="CM112" s="43">
        <f t="shared" si="180"/>
        <v>6.4001157936940958E-2</v>
      </c>
      <c r="CN112" s="13">
        <f ca="1">'13年1-9支出明细'!AI107/9*12</f>
        <v>854965.33333333326</v>
      </c>
      <c r="CO112" s="13">
        <f t="shared" si="241"/>
        <v>992208.83471978188</v>
      </c>
      <c r="CP112" s="43">
        <f t="shared" si="181"/>
        <v>0.45510156717429551</v>
      </c>
      <c r="CQ112" s="13">
        <f ca="1">'13年1-9支出明细'!AJ107/9*12</f>
        <v>0</v>
      </c>
      <c r="CR112" s="13">
        <f t="shared" si="242"/>
        <v>0</v>
      </c>
      <c r="CS112" s="43">
        <f t="shared" si="182"/>
        <v>0</v>
      </c>
      <c r="CT112" s="13">
        <f ca="1">'13年1-9支出明细'!AK107/9*12</f>
        <v>0</v>
      </c>
      <c r="CU112" s="13">
        <f t="shared" si="243"/>
        <v>0</v>
      </c>
      <c r="CV112" s="43">
        <f t="shared" si="183"/>
        <v>0</v>
      </c>
      <c r="CW112" s="13">
        <f ca="1">'13年1-9支出明细'!AL107/9*12</f>
        <v>0</v>
      </c>
      <c r="CX112" s="13">
        <f t="shared" si="244"/>
        <v>0</v>
      </c>
      <c r="CY112" s="43">
        <f t="shared" si="184"/>
        <v>0</v>
      </c>
      <c r="CZ112" s="13">
        <f ca="1">'13年1-9支出明细'!AM107/9*12</f>
        <v>463551.20000000007</v>
      </c>
      <c r="DA112" s="13">
        <f t="shared" si="245"/>
        <v>537962.86007497774</v>
      </c>
      <c r="DB112" s="43">
        <f t="shared" si="185"/>
        <v>0.95414045042804996</v>
      </c>
      <c r="DC112" s="13">
        <f ca="1">'13年1-9支出明细'!AN107/9*12</f>
        <v>0</v>
      </c>
      <c r="DD112" s="13">
        <f t="shared" si="246"/>
        <v>0</v>
      </c>
      <c r="DE112" s="14">
        <f t="shared" ref="DE112:DE119" si="295">DG112+DJ112+DM112+DN112</f>
        <v>0</v>
      </c>
      <c r="DF112" s="43">
        <f t="shared" si="186"/>
        <v>0</v>
      </c>
      <c r="DG112" s="13">
        <f ca="1">'13年1-9支出明细'!AP107/9*12</f>
        <v>0</v>
      </c>
      <c r="DH112" s="13">
        <f t="shared" si="247"/>
        <v>0</v>
      </c>
      <c r="DI112" s="43">
        <f t="shared" si="187"/>
        <v>0</v>
      </c>
      <c r="DJ112" s="13">
        <f ca="1">'13年1-9支出明细'!AQ107/9*12</f>
        <v>0</v>
      </c>
      <c r="DK112" s="13">
        <f t="shared" si="248"/>
        <v>0</v>
      </c>
      <c r="DL112" s="43">
        <f t="shared" si="188"/>
        <v>0</v>
      </c>
      <c r="DM112" s="13">
        <f ca="1">'13年1-9支出明细'!AR107/9*12</f>
        <v>0</v>
      </c>
      <c r="DN112" s="13">
        <f ca="1">Sheet2!DK106+Sheet2!AH106</f>
        <v>0</v>
      </c>
      <c r="DO112" s="13"/>
      <c r="DP112" s="43">
        <f t="shared" si="189"/>
        <v>0</v>
      </c>
      <c r="DQ112" s="13">
        <v>0</v>
      </c>
      <c r="DR112" s="13">
        <f t="shared" si="249"/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43">
        <f t="shared" si="190"/>
        <v>0</v>
      </c>
      <c r="EA112" s="13">
        <v>1708213.8666666665</v>
      </c>
      <c r="EB112" s="13">
        <f t="shared" si="250"/>
        <v>1982425.2797355209</v>
      </c>
      <c r="EC112" s="43">
        <f t="shared" si="191"/>
        <v>0.75753088621377107</v>
      </c>
      <c r="ED112" s="13">
        <f ca="1">'13年1-9支出明细'!BC107/9*12</f>
        <v>0</v>
      </c>
      <c r="EE112" s="13">
        <f t="shared" si="251"/>
        <v>0</v>
      </c>
      <c r="EF112" s="43">
        <f t="shared" si="192"/>
        <v>0</v>
      </c>
      <c r="EG112" s="13">
        <f ca="1">'13年1-9支出明细'!BD107/9*12</f>
        <v>0</v>
      </c>
      <c r="EH112" s="13">
        <f t="shared" si="252"/>
        <v>0</v>
      </c>
      <c r="EI112" s="43">
        <f t="shared" si="193"/>
        <v>0</v>
      </c>
      <c r="EJ112" s="13">
        <f ca="1">'13年1-9支出明细'!BE107/9*12</f>
        <v>0</v>
      </c>
      <c r="EK112" s="13">
        <f t="shared" si="253"/>
        <v>0</v>
      </c>
      <c r="EL112" s="13">
        <f ca="1">Sheet2!DZ106+Sheet2!AV106</f>
        <v>0</v>
      </c>
      <c r="EM112" s="43">
        <f t="shared" si="194"/>
        <v>0</v>
      </c>
      <c r="EN112" s="13">
        <f ca="1">'13年1-9支出明细'!BG107/9*12</f>
        <v>0</v>
      </c>
      <c r="EO112" s="13">
        <f t="shared" si="254"/>
        <v>0</v>
      </c>
      <c r="EP112" s="43">
        <f t="shared" si="195"/>
        <v>0</v>
      </c>
      <c r="EQ112" s="13">
        <v>920060.00000000012</v>
      </c>
      <c r="ER112" s="13">
        <v>1072068.6737072319</v>
      </c>
      <c r="ES112" s="43">
        <f t="shared" si="196"/>
        <v>1</v>
      </c>
      <c r="ET112" s="13">
        <v>0</v>
      </c>
      <c r="EU112" s="13">
        <f t="shared" si="256"/>
        <v>0</v>
      </c>
      <c r="EV112" s="43">
        <f t="shared" si="197"/>
        <v>0</v>
      </c>
      <c r="EW112" s="13">
        <v>1916040.9333333336</v>
      </c>
      <c r="EX112" s="13">
        <v>1600000</v>
      </c>
      <c r="EY112" s="43">
        <f t="shared" si="198"/>
        <v>1</v>
      </c>
      <c r="EZ112" s="13">
        <v>0</v>
      </c>
      <c r="FA112" s="13">
        <f t="shared" si="258"/>
        <v>0</v>
      </c>
      <c r="FB112" s="43">
        <f t="shared" si="199"/>
        <v>0</v>
      </c>
      <c r="FC112" s="13">
        <f ca="1">'13年1-9支出明细'!BL107/9*12</f>
        <v>0</v>
      </c>
      <c r="FD112" s="13">
        <f t="shared" si="259"/>
        <v>0</v>
      </c>
      <c r="FE112" s="43">
        <f t="shared" si="200"/>
        <v>0</v>
      </c>
      <c r="FF112" s="13">
        <f ca="1">'13年1-9支出明细'!BM107/9*12</f>
        <v>0</v>
      </c>
      <c r="FG112" s="13">
        <f t="shared" si="260"/>
        <v>0</v>
      </c>
      <c r="FH112" s="43">
        <f t="shared" si="201"/>
        <v>0</v>
      </c>
      <c r="FI112" s="13">
        <f ca="1">'13年1-9支出明细'!BN107/9*12</f>
        <v>822.33333333333326</v>
      </c>
      <c r="FJ112" s="13">
        <f ca="1">Sheet2!EX106+Sheet2!BF106</f>
        <v>0</v>
      </c>
      <c r="FK112" s="13">
        <f t="shared" si="261"/>
        <v>954.33857562010382</v>
      </c>
      <c r="FL112" s="43">
        <f t="shared" si="202"/>
        <v>6.2907717616716009E-4</v>
      </c>
      <c r="FM112" s="13">
        <v>0</v>
      </c>
      <c r="FN112" s="13">
        <v>0</v>
      </c>
      <c r="FO112" s="43">
        <v>0</v>
      </c>
      <c r="FP112" s="13">
        <v>0</v>
      </c>
      <c r="FQ112" s="13">
        <f t="shared" si="262"/>
        <v>0</v>
      </c>
      <c r="FR112" s="43">
        <f t="shared" si="203"/>
        <v>0</v>
      </c>
      <c r="FS112" s="13">
        <f ca="1">'13年1-9支出明细'!BR107/9*12</f>
        <v>0</v>
      </c>
      <c r="FT112" s="13">
        <f ca="1">Sheet2!FC22+Sheet2!BJ22</f>
        <v>0</v>
      </c>
      <c r="FU112" s="13"/>
      <c r="FV112" s="43"/>
      <c r="FW112" s="13">
        <f ca="1">'13年1-9支出明细'!BT107/9*12</f>
        <v>0</v>
      </c>
      <c r="FX112" s="13">
        <f t="shared" si="263"/>
        <v>0</v>
      </c>
      <c r="FY112" s="43">
        <f t="shared" si="204"/>
        <v>0</v>
      </c>
      <c r="FZ112" s="12">
        <f ca="1">'13年1-9支出明细'!BU107/9*12</f>
        <v>714415.52</v>
      </c>
      <c r="GA112" s="12">
        <f t="shared" si="264"/>
        <v>829097.23116055445</v>
      </c>
      <c r="GB112" s="43">
        <f t="shared" si="205"/>
        <v>2.4692137725333619E-2</v>
      </c>
      <c r="GC112" s="12">
        <f ca="1">'13年1-9支出明细'!BV107/9*12</f>
        <v>0</v>
      </c>
      <c r="GD112" s="12">
        <f t="shared" si="265"/>
        <v>0</v>
      </c>
      <c r="GE112" s="43">
        <f t="shared" si="206"/>
        <v>0</v>
      </c>
      <c r="GF112" s="12">
        <f ca="1">'13年1-9支出明细'!BW107/9*12</f>
        <v>0</v>
      </c>
      <c r="GG112" s="12">
        <f t="shared" si="266"/>
        <v>0</v>
      </c>
      <c r="GH112" s="43">
        <f t="shared" si="207"/>
        <v>0</v>
      </c>
      <c r="GI112" s="12">
        <v>0</v>
      </c>
      <c r="GJ112" s="12">
        <f t="shared" si="267"/>
        <v>0</v>
      </c>
      <c r="GK112" s="43">
        <f t="shared" si="208"/>
        <v>0</v>
      </c>
      <c r="GL112" s="27">
        <f t="shared" ref="GL112:GL119" si="296">GO112+GR112+GU112+GX112+HA112</f>
        <v>108368.8</v>
      </c>
      <c r="GM112" s="27">
        <f t="shared" si="268"/>
        <v>125764.72586176723</v>
      </c>
      <c r="GN112" s="43">
        <f t="shared" si="209"/>
        <v>1.8800206101254713E-2</v>
      </c>
      <c r="GO112" s="13">
        <f ca="1">'13年1-9支出明细'!BZ107/9*12</f>
        <v>0</v>
      </c>
      <c r="GP112" s="13" t="e">
        <f t="shared" si="269"/>
        <v>#DIV/0!</v>
      </c>
      <c r="GQ112" s="43" t="e">
        <f t="shared" si="210"/>
        <v>#DIV/0!</v>
      </c>
      <c r="GR112" s="13">
        <f ca="1">'13年1-9支出明细'!CA107/9*12</f>
        <v>0</v>
      </c>
      <c r="GS112" s="13">
        <f t="shared" si="270"/>
        <v>0</v>
      </c>
      <c r="GT112" s="43">
        <f t="shared" si="211"/>
        <v>0</v>
      </c>
      <c r="GU112" s="13">
        <f ca="1">'13年1-9支出明细'!CB107/9*12</f>
        <v>0</v>
      </c>
      <c r="GV112" s="27">
        <f t="shared" si="271"/>
        <v>0</v>
      </c>
      <c r="GW112" s="38">
        <f t="shared" si="214"/>
        <v>0</v>
      </c>
      <c r="GX112" s="13">
        <f ca="1">'13年1-9支出明细'!CC107/9*12</f>
        <v>98080</v>
      </c>
      <c r="GY112" s="13">
        <f t="shared" si="272"/>
        <v>113824.31394019433</v>
      </c>
      <c r="GZ112" s="43">
        <f t="shared" si="212"/>
        <v>0.3290391841116479</v>
      </c>
      <c r="HA112" s="13">
        <f ca="1">'13年1-9支出明细'!CD107/9*12</f>
        <v>10288.800000000001</v>
      </c>
      <c r="HB112" s="13">
        <f t="shared" si="273"/>
        <v>11940.411921572915</v>
      </c>
      <c r="HC112" s="56">
        <f t="shared" si="213"/>
        <v>4.9721639106572395E-2</v>
      </c>
    </row>
    <row r="113" spans="1:211">
      <c r="A113" s="18">
        <v>402</v>
      </c>
      <c r="B113" s="3" t="s">
        <v>586</v>
      </c>
      <c r="C113" s="3" t="s">
        <v>402</v>
      </c>
      <c r="D113" s="12">
        <f t="shared" si="290"/>
        <v>411806.37333333329</v>
      </c>
      <c r="E113" s="12">
        <f t="shared" si="291"/>
        <v>383187</v>
      </c>
      <c r="F113" s="13">
        <v>218460</v>
      </c>
      <c r="G113" s="26">
        <f t="shared" si="215"/>
        <v>253528.34036883005</v>
      </c>
      <c r="H113" s="40">
        <f t="shared" si="216"/>
        <v>3.1985295021960134E-3</v>
      </c>
      <c r="I113" s="13">
        <v>56820</v>
      </c>
      <c r="J113" s="13">
        <f t="shared" si="217"/>
        <v>65941.043210459233</v>
      </c>
      <c r="K113" s="40">
        <f t="shared" si="155"/>
        <v>1.5305051329565055E-3</v>
      </c>
      <c r="L113" s="13">
        <v>98307</v>
      </c>
      <c r="M113" s="13">
        <f t="shared" si="218"/>
        <v>114087.75316597354</v>
      </c>
      <c r="N113" s="40">
        <f t="shared" si="156"/>
        <v>3.1985295021960138E-3</v>
      </c>
      <c r="O113" s="13">
        <v>0</v>
      </c>
      <c r="P113" s="13">
        <v>0</v>
      </c>
      <c r="Q113" s="13">
        <f t="shared" si="292"/>
        <v>0</v>
      </c>
      <c r="R113" s="43">
        <f t="shared" si="293"/>
        <v>0</v>
      </c>
      <c r="S113" s="124">
        <v>0</v>
      </c>
      <c r="T113" s="130">
        <v>9600</v>
      </c>
      <c r="U113" s="125">
        <v>0</v>
      </c>
      <c r="V113" s="125">
        <f t="shared" si="219"/>
        <v>11141.042147490474</v>
      </c>
      <c r="W113" s="43">
        <f t="shared" si="157"/>
        <v>1.7174753112924003E-3</v>
      </c>
      <c r="X113" s="13">
        <f ca="1">'13年1-9支出明细'!K108/9*12</f>
        <v>0</v>
      </c>
      <c r="Y113" s="13">
        <f t="shared" si="220"/>
        <v>0</v>
      </c>
      <c r="Z113" s="43">
        <f t="shared" si="158"/>
        <v>0</v>
      </c>
      <c r="AA113" s="13">
        <f ca="1">'13年1-9支出明细'!L108/9*12</f>
        <v>0</v>
      </c>
      <c r="AB113" s="13">
        <f t="shared" si="221"/>
        <v>0</v>
      </c>
      <c r="AC113" s="43">
        <f t="shared" si="159"/>
        <v>0</v>
      </c>
      <c r="AD113" s="13">
        <f ca="1">'13年1-9支出明细'!M108/9*12</f>
        <v>0</v>
      </c>
      <c r="AE113" s="13">
        <f t="shared" si="222"/>
        <v>0</v>
      </c>
      <c r="AF113" s="43">
        <f t="shared" si="160"/>
        <v>0</v>
      </c>
      <c r="AG113" s="13">
        <f ca="1">'13年1-9支出明细'!N108/9*12</f>
        <v>0</v>
      </c>
      <c r="AH113" s="23">
        <v>0</v>
      </c>
      <c r="AI113" s="43">
        <v>0</v>
      </c>
      <c r="AJ113" s="23">
        <f t="shared" si="161"/>
        <v>0</v>
      </c>
      <c r="AK113" s="23">
        <f t="shared" si="162"/>
        <v>0</v>
      </c>
      <c r="AL113" s="43">
        <f t="shared" si="163"/>
        <v>0</v>
      </c>
      <c r="AM113" s="13">
        <f ca="1">'13年1-9支出明细'!P108/9*12</f>
        <v>0</v>
      </c>
      <c r="AN113" s="13">
        <f t="shared" si="223"/>
        <v>0</v>
      </c>
      <c r="AO113" s="43">
        <f t="shared" si="164"/>
        <v>0</v>
      </c>
      <c r="AP113" s="13">
        <f ca="1">'13年1-9支出明细'!Q108/9*12</f>
        <v>0</v>
      </c>
      <c r="AQ113" s="13">
        <f t="shared" si="224"/>
        <v>0</v>
      </c>
      <c r="AR113" s="43">
        <f t="shared" si="165"/>
        <v>0</v>
      </c>
      <c r="AS113" s="13">
        <f ca="1">'13年1-9支出明细'!R108/9*12</f>
        <v>0</v>
      </c>
      <c r="AT113" s="13">
        <f t="shared" si="225"/>
        <v>0</v>
      </c>
      <c r="AU113" s="43">
        <f t="shared" si="166"/>
        <v>0</v>
      </c>
      <c r="AV113" s="13">
        <v>0</v>
      </c>
      <c r="AW113" s="13">
        <f t="shared" si="226"/>
        <v>0</v>
      </c>
      <c r="AX113" s="43">
        <f t="shared" si="167"/>
        <v>0</v>
      </c>
      <c r="AY113" s="12">
        <f t="shared" si="227"/>
        <v>16544.213333333333</v>
      </c>
      <c r="AZ113" s="31">
        <f t="shared" si="228"/>
        <v>19199.976879556303</v>
      </c>
      <c r="BA113" s="43">
        <f t="shared" si="168"/>
        <v>1.584773379721949E-4</v>
      </c>
      <c r="BB113" s="13">
        <f ca="1">'13年1-9支出明细'!U108/9*12</f>
        <v>0</v>
      </c>
      <c r="BC113" s="13">
        <f t="shared" si="229"/>
        <v>0</v>
      </c>
      <c r="BD113" s="43">
        <f t="shared" si="169"/>
        <v>0</v>
      </c>
      <c r="BE113" s="13">
        <f ca="1">'13年1-9支出明细'!V108/9*12</f>
        <v>0</v>
      </c>
      <c r="BF113" s="13">
        <f t="shared" si="230"/>
        <v>0</v>
      </c>
      <c r="BG113" s="43">
        <f t="shared" si="170"/>
        <v>0</v>
      </c>
      <c r="BH113" s="13">
        <f ca="1">'13年1-9支出明细'!W108/9*12</f>
        <v>0</v>
      </c>
      <c r="BI113" s="13">
        <f t="shared" si="231"/>
        <v>0</v>
      </c>
      <c r="BJ113" s="43">
        <f t="shared" si="171"/>
        <v>0</v>
      </c>
      <c r="BK113" s="13">
        <f ca="1">'13年1-9支出明细'!X108/9*12</f>
        <v>0</v>
      </c>
      <c r="BL113" s="13">
        <f t="shared" si="232"/>
        <v>0</v>
      </c>
      <c r="BM113" s="43">
        <f t="shared" si="172"/>
        <v>0</v>
      </c>
      <c r="BN113" s="13">
        <f ca="1">'13年1-9支出明细'!Y108/9*12</f>
        <v>6173.3333333333339</v>
      </c>
      <c r="BO113" s="13">
        <f t="shared" si="233"/>
        <v>7164.309047622346</v>
      </c>
      <c r="BP113" s="43">
        <f t="shared" si="173"/>
        <v>3.0538208083511179E-3</v>
      </c>
      <c r="BQ113" s="13">
        <f ca="1">'13年1-9支出明细'!Z108/9*12</f>
        <v>0</v>
      </c>
      <c r="BR113" s="13">
        <f ca="1">Sheet2!EP107+Sheet2!V107</f>
        <v>10370.879999999999</v>
      </c>
      <c r="BS113" s="13">
        <f t="shared" si="234"/>
        <v>0</v>
      </c>
      <c r="BT113" s="43">
        <f t="shared" si="174"/>
        <v>0</v>
      </c>
      <c r="BU113" s="13">
        <f ca="1">'13年1-9支出明细'!AB108/9*12</f>
        <v>4947.84</v>
      </c>
      <c r="BV113" s="13">
        <f t="shared" si="235"/>
        <v>5742.0931228165891</v>
      </c>
      <c r="BW113" s="43">
        <f t="shared" si="175"/>
        <v>1.0915858045368141E-3</v>
      </c>
      <c r="BX113" s="13">
        <f ca="1">'13年1-9支出明细'!AC108/9*12</f>
        <v>8880</v>
      </c>
      <c r="BY113" s="13">
        <f t="shared" si="236"/>
        <v>10305.463986428689</v>
      </c>
      <c r="BZ113" s="43">
        <f t="shared" si="176"/>
        <v>7.9167591526799683E-3</v>
      </c>
      <c r="CA113" s="12">
        <f t="shared" si="274"/>
        <v>0</v>
      </c>
      <c r="CB113" s="30">
        <f t="shared" si="237"/>
        <v>0</v>
      </c>
      <c r="CC113" s="43">
        <f t="shared" si="177"/>
        <v>0</v>
      </c>
      <c r="CD113" s="13">
        <f ca="1">'13年1-9支出明细'!AE108/9*12</f>
        <v>0</v>
      </c>
      <c r="CE113" s="13">
        <f t="shared" si="238"/>
        <v>0</v>
      </c>
      <c r="CF113" s="43">
        <f t="shared" si="178"/>
        <v>0</v>
      </c>
      <c r="CG113" s="13">
        <f ca="1">'13年1-9支出明细'!AF108/9*12</f>
        <v>0</v>
      </c>
      <c r="CH113" s="13">
        <f ca="1">Sheet2!BP107+Sheet2!ET107</f>
        <v>0</v>
      </c>
      <c r="CI113" s="13">
        <f t="shared" si="239"/>
        <v>0</v>
      </c>
      <c r="CJ113" s="43">
        <f t="shared" si="179"/>
        <v>0</v>
      </c>
      <c r="CK113" s="12">
        <f t="shared" si="294"/>
        <v>23.333333333333332</v>
      </c>
      <c r="CL113" s="30">
        <f t="shared" si="240"/>
        <v>27.078921886261565</v>
      </c>
      <c r="CM113" s="43">
        <f t="shared" si="180"/>
        <v>2.5468085885619704E-7</v>
      </c>
      <c r="CN113" s="13">
        <f ca="1">'13年1-9支出明细'!AI108/9*12</f>
        <v>0</v>
      </c>
      <c r="CO113" s="13">
        <f t="shared" si="241"/>
        <v>0</v>
      </c>
      <c r="CP113" s="43">
        <f t="shared" si="181"/>
        <v>0</v>
      </c>
      <c r="CQ113" s="13">
        <f ca="1">'13年1-9支出明细'!AJ108/9*12</f>
        <v>0</v>
      </c>
      <c r="CR113" s="13">
        <f t="shared" si="242"/>
        <v>0</v>
      </c>
      <c r="CS113" s="43">
        <f t="shared" si="182"/>
        <v>0</v>
      </c>
      <c r="CT113" s="13">
        <f ca="1">'13年1-9支出明细'!AK108/9*12</f>
        <v>0</v>
      </c>
      <c r="CU113" s="13">
        <f t="shared" si="243"/>
        <v>0</v>
      </c>
      <c r="CV113" s="43">
        <f t="shared" si="183"/>
        <v>0</v>
      </c>
      <c r="CW113" s="13">
        <f ca="1">'13年1-9支出明细'!AL108/9*12</f>
        <v>0</v>
      </c>
      <c r="CX113" s="13">
        <f t="shared" si="244"/>
        <v>0</v>
      </c>
      <c r="CY113" s="43">
        <f t="shared" si="184"/>
        <v>0</v>
      </c>
      <c r="CZ113" s="13">
        <f ca="1">'13年1-9支出明细'!AM108/9*12</f>
        <v>0</v>
      </c>
      <c r="DA113" s="13">
        <f t="shared" si="245"/>
        <v>0</v>
      </c>
      <c r="DB113" s="43">
        <f t="shared" si="185"/>
        <v>0</v>
      </c>
      <c r="DC113" s="13">
        <f ca="1">'13年1-9支出明细'!AN108/9*12</f>
        <v>0</v>
      </c>
      <c r="DD113" s="13">
        <f t="shared" si="246"/>
        <v>0</v>
      </c>
      <c r="DE113" s="14">
        <f t="shared" si="295"/>
        <v>0</v>
      </c>
      <c r="DF113" s="43">
        <f t="shared" si="186"/>
        <v>0</v>
      </c>
      <c r="DG113" s="13">
        <f ca="1">'13年1-9支出明细'!AP108/9*12</f>
        <v>0</v>
      </c>
      <c r="DH113" s="13">
        <f t="shared" si="247"/>
        <v>0</v>
      </c>
      <c r="DI113" s="43">
        <f t="shared" si="187"/>
        <v>0</v>
      </c>
      <c r="DJ113" s="13">
        <f ca="1">'13年1-9支出明细'!AQ108/9*12</f>
        <v>0</v>
      </c>
      <c r="DK113" s="13">
        <f t="shared" si="248"/>
        <v>0</v>
      </c>
      <c r="DL113" s="43">
        <f t="shared" si="188"/>
        <v>0</v>
      </c>
      <c r="DM113" s="13">
        <f ca="1">'13年1-9支出明细'!AR108/9*12</f>
        <v>0</v>
      </c>
      <c r="DN113" s="13">
        <f ca="1">Sheet2!DK107+Sheet2!AH107</f>
        <v>0</v>
      </c>
      <c r="DO113" s="13"/>
      <c r="DP113" s="43">
        <f t="shared" si="189"/>
        <v>0</v>
      </c>
      <c r="DQ113" s="13">
        <f ca="1">'13年1-9支出明细'!AT108/9*12</f>
        <v>0</v>
      </c>
      <c r="DR113" s="13">
        <f t="shared" si="249"/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43">
        <f t="shared" si="190"/>
        <v>0</v>
      </c>
      <c r="EA113" s="13">
        <v>0</v>
      </c>
      <c r="EB113" s="13">
        <f t="shared" si="250"/>
        <v>0</v>
      </c>
      <c r="EC113" s="43">
        <f t="shared" si="191"/>
        <v>0</v>
      </c>
      <c r="ED113" s="13">
        <f ca="1">'13年1-9支出明细'!BC108/9*12</f>
        <v>0</v>
      </c>
      <c r="EE113" s="13">
        <f t="shared" si="251"/>
        <v>0</v>
      </c>
      <c r="EF113" s="43">
        <f t="shared" si="192"/>
        <v>0</v>
      </c>
      <c r="EG113" s="13">
        <f ca="1">'13年1-9支出明细'!BD108/9*12</f>
        <v>0</v>
      </c>
      <c r="EH113" s="13">
        <f t="shared" si="252"/>
        <v>0</v>
      </c>
      <c r="EI113" s="43">
        <f t="shared" si="193"/>
        <v>0</v>
      </c>
      <c r="EJ113" s="13">
        <f ca="1">'13年1-9支出明细'!BE108/9*12</f>
        <v>0</v>
      </c>
      <c r="EK113" s="13">
        <f t="shared" si="253"/>
        <v>0</v>
      </c>
      <c r="EL113" s="13">
        <f ca="1">Sheet2!DZ107+Sheet2!AV107</f>
        <v>0</v>
      </c>
      <c r="EM113" s="43">
        <f t="shared" si="194"/>
        <v>0</v>
      </c>
      <c r="EN113" s="13">
        <f ca="1">'13年1-9支出明细'!BG108/9*12</f>
        <v>0</v>
      </c>
      <c r="EO113" s="13">
        <f t="shared" si="254"/>
        <v>0</v>
      </c>
      <c r="EP113" s="43">
        <f t="shared" si="195"/>
        <v>0</v>
      </c>
      <c r="EQ113" s="13">
        <f ca="1">'13年1-9支出明细'!BH108/9*12</f>
        <v>0</v>
      </c>
      <c r="ER113" s="13">
        <f t="shared" si="255"/>
        <v>0</v>
      </c>
      <c r="ES113" s="43">
        <f t="shared" si="196"/>
        <v>0</v>
      </c>
      <c r="ET113" s="13">
        <v>0</v>
      </c>
      <c r="EU113" s="13">
        <f t="shared" si="256"/>
        <v>0</v>
      </c>
      <c r="EV113" s="43">
        <f t="shared" si="197"/>
        <v>0</v>
      </c>
      <c r="EW113" s="13">
        <v>0</v>
      </c>
      <c r="EX113" s="13">
        <f t="shared" si="257"/>
        <v>0</v>
      </c>
      <c r="EY113" s="43">
        <f t="shared" si="198"/>
        <v>0</v>
      </c>
      <c r="EZ113" s="13">
        <v>0</v>
      </c>
      <c r="FA113" s="13">
        <f t="shared" si="258"/>
        <v>0</v>
      </c>
      <c r="FB113" s="43">
        <f t="shared" si="199"/>
        <v>0</v>
      </c>
      <c r="FC113" s="13">
        <f ca="1">'13年1-9支出明细'!BL108/9*12</f>
        <v>0</v>
      </c>
      <c r="FD113" s="13">
        <f t="shared" si="259"/>
        <v>0</v>
      </c>
      <c r="FE113" s="43">
        <f t="shared" si="200"/>
        <v>0</v>
      </c>
      <c r="FF113" s="13">
        <f ca="1">'13年1-9支出明细'!BM108/9*12</f>
        <v>0</v>
      </c>
      <c r="FG113" s="13">
        <f t="shared" si="260"/>
        <v>0</v>
      </c>
      <c r="FH113" s="43">
        <f t="shared" si="201"/>
        <v>0</v>
      </c>
      <c r="FI113" s="13">
        <f ca="1">'13年1-9支出明细'!BN108/9*12</f>
        <v>23.333333333333332</v>
      </c>
      <c r="FJ113" s="13">
        <f ca="1">Sheet2!EX107+Sheet2!BF107</f>
        <v>0</v>
      </c>
      <c r="FK113" s="13">
        <f t="shared" si="261"/>
        <v>27.078921886261558</v>
      </c>
      <c r="FL113" s="43">
        <f t="shared" si="202"/>
        <v>1.7849778002310987E-5</v>
      </c>
      <c r="FM113" s="13">
        <f ca="1">'13年1-9支出明细'!BP108/9*12</f>
        <v>0</v>
      </c>
      <c r="FN113" s="13">
        <v>0</v>
      </c>
      <c r="FO113" s="43">
        <v>0</v>
      </c>
      <c r="FP113" s="13">
        <v>0</v>
      </c>
      <c r="FQ113" s="13">
        <f t="shared" si="262"/>
        <v>0</v>
      </c>
      <c r="FR113" s="43">
        <f t="shared" si="203"/>
        <v>0</v>
      </c>
      <c r="FS113" s="13">
        <f ca="1">'13年1-9支出明细'!BR108/9*12</f>
        <v>0</v>
      </c>
      <c r="FT113" s="13">
        <f ca="1">Sheet2!FC23+Sheet2!BJ23</f>
        <v>0</v>
      </c>
      <c r="FU113" s="13"/>
      <c r="FV113" s="43"/>
      <c r="FW113" s="13">
        <f ca="1">'13年1-9支出明细'!BT108/9*12</f>
        <v>0</v>
      </c>
      <c r="FX113" s="13">
        <f t="shared" si="263"/>
        <v>0</v>
      </c>
      <c r="FY113" s="43">
        <f t="shared" si="204"/>
        <v>0</v>
      </c>
      <c r="FZ113" s="12">
        <f ca="1">'13年1-9支出明细'!BU108/9*12</f>
        <v>12051.826666666664</v>
      </c>
      <c r="GA113" s="12">
        <f t="shared" si="264"/>
        <v>13986.448838289885</v>
      </c>
      <c r="GB113" s="43">
        <f t="shared" si="205"/>
        <v>4.1654381177942722E-4</v>
      </c>
      <c r="GC113" s="12">
        <f ca="1">'13年1-9支出明细'!BV108/9*12</f>
        <v>0</v>
      </c>
      <c r="GD113" s="12">
        <f t="shared" si="265"/>
        <v>0</v>
      </c>
      <c r="GE113" s="43">
        <f t="shared" si="206"/>
        <v>0</v>
      </c>
      <c r="GF113" s="12">
        <v>0</v>
      </c>
      <c r="GG113" s="12">
        <f t="shared" si="266"/>
        <v>0</v>
      </c>
      <c r="GH113" s="43">
        <f t="shared" si="207"/>
        <v>0</v>
      </c>
      <c r="GI113" s="12">
        <v>0</v>
      </c>
      <c r="GJ113" s="12">
        <f t="shared" si="267"/>
        <v>0</v>
      </c>
      <c r="GK113" s="43">
        <f t="shared" si="208"/>
        <v>0</v>
      </c>
      <c r="GL113" s="27">
        <f t="shared" si="296"/>
        <v>0</v>
      </c>
      <c r="GM113" s="27">
        <f t="shared" si="268"/>
        <v>0</v>
      </c>
      <c r="GN113" s="43">
        <f t="shared" si="209"/>
        <v>0</v>
      </c>
      <c r="GO113" s="13">
        <f ca="1">'13年1-9支出明细'!BZ108/9*12</f>
        <v>0</v>
      </c>
      <c r="GP113" s="13" t="e">
        <f t="shared" si="269"/>
        <v>#DIV/0!</v>
      </c>
      <c r="GQ113" s="43" t="e">
        <f t="shared" si="210"/>
        <v>#DIV/0!</v>
      </c>
      <c r="GR113" s="13">
        <f ca="1">'13年1-9支出明细'!CA108/9*12</f>
        <v>0</v>
      </c>
      <c r="GS113" s="13">
        <f t="shared" si="270"/>
        <v>0</v>
      </c>
      <c r="GT113" s="43">
        <f t="shared" si="211"/>
        <v>0</v>
      </c>
      <c r="GU113" s="13">
        <f ca="1">'13年1-9支出明细'!CB108/9*12</f>
        <v>0</v>
      </c>
      <c r="GV113" s="27">
        <f t="shared" si="271"/>
        <v>0</v>
      </c>
      <c r="GW113" s="38">
        <f t="shared" si="214"/>
        <v>0</v>
      </c>
      <c r="GX113" s="13">
        <f ca="1">'13年1-9支出明细'!CC108/9*12</f>
        <v>0</v>
      </c>
      <c r="GY113" s="13">
        <f t="shared" si="272"/>
        <v>0</v>
      </c>
      <c r="GZ113" s="43">
        <f t="shared" si="212"/>
        <v>0</v>
      </c>
      <c r="HA113" s="13">
        <f ca="1">'13年1-9支出明细'!CD108/9*12</f>
        <v>0</v>
      </c>
      <c r="HB113" s="13">
        <f t="shared" si="273"/>
        <v>0</v>
      </c>
      <c r="HC113" s="56">
        <f t="shared" si="213"/>
        <v>0</v>
      </c>
    </row>
    <row r="114" spans="1:211">
      <c r="A114" s="18">
        <v>403</v>
      </c>
      <c r="B114" s="3" t="s">
        <v>587</v>
      </c>
      <c r="C114" s="3" t="s">
        <v>403</v>
      </c>
      <c r="D114" s="12">
        <f t="shared" si="290"/>
        <v>1127851.0033333332</v>
      </c>
      <c r="E114" s="12">
        <f t="shared" si="291"/>
        <v>388510.46666666667</v>
      </c>
      <c r="F114" s="13">
        <v>191724</v>
      </c>
      <c r="G114" s="26">
        <f t="shared" si="215"/>
        <v>222500.53798806906</v>
      </c>
      <c r="H114" s="40">
        <f t="shared" si="216"/>
        <v>2.8070807940997365E-3</v>
      </c>
      <c r="I114" s="13">
        <v>63644</v>
      </c>
      <c r="J114" s="13">
        <f t="shared" si="217"/>
        <v>73860.467336967034</v>
      </c>
      <c r="K114" s="40">
        <f t="shared" si="155"/>
        <v>1.714316590670254E-3</v>
      </c>
      <c r="L114" s="13">
        <v>86275.8</v>
      </c>
      <c r="M114" s="13">
        <f t="shared" si="218"/>
        <v>100125.2420946311</v>
      </c>
      <c r="N114" s="40">
        <f t="shared" si="156"/>
        <v>2.8070807940997369E-3</v>
      </c>
      <c r="O114" s="13">
        <v>0</v>
      </c>
      <c r="P114" s="13">
        <v>0</v>
      </c>
      <c r="Q114" s="13">
        <f t="shared" si="292"/>
        <v>0</v>
      </c>
      <c r="R114" s="43">
        <f t="shared" si="293"/>
        <v>0</v>
      </c>
      <c r="S114" s="124">
        <v>1424</v>
      </c>
      <c r="T114" s="130">
        <v>9600</v>
      </c>
      <c r="U114" s="125">
        <v>0</v>
      </c>
      <c r="V114" s="125">
        <f t="shared" si="219"/>
        <v>11141.042147490474</v>
      </c>
      <c r="W114" s="43">
        <f t="shared" si="157"/>
        <v>1.7174753112924003E-3</v>
      </c>
      <c r="X114" s="13">
        <f ca="1">'13年1-9支出明细'!K109/9*12</f>
        <v>0</v>
      </c>
      <c r="Y114" s="13">
        <f t="shared" si="220"/>
        <v>0</v>
      </c>
      <c r="Z114" s="43">
        <f t="shared" si="158"/>
        <v>0</v>
      </c>
      <c r="AA114" s="13">
        <f ca="1">'13年1-9支出明细'!L109/9*12</f>
        <v>6600</v>
      </c>
      <c r="AB114" s="13">
        <v>8000</v>
      </c>
      <c r="AC114" s="43">
        <f t="shared" si="159"/>
        <v>1</v>
      </c>
      <c r="AD114" s="13">
        <f ca="1">'13年1-9支出明细'!M109/9*12</f>
        <v>24000</v>
      </c>
      <c r="AE114" s="13">
        <v>29000</v>
      </c>
      <c r="AF114" s="43">
        <f t="shared" si="160"/>
        <v>1</v>
      </c>
      <c r="AG114" s="13">
        <f ca="1">'13年1-9支出明细'!N109/9*12</f>
        <v>0</v>
      </c>
      <c r="AH114" s="23">
        <v>0</v>
      </c>
      <c r="AI114" s="43">
        <v>0</v>
      </c>
      <c r="AJ114" s="23">
        <f t="shared" si="161"/>
        <v>0</v>
      </c>
      <c r="AK114" s="23">
        <f t="shared" si="162"/>
        <v>0</v>
      </c>
      <c r="AL114" s="43">
        <f t="shared" si="163"/>
        <v>0</v>
      </c>
      <c r="AM114" s="13">
        <f ca="1">'13年1-9支出明细'!P109/9*12</f>
        <v>0</v>
      </c>
      <c r="AN114" s="13">
        <f t="shared" si="223"/>
        <v>0</v>
      </c>
      <c r="AO114" s="43">
        <f t="shared" si="164"/>
        <v>0</v>
      </c>
      <c r="AP114" s="13">
        <f ca="1">'13年1-9支出明细'!Q109/9*12</f>
        <v>0</v>
      </c>
      <c r="AQ114" s="13">
        <f t="shared" si="224"/>
        <v>0</v>
      </c>
      <c r="AR114" s="43">
        <f t="shared" si="165"/>
        <v>0</v>
      </c>
      <c r="AS114" s="13">
        <f ca="1">'13年1-9支出明细'!R109/9*12</f>
        <v>6666.6666666666661</v>
      </c>
      <c r="AT114" s="13">
        <f t="shared" si="225"/>
        <v>7736.834824646161</v>
      </c>
      <c r="AU114" s="43">
        <f t="shared" si="166"/>
        <v>1</v>
      </c>
      <c r="AV114" s="13">
        <v>0</v>
      </c>
      <c r="AW114" s="13">
        <f t="shared" si="226"/>
        <v>0</v>
      </c>
      <c r="AX114" s="43">
        <f t="shared" si="167"/>
        <v>0</v>
      </c>
      <c r="AY114" s="12">
        <f t="shared" si="227"/>
        <v>9713.51</v>
      </c>
      <c r="AZ114" s="31">
        <f t="shared" si="228"/>
        <v>11272.773365632311</v>
      </c>
      <c r="BA114" s="43">
        <f t="shared" si="168"/>
        <v>9.3045899261028328E-5</v>
      </c>
      <c r="BB114" s="13">
        <f ca="1">'13年1-9支出明细'!U109/9*12</f>
        <v>0</v>
      </c>
      <c r="BC114" s="13">
        <f t="shared" si="229"/>
        <v>0</v>
      </c>
      <c r="BD114" s="43">
        <f t="shared" si="169"/>
        <v>0</v>
      </c>
      <c r="BE114" s="13">
        <f ca="1">'13年1-9支出明细'!V109/9*12</f>
        <v>0</v>
      </c>
      <c r="BF114" s="13">
        <f t="shared" si="230"/>
        <v>0</v>
      </c>
      <c r="BG114" s="43">
        <f t="shared" si="170"/>
        <v>0</v>
      </c>
      <c r="BH114" s="13">
        <f ca="1">'13年1-9支出明细'!W109/9*12</f>
        <v>0</v>
      </c>
      <c r="BI114" s="13">
        <f t="shared" si="231"/>
        <v>0</v>
      </c>
      <c r="BJ114" s="43">
        <f t="shared" si="171"/>
        <v>0</v>
      </c>
      <c r="BK114" s="13">
        <f ca="1">'13年1-9支出明细'!X109/9*12</f>
        <v>0</v>
      </c>
      <c r="BL114" s="13">
        <f t="shared" si="232"/>
        <v>0</v>
      </c>
      <c r="BM114" s="43">
        <f t="shared" si="172"/>
        <v>0</v>
      </c>
      <c r="BN114" s="13">
        <f ca="1">'13年1-9支出明细'!Y109/9*12</f>
        <v>160</v>
      </c>
      <c r="BO114" s="13">
        <f t="shared" si="233"/>
        <v>185.68403579150785</v>
      </c>
      <c r="BP114" s="43">
        <f t="shared" si="173"/>
        <v>7.9148703456184466E-5</v>
      </c>
      <c r="BQ114" s="13">
        <f ca="1">'13年1-9支出明细'!Z109/9*12</f>
        <v>32</v>
      </c>
      <c r="BR114" s="13">
        <f ca="1">Sheet2!EP108+Sheet2!V108</f>
        <v>9521.51</v>
      </c>
      <c r="BS114" s="13">
        <f t="shared" si="234"/>
        <v>37.136807158301579</v>
      </c>
      <c r="BT114" s="43">
        <f t="shared" si="174"/>
        <v>3.6182943633311251E-7</v>
      </c>
      <c r="BU114" s="13">
        <f ca="1">'13年1-9支出明细'!AB109/9*12</f>
        <v>7402.0133333333333</v>
      </c>
      <c r="BV114" s="13">
        <f t="shared" si="235"/>
        <v>8590.223179474282</v>
      </c>
      <c r="BW114" s="43">
        <f t="shared" si="175"/>
        <v>1.6330222237701485E-3</v>
      </c>
      <c r="BX114" s="13">
        <f ca="1">'13年1-9支出明细'!AC109/9*12</f>
        <v>5293.333333333333</v>
      </c>
      <c r="BY114" s="13">
        <f t="shared" si="236"/>
        <v>6143.0468507690521</v>
      </c>
      <c r="BZ114" s="43">
        <f t="shared" si="176"/>
        <v>4.7191492246455658E-3</v>
      </c>
      <c r="CA114" s="12">
        <f t="shared" si="274"/>
        <v>0</v>
      </c>
      <c r="CB114" s="30">
        <f t="shared" si="237"/>
        <v>0</v>
      </c>
      <c r="CC114" s="43">
        <f t="shared" si="177"/>
        <v>0</v>
      </c>
      <c r="CD114" s="13">
        <f ca="1">'13年1-9支出明细'!AE109/9*12</f>
        <v>0</v>
      </c>
      <c r="CE114" s="13">
        <f t="shared" si="238"/>
        <v>0</v>
      </c>
      <c r="CF114" s="43">
        <f t="shared" si="178"/>
        <v>0</v>
      </c>
      <c r="CG114" s="13">
        <f ca="1">'13年1-9支出明细'!AF109/9*12</f>
        <v>0</v>
      </c>
      <c r="CH114" s="13">
        <f ca="1">Sheet2!BP108+Sheet2!ET108</f>
        <v>0</v>
      </c>
      <c r="CI114" s="13">
        <f t="shared" si="239"/>
        <v>0</v>
      </c>
      <c r="CJ114" s="43">
        <f t="shared" si="179"/>
        <v>0</v>
      </c>
      <c r="CK114" s="12">
        <f t="shared" si="294"/>
        <v>721315.99999999988</v>
      </c>
      <c r="CL114" s="30">
        <f t="shared" si="240"/>
        <v>837105.41225617041</v>
      </c>
      <c r="CM114" s="43">
        <f t="shared" si="180"/>
        <v>7.8730876451449973E-3</v>
      </c>
      <c r="CN114" s="13">
        <f ca="1">'13年1-9支出明细'!AI109/9*12</f>
        <v>0</v>
      </c>
      <c r="CO114" s="13">
        <f t="shared" si="241"/>
        <v>0</v>
      </c>
      <c r="CP114" s="43">
        <f t="shared" si="181"/>
        <v>0</v>
      </c>
      <c r="CQ114" s="13">
        <f ca="1">'13年1-9支出明细'!AJ109/9*12</f>
        <v>0</v>
      </c>
      <c r="CR114" s="13">
        <f t="shared" si="242"/>
        <v>0</v>
      </c>
      <c r="CS114" s="43">
        <f t="shared" si="182"/>
        <v>0</v>
      </c>
      <c r="CT114" s="13">
        <f ca="1">'13年1-9支出明细'!AK109/9*12</f>
        <v>0</v>
      </c>
      <c r="CU114" s="13">
        <f t="shared" si="243"/>
        <v>0</v>
      </c>
      <c r="CV114" s="43">
        <f t="shared" si="183"/>
        <v>0</v>
      </c>
      <c r="CW114" s="13">
        <f ca="1">'13年1-9支出明细'!AL109/9*12</f>
        <v>0</v>
      </c>
      <c r="CX114" s="13">
        <f t="shared" si="244"/>
        <v>0</v>
      </c>
      <c r="CY114" s="43">
        <f t="shared" si="184"/>
        <v>0</v>
      </c>
      <c r="CZ114" s="13">
        <f ca="1">'13年1-9支出明细'!AM109/9*12</f>
        <v>576</v>
      </c>
      <c r="DA114" s="13">
        <f t="shared" si="245"/>
        <v>668.46252884942828</v>
      </c>
      <c r="DB114" s="43">
        <f t="shared" si="185"/>
        <v>1.1855969727757292E-3</v>
      </c>
      <c r="DC114" s="13">
        <f ca="1">'13年1-9支出明细'!AN109/9*12</f>
        <v>0</v>
      </c>
      <c r="DD114" s="13">
        <f t="shared" si="246"/>
        <v>0</v>
      </c>
      <c r="DE114" s="14">
        <f t="shared" si="295"/>
        <v>0</v>
      </c>
      <c r="DF114" s="43">
        <f t="shared" si="186"/>
        <v>0</v>
      </c>
      <c r="DG114" s="13">
        <f ca="1">'13年1-9支出明细'!AP109/9*12</f>
        <v>0</v>
      </c>
      <c r="DH114" s="13">
        <f t="shared" si="247"/>
        <v>0</v>
      </c>
      <c r="DI114" s="43">
        <f t="shared" si="187"/>
        <v>0</v>
      </c>
      <c r="DJ114" s="13">
        <f ca="1">'13年1-9支出明细'!AQ109/9*12</f>
        <v>0</v>
      </c>
      <c r="DK114" s="13">
        <f t="shared" si="248"/>
        <v>0</v>
      </c>
      <c r="DL114" s="43">
        <f t="shared" si="188"/>
        <v>0</v>
      </c>
      <c r="DM114" s="13">
        <f ca="1">'13年1-9支出明细'!AR109/9*12</f>
        <v>0</v>
      </c>
      <c r="DN114" s="13">
        <f ca="1">Sheet2!DK108+Sheet2!AH108</f>
        <v>0</v>
      </c>
      <c r="DO114" s="13"/>
      <c r="DP114" s="43">
        <f t="shared" si="189"/>
        <v>0</v>
      </c>
      <c r="DQ114" s="13">
        <f ca="1">'13年1-9支出明细'!AT109/9*12</f>
        <v>0</v>
      </c>
      <c r="DR114" s="13">
        <f t="shared" si="249"/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43">
        <f t="shared" si="190"/>
        <v>0</v>
      </c>
      <c r="EA114" s="13">
        <v>0</v>
      </c>
      <c r="EB114" s="13">
        <f t="shared" si="250"/>
        <v>0</v>
      </c>
      <c r="EC114" s="43">
        <f t="shared" si="191"/>
        <v>0</v>
      </c>
      <c r="ED114" s="13">
        <f ca="1">'13年1-9支出明细'!BC109/9*12</f>
        <v>0</v>
      </c>
      <c r="EE114" s="13">
        <f t="shared" si="251"/>
        <v>0</v>
      </c>
      <c r="EF114" s="43">
        <f t="shared" si="192"/>
        <v>0</v>
      </c>
      <c r="EG114" s="13">
        <f ca="1">'13年1-9支出明细'!BD109/9*12</f>
        <v>0</v>
      </c>
      <c r="EH114" s="13">
        <f t="shared" si="252"/>
        <v>0</v>
      </c>
      <c r="EI114" s="43">
        <f t="shared" si="193"/>
        <v>0</v>
      </c>
      <c r="EJ114" s="13">
        <f ca="1">'13年1-9支出明细'!BE109/9*12</f>
        <v>0</v>
      </c>
      <c r="EK114" s="13">
        <f t="shared" si="253"/>
        <v>0</v>
      </c>
      <c r="EL114" s="13">
        <f ca="1">Sheet2!DZ108+Sheet2!AV108</f>
        <v>0</v>
      </c>
      <c r="EM114" s="43">
        <f t="shared" si="194"/>
        <v>0</v>
      </c>
      <c r="EN114" s="13">
        <f ca="1">'13年1-9支出明细'!BG109/9*12</f>
        <v>0</v>
      </c>
      <c r="EO114" s="13">
        <f t="shared" si="254"/>
        <v>0</v>
      </c>
      <c r="EP114" s="43">
        <f t="shared" si="195"/>
        <v>0</v>
      </c>
      <c r="EQ114" s="13">
        <f ca="1">'13年1-9支出明细'!BH109/9*12</f>
        <v>0</v>
      </c>
      <c r="ER114" s="13">
        <f t="shared" si="255"/>
        <v>0</v>
      </c>
      <c r="ES114" s="43">
        <f t="shared" si="196"/>
        <v>0</v>
      </c>
      <c r="ET114" s="13">
        <v>720739.99999999988</v>
      </c>
      <c r="EU114" s="13">
        <f t="shared" si="256"/>
        <v>836436.94972732104</v>
      </c>
      <c r="EV114" s="43">
        <f t="shared" si="197"/>
        <v>0.60125700537739357</v>
      </c>
      <c r="EW114" s="13">
        <v>0</v>
      </c>
      <c r="EX114" s="13">
        <f t="shared" si="257"/>
        <v>0</v>
      </c>
      <c r="EY114" s="43">
        <f t="shared" si="198"/>
        <v>0</v>
      </c>
      <c r="EZ114" s="13">
        <v>0</v>
      </c>
      <c r="FA114" s="13">
        <f t="shared" si="258"/>
        <v>0</v>
      </c>
      <c r="FB114" s="43">
        <f t="shared" si="199"/>
        <v>0</v>
      </c>
      <c r="FC114" s="13">
        <f ca="1">'13年1-9支出明细'!BL109/9*12</f>
        <v>0</v>
      </c>
      <c r="FD114" s="13">
        <f t="shared" si="259"/>
        <v>0</v>
      </c>
      <c r="FE114" s="43">
        <f t="shared" si="200"/>
        <v>0</v>
      </c>
      <c r="FF114" s="13">
        <f ca="1">'13年1-9支出明细'!BM109/9*12</f>
        <v>0</v>
      </c>
      <c r="FG114" s="13">
        <f t="shared" si="260"/>
        <v>0</v>
      </c>
      <c r="FH114" s="43">
        <f t="shared" si="201"/>
        <v>0</v>
      </c>
      <c r="FI114" s="13">
        <f ca="1">'13年1-9支出明细'!BN109/9*12</f>
        <v>0</v>
      </c>
      <c r="FJ114" s="13">
        <f ca="1">Sheet2!EX108+Sheet2!BF108</f>
        <v>0</v>
      </c>
      <c r="FK114" s="13">
        <f t="shared" si="261"/>
        <v>0</v>
      </c>
      <c r="FL114" s="43">
        <f t="shared" si="202"/>
        <v>0</v>
      </c>
      <c r="FM114" s="13">
        <f ca="1">'13年1-9支出明细'!BP109/9*12</f>
        <v>0</v>
      </c>
      <c r="FN114" s="13">
        <v>0</v>
      </c>
      <c r="FO114" s="43">
        <v>0</v>
      </c>
      <c r="FP114" s="13">
        <v>0</v>
      </c>
      <c r="FQ114" s="13">
        <f t="shared" si="262"/>
        <v>0</v>
      </c>
      <c r="FR114" s="43">
        <f t="shared" si="203"/>
        <v>0</v>
      </c>
      <c r="FS114" s="13">
        <f ca="1">'13年1-9支出明细'!BR109/9*12</f>
        <v>0</v>
      </c>
      <c r="FT114" s="13">
        <f ca="1">Sheet2!FC24+Sheet2!BJ24</f>
        <v>0</v>
      </c>
      <c r="FU114" s="13"/>
      <c r="FV114" s="43"/>
      <c r="FW114" s="13">
        <f ca="1">'13年1-9支出明细'!BT109/9*12</f>
        <v>0</v>
      </c>
      <c r="FX114" s="13">
        <f t="shared" si="263"/>
        <v>0</v>
      </c>
      <c r="FY114" s="43">
        <f t="shared" si="204"/>
        <v>0</v>
      </c>
      <c r="FZ114" s="12">
        <f ca="1">'13年1-9支出明细'!BU109/9*12</f>
        <v>8311.0266666666685</v>
      </c>
      <c r="GA114" s="12">
        <f t="shared" si="264"/>
        <v>9645.1560814844379</v>
      </c>
      <c r="GB114" s="43">
        <f t="shared" si="205"/>
        <v>2.8725161946685279E-4</v>
      </c>
      <c r="GC114" s="12">
        <f ca="1">'13年1-9支出明细'!BV109/9*12</f>
        <v>0</v>
      </c>
      <c r="GD114" s="12">
        <f t="shared" si="265"/>
        <v>0</v>
      </c>
      <c r="GE114" s="43">
        <f t="shared" si="206"/>
        <v>0</v>
      </c>
      <c r="GF114" s="12">
        <f ca="1">'13年1-9支出明细'!BW109/9*12</f>
        <v>0</v>
      </c>
      <c r="GG114" s="12">
        <f t="shared" si="266"/>
        <v>0</v>
      </c>
      <c r="GH114" s="43">
        <f t="shared" si="207"/>
        <v>0</v>
      </c>
      <c r="GI114" s="12">
        <v>0</v>
      </c>
      <c r="GJ114" s="12">
        <f t="shared" si="267"/>
        <v>0</v>
      </c>
      <c r="GK114" s="43">
        <f t="shared" si="208"/>
        <v>0</v>
      </c>
      <c r="GL114" s="27">
        <f t="shared" si="296"/>
        <v>0</v>
      </c>
      <c r="GM114" s="27">
        <f t="shared" si="268"/>
        <v>0</v>
      </c>
      <c r="GN114" s="43">
        <f t="shared" si="209"/>
        <v>0</v>
      </c>
      <c r="GO114" s="13">
        <f ca="1">'13年1-9支出明细'!BZ109/9*12</f>
        <v>0</v>
      </c>
      <c r="GP114" s="13" t="e">
        <f t="shared" si="269"/>
        <v>#DIV/0!</v>
      </c>
      <c r="GQ114" s="43" t="e">
        <f t="shared" si="210"/>
        <v>#DIV/0!</v>
      </c>
      <c r="GR114" s="13">
        <f ca="1">'13年1-9支出明细'!CA109/9*12</f>
        <v>0</v>
      </c>
      <c r="GS114" s="13">
        <f t="shared" si="270"/>
        <v>0</v>
      </c>
      <c r="GT114" s="43">
        <f t="shared" si="211"/>
        <v>0</v>
      </c>
      <c r="GU114" s="13">
        <f ca="1">'13年1-9支出明细'!CB109/9*12</f>
        <v>0</v>
      </c>
      <c r="GV114" s="27">
        <f t="shared" si="271"/>
        <v>0</v>
      </c>
      <c r="GW114" s="38">
        <f t="shared" si="214"/>
        <v>0</v>
      </c>
      <c r="GX114" s="13">
        <f ca="1">'13年1-9支出明细'!CC109/9*12</f>
        <v>0</v>
      </c>
      <c r="GY114" s="13">
        <f t="shared" si="272"/>
        <v>0</v>
      </c>
      <c r="GZ114" s="43">
        <f t="shared" si="212"/>
        <v>0</v>
      </c>
      <c r="HA114" s="13">
        <f ca="1">'13年1-9支出明细'!CD109/9*12</f>
        <v>0</v>
      </c>
      <c r="HB114" s="13">
        <f t="shared" si="273"/>
        <v>0</v>
      </c>
      <c r="HC114" s="56">
        <f t="shared" si="213"/>
        <v>0</v>
      </c>
    </row>
    <row r="115" spans="1:211">
      <c r="A115" s="18">
        <v>404</v>
      </c>
      <c r="B115" s="3" t="s">
        <v>588</v>
      </c>
      <c r="C115" s="3" t="s">
        <v>404</v>
      </c>
      <c r="D115" s="12">
        <f t="shared" si="290"/>
        <v>125898.77333333333</v>
      </c>
      <c r="E115" s="12">
        <f t="shared" si="291"/>
        <v>103334</v>
      </c>
      <c r="F115" s="13">
        <v>59160</v>
      </c>
      <c r="G115" s="26">
        <f t="shared" si="215"/>
        <v>68656.672233910023</v>
      </c>
      <c r="H115" s="40">
        <f t="shared" si="216"/>
        <v>8.6617689897425677E-4</v>
      </c>
      <c r="I115" s="13">
        <v>15152</v>
      </c>
      <c r="J115" s="13">
        <f t="shared" si="217"/>
        <v>17584.278189455792</v>
      </c>
      <c r="K115" s="40">
        <f t="shared" si="155"/>
        <v>4.0813470212173477E-4</v>
      </c>
      <c r="L115" s="13">
        <v>26622</v>
      </c>
      <c r="M115" s="13">
        <f t="shared" si="218"/>
        <v>30895.502505259516</v>
      </c>
      <c r="N115" s="40">
        <f t="shared" si="156"/>
        <v>8.6617689897425687E-4</v>
      </c>
      <c r="O115" s="13">
        <v>0</v>
      </c>
      <c r="P115" s="13">
        <v>0</v>
      </c>
      <c r="Q115" s="13">
        <f t="shared" si="292"/>
        <v>0</v>
      </c>
      <c r="R115" s="43">
        <f t="shared" si="293"/>
        <v>0</v>
      </c>
      <c r="S115" s="124">
        <v>0</v>
      </c>
      <c r="T115" s="130">
        <v>2400</v>
      </c>
      <c r="U115" s="125">
        <v>0</v>
      </c>
      <c r="V115" s="125">
        <f t="shared" si="219"/>
        <v>2785.2605368726186</v>
      </c>
      <c r="W115" s="43">
        <f t="shared" si="157"/>
        <v>4.2936882782310007E-4</v>
      </c>
      <c r="X115" s="13">
        <f ca="1">'13年1-9支出明细'!K110/9*12</f>
        <v>0</v>
      </c>
      <c r="Y115" s="13">
        <f t="shared" si="220"/>
        <v>0</v>
      </c>
      <c r="Z115" s="43">
        <f t="shared" si="158"/>
        <v>0</v>
      </c>
      <c r="AA115" s="13">
        <f ca="1">'13年1-9支出明细'!L110/9*12</f>
        <v>0</v>
      </c>
      <c r="AB115" s="13">
        <f t="shared" si="221"/>
        <v>0</v>
      </c>
      <c r="AC115" s="43">
        <f t="shared" si="159"/>
        <v>0</v>
      </c>
      <c r="AD115" s="13">
        <f ca="1">'13年1-9支出明细'!M110/9*12</f>
        <v>0</v>
      </c>
      <c r="AE115" s="13">
        <f t="shared" si="222"/>
        <v>0</v>
      </c>
      <c r="AF115" s="43">
        <f t="shared" si="160"/>
        <v>0</v>
      </c>
      <c r="AG115" s="13">
        <f ca="1">'13年1-9支出明细'!N110/9*12</f>
        <v>0</v>
      </c>
      <c r="AH115" s="23">
        <v>0</v>
      </c>
      <c r="AI115" s="43">
        <v>0</v>
      </c>
      <c r="AJ115" s="23">
        <f t="shared" si="161"/>
        <v>0</v>
      </c>
      <c r="AK115" s="23">
        <f t="shared" si="162"/>
        <v>0</v>
      </c>
      <c r="AL115" s="43">
        <f t="shared" si="163"/>
        <v>0</v>
      </c>
      <c r="AM115" s="13">
        <f ca="1">'13年1-9支出明细'!P110/9*12</f>
        <v>0</v>
      </c>
      <c r="AN115" s="13">
        <f t="shared" si="223"/>
        <v>0</v>
      </c>
      <c r="AO115" s="43">
        <f t="shared" si="164"/>
        <v>0</v>
      </c>
      <c r="AP115" s="13">
        <f ca="1">'13年1-9支出明细'!Q110/9*12</f>
        <v>0</v>
      </c>
      <c r="AQ115" s="13">
        <f t="shared" si="224"/>
        <v>0</v>
      </c>
      <c r="AR115" s="43">
        <f t="shared" si="165"/>
        <v>0</v>
      </c>
      <c r="AS115" s="13">
        <f ca="1">'13年1-9支出明细'!R110/9*12</f>
        <v>0</v>
      </c>
      <c r="AT115" s="13">
        <f t="shared" si="225"/>
        <v>0</v>
      </c>
      <c r="AU115" s="43">
        <f t="shared" si="166"/>
        <v>0</v>
      </c>
      <c r="AV115" s="13">
        <v>0</v>
      </c>
      <c r="AW115" s="13">
        <f t="shared" si="226"/>
        <v>0</v>
      </c>
      <c r="AX115" s="43">
        <f t="shared" si="167"/>
        <v>0</v>
      </c>
      <c r="AY115" s="12">
        <f t="shared" si="227"/>
        <v>3337</v>
      </c>
      <c r="AZ115" s="31">
        <f t="shared" si="228"/>
        <v>3872.6726714766364</v>
      </c>
      <c r="BA115" s="43">
        <f t="shared" si="168"/>
        <v>3.1965187232426953E-5</v>
      </c>
      <c r="BB115" s="13">
        <f ca="1">'13年1-9支出明细'!U110/9*12</f>
        <v>0</v>
      </c>
      <c r="BC115" s="13">
        <f t="shared" si="229"/>
        <v>0</v>
      </c>
      <c r="BD115" s="43">
        <f t="shared" si="169"/>
        <v>0</v>
      </c>
      <c r="BE115" s="13">
        <f ca="1">'13年1-9支出明细'!V110/9*12</f>
        <v>0</v>
      </c>
      <c r="BF115" s="13">
        <f t="shared" si="230"/>
        <v>0</v>
      </c>
      <c r="BG115" s="43">
        <f t="shared" si="170"/>
        <v>0</v>
      </c>
      <c r="BH115" s="13">
        <f ca="1">'13年1-9支出明细'!W110/9*12</f>
        <v>0</v>
      </c>
      <c r="BI115" s="13">
        <f t="shared" si="231"/>
        <v>0</v>
      </c>
      <c r="BJ115" s="43">
        <f t="shared" si="171"/>
        <v>0</v>
      </c>
      <c r="BK115" s="13">
        <f ca="1">'13年1-9支出明细'!X110/9*12</f>
        <v>18.133333333333333</v>
      </c>
      <c r="BL115" s="13">
        <f t="shared" si="232"/>
        <v>21.044190723037556</v>
      </c>
      <c r="BM115" s="43">
        <f t="shared" si="172"/>
        <v>2.6677484648235493E-5</v>
      </c>
      <c r="BN115" s="13">
        <f ca="1">'13年1-9支出明细'!Y110/9*12</f>
        <v>2.72</v>
      </c>
      <c r="BO115" s="13">
        <f t="shared" si="233"/>
        <v>3.1566286084556339</v>
      </c>
      <c r="BP115" s="43">
        <f t="shared" si="173"/>
        <v>1.3455279587551361E-6</v>
      </c>
      <c r="BQ115" s="13">
        <f ca="1">'13年1-9支出明细'!Z110/9*12</f>
        <v>107.86666666666667</v>
      </c>
      <c r="BR115" s="13">
        <f ca="1">Sheet2!EP109+Sheet2!V109</f>
        <v>3208.28</v>
      </c>
      <c r="BS115" s="13">
        <f t="shared" si="234"/>
        <v>125.18198746277491</v>
      </c>
      <c r="BT115" s="43">
        <f t="shared" si="174"/>
        <v>1.2196667249728668E-6</v>
      </c>
      <c r="BU115" s="13">
        <f ca="1">'13年1-9支出明细'!AB110/9*12</f>
        <v>2491.04</v>
      </c>
      <c r="BV115" s="13">
        <f t="shared" si="235"/>
        <v>2890.9147532379857</v>
      </c>
      <c r="BW115" s="43">
        <f t="shared" si="175"/>
        <v>5.4956989363709929E-4</v>
      </c>
      <c r="BX115" s="13">
        <f ca="1">'13年1-9支出明细'!AC110/9*12</f>
        <v>1786.6666666666665</v>
      </c>
      <c r="BY115" s="13">
        <f t="shared" si="236"/>
        <v>2073.4717330051712</v>
      </c>
      <c r="BZ115" s="43">
        <f t="shared" si="176"/>
        <v>1.5928614511398131E-3</v>
      </c>
      <c r="CA115" s="12">
        <f t="shared" si="274"/>
        <v>2210.3999999999996</v>
      </c>
      <c r="CB115" s="30">
        <f t="shared" si="237"/>
        <v>2565.2249544596807</v>
      </c>
      <c r="CC115" s="43">
        <f t="shared" si="177"/>
        <v>8.2649799874540037E-6</v>
      </c>
      <c r="CD115" s="13">
        <f ca="1">'13年1-9支出明细'!AE110/9*12</f>
        <v>2210.3999999999996</v>
      </c>
      <c r="CE115" s="13">
        <f t="shared" si="238"/>
        <v>2565.2249544596812</v>
      </c>
      <c r="CF115" s="43">
        <f t="shared" si="178"/>
        <v>9.5675781529602398E-6</v>
      </c>
      <c r="CG115" s="13">
        <f ca="1">'13年1-9支出明细'!AF110/9*12</f>
        <v>0</v>
      </c>
      <c r="CH115" s="13">
        <f ca="1">Sheet2!BP109+Sheet2!ET109</f>
        <v>0</v>
      </c>
      <c r="CI115" s="13">
        <f t="shared" si="239"/>
        <v>0</v>
      </c>
      <c r="CJ115" s="43">
        <f t="shared" si="179"/>
        <v>0</v>
      </c>
      <c r="CK115" s="12">
        <f t="shared" si="294"/>
        <v>0</v>
      </c>
      <c r="CL115" s="30">
        <f t="shared" si="240"/>
        <v>0</v>
      </c>
      <c r="CM115" s="43">
        <f t="shared" si="180"/>
        <v>0</v>
      </c>
      <c r="CN115" s="13">
        <f ca="1">'13年1-9支出明细'!AI110/9*12</f>
        <v>0</v>
      </c>
      <c r="CO115" s="13">
        <f t="shared" si="241"/>
        <v>0</v>
      </c>
      <c r="CP115" s="43">
        <f t="shared" si="181"/>
        <v>0</v>
      </c>
      <c r="CQ115" s="13">
        <f ca="1">'13年1-9支出明细'!AJ110/9*12</f>
        <v>0</v>
      </c>
      <c r="CR115" s="13">
        <f t="shared" si="242"/>
        <v>0</v>
      </c>
      <c r="CS115" s="43">
        <f t="shared" si="182"/>
        <v>0</v>
      </c>
      <c r="CT115" s="13">
        <f ca="1">'13年1-9支出明细'!AK110/9*12</f>
        <v>0</v>
      </c>
      <c r="CU115" s="13">
        <f t="shared" si="243"/>
        <v>0</v>
      </c>
      <c r="CV115" s="43">
        <f t="shared" si="183"/>
        <v>0</v>
      </c>
      <c r="CW115" s="13">
        <f ca="1">'13年1-9支出明细'!AL110/9*12</f>
        <v>0</v>
      </c>
      <c r="CX115" s="13">
        <f t="shared" si="244"/>
        <v>0</v>
      </c>
      <c r="CY115" s="43">
        <f t="shared" si="184"/>
        <v>0</v>
      </c>
      <c r="CZ115" s="13">
        <f ca="1">'13年1-9支出明细'!AM110/9*12</f>
        <v>0</v>
      </c>
      <c r="DA115" s="13">
        <f t="shared" si="245"/>
        <v>0</v>
      </c>
      <c r="DB115" s="43">
        <f t="shared" si="185"/>
        <v>0</v>
      </c>
      <c r="DC115" s="13">
        <f ca="1">'13年1-9支出明细'!AN110/9*12</f>
        <v>0</v>
      </c>
      <c r="DD115" s="13">
        <f t="shared" si="246"/>
        <v>0</v>
      </c>
      <c r="DE115" s="14">
        <f t="shared" si="295"/>
        <v>0</v>
      </c>
      <c r="DF115" s="43">
        <f t="shared" si="186"/>
        <v>0</v>
      </c>
      <c r="DG115" s="13">
        <f ca="1">'13年1-9支出明细'!AP110/9*12</f>
        <v>0</v>
      </c>
      <c r="DH115" s="13">
        <f t="shared" si="247"/>
        <v>0</v>
      </c>
      <c r="DI115" s="43">
        <f t="shared" si="187"/>
        <v>0</v>
      </c>
      <c r="DJ115" s="13">
        <f ca="1">'13年1-9支出明细'!AQ110/9*12</f>
        <v>0</v>
      </c>
      <c r="DK115" s="13">
        <f t="shared" si="248"/>
        <v>0</v>
      </c>
      <c r="DL115" s="43">
        <f t="shared" si="188"/>
        <v>0</v>
      </c>
      <c r="DM115" s="13">
        <f ca="1">'13年1-9支出明细'!AR110/9*12</f>
        <v>0</v>
      </c>
      <c r="DN115" s="13">
        <f ca="1">Sheet2!DK109+Sheet2!AH109</f>
        <v>0</v>
      </c>
      <c r="DO115" s="13"/>
      <c r="DP115" s="43">
        <f t="shared" si="189"/>
        <v>0</v>
      </c>
      <c r="DQ115" s="13">
        <f ca="1">'13年1-9支出明细'!AT110/9*12</f>
        <v>0</v>
      </c>
      <c r="DR115" s="13">
        <f t="shared" si="249"/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43">
        <f t="shared" si="190"/>
        <v>0</v>
      </c>
      <c r="EA115" s="13">
        <v>0</v>
      </c>
      <c r="EB115" s="13">
        <f t="shared" si="250"/>
        <v>0</v>
      </c>
      <c r="EC115" s="43">
        <f t="shared" si="191"/>
        <v>0</v>
      </c>
      <c r="ED115" s="13">
        <f ca="1">'13年1-9支出明细'!BC110/9*12</f>
        <v>0</v>
      </c>
      <c r="EE115" s="13">
        <f t="shared" si="251"/>
        <v>0</v>
      </c>
      <c r="EF115" s="43">
        <f t="shared" si="192"/>
        <v>0</v>
      </c>
      <c r="EG115" s="13">
        <f ca="1">'13年1-9支出明细'!BD110/9*12</f>
        <v>0</v>
      </c>
      <c r="EH115" s="13">
        <f t="shared" si="252"/>
        <v>0</v>
      </c>
      <c r="EI115" s="43">
        <f t="shared" si="193"/>
        <v>0</v>
      </c>
      <c r="EJ115" s="13">
        <f ca="1">'13年1-9支出明细'!BE110/9*12</f>
        <v>0</v>
      </c>
      <c r="EK115" s="13">
        <f t="shared" si="253"/>
        <v>0</v>
      </c>
      <c r="EL115" s="13">
        <f ca="1">Sheet2!DZ109+Sheet2!AV109</f>
        <v>0</v>
      </c>
      <c r="EM115" s="43">
        <f t="shared" si="194"/>
        <v>0</v>
      </c>
      <c r="EN115" s="13">
        <v>0</v>
      </c>
      <c r="EO115" s="13">
        <f t="shared" si="254"/>
        <v>0</v>
      </c>
      <c r="EP115" s="43">
        <f t="shared" si="195"/>
        <v>0</v>
      </c>
      <c r="EQ115" s="13">
        <f ca="1">'13年1-9支出明细'!BH110/9*12</f>
        <v>0</v>
      </c>
      <c r="ER115" s="13">
        <f t="shared" si="255"/>
        <v>0</v>
      </c>
      <c r="ES115" s="43">
        <f t="shared" si="196"/>
        <v>0</v>
      </c>
      <c r="ET115" s="13">
        <v>0</v>
      </c>
      <c r="EU115" s="13">
        <f t="shared" si="256"/>
        <v>0</v>
      </c>
      <c r="EV115" s="43">
        <f t="shared" si="197"/>
        <v>0</v>
      </c>
      <c r="EW115" s="13">
        <v>0</v>
      </c>
      <c r="EX115" s="13">
        <f t="shared" si="257"/>
        <v>0</v>
      </c>
      <c r="EY115" s="43">
        <f t="shared" si="198"/>
        <v>0</v>
      </c>
      <c r="EZ115" s="13">
        <v>0</v>
      </c>
      <c r="FA115" s="13">
        <f t="shared" si="258"/>
        <v>0</v>
      </c>
      <c r="FB115" s="43">
        <f t="shared" si="199"/>
        <v>0</v>
      </c>
      <c r="FC115" s="13">
        <f ca="1">'13年1-9支出明细'!BL110/9*12</f>
        <v>0</v>
      </c>
      <c r="FD115" s="13">
        <f t="shared" si="259"/>
        <v>0</v>
      </c>
      <c r="FE115" s="43">
        <f t="shared" si="200"/>
        <v>0</v>
      </c>
      <c r="FF115" s="13">
        <f ca="1">'13年1-9支出明细'!BM110/9*12</f>
        <v>0</v>
      </c>
      <c r="FG115" s="13">
        <f t="shared" si="260"/>
        <v>0</v>
      </c>
      <c r="FH115" s="43">
        <f t="shared" si="201"/>
        <v>0</v>
      </c>
      <c r="FI115" s="13">
        <f ca="1">'13年1-9支出明细'!BN110/9*12</f>
        <v>0</v>
      </c>
      <c r="FJ115" s="13">
        <f ca="1">Sheet2!EX109+Sheet2!BF109</f>
        <v>0</v>
      </c>
      <c r="FK115" s="13">
        <f t="shared" si="261"/>
        <v>0</v>
      </c>
      <c r="FL115" s="43">
        <f t="shared" si="202"/>
        <v>0</v>
      </c>
      <c r="FM115" s="13">
        <f ca="1">'13年1-9支出明细'!BP110/9*12</f>
        <v>0</v>
      </c>
      <c r="FN115" s="13">
        <v>0</v>
      </c>
      <c r="FO115" s="43">
        <v>0</v>
      </c>
      <c r="FP115" s="13">
        <v>0</v>
      </c>
      <c r="FQ115" s="13">
        <f t="shared" si="262"/>
        <v>0</v>
      </c>
      <c r="FR115" s="43">
        <f t="shared" si="203"/>
        <v>0</v>
      </c>
      <c r="FS115" s="13">
        <f ca="1">'13年1-9支出明细'!BR110/9*12</f>
        <v>0</v>
      </c>
      <c r="FT115" s="13">
        <f ca="1">Sheet2!FC25+Sheet2!BJ25</f>
        <v>0</v>
      </c>
      <c r="FU115" s="13"/>
      <c r="FV115" s="43"/>
      <c r="FW115" s="13">
        <f ca="1">'13年1-9支出明细'!BT110/9*12</f>
        <v>0</v>
      </c>
      <c r="FX115" s="13">
        <f t="shared" si="263"/>
        <v>0</v>
      </c>
      <c r="FY115" s="43">
        <f t="shared" si="204"/>
        <v>0</v>
      </c>
      <c r="FZ115" s="12">
        <f ca="1">'13年1-9支出明细'!BU110/9*12</f>
        <v>17017.373333333333</v>
      </c>
      <c r="GA115" s="12">
        <f t="shared" si="264"/>
        <v>19749.090994400736</v>
      </c>
      <c r="GB115" s="43">
        <f t="shared" si="205"/>
        <v>5.8816657016365803E-4</v>
      </c>
      <c r="GC115" s="12">
        <f ca="1">'13年1-9支出明细'!BV110/9*12</f>
        <v>0</v>
      </c>
      <c r="GD115" s="12">
        <f t="shared" si="265"/>
        <v>0</v>
      </c>
      <c r="GE115" s="43">
        <f t="shared" si="206"/>
        <v>0</v>
      </c>
      <c r="GF115" s="12">
        <f ca="1">'13年1-9支出明细'!BW110/9*12</f>
        <v>0</v>
      </c>
      <c r="GG115" s="12">
        <f t="shared" si="266"/>
        <v>0</v>
      </c>
      <c r="GH115" s="43">
        <f t="shared" si="207"/>
        <v>0</v>
      </c>
      <c r="GI115" s="12">
        <v>0</v>
      </c>
      <c r="GJ115" s="12">
        <f t="shared" si="267"/>
        <v>0</v>
      </c>
      <c r="GK115" s="43">
        <f t="shared" si="208"/>
        <v>0</v>
      </c>
      <c r="GL115" s="27">
        <f t="shared" si="296"/>
        <v>0</v>
      </c>
      <c r="GM115" s="27">
        <f t="shared" si="268"/>
        <v>0</v>
      </c>
      <c r="GN115" s="43">
        <f t="shared" si="209"/>
        <v>0</v>
      </c>
      <c r="GO115" s="13">
        <f ca="1">'13年1-9支出明细'!BZ110/9*12</f>
        <v>0</v>
      </c>
      <c r="GP115" s="13" t="e">
        <f t="shared" si="269"/>
        <v>#DIV/0!</v>
      </c>
      <c r="GQ115" s="43" t="e">
        <f t="shared" si="210"/>
        <v>#DIV/0!</v>
      </c>
      <c r="GR115" s="13">
        <f ca="1">'13年1-9支出明细'!CA110/9*12</f>
        <v>0</v>
      </c>
      <c r="GS115" s="13">
        <f t="shared" si="270"/>
        <v>0</v>
      </c>
      <c r="GT115" s="43">
        <f t="shared" si="211"/>
        <v>0</v>
      </c>
      <c r="GU115" s="13">
        <f ca="1">'13年1-9支出明细'!CB110/9*12</f>
        <v>0</v>
      </c>
      <c r="GV115" s="27">
        <f t="shared" si="271"/>
        <v>0</v>
      </c>
      <c r="GW115" s="38">
        <f t="shared" si="214"/>
        <v>0</v>
      </c>
      <c r="GX115" s="13">
        <f ca="1">'13年1-9支出明细'!CC110/9*12</f>
        <v>0</v>
      </c>
      <c r="GY115" s="13">
        <f t="shared" si="272"/>
        <v>0</v>
      </c>
      <c r="GZ115" s="43">
        <f t="shared" si="212"/>
        <v>0</v>
      </c>
      <c r="HA115" s="13">
        <f ca="1">'13年1-9支出明细'!CD110/9*12</f>
        <v>0</v>
      </c>
      <c r="HB115" s="13">
        <f t="shared" si="273"/>
        <v>0</v>
      </c>
      <c r="HC115" s="56">
        <f t="shared" si="213"/>
        <v>0</v>
      </c>
    </row>
    <row r="116" spans="1:211" hidden="1">
      <c r="A116" s="18">
        <v>405</v>
      </c>
      <c r="B116" s="3" t="s">
        <v>589</v>
      </c>
      <c r="C116" s="3" t="s">
        <v>405</v>
      </c>
      <c r="D116" s="12">
        <f t="shared" si="290"/>
        <v>0</v>
      </c>
      <c r="E116" s="12">
        <f t="shared" si="291"/>
        <v>0</v>
      </c>
      <c r="F116" s="13">
        <v>0</v>
      </c>
      <c r="G116" s="26">
        <f t="shared" si="215"/>
        <v>0</v>
      </c>
      <c r="H116" s="40">
        <f t="shared" si="216"/>
        <v>0</v>
      </c>
      <c r="I116" s="13">
        <v>0</v>
      </c>
      <c r="J116" s="13">
        <f t="shared" si="217"/>
        <v>0</v>
      </c>
      <c r="K116" s="40">
        <f t="shared" si="155"/>
        <v>0</v>
      </c>
      <c r="L116" s="13">
        <v>0</v>
      </c>
      <c r="M116" s="13">
        <f t="shared" si="218"/>
        <v>0</v>
      </c>
      <c r="N116" s="40">
        <f t="shared" si="156"/>
        <v>0</v>
      </c>
      <c r="O116" s="13">
        <v>0</v>
      </c>
      <c r="P116" s="13">
        <v>0</v>
      </c>
      <c r="Q116" s="13">
        <f t="shared" si="292"/>
        <v>0</v>
      </c>
      <c r="R116" s="43">
        <f t="shared" si="293"/>
        <v>0</v>
      </c>
      <c r="S116" s="124">
        <v>0</v>
      </c>
      <c r="T116" s="130">
        <v>0</v>
      </c>
      <c r="U116" s="125">
        <v>0</v>
      </c>
      <c r="V116" s="125">
        <f t="shared" si="219"/>
        <v>0</v>
      </c>
      <c r="W116" s="43">
        <f t="shared" si="157"/>
        <v>0</v>
      </c>
      <c r="X116" s="13">
        <f ca="1">'13年1-9支出明细'!K111/9*12</f>
        <v>0</v>
      </c>
      <c r="Y116" s="13">
        <f t="shared" si="220"/>
        <v>0</v>
      </c>
      <c r="Z116" s="43">
        <f t="shared" si="158"/>
        <v>0</v>
      </c>
      <c r="AA116" s="13">
        <f ca="1">'13年1-9支出明细'!L111/9*12</f>
        <v>0</v>
      </c>
      <c r="AB116" s="13">
        <f t="shared" si="221"/>
        <v>0</v>
      </c>
      <c r="AC116" s="43">
        <f t="shared" si="159"/>
        <v>0</v>
      </c>
      <c r="AD116" s="13">
        <f ca="1">'13年1-9支出明细'!M111/9*12</f>
        <v>0</v>
      </c>
      <c r="AE116" s="13">
        <f t="shared" si="222"/>
        <v>0</v>
      </c>
      <c r="AF116" s="43">
        <f t="shared" si="160"/>
        <v>0</v>
      </c>
      <c r="AG116" s="13">
        <f ca="1">'13年1-9支出明细'!N111/9*12</f>
        <v>0</v>
      </c>
      <c r="AH116" s="23">
        <v>0</v>
      </c>
      <c r="AI116" s="43">
        <v>0</v>
      </c>
      <c r="AJ116" s="23">
        <f t="shared" si="161"/>
        <v>0</v>
      </c>
      <c r="AK116" s="23">
        <f t="shared" si="162"/>
        <v>0</v>
      </c>
      <c r="AL116" s="43">
        <f t="shared" si="163"/>
        <v>0</v>
      </c>
      <c r="AM116" s="13">
        <f ca="1">'13年1-9支出明细'!P111/9*12</f>
        <v>0</v>
      </c>
      <c r="AN116" s="13">
        <f t="shared" si="223"/>
        <v>0</v>
      </c>
      <c r="AO116" s="43">
        <f t="shared" si="164"/>
        <v>0</v>
      </c>
      <c r="AP116" s="13">
        <f ca="1">'13年1-9支出明细'!Q111/9*12</f>
        <v>0</v>
      </c>
      <c r="AQ116" s="13">
        <f t="shared" si="224"/>
        <v>0</v>
      </c>
      <c r="AR116" s="43">
        <f t="shared" si="165"/>
        <v>0</v>
      </c>
      <c r="AS116" s="13">
        <f ca="1">'13年1-9支出明细'!R111/9*12</f>
        <v>0</v>
      </c>
      <c r="AT116" s="13">
        <f t="shared" si="225"/>
        <v>0</v>
      </c>
      <c r="AU116" s="43">
        <f t="shared" si="166"/>
        <v>0</v>
      </c>
      <c r="AV116" s="13">
        <v>0</v>
      </c>
      <c r="AW116" s="13">
        <f t="shared" si="226"/>
        <v>0</v>
      </c>
      <c r="AX116" s="43">
        <f t="shared" si="167"/>
        <v>0</v>
      </c>
      <c r="AY116" s="12">
        <f t="shared" si="227"/>
        <v>0</v>
      </c>
      <c r="AZ116" s="31">
        <f t="shared" si="228"/>
        <v>0</v>
      </c>
      <c r="BA116" s="43">
        <f t="shared" si="168"/>
        <v>0</v>
      </c>
      <c r="BB116" s="13">
        <f ca="1">'13年1-9支出明细'!U111/9*12</f>
        <v>0</v>
      </c>
      <c r="BC116" s="13">
        <f t="shared" si="229"/>
        <v>0</v>
      </c>
      <c r="BD116" s="43">
        <f t="shared" si="169"/>
        <v>0</v>
      </c>
      <c r="BE116" s="13">
        <f ca="1">'13年1-9支出明细'!V111/9*12</f>
        <v>0</v>
      </c>
      <c r="BF116" s="13">
        <f t="shared" si="230"/>
        <v>0</v>
      </c>
      <c r="BG116" s="43">
        <f t="shared" si="170"/>
        <v>0</v>
      </c>
      <c r="BH116" s="13">
        <f ca="1">'13年1-9支出明细'!W111/9*12</f>
        <v>0</v>
      </c>
      <c r="BI116" s="13">
        <f t="shared" si="231"/>
        <v>0</v>
      </c>
      <c r="BJ116" s="43">
        <f t="shared" si="171"/>
        <v>0</v>
      </c>
      <c r="BK116" s="13">
        <f ca="1">'13年1-9支出明细'!X111/9*12</f>
        <v>0</v>
      </c>
      <c r="BL116" s="13">
        <f t="shared" si="232"/>
        <v>0</v>
      </c>
      <c r="BM116" s="43">
        <f t="shared" si="172"/>
        <v>0</v>
      </c>
      <c r="BN116" s="13">
        <f ca="1">'13年1-9支出明细'!Y111/9*12</f>
        <v>0</v>
      </c>
      <c r="BO116" s="13">
        <f t="shared" si="233"/>
        <v>0</v>
      </c>
      <c r="BP116" s="43">
        <f t="shared" si="173"/>
        <v>0</v>
      </c>
      <c r="BQ116" s="13">
        <f ca="1">'13年1-9支出明细'!Z111/9*12</f>
        <v>0</v>
      </c>
      <c r="BR116" s="13">
        <f ca="1">Sheet2!EP110+Sheet2!V110</f>
        <v>0</v>
      </c>
      <c r="BS116" s="13">
        <f t="shared" si="234"/>
        <v>0</v>
      </c>
      <c r="BT116" s="43">
        <f t="shared" si="174"/>
        <v>0</v>
      </c>
      <c r="BU116" s="13">
        <f ca="1">'13年1-9支出明细'!AB111/9*12</f>
        <v>0</v>
      </c>
      <c r="BV116" s="13">
        <f t="shared" si="235"/>
        <v>0</v>
      </c>
      <c r="BW116" s="43">
        <f t="shared" si="175"/>
        <v>0</v>
      </c>
      <c r="BX116" s="13">
        <f ca="1">'13年1-9支出明细'!AC111/9*12</f>
        <v>0</v>
      </c>
      <c r="BY116" s="13">
        <f t="shared" si="236"/>
        <v>0</v>
      </c>
      <c r="BZ116" s="43">
        <f t="shared" si="176"/>
        <v>0</v>
      </c>
      <c r="CA116" s="12">
        <f t="shared" si="274"/>
        <v>0</v>
      </c>
      <c r="CB116" s="30">
        <f t="shared" si="237"/>
        <v>0</v>
      </c>
      <c r="CC116" s="43">
        <f t="shared" si="177"/>
        <v>0</v>
      </c>
      <c r="CD116" s="13">
        <f ca="1">'13年1-9支出明细'!AE111/9*12</f>
        <v>0</v>
      </c>
      <c r="CE116" s="13">
        <f t="shared" si="238"/>
        <v>0</v>
      </c>
      <c r="CF116" s="43">
        <f t="shared" si="178"/>
        <v>0</v>
      </c>
      <c r="CG116" s="13">
        <f ca="1">'13年1-9支出明细'!AF111/9*12</f>
        <v>0</v>
      </c>
      <c r="CH116" s="13">
        <f ca="1">Sheet2!BP110+Sheet2!ET110</f>
        <v>0</v>
      </c>
      <c r="CI116" s="13">
        <f t="shared" si="239"/>
        <v>0</v>
      </c>
      <c r="CJ116" s="43">
        <f t="shared" si="179"/>
        <v>0</v>
      </c>
      <c r="CK116" s="12">
        <f t="shared" si="294"/>
        <v>0</v>
      </c>
      <c r="CL116" s="30">
        <f t="shared" si="240"/>
        <v>0</v>
      </c>
      <c r="CM116" s="43">
        <f t="shared" si="180"/>
        <v>0</v>
      </c>
      <c r="CN116" s="13">
        <f ca="1">'13年1-9支出明细'!AI111/9*12</f>
        <v>0</v>
      </c>
      <c r="CO116" s="13">
        <f t="shared" si="241"/>
        <v>0</v>
      </c>
      <c r="CP116" s="43">
        <f t="shared" si="181"/>
        <v>0</v>
      </c>
      <c r="CQ116" s="13">
        <f ca="1">'13年1-9支出明细'!AJ111/9*12</f>
        <v>0</v>
      </c>
      <c r="CR116" s="13">
        <f t="shared" si="242"/>
        <v>0</v>
      </c>
      <c r="CS116" s="43">
        <f t="shared" si="182"/>
        <v>0</v>
      </c>
      <c r="CT116" s="13">
        <f ca="1">'13年1-9支出明细'!AK111/9*12</f>
        <v>0</v>
      </c>
      <c r="CU116" s="13">
        <f t="shared" si="243"/>
        <v>0</v>
      </c>
      <c r="CV116" s="43">
        <f t="shared" si="183"/>
        <v>0</v>
      </c>
      <c r="CW116" s="13">
        <f ca="1">'13年1-9支出明细'!AL111/9*12</f>
        <v>0</v>
      </c>
      <c r="CX116" s="13">
        <f t="shared" si="244"/>
        <v>0</v>
      </c>
      <c r="CY116" s="43">
        <f t="shared" si="184"/>
        <v>0</v>
      </c>
      <c r="CZ116" s="13">
        <f ca="1">'13年1-9支出明细'!AM111/9*12</f>
        <v>0</v>
      </c>
      <c r="DA116" s="13">
        <f t="shared" si="245"/>
        <v>0</v>
      </c>
      <c r="DB116" s="43">
        <f t="shared" si="185"/>
        <v>0</v>
      </c>
      <c r="DC116" s="13">
        <f ca="1">'13年1-9支出明细'!AN111/9*12</f>
        <v>0</v>
      </c>
      <c r="DD116" s="13">
        <f t="shared" si="246"/>
        <v>0</v>
      </c>
      <c r="DE116" s="14">
        <f t="shared" si="295"/>
        <v>0</v>
      </c>
      <c r="DF116" s="43">
        <f t="shared" si="186"/>
        <v>0</v>
      </c>
      <c r="DG116" s="13">
        <f ca="1">'13年1-9支出明细'!AP111/9*12</f>
        <v>0</v>
      </c>
      <c r="DH116" s="13">
        <f t="shared" si="247"/>
        <v>0</v>
      </c>
      <c r="DI116" s="43">
        <f t="shared" si="187"/>
        <v>0</v>
      </c>
      <c r="DJ116" s="13">
        <f ca="1">'13年1-9支出明细'!AQ111/9*12</f>
        <v>0</v>
      </c>
      <c r="DK116" s="13">
        <f t="shared" si="248"/>
        <v>0</v>
      </c>
      <c r="DL116" s="43">
        <f t="shared" si="188"/>
        <v>0</v>
      </c>
      <c r="DM116" s="13">
        <f ca="1">'13年1-9支出明细'!AR111/9*12</f>
        <v>0</v>
      </c>
      <c r="DN116" s="13">
        <f ca="1">Sheet2!DK110+Sheet2!AH110</f>
        <v>0</v>
      </c>
      <c r="DO116" s="13"/>
      <c r="DP116" s="43">
        <f t="shared" si="189"/>
        <v>0</v>
      </c>
      <c r="DQ116" s="13">
        <f ca="1">'13年1-9支出明细'!AT111/9*12</f>
        <v>0</v>
      </c>
      <c r="DR116" s="13">
        <f t="shared" si="249"/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43">
        <f t="shared" si="190"/>
        <v>0</v>
      </c>
      <c r="EA116" s="13">
        <v>0</v>
      </c>
      <c r="EB116" s="13">
        <f t="shared" si="250"/>
        <v>0</v>
      </c>
      <c r="EC116" s="43">
        <f t="shared" si="191"/>
        <v>0</v>
      </c>
      <c r="ED116" s="13">
        <f ca="1">'13年1-9支出明细'!BC111/9*12</f>
        <v>0</v>
      </c>
      <c r="EE116" s="13">
        <f t="shared" si="251"/>
        <v>0</v>
      </c>
      <c r="EF116" s="43">
        <f t="shared" si="192"/>
        <v>0</v>
      </c>
      <c r="EG116" s="13">
        <f ca="1">'13年1-9支出明细'!BD111/9*12</f>
        <v>0</v>
      </c>
      <c r="EH116" s="13">
        <f t="shared" si="252"/>
        <v>0</v>
      </c>
      <c r="EI116" s="43">
        <f t="shared" si="193"/>
        <v>0</v>
      </c>
      <c r="EJ116" s="13">
        <f ca="1">'13年1-9支出明细'!BE111/9*12</f>
        <v>0</v>
      </c>
      <c r="EK116" s="13">
        <f t="shared" si="253"/>
        <v>0</v>
      </c>
      <c r="EL116" s="13">
        <f ca="1">Sheet2!DZ110+Sheet2!AV110</f>
        <v>0</v>
      </c>
      <c r="EM116" s="43">
        <f t="shared" si="194"/>
        <v>0</v>
      </c>
      <c r="EN116" s="13">
        <f ca="1">'13年1-9支出明细'!BG111/9*12</f>
        <v>0</v>
      </c>
      <c r="EO116" s="13">
        <f t="shared" si="254"/>
        <v>0</v>
      </c>
      <c r="EP116" s="43">
        <f t="shared" si="195"/>
        <v>0</v>
      </c>
      <c r="EQ116" s="13">
        <f ca="1">'13年1-9支出明细'!BH111/9*12</f>
        <v>0</v>
      </c>
      <c r="ER116" s="13">
        <f t="shared" si="255"/>
        <v>0</v>
      </c>
      <c r="ES116" s="43">
        <f t="shared" si="196"/>
        <v>0</v>
      </c>
      <c r="ET116" s="13">
        <v>0</v>
      </c>
      <c r="EU116" s="13">
        <f t="shared" si="256"/>
        <v>0</v>
      </c>
      <c r="EV116" s="43">
        <f t="shared" si="197"/>
        <v>0</v>
      </c>
      <c r="EW116" s="13">
        <v>0</v>
      </c>
      <c r="EX116" s="13">
        <f t="shared" si="257"/>
        <v>0</v>
      </c>
      <c r="EY116" s="43">
        <f t="shared" si="198"/>
        <v>0</v>
      </c>
      <c r="EZ116" s="13">
        <v>0</v>
      </c>
      <c r="FA116" s="13">
        <f t="shared" si="258"/>
        <v>0</v>
      </c>
      <c r="FB116" s="43">
        <f t="shared" si="199"/>
        <v>0</v>
      </c>
      <c r="FC116" s="13">
        <f ca="1">'13年1-9支出明细'!BL111/9*12</f>
        <v>0</v>
      </c>
      <c r="FD116" s="13">
        <f t="shared" si="259"/>
        <v>0</v>
      </c>
      <c r="FE116" s="43">
        <f t="shared" si="200"/>
        <v>0</v>
      </c>
      <c r="FF116" s="13">
        <f ca="1">'13年1-9支出明细'!BM111/9*12</f>
        <v>0</v>
      </c>
      <c r="FG116" s="13">
        <f t="shared" si="260"/>
        <v>0</v>
      </c>
      <c r="FH116" s="43">
        <f t="shared" si="201"/>
        <v>0</v>
      </c>
      <c r="FI116" s="13">
        <f ca="1">'13年1-9支出明细'!BN111/9*12</f>
        <v>0</v>
      </c>
      <c r="FJ116" s="13">
        <f ca="1">Sheet2!EX110+Sheet2!BF110</f>
        <v>0</v>
      </c>
      <c r="FK116" s="13">
        <f t="shared" si="261"/>
        <v>0</v>
      </c>
      <c r="FL116" s="43">
        <f t="shared" si="202"/>
        <v>0</v>
      </c>
      <c r="FM116" s="13">
        <f ca="1">'13年1-9支出明细'!BP111/9*12</f>
        <v>0</v>
      </c>
      <c r="FN116" s="13">
        <v>0</v>
      </c>
      <c r="FO116" s="43">
        <v>0</v>
      </c>
      <c r="FP116" s="13">
        <v>0</v>
      </c>
      <c r="FQ116" s="13">
        <f t="shared" si="262"/>
        <v>0</v>
      </c>
      <c r="FR116" s="43">
        <f t="shared" si="203"/>
        <v>0</v>
      </c>
      <c r="FS116" s="13">
        <f ca="1">'13年1-9支出明细'!BR111/9*12</f>
        <v>0</v>
      </c>
      <c r="FT116" s="13">
        <f ca="1">Sheet2!FC26+Sheet2!BJ26</f>
        <v>0</v>
      </c>
      <c r="FU116" s="13"/>
      <c r="FV116" s="43"/>
      <c r="FW116" s="13">
        <f ca="1">'13年1-9支出明细'!BT111/9*12</f>
        <v>0</v>
      </c>
      <c r="FX116" s="13">
        <f t="shared" si="263"/>
        <v>0</v>
      </c>
      <c r="FY116" s="43">
        <f t="shared" si="204"/>
        <v>0</v>
      </c>
      <c r="FZ116" s="12">
        <f ca="1">'13年1-9支出明细'!BU111/9*12</f>
        <v>0</v>
      </c>
      <c r="GA116" s="12">
        <f t="shared" si="264"/>
        <v>0</v>
      </c>
      <c r="GB116" s="43">
        <f t="shared" si="205"/>
        <v>0</v>
      </c>
      <c r="GC116" s="12">
        <f ca="1">'13年1-9支出明细'!BV111/9*12</f>
        <v>0</v>
      </c>
      <c r="GD116" s="12">
        <f t="shared" si="265"/>
        <v>0</v>
      </c>
      <c r="GE116" s="43">
        <f t="shared" si="206"/>
        <v>0</v>
      </c>
      <c r="GF116" s="12">
        <f ca="1">'13年1-9支出明细'!BW111/9*12</f>
        <v>0</v>
      </c>
      <c r="GG116" s="12">
        <f t="shared" si="266"/>
        <v>0</v>
      </c>
      <c r="GH116" s="43">
        <f t="shared" si="207"/>
        <v>0</v>
      </c>
      <c r="GI116" s="12">
        <v>0</v>
      </c>
      <c r="GJ116" s="12">
        <f t="shared" si="267"/>
        <v>0</v>
      </c>
      <c r="GK116" s="43">
        <f t="shared" si="208"/>
        <v>0</v>
      </c>
      <c r="GL116" s="27">
        <f t="shared" si="296"/>
        <v>0</v>
      </c>
      <c r="GM116" s="27">
        <f t="shared" si="268"/>
        <v>0</v>
      </c>
      <c r="GN116" s="43">
        <f t="shared" si="209"/>
        <v>0</v>
      </c>
      <c r="GO116" s="13">
        <f ca="1">'13年1-9支出明细'!BZ111/9*12</f>
        <v>0</v>
      </c>
      <c r="GP116" s="13" t="e">
        <f t="shared" si="269"/>
        <v>#DIV/0!</v>
      </c>
      <c r="GQ116" s="43" t="e">
        <f t="shared" si="210"/>
        <v>#DIV/0!</v>
      </c>
      <c r="GR116" s="13">
        <f ca="1">'13年1-9支出明细'!CA111/9*12</f>
        <v>0</v>
      </c>
      <c r="GS116" s="13">
        <f t="shared" si="270"/>
        <v>0</v>
      </c>
      <c r="GT116" s="43">
        <f t="shared" si="211"/>
        <v>0</v>
      </c>
      <c r="GU116" s="13">
        <f ca="1">'13年1-9支出明细'!CB111/9*12</f>
        <v>0</v>
      </c>
      <c r="GV116" s="27">
        <f t="shared" si="271"/>
        <v>0</v>
      </c>
      <c r="GW116" s="38">
        <f t="shared" si="214"/>
        <v>0</v>
      </c>
      <c r="GX116" s="13">
        <f ca="1">'13年1-9支出明细'!CC111/9*12</f>
        <v>0</v>
      </c>
      <c r="GY116" s="13">
        <f t="shared" si="272"/>
        <v>0</v>
      </c>
      <c r="GZ116" s="43">
        <f t="shared" si="212"/>
        <v>0</v>
      </c>
      <c r="HA116" s="13">
        <f ca="1">'13年1-9支出明细'!CD111/9*12</f>
        <v>0</v>
      </c>
      <c r="HB116" s="13">
        <f t="shared" si="273"/>
        <v>0</v>
      </c>
      <c r="HC116" s="56">
        <f t="shared" si="213"/>
        <v>0</v>
      </c>
    </row>
    <row r="117" spans="1:211">
      <c r="A117" s="18">
        <v>406</v>
      </c>
      <c r="B117" s="3" t="s">
        <v>590</v>
      </c>
      <c r="C117" s="3" t="s">
        <v>406</v>
      </c>
      <c r="D117" s="12">
        <f t="shared" si="290"/>
        <v>1308083.33</v>
      </c>
      <c r="E117" s="12">
        <f t="shared" si="291"/>
        <v>235301.66666666666</v>
      </c>
      <c r="F117" s="13">
        <v>122220</v>
      </c>
      <c r="G117" s="26">
        <f t="shared" si="215"/>
        <v>141839.39284023806</v>
      </c>
      <c r="H117" s="40">
        <f t="shared" si="216"/>
        <v>1.7894547091385001E-3</v>
      </c>
      <c r="I117" s="13">
        <v>42616</v>
      </c>
      <c r="J117" s="13">
        <f t="shared" si="217"/>
        <v>49456.942933068123</v>
      </c>
      <c r="K117" s="40">
        <f t="shared" si="155"/>
        <v>1.1479057857457663E-3</v>
      </c>
      <c r="L117" s="13">
        <v>54999</v>
      </c>
      <c r="M117" s="13">
        <f t="shared" si="218"/>
        <v>63827.726778107135</v>
      </c>
      <c r="N117" s="40">
        <f t="shared" si="156"/>
        <v>1.7894547091385003E-3</v>
      </c>
      <c r="O117" s="13">
        <v>0</v>
      </c>
      <c r="P117" s="13">
        <v>0</v>
      </c>
      <c r="Q117" s="13">
        <f t="shared" si="292"/>
        <v>0</v>
      </c>
      <c r="R117" s="43">
        <f t="shared" si="293"/>
        <v>0</v>
      </c>
      <c r="S117" s="124">
        <v>0</v>
      </c>
      <c r="T117" s="130">
        <v>4800</v>
      </c>
      <c r="U117" s="125">
        <v>0</v>
      </c>
      <c r="V117" s="125">
        <f t="shared" si="219"/>
        <v>5570.5210737452371</v>
      </c>
      <c r="W117" s="43">
        <f t="shared" si="157"/>
        <v>8.5873765564620013E-4</v>
      </c>
      <c r="X117" s="13">
        <f ca="1">'13年1-9支出明细'!K112/9*12</f>
        <v>10666.666666666668</v>
      </c>
      <c r="Y117" s="13">
        <f t="shared" si="220"/>
        <v>12378.935719433857</v>
      </c>
      <c r="Z117" s="43">
        <f t="shared" si="158"/>
        <v>4.379930501452768E-3</v>
      </c>
      <c r="AA117" s="13">
        <f ca="1">'13年1-9支出明细'!L112/9*12</f>
        <v>0</v>
      </c>
      <c r="AB117" s="13">
        <f t="shared" si="221"/>
        <v>0</v>
      </c>
      <c r="AC117" s="43">
        <f t="shared" si="159"/>
        <v>0</v>
      </c>
      <c r="AD117" s="13">
        <f ca="1">'13年1-9支出明细'!M112/9*12</f>
        <v>0</v>
      </c>
      <c r="AE117" s="13">
        <f t="shared" si="222"/>
        <v>0</v>
      </c>
      <c r="AF117" s="43">
        <f t="shared" si="160"/>
        <v>0</v>
      </c>
      <c r="AG117" s="13">
        <f ca="1">'13年1-9支出明细'!N112/9*12</f>
        <v>0</v>
      </c>
      <c r="AH117" s="23">
        <v>0</v>
      </c>
      <c r="AI117" s="43">
        <v>0</v>
      </c>
      <c r="AJ117" s="23">
        <f t="shared" si="161"/>
        <v>0</v>
      </c>
      <c r="AK117" s="23">
        <f t="shared" si="162"/>
        <v>0</v>
      </c>
      <c r="AL117" s="43">
        <f t="shared" si="163"/>
        <v>0</v>
      </c>
      <c r="AM117" s="13">
        <f ca="1">'13年1-9支出明细'!P112/9*12</f>
        <v>0</v>
      </c>
      <c r="AN117" s="13">
        <f t="shared" si="223"/>
        <v>0</v>
      </c>
      <c r="AO117" s="43">
        <f t="shared" si="164"/>
        <v>0</v>
      </c>
      <c r="AP117" s="13">
        <f ca="1">'13年1-9支出明细'!Q112/9*12</f>
        <v>0</v>
      </c>
      <c r="AQ117" s="13">
        <f t="shared" si="224"/>
        <v>0</v>
      </c>
      <c r="AR117" s="43">
        <f t="shared" si="165"/>
        <v>0</v>
      </c>
      <c r="AS117" s="13">
        <f ca="1">'13年1-9支出明细'!R112/9*12</f>
        <v>0</v>
      </c>
      <c r="AT117" s="13">
        <f t="shared" si="225"/>
        <v>0</v>
      </c>
      <c r="AU117" s="43">
        <f t="shared" si="166"/>
        <v>0</v>
      </c>
      <c r="AV117" s="13">
        <v>0</v>
      </c>
      <c r="AW117" s="13">
        <f t="shared" si="226"/>
        <v>0</v>
      </c>
      <c r="AX117" s="43">
        <f t="shared" si="167"/>
        <v>0</v>
      </c>
      <c r="AY117" s="12">
        <f t="shared" si="227"/>
        <v>7274.01</v>
      </c>
      <c r="AZ117" s="31">
        <f t="shared" si="228"/>
        <v>8441.6720824236654</v>
      </c>
      <c r="BA117" s="43">
        <f t="shared" si="168"/>
        <v>6.96778818041792E-5</v>
      </c>
      <c r="BB117" s="13">
        <f ca="1">'13年1-9支出明细'!U112/9*12</f>
        <v>0</v>
      </c>
      <c r="BC117" s="13">
        <f t="shared" si="229"/>
        <v>0</v>
      </c>
      <c r="BD117" s="43">
        <f t="shared" si="169"/>
        <v>0</v>
      </c>
      <c r="BE117" s="13">
        <f ca="1">'13年1-9支出明细'!V112/9*12</f>
        <v>0</v>
      </c>
      <c r="BF117" s="13">
        <f t="shared" si="230"/>
        <v>0</v>
      </c>
      <c r="BG117" s="43">
        <f t="shared" si="170"/>
        <v>0</v>
      </c>
      <c r="BH117" s="13">
        <f ca="1">'13年1-9支出明细'!W112/9*12</f>
        <v>0</v>
      </c>
      <c r="BI117" s="13">
        <f t="shared" si="231"/>
        <v>0</v>
      </c>
      <c r="BJ117" s="43">
        <f t="shared" si="171"/>
        <v>0</v>
      </c>
      <c r="BK117" s="13">
        <f ca="1">'13年1-9支出明细'!X112/9*12</f>
        <v>0</v>
      </c>
      <c r="BL117" s="13">
        <f t="shared" si="232"/>
        <v>0</v>
      </c>
      <c r="BM117" s="43">
        <f t="shared" si="172"/>
        <v>0</v>
      </c>
      <c r="BN117" s="13">
        <f ca="1">'13年1-9支出明细'!Y112/9*12</f>
        <v>0</v>
      </c>
      <c r="BO117" s="13">
        <f t="shared" si="233"/>
        <v>0</v>
      </c>
      <c r="BP117" s="43">
        <f t="shared" si="173"/>
        <v>0</v>
      </c>
      <c r="BQ117" s="13">
        <f ca="1">'13年1-9支出明细'!Z112/9*12</f>
        <v>0</v>
      </c>
      <c r="BR117" s="13">
        <f ca="1">Sheet2!EP111+Sheet2!V111</f>
        <v>7274.01</v>
      </c>
      <c r="BS117" s="13">
        <f t="shared" si="234"/>
        <v>0</v>
      </c>
      <c r="BT117" s="43">
        <f t="shared" si="174"/>
        <v>0</v>
      </c>
      <c r="BU117" s="13">
        <f ca="1">'13年1-9支出明细'!AB112/9*12</f>
        <v>7058.68</v>
      </c>
      <c r="BV117" s="13">
        <f t="shared" si="235"/>
        <v>8191.7761860050041</v>
      </c>
      <c r="BW117" s="43">
        <f t="shared" si="175"/>
        <v>1.5572764856519043E-3</v>
      </c>
      <c r="BX117" s="13">
        <f ca="1">'13年1-9支出明细'!AC112/9*12</f>
        <v>2640</v>
      </c>
      <c r="BY117" s="13">
        <f t="shared" si="236"/>
        <v>3063.7865905598796</v>
      </c>
      <c r="BZ117" s="43">
        <f t="shared" si="176"/>
        <v>2.3536310994453956E-3</v>
      </c>
      <c r="CA117" s="12">
        <f t="shared" si="274"/>
        <v>0</v>
      </c>
      <c r="CB117" s="30">
        <f t="shared" si="237"/>
        <v>0</v>
      </c>
      <c r="CC117" s="43">
        <f t="shared" si="177"/>
        <v>0</v>
      </c>
      <c r="CD117" s="13">
        <f ca="1">'13年1-9支出明细'!AE112/9*12</f>
        <v>0</v>
      </c>
      <c r="CE117" s="13">
        <f t="shared" si="238"/>
        <v>0</v>
      </c>
      <c r="CF117" s="43">
        <f t="shared" si="178"/>
        <v>0</v>
      </c>
      <c r="CG117" s="13">
        <f ca="1">'13年1-9支出明细'!AF112/9*12</f>
        <v>0</v>
      </c>
      <c r="CH117" s="13">
        <f ca="1">Sheet2!BP111+Sheet2!ET111</f>
        <v>0</v>
      </c>
      <c r="CI117" s="13">
        <f t="shared" si="239"/>
        <v>0</v>
      </c>
      <c r="CJ117" s="43">
        <f t="shared" si="179"/>
        <v>0</v>
      </c>
      <c r="CK117" s="12">
        <f t="shared" si="294"/>
        <v>1031500</v>
      </c>
      <c r="CL117" s="30">
        <f t="shared" si="240"/>
        <v>1197081.7682433773</v>
      </c>
      <c r="CM117" s="43">
        <f t="shared" si="180"/>
        <v>1.125871311043574E-2</v>
      </c>
      <c r="CN117" s="13">
        <f ca="1">'13年1-9支出明细'!AI112/9*12</f>
        <v>1023660</v>
      </c>
      <c r="CO117" s="13">
        <f t="shared" si="241"/>
        <v>1187983.2504895933</v>
      </c>
      <c r="CP117" s="43">
        <f t="shared" si="181"/>
        <v>0.54489843282570449</v>
      </c>
      <c r="CQ117" s="13">
        <f ca="1">'13年1-9支出明细'!AJ112/9*12</f>
        <v>0</v>
      </c>
      <c r="CR117" s="13">
        <f t="shared" si="242"/>
        <v>0</v>
      </c>
      <c r="CS117" s="43">
        <f t="shared" si="182"/>
        <v>0</v>
      </c>
      <c r="CT117" s="13">
        <f ca="1">'13年1-9支出明细'!AK112/9*12</f>
        <v>0</v>
      </c>
      <c r="CU117" s="13">
        <f t="shared" si="243"/>
        <v>0</v>
      </c>
      <c r="CV117" s="43">
        <f t="shared" si="183"/>
        <v>0</v>
      </c>
      <c r="CW117" s="13">
        <f ca="1">'13年1-9支出明细'!AL112/9*12</f>
        <v>0</v>
      </c>
      <c r="CX117" s="13">
        <f t="shared" si="244"/>
        <v>0</v>
      </c>
      <c r="CY117" s="43">
        <f t="shared" si="184"/>
        <v>0</v>
      </c>
      <c r="CZ117" s="13">
        <f ca="1">'13年1-9支出明细'!AM112/9*12</f>
        <v>7840</v>
      </c>
      <c r="DA117" s="13">
        <f t="shared" si="245"/>
        <v>9098.5177537838863</v>
      </c>
      <c r="DB117" s="43">
        <f t="shared" si="185"/>
        <v>1.6137292129447426E-2</v>
      </c>
      <c r="DC117" s="13">
        <f ca="1">'13年1-9支出明细'!AN112/9*12</f>
        <v>0</v>
      </c>
      <c r="DD117" s="13">
        <f t="shared" si="246"/>
        <v>0</v>
      </c>
      <c r="DE117" s="14">
        <f t="shared" si="295"/>
        <v>0</v>
      </c>
      <c r="DF117" s="43">
        <f t="shared" si="186"/>
        <v>0</v>
      </c>
      <c r="DG117" s="13">
        <f ca="1">'13年1-9支出明细'!AP112/9*12</f>
        <v>0</v>
      </c>
      <c r="DH117" s="13">
        <f t="shared" si="247"/>
        <v>0</v>
      </c>
      <c r="DI117" s="43">
        <f t="shared" si="187"/>
        <v>0</v>
      </c>
      <c r="DJ117" s="13">
        <f ca="1">'13年1-9支出明细'!AQ112/9*12</f>
        <v>0</v>
      </c>
      <c r="DK117" s="13">
        <f t="shared" si="248"/>
        <v>0</v>
      </c>
      <c r="DL117" s="43">
        <f t="shared" si="188"/>
        <v>0</v>
      </c>
      <c r="DM117" s="13">
        <f ca="1">'13年1-9支出明细'!AR112/9*12</f>
        <v>0</v>
      </c>
      <c r="DN117" s="13">
        <f ca="1">Sheet2!DK111+Sheet2!AH111</f>
        <v>0</v>
      </c>
      <c r="DO117" s="13"/>
      <c r="DP117" s="43">
        <f t="shared" si="189"/>
        <v>0</v>
      </c>
      <c r="DQ117" s="13">
        <f ca="1">'13年1-9支出明细'!AT112/9*12</f>
        <v>0</v>
      </c>
      <c r="DR117" s="13">
        <f t="shared" si="249"/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43">
        <f t="shared" si="190"/>
        <v>0</v>
      </c>
      <c r="EA117" s="13">
        <v>0</v>
      </c>
      <c r="EB117" s="13">
        <f t="shared" si="250"/>
        <v>0</v>
      </c>
      <c r="EC117" s="43">
        <f t="shared" si="191"/>
        <v>0</v>
      </c>
      <c r="ED117" s="13">
        <f ca="1">'13年1-9支出明细'!BC112/9*12</f>
        <v>0</v>
      </c>
      <c r="EE117" s="13">
        <f t="shared" si="251"/>
        <v>0</v>
      </c>
      <c r="EF117" s="43">
        <f t="shared" si="192"/>
        <v>0</v>
      </c>
      <c r="EG117" s="13">
        <f ca="1">'13年1-9支出明细'!BD112/9*12</f>
        <v>0</v>
      </c>
      <c r="EH117" s="13">
        <f t="shared" si="252"/>
        <v>0</v>
      </c>
      <c r="EI117" s="43">
        <f t="shared" si="193"/>
        <v>0</v>
      </c>
      <c r="EJ117" s="13">
        <f ca="1">'13年1-9支出明细'!BE112/9*12</f>
        <v>0</v>
      </c>
      <c r="EK117" s="13">
        <f t="shared" si="253"/>
        <v>0</v>
      </c>
      <c r="EL117" s="13">
        <v>0</v>
      </c>
      <c r="EM117" s="43">
        <f t="shared" si="194"/>
        <v>0</v>
      </c>
      <c r="EN117" s="13">
        <f ca="1">'13年1-9支出明细'!BG112/9*12</f>
        <v>0</v>
      </c>
      <c r="EO117" s="13">
        <f t="shared" si="254"/>
        <v>0</v>
      </c>
      <c r="EP117" s="43">
        <f t="shared" si="195"/>
        <v>0</v>
      </c>
      <c r="EQ117" s="13">
        <f ca="1">'13年1-9支出明细'!BH112/9*12</f>
        <v>0</v>
      </c>
      <c r="ER117" s="13">
        <f t="shared" si="255"/>
        <v>0</v>
      </c>
      <c r="ES117" s="43">
        <f t="shared" si="196"/>
        <v>0</v>
      </c>
      <c r="ET117" s="13">
        <v>0</v>
      </c>
      <c r="EU117" s="13">
        <f t="shared" si="256"/>
        <v>0</v>
      </c>
      <c r="EV117" s="43">
        <f t="shared" si="197"/>
        <v>0</v>
      </c>
      <c r="EW117" s="13">
        <v>0</v>
      </c>
      <c r="EX117" s="13">
        <f t="shared" si="257"/>
        <v>0</v>
      </c>
      <c r="EY117" s="43">
        <f t="shared" si="198"/>
        <v>0</v>
      </c>
      <c r="EZ117" s="13">
        <v>0</v>
      </c>
      <c r="FA117" s="13">
        <f t="shared" si="258"/>
        <v>0</v>
      </c>
      <c r="FB117" s="43">
        <f t="shared" si="199"/>
        <v>0</v>
      </c>
      <c r="FC117" s="13">
        <f ca="1">'13年1-9支出明细'!BL112/9*12</f>
        <v>0</v>
      </c>
      <c r="FD117" s="13">
        <f t="shared" si="259"/>
        <v>0</v>
      </c>
      <c r="FE117" s="43">
        <f t="shared" si="200"/>
        <v>0</v>
      </c>
      <c r="FF117" s="13">
        <f ca="1">'13年1-9支出明细'!BM112/9*12</f>
        <v>0</v>
      </c>
      <c r="FG117" s="13">
        <f t="shared" si="260"/>
        <v>0</v>
      </c>
      <c r="FH117" s="43">
        <f t="shared" si="201"/>
        <v>0</v>
      </c>
      <c r="FI117" s="13">
        <f ca="1">'13年1-9支出明细'!BN112/9*12</f>
        <v>0</v>
      </c>
      <c r="FJ117" s="13">
        <f ca="1">Sheet2!EX111+Sheet2!BF111</f>
        <v>0</v>
      </c>
      <c r="FK117" s="13">
        <f t="shared" si="261"/>
        <v>0</v>
      </c>
      <c r="FL117" s="43">
        <f t="shared" si="202"/>
        <v>0</v>
      </c>
      <c r="FM117" s="13">
        <v>0</v>
      </c>
      <c r="FN117" s="13">
        <v>0</v>
      </c>
      <c r="FO117" s="43">
        <v>0</v>
      </c>
      <c r="FP117" s="13">
        <v>0</v>
      </c>
      <c r="FQ117" s="13">
        <f t="shared" si="262"/>
        <v>0</v>
      </c>
      <c r="FR117" s="43">
        <f t="shared" si="203"/>
        <v>0</v>
      </c>
      <c r="FS117" s="13">
        <f ca="1">'13年1-9支出明细'!BR112/9*12</f>
        <v>0</v>
      </c>
      <c r="FT117" s="13">
        <f ca="1">Sheet2!FC27+Sheet2!BJ27</f>
        <v>0</v>
      </c>
      <c r="FU117" s="13"/>
      <c r="FV117" s="43"/>
      <c r="FW117" s="13">
        <f ca="1">'13年1-9支出明细'!BT112/9*12</f>
        <v>0</v>
      </c>
      <c r="FX117" s="13">
        <f t="shared" si="263"/>
        <v>0</v>
      </c>
      <c r="FY117" s="43">
        <f t="shared" si="204"/>
        <v>0</v>
      </c>
      <c r="FZ117" s="12">
        <f ca="1">'13年1-9支出明细'!BU112/9*12</f>
        <v>34007.653333333335</v>
      </c>
      <c r="GA117" s="12">
        <f t="shared" si="264"/>
        <v>39466.739492074114</v>
      </c>
      <c r="GB117" s="43">
        <f t="shared" si="205"/>
        <v>1.1753967212555342E-3</v>
      </c>
      <c r="GC117" s="12">
        <f ca="1">'13年1-9支出明细'!BV112/9*12</f>
        <v>0</v>
      </c>
      <c r="GD117" s="12">
        <f t="shared" si="265"/>
        <v>0</v>
      </c>
      <c r="GE117" s="43">
        <f t="shared" si="206"/>
        <v>0</v>
      </c>
      <c r="GF117" s="12">
        <f ca="1">'13年1-9支出明细'!BW112/9*12</f>
        <v>0</v>
      </c>
      <c r="GG117" s="12">
        <f t="shared" si="266"/>
        <v>0</v>
      </c>
      <c r="GH117" s="43">
        <f t="shared" si="207"/>
        <v>0</v>
      </c>
      <c r="GI117" s="12">
        <v>0</v>
      </c>
      <c r="GJ117" s="12">
        <f t="shared" si="267"/>
        <v>0</v>
      </c>
      <c r="GK117" s="43">
        <f t="shared" si="208"/>
        <v>0</v>
      </c>
      <c r="GL117" s="27">
        <f t="shared" si="296"/>
        <v>0</v>
      </c>
      <c r="GM117" s="27">
        <f t="shared" si="268"/>
        <v>0</v>
      </c>
      <c r="GN117" s="43">
        <f t="shared" si="209"/>
        <v>0</v>
      </c>
      <c r="GO117" s="13">
        <f ca="1">'13年1-9支出明细'!BZ112/9*12</f>
        <v>0</v>
      </c>
      <c r="GP117" s="13" t="e">
        <f t="shared" si="269"/>
        <v>#DIV/0!</v>
      </c>
      <c r="GQ117" s="43" t="e">
        <f t="shared" si="210"/>
        <v>#DIV/0!</v>
      </c>
      <c r="GR117" s="13">
        <f ca="1">'13年1-9支出明细'!CA112/9*12</f>
        <v>0</v>
      </c>
      <c r="GS117" s="13">
        <f t="shared" si="270"/>
        <v>0</v>
      </c>
      <c r="GT117" s="43">
        <f t="shared" si="211"/>
        <v>0</v>
      </c>
      <c r="GU117" s="13">
        <f ca="1">'13年1-9支出明细'!CB112/9*12</f>
        <v>0</v>
      </c>
      <c r="GV117" s="27">
        <f t="shared" si="271"/>
        <v>0</v>
      </c>
      <c r="GW117" s="38">
        <f t="shared" si="214"/>
        <v>0</v>
      </c>
      <c r="GX117" s="13">
        <f ca="1">'13年1-9支出明细'!CC112/9*12</f>
        <v>0</v>
      </c>
      <c r="GY117" s="13">
        <f t="shared" si="272"/>
        <v>0</v>
      </c>
      <c r="GZ117" s="43">
        <f t="shared" si="212"/>
        <v>0</v>
      </c>
      <c r="HA117" s="13">
        <f ca="1">'13年1-9支出明细'!CD112/9*12</f>
        <v>0</v>
      </c>
      <c r="HB117" s="13">
        <f t="shared" si="273"/>
        <v>0</v>
      </c>
      <c r="HC117" s="56">
        <f t="shared" si="213"/>
        <v>0</v>
      </c>
    </row>
    <row r="118" spans="1:211">
      <c r="A118" s="18">
        <v>407</v>
      </c>
      <c r="B118" s="3" t="s">
        <v>591</v>
      </c>
      <c r="C118" s="3" t="s">
        <v>407</v>
      </c>
      <c r="D118" s="12">
        <f t="shared" si="290"/>
        <v>113529.01</v>
      </c>
      <c r="E118" s="12">
        <f t="shared" si="291"/>
        <v>107562.2</v>
      </c>
      <c r="F118" s="13">
        <v>62076</v>
      </c>
      <c r="G118" s="26">
        <f t="shared" si="215"/>
        <v>72040.763786210257</v>
      </c>
      <c r="H118" s="40">
        <f t="shared" si="216"/>
        <v>9.0887081103323134E-4</v>
      </c>
      <c r="I118" s="13">
        <v>15152</v>
      </c>
      <c r="J118" s="13">
        <f t="shared" si="217"/>
        <v>17584.278189455792</v>
      </c>
      <c r="K118" s="40">
        <f t="shared" si="155"/>
        <v>4.0813470212173477E-4</v>
      </c>
      <c r="L118" s="13">
        <v>27934.2</v>
      </c>
      <c r="M118" s="13">
        <f t="shared" si="218"/>
        <v>32418.343703794621</v>
      </c>
      <c r="N118" s="40">
        <f t="shared" si="156"/>
        <v>9.0887081103323145E-4</v>
      </c>
      <c r="O118" s="13">
        <v>0</v>
      </c>
      <c r="P118" s="13">
        <v>0</v>
      </c>
      <c r="Q118" s="13">
        <f t="shared" si="292"/>
        <v>0</v>
      </c>
      <c r="R118" s="43">
        <f t="shared" si="293"/>
        <v>0</v>
      </c>
      <c r="S118" s="124">
        <v>0</v>
      </c>
      <c r="T118" s="130">
        <v>2400</v>
      </c>
      <c r="U118" s="125">
        <v>0</v>
      </c>
      <c r="V118" s="125">
        <f t="shared" si="219"/>
        <v>2785.2605368726186</v>
      </c>
      <c r="W118" s="43">
        <f t="shared" si="157"/>
        <v>4.2936882782310007E-4</v>
      </c>
      <c r="X118" s="13">
        <f ca="1">'13年1-9支出明细'!K113/9*12</f>
        <v>0</v>
      </c>
      <c r="Y118" s="13">
        <f t="shared" si="220"/>
        <v>0</v>
      </c>
      <c r="Z118" s="43">
        <f t="shared" si="158"/>
        <v>0</v>
      </c>
      <c r="AA118" s="13">
        <f ca="1">'13年1-9支出明细'!L113/9*12</f>
        <v>0</v>
      </c>
      <c r="AB118" s="13">
        <f t="shared" si="221"/>
        <v>0</v>
      </c>
      <c r="AC118" s="43">
        <f t="shared" si="159"/>
        <v>0</v>
      </c>
      <c r="AD118" s="13">
        <f ca="1">'13年1-9支出明细'!M113/9*12</f>
        <v>0</v>
      </c>
      <c r="AE118" s="13">
        <f t="shared" si="222"/>
        <v>0</v>
      </c>
      <c r="AF118" s="43">
        <f t="shared" si="160"/>
        <v>0</v>
      </c>
      <c r="AG118" s="13">
        <f ca="1">'13年1-9支出明细'!N113/9*12</f>
        <v>0</v>
      </c>
      <c r="AH118" s="23">
        <v>0</v>
      </c>
      <c r="AI118" s="43">
        <v>0</v>
      </c>
      <c r="AJ118" s="23">
        <f t="shared" si="161"/>
        <v>0</v>
      </c>
      <c r="AK118" s="23">
        <f t="shared" si="162"/>
        <v>0</v>
      </c>
      <c r="AL118" s="43">
        <f t="shared" si="163"/>
        <v>0</v>
      </c>
      <c r="AM118" s="13">
        <f ca="1">'13年1-9支出明细'!P113/9*12</f>
        <v>0</v>
      </c>
      <c r="AN118" s="13">
        <f t="shared" si="223"/>
        <v>0</v>
      </c>
      <c r="AO118" s="43">
        <f t="shared" si="164"/>
        <v>0</v>
      </c>
      <c r="AP118" s="13">
        <f ca="1">'13年1-9支出明细'!Q113/9*12</f>
        <v>0</v>
      </c>
      <c r="AQ118" s="13">
        <f t="shared" si="224"/>
        <v>0</v>
      </c>
      <c r="AR118" s="43">
        <f t="shared" si="165"/>
        <v>0</v>
      </c>
      <c r="AS118" s="13">
        <f ca="1">'13年1-9支出明细'!R113/9*12</f>
        <v>0</v>
      </c>
      <c r="AT118" s="13">
        <f t="shared" si="225"/>
        <v>0</v>
      </c>
      <c r="AU118" s="43">
        <f t="shared" si="166"/>
        <v>0</v>
      </c>
      <c r="AV118" s="13">
        <v>0</v>
      </c>
      <c r="AW118" s="13">
        <f t="shared" si="226"/>
        <v>0</v>
      </c>
      <c r="AX118" s="43">
        <f t="shared" si="167"/>
        <v>0</v>
      </c>
      <c r="AY118" s="12">
        <f t="shared" si="227"/>
        <v>4401.1833333333334</v>
      </c>
      <c r="AZ118" s="31">
        <f t="shared" si="228"/>
        <v>5107.6842724478411</v>
      </c>
      <c r="BA118" s="43">
        <f t="shared" si="168"/>
        <v>4.2159019866418027E-5</v>
      </c>
      <c r="BB118" s="13">
        <f ca="1">'13年1-9支出明细'!U113/9*12</f>
        <v>0</v>
      </c>
      <c r="BC118" s="13">
        <f t="shared" si="229"/>
        <v>0</v>
      </c>
      <c r="BD118" s="43">
        <f t="shared" si="169"/>
        <v>0</v>
      </c>
      <c r="BE118" s="13">
        <f ca="1">'13年1-9支出明细'!V113/9*12</f>
        <v>0</v>
      </c>
      <c r="BF118" s="13">
        <f t="shared" si="230"/>
        <v>0</v>
      </c>
      <c r="BG118" s="43">
        <f t="shared" si="170"/>
        <v>0</v>
      </c>
      <c r="BH118" s="13">
        <f ca="1">'13年1-9支出明细'!W113/9*12</f>
        <v>0</v>
      </c>
      <c r="BI118" s="13">
        <f t="shared" si="231"/>
        <v>0</v>
      </c>
      <c r="BJ118" s="43">
        <f t="shared" si="171"/>
        <v>0</v>
      </c>
      <c r="BK118" s="13">
        <f ca="1">'13年1-9支出明细'!X113/9*12</f>
        <v>61.86666666666666</v>
      </c>
      <c r="BL118" s="13">
        <f t="shared" si="232"/>
        <v>71.797827172716367</v>
      </c>
      <c r="BM118" s="43">
        <f t="shared" si="172"/>
        <v>9.1017300564568147E-5</v>
      </c>
      <c r="BN118" s="13">
        <f ca="1">'13年1-9支出明细'!Y113/9*12</f>
        <v>913.4666666666667</v>
      </c>
      <c r="BO118" s="13">
        <f t="shared" si="233"/>
        <v>1060.1011076730169</v>
      </c>
      <c r="BP118" s="43">
        <f t="shared" si="173"/>
        <v>4.5187313948193321E-4</v>
      </c>
      <c r="BQ118" s="13">
        <f ca="1">'13年1-9支出明细'!Z113/9*12</f>
        <v>22.8</v>
      </c>
      <c r="BR118" s="13">
        <f ca="1">Sheet2!EP112+Sheet2!V112</f>
        <v>3403.05</v>
      </c>
      <c r="BS118" s="13">
        <f t="shared" si="234"/>
        <v>26.459975100289874</v>
      </c>
      <c r="BT118" s="43">
        <f t="shared" si="174"/>
        <v>2.5780347338734265E-7</v>
      </c>
      <c r="BU118" s="13">
        <f ca="1">'13年1-9支出明细'!AB113/9*12</f>
        <v>4453.2133333333331</v>
      </c>
      <c r="BV118" s="13">
        <f t="shared" si="235"/>
        <v>5168.0663998367909</v>
      </c>
      <c r="BW118" s="43">
        <f t="shared" si="175"/>
        <v>9.8246193475147415E-4</v>
      </c>
      <c r="BX118" s="13">
        <f ca="1">'13年1-9支出明细'!AC113/9*12</f>
        <v>69.186666666666667</v>
      </c>
      <c r="BY118" s="13">
        <f t="shared" si="236"/>
        <v>80.292871810177871</v>
      </c>
      <c r="BZ118" s="43">
        <f t="shared" si="176"/>
        <v>6.1681776641526055E-5</v>
      </c>
      <c r="CA118" s="12">
        <f t="shared" si="274"/>
        <v>212.26666666666665</v>
      </c>
      <c r="CB118" s="30">
        <f t="shared" si="237"/>
        <v>246.34082081673375</v>
      </c>
      <c r="CC118" s="43">
        <f t="shared" si="177"/>
        <v>7.9369333695420293E-7</v>
      </c>
      <c r="CD118" s="13">
        <f ca="1">'13年1-9支出明细'!AE113/9*12</f>
        <v>212.26666666666665</v>
      </c>
      <c r="CE118" s="13">
        <f t="shared" si="238"/>
        <v>246.34082081673378</v>
      </c>
      <c r="CF118" s="43">
        <f t="shared" si="178"/>
        <v>9.1878299068118614E-7</v>
      </c>
      <c r="CG118" s="13">
        <f ca="1">'13年1-9支出明细'!AF113/9*12</f>
        <v>0</v>
      </c>
      <c r="CH118" s="13">
        <f ca="1">Sheet2!BP112+Sheet2!ET112</f>
        <v>0</v>
      </c>
      <c r="CI118" s="13">
        <f t="shared" si="239"/>
        <v>0</v>
      </c>
      <c r="CJ118" s="43">
        <f t="shared" si="179"/>
        <v>0</v>
      </c>
      <c r="CK118" s="12">
        <f t="shared" si="294"/>
        <v>0</v>
      </c>
      <c r="CL118" s="30">
        <f t="shared" si="240"/>
        <v>0</v>
      </c>
      <c r="CM118" s="43">
        <f t="shared" si="180"/>
        <v>0</v>
      </c>
      <c r="CN118" s="13">
        <f ca="1">'13年1-9支出明细'!AI113/9*12</f>
        <v>0</v>
      </c>
      <c r="CO118" s="13">
        <f t="shared" si="241"/>
        <v>0</v>
      </c>
      <c r="CP118" s="43">
        <f t="shared" si="181"/>
        <v>0</v>
      </c>
      <c r="CQ118" s="13">
        <f ca="1">'13年1-9支出明细'!AJ113/9*12</f>
        <v>0</v>
      </c>
      <c r="CR118" s="13">
        <f t="shared" si="242"/>
        <v>0</v>
      </c>
      <c r="CS118" s="43">
        <f t="shared" si="182"/>
        <v>0</v>
      </c>
      <c r="CT118" s="13">
        <f ca="1">'13年1-9支出明细'!AK113/9*12</f>
        <v>0</v>
      </c>
      <c r="CU118" s="13">
        <f t="shared" si="243"/>
        <v>0</v>
      </c>
      <c r="CV118" s="43">
        <f t="shared" si="183"/>
        <v>0</v>
      </c>
      <c r="CW118" s="13">
        <f ca="1">'13年1-9支出明细'!AL113/9*12</f>
        <v>0</v>
      </c>
      <c r="CX118" s="13">
        <f t="shared" si="244"/>
        <v>0</v>
      </c>
      <c r="CY118" s="43">
        <f t="shared" si="184"/>
        <v>0</v>
      </c>
      <c r="CZ118" s="13">
        <f ca="1">'13年1-9支出明细'!AM113/9*12</f>
        <v>0</v>
      </c>
      <c r="DA118" s="13">
        <f t="shared" si="245"/>
        <v>0</v>
      </c>
      <c r="DB118" s="43">
        <f t="shared" si="185"/>
        <v>0</v>
      </c>
      <c r="DC118" s="13">
        <f ca="1">'13年1-9支出明细'!AN113/9*12</f>
        <v>0</v>
      </c>
      <c r="DD118" s="13">
        <f t="shared" si="246"/>
        <v>0</v>
      </c>
      <c r="DE118" s="14">
        <f t="shared" si="295"/>
        <v>0</v>
      </c>
      <c r="DF118" s="43">
        <f t="shared" si="186"/>
        <v>0</v>
      </c>
      <c r="DG118" s="13">
        <f ca="1">'13年1-9支出明细'!AP113/9*12</f>
        <v>0</v>
      </c>
      <c r="DH118" s="13">
        <f t="shared" si="247"/>
        <v>0</v>
      </c>
      <c r="DI118" s="43">
        <f t="shared" si="187"/>
        <v>0</v>
      </c>
      <c r="DJ118" s="13">
        <f ca="1">'13年1-9支出明细'!AQ113/9*12</f>
        <v>0</v>
      </c>
      <c r="DK118" s="13">
        <f t="shared" si="248"/>
        <v>0</v>
      </c>
      <c r="DL118" s="43">
        <f t="shared" si="188"/>
        <v>0</v>
      </c>
      <c r="DM118" s="13">
        <f ca="1">'13年1-9支出明细'!AR113/9*12</f>
        <v>0</v>
      </c>
      <c r="DN118" s="13">
        <f ca="1">Sheet2!DK112+Sheet2!AH112</f>
        <v>0</v>
      </c>
      <c r="DO118" s="13"/>
      <c r="DP118" s="43">
        <f t="shared" si="189"/>
        <v>0</v>
      </c>
      <c r="DQ118" s="13">
        <f ca="1">'13年1-9支出明细'!AT113/9*12</f>
        <v>0</v>
      </c>
      <c r="DR118" s="13">
        <f t="shared" si="249"/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43">
        <f t="shared" si="190"/>
        <v>0</v>
      </c>
      <c r="EA118" s="13">
        <v>0</v>
      </c>
      <c r="EB118" s="13">
        <f t="shared" si="250"/>
        <v>0</v>
      </c>
      <c r="EC118" s="43">
        <f t="shared" si="191"/>
        <v>0</v>
      </c>
      <c r="ED118" s="13">
        <f ca="1">'13年1-9支出明细'!BC113/9*12</f>
        <v>0</v>
      </c>
      <c r="EE118" s="13">
        <f t="shared" si="251"/>
        <v>0</v>
      </c>
      <c r="EF118" s="43">
        <f t="shared" si="192"/>
        <v>0</v>
      </c>
      <c r="EG118" s="13">
        <f ca="1">'13年1-9支出明细'!BD113/9*12</f>
        <v>0</v>
      </c>
      <c r="EH118" s="13">
        <f t="shared" si="252"/>
        <v>0</v>
      </c>
      <c r="EI118" s="43">
        <f t="shared" si="193"/>
        <v>0</v>
      </c>
      <c r="EJ118" s="13">
        <f ca="1">'13年1-9支出明细'!BE113/9*12</f>
        <v>0</v>
      </c>
      <c r="EK118" s="13">
        <f t="shared" si="253"/>
        <v>0</v>
      </c>
      <c r="EL118" s="13">
        <f ca="1">Sheet2!DZ112+Sheet2!AV112</f>
        <v>0</v>
      </c>
      <c r="EM118" s="43">
        <f t="shared" si="194"/>
        <v>0</v>
      </c>
      <c r="EN118" s="13">
        <f ca="1">'13年1-9支出明细'!BG113/9*12</f>
        <v>0</v>
      </c>
      <c r="EO118" s="13">
        <f t="shared" si="254"/>
        <v>0</v>
      </c>
      <c r="EP118" s="43">
        <f t="shared" si="195"/>
        <v>0</v>
      </c>
      <c r="EQ118" s="13">
        <f ca="1">'13年1-9支出明细'!BH113/9*12</f>
        <v>0</v>
      </c>
      <c r="ER118" s="13">
        <f t="shared" si="255"/>
        <v>0</v>
      </c>
      <c r="ES118" s="43">
        <f t="shared" si="196"/>
        <v>0</v>
      </c>
      <c r="ET118" s="13">
        <v>0</v>
      </c>
      <c r="EU118" s="13">
        <f t="shared" si="256"/>
        <v>0</v>
      </c>
      <c r="EV118" s="43">
        <f t="shared" si="197"/>
        <v>0</v>
      </c>
      <c r="EW118" s="13">
        <v>0</v>
      </c>
      <c r="EX118" s="13">
        <f t="shared" si="257"/>
        <v>0</v>
      </c>
      <c r="EY118" s="43">
        <f t="shared" si="198"/>
        <v>0</v>
      </c>
      <c r="EZ118" s="13">
        <v>0</v>
      </c>
      <c r="FA118" s="13">
        <f t="shared" si="258"/>
        <v>0</v>
      </c>
      <c r="FB118" s="43">
        <f t="shared" si="199"/>
        <v>0</v>
      </c>
      <c r="FC118" s="13">
        <f ca="1">'13年1-9支出明细'!BL113/9*12</f>
        <v>0</v>
      </c>
      <c r="FD118" s="13">
        <f t="shared" si="259"/>
        <v>0</v>
      </c>
      <c r="FE118" s="43">
        <f t="shared" si="200"/>
        <v>0</v>
      </c>
      <c r="FF118" s="13">
        <f ca="1">'13年1-9支出明细'!BM113/9*12</f>
        <v>0</v>
      </c>
      <c r="FG118" s="13">
        <f t="shared" si="260"/>
        <v>0</v>
      </c>
      <c r="FH118" s="43">
        <f t="shared" si="201"/>
        <v>0</v>
      </c>
      <c r="FI118" s="13">
        <f ca="1">'13年1-9支出明细'!BN113/9*12</f>
        <v>0</v>
      </c>
      <c r="FJ118" s="13">
        <f ca="1">Sheet2!EX112+Sheet2!BF112</f>
        <v>0</v>
      </c>
      <c r="FK118" s="13">
        <f t="shared" si="261"/>
        <v>0</v>
      </c>
      <c r="FL118" s="43">
        <f t="shared" si="202"/>
        <v>0</v>
      </c>
      <c r="FM118" s="13">
        <f ca="1">'13年1-9支出明细'!BP113/9*12</f>
        <v>0</v>
      </c>
      <c r="FN118" s="13">
        <v>0</v>
      </c>
      <c r="FO118" s="43">
        <v>0</v>
      </c>
      <c r="FP118" s="13">
        <v>0</v>
      </c>
      <c r="FQ118" s="13">
        <f t="shared" si="262"/>
        <v>0</v>
      </c>
      <c r="FR118" s="43">
        <f t="shared" si="203"/>
        <v>0</v>
      </c>
      <c r="FS118" s="13">
        <f ca="1">'13年1-9支出明细'!BR113/9*12</f>
        <v>0</v>
      </c>
      <c r="FT118" s="13">
        <f ca="1">Sheet2!FC28+Sheet2!BJ28</f>
        <v>0</v>
      </c>
      <c r="FU118" s="13"/>
      <c r="FV118" s="43"/>
      <c r="FW118" s="13">
        <f ca="1">'13年1-9支出明细'!BT113/9*12</f>
        <v>0</v>
      </c>
      <c r="FX118" s="13">
        <f t="shared" si="263"/>
        <v>0</v>
      </c>
      <c r="FY118" s="43">
        <f t="shared" si="204"/>
        <v>0</v>
      </c>
      <c r="FZ118" s="12">
        <f ca="1">'13年1-9支出明细'!BU113/9*12</f>
        <v>1353.3600000000001</v>
      </c>
      <c r="GA118" s="12">
        <f t="shared" si="264"/>
        <v>1570.6084167424694</v>
      </c>
      <c r="GB118" s="43">
        <f t="shared" si="205"/>
        <v>4.6775791645676325E-5</v>
      </c>
      <c r="GC118" s="12">
        <f ca="1">'13年1-9支出明细'!BV113/9*12</f>
        <v>0</v>
      </c>
      <c r="GD118" s="12">
        <f t="shared" si="265"/>
        <v>0</v>
      </c>
      <c r="GE118" s="43">
        <f t="shared" si="206"/>
        <v>0</v>
      </c>
      <c r="GF118" s="12">
        <f ca="1">'13年1-9支出明细'!BW113/9*12</f>
        <v>0</v>
      </c>
      <c r="GG118" s="12">
        <f t="shared" si="266"/>
        <v>0</v>
      </c>
      <c r="GH118" s="43">
        <f t="shared" si="207"/>
        <v>0</v>
      </c>
      <c r="GI118" s="12">
        <v>0</v>
      </c>
      <c r="GJ118" s="12">
        <f t="shared" si="267"/>
        <v>0</v>
      </c>
      <c r="GK118" s="43">
        <f t="shared" si="208"/>
        <v>0</v>
      </c>
      <c r="GL118" s="27">
        <f t="shared" si="296"/>
        <v>0</v>
      </c>
      <c r="GM118" s="27">
        <f t="shared" si="268"/>
        <v>0</v>
      </c>
      <c r="GN118" s="43">
        <f t="shared" si="209"/>
        <v>0</v>
      </c>
      <c r="GO118" s="13">
        <f ca="1">'13年1-9支出明细'!BZ113/9*12</f>
        <v>0</v>
      </c>
      <c r="GP118" s="13" t="e">
        <f t="shared" si="269"/>
        <v>#DIV/0!</v>
      </c>
      <c r="GQ118" s="43" t="e">
        <f t="shared" si="210"/>
        <v>#DIV/0!</v>
      </c>
      <c r="GR118" s="13">
        <f ca="1">'13年1-9支出明细'!CA113/9*12</f>
        <v>0</v>
      </c>
      <c r="GS118" s="13">
        <f t="shared" si="270"/>
        <v>0</v>
      </c>
      <c r="GT118" s="43">
        <f t="shared" si="211"/>
        <v>0</v>
      </c>
      <c r="GU118" s="13">
        <f ca="1">'13年1-9支出明细'!CB113/9*12</f>
        <v>0</v>
      </c>
      <c r="GV118" s="27">
        <f t="shared" si="271"/>
        <v>0</v>
      </c>
      <c r="GW118" s="38">
        <f t="shared" si="214"/>
        <v>0</v>
      </c>
      <c r="GX118" s="13">
        <f ca="1">'13年1-9支出明细'!CC113/9*12</f>
        <v>0</v>
      </c>
      <c r="GY118" s="13">
        <f t="shared" si="272"/>
        <v>0</v>
      </c>
      <c r="GZ118" s="43">
        <f t="shared" si="212"/>
        <v>0</v>
      </c>
      <c r="HA118" s="13">
        <f ca="1">'13年1-9支出明细'!CD113/9*12</f>
        <v>0</v>
      </c>
      <c r="HB118" s="13">
        <f t="shared" si="273"/>
        <v>0</v>
      </c>
      <c r="HC118" s="56">
        <f t="shared" si="213"/>
        <v>0</v>
      </c>
    </row>
    <row r="119" spans="1:211">
      <c r="A119" s="18">
        <v>408</v>
      </c>
      <c r="B119" s="3" t="s">
        <v>592</v>
      </c>
      <c r="C119" s="3" t="s">
        <v>408</v>
      </c>
      <c r="D119" s="12">
        <f t="shared" si="290"/>
        <v>138071.26666666669</v>
      </c>
      <c r="E119" s="12">
        <f t="shared" si="291"/>
        <v>107492.6</v>
      </c>
      <c r="F119" s="13">
        <v>62028</v>
      </c>
      <c r="G119" s="26">
        <f t="shared" si="215"/>
        <v>71985.058575472809</v>
      </c>
      <c r="H119" s="40">
        <f t="shared" si="216"/>
        <v>9.0816803058781613E-4</v>
      </c>
      <c r="I119" s="13">
        <v>15152</v>
      </c>
      <c r="J119" s="13">
        <f t="shared" si="217"/>
        <v>17584.278189455792</v>
      </c>
      <c r="K119" s="40">
        <f t="shared" si="155"/>
        <v>4.0813470212173477E-4</v>
      </c>
      <c r="L119" s="13">
        <v>27912.6</v>
      </c>
      <c r="M119" s="13">
        <f t="shared" si="218"/>
        <v>32393.276358962768</v>
      </c>
      <c r="N119" s="40">
        <f t="shared" si="156"/>
        <v>9.0816803058781624E-4</v>
      </c>
      <c r="O119" s="13">
        <v>0</v>
      </c>
      <c r="P119" s="13">
        <v>0</v>
      </c>
      <c r="Q119" s="13">
        <f t="shared" si="292"/>
        <v>0</v>
      </c>
      <c r="R119" s="43">
        <f t="shared" si="293"/>
        <v>0</v>
      </c>
      <c r="S119" s="124">
        <v>11733.333333333334</v>
      </c>
      <c r="T119" s="130">
        <v>2400</v>
      </c>
      <c r="U119" s="125">
        <v>0</v>
      </c>
      <c r="V119" s="125">
        <f t="shared" si="219"/>
        <v>2785.2605368726186</v>
      </c>
      <c r="W119" s="43">
        <f t="shared" si="157"/>
        <v>4.2936882782310007E-4</v>
      </c>
      <c r="X119" s="13">
        <f ca="1">'13年1-9支出明细'!K114/9*12</f>
        <v>0</v>
      </c>
      <c r="Y119" s="13">
        <f t="shared" si="220"/>
        <v>0</v>
      </c>
      <c r="Z119" s="43">
        <f t="shared" si="158"/>
        <v>0</v>
      </c>
      <c r="AA119" s="13">
        <f ca="1">'13年1-9支出明细'!L114/9*12</f>
        <v>0</v>
      </c>
      <c r="AB119" s="13">
        <f t="shared" si="221"/>
        <v>0</v>
      </c>
      <c r="AC119" s="43">
        <f t="shared" si="159"/>
        <v>0</v>
      </c>
      <c r="AD119" s="13">
        <f ca="1">'13年1-9支出明细'!M114/9*12</f>
        <v>0</v>
      </c>
      <c r="AE119" s="13">
        <f t="shared" si="222"/>
        <v>0</v>
      </c>
      <c r="AF119" s="43">
        <f t="shared" si="160"/>
        <v>0</v>
      </c>
      <c r="AG119" s="13">
        <f ca="1">'13年1-9支出明细'!N114/9*12</f>
        <v>0</v>
      </c>
      <c r="AH119" s="23">
        <v>0</v>
      </c>
      <c r="AI119" s="43">
        <v>0</v>
      </c>
      <c r="AJ119" s="23">
        <f t="shared" si="161"/>
        <v>0</v>
      </c>
      <c r="AK119" s="23">
        <f t="shared" si="162"/>
        <v>0</v>
      </c>
      <c r="AL119" s="43">
        <f t="shared" si="163"/>
        <v>0</v>
      </c>
      <c r="AM119" s="13">
        <f ca="1">'13年1-9支出明细'!P114/9*12</f>
        <v>0</v>
      </c>
      <c r="AN119" s="13">
        <f t="shared" si="223"/>
        <v>0</v>
      </c>
      <c r="AO119" s="43">
        <f t="shared" si="164"/>
        <v>0</v>
      </c>
      <c r="AP119" s="13">
        <v>0</v>
      </c>
      <c r="AQ119" s="13">
        <f t="shared" si="224"/>
        <v>0</v>
      </c>
      <c r="AR119" s="43">
        <f t="shared" si="165"/>
        <v>0</v>
      </c>
      <c r="AS119" s="13">
        <f ca="1">'13年1-9支出明细'!R114/9*12</f>
        <v>0</v>
      </c>
      <c r="AT119" s="13">
        <f t="shared" si="225"/>
        <v>0</v>
      </c>
      <c r="AU119" s="43">
        <f t="shared" si="166"/>
        <v>0</v>
      </c>
      <c r="AV119" s="13">
        <v>0</v>
      </c>
      <c r="AW119" s="13">
        <f t="shared" si="226"/>
        <v>0</v>
      </c>
      <c r="AX119" s="43">
        <f t="shared" si="167"/>
        <v>0</v>
      </c>
      <c r="AY119" s="12">
        <f t="shared" si="227"/>
        <v>741.6</v>
      </c>
      <c r="AZ119" s="31">
        <f t="shared" si="228"/>
        <v>860.64550589363898</v>
      </c>
      <c r="BA119" s="43">
        <f t="shared" si="168"/>
        <v>7.103800674728147E-6</v>
      </c>
      <c r="BB119" s="13">
        <f ca="1">'13年1-9支出明细'!U114/9*12</f>
        <v>0</v>
      </c>
      <c r="BC119" s="13">
        <f t="shared" si="229"/>
        <v>0</v>
      </c>
      <c r="BD119" s="43">
        <f t="shared" si="169"/>
        <v>0</v>
      </c>
      <c r="BE119" s="13">
        <f ca="1">'13年1-9支出明细'!V114/9*12</f>
        <v>0</v>
      </c>
      <c r="BF119" s="13">
        <f t="shared" si="230"/>
        <v>0</v>
      </c>
      <c r="BG119" s="43">
        <f t="shared" si="170"/>
        <v>0</v>
      </c>
      <c r="BH119" s="13">
        <f ca="1">'13年1-9支出明细'!W114/9*12</f>
        <v>0</v>
      </c>
      <c r="BI119" s="13">
        <f t="shared" si="231"/>
        <v>0</v>
      </c>
      <c r="BJ119" s="43">
        <f t="shared" si="171"/>
        <v>0</v>
      </c>
      <c r="BK119" s="13">
        <f ca="1">'13年1-9支出明细'!X114/9*12</f>
        <v>0</v>
      </c>
      <c r="BL119" s="13">
        <f t="shared" si="232"/>
        <v>0</v>
      </c>
      <c r="BM119" s="43">
        <f t="shared" si="172"/>
        <v>0</v>
      </c>
      <c r="BN119" s="13">
        <f ca="1">'13年1-9支出明细'!Y114/9*12</f>
        <v>0</v>
      </c>
      <c r="BO119" s="13">
        <f t="shared" si="233"/>
        <v>0</v>
      </c>
      <c r="BP119" s="43">
        <f t="shared" si="173"/>
        <v>0</v>
      </c>
      <c r="BQ119" s="13">
        <f ca="1">'13年1-9支出明细'!Z114/9*12</f>
        <v>0</v>
      </c>
      <c r="BR119" s="13">
        <f ca="1">Sheet2!EP113+Sheet2!V113</f>
        <v>741.6</v>
      </c>
      <c r="BS119" s="13">
        <f t="shared" si="234"/>
        <v>0</v>
      </c>
      <c r="BT119" s="43">
        <f t="shared" si="174"/>
        <v>0</v>
      </c>
      <c r="BU119" s="13">
        <f ca="1">'13年1-9支出明细'!AB114/9*12</f>
        <v>988.80000000000007</v>
      </c>
      <c r="BV119" s="13">
        <f t="shared" si="235"/>
        <v>1147.5273411915186</v>
      </c>
      <c r="BW119" s="43">
        <f t="shared" si="175"/>
        <v>2.1814772578054298E-4</v>
      </c>
      <c r="BX119" s="13">
        <f ca="1">'13年1-9支出明细'!AC114/9*12</f>
        <v>0</v>
      </c>
      <c r="BY119" s="13">
        <f t="shared" si="236"/>
        <v>0</v>
      </c>
      <c r="BZ119" s="43">
        <f t="shared" si="176"/>
        <v>0</v>
      </c>
      <c r="CA119" s="12">
        <f t="shared" si="274"/>
        <v>0</v>
      </c>
      <c r="CB119" s="30">
        <f t="shared" si="237"/>
        <v>0</v>
      </c>
      <c r="CC119" s="43">
        <f t="shared" si="177"/>
        <v>0</v>
      </c>
      <c r="CD119" s="13">
        <f ca="1">'13年1-9支出明细'!AE114/9*12</f>
        <v>0</v>
      </c>
      <c r="CE119" s="13">
        <f t="shared" si="238"/>
        <v>0</v>
      </c>
      <c r="CF119" s="43">
        <f t="shared" si="178"/>
        <v>0</v>
      </c>
      <c r="CG119" s="13">
        <f ca="1">'13年1-9支出明细'!AF114/9*12</f>
        <v>0</v>
      </c>
      <c r="CH119" s="13">
        <f ca="1">Sheet2!BP113+Sheet2!ET113</f>
        <v>0</v>
      </c>
      <c r="CI119" s="13">
        <f t="shared" si="239"/>
        <v>0</v>
      </c>
      <c r="CJ119" s="43">
        <f t="shared" si="179"/>
        <v>0</v>
      </c>
      <c r="CK119" s="12">
        <f t="shared" si="294"/>
        <v>26481.866666666669</v>
      </c>
      <c r="CL119" s="30">
        <f t="shared" si="240"/>
        <v>30732.874237245458</v>
      </c>
      <c r="CM119" s="43">
        <f t="shared" si="180"/>
        <v>2.890467662906556E-4</v>
      </c>
      <c r="CN119" s="13">
        <f ca="1">'13年1-9支出明细'!AI114/9*12</f>
        <v>0</v>
      </c>
      <c r="CO119" s="13">
        <f t="shared" si="241"/>
        <v>0</v>
      </c>
      <c r="CP119" s="43">
        <f t="shared" si="181"/>
        <v>0</v>
      </c>
      <c r="CQ119" s="13">
        <f ca="1">'13年1-9支出明细'!AJ114/9*12</f>
        <v>0</v>
      </c>
      <c r="CR119" s="13">
        <f t="shared" si="242"/>
        <v>0</v>
      </c>
      <c r="CS119" s="43">
        <f t="shared" si="182"/>
        <v>0</v>
      </c>
      <c r="CT119" s="13">
        <f ca="1">'13年1-9支出明细'!AK114/9*12</f>
        <v>0</v>
      </c>
      <c r="CU119" s="13">
        <f t="shared" si="243"/>
        <v>0</v>
      </c>
      <c r="CV119" s="43">
        <f t="shared" si="183"/>
        <v>0</v>
      </c>
      <c r="CW119" s="13">
        <f ca="1">'13年1-9支出明细'!AL114/9*12</f>
        <v>0</v>
      </c>
      <c r="CX119" s="13">
        <f t="shared" si="244"/>
        <v>0</v>
      </c>
      <c r="CY119" s="43">
        <f t="shared" si="184"/>
        <v>0</v>
      </c>
      <c r="CZ119" s="13">
        <f ca="1">'13年1-9支出明细'!AM114/9*12</f>
        <v>0</v>
      </c>
      <c r="DA119" s="13">
        <f t="shared" si="245"/>
        <v>0</v>
      </c>
      <c r="DB119" s="43">
        <f t="shared" si="185"/>
        <v>0</v>
      </c>
      <c r="DC119" s="13">
        <f ca="1">'13年1-9支出明细'!AN114/9*12</f>
        <v>0</v>
      </c>
      <c r="DD119" s="13">
        <f t="shared" si="246"/>
        <v>0</v>
      </c>
      <c r="DE119" s="14">
        <f t="shared" si="295"/>
        <v>0</v>
      </c>
      <c r="DF119" s="43">
        <f t="shared" si="186"/>
        <v>0</v>
      </c>
      <c r="DG119" s="13">
        <f ca="1">'13年1-9支出明细'!AP114/9*12</f>
        <v>0</v>
      </c>
      <c r="DH119" s="13">
        <f t="shared" si="247"/>
        <v>0</v>
      </c>
      <c r="DI119" s="43">
        <f t="shared" si="187"/>
        <v>0</v>
      </c>
      <c r="DJ119" s="13">
        <f ca="1">'13年1-9支出明细'!AQ114/9*12</f>
        <v>0</v>
      </c>
      <c r="DK119" s="13">
        <f t="shared" si="248"/>
        <v>0</v>
      </c>
      <c r="DL119" s="43">
        <f t="shared" si="188"/>
        <v>0</v>
      </c>
      <c r="DM119" s="13">
        <f ca="1">'13年1-9支出明细'!AR114/9*12</f>
        <v>0</v>
      </c>
      <c r="DN119" s="13">
        <f ca="1">Sheet2!DK113+Sheet2!AH113</f>
        <v>0</v>
      </c>
      <c r="DO119" s="13"/>
      <c r="DP119" s="43">
        <f t="shared" si="189"/>
        <v>0</v>
      </c>
      <c r="DQ119" s="13">
        <f ca="1">'13年1-9支出明细'!AT114/9*12</f>
        <v>0</v>
      </c>
      <c r="DR119" s="13">
        <f t="shared" si="249"/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43">
        <f t="shared" si="190"/>
        <v>0</v>
      </c>
      <c r="EA119" s="13">
        <v>0</v>
      </c>
      <c r="EB119" s="13">
        <f t="shared" si="250"/>
        <v>0</v>
      </c>
      <c r="EC119" s="43">
        <f t="shared" si="191"/>
        <v>0</v>
      </c>
      <c r="ED119" s="13">
        <f ca="1">'13年1-9支出明细'!BC114/9*12</f>
        <v>0</v>
      </c>
      <c r="EE119" s="13">
        <f t="shared" si="251"/>
        <v>0</v>
      </c>
      <c r="EF119" s="43">
        <f t="shared" si="192"/>
        <v>0</v>
      </c>
      <c r="EG119" s="13">
        <f ca="1">'13年1-9支出明细'!BD114/9*12</f>
        <v>0</v>
      </c>
      <c r="EH119" s="13">
        <f t="shared" si="252"/>
        <v>0</v>
      </c>
      <c r="EI119" s="43">
        <f t="shared" si="193"/>
        <v>0</v>
      </c>
      <c r="EJ119" s="13">
        <f ca="1">'13年1-9支出明细'!BE114/9*12</f>
        <v>0</v>
      </c>
      <c r="EK119" s="13">
        <f t="shared" si="253"/>
        <v>0</v>
      </c>
      <c r="EL119" s="13">
        <f ca="1">Sheet2!DZ113+Sheet2!AV113</f>
        <v>0</v>
      </c>
      <c r="EM119" s="43">
        <f t="shared" si="194"/>
        <v>0</v>
      </c>
      <c r="EN119" s="13">
        <f ca="1">'13年1-9支出明细'!BG114/9*12</f>
        <v>0</v>
      </c>
      <c r="EO119" s="13">
        <f t="shared" si="254"/>
        <v>0</v>
      </c>
      <c r="EP119" s="43">
        <f t="shared" si="195"/>
        <v>0</v>
      </c>
      <c r="EQ119" s="13">
        <f ca="1">'13年1-9支出明细'!BH114/9*12</f>
        <v>0</v>
      </c>
      <c r="ER119" s="13">
        <f t="shared" si="255"/>
        <v>0</v>
      </c>
      <c r="ES119" s="43">
        <f t="shared" si="196"/>
        <v>0</v>
      </c>
      <c r="ET119" s="13">
        <v>0</v>
      </c>
      <c r="EU119" s="13">
        <f t="shared" si="256"/>
        <v>0</v>
      </c>
      <c r="EV119" s="43">
        <f t="shared" si="197"/>
        <v>0</v>
      </c>
      <c r="EW119" s="13">
        <v>0</v>
      </c>
      <c r="EX119" s="13">
        <f t="shared" si="257"/>
        <v>0</v>
      </c>
      <c r="EY119" s="43">
        <f t="shared" si="198"/>
        <v>0</v>
      </c>
      <c r="EZ119" s="13">
        <v>0</v>
      </c>
      <c r="FA119" s="13">
        <f t="shared" si="258"/>
        <v>0</v>
      </c>
      <c r="FB119" s="43">
        <f t="shared" si="199"/>
        <v>0</v>
      </c>
      <c r="FC119" s="13">
        <f ca="1">'13年1-9支出明细'!BL114/9*12</f>
        <v>0</v>
      </c>
      <c r="FD119" s="13">
        <f t="shared" si="259"/>
        <v>0</v>
      </c>
      <c r="FE119" s="43">
        <f t="shared" si="200"/>
        <v>0</v>
      </c>
      <c r="FF119" s="13">
        <f ca="1">'13年1-9支出明细'!BM114/9*12</f>
        <v>0</v>
      </c>
      <c r="FG119" s="13">
        <f t="shared" si="260"/>
        <v>0</v>
      </c>
      <c r="FH119" s="43">
        <f t="shared" si="201"/>
        <v>0</v>
      </c>
      <c r="FI119" s="13">
        <f ca="1">'13年1-9支出明细'!BN114/9*12</f>
        <v>26481.866666666669</v>
      </c>
      <c r="FJ119" s="13">
        <f ca="1">Sheet2!EX113+Sheet2!BF113</f>
        <v>0</v>
      </c>
      <c r="FK119" s="13">
        <f t="shared" si="261"/>
        <v>30732.874237245447</v>
      </c>
      <c r="FL119" s="43">
        <f t="shared" si="202"/>
        <v>2.0258376046577112E-2</v>
      </c>
      <c r="FM119" s="13">
        <f ca="1">'13年1-9支出明细'!BP114/9*12</f>
        <v>0</v>
      </c>
      <c r="FN119" s="13">
        <v>0</v>
      </c>
      <c r="FO119" s="43">
        <v>0</v>
      </c>
      <c r="FP119" s="13">
        <v>0</v>
      </c>
      <c r="FQ119" s="13">
        <f t="shared" si="262"/>
        <v>0</v>
      </c>
      <c r="FR119" s="43">
        <f t="shared" si="203"/>
        <v>0</v>
      </c>
      <c r="FS119" s="13">
        <f ca="1">'13年1-9支出明细'!BR114/9*12</f>
        <v>0</v>
      </c>
      <c r="FT119" s="13">
        <f ca="1">Sheet2!FC29+Sheet2!BJ29</f>
        <v>0</v>
      </c>
      <c r="FU119" s="13"/>
      <c r="FV119" s="43"/>
      <c r="FW119" s="13">
        <f ca="1">'13年1-9支出明细'!BT114/9*12</f>
        <v>0</v>
      </c>
      <c r="FX119" s="13">
        <f t="shared" si="263"/>
        <v>0</v>
      </c>
      <c r="FY119" s="43">
        <f t="shared" si="204"/>
        <v>0</v>
      </c>
      <c r="FZ119" s="12">
        <f ca="1">'13年1-9支出明细'!BU114/9*12</f>
        <v>3355.2</v>
      </c>
      <c r="GA119" s="12">
        <f t="shared" si="264"/>
        <v>3893.7942305479196</v>
      </c>
      <c r="GB119" s="43">
        <f t="shared" si="205"/>
        <v>1.1596481064134686E-4</v>
      </c>
      <c r="GC119" s="12">
        <f ca="1">'13年1-9支出明细'!BV114/9*12</f>
        <v>0</v>
      </c>
      <c r="GD119" s="12">
        <f t="shared" si="265"/>
        <v>0</v>
      </c>
      <c r="GE119" s="43">
        <f t="shared" si="206"/>
        <v>0</v>
      </c>
      <c r="GF119" s="12">
        <f ca="1">'13年1-9支出明细'!BW114/9*12</f>
        <v>0</v>
      </c>
      <c r="GG119" s="12">
        <f t="shared" si="266"/>
        <v>0</v>
      </c>
      <c r="GH119" s="43">
        <f t="shared" si="207"/>
        <v>0</v>
      </c>
      <c r="GI119" s="12">
        <v>0</v>
      </c>
      <c r="GJ119" s="12">
        <f t="shared" si="267"/>
        <v>0</v>
      </c>
      <c r="GK119" s="43">
        <f t="shared" si="208"/>
        <v>0</v>
      </c>
      <c r="GL119" s="27">
        <f t="shared" si="296"/>
        <v>0</v>
      </c>
      <c r="GM119" s="27">
        <f t="shared" si="268"/>
        <v>0</v>
      </c>
      <c r="GN119" s="43">
        <f t="shared" si="209"/>
        <v>0</v>
      </c>
      <c r="GO119" s="13">
        <f ca="1">'13年1-9支出明细'!BZ114/9*12</f>
        <v>0</v>
      </c>
      <c r="GP119" s="13" t="e">
        <f t="shared" si="269"/>
        <v>#DIV/0!</v>
      </c>
      <c r="GQ119" s="43" t="e">
        <f t="shared" si="210"/>
        <v>#DIV/0!</v>
      </c>
      <c r="GR119" s="13">
        <f ca="1">'13年1-9支出明细'!CA114/9*12</f>
        <v>0</v>
      </c>
      <c r="GS119" s="13">
        <f t="shared" si="270"/>
        <v>0</v>
      </c>
      <c r="GT119" s="43">
        <f t="shared" si="211"/>
        <v>0</v>
      </c>
      <c r="GU119" s="13">
        <f ca="1">'13年1-9支出明细'!CB114/9*12</f>
        <v>0</v>
      </c>
      <c r="GV119" s="27">
        <f t="shared" si="271"/>
        <v>0</v>
      </c>
      <c r="GW119" s="38">
        <f t="shared" si="214"/>
        <v>0</v>
      </c>
      <c r="GX119" s="13">
        <f ca="1">'13年1-9支出明细'!CC114/9*12</f>
        <v>0</v>
      </c>
      <c r="GY119" s="13">
        <f t="shared" si="272"/>
        <v>0</v>
      </c>
      <c r="GZ119" s="43">
        <f t="shared" si="212"/>
        <v>0</v>
      </c>
      <c r="HA119" s="13">
        <f ca="1">'13年1-9支出明细'!CD114/9*12</f>
        <v>0</v>
      </c>
      <c r="HB119" s="13">
        <f t="shared" si="273"/>
        <v>0</v>
      </c>
      <c r="HC119" s="56">
        <f t="shared" si="213"/>
        <v>0</v>
      </c>
    </row>
    <row r="120" spans="1:211">
      <c r="A120" s="18">
        <v>409</v>
      </c>
      <c r="B120" s="3" t="s">
        <v>593</v>
      </c>
      <c r="C120" s="3" t="s">
        <v>409</v>
      </c>
      <c r="D120" s="12">
        <f t="shared" si="290"/>
        <v>40326325.18333333</v>
      </c>
      <c r="E120" s="12">
        <f t="shared" si="291"/>
        <v>4511124.2</v>
      </c>
      <c r="F120" s="13">
        <f>SUM(F121:F127)</f>
        <v>2353236</v>
      </c>
      <c r="G120" s="13">
        <f>SUM(G121:G127)</f>
        <v>2730989.7353116549</v>
      </c>
      <c r="H120" s="13">
        <f t="shared" ref="H120:BX120" si="297">SUM(H121:H127)</f>
        <v>3.4454338421815153E-2</v>
      </c>
      <c r="I120" s="13">
        <f t="shared" si="297"/>
        <v>969332</v>
      </c>
      <c r="J120" s="13">
        <f t="shared" si="297"/>
        <v>1124934.2361365869</v>
      </c>
      <c r="K120" s="13">
        <f t="shared" si="297"/>
        <v>2.6109954268549729E-2</v>
      </c>
      <c r="L120" s="13">
        <f t="shared" si="297"/>
        <v>1058956.2</v>
      </c>
      <c r="M120" s="13">
        <f t="shared" si="297"/>
        <v>1228945.3808902449</v>
      </c>
      <c r="N120" s="13">
        <f t="shared" si="297"/>
        <v>3.4454338421815153E-2</v>
      </c>
      <c r="O120" s="13">
        <f>SUM(O121:O127)</f>
        <v>290160</v>
      </c>
      <c r="P120" s="13">
        <f>SUM(P121:P127)</f>
        <v>120</v>
      </c>
      <c r="Q120" s="13">
        <f>SUM(Q121:Q127)</f>
        <v>336737.9989078996</v>
      </c>
      <c r="R120" s="13">
        <f>SUM(R121:R127)</f>
        <v>5.1910691283812795E-2</v>
      </c>
      <c r="S120" s="127">
        <v>293457.33333333331</v>
      </c>
      <c r="T120" s="130">
        <v>129600</v>
      </c>
      <c r="U120" s="125">
        <f t="shared" si="297"/>
        <v>120</v>
      </c>
      <c r="V120" s="125">
        <f t="shared" si="219"/>
        <v>150404.0689911214</v>
      </c>
      <c r="W120" s="43">
        <f t="shared" si="157"/>
        <v>2.3185916702447403E-2</v>
      </c>
      <c r="X120" s="13">
        <f t="shared" si="297"/>
        <v>0</v>
      </c>
      <c r="Y120" s="13">
        <f t="shared" si="297"/>
        <v>0</v>
      </c>
      <c r="Z120" s="13">
        <f t="shared" si="297"/>
        <v>0</v>
      </c>
      <c r="AA120" s="13">
        <f t="shared" si="297"/>
        <v>0</v>
      </c>
      <c r="AB120" s="13">
        <f t="shared" si="297"/>
        <v>0</v>
      </c>
      <c r="AC120" s="13">
        <f t="shared" si="297"/>
        <v>0</v>
      </c>
      <c r="AD120" s="13">
        <f t="shared" si="297"/>
        <v>0</v>
      </c>
      <c r="AE120" s="13">
        <f t="shared" si="297"/>
        <v>0</v>
      </c>
      <c r="AF120" s="13">
        <f t="shared" si="297"/>
        <v>0</v>
      </c>
      <c r="AG120" s="13">
        <f t="shared" si="297"/>
        <v>0</v>
      </c>
      <c r="AH120" s="23">
        <v>0</v>
      </c>
      <c r="AI120" s="43">
        <v>0</v>
      </c>
      <c r="AJ120" s="23">
        <f t="shared" si="161"/>
        <v>0</v>
      </c>
      <c r="AK120" s="23">
        <f t="shared" si="162"/>
        <v>0</v>
      </c>
      <c r="AL120" s="13">
        <f t="shared" si="297"/>
        <v>0</v>
      </c>
      <c r="AM120" s="13">
        <f t="shared" si="297"/>
        <v>0</v>
      </c>
      <c r="AN120" s="13">
        <f t="shared" si="297"/>
        <v>0</v>
      </c>
      <c r="AO120" s="13">
        <f t="shared" si="297"/>
        <v>0</v>
      </c>
      <c r="AP120" s="13">
        <f t="shared" si="297"/>
        <v>0</v>
      </c>
      <c r="AQ120" s="13">
        <f t="shared" si="297"/>
        <v>0</v>
      </c>
      <c r="AR120" s="13">
        <f t="shared" si="297"/>
        <v>0</v>
      </c>
      <c r="AS120" s="13">
        <f t="shared" si="297"/>
        <v>0</v>
      </c>
      <c r="AT120" s="13">
        <f t="shared" si="297"/>
        <v>0</v>
      </c>
      <c r="AU120" s="13">
        <f t="shared" si="297"/>
        <v>0</v>
      </c>
      <c r="AV120" s="13">
        <v>0</v>
      </c>
      <c r="AW120" s="13">
        <f t="shared" si="297"/>
        <v>0</v>
      </c>
      <c r="AX120" s="13">
        <f t="shared" si="297"/>
        <v>0</v>
      </c>
      <c r="AY120" s="13">
        <f t="shared" si="297"/>
        <v>845121.67666666675</v>
      </c>
      <c r="AZ120" s="13">
        <f t="shared" si="297"/>
        <v>980785.02286470286</v>
      </c>
      <c r="BA120" s="13">
        <f t="shared" si="297"/>
        <v>8.0954368081607997E-3</v>
      </c>
      <c r="BB120" s="13">
        <f t="shared" si="297"/>
        <v>0</v>
      </c>
      <c r="BC120" s="13">
        <f t="shared" si="297"/>
        <v>0</v>
      </c>
      <c r="BD120" s="13">
        <f t="shared" si="297"/>
        <v>0</v>
      </c>
      <c r="BE120" s="13">
        <f t="shared" si="297"/>
        <v>0</v>
      </c>
      <c r="BF120" s="13">
        <f t="shared" si="297"/>
        <v>0</v>
      </c>
      <c r="BG120" s="13">
        <f t="shared" si="297"/>
        <v>0</v>
      </c>
      <c r="BH120" s="13">
        <f t="shared" si="297"/>
        <v>0</v>
      </c>
      <c r="BI120" s="13">
        <f t="shared" si="297"/>
        <v>0</v>
      </c>
      <c r="BJ120" s="13">
        <f t="shared" si="297"/>
        <v>0</v>
      </c>
      <c r="BK120" s="13">
        <f t="shared" si="297"/>
        <v>1221.1999999999998</v>
      </c>
      <c r="BL120" s="13">
        <f t="shared" si="297"/>
        <v>1417.2334031786838</v>
      </c>
      <c r="BM120" s="13">
        <f t="shared" si="297"/>
        <v>1.7966108962734477E-3</v>
      </c>
      <c r="BN120" s="13">
        <f t="shared" si="297"/>
        <v>1913.6533333333334</v>
      </c>
      <c r="BO120" s="13">
        <f t="shared" si="297"/>
        <v>2220.8429627450314</v>
      </c>
      <c r="BP120" s="13">
        <f t="shared" si="297"/>
        <v>9.4664487623711841E-4</v>
      </c>
      <c r="BQ120" s="13">
        <f t="shared" si="297"/>
        <v>964.45333333333338</v>
      </c>
      <c r="BR120" s="13">
        <f t="shared" si="297"/>
        <v>841022.37</v>
      </c>
      <c r="BS120" s="13">
        <f t="shared" si="297"/>
        <v>1119.2724204119111</v>
      </c>
      <c r="BT120" s="13">
        <f t="shared" si="297"/>
        <v>1.0905237686549734E-5</v>
      </c>
      <c r="BU120" s="13">
        <f t="shared" si="297"/>
        <v>795502.69333333336</v>
      </c>
      <c r="BV120" s="13">
        <f t="shared" si="297"/>
        <v>923200.94113217248</v>
      </c>
      <c r="BW120" s="13">
        <f t="shared" si="297"/>
        <v>0.17550273402403258</v>
      </c>
      <c r="BX120" s="13">
        <f t="shared" si="297"/>
        <v>299605.73333333334</v>
      </c>
      <c r="BY120" s="13">
        <f t="shared" ref="BY120:EJ120" si="298">SUM(BY121:BY127)</f>
        <v>347700.0106975477</v>
      </c>
      <c r="BZ120" s="13">
        <f t="shared" si="298"/>
        <v>0.26710658013086264</v>
      </c>
      <c r="CA120" s="13">
        <f t="shared" si="298"/>
        <v>3510.96</v>
      </c>
      <c r="CB120" s="13">
        <f t="shared" si="298"/>
        <v>4074.5576393909532</v>
      </c>
      <c r="CC120" s="13">
        <f t="shared" si="298"/>
        <v>1.3127947039789866E-5</v>
      </c>
      <c r="CD120" s="13">
        <f t="shared" si="298"/>
        <v>3510.96</v>
      </c>
      <c r="CE120" s="13">
        <f t="shared" si="298"/>
        <v>4074.5576393909537</v>
      </c>
      <c r="CF120" s="13">
        <f t="shared" si="298"/>
        <v>1.5196970770863777E-5</v>
      </c>
      <c r="CG120" s="13">
        <f t="shared" si="298"/>
        <v>0</v>
      </c>
      <c r="CH120" s="13">
        <f t="shared" si="298"/>
        <v>0</v>
      </c>
      <c r="CI120" s="13">
        <f t="shared" si="298"/>
        <v>0</v>
      </c>
      <c r="CJ120" s="13">
        <f t="shared" si="298"/>
        <v>0</v>
      </c>
      <c r="CK120" s="13">
        <f t="shared" si="298"/>
        <v>34878592.439999998</v>
      </c>
      <c r="CL120" s="13">
        <f t="shared" si="298"/>
        <v>40477486.293664843</v>
      </c>
      <c r="CM120" s="13">
        <f t="shared" si="298"/>
        <v>0.38069613764204835</v>
      </c>
      <c r="CN120" s="13">
        <f t="shared" si="298"/>
        <v>0</v>
      </c>
      <c r="CO120" s="13">
        <f t="shared" si="298"/>
        <v>0</v>
      </c>
      <c r="CP120" s="13">
        <f t="shared" si="298"/>
        <v>0</v>
      </c>
      <c r="CQ120" s="13">
        <f t="shared" si="298"/>
        <v>179041.33333333334</v>
      </c>
      <c r="CR120" s="13">
        <f t="shared" si="298"/>
        <v>207781.98341766224</v>
      </c>
      <c r="CS120" s="13">
        <f t="shared" si="298"/>
        <v>0.99984363598457204</v>
      </c>
      <c r="CT120" s="13">
        <f t="shared" si="298"/>
        <v>0</v>
      </c>
      <c r="CU120" s="13">
        <f t="shared" si="298"/>
        <v>0</v>
      </c>
      <c r="CV120" s="13">
        <f t="shared" si="298"/>
        <v>0</v>
      </c>
      <c r="CW120" s="13">
        <f t="shared" si="298"/>
        <v>0</v>
      </c>
      <c r="CX120" s="13">
        <f t="shared" si="298"/>
        <v>0</v>
      </c>
      <c r="CY120" s="13">
        <f t="shared" si="298"/>
        <v>0</v>
      </c>
      <c r="CZ120" s="13">
        <f t="shared" si="298"/>
        <v>2649.333333333333</v>
      </c>
      <c r="DA120" s="13">
        <f t="shared" si="298"/>
        <v>3074.6181593143842</v>
      </c>
      <c r="DB120" s="13">
        <f t="shared" si="298"/>
        <v>5.453197187280958E-3</v>
      </c>
      <c r="DC120" s="13">
        <f t="shared" si="298"/>
        <v>0</v>
      </c>
      <c r="DD120" s="13">
        <f t="shared" si="298"/>
        <v>0</v>
      </c>
      <c r="DE120" s="13">
        <f t="shared" si="298"/>
        <v>0</v>
      </c>
      <c r="DF120" s="13">
        <f t="shared" si="298"/>
        <v>0</v>
      </c>
      <c r="DG120" s="13">
        <f t="shared" si="298"/>
        <v>0</v>
      </c>
      <c r="DH120" s="13">
        <f t="shared" si="298"/>
        <v>0</v>
      </c>
      <c r="DI120" s="13">
        <f t="shared" si="298"/>
        <v>0</v>
      </c>
      <c r="DJ120" s="13">
        <f t="shared" si="298"/>
        <v>0</v>
      </c>
      <c r="DK120" s="13">
        <f t="shared" si="298"/>
        <v>0</v>
      </c>
      <c r="DL120" s="13">
        <f t="shared" si="298"/>
        <v>0</v>
      </c>
      <c r="DM120" s="13">
        <f t="shared" si="298"/>
        <v>0</v>
      </c>
      <c r="DN120" s="13">
        <f t="shared" si="298"/>
        <v>0</v>
      </c>
      <c r="DO120" s="13">
        <f t="shared" si="298"/>
        <v>0</v>
      </c>
      <c r="DP120" s="13">
        <f t="shared" si="298"/>
        <v>0</v>
      </c>
      <c r="DQ120" s="13">
        <f t="shared" si="298"/>
        <v>0</v>
      </c>
      <c r="DR120" s="13">
        <f t="shared" si="298"/>
        <v>0</v>
      </c>
      <c r="DS120" s="13">
        <f t="shared" si="298"/>
        <v>0</v>
      </c>
      <c r="DT120" s="13">
        <f t="shared" si="298"/>
        <v>0</v>
      </c>
      <c r="DU120" s="13">
        <f t="shared" si="298"/>
        <v>0</v>
      </c>
      <c r="DV120" s="13">
        <f t="shared" si="298"/>
        <v>0</v>
      </c>
      <c r="DW120" s="13">
        <f t="shared" si="298"/>
        <v>0</v>
      </c>
      <c r="DX120" s="13">
        <f t="shared" si="298"/>
        <v>0</v>
      </c>
      <c r="DY120" s="13">
        <f t="shared" si="298"/>
        <v>0</v>
      </c>
      <c r="DZ120" s="13">
        <f t="shared" si="298"/>
        <v>0</v>
      </c>
      <c r="EA120" s="13">
        <v>0</v>
      </c>
      <c r="EB120" s="13">
        <f t="shared" si="298"/>
        <v>0</v>
      </c>
      <c r="EC120" s="13">
        <f t="shared" si="298"/>
        <v>0</v>
      </c>
      <c r="ED120" s="13">
        <f t="shared" si="298"/>
        <v>0</v>
      </c>
      <c r="EE120" s="13">
        <f t="shared" si="298"/>
        <v>0</v>
      </c>
      <c r="EF120" s="13">
        <f t="shared" si="298"/>
        <v>0</v>
      </c>
      <c r="EG120" s="13">
        <f t="shared" si="298"/>
        <v>0</v>
      </c>
      <c r="EH120" s="13">
        <f t="shared" si="298"/>
        <v>0</v>
      </c>
      <c r="EI120" s="13">
        <f t="shared" si="298"/>
        <v>0</v>
      </c>
      <c r="EJ120" s="13">
        <f t="shared" si="298"/>
        <v>0</v>
      </c>
      <c r="EK120" s="13">
        <f t="shared" ref="EK120:GU120" si="299">SUM(EK121:EK127)</f>
        <v>0</v>
      </c>
      <c r="EL120" s="13">
        <f t="shared" si="299"/>
        <v>0</v>
      </c>
      <c r="EM120" s="13">
        <f t="shared" si="299"/>
        <v>0</v>
      </c>
      <c r="EN120" s="13">
        <f t="shared" si="299"/>
        <v>0</v>
      </c>
      <c r="EO120" s="13">
        <f t="shared" si="299"/>
        <v>0</v>
      </c>
      <c r="EP120" s="13">
        <f t="shared" si="299"/>
        <v>0</v>
      </c>
      <c r="EQ120" s="13">
        <f t="shared" si="299"/>
        <v>0</v>
      </c>
      <c r="ER120" s="13">
        <f t="shared" si="299"/>
        <v>0</v>
      </c>
      <c r="ES120" s="13">
        <f t="shared" si="299"/>
        <v>0</v>
      </c>
      <c r="ET120" s="13">
        <v>0</v>
      </c>
      <c r="EU120" s="13">
        <f t="shared" si="299"/>
        <v>0</v>
      </c>
      <c r="EV120" s="13">
        <f t="shared" si="299"/>
        <v>0</v>
      </c>
      <c r="EW120" s="13">
        <v>0</v>
      </c>
      <c r="EX120" s="13">
        <f t="shared" si="299"/>
        <v>0</v>
      </c>
      <c r="EY120" s="13">
        <f t="shared" si="299"/>
        <v>0</v>
      </c>
      <c r="EZ120" s="13">
        <v>0</v>
      </c>
      <c r="FA120" s="13">
        <f t="shared" si="299"/>
        <v>0</v>
      </c>
      <c r="FB120" s="13">
        <f t="shared" si="299"/>
        <v>0</v>
      </c>
      <c r="FC120" s="13">
        <f t="shared" si="299"/>
        <v>0</v>
      </c>
      <c r="FD120" s="13">
        <f t="shared" si="299"/>
        <v>0</v>
      </c>
      <c r="FE120" s="13">
        <f t="shared" si="299"/>
        <v>0</v>
      </c>
      <c r="FF120" s="13">
        <f t="shared" si="299"/>
        <v>0</v>
      </c>
      <c r="FG120" s="13">
        <f t="shared" si="299"/>
        <v>0</v>
      </c>
      <c r="FH120" s="13">
        <f t="shared" si="299"/>
        <v>0</v>
      </c>
      <c r="FI120" s="13">
        <f t="shared" si="299"/>
        <v>2891.2</v>
      </c>
      <c r="FJ120" s="13">
        <f t="shared" si="299"/>
        <v>0</v>
      </c>
      <c r="FK120" s="13">
        <f t="shared" si="299"/>
        <v>3355.3105267525466</v>
      </c>
      <c r="FL120" s="13">
        <f t="shared" si="299"/>
        <v>2.2117404925834942E-3</v>
      </c>
      <c r="FM120" s="13">
        <f t="shared" si="299"/>
        <v>0</v>
      </c>
      <c r="FN120" s="13">
        <v>0</v>
      </c>
      <c r="FO120" s="43">
        <v>0</v>
      </c>
      <c r="FP120" s="13">
        <v>0</v>
      </c>
      <c r="FQ120" s="13">
        <f t="shared" si="299"/>
        <v>0</v>
      </c>
      <c r="FR120" s="13">
        <f t="shared" si="299"/>
        <v>0</v>
      </c>
      <c r="FS120" s="13">
        <f t="shared" si="299"/>
        <v>0</v>
      </c>
      <c r="FT120" s="13">
        <f t="shared" si="299"/>
        <v>71551.44</v>
      </c>
      <c r="FU120" s="13">
        <f t="shared" si="299"/>
        <v>3115378.7992999991</v>
      </c>
      <c r="FV120" s="13">
        <f t="shared" si="299"/>
        <v>0</v>
      </c>
      <c r="FW120" s="13">
        <f t="shared" si="299"/>
        <v>34694010.57333333</v>
      </c>
      <c r="FX120" s="13">
        <f t="shared" si="299"/>
        <v>40263274.381561115</v>
      </c>
      <c r="FY120" s="13">
        <f t="shared" si="299"/>
        <v>1</v>
      </c>
      <c r="FZ120" s="13">
        <f t="shared" si="299"/>
        <v>87975.906666666662</v>
      </c>
      <c r="GA120" s="13">
        <f t="shared" si="299"/>
        <v>102098.25876427305</v>
      </c>
      <c r="GB120" s="13">
        <f t="shared" si="299"/>
        <v>3.0406859077255618E-3</v>
      </c>
      <c r="GC120" s="13">
        <f t="shared" si="299"/>
        <v>0</v>
      </c>
      <c r="GD120" s="13">
        <f t="shared" si="299"/>
        <v>0</v>
      </c>
      <c r="GE120" s="13">
        <f t="shared" si="299"/>
        <v>0</v>
      </c>
      <c r="GF120" s="13">
        <f t="shared" si="299"/>
        <v>0</v>
      </c>
      <c r="GG120" s="13">
        <f t="shared" si="299"/>
        <v>0</v>
      </c>
      <c r="GH120" s="13">
        <f t="shared" si="299"/>
        <v>0</v>
      </c>
      <c r="GI120" s="12">
        <v>0</v>
      </c>
      <c r="GJ120" s="13">
        <f t="shared" si="299"/>
        <v>0</v>
      </c>
      <c r="GK120" s="13">
        <f t="shared" si="299"/>
        <v>0</v>
      </c>
      <c r="GL120" s="13">
        <f t="shared" si="299"/>
        <v>0</v>
      </c>
      <c r="GM120" s="13">
        <f t="shared" si="299"/>
        <v>0</v>
      </c>
      <c r="GN120" s="13">
        <f t="shared" si="299"/>
        <v>0</v>
      </c>
      <c r="GO120" s="13">
        <f t="shared" si="299"/>
        <v>0</v>
      </c>
      <c r="GP120" s="13" t="e">
        <f t="shared" si="299"/>
        <v>#DIV/0!</v>
      </c>
      <c r="GQ120" s="13" t="e">
        <f t="shared" si="299"/>
        <v>#DIV/0!</v>
      </c>
      <c r="GR120" s="13">
        <f t="shared" si="299"/>
        <v>0</v>
      </c>
      <c r="GS120" s="13">
        <f t="shared" si="299"/>
        <v>0</v>
      </c>
      <c r="GT120" s="13">
        <f t="shared" si="299"/>
        <v>0</v>
      </c>
      <c r="GU120" s="13">
        <f t="shared" si="299"/>
        <v>0</v>
      </c>
      <c r="GV120" s="27">
        <f t="shared" si="271"/>
        <v>0</v>
      </c>
      <c r="GW120" s="38">
        <f t="shared" si="214"/>
        <v>0</v>
      </c>
      <c r="GX120" s="13">
        <f t="shared" ref="GX120:HC120" si="300">SUM(GX121:GX127)</f>
        <v>0</v>
      </c>
      <c r="GY120" s="13">
        <f t="shared" si="300"/>
        <v>0</v>
      </c>
      <c r="GZ120" s="13">
        <f t="shared" si="300"/>
        <v>0</v>
      </c>
      <c r="HA120" s="13">
        <f t="shared" si="300"/>
        <v>0</v>
      </c>
      <c r="HB120" s="13">
        <f t="shared" si="300"/>
        <v>0</v>
      </c>
      <c r="HC120" s="13">
        <f t="shared" si="300"/>
        <v>0</v>
      </c>
    </row>
    <row r="121" spans="1:211">
      <c r="A121" s="18">
        <v>40901</v>
      </c>
      <c r="B121" s="3" t="s">
        <v>594</v>
      </c>
      <c r="C121" s="3" t="s">
        <v>410</v>
      </c>
      <c r="D121" s="12">
        <f t="shared" si="290"/>
        <v>964209.52</v>
      </c>
      <c r="E121" s="12">
        <f t="shared" si="291"/>
        <v>920570</v>
      </c>
      <c r="F121" s="13">
        <v>391440</v>
      </c>
      <c r="G121" s="26">
        <f t="shared" si="215"/>
        <v>454275.99356392398</v>
      </c>
      <c r="H121" s="40">
        <f t="shared" si="216"/>
        <v>5.7311745323611069E-3</v>
      </c>
      <c r="I121" s="13">
        <v>328982</v>
      </c>
      <c r="J121" s="13">
        <f t="shared" si="217"/>
        <v>381791.90914226155</v>
      </c>
      <c r="K121" s="40">
        <f t="shared" si="155"/>
        <v>8.8614684908535218E-3</v>
      </c>
      <c r="L121" s="13">
        <v>176148</v>
      </c>
      <c r="M121" s="13">
        <f t="shared" si="218"/>
        <v>204424.19710376582</v>
      </c>
      <c r="N121" s="40">
        <f t="shared" si="156"/>
        <v>5.7311745323611078E-3</v>
      </c>
      <c r="O121" s="13">
        <v>104160</v>
      </c>
      <c r="P121" s="13">
        <v>0</v>
      </c>
      <c r="Q121" s="13">
        <f t="shared" ref="Q121:Q135" si="301">$T$4*R121</f>
        <v>120880.30730027164</v>
      </c>
      <c r="R121" s="43">
        <f t="shared" ref="R121:R135" si="302">O121/$T$8</f>
        <v>1.8634607127522542E-2</v>
      </c>
      <c r="S121" s="124">
        <v>102293.33333333334</v>
      </c>
      <c r="T121" s="130">
        <v>24000</v>
      </c>
      <c r="U121" s="125">
        <v>0</v>
      </c>
      <c r="V121" s="125">
        <f t="shared" si="219"/>
        <v>27852.605368726181</v>
      </c>
      <c r="W121" s="43">
        <f t="shared" si="157"/>
        <v>4.2936882782310002E-3</v>
      </c>
      <c r="X121" s="13">
        <f ca="1">'13年1-9支出明细'!K116/9*12</f>
        <v>0</v>
      </c>
      <c r="Y121" s="13">
        <f t="shared" si="220"/>
        <v>0</v>
      </c>
      <c r="Z121" s="43">
        <f t="shared" si="158"/>
        <v>0</v>
      </c>
      <c r="AA121" s="13">
        <f ca="1">'13年1-9支出明细'!L116/9*12</f>
        <v>0</v>
      </c>
      <c r="AB121" s="13">
        <f t="shared" si="221"/>
        <v>0</v>
      </c>
      <c r="AC121" s="43">
        <f t="shared" si="159"/>
        <v>0</v>
      </c>
      <c r="AD121" s="13">
        <f ca="1">'13年1-9支出明细'!M116/9*12</f>
        <v>0</v>
      </c>
      <c r="AE121" s="13">
        <f t="shared" si="222"/>
        <v>0</v>
      </c>
      <c r="AF121" s="43">
        <f t="shared" si="160"/>
        <v>0</v>
      </c>
      <c r="AG121" s="13">
        <f ca="1">'13年1-9支出明细'!N116/9*12</f>
        <v>0</v>
      </c>
      <c r="AH121" s="23">
        <v>0</v>
      </c>
      <c r="AI121" s="43">
        <v>0</v>
      </c>
      <c r="AJ121" s="23">
        <f t="shared" si="161"/>
        <v>0</v>
      </c>
      <c r="AK121" s="23">
        <f t="shared" si="162"/>
        <v>0</v>
      </c>
      <c r="AL121" s="43">
        <f t="shared" si="163"/>
        <v>0</v>
      </c>
      <c r="AM121" s="13">
        <f ca="1">'13年1-9支出明细'!P116/9*12</f>
        <v>0</v>
      </c>
      <c r="AN121" s="13">
        <f t="shared" si="223"/>
        <v>0</v>
      </c>
      <c r="AO121" s="43">
        <f t="shared" si="164"/>
        <v>0</v>
      </c>
      <c r="AP121" s="13">
        <f ca="1">'13年1-9支出明细'!Q116/9*12</f>
        <v>0</v>
      </c>
      <c r="AQ121" s="13">
        <f t="shared" si="224"/>
        <v>0</v>
      </c>
      <c r="AR121" s="43">
        <f t="shared" si="165"/>
        <v>0</v>
      </c>
      <c r="AS121" s="13">
        <f ca="1">'13年1-9支出明细'!R116/9*12</f>
        <v>0</v>
      </c>
      <c r="AT121" s="13">
        <f t="shared" si="225"/>
        <v>0</v>
      </c>
      <c r="AU121" s="43">
        <f t="shared" si="166"/>
        <v>0</v>
      </c>
      <c r="AV121" s="13">
        <v>0</v>
      </c>
      <c r="AW121" s="13">
        <f t="shared" si="226"/>
        <v>0</v>
      </c>
      <c r="AX121" s="43">
        <f t="shared" si="167"/>
        <v>0</v>
      </c>
      <c r="AY121" s="12">
        <f t="shared" si="227"/>
        <v>20464.146666666667</v>
      </c>
      <c r="AZ121" s="31">
        <f t="shared" si="228"/>
        <v>23749.158388099997</v>
      </c>
      <c r="BA121" s="43">
        <f t="shared" si="168"/>
        <v>1.9602645482524598E-4</v>
      </c>
      <c r="BB121" s="13">
        <f ca="1">'13年1-9支出明细'!U116/9*12</f>
        <v>0</v>
      </c>
      <c r="BC121" s="13">
        <f t="shared" si="229"/>
        <v>0</v>
      </c>
      <c r="BD121" s="43">
        <f t="shared" si="169"/>
        <v>0</v>
      </c>
      <c r="BE121" s="13">
        <f ca="1">'13年1-9支出明细'!V116/9*12</f>
        <v>0</v>
      </c>
      <c r="BF121" s="13">
        <f t="shared" si="230"/>
        <v>0</v>
      </c>
      <c r="BG121" s="43">
        <f t="shared" si="170"/>
        <v>0</v>
      </c>
      <c r="BH121" s="13">
        <f ca="1">'13年1-9支出明细'!W116/9*12</f>
        <v>0</v>
      </c>
      <c r="BI121" s="13">
        <f t="shared" si="231"/>
        <v>0</v>
      </c>
      <c r="BJ121" s="43">
        <f t="shared" si="171"/>
        <v>0</v>
      </c>
      <c r="BK121" s="13">
        <f ca="1">'13年1-9支出明细'!X116/9*12</f>
        <v>258.66666666666669</v>
      </c>
      <c r="BL121" s="13">
        <f t="shared" si="232"/>
        <v>300.18919119627105</v>
      </c>
      <c r="BM121" s="43">
        <f t="shared" si="172"/>
        <v>3.8054647218806518E-4</v>
      </c>
      <c r="BN121" s="13">
        <f ca="1">'13年1-9支出明细'!Y116/9*12</f>
        <v>0</v>
      </c>
      <c r="BO121" s="13">
        <f t="shared" si="233"/>
        <v>0</v>
      </c>
      <c r="BP121" s="43">
        <f t="shared" si="173"/>
        <v>0</v>
      </c>
      <c r="BQ121" s="13">
        <f ca="1">'13年1-9支出明细'!Z116/9*12</f>
        <v>0</v>
      </c>
      <c r="BR121" s="13">
        <f ca="1">Sheet2!EP115+Sheet2!V115</f>
        <v>20205.48</v>
      </c>
      <c r="BS121" s="13">
        <f t="shared" si="234"/>
        <v>0</v>
      </c>
      <c r="BT121" s="43">
        <f t="shared" si="174"/>
        <v>0</v>
      </c>
      <c r="BU121" s="13">
        <f ca="1">'13年1-9支出明细'!AB116/9*12</f>
        <v>7183.1466666666656</v>
      </c>
      <c r="BV121" s="13">
        <f t="shared" si="235"/>
        <v>8336.2228921811475</v>
      </c>
      <c r="BW121" s="43">
        <f t="shared" si="175"/>
        <v>1.5847361542085569E-3</v>
      </c>
      <c r="BX121" s="13">
        <f ca="1">'13年1-9支出明细'!AC116/9*12</f>
        <v>19757.493333333336</v>
      </c>
      <c r="BY121" s="13">
        <f t="shared" si="236"/>
        <v>22929.06937035716</v>
      </c>
      <c r="BZ121" s="43">
        <f t="shared" si="176"/>
        <v>1.761433740773425E-2</v>
      </c>
      <c r="CA121" s="12">
        <f t="shared" si="274"/>
        <v>913.06666666666661</v>
      </c>
      <c r="CB121" s="30">
        <f t="shared" si="237"/>
        <v>1059.6368975835383</v>
      </c>
      <c r="CC121" s="43">
        <f t="shared" si="177"/>
        <v>3.4140778715215965E-6</v>
      </c>
      <c r="CD121" s="13">
        <f ca="1">'13年1-9支出明细'!AE116/9*12</f>
        <v>913.06666666666661</v>
      </c>
      <c r="CE121" s="13">
        <f t="shared" si="238"/>
        <v>1059.6368975835383</v>
      </c>
      <c r="CF121" s="43">
        <f t="shared" si="178"/>
        <v>3.9521519599150522E-6</v>
      </c>
      <c r="CG121" s="13">
        <f ca="1">'13年1-9支出明细'!AF116/9*12</f>
        <v>0</v>
      </c>
      <c r="CH121" s="13">
        <f ca="1">Sheet2!BP115+Sheet2!ET115</f>
        <v>0</v>
      </c>
      <c r="CI121" s="13">
        <f t="shared" si="239"/>
        <v>0</v>
      </c>
      <c r="CJ121" s="43">
        <f t="shared" si="179"/>
        <v>0</v>
      </c>
      <c r="CK121" s="12">
        <f t="shared" ref="CK121:CK135" si="303">CN121+CQ121+CT121+CW121+CZ121+DC121++DG121+DJ121+DM121+DQ121+EA121+ED121+EN121+EQ121+ET121+EW121+EZ121+FC121+FF121+FI121+FJ121+FM121+FP121+FS121+FW121</f>
        <v>1286.1333333333332</v>
      </c>
      <c r="CL121" s="30">
        <f t="shared" si="240"/>
        <v>1492.5901743707375</v>
      </c>
      <c r="CM121" s="43">
        <f t="shared" si="180"/>
        <v>1.4038008940153581E-5</v>
      </c>
      <c r="CN121" s="13">
        <f ca="1">'13年1-9支出明细'!AI116/9*12</f>
        <v>0</v>
      </c>
      <c r="CO121" s="13">
        <f t="shared" si="241"/>
        <v>0</v>
      </c>
      <c r="CP121" s="43">
        <f t="shared" si="181"/>
        <v>0</v>
      </c>
      <c r="CQ121" s="13">
        <f ca="1">'13年1-9支出明细'!AJ116/9*12</f>
        <v>0</v>
      </c>
      <c r="CR121" s="13">
        <f t="shared" si="242"/>
        <v>0</v>
      </c>
      <c r="CS121" s="43">
        <f t="shared" si="182"/>
        <v>0</v>
      </c>
      <c r="CT121" s="13">
        <f ca="1">'13年1-9支出明细'!AK116/9*12</f>
        <v>0</v>
      </c>
      <c r="CU121" s="13">
        <f t="shared" si="243"/>
        <v>0</v>
      </c>
      <c r="CV121" s="43">
        <f t="shared" si="183"/>
        <v>0</v>
      </c>
      <c r="CW121" s="13">
        <f ca="1">'13年1-9支出明细'!AL116/9*12</f>
        <v>0</v>
      </c>
      <c r="CX121" s="13">
        <f t="shared" si="244"/>
        <v>0</v>
      </c>
      <c r="CY121" s="43">
        <f t="shared" si="184"/>
        <v>0</v>
      </c>
      <c r="CZ121" s="13">
        <f ca="1">'13年1-9支出明细'!AM116/9*12</f>
        <v>0</v>
      </c>
      <c r="DA121" s="13">
        <f t="shared" si="245"/>
        <v>0</v>
      </c>
      <c r="DB121" s="43">
        <f t="shared" si="185"/>
        <v>0</v>
      </c>
      <c r="DC121" s="13">
        <f ca="1">'13年1-9支出明细'!AN116/9*12</f>
        <v>0</v>
      </c>
      <c r="DD121" s="13">
        <f t="shared" si="246"/>
        <v>0</v>
      </c>
      <c r="DE121" s="14">
        <f t="shared" ref="DE121:DE135" si="304">DG121+DJ121+DM121+DN121</f>
        <v>0</v>
      </c>
      <c r="DF121" s="43">
        <f t="shared" si="186"/>
        <v>0</v>
      </c>
      <c r="DG121" s="13">
        <f ca="1">'13年1-9支出明细'!AP116/9*12</f>
        <v>0</v>
      </c>
      <c r="DH121" s="13">
        <f t="shared" si="247"/>
        <v>0</v>
      </c>
      <c r="DI121" s="43">
        <f t="shared" si="187"/>
        <v>0</v>
      </c>
      <c r="DJ121" s="13">
        <f ca="1">'13年1-9支出明细'!AQ116/9*12</f>
        <v>0</v>
      </c>
      <c r="DK121" s="13">
        <f t="shared" si="248"/>
        <v>0</v>
      </c>
      <c r="DL121" s="43">
        <f t="shared" si="188"/>
        <v>0</v>
      </c>
      <c r="DM121" s="13">
        <f ca="1">'13年1-9支出明细'!AR116/9*12</f>
        <v>0</v>
      </c>
      <c r="DN121" s="13">
        <f ca="1">Sheet2!DK115+Sheet2!AH115</f>
        <v>0</v>
      </c>
      <c r="DO121" s="13"/>
      <c r="DP121" s="43">
        <f t="shared" si="189"/>
        <v>0</v>
      </c>
      <c r="DQ121" s="13">
        <f ca="1">'13年1-9支出明细'!AT116/9*12</f>
        <v>0</v>
      </c>
      <c r="DR121" s="13">
        <f t="shared" si="249"/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43">
        <f t="shared" si="190"/>
        <v>0</v>
      </c>
      <c r="EA121" s="13">
        <v>0</v>
      </c>
      <c r="EB121" s="13">
        <f t="shared" si="250"/>
        <v>0</v>
      </c>
      <c r="EC121" s="43">
        <f t="shared" si="191"/>
        <v>0</v>
      </c>
      <c r="ED121" s="13">
        <f ca="1">'13年1-9支出明细'!BC116/9*12</f>
        <v>0</v>
      </c>
      <c r="EE121" s="13">
        <f t="shared" si="251"/>
        <v>0</v>
      </c>
      <c r="EF121" s="43">
        <f t="shared" si="192"/>
        <v>0</v>
      </c>
      <c r="EG121" s="13">
        <f ca="1">'13年1-9支出明细'!BD116/9*12</f>
        <v>0</v>
      </c>
      <c r="EH121" s="13">
        <f t="shared" si="252"/>
        <v>0</v>
      </c>
      <c r="EI121" s="43">
        <f t="shared" si="193"/>
        <v>0</v>
      </c>
      <c r="EJ121" s="13">
        <f ca="1">'13年1-9支出明细'!BE116/9*12</f>
        <v>0</v>
      </c>
      <c r="EK121" s="13">
        <f t="shared" si="253"/>
        <v>0</v>
      </c>
      <c r="EL121" s="13">
        <f ca="1">Sheet2!DZ115+Sheet2!AV115</f>
        <v>0</v>
      </c>
      <c r="EM121" s="43">
        <f t="shared" si="194"/>
        <v>0</v>
      </c>
      <c r="EN121" s="13">
        <f ca="1">'13年1-9支出明细'!BG116/9*12</f>
        <v>0</v>
      </c>
      <c r="EO121" s="13">
        <f t="shared" si="254"/>
        <v>0</v>
      </c>
      <c r="EP121" s="43">
        <f t="shared" si="195"/>
        <v>0</v>
      </c>
      <c r="EQ121" s="13">
        <f ca="1">'13年1-9支出明细'!BH116/9*12</f>
        <v>0</v>
      </c>
      <c r="ER121" s="13">
        <f t="shared" si="255"/>
        <v>0</v>
      </c>
      <c r="ES121" s="43">
        <f t="shared" si="196"/>
        <v>0</v>
      </c>
      <c r="ET121" s="13">
        <v>0</v>
      </c>
      <c r="EU121" s="13">
        <f t="shared" si="256"/>
        <v>0</v>
      </c>
      <c r="EV121" s="43">
        <f t="shared" si="197"/>
        <v>0</v>
      </c>
      <c r="EW121" s="13">
        <v>0</v>
      </c>
      <c r="EX121" s="13">
        <f t="shared" si="257"/>
        <v>0</v>
      </c>
      <c r="EY121" s="43">
        <f t="shared" si="198"/>
        <v>0</v>
      </c>
      <c r="EZ121" s="13">
        <v>0</v>
      </c>
      <c r="FA121" s="13">
        <f t="shared" si="258"/>
        <v>0</v>
      </c>
      <c r="FB121" s="43">
        <f t="shared" si="199"/>
        <v>0</v>
      </c>
      <c r="FC121" s="13">
        <f ca="1">'13年1-9支出明细'!BL116/9*12</f>
        <v>0</v>
      </c>
      <c r="FD121" s="13">
        <f t="shared" si="259"/>
        <v>0</v>
      </c>
      <c r="FE121" s="43">
        <f t="shared" si="200"/>
        <v>0</v>
      </c>
      <c r="FF121" s="13">
        <f ca="1">'13年1-9支出明细'!BM116/9*12</f>
        <v>0</v>
      </c>
      <c r="FG121" s="13">
        <f t="shared" si="260"/>
        <v>0</v>
      </c>
      <c r="FH121" s="43">
        <f t="shared" si="201"/>
        <v>0</v>
      </c>
      <c r="FI121" s="13">
        <f ca="1">'13年1-9支出明细'!BN116/9*12</f>
        <v>1286.1333333333332</v>
      </c>
      <c r="FJ121" s="13">
        <f ca="1">Sheet2!EX115+Sheet2!BF115</f>
        <v>0</v>
      </c>
      <c r="FK121" s="13">
        <f t="shared" si="261"/>
        <v>1492.590174370737</v>
      </c>
      <c r="FL121" s="43">
        <f t="shared" si="202"/>
        <v>9.8387976348738161E-4</v>
      </c>
      <c r="FM121" s="13">
        <f ca="1">'13年1-9支出明细'!BP116/9*12</f>
        <v>0</v>
      </c>
      <c r="FN121" s="13">
        <v>0</v>
      </c>
      <c r="FO121" s="43">
        <v>0</v>
      </c>
      <c r="FP121" s="13">
        <v>0</v>
      </c>
      <c r="FQ121" s="13">
        <f t="shared" si="262"/>
        <v>0</v>
      </c>
      <c r="FR121" s="43">
        <f t="shared" si="203"/>
        <v>0</v>
      </c>
      <c r="FS121" s="13">
        <f ca="1">'13年1-9支出明细'!BR116/9*12</f>
        <v>0</v>
      </c>
      <c r="FT121" s="13">
        <f ca="1">Sheet2!FC31+Sheet2!BJ31</f>
        <v>0</v>
      </c>
      <c r="FU121" s="13"/>
      <c r="FV121" s="43"/>
      <c r="FW121" s="13">
        <f ca="1">'13年1-9支出明细'!BT116/9*12</f>
        <v>0</v>
      </c>
      <c r="FX121" s="13">
        <f t="shared" si="263"/>
        <v>0</v>
      </c>
      <c r="FY121" s="43">
        <f t="shared" si="204"/>
        <v>0</v>
      </c>
      <c r="FZ121" s="12">
        <f ca="1">'13年1-9支出明细'!BU116/9*12</f>
        <v>20976.173333333332</v>
      </c>
      <c r="GA121" s="12">
        <f t="shared" si="264"/>
        <v>24343.37824997212</v>
      </c>
      <c r="GB121" s="43">
        <f t="shared" si="205"/>
        <v>7.2499343364928158E-4</v>
      </c>
      <c r="GC121" s="12">
        <f ca="1">'13年1-9支出明细'!BV116/9*12</f>
        <v>0</v>
      </c>
      <c r="GD121" s="12">
        <f t="shared" si="265"/>
        <v>0</v>
      </c>
      <c r="GE121" s="43">
        <f t="shared" si="206"/>
        <v>0</v>
      </c>
      <c r="GF121" s="12">
        <f ca="1">'13年1-9支出明细'!BW116/9*12</f>
        <v>0</v>
      </c>
      <c r="GG121" s="12">
        <f t="shared" si="266"/>
        <v>0</v>
      </c>
      <c r="GH121" s="43">
        <f t="shared" si="207"/>
        <v>0</v>
      </c>
      <c r="GI121" s="12">
        <v>0</v>
      </c>
      <c r="GJ121" s="12">
        <f t="shared" si="267"/>
        <v>0</v>
      </c>
      <c r="GK121" s="43">
        <f t="shared" si="208"/>
        <v>0</v>
      </c>
      <c r="GL121" s="27">
        <f t="shared" ref="GL121:GL135" si="305">GO121+GR121+GU121+GX121+HA121</f>
        <v>0</v>
      </c>
      <c r="GM121" s="27">
        <f t="shared" si="268"/>
        <v>0</v>
      </c>
      <c r="GN121" s="43">
        <f t="shared" si="209"/>
        <v>0</v>
      </c>
      <c r="GO121" s="13">
        <f ca="1">'13年1-9支出明细'!BZ116/9*12</f>
        <v>0</v>
      </c>
      <c r="GP121" s="13" t="e">
        <f t="shared" si="269"/>
        <v>#DIV/0!</v>
      </c>
      <c r="GQ121" s="43" t="e">
        <f t="shared" si="210"/>
        <v>#DIV/0!</v>
      </c>
      <c r="GR121" s="13">
        <f ca="1">'13年1-9支出明细'!CA116/9*12</f>
        <v>0</v>
      </c>
      <c r="GS121" s="13">
        <f t="shared" si="270"/>
        <v>0</v>
      </c>
      <c r="GT121" s="43">
        <f t="shared" si="211"/>
        <v>0</v>
      </c>
      <c r="GU121" s="13">
        <f ca="1">'13年1-9支出明细'!CB116/9*12</f>
        <v>0</v>
      </c>
      <c r="GV121" s="27">
        <f t="shared" si="271"/>
        <v>0</v>
      </c>
      <c r="GW121" s="38">
        <f t="shared" si="214"/>
        <v>0</v>
      </c>
      <c r="GX121" s="13">
        <f ca="1">'13年1-9支出明细'!CC116/9*12</f>
        <v>0</v>
      </c>
      <c r="GY121" s="13">
        <f t="shared" si="272"/>
        <v>0</v>
      </c>
      <c r="GZ121" s="43">
        <f t="shared" si="212"/>
        <v>0</v>
      </c>
      <c r="HA121" s="13">
        <f ca="1">'13年1-9支出明细'!CD116/9*12</f>
        <v>0</v>
      </c>
      <c r="HB121" s="13">
        <f t="shared" si="273"/>
        <v>0</v>
      </c>
      <c r="HC121" s="56">
        <f t="shared" si="213"/>
        <v>0</v>
      </c>
    </row>
    <row r="122" spans="1:211">
      <c r="A122" s="18">
        <v>40902</v>
      </c>
      <c r="B122" s="3" t="s">
        <v>595</v>
      </c>
      <c r="C122" s="3" t="s">
        <v>411</v>
      </c>
      <c r="D122" s="12">
        <f t="shared" si="290"/>
        <v>1913119.48</v>
      </c>
      <c r="E122" s="12">
        <f t="shared" si="291"/>
        <v>1240218</v>
      </c>
      <c r="F122" s="13">
        <v>651120</v>
      </c>
      <c r="G122" s="26">
        <f t="shared" si="215"/>
        <v>755641.18365354114</v>
      </c>
      <c r="H122" s="40">
        <f t="shared" si="216"/>
        <v>9.5332167420574387E-3</v>
      </c>
      <c r="I122" s="13">
        <v>257694</v>
      </c>
      <c r="J122" s="13">
        <f t="shared" si="217"/>
        <v>299060.38699535513</v>
      </c>
      <c r="K122" s="40">
        <f t="shared" si="155"/>
        <v>6.9412528991920752E-3</v>
      </c>
      <c r="L122" s="13">
        <v>293004</v>
      </c>
      <c r="M122" s="13">
        <f t="shared" si="218"/>
        <v>340038.53264409362</v>
      </c>
      <c r="N122" s="40">
        <f t="shared" si="156"/>
        <v>9.5332167420574404E-3</v>
      </c>
      <c r="O122" s="13">
        <v>104160</v>
      </c>
      <c r="P122" s="13">
        <v>0</v>
      </c>
      <c r="Q122" s="13">
        <f t="shared" si="301"/>
        <v>120880.30730027164</v>
      </c>
      <c r="R122" s="43">
        <f t="shared" si="302"/>
        <v>1.8634607127522542E-2</v>
      </c>
      <c r="S122" s="124">
        <v>102293.33333333334</v>
      </c>
      <c r="T122" s="130">
        <v>38400</v>
      </c>
      <c r="U122" s="125">
        <v>0</v>
      </c>
      <c r="V122" s="125">
        <f t="shared" si="219"/>
        <v>44564.168589961897</v>
      </c>
      <c r="W122" s="43">
        <f t="shared" si="157"/>
        <v>6.8699012451696011E-3</v>
      </c>
      <c r="X122" s="13">
        <f ca="1">'13年1-9支出明细'!K117/9*12</f>
        <v>0</v>
      </c>
      <c r="Y122" s="13">
        <f t="shared" si="220"/>
        <v>0</v>
      </c>
      <c r="Z122" s="43">
        <f t="shared" si="158"/>
        <v>0</v>
      </c>
      <c r="AA122" s="13">
        <f ca="1">'13年1-9支出明细'!L117/9*12</f>
        <v>0</v>
      </c>
      <c r="AB122" s="13">
        <f t="shared" si="221"/>
        <v>0</v>
      </c>
      <c r="AC122" s="43">
        <f t="shared" si="159"/>
        <v>0</v>
      </c>
      <c r="AD122" s="13">
        <f ca="1">'13年1-9支出明细'!M117/9*12</f>
        <v>0</v>
      </c>
      <c r="AE122" s="13">
        <f t="shared" si="222"/>
        <v>0</v>
      </c>
      <c r="AF122" s="43">
        <f t="shared" si="160"/>
        <v>0</v>
      </c>
      <c r="AG122" s="13">
        <f ca="1">'13年1-9支出明细'!N117/9*12</f>
        <v>0</v>
      </c>
      <c r="AH122" s="23">
        <v>0</v>
      </c>
      <c r="AI122" s="43">
        <v>0</v>
      </c>
      <c r="AJ122" s="23">
        <f t="shared" si="161"/>
        <v>0</v>
      </c>
      <c r="AK122" s="23">
        <f t="shared" si="162"/>
        <v>0</v>
      </c>
      <c r="AL122" s="43">
        <f t="shared" si="163"/>
        <v>0</v>
      </c>
      <c r="AM122" s="13">
        <f ca="1">'13年1-9支出明细'!P117/9*12</f>
        <v>0</v>
      </c>
      <c r="AN122" s="13">
        <f t="shared" si="223"/>
        <v>0</v>
      </c>
      <c r="AO122" s="43">
        <f t="shared" si="164"/>
        <v>0</v>
      </c>
      <c r="AP122" s="13">
        <f ca="1">'13年1-9支出明细'!Q117/9*12</f>
        <v>0</v>
      </c>
      <c r="AQ122" s="13">
        <f t="shared" si="224"/>
        <v>0</v>
      </c>
      <c r="AR122" s="43">
        <f t="shared" si="165"/>
        <v>0</v>
      </c>
      <c r="AS122" s="13">
        <f ca="1">'13年1-9支出明细'!R117/9*12</f>
        <v>0</v>
      </c>
      <c r="AT122" s="13">
        <f t="shared" si="225"/>
        <v>0</v>
      </c>
      <c r="AU122" s="43">
        <f t="shared" si="166"/>
        <v>0</v>
      </c>
      <c r="AV122" s="13">
        <v>0</v>
      </c>
      <c r="AW122" s="13">
        <f t="shared" si="226"/>
        <v>0</v>
      </c>
      <c r="AX122" s="43">
        <f t="shared" si="167"/>
        <v>0</v>
      </c>
      <c r="AY122" s="12">
        <f t="shared" si="227"/>
        <v>638529.43999999994</v>
      </c>
      <c r="AZ122" s="31">
        <f t="shared" si="228"/>
        <v>741029.52119307162</v>
      </c>
      <c r="BA122" s="43">
        <f t="shared" si="168"/>
        <v>6.1164857965288364E-3</v>
      </c>
      <c r="BB122" s="13">
        <f ca="1">'13年1-9支出明细'!U117/9*12</f>
        <v>0</v>
      </c>
      <c r="BC122" s="13">
        <f t="shared" si="229"/>
        <v>0</v>
      </c>
      <c r="BD122" s="43">
        <f t="shared" si="169"/>
        <v>0</v>
      </c>
      <c r="BE122" s="13">
        <f ca="1">'13年1-9支出明细'!V117/9*12</f>
        <v>0</v>
      </c>
      <c r="BF122" s="13">
        <f t="shared" si="230"/>
        <v>0</v>
      </c>
      <c r="BG122" s="43">
        <f t="shared" si="170"/>
        <v>0</v>
      </c>
      <c r="BH122" s="13">
        <f ca="1">'13年1-9支出明细'!W117/9*12</f>
        <v>0</v>
      </c>
      <c r="BI122" s="13">
        <f t="shared" si="231"/>
        <v>0</v>
      </c>
      <c r="BJ122" s="43">
        <f t="shared" si="171"/>
        <v>0</v>
      </c>
      <c r="BK122" s="13">
        <f ca="1">'13年1-9支出明细'!X117/9*12</f>
        <v>0</v>
      </c>
      <c r="BL122" s="13">
        <f t="shared" si="232"/>
        <v>0</v>
      </c>
      <c r="BM122" s="43">
        <f t="shared" si="172"/>
        <v>0</v>
      </c>
      <c r="BN122" s="13">
        <f ca="1">'13年1-9支出明细'!Y117/9*12</f>
        <v>0</v>
      </c>
      <c r="BO122" s="13">
        <f t="shared" si="233"/>
        <v>0</v>
      </c>
      <c r="BP122" s="43">
        <f t="shared" si="173"/>
        <v>0</v>
      </c>
      <c r="BQ122" s="13">
        <f ca="1">'13年1-9支出明细'!Z117/9*12</f>
        <v>0</v>
      </c>
      <c r="BR122" s="13">
        <f ca="1">Sheet2!EP116+Sheet2!V116</f>
        <v>638529.43999999994</v>
      </c>
      <c r="BS122" s="13">
        <f t="shared" si="234"/>
        <v>0</v>
      </c>
      <c r="BT122" s="43">
        <f t="shared" si="174"/>
        <v>0</v>
      </c>
      <c r="BU122" s="13">
        <f ca="1">'13年1-9支出明细'!AB117/9*12</f>
        <v>590878.44000000006</v>
      </c>
      <c r="BV122" s="13">
        <f t="shared" si="235"/>
        <v>685729.3337586897</v>
      </c>
      <c r="BW122" s="43">
        <f t="shared" si="175"/>
        <v>0.13035880653191245</v>
      </c>
      <c r="BX122" s="13">
        <f ca="1">'13年1-9支出明细'!AC117/9*12</f>
        <v>260494.14666666667</v>
      </c>
      <c r="BY122" s="13">
        <f t="shared" si="236"/>
        <v>302310.02783207269</v>
      </c>
      <c r="BZ122" s="43">
        <f t="shared" si="176"/>
        <v>0.23223754727960486</v>
      </c>
      <c r="CA122" s="12">
        <f t="shared" si="274"/>
        <v>283.20000000000005</v>
      </c>
      <c r="CB122" s="30">
        <f t="shared" si="237"/>
        <v>328.66074335096897</v>
      </c>
      <c r="CC122" s="43">
        <f t="shared" si="177"/>
        <v>1.0589225173936729E-6</v>
      </c>
      <c r="CD122" s="13">
        <f ca="1">'13年1-9支出明细'!AE117/9*12</f>
        <v>283.20000000000005</v>
      </c>
      <c r="CE122" s="13">
        <f t="shared" si="238"/>
        <v>328.66074335096903</v>
      </c>
      <c r="CF122" s="43">
        <f t="shared" si="178"/>
        <v>1.2258134875671105E-6</v>
      </c>
      <c r="CG122" s="13">
        <f ca="1">'13年1-9支出明细'!AF117/9*12</f>
        <v>0</v>
      </c>
      <c r="CH122" s="13">
        <f ca="1">Sheet2!BP116+Sheet2!ET116</f>
        <v>0</v>
      </c>
      <c r="CI122" s="13">
        <f t="shared" si="239"/>
        <v>0</v>
      </c>
      <c r="CJ122" s="43">
        <f t="shared" si="179"/>
        <v>0</v>
      </c>
      <c r="CK122" s="12">
        <f t="shared" si="303"/>
        <v>1252.5333333333333</v>
      </c>
      <c r="CL122" s="30">
        <f t="shared" si="240"/>
        <v>1453.596526854521</v>
      </c>
      <c r="CM122" s="43">
        <f t="shared" si="180"/>
        <v>1.3671268503400659E-5</v>
      </c>
      <c r="CN122" s="13">
        <f ca="1">'13年1-9支出明细'!AI117/9*12</f>
        <v>0</v>
      </c>
      <c r="CO122" s="13">
        <f t="shared" si="241"/>
        <v>0</v>
      </c>
      <c r="CP122" s="43">
        <f t="shared" si="181"/>
        <v>0</v>
      </c>
      <c r="CQ122" s="13">
        <f ca="1">'13年1-9支出明细'!AJ117/9*12</f>
        <v>0</v>
      </c>
      <c r="CR122" s="13">
        <f t="shared" si="242"/>
        <v>0</v>
      </c>
      <c r="CS122" s="43">
        <f t="shared" si="182"/>
        <v>0</v>
      </c>
      <c r="CT122" s="13">
        <f ca="1">'13年1-9支出明细'!AK117/9*12</f>
        <v>0</v>
      </c>
      <c r="CU122" s="13">
        <f t="shared" si="243"/>
        <v>0</v>
      </c>
      <c r="CV122" s="43">
        <f t="shared" si="183"/>
        <v>0</v>
      </c>
      <c r="CW122" s="13">
        <f ca="1">'13年1-9支出明细'!AL117/9*12</f>
        <v>0</v>
      </c>
      <c r="CX122" s="13">
        <f t="shared" si="244"/>
        <v>0</v>
      </c>
      <c r="CY122" s="43">
        <f t="shared" si="184"/>
        <v>0</v>
      </c>
      <c r="CZ122" s="13">
        <f ca="1">'13年1-9支出明细'!AM117/9*12</f>
        <v>0</v>
      </c>
      <c r="DA122" s="13">
        <f t="shared" si="245"/>
        <v>0</v>
      </c>
      <c r="DB122" s="43">
        <f t="shared" si="185"/>
        <v>0</v>
      </c>
      <c r="DC122" s="13">
        <f ca="1">'13年1-9支出明细'!AN117/9*12</f>
        <v>0</v>
      </c>
      <c r="DD122" s="13">
        <f t="shared" si="246"/>
        <v>0</v>
      </c>
      <c r="DE122" s="14">
        <f t="shared" si="304"/>
        <v>0</v>
      </c>
      <c r="DF122" s="43">
        <f t="shared" si="186"/>
        <v>0</v>
      </c>
      <c r="DG122" s="13">
        <f ca="1">'13年1-9支出明细'!AP117/9*12</f>
        <v>0</v>
      </c>
      <c r="DH122" s="13">
        <f t="shared" si="247"/>
        <v>0</v>
      </c>
      <c r="DI122" s="43">
        <f t="shared" si="187"/>
        <v>0</v>
      </c>
      <c r="DJ122" s="13">
        <f ca="1">'13年1-9支出明细'!AQ117/9*12</f>
        <v>0</v>
      </c>
      <c r="DK122" s="13">
        <f t="shared" si="248"/>
        <v>0</v>
      </c>
      <c r="DL122" s="43">
        <f t="shared" si="188"/>
        <v>0</v>
      </c>
      <c r="DM122" s="13">
        <f ca="1">'13年1-9支出明细'!AR117/9*12</f>
        <v>0</v>
      </c>
      <c r="DN122" s="13">
        <f ca="1">Sheet2!DK116+Sheet2!AH116</f>
        <v>0</v>
      </c>
      <c r="DO122" s="13"/>
      <c r="DP122" s="43">
        <f t="shared" si="189"/>
        <v>0</v>
      </c>
      <c r="DQ122" s="13">
        <f ca="1">'13年1-9支出明细'!AT117/9*12</f>
        <v>0</v>
      </c>
      <c r="DR122" s="13">
        <f t="shared" si="249"/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43">
        <f t="shared" si="190"/>
        <v>0</v>
      </c>
      <c r="EA122" s="13">
        <v>0</v>
      </c>
      <c r="EB122" s="13">
        <f t="shared" si="250"/>
        <v>0</v>
      </c>
      <c r="EC122" s="43">
        <f t="shared" si="191"/>
        <v>0</v>
      </c>
      <c r="ED122" s="13">
        <f ca="1">'13年1-9支出明细'!BC117/9*12</f>
        <v>0</v>
      </c>
      <c r="EE122" s="13">
        <f t="shared" si="251"/>
        <v>0</v>
      </c>
      <c r="EF122" s="43">
        <f t="shared" si="192"/>
        <v>0</v>
      </c>
      <c r="EG122" s="13">
        <f ca="1">'13年1-9支出明细'!BD117/9*12</f>
        <v>0</v>
      </c>
      <c r="EH122" s="13">
        <f t="shared" si="252"/>
        <v>0</v>
      </c>
      <c r="EI122" s="43">
        <f t="shared" si="193"/>
        <v>0</v>
      </c>
      <c r="EJ122" s="13">
        <f ca="1">'13年1-9支出明细'!BE117/9*12</f>
        <v>0</v>
      </c>
      <c r="EK122" s="13">
        <f t="shared" si="253"/>
        <v>0</v>
      </c>
      <c r="EL122" s="13">
        <v>0</v>
      </c>
      <c r="EM122" s="43">
        <f t="shared" si="194"/>
        <v>0</v>
      </c>
      <c r="EN122" s="13">
        <f ca="1">'13年1-9支出明细'!BG117/9*12</f>
        <v>0</v>
      </c>
      <c r="EO122" s="13">
        <f t="shared" si="254"/>
        <v>0</v>
      </c>
      <c r="EP122" s="43">
        <f t="shared" si="195"/>
        <v>0</v>
      </c>
      <c r="EQ122" s="13">
        <f ca="1">'13年1-9支出明细'!BH117/9*12</f>
        <v>0</v>
      </c>
      <c r="ER122" s="13">
        <f t="shared" si="255"/>
        <v>0</v>
      </c>
      <c r="ES122" s="43">
        <f t="shared" si="196"/>
        <v>0</v>
      </c>
      <c r="ET122" s="13">
        <v>0</v>
      </c>
      <c r="EU122" s="13">
        <f t="shared" si="256"/>
        <v>0</v>
      </c>
      <c r="EV122" s="43">
        <f t="shared" si="197"/>
        <v>0</v>
      </c>
      <c r="EW122" s="13">
        <v>0</v>
      </c>
      <c r="EX122" s="13">
        <f t="shared" si="257"/>
        <v>0</v>
      </c>
      <c r="EY122" s="43">
        <f t="shared" si="198"/>
        <v>0</v>
      </c>
      <c r="EZ122" s="13">
        <v>0</v>
      </c>
      <c r="FA122" s="13">
        <f t="shared" si="258"/>
        <v>0</v>
      </c>
      <c r="FB122" s="43">
        <f t="shared" si="199"/>
        <v>0</v>
      </c>
      <c r="FC122" s="13">
        <f ca="1">'13年1-9支出明细'!BL117/9*12</f>
        <v>0</v>
      </c>
      <c r="FD122" s="13">
        <f t="shared" si="259"/>
        <v>0</v>
      </c>
      <c r="FE122" s="43">
        <f t="shared" si="200"/>
        <v>0</v>
      </c>
      <c r="FF122" s="13">
        <f ca="1">'13年1-9支出明细'!BM117/9*12</f>
        <v>0</v>
      </c>
      <c r="FG122" s="13">
        <f t="shared" si="260"/>
        <v>0</v>
      </c>
      <c r="FH122" s="43">
        <f t="shared" si="201"/>
        <v>0</v>
      </c>
      <c r="FI122" s="13">
        <f ca="1">'13年1-9支出明细'!BN117/9*12</f>
        <v>1252.5333333333333</v>
      </c>
      <c r="FJ122" s="13">
        <f ca="1">Sheet2!EX116+Sheet2!BF116</f>
        <v>0</v>
      </c>
      <c r="FK122" s="13">
        <f t="shared" si="261"/>
        <v>1453.5965268545206</v>
      </c>
      <c r="FL122" s="43">
        <f t="shared" si="202"/>
        <v>9.581760831640538E-4</v>
      </c>
      <c r="FM122" s="13">
        <f ca="1">'13年1-9支出明细'!BP117/9*12</f>
        <v>0</v>
      </c>
      <c r="FN122" s="13">
        <v>0</v>
      </c>
      <c r="FO122" s="43">
        <v>0</v>
      </c>
      <c r="FP122" s="13">
        <v>0</v>
      </c>
      <c r="FQ122" s="13">
        <f t="shared" si="262"/>
        <v>0</v>
      </c>
      <c r="FR122" s="43">
        <f t="shared" si="203"/>
        <v>0</v>
      </c>
      <c r="FS122" s="13">
        <f ca="1">'13年1-9支出明细'!BR117/9*12</f>
        <v>0</v>
      </c>
      <c r="FT122" s="13">
        <f ca="1">Sheet2!FC32+Sheet2!BJ32</f>
        <v>5000</v>
      </c>
      <c r="FU122" s="13"/>
      <c r="FV122" s="43"/>
      <c r="FW122" s="13">
        <f ca="1">'13年1-9支出明细'!BT117/9*12</f>
        <v>0</v>
      </c>
      <c r="FX122" s="13">
        <f t="shared" si="263"/>
        <v>0</v>
      </c>
      <c r="FY122" s="43">
        <f t="shared" si="204"/>
        <v>0</v>
      </c>
      <c r="FZ122" s="12">
        <f ca="1">'13年1-9支出明细'!BU117/9*12</f>
        <v>32836.306666666671</v>
      </c>
      <c r="GA122" s="12">
        <f t="shared" si="264"/>
        <v>38107.36213971414</v>
      </c>
      <c r="GB122" s="43">
        <f t="shared" si="205"/>
        <v>1.1349118039941572E-3</v>
      </c>
      <c r="GC122" s="12">
        <f ca="1">'13年1-9支出明细'!BV117/9*12</f>
        <v>0</v>
      </c>
      <c r="GD122" s="12">
        <f t="shared" si="265"/>
        <v>0</v>
      </c>
      <c r="GE122" s="43">
        <f t="shared" si="206"/>
        <v>0</v>
      </c>
      <c r="GF122" s="12">
        <f ca="1">'13年1-9支出明细'!BW117/9*12</f>
        <v>0</v>
      </c>
      <c r="GG122" s="12">
        <f t="shared" si="266"/>
        <v>0</v>
      </c>
      <c r="GH122" s="43">
        <f t="shared" si="207"/>
        <v>0</v>
      </c>
      <c r="GI122" s="12">
        <v>0</v>
      </c>
      <c r="GJ122" s="12">
        <f t="shared" si="267"/>
        <v>0</v>
      </c>
      <c r="GK122" s="43">
        <f t="shared" si="208"/>
        <v>0</v>
      </c>
      <c r="GL122" s="27">
        <f t="shared" si="305"/>
        <v>0</v>
      </c>
      <c r="GM122" s="27">
        <f t="shared" si="268"/>
        <v>0</v>
      </c>
      <c r="GN122" s="43">
        <f t="shared" si="209"/>
        <v>0</v>
      </c>
      <c r="GO122" s="13">
        <f ca="1">'13年1-9支出明细'!BZ117/9*12</f>
        <v>0</v>
      </c>
      <c r="GP122" s="13" t="e">
        <f t="shared" si="269"/>
        <v>#DIV/0!</v>
      </c>
      <c r="GQ122" s="43" t="e">
        <f t="shared" si="210"/>
        <v>#DIV/0!</v>
      </c>
      <c r="GR122" s="13">
        <f ca="1">'13年1-9支出明细'!CA117/9*12</f>
        <v>0</v>
      </c>
      <c r="GS122" s="13">
        <f t="shared" si="270"/>
        <v>0</v>
      </c>
      <c r="GT122" s="43">
        <f t="shared" si="211"/>
        <v>0</v>
      </c>
      <c r="GU122" s="13">
        <f ca="1">'13年1-9支出明细'!CB117/9*12</f>
        <v>0</v>
      </c>
      <c r="GV122" s="27">
        <f t="shared" si="271"/>
        <v>0</v>
      </c>
      <c r="GW122" s="38">
        <f t="shared" si="214"/>
        <v>0</v>
      </c>
      <c r="GX122" s="13">
        <f ca="1">'13年1-9支出明细'!CC117/9*12</f>
        <v>0</v>
      </c>
      <c r="GY122" s="13">
        <f t="shared" si="272"/>
        <v>0</v>
      </c>
      <c r="GZ122" s="43">
        <f t="shared" si="212"/>
        <v>0</v>
      </c>
      <c r="HA122" s="13">
        <f ca="1">'13年1-9支出明细'!CD117/9*12</f>
        <v>0</v>
      </c>
      <c r="HB122" s="13">
        <f t="shared" si="273"/>
        <v>0</v>
      </c>
      <c r="HC122" s="56">
        <f t="shared" si="213"/>
        <v>0</v>
      </c>
    </row>
    <row r="123" spans="1:211">
      <c r="A123" s="18">
        <v>40903</v>
      </c>
      <c r="B123" s="3" t="s">
        <v>596</v>
      </c>
      <c r="C123" s="3" t="s">
        <v>412</v>
      </c>
      <c r="D123" s="12">
        <f t="shared" si="290"/>
        <v>822736.87333333329</v>
      </c>
      <c r="E123" s="12">
        <f t="shared" si="291"/>
        <v>798621</v>
      </c>
      <c r="F123" s="13">
        <v>414660</v>
      </c>
      <c r="G123" s="26">
        <f t="shared" si="215"/>
        <v>481223.38925816654</v>
      </c>
      <c r="H123" s="40">
        <f t="shared" si="216"/>
        <v>6.0711445728307192E-3</v>
      </c>
      <c r="I123" s="13">
        <v>173364</v>
      </c>
      <c r="J123" s="13">
        <f t="shared" si="217"/>
        <v>201193.29488099358</v>
      </c>
      <c r="K123" s="40">
        <f t="shared" si="155"/>
        <v>4.669737625305731E-3</v>
      </c>
      <c r="L123" s="13">
        <v>186597</v>
      </c>
      <c r="M123" s="13">
        <f t="shared" si="218"/>
        <v>216550.52516617498</v>
      </c>
      <c r="N123" s="40">
        <f t="shared" si="156"/>
        <v>6.07114457283072E-3</v>
      </c>
      <c r="O123" s="13">
        <v>59520</v>
      </c>
      <c r="P123" s="13">
        <v>0</v>
      </c>
      <c r="Q123" s="13">
        <f t="shared" si="301"/>
        <v>69074.461314440923</v>
      </c>
      <c r="R123" s="43">
        <f t="shared" si="302"/>
        <v>1.064834693001288E-2</v>
      </c>
      <c r="S123" s="124">
        <v>58453.333333333336</v>
      </c>
      <c r="T123" s="130">
        <v>24000</v>
      </c>
      <c r="U123" s="125">
        <v>0</v>
      </c>
      <c r="V123" s="125">
        <f t="shared" si="219"/>
        <v>27852.605368726181</v>
      </c>
      <c r="W123" s="43">
        <f t="shared" si="157"/>
        <v>4.2936882782310002E-3</v>
      </c>
      <c r="X123" s="13">
        <f ca="1">'13年1-9支出明细'!K118/9*12</f>
        <v>0</v>
      </c>
      <c r="Y123" s="13">
        <f t="shared" si="220"/>
        <v>0</v>
      </c>
      <c r="Z123" s="43">
        <f t="shared" si="158"/>
        <v>0</v>
      </c>
      <c r="AA123" s="13">
        <f ca="1">'13年1-9支出明细'!L118/9*12</f>
        <v>0</v>
      </c>
      <c r="AB123" s="13">
        <f t="shared" si="221"/>
        <v>0</v>
      </c>
      <c r="AC123" s="43">
        <f t="shared" si="159"/>
        <v>0</v>
      </c>
      <c r="AD123" s="13">
        <f ca="1">'13年1-9支出明细'!M118/9*12</f>
        <v>0</v>
      </c>
      <c r="AE123" s="13">
        <f t="shared" si="222"/>
        <v>0</v>
      </c>
      <c r="AF123" s="43">
        <f t="shared" si="160"/>
        <v>0</v>
      </c>
      <c r="AG123" s="13">
        <f ca="1">'13年1-9支出明细'!N118/9*12</f>
        <v>0</v>
      </c>
      <c r="AH123" s="23">
        <v>0</v>
      </c>
      <c r="AI123" s="43">
        <v>0</v>
      </c>
      <c r="AJ123" s="23">
        <f t="shared" si="161"/>
        <v>0</v>
      </c>
      <c r="AK123" s="23">
        <f t="shared" si="162"/>
        <v>0</v>
      </c>
      <c r="AL123" s="43">
        <f t="shared" si="163"/>
        <v>0</v>
      </c>
      <c r="AM123" s="13">
        <f ca="1">'13年1-9支出明细'!P118/9*12</f>
        <v>0</v>
      </c>
      <c r="AN123" s="13">
        <f t="shared" si="223"/>
        <v>0</v>
      </c>
      <c r="AO123" s="43">
        <f t="shared" si="164"/>
        <v>0</v>
      </c>
      <c r="AP123" s="13">
        <f ca="1">'13年1-9支出明细'!Q118/9*12</f>
        <v>0</v>
      </c>
      <c r="AQ123" s="13">
        <f t="shared" si="224"/>
        <v>0</v>
      </c>
      <c r="AR123" s="43">
        <f t="shared" si="165"/>
        <v>0</v>
      </c>
      <c r="AS123" s="13">
        <f ca="1">'13年1-9支出明细'!R118/9*12</f>
        <v>0</v>
      </c>
      <c r="AT123" s="13">
        <f t="shared" si="225"/>
        <v>0</v>
      </c>
      <c r="AU123" s="43">
        <f t="shared" si="166"/>
        <v>0</v>
      </c>
      <c r="AV123" s="13">
        <v>0</v>
      </c>
      <c r="AW123" s="13">
        <f t="shared" si="226"/>
        <v>0</v>
      </c>
      <c r="AX123" s="43">
        <f t="shared" si="167"/>
        <v>0</v>
      </c>
      <c r="AY123" s="12">
        <f t="shared" si="227"/>
        <v>17044.059999999998</v>
      </c>
      <c r="AZ123" s="31">
        <f t="shared" si="228"/>
        <v>19780.061544203796</v>
      </c>
      <c r="BA123" s="43">
        <f t="shared" si="168"/>
        <v>1.6326537881352078E-4</v>
      </c>
      <c r="BB123" s="13">
        <f ca="1">'13年1-9支出明细'!U118/9*12</f>
        <v>0</v>
      </c>
      <c r="BC123" s="13">
        <f t="shared" si="229"/>
        <v>0</v>
      </c>
      <c r="BD123" s="43">
        <f t="shared" si="169"/>
        <v>0</v>
      </c>
      <c r="BE123" s="13">
        <f ca="1">'13年1-9支出明细'!V118/9*12</f>
        <v>0</v>
      </c>
      <c r="BF123" s="13">
        <f t="shared" si="230"/>
        <v>0</v>
      </c>
      <c r="BG123" s="43">
        <f t="shared" si="170"/>
        <v>0</v>
      </c>
      <c r="BH123" s="13">
        <f ca="1">'13年1-9支出明细'!W118/9*12</f>
        <v>0</v>
      </c>
      <c r="BI123" s="13">
        <f t="shared" si="231"/>
        <v>0</v>
      </c>
      <c r="BJ123" s="43">
        <f t="shared" si="171"/>
        <v>0</v>
      </c>
      <c r="BK123" s="13">
        <f ca="1">'13年1-9支出明细'!X118/9*12</f>
        <v>140.93333333333334</v>
      </c>
      <c r="BL123" s="13">
        <f t="shared" si="232"/>
        <v>163.55668819301985</v>
      </c>
      <c r="BM123" s="43">
        <f t="shared" si="172"/>
        <v>2.0733897994988911E-4</v>
      </c>
      <c r="BN123" s="13">
        <f ca="1">'13年1-9支出明细'!Y118/9*12</f>
        <v>179.8533333333333</v>
      </c>
      <c r="BO123" s="13">
        <f t="shared" si="233"/>
        <v>208.72432989930408</v>
      </c>
      <c r="BP123" s="43">
        <f t="shared" si="173"/>
        <v>8.8969738410039339E-5</v>
      </c>
      <c r="BQ123" s="13">
        <f ca="1">'13年1-9支出明细'!Z118/9*12</f>
        <v>30.133333333333333</v>
      </c>
      <c r="BR123" s="13">
        <f ca="1">Sheet2!EP117+Sheet2!V117</f>
        <v>16693.14</v>
      </c>
      <c r="BS123" s="13">
        <f t="shared" si="234"/>
        <v>34.970493407400646</v>
      </c>
      <c r="BT123" s="43">
        <f t="shared" si="174"/>
        <v>3.4072271921368091E-7</v>
      </c>
      <c r="BU123" s="13">
        <f ca="1">'13年1-9支出明细'!AB118/9*12</f>
        <v>15460.093333333334</v>
      </c>
      <c r="BV123" s="13">
        <f t="shared" si="235"/>
        <v>17941.828274041993</v>
      </c>
      <c r="BW123" s="43">
        <f t="shared" si="175"/>
        <v>3.4107849929425572E-3</v>
      </c>
      <c r="BX123" s="13">
        <f ca="1">'13年1-9支出明细'!AC118/9*12</f>
        <v>6797.4266666666663</v>
      </c>
      <c r="BY123" s="13">
        <f t="shared" si="236"/>
        <v>7888.5851028967709</v>
      </c>
      <c r="BZ123" s="43">
        <f t="shared" si="176"/>
        <v>6.0600889389644383E-3</v>
      </c>
      <c r="CA123" s="12">
        <f t="shared" si="274"/>
        <v>0</v>
      </c>
      <c r="CB123" s="30">
        <f t="shared" si="237"/>
        <v>0</v>
      </c>
      <c r="CC123" s="43">
        <f t="shared" si="177"/>
        <v>0</v>
      </c>
      <c r="CD123" s="13">
        <f ca="1">'13年1-9支出明细'!AE118/9*12</f>
        <v>0</v>
      </c>
      <c r="CE123" s="13">
        <f t="shared" si="238"/>
        <v>0</v>
      </c>
      <c r="CF123" s="43">
        <f t="shared" si="178"/>
        <v>0</v>
      </c>
      <c r="CG123" s="13">
        <f ca="1">'13年1-9支出明细'!AF118/9*12</f>
        <v>0</v>
      </c>
      <c r="CH123" s="13">
        <f ca="1">Sheet2!BP117+Sheet2!ET117</f>
        <v>0</v>
      </c>
      <c r="CI123" s="13">
        <f t="shared" si="239"/>
        <v>0</v>
      </c>
      <c r="CJ123" s="43">
        <f t="shared" si="179"/>
        <v>0</v>
      </c>
      <c r="CK123" s="12">
        <f t="shared" si="303"/>
        <v>279.2</v>
      </c>
      <c r="CL123" s="30">
        <f t="shared" si="240"/>
        <v>324.01864245618123</v>
      </c>
      <c r="CM123" s="43">
        <f t="shared" si="180"/>
        <v>3.0474383911135806E-6</v>
      </c>
      <c r="CN123" s="13">
        <f ca="1">'13年1-9支出明细'!AI118/9*12</f>
        <v>0</v>
      </c>
      <c r="CO123" s="13">
        <f t="shared" si="241"/>
        <v>0</v>
      </c>
      <c r="CP123" s="43">
        <f t="shared" si="181"/>
        <v>0</v>
      </c>
      <c r="CQ123" s="13">
        <f ca="1">'13年1-9支出明细'!AJ118/9*12</f>
        <v>0</v>
      </c>
      <c r="CR123" s="13">
        <f t="shared" si="242"/>
        <v>0</v>
      </c>
      <c r="CS123" s="43">
        <f t="shared" si="182"/>
        <v>0</v>
      </c>
      <c r="CT123" s="13">
        <f ca="1">'13年1-9支出明细'!AK118/9*12</f>
        <v>0</v>
      </c>
      <c r="CU123" s="13">
        <f t="shared" si="243"/>
        <v>0</v>
      </c>
      <c r="CV123" s="43">
        <f t="shared" si="183"/>
        <v>0</v>
      </c>
      <c r="CW123" s="13">
        <f ca="1">'13年1-9支出明细'!AL118/9*12</f>
        <v>0</v>
      </c>
      <c r="CX123" s="13">
        <f t="shared" si="244"/>
        <v>0</v>
      </c>
      <c r="CY123" s="43">
        <f t="shared" si="184"/>
        <v>0</v>
      </c>
      <c r="CZ123" s="13">
        <f ca="1">'13年1-9支出明细'!AM118/9*12</f>
        <v>0</v>
      </c>
      <c r="DA123" s="13">
        <f t="shared" si="245"/>
        <v>0</v>
      </c>
      <c r="DB123" s="43">
        <f t="shared" si="185"/>
        <v>0</v>
      </c>
      <c r="DC123" s="13">
        <f ca="1">'13年1-9支出明细'!AN118/9*12</f>
        <v>0</v>
      </c>
      <c r="DD123" s="13">
        <f t="shared" si="246"/>
        <v>0</v>
      </c>
      <c r="DE123" s="14">
        <f t="shared" si="304"/>
        <v>0</v>
      </c>
      <c r="DF123" s="43">
        <f t="shared" si="186"/>
        <v>0</v>
      </c>
      <c r="DG123" s="13">
        <f ca="1">'13年1-9支出明细'!AP118/9*12</f>
        <v>0</v>
      </c>
      <c r="DH123" s="13">
        <f t="shared" si="247"/>
        <v>0</v>
      </c>
      <c r="DI123" s="43">
        <f t="shared" si="187"/>
        <v>0</v>
      </c>
      <c r="DJ123" s="13">
        <f ca="1">'13年1-9支出明细'!AQ118/9*12</f>
        <v>0</v>
      </c>
      <c r="DK123" s="13">
        <f t="shared" si="248"/>
        <v>0</v>
      </c>
      <c r="DL123" s="43">
        <f t="shared" si="188"/>
        <v>0</v>
      </c>
      <c r="DM123" s="13">
        <f ca="1">'13年1-9支出明细'!AR118/9*12</f>
        <v>0</v>
      </c>
      <c r="DN123" s="13">
        <f ca="1">Sheet2!DK117+Sheet2!AH117</f>
        <v>0</v>
      </c>
      <c r="DO123" s="13"/>
      <c r="DP123" s="43">
        <f t="shared" si="189"/>
        <v>0</v>
      </c>
      <c r="DQ123" s="13">
        <f ca="1">'13年1-9支出明细'!AT118/9*12</f>
        <v>0</v>
      </c>
      <c r="DR123" s="13">
        <f t="shared" si="249"/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43">
        <f t="shared" si="190"/>
        <v>0</v>
      </c>
      <c r="EA123" s="13">
        <v>0</v>
      </c>
      <c r="EB123" s="13">
        <f t="shared" si="250"/>
        <v>0</v>
      </c>
      <c r="EC123" s="43">
        <f t="shared" si="191"/>
        <v>0</v>
      </c>
      <c r="ED123" s="13">
        <f ca="1">'13年1-9支出明细'!BC118/9*12</f>
        <v>0</v>
      </c>
      <c r="EE123" s="13">
        <f t="shared" si="251"/>
        <v>0</v>
      </c>
      <c r="EF123" s="43">
        <f t="shared" si="192"/>
        <v>0</v>
      </c>
      <c r="EG123" s="13">
        <f ca="1">'13年1-9支出明细'!BD118/9*12</f>
        <v>0</v>
      </c>
      <c r="EH123" s="13">
        <f t="shared" si="252"/>
        <v>0</v>
      </c>
      <c r="EI123" s="43">
        <f t="shared" si="193"/>
        <v>0</v>
      </c>
      <c r="EJ123" s="13">
        <f ca="1">'13年1-9支出明细'!BE118/9*12</f>
        <v>0</v>
      </c>
      <c r="EK123" s="13">
        <f t="shared" si="253"/>
        <v>0</v>
      </c>
      <c r="EL123" s="13">
        <f ca="1">Sheet2!DZ117+Sheet2!AV117</f>
        <v>0</v>
      </c>
      <c r="EM123" s="43">
        <f t="shared" si="194"/>
        <v>0</v>
      </c>
      <c r="EN123" s="13">
        <f ca="1">'13年1-9支出明细'!BG118/9*12</f>
        <v>0</v>
      </c>
      <c r="EO123" s="13">
        <f t="shared" si="254"/>
        <v>0</v>
      </c>
      <c r="EP123" s="43">
        <f t="shared" si="195"/>
        <v>0</v>
      </c>
      <c r="EQ123" s="13">
        <f ca="1">'13年1-9支出明细'!BH118/9*12</f>
        <v>0</v>
      </c>
      <c r="ER123" s="13">
        <f t="shared" si="255"/>
        <v>0</v>
      </c>
      <c r="ES123" s="43">
        <f t="shared" si="196"/>
        <v>0</v>
      </c>
      <c r="ET123" s="13">
        <v>0</v>
      </c>
      <c r="EU123" s="13">
        <f t="shared" si="256"/>
        <v>0</v>
      </c>
      <c r="EV123" s="43">
        <f t="shared" si="197"/>
        <v>0</v>
      </c>
      <c r="EW123" s="13">
        <v>0</v>
      </c>
      <c r="EX123" s="13">
        <f t="shared" si="257"/>
        <v>0</v>
      </c>
      <c r="EY123" s="43">
        <f t="shared" si="198"/>
        <v>0</v>
      </c>
      <c r="EZ123" s="13">
        <v>0</v>
      </c>
      <c r="FA123" s="13">
        <f t="shared" si="258"/>
        <v>0</v>
      </c>
      <c r="FB123" s="43">
        <f t="shared" si="199"/>
        <v>0</v>
      </c>
      <c r="FC123" s="13">
        <f ca="1">'13年1-9支出明细'!BL118/9*12</f>
        <v>0</v>
      </c>
      <c r="FD123" s="13">
        <f t="shared" si="259"/>
        <v>0</v>
      </c>
      <c r="FE123" s="43">
        <f t="shared" si="200"/>
        <v>0</v>
      </c>
      <c r="FF123" s="13">
        <f ca="1">'13年1-9支出明细'!BM118/9*12</f>
        <v>0</v>
      </c>
      <c r="FG123" s="13">
        <f t="shared" si="260"/>
        <v>0</v>
      </c>
      <c r="FH123" s="43">
        <f t="shared" si="201"/>
        <v>0</v>
      </c>
      <c r="FI123" s="13">
        <f ca="1">'13年1-9支出明细'!BN118/9*12</f>
        <v>279.2</v>
      </c>
      <c r="FJ123" s="13">
        <f ca="1">Sheet2!EX117+Sheet2!BF117</f>
        <v>0</v>
      </c>
      <c r="FK123" s="13">
        <f t="shared" si="261"/>
        <v>324.01864245618117</v>
      </c>
      <c r="FL123" s="43">
        <f t="shared" si="202"/>
        <v>2.1358534363908119E-4</v>
      </c>
      <c r="FM123" s="13">
        <f ca="1">'13年1-9支出明细'!BP118/9*12</f>
        <v>0</v>
      </c>
      <c r="FN123" s="13">
        <v>0</v>
      </c>
      <c r="FO123" s="43">
        <v>0</v>
      </c>
      <c r="FP123" s="13">
        <v>0</v>
      </c>
      <c r="FQ123" s="13">
        <f t="shared" si="262"/>
        <v>0</v>
      </c>
      <c r="FR123" s="43">
        <f t="shared" si="203"/>
        <v>0</v>
      </c>
      <c r="FS123" s="13">
        <f ca="1">'13年1-9支出明细'!BR118/9*12</f>
        <v>0</v>
      </c>
      <c r="FT123" s="13">
        <f ca="1">Sheet2!FC33+Sheet2!BJ33</f>
        <v>66551.44</v>
      </c>
      <c r="FU123" s="13"/>
      <c r="FV123" s="43"/>
      <c r="FW123" s="13">
        <f ca="1">'13年1-9支出明细'!BT118/9*12</f>
        <v>0</v>
      </c>
      <c r="FX123" s="13">
        <f t="shared" si="263"/>
        <v>0</v>
      </c>
      <c r="FY123" s="43">
        <f t="shared" si="204"/>
        <v>0</v>
      </c>
      <c r="FZ123" s="12">
        <f ca="1">'13年1-9支出明细'!BU118/9*12</f>
        <v>6792.6133333333337</v>
      </c>
      <c r="GA123" s="12">
        <f t="shared" si="264"/>
        <v>7882.9991081533763</v>
      </c>
      <c r="GB123" s="43">
        <f t="shared" si="205"/>
        <v>2.3477113702905576E-4</v>
      </c>
      <c r="GC123" s="12">
        <f ca="1">'13年1-9支出明细'!BV118/9*12</f>
        <v>0</v>
      </c>
      <c r="GD123" s="12">
        <f t="shared" si="265"/>
        <v>0</v>
      </c>
      <c r="GE123" s="43">
        <f t="shared" si="206"/>
        <v>0</v>
      </c>
      <c r="GF123" s="12">
        <f ca="1">'13年1-9支出明细'!BW118/9*12</f>
        <v>0</v>
      </c>
      <c r="GG123" s="12">
        <f t="shared" si="266"/>
        <v>0</v>
      </c>
      <c r="GH123" s="43">
        <f t="shared" si="207"/>
        <v>0</v>
      </c>
      <c r="GI123" s="12">
        <v>0</v>
      </c>
      <c r="GJ123" s="12">
        <f t="shared" si="267"/>
        <v>0</v>
      </c>
      <c r="GK123" s="43">
        <f t="shared" si="208"/>
        <v>0</v>
      </c>
      <c r="GL123" s="27">
        <f t="shared" si="305"/>
        <v>0</v>
      </c>
      <c r="GM123" s="27">
        <f t="shared" si="268"/>
        <v>0</v>
      </c>
      <c r="GN123" s="43">
        <f t="shared" si="209"/>
        <v>0</v>
      </c>
      <c r="GO123" s="13">
        <f ca="1">'13年1-9支出明细'!BZ118/9*12</f>
        <v>0</v>
      </c>
      <c r="GP123" s="13" t="e">
        <f t="shared" si="269"/>
        <v>#DIV/0!</v>
      </c>
      <c r="GQ123" s="43" t="e">
        <f t="shared" si="210"/>
        <v>#DIV/0!</v>
      </c>
      <c r="GR123" s="13">
        <f ca="1">'13年1-9支出明细'!CA118/9*12</f>
        <v>0</v>
      </c>
      <c r="GS123" s="13">
        <f t="shared" si="270"/>
        <v>0</v>
      </c>
      <c r="GT123" s="43">
        <f t="shared" si="211"/>
        <v>0</v>
      </c>
      <c r="GU123" s="13">
        <f ca="1">'13年1-9支出明细'!CB118/9*12</f>
        <v>0</v>
      </c>
      <c r="GV123" s="27">
        <f t="shared" si="271"/>
        <v>0</v>
      </c>
      <c r="GW123" s="38">
        <f t="shared" si="214"/>
        <v>0</v>
      </c>
      <c r="GX123" s="13">
        <f ca="1">'13年1-9支出明细'!CC118/9*12</f>
        <v>0</v>
      </c>
      <c r="GY123" s="13">
        <f t="shared" si="272"/>
        <v>0</v>
      </c>
      <c r="GZ123" s="43">
        <f t="shared" si="212"/>
        <v>0</v>
      </c>
      <c r="HA123" s="13">
        <f ca="1">'13年1-9支出明细'!CD118/9*12</f>
        <v>0</v>
      </c>
      <c r="HB123" s="13">
        <f t="shared" si="273"/>
        <v>0</v>
      </c>
      <c r="HC123" s="56">
        <f t="shared" si="213"/>
        <v>0</v>
      </c>
    </row>
    <row r="124" spans="1:211">
      <c r="A124" s="18">
        <v>40904</v>
      </c>
      <c r="B124" s="3" t="s">
        <v>597</v>
      </c>
      <c r="C124" s="3" t="s">
        <v>413</v>
      </c>
      <c r="D124" s="12">
        <f t="shared" si="290"/>
        <v>36622560.446666665</v>
      </c>
      <c r="E124" s="12">
        <f t="shared" si="291"/>
        <v>1551715.2</v>
      </c>
      <c r="F124" s="13">
        <v>896016</v>
      </c>
      <c r="G124" s="26">
        <f t="shared" si="215"/>
        <v>1039849.1688360231</v>
      </c>
      <c r="H124" s="40">
        <f t="shared" si="216"/>
        <v>1.3118802574565883E-2</v>
      </c>
      <c r="I124" s="13">
        <v>209292</v>
      </c>
      <c r="J124" s="13">
        <f t="shared" si="217"/>
        <v>242888.64511797664</v>
      </c>
      <c r="K124" s="40">
        <f t="shared" si="155"/>
        <v>5.6374952531983973E-3</v>
      </c>
      <c r="L124" s="13">
        <v>403207.2</v>
      </c>
      <c r="M124" s="13">
        <f t="shared" si="218"/>
        <v>467932.12597621052</v>
      </c>
      <c r="N124" s="40">
        <f t="shared" si="156"/>
        <v>1.3118802574565887E-2</v>
      </c>
      <c r="O124" s="13">
        <v>0</v>
      </c>
      <c r="P124" s="13">
        <v>120</v>
      </c>
      <c r="Q124" s="13">
        <f t="shared" si="301"/>
        <v>0</v>
      </c>
      <c r="R124" s="43">
        <f t="shared" si="302"/>
        <v>0</v>
      </c>
      <c r="S124" s="124">
        <v>8497.3333333333321</v>
      </c>
      <c r="T124" s="130">
        <v>43200</v>
      </c>
      <c r="U124" s="125">
        <v>120</v>
      </c>
      <c r="V124" s="125">
        <f t="shared" si="219"/>
        <v>50134.689663707126</v>
      </c>
      <c r="W124" s="43">
        <f t="shared" si="157"/>
        <v>7.7286389008158008E-3</v>
      </c>
      <c r="X124" s="13">
        <f ca="1">'13年1-9支出明细'!K119/9*12</f>
        <v>0</v>
      </c>
      <c r="Y124" s="13">
        <f t="shared" si="220"/>
        <v>0</v>
      </c>
      <c r="Z124" s="43">
        <f t="shared" si="158"/>
        <v>0</v>
      </c>
      <c r="AA124" s="13">
        <f ca="1">'13年1-9支出明细'!L119/9*12</f>
        <v>0</v>
      </c>
      <c r="AB124" s="13">
        <f t="shared" si="221"/>
        <v>0</v>
      </c>
      <c r="AC124" s="43">
        <f t="shared" si="159"/>
        <v>0</v>
      </c>
      <c r="AD124" s="13">
        <f ca="1">'13年1-9支出明细'!M119/9*12</f>
        <v>0</v>
      </c>
      <c r="AE124" s="13">
        <f t="shared" si="222"/>
        <v>0</v>
      </c>
      <c r="AF124" s="43">
        <f t="shared" si="160"/>
        <v>0</v>
      </c>
      <c r="AG124" s="13">
        <f ca="1">'13年1-9支出明细'!N119/9*12</f>
        <v>0</v>
      </c>
      <c r="AH124" s="23">
        <v>0</v>
      </c>
      <c r="AI124" s="43">
        <v>0</v>
      </c>
      <c r="AJ124" s="23">
        <f t="shared" si="161"/>
        <v>0</v>
      </c>
      <c r="AK124" s="23">
        <f t="shared" si="162"/>
        <v>0</v>
      </c>
      <c r="AL124" s="43">
        <f t="shared" si="163"/>
        <v>0</v>
      </c>
      <c r="AM124" s="13">
        <f ca="1">'13年1-9支出明细'!P119/9*12</f>
        <v>0</v>
      </c>
      <c r="AN124" s="13">
        <f t="shared" si="223"/>
        <v>0</v>
      </c>
      <c r="AO124" s="43">
        <f t="shared" si="164"/>
        <v>0</v>
      </c>
      <c r="AP124" s="13">
        <f ca="1">'13年1-9支出明细'!Q119/9*12</f>
        <v>0</v>
      </c>
      <c r="AQ124" s="13">
        <f t="shared" si="224"/>
        <v>0</v>
      </c>
      <c r="AR124" s="43">
        <f t="shared" si="165"/>
        <v>0</v>
      </c>
      <c r="AS124" s="13">
        <f ca="1">'13年1-9支出明细'!R119/9*12</f>
        <v>0</v>
      </c>
      <c r="AT124" s="13">
        <f t="shared" si="225"/>
        <v>0</v>
      </c>
      <c r="AU124" s="43">
        <f t="shared" si="166"/>
        <v>0</v>
      </c>
      <c r="AV124" s="13">
        <v>0</v>
      </c>
      <c r="AW124" s="13">
        <f t="shared" si="226"/>
        <v>0</v>
      </c>
      <c r="AX124" s="43">
        <f t="shared" si="167"/>
        <v>0</v>
      </c>
      <c r="AY124" s="12">
        <f t="shared" si="227"/>
        <v>167571.1</v>
      </c>
      <c r="AZ124" s="31">
        <f t="shared" si="228"/>
        <v>194470.48831263965</v>
      </c>
      <c r="BA124" s="43">
        <f t="shared" si="168"/>
        <v>1.6051667924014803E-3</v>
      </c>
      <c r="BB124" s="13">
        <f ca="1">'13年1-9支出明细'!U119/9*12</f>
        <v>0</v>
      </c>
      <c r="BC124" s="13">
        <f t="shared" si="229"/>
        <v>0</v>
      </c>
      <c r="BD124" s="43">
        <f t="shared" si="169"/>
        <v>0</v>
      </c>
      <c r="BE124" s="13">
        <f ca="1">'13年1-9支出明细'!V119/9*12</f>
        <v>0</v>
      </c>
      <c r="BF124" s="13">
        <f t="shared" si="230"/>
        <v>0</v>
      </c>
      <c r="BG124" s="43">
        <f t="shared" si="170"/>
        <v>0</v>
      </c>
      <c r="BH124" s="13">
        <f ca="1">'13年1-9支出明细'!W119/9*12</f>
        <v>0</v>
      </c>
      <c r="BI124" s="13">
        <f t="shared" si="231"/>
        <v>0</v>
      </c>
      <c r="BJ124" s="43">
        <f t="shared" si="171"/>
        <v>0</v>
      </c>
      <c r="BK124" s="13">
        <f ca="1">'13年1-9支出明细'!X119/9*12</f>
        <v>730.5333333333333</v>
      </c>
      <c r="BL124" s="13">
        <f t="shared" si="232"/>
        <v>847.80236008472627</v>
      </c>
      <c r="BM124" s="43">
        <f t="shared" si="172"/>
        <v>1.074749546968252E-3</v>
      </c>
      <c r="BN124" s="13">
        <f ca="1">'13年1-9支出明细'!Y119/9*12</f>
        <v>1720.2000000000003</v>
      </c>
      <c r="BO124" s="13">
        <f t="shared" si="233"/>
        <v>1996.3354898034493</v>
      </c>
      <c r="BP124" s="43">
        <f t="shared" si="173"/>
        <v>8.5094749803330341E-4</v>
      </c>
      <c r="BQ124" s="13">
        <f ca="1">'13年1-9支出明细'!Z119/9*12</f>
        <v>904.18666666666672</v>
      </c>
      <c r="BR124" s="13">
        <f ca="1">Sheet2!EP118+Sheet2!V118</f>
        <v>164216.18</v>
      </c>
      <c r="BS124" s="13">
        <f t="shared" si="234"/>
        <v>1049.3314335971097</v>
      </c>
      <c r="BT124" s="43">
        <f t="shared" si="174"/>
        <v>1.0223792248122371E-5</v>
      </c>
      <c r="BU124" s="13">
        <f ca="1">'13年1-9支出明细'!AB119/9*12</f>
        <v>180700.17333333334</v>
      </c>
      <c r="BV124" s="13">
        <f t="shared" si="235"/>
        <v>209707.10907973963</v>
      </c>
      <c r="BW124" s="43">
        <f t="shared" si="175"/>
        <v>3.9865829147265962E-2</v>
      </c>
      <c r="BX124" s="13">
        <f ca="1">'13年1-9支出明细'!AC119/9*12</f>
        <v>12000</v>
      </c>
      <c r="BY124" s="13">
        <f t="shared" si="236"/>
        <v>13926.302684363091</v>
      </c>
      <c r="BZ124" s="43">
        <f t="shared" si="176"/>
        <v>1.0698323179297253E-2</v>
      </c>
      <c r="CA124" s="12">
        <f t="shared" si="274"/>
        <v>2314.6933333333336</v>
      </c>
      <c r="CB124" s="30">
        <f t="shared" si="237"/>
        <v>2686.2599984564463</v>
      </c>
      <c r="CC124" s="43">
        <f t="shared" si="177"/>
        <v>8.6549466508745958E-6</v>
      </c>
      <c r="CD124" s="13">
        <f ca="1">'13年1-9支出明细'!AE119/9*12</f>
        <v>2314.6933333333336</v>
      </c>
      <c r="CE124" s="13">
        <f t="shared" si="238"/>
        <v>2686.2599984564463</v>
      </c>
      <c r="CF124" s="43">
        <f t="shared" si="178"/>
        <v>1.0019005323381615E-5</v>
      </c>
      <c r="CG124" s="13">
        <f ca="1">'13年1-9支出明细'!AF119/9*12</f>
        <v>0</v>
      </c>
      <c r="CH124" s="13">
        <f ca="1">Sheet2!BP118+Sheet2!ET118</f>
        <v>0</v>
      </c>
      <c r="CI124" s="13">
        <f t="shared" si="239"/>
        <v>0</v>
      </c>
      <c r="CJ124" s="43">
        <f t="shared" si="179"/>
        <v>0</v>
      </c>
      <c r="CK124" s="12">
        <f t="shared" si="303"/>
        <v>34875774.57333333</v>
      </c>
      <c r="CL124" s="30">
        <f t="shared" si="240"/>
        <v>40474216.088321164</v>
      </c>
      <c r="CM124" s="43">
        <f t="shared" si="180"/>
        <v>0.38066538092621366</v>
      </c>
      <c r="CN124" s="13">
        <f ca="1">'13年1-9支出明细'!AI119/9*12</f>
        <v>0</v>
      </c>
      <c r="CO124" s="13">
        <f t="shared" si="241"/>
        <v>0</v>
      </c>
      <c r="CP124" s="43">
        <f t="shared" si="181"/>
        <v>0</v>
      </c>
      <c r="CQ124" s="13">
        <f ca="1">'13年1-9支出明细'!AJ119/9*12</f>
        <v>179041.33333333334</v>
      </c>
      <c r="CR124" s="13">
        <f t="shared" si="242"/>
        <v>207781.98341766224</v>
      </c>
      <c r="CS124" s="43">
        <f t="shared" si="182"/>
        <v>0.99984363598457204</v>
      </c>
      <c r="CT124" s="13">
        <f ca="1">'13年1-9支出明细'!AK119/9*12</f>
        <v>0</v>
      </c>
      <c r="CU124" s="13">
        <f t="shared" si="243"/>
        <v>0</v>
      </c>
      <c r="CV124" s="43">
        <f t="shared" si="183"/>
        <v>0</v>
      </c>
      <c r="CW124" s="13">
        <f ca="1">'13年1-9支出明细'!AL119/9*12</f>
        <v>0</v>
      </c>
      <c r="CX124" s="13">
        <f t="shared" si="244"/>
        <v>0</v>
      </c>
      <c r="CY124" s="43">
        <f t="shared" si="184"/>
        <v>0</v>
      </c>
      <c r="CZ124" s="13">
        <f ca="1">'13年1-9支出明细'!AM119/9*12</f>
        <v>2649.333333333333</v>
      </c>
      <c r="DA124" s="13">
        <f t="shared" si="245"/>
        <v>3074.6181593143842</v>
      </c>
      <c r="DB124" s="43">
        <f t="shared" si="185"/>
        <v>5.453197187280958E-3</v>
      </c>
      <c r="DC124" s="13">
        <f ca="1">'13年1-9支出明细'!AN119/9*12</f>
        <v>0</v>
      </c>
      <c r="DD124" s="13">
        <f t="shared" si="246"/>
        <v>0</v>
      </c>
      <c r="DE124" s="14">
        <f t="shared" si="304"/>
        <v>0</v>
      </c>
      <c r="DF124" s="43">
        <f t="shared" si="186"/>
        <v>0</v>
      </c>
      <c r="DG124" s="13">
        <f ca="1">'13年1-9支出明细'!AP119/9*12</f>
        <v>0</v>
      </c>
      <c r="DH124" s="13">
        <f t="shared" si="247"/>
        <v>0</v>
      </c>
      <c r="DI124" s="43">
        <f t="shared" si="187"/>
        <v>0</v>
      </c>
      <c r="DJ124" s="13">
        <f ca="1">'13年1-9支出明细'!AQ119/9*12</f>
        <v>0</v>
      </c>
      <c r="DK124" s="13">
        <f t="shared" si="248"/>
        <v>0</v>
      </c>
      <c r="DL124" s="43">
        <f t="shared" si="188"/>
        <v>0</v>
      </c>
      <c r="DM124" s="13">
        <f ca="1">'13年1-9支出明细'!AR119/9*12</f>
        <v>0</v>
      </c>
      <c r="DN124" s="13">
        <f ca="1">Sheet2!DK118+Sheet2!AH118</f>
        <v>0</v>
      </c>
      <c r="DO124" s="13"/>
      <c r="DP124" s="43">
        <f t="shared" si="189"/>
        <v>0</v>
      </c>
      <c r="DQ124" s="13">
        <f ca="1">'13年1-9支出明细'!AT119/9*12</f>
        <v>0</v>
      </c>
      <c r="DR124" s="13">
        <f t="shared" si="249"/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43">
        <f t="shared" si="190"/>
        <v>0</v>
      </c>
      <c r="EA124" s="13">
        <v>0</v>
      </c>
      <c r="EB124" s="13">
        <f t="shared" si="250"/>
        <v>0</v>
      </c>
      <c r="EC124" s="43">
        <f t="shared" si="191"/>
        <v>0</v>
      </c>
      <c r="ED124" s="13">
        <f ca="1">'13年1-9支出明细'!BC119/9*12</f>
        <v>0</v>
      </c>
      <c r="EE124" s="13">
        <f t="shared" si="251"/>
        <v>0</v>
      </c>
      <c r="EF124" s="43">
        <f t="shared" si="192"/>
        <v>0</v>
      </c>
      <c r="EG124" s="13">
        <f ca="1">'13年1-9支出明细'!BD119/9*12</f>
        <v>0</v>
      </c>
      <c r="EH124" s="13">
        <f t="shared" si="252"/>
        <v>0</v>
      </c>
      <c r="EI124" s="43">
        <f t="shared" si="193"/>
        <v>0</v>
      </c>
      <c r="EJ124" s="13">
        <f ca="1">'13年1-9支出明细'!BE119/9*12</f>
        <v>0</v>
      </c>
      <c r="EK124" s="13">
        <f t="shared" si="253"/>
        <v>0</v>
      </c>
      <c r="EL124" s="13">
        <v>0</v>
      </c>
      <c r="EM124" s="43">
        <f t="shared" si="194"/>
        <v>0</v>
      </c>
      <c r="EN124" s="13">
        <f ca="1">'13年1-9支出明细'!BG119/9*12</f>
        <v>0</v>
      </c>
      <c r="EO124" s="13">
        <f t="shared" si="254"/>
        <v>0</v>
      </c>
      <c r="EP124" s="43">
        <f t="shared" si="195"/>
        <v>0</v>
      </c>
      <c r="EQ124" s="13">
        <f ca="1">'13年1-9支出明细'!BH119/9*12</f>
        <v>0</v>
      </c>
      <c r="ER124" s="13">
        <f t="shared" si="255"/>
        <v>0</v>
      </c>
      <c r="ES124" s="43">
        <f t="shared" si="196"/>
        <v>0</v>
      </c>
      <c r="ET124" s="13">
        <v>0</v>
      </c>
      <c r="EU124" s="13">
        <f t="shared" si="256"/>
        <v>0</v>
      </c>
      <c r="EV124" s="43">
        <f t="shared" si="197"/>
        <v>0</v>
      </c>
      <c r="EW124" s="13">
        <v>0</v>
      </c>
      <c r="EX124" s="13">
        <f t="shared" si="257"/>
        <v>0</v>
      </c>
      <c r="EY124" s="43">
        <f t="shared" si="198"/>
        <v>0</v>
      </c>
      <c r="EZ124" s="13">
        <v>0</v>
      </c>
      <c r="FA124" s="13">
        <f t="shared" si="258"/>
        <v>0</v>
      </c>
      <c r="FB124" s="43">
        <f t="shared" si="199"/>
        <v>0</v>
      </c>
      <c r="FC124" s="13">
        <f ca="1">'13年1-9支出明细'!BL119/9*12</f>
        <v>0</v>
      </c>
      <c r="FD124" s="13">
        <f t="shared" si="259"/>
        <v>0</v>
      </c>
      <c r="FE124" s="43">
        <f t="shared" si="200"/>
        <v>0</v>
      </c>
      <c r="FF124" s="13">
        <f ca="1">'13年1-9支出明细'!BM119/9*12</f>
        <v>0</v>
      </c>
      <c r="FG124" s="13">
        <f t="shared" si="260"/>
        <v>0</v>
      </c>
      <c r="FH124" s="43">
        <f t="shared" si="201"/>
        <v>0</v>
      </c>
      <c r="FI124" s="13">
        <f ca="1">'13年1-9支出明细'!BN119/9*12</f>
        <v>73.333333333333329</v>
      </c>
      <c r="FJ124" s="13">
        <f ca="1">Sheet2!EX118+Sheet2!BF118</f>
        <v>0</v>
      </c>
      <c r="FK124" s="13">
        <f t="shared" si="261"/>
        <v>85.10518307110776</v>
      </c>
      <c r="FL124" s="43">
        <f t="shared" si="202"/>
        <v>5.6099302292977386E-5</v>
      </c>
      <c r="FM124" s="13">
        <f ca="1">'13年1-9支出明细'!BP119/9*12</f>
        <v>0</v>
      </c>
      <c r="FN124" s="13">
        <v>0</v>
      </c>
      <c r="FO124" s="43">
        <v>0</v>
      </c>
      <c r="FP124" s="13">
        <v>0</v>
      </c>
      <c r="FQ124" s="13">
        <f t="shared" si="262"/>
        <v>0</v>
      </c>
      <c r="FR124" s="43">
        <f t="shared" si="203"/>
        <v>0</v>
      </c>
      <c r="FS124" s="13">
        <f ca="1">'13年1-9支出明细'!BR119/9*12</f>
        <v>0</v>
      </c>
      <c r="FT124" s="13">
        <f ca="1">Sheet2!FC34+Sheet2!BJ34</f>
        <v>0</v>
      </c>
      <c r="FU124" s="13">
        <v>3115378.7992999991</v>
      </c>
      <c r="FV124" s="43"/>
      <c r="FW124" s="13">
        <f ca="1">'13年1-9支出明细'!BT119/9*12</f>
        <v>34694010.57333333</v>
      </c>
      <c r="FX124" s="13">
        <f t="shared" si="263"/>
        <v>40263274.381561115</v>
      </c>
      <c r="FY124" s="43">
        <f t="shared" si="204"/>
        <v>1</v>
      </c>
      <c r="FZ124" s="12">
        <f ca="1">'13年1-9支出明细'!BU119/9*12</f>
        <v>25184.879999999997</v>
      </c>
      <c r="GA124" s="12">
        <f t="shared" si="264"/>
        <v>29227.688495780185</v>
      </c>
      <c r="GB124" s="43">
        <f t="shared" si="205"/>
        <v>8.7045774923254747E-4</v>
      </c>
      <c r="GC124" s="12"/>
      <c r="GD124" s="12">
        <f t="shared" si="265"/>
        <v>0</v>
      </c>
      <c r="GE124" s="43">
        <f t="shared" si="206"/>
        <v>0</v>
      </c>
      <c r="GF124" s="12">
        <f ca="1">'13年1-9支出明细'!BW119/9*12</f>
        <v>0</v>
      </c>
      <c r="GG124" s="12">
        <f t="shared" si="266"/>
        <v>0</v>
      </c>
      <c r="GH124" s="43">
        <f t="shared" si="207"/>
        <v>0</v>
      </c>
      <c r="GI124" s="12">
        <v>0</v>
      </c>
      <c r="GJ124" s="12">
        <f t="shared" si="267"/>
        <v>0</v>
      </c>
      <c r="GK124" s="43">
        <f t="shared" si="208"/>
        <v>0</v>
      </c>
      <c r="GL124" s="27">
        <f t="shared" si="305"/>
        <v>0</v>
      </c>
      <c r="GM124" s="27">
        <f t="shared" si="268"/>
        <v>0</v>
      </c>
      <c r="GN124" s="43">
        <f t="shared" si="209"/>
        <v>0</v>
      </c>
      <c r="GO124" s="13">
        <f ca="1">'13年1-9支出明细'!BZ119/9*12</f>
        <v>0</v>
      </c>
      <c r="GP124" s="13" t="e">
        <f t="shared" si="269"/>
        <v>#DIV/0!</v>
      </c>
      <c r="GQ124" s="43" t="e">
        <f t="shared" si="210"/>
        <v>#DIV/0!</v>
      </c>
      <c r="GR124" s="13">
        <f ca="1">'13年1-9支出明细'!CA119/9*12</f>
        <v>0</v>
      </c>
      <c r="GS124" s="13">
        <f t="shared" si="270"/>
        <v>0</v>
      </c>
      <c r="GT124" s="43">
        <f t="shared" si="211"/>
        <v>0</v>
      </c>
      <c r="GU124" s="13">
        <f ca="1">'13年1-9支出明细'!CB119/9*12</f>
        <v>0</v>
      </c>
      <c r="GV124" s="27">
        <f t="shared" si="271"/>
        <v>0</v>
      </c>
      <c r="GW124" s="38">
        <f t="shared" si="214"/>
        <v>0</v>
      </c>
      <c r="GX124" s="13">
        <f ca="1">'13年1-9支出明细'!CC119/9*12</f>
        <v>0</v>
      </c>
      <c r="GY124" s="13">
        <f t="shared" si="272"/>
        <v>0</v>
      </c>
      <c r="GZ124" s="43">
        <f t="shared" si="212"/>
        <v>0</v>
      </c>
      <c r="HA124" s="13">
        <f ca="1">'13年1-9支出明细'!CD119/9*12</f>
        <v>0</v>
      </c>
      <c r="HB124" s="13">
        <f t="shared" si="273"/>
        <v>0</v>
      </c>
      <c r="HC124" s="56">
        <f t="shared" si="213"/>
        <v>0</v>
      </c>
    </row>
    <row r="125" spans="1:211">
      <c r="A125" s="18">
        <v>40905</v>
      </c>
      <c r="B125" s="3">
        <v>222</v>
      </c>
      <c r="C125" s="3" t="s">
        <v>414</v>
      </c>
      <c r="D125" s="12">
        <f t="shared" si="290"/>
        <v>0</v>
      </c>
      <c r="E125" s="12">
        <f t="shared" si="291"/>
        <v>0</v>
      </c>
      <c r="F125" s="13">
        <v>0</v>
      </c>
      <c r="G125" s="26">
        <f t="shared" si="215"/>
        <v>0</v>
      </c>
      <c r="H125" s="40">
        <f t="shared" si="216"/>
        <v>0</v>
      </c>
      <c r="I125" s="13">
        <v>0</v>
      </c>
      <c r="J125" s="13">
        <f t="shared" si="217"/>
        <v>0</v>
      </c>
      <c r="K125" s="40">
        <f t="shared" si="155"/>
        <v>0</v>
      </c>
      <c r="L125" s="13">
        <v>0</v>
      </c>
      <c r="M125" s="13">
        <f t="shared" si="218"/>
        <v>0</v>
      </c>
      <c r="N125" s="40">
        <f t="shared" si="156"/>
        <v>0</v>
      </c>
      <c r="O125" s="13"/>
      <c r="P125" s="13">
        <v>0</v>
      </c>
      <c r="Q125" s="13">
        <f t="shared" si="301"/>
        <v>0</v>
      </c>
      <c r="R125" s="43">
        <f t="shared" si="302"/>
        <v>0</v>
      </c>
      <c r="S125" s="124">
        <v>0</v>
      </c>
      <c r="T125" s="130">
        <v>0</v>
      </c>
      <c r="U125" s="125">
        <v>0</v>
      </c>
      <c r="V125" s="125">
        <f t="shared" si="219"/>
        <v>0</v>
      </c>
      <c r="W125" s="43">
        <f t="shared" si="157"/>
        <v>0</v>
      </c>
      <c r="X125" s="13">
        <f ca="1">'13年1-9支出明细'!K120/9*12</f>
        <v>0</v>
      </c>
      <c r="Y125" s="13">
        <f t="shared" si="220"/>
        <v>0</v>
      </c>
      <c r="Z125" s="43">
        <f t="shared" si="158"/>
        <v>0</v>
      </c>
      <c r="AA125" s="13">
        <f ca="1">'13年1-9支出明细'!L120/9*12</f>
        <v>0</v>
      </c>
      <c r="AB125" s="13">
        <f t="shared" si="221"/>
        <v>0</v>
      </c>
      <c r="AC125" s="43">
        <f t="shared" si="159"/>
        <v>0</v>
      </c>
      <c r="AD125" s="13">
        <f ca="1">'13年1-9支出明细'!M120/9*12</f>
        <v>0</v>
      </c>
      <c r="AE125" s="13">
        <f t="shared" si="222"/>
        <v>0</v>
      </c>
      <c r="AF125" s="43">
        <f t="shared" si="160"/>
        <v>0</v>
      </c>
      <c r="AG125" s="13">
        <f ca="1">'13年1-9支出明细'!N120/9*12</f>
        <v>0</v>
      </c>
      <c r="AH125" s="23">
        <v>0</v>
      </c>
      <c r="AI125" s="43">
        <v>0</v>
      </c>
      <c r="AJ125" s="23">
        <f t="shared" si="161"/>
        <v>0</v>
      </c>
      <c r="AK125" s="23">
        <f t="shared" si="162"/>
        <v>0</v>
      </c>
      <c r="AL125" s="43">
        <f t="shared" si="163"/>
        <v>0</v>
      </c>
      <c r="AM125" s="13">
        <f ca="1">'13年1-9支出明细'!P120/9*12</f>
        <v>0</v>
      </c>
      <c r="AN125" s="13">
        <f t="shared" si="223"/>
        <v>0</v>
      </c>
      <c r="AO125" s="43">
        <f t="shared" si="164"/>
        <v>0</v>
      </c>
      <c r="AP125" s="13">
        <f ca="1">'13年1-9支出明细'!Q120/9*12</f>
        <v>0</v>
      </c>
      <c r="AQ125" s="13">
        <f t="shared" si="224"/>
        <v>0</v>
      </c>
      <c r="AR125" s="43">
        <f t="shared" si="165"/>
        <v>0</v>
      </c>
      <c r="AS125" s="13">
        <f ca="1">'13年1-9支出明细'!R120/9*12</f>
        <v>0</v>
      </c>
      <c r="AT125" s="13">
        <f t="shared" si="225"/>
        <v>0</v>
      </c>
      <c r="AU125" s="43">
        <f t="shared" si="166"/>
        <v>0</v>
      </c>
      <c r="AV125" s="13">
        <v>0</v>
      </c>
      <c r="AW125" s="13">
        <f t="shared" si="226"/>
        <v>0</v>
      </c>
      <c r="AX125" s="43">
        <f t="shared" si="167"/>
        <v>0</v>
      </c>
      <c r="AY125" s="12">
        <f t="shared" si="227"/>
        <v>0</v>
      </c>
      <c r="AZ125" s="31">
        <f t="shared" si="228"/>
        <v>0</v>
      </c>
      <c r="BA125" s="43">
        <f t="shared" si="168"/>
        <v>0</v>
      </c>
      <c r="BB125" s="13">
        <f ca="1">'13年1-9支出明细'!U120/9*12</f>
        <v>0</v>
      </c>
      <c r="BC125" s="13">
        <f t="shared" si="229"/>
        <v>0</v>
      </c>
      <c r="BD125" s="43">
        <f t="shared" si="169"/>
        <v>0</v>
      </c>
      <c r="BE125" s="13">
        <f ca="1">'13年1-9支出明细'!V120/9*12</f>
        <v>0</v>
      </c>
      <c r="BF125" s="13">
        <f t="shared" si="230"/>
        <v>0</v>
      </c>
      <c r="BG125" s="43">
        <f t="shared" si="170"/>
        <v>0</v>
      </c>
      <c r="BH125" s="13">
        <f ca="1">'13年1-9支出明细'!W120/9*12</f>
        <v>0</v>
      </c>
      <c r="BI125" s="13">
        <f t="shared" si="231"/>
        <v>0</v>
      </c>
      <c r="BJ125" s="43">
        <f t="shared" si="171"/>
        <v>0</v>
      </c>
      <c r="BK125" s="13">
        <f ca="1">'13年1-9支出明细'!X120/9*12</f>
        <v>0</v>
      </c>
      <c r="BL125" s="13">
        <f t="shared" si="232"/>
        <v>0</v>
      </c>
      <c r="BM125" s="43">
        <f t="shared" si="172"/>
        <v>0</v>
      </c>
      <c r="BN125" s="13">
        <f ca="1">'13年1-9支出明细'!Y120/9*12</f>
        <v>0</v>
      </c>
      <c r="BO125" s="13">
        <f t="shared" si="233"/>
        <v>0</v>
      </c>
      <c r="BP125" s="43">
        <f t="shared" si="173"/>
        <v>0</v>
      </c>
      <c r="BQ125" s="13">
        <f ca="1">'13年1-9支出明细'!Z120/9*12</f>
        <v>0</v>
      </c>
      <c r="BR125" s="13">
        <f ca="1">Sheet2!EP119+Sheet2!V119</f>
        <v>0</v>
      </c>
      <c r="BS125" s="13">
        <f t="shared" si="234"/>
        <v>0</v>
      </c>
      <c r="BT125" s="43">
        <f t="shared" si="174"/>
        <v>0</v>
      </c>
      <c r="BU125" s="13">
        <f ca="1">'13年1-9支出明细'!AB120/9*12</f>
        <v>0</v>
      </c>
      <c r="BV125" s="13">
        <f t="shared" si="235"/>
        <v>0</v>
      </c>
      <c r="BW125" s="43">
        <f t="shared" si="175"/>
        <v>0</v>
      </c>
      <c r="BX125" s="13">
        <f ca="1">'13年1-9支出明细'!AC120/9*12</f>
        <v>0</v>
      </c>
      <c r="BY125" s="13">
        <f t="shared" si="236"/>
        <v>0</v>
      </c>
      <c r="BZ125" s="43">
        <f t="shared" si="176"/>
        <v>0</v>
      </c>
      <c r="CA125" s="12">
        <f t="shared" si="274"/>
        <v>0</v>
      </c>
      <c r="CB125" s="30">
        <f t="shared" si="237"/>
        <v>0</v>
      </c>
      <c r="CC125" s="43">
        <f t="shared" si="177"/>
        <v>0</v>
      </c>
      <c r="CD125" s="13">
        <f ca="1">'13年1-9支出明细'!AE120/9*12</f>
        <v>0</v>
      </c>
      <c r="CE125" s="13">
        <f t="shared" si="238"/>
        <v>0</v>
      </c>
      <c r="CF125" s="43">
        <f t="shared" si="178"/>
        <v>0</v>
      </c>
      <c r="CG125" s="13">
        <f ca="1">'13年1-9支出明细'!AF120/9*12</f>
        <v>0</v>
      </c>
      <c r="CH125" s="13">
        <f ca="1">Sheet2!BP119+Sheet2!ET119</f>
        <v>0</v>
      </c>
      <c r="CI125" s="13">
        <f t="shared" si="239"/>
        <v>0</v>
      </c>
      <c r="CJ125" s="43">
        <f t="shared" si="179"/>
        <v>0</v>
      </c>
      <c r="CK125" s="12">
        <f t="shared" si="303"/>
        <v>0</v>
      </c>
      <c r="CL125" s="30">
        <f t="shared" si="240"/>
        <v>0</v>
      </c>
      <c r="CM125" s="43">
        <f t="shared" si="180"/>
        <v>0</v>
      </c>
      <c r="CN125" s="13">
        <f ca="1">'13年1-9支出明细'!AI120/9*12</f>
        <v>0</v>
      </c>
      <c r="CO125" s="13">
        <f t="shared" si="241"/>
        <v>0</v>
      </c>
      <c r="CP125" s="43">
        <f t="shared" si="181"/>
        <v>0</v>
      </c>
      <c r="CQ125" s="13">
        <f ca="1">'13年1-9支出明细'!AJ120/9*12</f>
        <v>0</v>
      </c>
      <c r="CR125" s="13">
        <f t="shared" si="242"/>
        <v>0</v>
      </c>
      <c r="CS125" s="43">
        <f t="shared" si="182"/>
        <v>0</v>
      </c>
      <c r="CT125" s="13">
        <f ca="1">'13年1-9支出明细'!AK120/9*12</f>
        <v>0</v>
      </c>
      <c r="CU125" s="13">
        <f t="shared" si="243"/>
        <v>0</v>
      </c>
      <c r="CV125" s="43">
        <f t="shared" si="183"/>
        <v>0</v>
      </c>
      <c r="CW125" s="13">
        <f ca="1">'13年1-9支出明细'!AL120/9*12</f>
        <v>0</v>
      </c>
      <c r="CX125" s="13">
        <f t="shared" si="244"/>
        <v>0</v>
      </c>
      <c r="CY125" s="43">
        <f t="shared" si="184"/>
        <v>0</v>
      </c>
      <c r="CZ125" s="13">
        <f ca="1">'13年1-9支出明细'!AM120/9*12</f>
        <v>0</v>
      </c>
      <c r="DA125" s="13">
        <f t="shared" si="245"/>
        <v>0</v>
      </c>
      <c r="DB125" s="43">
        <f t="shared" si="185"/>
        <v>0</v>
      </c>
      <c r="DC125" s="13">
        <f ca="1">'13年1-9支出明细'!AN120/9*12</f>
        <v>0</v>
      </c>
      <c r="DD125" s="13">
        <f t="shared" si="246"/>
        <v>0</v>
      </c>
      <c r="DE125" s="14">
        <f t="shared" si="304"/>
        <v>0</v>
      </c>
      <c r="DF125" s="43">
        <f t="shared" si="186"/>
        <v>0</v>
      </c>
      <c r="DG125" s="13">
        <f ca="1">'13年1-9支出明细'!AP120/9*12</f>
        <v>0</v>
      </c>
      <c r="DH125" s="13">
        <f t="shared" si="247"/>
        <v>0</v>
      </c>
      <c r="DI125" s="43">
        <f t="shared" si="187"/>
        <v>0</v>
      </c>
      <c r="DJ125" s="13">
        <f ca="1">'13年1-9支出明细'!AQ120/9*12</f>
        <v>0</v>
      </c>
      <c r="DK125" s="13">
        <f t="shared" si="248"/>
        <v>0</v>
      </c>
      <c r="DL125" s="43">
        <f t="shared" si="188"/>
        <v>0</v>
      </c>
      <c r="DM125" s="13">
        <f ca="1">'13年1-9支出明细'!AR120/9*12</f>
        <v>0</v>
      </c>
      <c r="DN125" s="13">
        <f ca="1">Sheet2!DK119+Sheet2!AH119</f>
        <v>0</v>
      </c>
      <c r="DO125" s="13"/>
      <c r="DP125" s="43">
        <f t="shared" si="189"/>
        <v>0</v>
      </c>
      <c r="DQ125" s="13">
        <f ca="1">'13年1-9支出明细'!AT120/9*12</f>
        <v>0</v>
      </c>
      <c r="DR125" s="13">
        <f t="shared" si="249"/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43">
        <f t="shared" si="190"/>
        <v>0</v>
      </c>
      <c r="EA125" s="13">
        <v>0</v>
      </c>
      <c r="EB125" s="13">
        <f t="shared" si="250"/>
        <v>0</v>
      </c>
      <c r="EC125" s="43">
        <f t="shared" si="191"/>
        <v>0</v>
      </c>
      <c r="ED125" s="13">
        <f ca="1">'13年1-9支出明细'!BC120/9*12</f>
        <v>0</v>
      </c>
      <c r="EE125" s="13">
        <f t="shared" si="251"/>
        <v>0</v>
      </c>
      <c r="EF125" s="43">
        <f t="shared" si="192"/>
        <v>0</v>
      </c>
      <c r="EG125" s="13">
        <f ca="1">'13年1-9支出明细'!BD120/9*12</f>
        <v>0</v>
      </c>
      <c r="EH125" s="13">
        <f t="shared" si="252"/>
        <v>0</v>
      </c>
      <c r="EI125" s="43">
        <f t="shared" si="193"/>
        <v>0</v>
      </c>
      <c r="EJ125" s="13">
        <f ca="1">'13年1-9支出明细'!BE120/9*12</f>
        <v>0</v>
      </c>
      <c r="EK125" s="13">
        <f t="shared" si="253"/>
        <v>0</v>
      </c>
      <c r="EL125" s="13">
        <f ca="1">Sheet2!DZ119+Sheet2!AV119</f>
        <v>0</v>
      </c>
      <c r="EM125" s="43">
        <f t="shared" si="194"/>
        <v>0</v>
      </c>
      <c r="EN125" s="13">
        <f ca="1">'13年1-9支出明细'!BG120/9*12</f>
        <v>0</v>
      </c>
      <c r="EO125" s="13">
        <f t="shared" si="254"/>
        <v>0</v>
      </c>
      <c r="EP125" s="43">
        <f t="shared" si="195"/>
        <v>0</v>
      </c>
      <c r="EQ125" s="13">
        <f ca="1">'13年1-9支出明细'!BH120/9*12</f>
        <v>0</v>
      </c>
      <c r="ER125" s="13">
        <f t="shared" si="255"/>
        <v>0</v>
      </c>
      <c r="ES125" s="43">
        <f t="shared" si="196"/>
        <v>0</v>
      </c>
      <c r="ET125" s="13">
        <v>0</v>
      </c>
      <c r="EU125" s="13">
        <f t="shared" si="256"/>
        <v>0</v>
      </c>
      <c r="EV125" s="43">
        <f t="shared" si="197"/>
        <v>0</v>
      </c>
      <c r="EW125" s="13">
        <v>0</v>
      </c>
      <c r="EX125" s="13">
        <f t="shared" si="257"/>
        <v>0</v>
      </c>
      <c r="EY125" s="43">
        <f t="shared" si="198"/>
        <v>0</v>
      </c>
      <c r="EZ125" s="13">
        <v>0</v>
      </c>
      <c r="FA125" s="13">
        <f t="shared" si="258"/>
        <v>0</v>
      </c>
      <c r="FB125" s="43">
        <f t="shared" si="199"/>
        <v>0</v>
      </c>
      <c r="FC125" s="13">
        <f ca="1">'13年1-9支出明细'!BL120/9*12</f>
        <v>0</v>
      </c>
      <c r="FD125" s="13">
        <f t="shared" si="259"/>
        <v>0</v>
      </c>
      <c r="FE125" s="43">
        <f t="shared" si="200"/>
        <v>0</v>
      </c>
      <c r="FF125" s="13">
        <f ca="1">'13年1-9支出明细'!BM120/9*12</f>
        <v>0</v>
      </c>
      <c r="FG125" s="13">
        <f t="shared" si="260"/>
        <v>0</v>
      </c>
      <c r="FH125" s="43">
        <f t="shared" si="201"/>
        <v>0</v>
      </c>
      <c r="FI125" s="13">
        <f ca="1">'13年1-9支出明细'!BN120/9*12</f>
        <v>0</v>
      </c>
      <c r="FJ125" s="13">
        <f ca="1">Sheet2!EX119+Sheet2!BF119</f>
        <v>0</v>
      </c>
      <c r="FK125" s="13">
        <f t="shared" si="261"/>
        <v>0</v>
      </c>
      <c r="FL125" s="43">
        <f t="shared" si="202"/>
        <v>0</v>
      </c>
      <c r="FM125" s="13">
        <f ca="1">'13年1-9支出明细'!BP120/9*12</f>
        <v>0</v>
      </c>
      <c r="FN125" s="13">
        <v>0</v>
      </c>
      <c r="FO125" s="43">
        <v>0</v>
      </c>
      <c r="FP125" s="13">
        <v>0</v>
      </c>
      <c r="FQ125" s="13">
        <f t="shared" si="262"/>
        <v>0</v>
      </c>
      <c r="FR125" s="43">
        <f t="shared" si="203"/>
        <v>0</v>
      </c>
      <c r="FS125" s="13">
        <f ca="1">'13年1-9支出明细'!BR120/9*12</f>
        <v>0</v>
      </c>
      <c r="FT125" s="13">
        <f ca="1">Sheet2!FC35+Sheet2!BJ35</f>
        <v>0</v>
      </c>
      <c r="FU125" s="13"/>
      <c r="FV125" s="43"/>
      <c r="FW125" s="13">
        <f ca="1">'13年1-9支出明细'!BT120/9*12</f>
        <v>0</v>
      </c>
      <c r="FX125" s="13">
        <f t="shared" si="263"/>
        <v>0</v>
      </c>
      <c r="FY125" s="43">
        <f t="shared" si="204"/>
        <v>0</v>
      </c>
      <c r="FZ125" s="12">
        <f ca="1">'13年1-9支出明细'!BU120/9*12</f>
        <v>0</v>
      </c>
      <c r="GA125" s="12">
        <f t="shared" si="264"/>
        <v>0</v>
      </c>
      <c r="GB125" s="43">
        <f t="shared" si="205"/>
        <v>0</v>
      </c>
      <c r="GC125" s="12">
        <f ca="1">'13年1-9支出明细'!BV120/9*12</f>
        <v>0</v>
      </c>
      <c r="GD125" s="12">
        <f t="shared" si="265"/>
        <v>0</v>
      </c>
      <c r="GE125" s="43">
        <f t="shared" si="206"/>
        <v>0</v>
      </c>
      <c r="GF125" s="12">
        <f ca="1">'13年1-9支出明细'!BW120/9*12</f>
        <v>0</v>
      </c>
      <c r="GG125" s="12">
        <f t="shared" si="266"/>
        <v>0</v>
      </c>
      <c r="GH125" s="43">
        <f t="shared" si="207"/>
        <v>0</v>
      </c>
      <c r="GI125" s="12">
        <v>0</v>
      </c>
      <c r="GJ125" s="12">
        <f t="shared" si="267"/>
        <v>0</v>
      </c>
      <c r="GK125" s="43">
        <f t="shared" si="208"/>
        <v>0</v>
      </c>
      <c r="GL125" s="27">
        <f t="shared" si="305"/>
        <v>0</v>
      </c>
      <c r="GM125" s="27">
        <f t="shared" si="268"/>
        <v>0</v>
      </c>
      <c r="GN125" s="43">
        <f t="shared" si="209"/>
        <v>0</v>
      </c>
      <c r="GO125" s="13">
        <f ca="1">'13年1-9支出明细'!BZ120/9*12</f>
        <v>0</v>
      </c>
      <c r="GP125" s="13" t="e">
        <f t="shared" si="269"/>
        <v>#DIV/0!</v>
      </c>
      <c r="GQ125" s="43" t="e">
        <f t="shared" si="210"/>
        <v>#DIV/0!</v>
      </c>
      <c r="GR125" s="13">
        <f ca="1">'13年1-9支出明细'!CA120/9*12</f>
        <v>0</v>
      </c>
      <c r="GS125" s="13">
        <f t="shared" si="270"/>
        <v>0</v>
      </c>
      <c r="GT125" s="43">
        <f t="shared" si="211"/>
        <v>0</v>
      </c>
      <c r="GU125" s="13">
        <f ca="1">'13年1-9支出明细'!CB120/9*12</f>
        <v>0</v>
      </c>
      <c r="GV125" s="27">
        <f t="shared" si="271"/>
        <v>0</v>
      </c>
      <c r="GW125" s="38">
        <f t="shared" si="214"/>
        <v>0</v>
      </c>
      <c r="GX125" s="13">
        <f ca="1">'13年1-9支出明细'!CC120/9*12</f>
        <v>0</v>
      </c>
      <c r="GY125" s="13">
        <f t="shared" si="272"/>
        <v>0</v>
      </c>
      <c r="GZ125" s="43">
        <f t="shared" si="212"/>
        <v>0</v>
      </c>
      <c r="HA125" s="13">
        <f ca="1">'13年1-9支出明细'!CD120/9*12</f>
        <v>0</v>
      </c>
      <c r="HB125" s="13">
        <f t="shared" si="273"/>
        <v>0</v>
      </c>
      <c r="HC125" s="56">
        <f t="shared" si="213"/>
        <v>0</v>
      </c>
    </row>
    <row r="126" spans="1:211">
      <c r="A126" s="18">
        <v>40906</v>
      </c>
      <c r="B126" s="3" t="s">
        <v>598</v>
      </c>
      <c r="C126" s="3" t="s">
        <v>415</v>
      </c>
      <c r="D126" s="12">
        <f t="shared" si="290"/>
        <v>3698.8633333333337</v>
      </c>
      <c r="E126" s="12">
        <f t="shared" si="291"/>
        <v>0</v>
      </c>
      <c r="F126" s="13">
        <v>0</v>
      </c>
      <c r="G126" s="26">
        <f t="shared" si="215"/>
        <v>0</v>
      </c>
      <c r="H126" s="40">
        <f t="shared" si="216"/>
        <v>0</v>
      </c>
      <c r="I126" s="13">
        <v>0</v>
      </c>
      <c r="J126" s="13">
        <f t="shared" si="217"/>
        <v>0</v>
      </c>
      <c r="K126" s="40">
        <f t="shared" si="155"/>
        <v>0</v>
      </c>
      <c r="L126" s="13">
        <v>0</v>
      </c>
      <c r="M126" s="13">
        <f t="shared" si="218"/>
        <v>0</v>
      </c>
      <c r="N126" s="40">
        <f t="shared" si="156"/>
        <v>0</v>
      </c>
      <c r="O126" s="13">
        <v>22320</v>
      </c>
      <c r="P126" s="13">
        <v>0</v>
      </c>
      <c r="Q126" s="13">
        <f t="shared" si="301"/>
        <v>25902.922992915352</v>
      </c>
      <c r="R126" s="43">
        <f t="shared" si="302"/>
        <v>3.9931300987548308E-3</v>
      </c>
      <c r="S126" s="124">
        <v>21920</v>
      </c>
      <c r="T126" s="130">
        <v>0</v>
      </c>
      <c r="U126" s="125">
        <v>0</v>
      </c>
      <c r="V126" s="125">
        <f t="shared" si="219"/>
        <v>0</v>
      </c>
      <c r="W126" s="43">
        <f t="shared" si="157"/>
        <v>0</v>
      </c>
      <c r="X126" s="13">
        <f ca="1">'13年1-9支出明细'!K121/9*12</f>
        <v>0</v>
      </c>
      <c r="Y126" s="13">
        <f t="shared" si="220"/>
        <v>0</v>
      </c>
      <c r="Z126" s="43">
        <f t="shared" si="158"/>
        <v>0</v>
      </c>
      <c r="AA126" s="13">
        <f ca="1">'13年1-9支出明细'!L121/9*12</f>
        <v>0</v>
      </c>
      <c r="AB126" s="13">
        <f t="shared" si="221"/>
        <v>0</v>
      </c>
      <c r="AC126" s="43">
        <f t="shared" si="159"/>
        <v>0</v>
      </c>
      <c r="AD126" s="13">
        <f ca="1">'13年1-9支出明细'!M121/9*12</f>
        <v>0</v>
      </c>
      <c r="AE126" s="13">
        <f t="shared" si="222"/>
        <v>0</v>
      </c>
      <c r="AF126" s="43">
        <f t="shared" si="160"/>
        <v>0</v>
      </c>
      <c r="AG126" s="13">
        <f ca="1">'13年1-9支出明细'!N121/9*12</f>
        <v>0</v>
      </c>
      <c r="AH126" s="23">
        <v>0</v>
      </c>
      <c r="AI126" s="43">
        <v>0</v>
      </c>
      <c r="AJ126" s="23">
        <f t="shared" si="161"/>
        <v>0</v>
      </c>
      <c r="AK126" s="23">
        <f t="shared" si="162"/>
        <v>0</v>
      </c>
      <c r="AL126" s="43">
        <f t="shared" si="163"/>
        <v>0</v>
      </c>
      <c r="AM126" s="13">
        <f ca="1">'13年1-9支出明细'!P121/9*12</f>
        <v>0</v>
      </c>
      <c r="AN126" s="13">
        <f t="shared" si="223"/>
        <v>0</v>
      </c>
      <c r="AO126" s="43">
        <f t="shared" si="164"/>
        <v>0</v>
      </c>
      <c r="AP126" s="13">
        <f ca="1">'13年1-9支出明细'!Q121/9*12</f>
        <v>0</v>
      </c>
      <c r="AQ126" s="13">
        <f t="shared" si="224"/>
        <v>0</v>
      </c>
      <c r="AR126" s="43">
        <f t="shared" si="165"/>
        <v>0</v>
      </c>
      <c r="AS126" s="13">
        <f ca="1">'13年1-9支出明细'!R121/9*12</f>
        <v>0</v>
      </c>
      <c r="AT126" s="13">
        <f t="shared" si="225"/>
        <v>0</v>
      </c>
      <c r="AU126" s="43">
        <f t="shared" si="166"/>
        <v>0</v>
      </c>
      <c r="AV126" s="13">
        <v>0</v>
      </c>
      <c r="AW126" s="13">
        <f t="shared" si="226"/>
        <v>0</v>
      </c>
      <c r="AX126" s="43">
        <f t="shared" si="167"/>
        <v>0</v>
      </c>
      <c r="AY126" s="12">
        <f t="shared" si="227"/>
        <v>1512.93</v>
      </c>
      <c r="AZ126" s="31">
        <f t="shared" si="228"/>
        <v>1755.7934266877876</v>
      </c>
      <c r="BA126" s="43">
        <f t="shared" si="168"/>
        <v>1.4492385591715825E-5</v>
      </c>
      <c r="BB126" s="13">
        <f ca="1">'13年1-9支出明细'!U121/9*12</f>
        <v>0</v>
      </c>
      <c r="BC126" s="13">
        <f t="shared" si="229"/>
        <v>0</v>
      </c>
      <c r="BD126" s="43">
        <f t="shared" si="169"/>
        <v>0</v>
      </c>
      <c r="BE126" s="13">
        <f ca="1">'13年1-9支出明细'!V121/9*12</f>
        <v>0</v>
      </c>
      <c r="BF126" s="13">
        <f t="shared" si="230"/>
        <v>0</v>
      </c>
      <c r="BG126" s="43">
        <f t="shared" si="170"/>
        <v>0</v>
      </c>
      <c r="BH126" s="13">
        <f ca="1">'13年1-9支出明细'!W121/9*12</f>
        <v>0</v>
      </c>
      <c r="BI126" s="13">
        <f t="shared" si="231"/>
        <v>0</v>
      </c>
      <c r="BJ126" s="43">
        <f t="shared" si="171"/>
        <v>0</v>
      </c>
      <c r="BK126" s="13">
        <f ca="1">'13年1-9支出明细'!X121/9*12</f>
        <v>91.066666666666663</v>
      </c>
      <c r="BL126" s="13">
        <f t="shared" si="232"/>
        <v>105.68516370466654</v>
      </c>
      <c r="BM126" s="43">
        <f t="shared" si="172"/>
        <v>1.3397589716724148E-4</v>
      </c>
      <c r="BN126" s="13">
        <f ca="1">'13年1-9支出明细'!Y121/9*12</f>
        <v>13.6</v>
      </c>
      <c r="BO126" s="13">
        <f t="shared" si="233"/>
        <v>15.783143042278169</v>
      </c>
      <c r="BP126" s="43">
        <f t="shared" si="173"/>
        <v>6.7276397937756802E-6</v>
      </c>
      <c r="BQ126" s="13">
        <f ca="1">'13年1-9支出明细'!Z121/9*12</f>
        <v>30.133333333333333</v>
      </c>
      <c r="BR126" s="13">
        <f ca="1">Sheet2!EP120+Sheet2!V120</f>
        <v>1378.13</v>
      </c>
      <c r="BS126" s="13">
        <f t="shared" si="234"/>
        <v>34.970493407400646</v>
      </c>
      <c r="BT126" s="43">
        <f t="shared" si="174"/>
        <v>3.4072271921368091E-7</v>
      </c>
      <c r="BU126" s="13">
        <f ca="1">'13年1-9支出明细'!AB121/9*12</f>
        <v>1280.8399999999999</v>
      </c>
      <c r="BV126" s="13">
        <f t="shared" si="235"/>
        <v>1486.4471275199683</v>
      </c>
      <c r="BW126" s="43">
        <f t="shared" si="175"/>
        <v>2.8257719770302453E-4</v>
      </c>
      <c r="BX126" s="13">
        <f ca="1">'13年1-9支出明细'!AC121/9*12</f>
        <v>556.66666666666663</v>
      </c>
      <c r="BY126" s="13">
        <f t="shared" si="236"/>
        <v>646.02570785795456</v>
      </c>
      <c r="BZ126" s="43">
        <f t="shared" si="176"/>
        <v>4.9628332526184483E-4</v>
      </c>
      <c r="CA126" s="12">
        <f t="shared" si="274"/>
        <v>0</v>
      </c>
      <c r="CB126" s="30">
        <f t="shared" si="237"/>
        <v>0</v>
      </c>
      <c r="CC126" s="43">
        <f t="shared" si="177"/>
        <v>0</v>
      </c>
      <c r="CD126" s="13">
        <f ca="1">'13年1-9支出明细'!AE121/9*12</f>
        <v>0</v>
      </c>
      <c r="CE126" s="13">
        <f t="shared" si="238"/>
        <v>0</v>
      </c>
      <c r="CF126" s="43">
        <f t="shared" si="178"/>
        <v>0</v>
      </c>
      <c r="CG126" s="13">
        <f ca="1">'13年1-9支出明细'!AF121/9*12</f>
        <v>0</v>
      </c>
      <c r="CH126" s="13">
        <f ca="1">Sheet2!BP120+Sheet2!ET120</f>
        <v>0</v>
      </c>
      <c r="CI126" s="13">
        <f t="shared" si="239"/>
        <v>0</v>
      </c>
      <c r="CJ126" s="43">
        <f t="shared" si="179"/>
        <v>0</v>
      </c>
      <c r="CK126" s="12">
        <f t="shared" si="303"/>
        <v>0</v>
      </c>
      <c r="CL126" s="30">
        <f t="shared" si="240"/>
        <v>0</v>
      </c>
      <c r="CM126" s="43">
        <f t="shared" si="180"/>
        <v>0</v>
      </c>
      <c r="CN126" s="13">
        <f ca="1">'13年1-9支出明细'!AI121/9*12</f>
        <v>0</v>
      </c>
      <c r="CO126" s="13">
        <f t="shared" si="241"/>
        <v>0</v>
      </c>
      <c r="CP126" s="43">
        <f t="shared" si="181"/>
        <v>0</v>
      </c>
      <c r="CQ126" s="13">
        <f ca="1">'13年1-9支出明细'!AJ121/9*12</f>
        <v>0</v>
      </c>
      <c r="CR126" s="13">
        <f t="shared" si="242"/>
        <v>0</v>
      </c>
      <c r="CS126" s="43">
        <f t="shared" si="182"/>
        <v>0</v>
      </c>
      <c r="CT126" s="13">
        <f ca="1">'13年1-9支出明细'!AK121/9*12</f>
        <v>0</v>
      </c>
      <c r="CU126" s="13">
        <f t="shared" si="243"/>
        <v>0</v>
      </c>
      <c r="CV126" s="43">
        <f t="shared" si="183"/>
        <v>0</v>
      </c>
      <c r="CW126" s="13">
        <f ca="1">'13年1-9支出明细'!AL121/9*12</f>
        <v>0</v>
      </c>
      <c r="CX126" s="13">
        <f t="shared" si="244"/>
        <v>0</v>
      </c>
      <c r="CY126" s="43">
        <f t="shared" si="184"/>
        <v>0</v>
      </c>
      <c r="CZ126" s="13">
        <f ca="1">'13年1-9支出明细'!AM121/9*12</f>
        <v>0</v>
      </c>
      <c r="DA126" s="13">
        <f t="shared" si="245"/>
        <v>0</v>
      </c>
      <c r="DB126" s="43">
        <f t="shared" si="185"/>
        <v>0</v>
      </c>
      <c r="DC126" s="13">
        <f ca="1">'13年1-9支出明细'!AN121/9*12</f>
        <v>0</v>
      </c>
      <c r="DD126" s="13">
        <f t="shared" si="246"/>
        <v>0</v>
      </c>
      <c r="DE126" s="14">
        <f t="shared" si="304"/>
        <v>0</v>
      </c>
      <c r="DF126" s="43">
        <f t="shared" si="186"/>
        <v>0</v>
      </c>
      <c r="DG126" s="13">
        <f ca="1">'13年1-9支出明细'!AP121/9*12</f>
        <v>0</v>
      </c>
      <c r="DH126" s="13">
        <f t="shared" si="247"/>
        <v>0</v>
      </c>
      <c r="DI126" s="43">
        <f t="shared" si="187"/>
        <v>0</v>
      </c>
      <c r="DJ126" s="13">
        <f ca="1">'13年1-9支出明细'!AQ121/9*12</f>
        <v>0</v>
      </c>
      <c r="DK126" s="13">
        <f t="shared" si="248"/>
        <v>0</v>
      </c>
      <c r="DL126" s="43">
        <f t="shared" si="188"/>
        <v>0</v>
      </c>
      <c r="DM126" s="13">
        <f ca="1">'13年1-9支出明细'!AR121/9*12</f>
        <v>0</v>
      </c>
      <c r="DN126" s="13">
        <f ca="1">Sheet2!DK120+Sheet2!AH120</f>
        <v>0</v>
      </c>
      <c r="DO126" s="13"/>
      <c r="DP126" s="43">
        <f t="shared" si="189"/>
        <v>0</v>
      </c>
      <c r="DQ126" s="13">
        <f ca="1">'13年1-9支出明细'!AT121/9*12</f>
        <v>0</v>
      </c>
      <c r="DR126" s="13">
        <f t="shared" si="249"/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43">
        <f t="shared" si="190"/>
        <v>0</v>
      </c>
      <c r="EA126" s="13">
        <v>0</v>
      </c>
      <c r="EB126" s="13">
        <f t="shared" si="250"/>
        <v>0</v>
      </c>
      <c r="EC126" s="43">
        <f t="shared" si="191"/>
        <v>0</v>
      </c>
      <c r="ED126" s="13">
        <f ca="1">'13年1-9支出明细'!BC121/9*12</f>
        <v>0</v>
      </c>
      <c r="EE126" s="13">
        <f t="shared" si="251"/>
        <v>0</v>
      </c>
      <c r="EF126" s="43">
        <f t="shared" si="192"/>
        <v>0</v>
      </c>
      <c r="EG126" s="13">
        <f ca="1">'13年1-9支出明细'!BD121/9*12</f>
        <v>0</v>
      </c>
      <c r="EH126" s="13">
        <f t="shared" si="252"/>
        <v>0</v>
      </c>
      <c r="EI126" s="43">
        <f t="shared" si="193"/>
        <v>0</v>
      </c>
      <c r="EJ126" s="13">
        <f ca="1">'13年1-9支出明细'!BE121/9*12</f>
        <v>0</v>
      </c>
      <c r="EK126" s="13">
        <f t="shared" si="253"/>
        <v>0</v>
      </c>
      <c r="EL126" s="13">
        <f ca="1">Sheet2!DZ120+Sheet2!AV120</f>
        <v>0</v>
      </c>
      <c r="EM126" s="43">
        <f t="shared" si="194"/>
        <v>0</v>
      </c>
      <c r="EN126" s="13">
        <f ca="1">'13年1-9支出明细'!BG121/9*12</f>
        <v>0</v>
      </c>
      <c r="EO126" s="13">
        <f t="shared" si="254"/>
        <v>0</v>
      </c>
      <c r="EP126" s="43">
        <f t="shared" si="195"/>
        <v>0</v>
      </c>
      <c r="EQ126" s="13">
        <f ca="1">'13年1-9支出明细'!BH121/9*12</f>
        <v>0</v>
      </c>
      <c r="ER126" s="13">
        <f t="shared" si="255"/>
        <v>0</v>
      </c>
      <c r="ES126" s="43">
        <f t="shared" si="196"/>
        <v>0</v>
      </c>
      <c r="ET126" s="13">
        <v>0</v>
      </c>
      <c r="EU126" s="13">
        <f t="shared" si="256"/>
        <v>0</v>
      </c>
      <c r="EV126" s="43">
        <f t="shared" si="197"/>
        <v>0</v>
      </c>
      <c r="EW126" s="13">
        <v>0</v>
      </c>
      <c r="EX126" s="13">
        <f t="shared" si="257"/>
        <v>0</v>
      </c>
      <c r="EY126" s="43">
        <f t="shared" si="198"/>
        <v>0</v>
      </c>
      <c r="EZ126" s="13">
        <v>0</v>
      </c>
      <c r="FA126" s="13">
        <f t="shared" si="258"/>
        <v>0</v>
      </c>
      <c r="FB126" s="43">
        <f t="shared" si="199"/>
        <v>0</v>
      </c>
      <c r="FC126" s="13">
        <f ca="1">'13年1-9支出明细'!BL121/9*12</f>
        <v>0</v>
      </c>
      <c r="FD126" s="13">
        <f t="shared" si="259"/>
        <v>0</v>
      </c>
      <c r="FE126" s="43">
        <f t="shared" si="200"/>
        <v>0</v>
      </c>
      <c r="FF126" s="13">
        <f ca="1">'13年1-9支出明细'!BM121/9*12</f>
        <v>0</v>
      </c>
      <c r="FG126" s="13">
        <f t="shared" si="260"/>
        <v>0</v>
      </c>
      <c r="FH126" s="43">
        <f t="shared" si="201"/>
        <v>0</v>
      </c>
      <c r="FI126" s="13">
        <f ca="1">'13年1-9支出明细'!BN121/9*12</f>
        <v>0</v>
      </c>
      <c r="FJ126" s="13">
        <f ca="1">Sheet2!EX120+Sheet2!BF120</f>
        <v>0</v>
      </c>
      <c r="FK126" s="13">
        <f t="shared" si="261"/>
        <v>0</v>
      </c>
      <c r="FL126" s="43">
        <f t="shared" si="202"/>
        <v>0</v>
      </c>
      <c r="FM126" s="13">
        <f ca="1">'13年1-9支出明细'!BP121/9*12</f>
        <v>0</v>
      </c>
      <c r="FN126" s="13">
        <v>0</v>
      </c>
      <c r="FO126" s="43">
        <v>0</v>
      </c>
      <c r="FP126" s="13">
        <v>0</v>
      </c>
      <c r="FQ126" s="13">
        <f t="shared" si="262"/>
        <v>0</v>
      </c>
      <c r="FR126" s="43">
        <f t="shared" si="203"/>
        <v>0</v>
      </c>
      <c r="FS126" s="13">
        <f ca="1">'13年1-9支出明细'!BR121/9*12</f>
        <v>0</v>
      </c>
      <c r="FT126" s="13">
        <f ca="1">Sheet2!FC36+Sheet2!BJ36</f>
        <v>0</v>
      </c>
      <c r="FU126" s="13"/>
      <c r="FV126" s="43"/>
      <c r="FW126" s="13">
        <f ca="1">'13年1-9支出明细'!BT121/9*12</f>
        <v>0</v>
      </c>
      <c r="FX126" s="13">
        <f t="shared" si="263"/>
        <v>0</v>
      </c>
      <c r="FY126" s="43">
        <f t="shared" si="204"/>
        <v>0</v>
      </c>
      <c r="FZ126" s="12">
        <f ca="1">'13年1-9支出明细'!BU121/9*12</f>
        <v>2185.9333333333334</v>
      </c>
      <c r="GA126" s="12">
        <f t="shared" si="264"/>
        <v>2536.8307706532296</v>
      </c>
      <c r="GB126" s="43">
        <f t="shared" si="205"/>
        <v>7.5551783820519838E-5</v>
      </c>
      <c r="GC126" s="12">
        <f ca="1">'13年1-9支出明细'!BV121/9*12</f>
        <v>0</v>
      </c>
      <c r="GD126" s="12">
        <f t="shared" si="265"/>
        <v>0</v>
      </c>
      <c r="GE126" s="43">
        <f t="shared" si="206"/>
        <v>0</v>
      </c>
      <c r="GF126" s="12">
        <f ca="1">'13年1-9支出明细'!BW121/9*12</f>
        <v>0</v>
      </c>
      <c r="GG126" s="12">
        <f t="shared" si="266"/>
        <v>0</v>
      </c>
      <c r="GH126" s="43">
        <f t="shared" si="207"/>
        <v>0</v>
      </c>
      <c r="GI126" s="12">
        <v>0</v>
      </c>
      <c r="GJ126" s="12">
        <f t="shared" si="267"/>
        <v>0</v>
      </c>
      <c r="GK126" s="43">
        <f t="shared" si="208"/>
        <v>0</v>
      </c>
      <c r="GL126" s="27">
        <f t="shared" si="305"/>
        <v>0</v>
      </c>
      <c r="GM126" s="27">
        <f t="shared" si="268"/>
        <v>0</v>
      </c>
      <c r="GN126" s="43">
        <f t="shared" si="209"/>
        <v>0</v>
      </c>
      <c r="GO126" s="13">
        <f ca="1">'13年1-9支出明细'!BZ121/9*12</f>
        <v>0</v>
      </c>
      <c r="GP126" s="13" t="e">
        <f t="shared" si="269"/>
        <v>#DIV/0!</v>
      </c>
      <c r="GQ126" s="43" t="e">
        <f t="shared" si="210"/>
        <v>#DIV/0!</v>
      </c>
      <c r="GR126" s="13">
        <f ca="1">'13年1-9支出明细'!CA121/9*12</f>
        <v>0</v>
      </c>
      <c r="GS126" s="13">
        <f t="shared" si="270"/>
        <v>0</v>
      </c>
      <c r="GT126" s="43">
        <f t="shared" si="211"/>
        <v>0</v>
      </c>
      <c r="GU126" s="13">
        <f ca="1">'13年1-9支出明细'!CB121/9*12</f>
        <v>0</v>
      </c>
      <c r="GV126" s="27">
        <f t="shared" si="271"/>
        <v>0</v>
      </c>
      <c r="GW126" s="38">
        <f t="shared" si="214"/>
        <v>0</v>
      </c>
      <c r="GX126" s="13">
        <f ca="1">'13年1-9支出明细'!CC121/9*12</f>
        <v>0</v>
      </c>
      <c r="GY126" s="13">
        <f t="shared" si="272"/>
        <v>0</v>
      </c>
      <c r="GZ126" s="43">
        <f t="shared" si="212"/>
        <v>0</v>
      </c>
      <c r="HA126" s="13">
        <f ca="1">'13年1-9支出明细'!CD121/9*12</f>
        <v>0</v>
      </c>
      <c r="HB126" s="13">
        <f t="shared" si="273"/>
        <v>0</v>
      </c>
      <c r="HC126" s="56">
        <f t="shared" si="213"/>
        <v>0</v>
      </c>
    </row>
    <row r="127" spans="1:211">
      <c r="A127" s="18">
        <v>40907</v>
      </c>
      <c r="B127" s="3">
        <v>111</v>
      </c>
      <c r="C127" s="3" t="s">
        <v>416</v>
      </c>
      <c r="D127" s="12">
        <f t="shared" si="290"/>
        <v>0</v>
      </c>
      <c r="E127" s="12">
        <f t="shared" si="291"/>
        <v>0</v>
      </c>
      <c r="F127" s="13">
        <v>0</v>
      </c>
      <c r="G127" s="26">
        <f t="shared" si="215"/>
        <v>0</v>
      </c>
      <c r="H127" s="40">
        <f t="shared" si="216"/>
        <v>0</v>
      </c>
      <c r="I127" s="13">
        <v>0</v>
      </c>
      <c r="J127" s="13">
        <f t="shared" si="217"/>
        <v>0</v>
      </c>
      <c r="K127" s="40">
        <f t="shared" si="155"/>
        <v>0</v>
      </c>
      <c r="L127" s="13">
        <v>0</v>
      </c>
      <c r="M127" s="13">
        <f t="shared" si="218"/>
        <v>0</v>
      </c>
      <c r="N127" s="40">
        <f t="shared" si="156"/>
        <v>0</v>
      </c>
      <c r="O127" s="13"/>
      <c r="P127" s="13">
        <v>0</v>
      </c>
      <c r="Q127" s="13">
        <f t="shared" si="301"/>
        <v>0</v>
      </c>
      <c r="R127" s="43">
        <f t="shared" si="302"/>
        <v>0</v>
      </c>
      <c r="S127" s="124">
        <v>0</v>
      </c>
      <c r="T127" s="130">
        <v>0</v>
      </c>
      <c r="U127" s="125">
        <v>0</v>
      </c>
      <c r="V127" s="125">
        <f t="shared" si="219"/>
        <v>0</v>
      </c>
      <c r="W127" s="43">
        <f t="shared" si="157"/>
        <v>0</v>
      </c>
      <c r="X127" s="13">
        <f ca="1">'13年1-9支出明细'!K122/9*12</f>
        <v>0</v>
      </c>
      <c r="Y127" s="13">
        <f t="shared" si="220"/>
        <v>0</v>
      </c>
      <c r="Z127" s="43">
        <f t="shared" si="158"/>
        <v>0</v>
      </c>
      <c r="AA127" s="13">
        <f ca="1">'13年1-9支出明细'!L122/9*12</f>
        <v>0</v>
      </c>
      <c r="AB127" s="13">
        <f t="shared" si="221"/>
        <v>0</v>
      </c>
      <c r="AC127" s="43">
        <f t="shared" si="159"/>
        <v>0</v>
      </c>
      <c r="AD127" s="13">
        <f ca="1">'13年1-9支出明细'!M122/9*12</f>
        <v>0</v>
      </c>
      <c r="AE127" s="13">
        <f t="shared" si="222"/>
        <v>0</v>
      </c>
      <c r="AF127" s="43">
        <f t="shared" si="160"/>
        <v>0</v>
      </c>
      <c r="AG127" s="13">
        <f ca="1">'13年1-9支出明细'!N122/9*12</f>
        <v>0</v>
      </c>
      <c r="AH127" s="23">
        <v>0</v>
      </c>
      <c r="AI127" s="43">
        <v>0</v>
      </c>
      <c r="AJ127" s="23">
        <f t="shared" si="161"/>
        <v>0</v>
      </c>
      <c r="AK127" s="23">
        <f t="shared" si="162"/>
        <v>0</v>
      </c>
      <c r="AL127" s="43">
        <f t="shared" si="163"/>
        <v>0</v>
      </c>
      <c r="AM127" s="13">
        <f ca="1">'13年1-9支出明细'!P122/9*12</f>
        <v>0</v>
      </c>
      <c r="AN127" s="13">
        <f t="shared" si="223"/>
        <v>0</v>
      </c>
      <c r="AO127" s="43">
        <f t="shared" si="164"/>
        <v>0</v>
      </c>
      <c r="AP127" s="13">
        <f ca="1">'13年1-9支出明细'!Q122/9*12</f>
        <v>0</v>
      </c>
      <c r="AQ127" s="13">
        <f t="shared" si="224"/>
        <v>0</v>
      </c>
      <c r="AR127" s="43">
        <f t="shared" si="165"/>
        <v>0</v>
      </c>
      <c r="AS127" s="13">
        <f ca="1">'13年1-9支出明细'!R122/9*12</f>
        <v>0</v>
      </c>
      <c r="AT127" s="13">
        <f t="shared" si="225"/>
        <v>0</v>
      </c>
      <c r="AU127" s="43">
        <f t="shared" si="166"/>
        <v>0</v>
      </c>
      <c r="AV127" s="13">
        <v>0</v>
      </c>
      <c r="AW127" s="13">
        <f t="shared" si="226"/>
        <v>0</v>
      </c>
      <c r="AX127" s="43">
        <f t="shared" si="167"/>
        <v>0</v>
      </c>
      <c r="AY127" s="12">
        <f t="shared" si="227"/>
        <v>0</v>
      </c>
      <c r="AZ127" s="31">
        <f t="shared" si="228"/>
        <v>0</v>
      </c>
      <c r="BA127" s="43">
        <f t="shared" si="168"/>
        <v>0</v>
      </c>
      <c r="BB127" s="13">
        <f ca="1">'13年1-9支出明细'!U122/9*12</f>
        <v>0</v>
      </c>
      <c r="BC127" s="13">
        <f t="shared" si="229"/>
        <v>0</v>
      </c>
      <c r="BD127" s="43">
        <f t="shared" si="169"/>
        <v>0</v>
      </c>
      <c r="BE127" s="13">
        <f ca="1">'13年1-9支出明细'!V122/9*12</f>
        <v>0</v>
      </c>
      <c r="BF127" s="13">
        <f t="shared" si="230"/>
        <v>0</v>
      </c>
      <c r="BG127" s="43">
        <f t="shared" si="170"/>
        <v>0</v>
      </c>
      <c r="BH127" s="13">
        <f ca="1">'13年1-9支出明细'!W122/9*12</f>
        <v>0</v>
      </c>
      <c r="BI127" s="13">
        <f t="shared" si="231"/>
        <v>0</v>
      </c>
      <c r="BJ127" s="43">
        <f t="shared" si="171"/>
        <v>0</v>
      </c>
      <c r="BK127" s="13">
        <f ca="1">'13年1-9支出明细'!X122/9*12</f>
        <v>0</v>
      </c>
      <c r="BL127" s="13">
        <f t="shared" si="232"/>
        <v>0</v>
      </c>
      <c r="BM127" s="43">
        <f t="shared" si="172"/>
        <v>0</v>
      </c>
      <c r="BN127" s="13">
        <f ca="1">'13年1-9支出明细'!Y122/9*12</f>
        <v>0</v>
      </c>
      <c r="BO127" s="13">
        <f t="shared" si="233"/>
        <v>0</v>
      </c>
      <c r="BP127" s="43">
        <f t="shared" si="173"/>
        <v>0</v>
      </c>
      <c r="BQ127" s="13">
        <f ca="1">'13年1-9支出明细'!Z122/9*12</f>
        <v>0</v>
      </c>
      <c r="BR127" s="13">
        <f ca="1">Sheet2!EP121+Sheet2!V121</f>
        <v>0</v>
      </c>
      <c r="BS127" s="13">
        <f t="shared" si="234"/>
        <v>0</v>
      </c>
      <c r="BT127" s="43">
        <f t="shared" si="174"/>
        <v>0</v>
      </c>
      <c r="BU127" s="13">
        <f ca="1">'13年1-9支出明细'!AB122/9*12</f>
        <v>0</v>
      </c>
      <c r="BV127" s="13">
        <f t="shared" si="235"/>
        <v>0</v>
      </c>
      <c r="BW127" s="43">
        <f t="shared" si="175"/>
        <v>0</v>
      </c>
      <c r="BX127" s="13">
        <f ca="1">'13年1-9支出明细'!AC122/9*12</f>
        <v>0</v>
      </c>
      <c r="BY127" s="13">
        <f t="shared" si="236"/>
        <v>0</v>
      </c>
      <c r="BZ127" s="43">
        <f t="shared" si="176"/>
        <v>0</v>
      </c>
      <c r="CA127" s="12">
        <f t="shared" si="274"/>
        <v>0</v>
      </c>
      <c r="CB127" s="30">
        <f t="shared" si="237"/>
        <v>0</v>
      </c>
      <c r="CC127" s="43">
        <f t="shared" si="177"/>
        <v>0</v>
      </c>
      <c r="CD127" s="13">
        <f ca="1">'13年1-9支出明细'!AE122/9*12</f>
        <v>0</v>
      </c>
      <c r="CE127" s="13">
        <f t="shared" si="238"/>
        <v>0</v>
      </c>
      <c r="CF127" s="43">
        <f t="shared" si="178"/>
        <v>0</v>
      </c>
      <c r="CG127" s="13">
        <f ca="1">'13年1-9支出明细'!AF122/9*12</f>
        <v>0</v>
      </c>
      <c r="CH127" s="13">
        <f ca="1">Sheet2!BP121+Sheet2!ET121</f>
        <v>0</v>
      </c>
      <c r="CI127" s="13">
        <f t="shared" si="239"/>
        <v>0</v>
      </c>
      <c r="CJ127" s="43">
        <f t="shared" si="179"/>
        <v>0</v>
      </c>
      <c r="CK127" s="12">
        <f t="shared" si="303"/>
        <v>0</v>
      </c>
      <c r="CL127" s="30">
        <f t="shared" si="240"/>
        <v>0</v>
      </c>
      <c r="CM127" s="43">
        <f t="shared" si="180"/>
        <v>0</v>
      </c>
      <c r="CN127" s="13">
        <f ca="1">'13年1-9支出明细'!AI122/9*12</f>
        <v>0</v>
      </c>
      <c r="CO127" s="13">
        <f t="shared" si="241"/>
        <v>0</v>
      </c>
      <c r="CP127" s="43">
        <f t="shared" si="181"/>
        <v>0</v>
      </c>
      <c r="CQ127" s="13">
        <f ca="1">'13年1-9支出明细'!AJ122/9*12</f>
        <v>0</v>
      </c>
      <c r="CR127" s="13">
        <f t="shared" si="242"/>
        <v>0</v>
      </c>
      <c r="CS127" s="43">
        <f t="shared" si="182"/>
        <v>0</v>
      </c>
      <c r="CT127" s="13">
        <f ca="1">'13年1-9支出明细'!AK122/9*12</f>
        <v>0</v>
      </c>
      <c r="CU127" s="13">
        <f t="shared" si="243"/>
        <v>0</v>
      </c>
      <c r="CV127" s="43">
        <f t="shared" si="183"/>
        <v>0</v>
      </c>
      <c r="CW127" s="13">
        <f ca="1">'13年1-9支出明细'!AL122/9*12</f>
        <v>0</v>
      </c>
      <c r="CX127" s="13">
        <f t="shared" si="244"/>
        <v>0</v>
      </c>
      <c r="CY127" s="43">
        <f t="shared" si="184"/>
        <v>0</v>
      </c>
      <c r="CZ127" s="13">
        <f ca="1">'13年1-9支出明细'!AM122/9*12</f>
        <v>0</v>
      </c>
      <c r="DA127" s="13">
        <f t="shared" si="245"/>
        <v>0</v>
      </c>
      <c r="DB127" s="43">
        <f t="shared" si="185"/>
        <v>0</v>
      </c>
      <c r="DC127" s="13">
        <f ca="1">'13年1-9支出明细'!AN122/9*12</f>
        <v>0</v>
      </c>
      <c r="DD127" s="13">
        <f t="shared" si="246"/>
        <v>0</v>
      </c>
      <c r="DE127" s="14">
        <f t="shared" si="304"/>
        <v>0</v>
      </c>
      <c r="DF127" s="43">
        <f t="shared" si="186"/>
        <v>0</v>
      </c>
      <c r="DG127" s="13">
        <f ca="1">'13年1-9支出明细'!AP122/9*12</f>
        <v>0</v>
      </c>
      <c r="DH127" s="13">
        <f t="shared" si="247"/>
        <v>0</v>
      </c>
      <c r="DI127" s="43">
        <f t="shared" si="187"/>
        <v>0</v>
      </c>
      <c r="DJ127" s="13">
        <f ca="1">'13年1-9支出明细'!AQ122/9*12</f>
        <v>0</v>
      </c>
      <c r="DK127" s="13">
        <f t="shared" si="248"/>
        <v>0</v>
      </c>
      <c r="DL127" s="43">
        <f t="shared" si="188"/>
        <v>0</v>
      </c>
      <c r="DM127" s="13">
        <f ca="1">'13年1-9支出明细'!AR122/9*12</f>
        <v>0</v>
      </c>
      <c r="DN127" s="13">
        <f ca="1">Sheet2!DK121+Sheet2!AH121</f>
        <v>0</v>
      </c>
      <c r="DO127" s="13"/>
      <c r="DP127" s="43">
        <f t="shared" si="189"/>
        <v>0</v>
      </c>
      <c r="DQ127" s="13">
        <f ca="1">'13年1-9支出明细'!AT122/9*12</f>
        <v>0</v>
      </c>
      <c r="DR127" s="13">
        <f t="shared" si="249"/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43">
        <f t="shared" si="190"/>
        <v>0</v>
      </c>
      <c r="EA127" s="13">
        <v>0</v>
      </c>
      <c r="EB127" s="13">
        <f t="shared" si="250"/>
        <v>0</v>
      </c>
      <c r="EC127" s="43">
        <f t="shared" si="191"/>
        <v>0</v>
      </c>
      <c r="ED127" s="13">
        <f ca="1">'13年1-9支出明细'!BC122/9*12</f>
        <v>0</v>
      </c>
      <c r="EE127" s="13">
        <f t="shared" si="251"/>
        <v>0</v>
      </c>
      <c r="EF127" s="43">
        <f t="shared" si="192"/>
        <v>0</v>
      </c>
      <c r="EG127" s="13">
        <f ca="1">'13年1-9支出明细'!BD122/9*12</f>
        <v>0</v>
      </c>
      <c r="EH127" s="13">
        <f t="shared" si="252"/>
        <v>0</v>
      </c>
      <c r="EI127" s="43">
        <f t="shared" si="193"/>
        <v>0</v>
      </c>
      <c r="EJ127" s="13">
        <f ca="1">'13年1-9支出明细'!BE122/9*12</f>
        <v>0</v>
      </c>
      <c r="EK127" s="13">
        <f t="shared" si="253"/>
        <v>0</v>
      </c>
      <c r="EL127" s="13">
        <f ca="1">Sheet2!DZ121+Sheet2!AV121</f>
        <v>0</v>
      </c>
      <c r="EM127" s="43">
        <f t="shared" si="194"/>
        <v>0</v>
      </c>
      <c r="EN127" s="13">
        <f ca="1">'13年1-9支出明细'!BG122/9*12</f>
        <v>0</v>
      </c>
      <c r="EO127" s="13">
        <f t="shared" si="254"/>
        <v>0</v>
      </c>
      <c r="EP127" s="43">
        <f t="shared" si="195"/>
        <v>0</v>
      </c>
      <c r="EQ127" s="13">
        <f ca="1">'13年1-9支出明细'!BH122/9*12</f>
        <v>0</v>
      </c>
      <c r="ER127" s="13">
        <f t="shared" si="255"/>
        <v>0</v>
      </c>
      <c r="ES127" s="43">
        <f t="shared" si="196"/>
        <v>0</v>
      </c>
      <c r="ET127" s="13">
        <v>0</v>
      </c>
      <c r="EU127" s="13">
        <f t="shared" si="256"/>
        <v>0</v>
      </c>
      <c r="EV127" s="43">
        <f t="shared" si="197"/>
        <v>0</v>
      </c>
      <c r="EW127" s="13">
        <v>0</v>
      </c>
      <c r="EX127" s="13">
        <f t="shared" si="257"/>
        <v>0</v>
      </c>
      <c r="EY127" s="43">
        <f t="shared" si="198"/>
        <v>0</v>
      </c>
      <c r="EZ127" s="13">
        <v>0</v>
      </c>
      <c r="FA127" s="13">
        <f t="shared" si="258"/>
        <v>0</v>
      </c>
      <c r="FB127" s="43">
        <f t="shared" si="199"/>
        <v>0</v>
      </c>
      <c r="FC127" s="13">
        <f ca="1">'13年1-9支出明细'!BL122/9*12</f>
        <v>0</v>
      </c>
      <c r="FD127" s="13">
        <f t="shared" si="259"/>
        <v>0</v>
      </c>
      <c r="FE127" s="43">
        <f t="shared" si="200"/>
        <v>0</v>
      </c>
      <c r="FF127" s="13">
        <f ca="1">'13年1-9支出明细'!BM122/9*12</f>
        <v>0</v>
      </c>
      <c r="FG127" s="13">
        <f t="shared" si="260"/>
        <v>0</v>
      </c>
      <c r="FH127" s="43">
        <f t="shared" si="201"/>
        <v>0</v>
      </c>
      <c r="FI127" s="13">
        <f ca="1">'13年1-9支出明细'!BN122/9*12</f>
        <v>0</v>
      </c>
      <c r="FJ127" s="13">
        <f ca="1">Sheet2!EX121+Sheet2!BF121</f>
        <v>0</v>
      </c>
      <c r="FK127" s="13">
        <f t="shared" si="261"/>
        <v>0</v>
      </c>
      <c r="FL127" s="43">
        <f t="shared" si="202"/>
        <v>0</v>
      </c>
      <c r="FM127" s="13">
        <f ca="1">'13年1-9支出明细'!BP122/9*12</f>
        <v>0</v>
      </c>
      <c r="FN127" s="13">
        <v>0</v>
      </c>
      <c r="FO127" s="43">
        <v>0</v>
      </c>
      <c r="FP127" s="13">
        <v>0</v>
      </c>
      <c r="FQ127" s="13">
        <f t="shared" si="262"/>
        <v>0</v>
      </c>
      <c r="FR127" s="43">
        <f t="shared" si="203"/>
        <v>0</v>
      </c>
      <c r="FS127" s="13">
        <f ca="1">'13年1-9支出明细'!BR122/9*12</f>
        <v>0</v>
      </c>
      <c r="FT127" s="13">
        <f ca="1">Sheet2!FC37+Sheet2!BJ37</f>
        <v>0</v>
      </c>
      <c r="FU127" s="13"/>
      <c r="FV127" s="43"/>
      <c r="FW127" s="13">
        <f ca="1">'13年1-9支出明细'!BT122/9*12</f>
        <v>0</v>
      </c>
      <c r="FX127" s="13">
        <f t="shared" si="263"/>
        <v>0</v>
      </c>
      <c r="FY127" s="43">
        <f t="shared" si="204"/>
        <v>0</v>
      </c>
      <c r="FZ127" s="12">
        <f ca="1">'13年1-9支出明细'!BU122/9*12</f>
        <v>0</v>
      </c>
      <c r="GA127" s="12">
        <f t="shared" si="264"/>
        <v>0</v>
      </c>
      <c r="GB127" s="43">
        <f t="shared" si="205"/>
        <v>0</v>
      </c>
      <c r="GC127" s="12">
        <f ca="1">'13年1-9支出明细'!BV122/9*12</f>
        <v>0</v>
      </c>
      <c r="GD127" s="12">
        <f t="shared" si="265"/>
        <v>0</v>
      </c>
      <c r="GE127" s="43">
        <f t="shared" si="206"/>
        <v>0</v>
      </c>
      <c r="GF127" s="12">
        <f ca="1">'13年1-9支出明细'!BW122/9*12</f>
        <v>0</v>
      </c>
      <c r="GG127" s="12">
        <f t="shared" si="266"/>
        <v>0</v>
      </c>
      <c r="GH127" s="43">
        <f t="shared" si="207"/>
        <v>0</v>
      </c>
      <c r="GI127" s="12">
        <v>0</v>
      </c>
      <c r="GJ127" s="12">
        <f t="shared" si="267"/>
        <v>0</v>
      </c>
      <c r="GK127" s="43">
        <f t="shared" si="208"/>
        <v>0</v>
      </c>
      <c r="GL127" s="27">
        <f t="shared" si="305"/>
        <v>0</v>
      </c>
      <c r="GM127" s="27">
        <f t="shared" si="268"/>
        <v>0</v>
      </c>
      <c r="GN127" s="43">
        <f t="shared" si="209"/>
        <v>0</v>
      </c>
      <c r="GO127" s="13">
        <f ca="1">'13年1-9支出明细'!BZ122/9*12</f>
        <v>0</v>
      </c>
      <c r="GP127" s="13" t="e">
        <f t="shared" si="269"/>
        <v>#DIV/0!</v>
      </c>
      <c r="GQ127" s="43" t="e">
        <f t="shared" si="210"/>
        <v>#DIV/0!</v>
      </c>
      <c r="GR127" s="13">
        <f ca="1">'13年1-9支出明细'!CA122/9*12</f>
        <v>0</v>
      </c>
      <c r="GS127" s="13">
        <f t="shared" si="270"/>
        <v>0</v>
      </c>
      <c r="GT127" s="43">
        <f t="shared" si="211"/>
        <v>0</v>
      </c>
      <c r="GU127" s="13">
        <f ca="1">'13年1-9支出明细'!CB122/9*12</f>
        <v>0</v>
      </c>
      <c r="GV127" s="27">
        <f t="shared" si="271"/>
        <v>0</v>
      </c>
      <c r="GW127" s="38">
        <f t="shared" si="214"/>
        <v>0</v>
      </c>
      <c r="GX127" s="13">
        <f ca="1">'13年1-9支出明细'!CC122/9*12</f>
        <v>0</v>
      </c>
      <c r="GY127" s="13">
        <f t="shared" si="272"/>
        <v>0</v>
      </c>
      <c r="GZ127" s="43">
        <f t="shared" si="212"/>
        <v>0</v>
      </c>
      <c r="HA127" s="13">
        <f ca="1">'13年1-9支出明细'!CD122/9*12</f>
        <v>0</v>
      </c>
      <c r="HB127" s="13">
        <f t="shared" si="273"/>
        <v>0</v>
      </c>
      <c r="HC127" s="56">
        <f t="shared" si="213"/>
        <v>0</v>
      </c>
    </row>
    <row r="128" spans="1:211">
      <c r="A128" s="18">
        <v>410</v>
      </c>
      <c r="B128" s="3" t="s">
        <v>599</v>
      </c>
      <c r="C128" s="3" t="s">
        <v>417</v>
      </c>
      <c r="D128" s="12">
        <f t="shared" si="290"/>
        <v>470150.22666666663</v>
      </c>
      <c r="E128" s="12">
        <f t="shared" si="291"/>
        <v>460951.8</v>
      </c>
      <c r="F128" s="13">
        <v>255324</v>
      </c>
      <c r="G128" s="26">
        <f t="shared" si="215"/>
        <v>296309.94221519341</v>
      </c>
      <c r="H128" s="40">
        <f t="shared" si="216"/>
        <v>3.738264884274901E-3</v>
      </c>
      <c r="I128" s="13">
        <v>78732</v>
      </c>
      <c r="J128" s="13">
        <f t="shared" si="217"/>
        <v>91370.471912106237</v>
      </c>
      <c r="K128" s="40">
        <f t="shared" si="155"/>
        <v>2.1207273869752129E-3</v>
      </c>
      <c r="L128" s="13">
        <v>114895.8</v>
      </c>
      <c r="M128" s="13">
        <f t="shared" si="218"/>
        <v>133339.47399683707</v>
      </c>
      <c r="N128" s="40">
        <f t="shared" si="156"/>
        <v>3.7382648842749018E-3</v>
      </c>
      <c r="O128" s="13">
        <v>0</v>
      </c>
      <c r="P128" s="13">
        <v>0</v>
      </c>
      <c r="Q128" s="13">
        <f t="shared" si="301"/>
        <v>0</v>
      </c>
      <c r="R128" s="43">
        <f t="shared" si="302"/>
        <v>0</v>
      </c>
      <c r="S128" s="124">
        <v>1076</v>
      </c>
      <c r="T128" s="130">
        <v>12000</v>
      </c>
      <c r="U128" s="125">
        <v>0</v>
      </c>
      <c r="V128" s="125">
        <f t="shared" si="219"/>
        <v>13926.302684363091</v>
      </c>
      <c r="W128" s="43">
        <f t="shared" si="157"/>
        <v>2.1468441391155001E-3</v>
      </c>
      <c r="X128" s="13">
        <f ca="1">'13年1-9支出明细'!K123/9*12</f>
        <v>0</v>
      </c>
      <c r="Y128" s="13">
        <f t="shared" si="220"/>
        <v>0</v>
      </c>
      <c r="Z128" s="43">
        <f t="shared" si="158"/>
        <v>0</v>
      </c>
      <c r="AA128" s="13">
        <f ca="1">'13年1-9支出明细'!L123/9*12</f>
        <v>0</v>
      </c>
      <c r="AB128" s="13">
        <f t="shared" si="221"/>
        <v>0</v>
      </c>
      <c r="AC128" s="43">
        <f t="shared" si="159"/>
        <v>0</v>
      </c>
      <c r="AD128" s="13">
        <f ca="1">'13年1-9支出明细'!M123/9*12</f>
        <v>0</v>
      </c>
      <c r="AE128" s="13">
        <f t="shared" si="222"/>
        <v>0</v>
      </c>
      <c r="AF128" s="43">
        <f t="shared" si="160"/>
        <v>0</v>
      </c>
      <c r="AG128" s="13">
        <f ca="1">'13年1-9支出明细'!N123/9*12</f>
        <v>0</v>
      </c>
      <c r="AH128" s="23">
        <v>0</v>
      </c>
      <c r="AI128" s="43">
        <v>0</v>
      </c>
      <c r="AJ128" s="23">
        <f t="shared" si="161"/>
        <v>0</v>
      </c>
      <c r="AK128" s="23">
        <f t="shared" si="162"/>
        <v>0</v>
      </c>
      <c r="AL128" s="43">
        <f t="shared" si="163"/>
        <v>0</v>
      </c>
      <c r="AM128" s="13">
        <f ca="1">'13年1-9支出明细'!P123/9*12</f>
        <v>0</v>
      </c>
      <c r="AN128" s="13">
        <f t="shared" si="223"/>
        <v>0</v>
      </c>
      <c r="AO128" s="43">
        <f t="shared" si="164"/>
        <v>0</v>
      </c>
      <c r="AP128" s="13">
        <f ca="1">'13年1-9支出明细'!Q123/9*12</f>
        <v>0</v>
      </c>
      <c r="AQ128" s="13">
        <f t="shared" si="224"/>
        <v>0</v>
      </c>
      <c r="AR128" s="43">
        <f t="shared" si="165"/>
        <v>0</v>
      </c>
      <c r="AS128" s="13">
        <f ca="1">'13年1-9支出明细'!R123/9*12</f>
        <v>0</v>
      </c>
      <c r="AT128" s="13">
        <f t="shared" si="225"/>
        <v>0</v>
      </c>
      <c r="AU128" s="43">
        <f t="shared" si="166"/>
        <v>0</v>
      </c>
      <c r="AV128" s="13">
        <v>0</v>
      </c>
      <c r="AW128" s="13">
        <f t="shared" si="226"/>
        <v>0</v>
      </c>
      <c r="AX128" s="43">
        <f t="shared" si="167"/>
        <v>0</v>
      </c>
      <c r="AY128" s="12">
        <f t="shared" si="227"/>
        <v>2154.8000000000002</v>
      </c>
      <c r="AZ128" s="31">
        <f t="shared" si="228"/>
        <v>2500.6997520221325</v>
      </c>
      <c r="BA128" s="43">
        <f t="shared" si="168"/>
        <v>2.0640870676785615E-5</v>
      </c>
      <c r="BB128" s="13">
        <f ca="1">'13年1-9支出明细'!U123/9*12</f>
        <v>0</v>
      </c>
      <c r="BC128" s="13">
        <f t="shared" si="229"/>
        <v>0</v>
      </c>
      <c r="BD128" s="43">
        <f t="shared" si="169"/>
        <v>0</v>
      </c>
      <c r="BE128" s="13">
        <f ca="1">'13年1-9支出明细'!V123/9*12</f>
        <v>0</v>
      </c>
      <c r="BF128" s="13">
        <f t="shared" si="230"/>
        <v>0</v>
      </c>
      <c r="BG128" s="43">
        <f t="shared" si="170"/>
        <v>0</v>
      </c>
      <c r="BH128" s="13">
        <f ca="1">'13年1-9支出明细'!W123/9*12</f>
        <v>0</v>
      </c>
      <c r="BI128" s="13">
        <f t="shared" si="231"/>
        <v>0</v>
      </c>
      <c r="BJ128" s="43">
        <f t="shared" si="171"/>
        <v>0</v>
      </c>
      <c r="BK128" s="13">
        <f ca="1">'13年1-9支出明细'!X123/9*12</f>
        <v>0</v>
      </c>
      <c r="BL128" s="13">
        <f t="shared" si="232"/>
        <v>0</v>
      </c>
      <c r="BM128" s="43">
        <f t="shared" si="172"/>
        <v>0</v>
      </c>
      <c r="BN128" s="13">
        <f ca="1">'13年1-9支出明细'!Y123/9*12</f>
        <v>0</v>
      </c>
      <c r="BO128" s="13">
        <f t="shared" si="233"/>
        <v>0</v>
      </c>
      <c r="BP128" s="43">
        <f t="shared" si="173"/>
        <v>0</v>
      </c>
      <c r="BQ128" s="13">
        <f ca="1">'13年1-9支出明细'!Z123/9*12</f>
        <v>0</v>
      </c>
      <c r="BR128" s="13">
        <f ca="1">Sheet2!EP122+Sheet2!V122</f>
        <v>2154.8000000000002</v>
      </c>
      <c r="BS128" s="13">
        <f t="shared" si="234"/>
        <v>0</v>
      </c>
      <c r="BT128" s="43">
        <f t="shared" si="174"/>
        <v>0</v>
      </c>
      <c r="BU128" s="13">
        <f ca="1">'13年1-9支出明细'!AB123/9*12</f>
        <v>1006.3999999999999</v>
      </c>
      <c r="BV128" s="13">
        <f t="shared" si="235"/>
        <v>1167.9525851285841</v>
      </c>
      <c r="BW128" s="43">
        <f t="shared" si="175"/>
        <v>2.2203061410349759E-4</v>
      </c>
      <c r="BX128" s="13">
        <f ca="1">'13年1-9支出明细'!AC123/9*12</f>
        <v>1133.3333333333333</v>
      </c>
      <c r="BY128" s="13">
        <f t="shared" si="236"/>
        <v>1315.2619201898474</v>
      </c>
      <c r="BZ128" s="43">
        <f t="shared" si="176"/>
        <v>1.0103971891558517E-3</v>
      </c>
      <c r="CA128" s="12">
        <f t="shared" si="274"/>
        <v>20.8</v>
      </c>
      <c r="CB128" s="30">
        <f t="shared" si="237"/>
        <v>24.138924652896026</v>
      </c>
      <c r="CC128" s="43">
        <f t="shared" si="177"/>
        <v>7.777397020405507E-8</v>
      </c>
      <c r="CD128" s="13">
        <f ca="1">'13年1-9支出明细'!AE123/9*12</f>
        <v>20.8</v>
      </c>
      <c r="CE128" s="13">
        <f t="shared" si="238"/>
        <v>24.138924652896026</v>
      </c>
      <c r="CF128" s="43">
        <f t="shared" si="178"/>
        <v>9.0031499086849905E-8</v>
      </c>
      <c r="CG128" s="13">
        <f ca="1">'13年1-9支出明细'!AF123/9*12</f>
        <v>0</v>
      </c>
      <c r="CH128" s="13">
        <f ca="1">Sheet2!BP122+Sheet2!ET122</f>
        <v>0</v>
      </c>
      <c r="CI128" s="13">
        <f t="shared" si="239"/>
        <v>0</v>
      </c>
      <c r="CJ128" s="43">
        <f t="shared" si="179"/>
        <v>0</v>
      </c>
      <c r="CK128" s="12">
        <f t="shared" si="303"/>
        <v>8.9333333333333336</v>
      </c>
      <c r="CL128" s="30">
        <f t="shared" si="240"/>
        <v>10.367358665025858</v>
      </c>
      <c r="CM128" s="43">
        <f t="shared" si="180"/>
        <v>9.7506385962086882E-8</v>
      </c>
      <c r="CN128" s="13">
        <f ca="1">'13年1-9支出明细'!AI123/9*12</f>
        <v>0</v>
      </c>
      <c r="CO128" s="13">
        <f t="shared" si="241"/>
        <v>0</v>
      </c>
      <c r="CP128" s="43">
        <f t="shared" si="181"/>
        <v>0</v>
      </c>
      <c r="CQ128" s="13">
        <f ca="1">'13年1-9支出明细'!AJ123/9*12</f>
        <v>0</v>
      </c>
      <c r="CR128" s="13">
        <f t="shared" si="242"/>
        <v>0</v>
      </c>
      <c r="CS128" s="43">
        <f t="shared" si="182"/>
        <v>0</v>
      </c>
      <c r="CT128" s="13">
        <f ca="1">'13年1-9支出明细'!AK123/9*12</f>
        <v>0</v>
      </c>
      <c r="CU128" s="13">
        <f t="shared" si="243"/>
        <v>0</v>
      </c>
      <c r="CV128" s="43">
        <f t="shared" si="183"/>
        <v>0</v>
      </c>
      <c r="CW128" s="13">
        <f ca="1">'13年1-9支出明细'!AL123/9*12</f>
        <v>0</v>
      </c>
      <c r="CX128" s="13">
        <f t="shared" si="244"/>
        <v>0</v>
      </c>
      <c r="CY128" s="43">
        <f t="shared" si="184"/>
        <v>0</v>
      </c>
      <c r="CZ128" s="13">
        <f ca="1">'13年1-9支出明细'!AM123/9*12</f>
        <v>0</v>
      </c>
      <c r="DA128" s="13">
        <f t="shared" si="245"/>
        <v>0</v>
      </c>
      <c r="DB128" s="43">
        <f t="shared" si="185"/>
        <v>0</v>
      </c>
      <c r="DC128" s="13">
        <f ca="1">'13年1-9支出明细'!AN123/9*12</f>
        <v>0</v>
      </c>
      <c r="DD128" s="13">
        <f t="shared" si="246"/>
        <v>0</v>
      </c>
      <c r="DE128" s="14">
        <f t="shared" si="304"/>
        <v>0</v>
      </c>
      <c r="DF128" s="43">
        <f t="shared" si="186"/>
        <v>0</v>
      </c>
      <c r="DG128" s="13">
        <f ca="1">'13年1-9支出明细'!AP123/9*12</f>
        <v>0</v>
      </c>
      <c r="DH128" s="13">
        <f t="shared" si="247"/>
        <v>0</v>
      </c>
      <c r="DI128" s="43">
        <f t="shared" si="187"/>
        <v>0</v>
      </c>
      <c r="DJ128" s="13">
        <f ca="1">'13年1-9支出明细'!AQ123/9*12</f>
        <v>0</v>
      </c>
      <c r="DK128" s="13">
        <f t="shared" si="248"/>
        <v>0</v>
      </c>
      <c r="DL128" s="43">
        <f t="shared" si="188"/>
        <v>0</v>
      </c>
      <c r="DM128" s="13">
        <f ca="1">'13年1-9支出明细'!AR123/9*12</f>
        <v>0</v>
      </c>
      <c r="DN128" s="13">
        <f ca="1">Sheet2!DK122+Sheet2!AH122</f>
        <v>0</v>
      </c>
      <c r="DO128" s="13"/>
      <c r="DP128" s="43">
        <f t="shared" si="189"/>
        <v>0</v>
      </c>
      <c r="DQ128" s="13">
        <f ca="1">'13年1-9支出明细'!AT123/9*12</f>
        <v>0</v>
      </c>
      <c r="DR128" s="13">
        <f t="shared" si="249"/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43">
        <f t="shared" si="190"/>
        <v>0</v>
      </c>
      <c r="EA128" s="13">
        <v>0</v>
      </c>
      <c r="EB128" s="13">
        <f t="shared" si="250"/>
        <v>0</v>
      </c>
      <c r="EC128" s="43">
        <f t="shared" si="191"/>
        <v>0</v>
      </c>
      <c r="ED128" s="13">
        <f ca="1">'13年1-9支出明细'!BC123/9*12</f>
        <v>0</v>
      </c>
      <c r="EE128" s="13">
        <f t="shared" si="251"/>
        <v>0</v>
      </c>
      <c r="EF128" s="43">
        <f t="shared" si="192"/>
        <v>0</v>
      </c>
      <c r="EG128" s="13">
        <f ca="1">'13年1-9支出明细'!BD123/9*12</f>
        <v>0</v>
      </c>
      <c r="EH128" s="13">
        <f t="shared" si="252"/>
        <v>0</v>
      </c>
      <c r="EI128" s="43">
        <f t="shared" si="193"/>
        <v>0</v>
      </c>
      <c r="EJ128" s="13">
        <f ca="1">'13年1-9支出明细'!BE123/9*12</f>
        <v>0</v>
      </c>
      <c r="EK128" s="13">
        <f t="shared" si="253"/>
        <v>0</v>
      </c>
      <c r="EL128" s="13">
        <f ca="1">Sheet2!DZ122+Sheet2!AV122</f>
        <v>0</v>
      </c>
      <c r="EM128" s="43">
        <f t="shared" si="194"/>
        <v>0</v>
      </c>
      <c r="EN128" s="13">
        <f ca="1">'13年1-9支出明细'!BG123/9*12</f>
        <v>0</v>
      </c>
      <c r="EO128" s="13">
        <f t="shared" si="254"/>
        <v>0</v>
      </c>
      <c r="EP128" s="43">
        <f t="shared" si="195"/>
        <v>0</v>
      </c>
      <c r="EQ128" s="13">
        <f ca="1">'13年1-9支出明细'!BH123/9*12</f>
        <v>0</v>
      </c>
      <c r="ER128" s="13">
        <f t="shared" si="255"/>
        <v>0</v>
      </c>
      <c r="ES128" s="43">
        <f t="shared" si="196"/>
        <v>0</v>
      </c>
      <c r="ET128" s="13">
        <v>0</v>
      </c>
      <c r="EU128" s="13">
        <f t="shared" si="256"/>
        <v>0</v>
      </c>
      <c r="EV128" s="43">
        <f t="shared" si="197"/>
        <v>0</v>
      </c>
      <c r="EW128" s="13">
        <v>0</v>
      </c>
      <c r="EX128" s="13">
        <f t="shared" si="257"/>
        <v>0</v>
      </c>
      <c r="EY128" s="43">
        <f t="shared" si="198"/>
        <v>0</v>
      </c>
      <c r="EZ128" s="13">
        <v>0</v>
      </c>
      <c r="FA128" s="13">
        <f t="shared" si="258"/>
        <v>0</v>
      </c>
      <c r="FB128" s="43">
        <f t="shared" si="199"/>
        <v>0</v>
      </c>
      <c r="FC128" s="13">
        <f ca="1">'13年1-9支出明细'!BL123/9*12</f>
        <v>0</v>
      </c>
      <c r="FD128" s="13">
        <f t="shared" si="259"/>
        <v>0</v>
      </c>
      <c r="FE128" s="43">
        <f t="shared" si="200"/>
        <v>0</v>
      </c>
      <c r="FF128" s="13">
        <f ca="1">'13年1-9支出明细'!BM123/9*12</f>
        <v>0</v>
      </c>
      <c r="FG128" s="13">
        <f t="shared" si="260"/>
        <v>0</v>
      </c>
      <c r="FH128" s="43">
        <f t="shared" si="201"/>
        <v>0</v>
      </c>
      <c r="FI128" s="13">
        <f ca="1">'13年1-9支出明细'!BN123/9*12</f>
        <v>8.9333333333333336</v>
      </c>
      <c r="FJ128" s="13">
        <f ca="1">Sheet2!EX122+Sheet2!BF122</f>
        <v>0</v>
      </c>
      <c r="FK128" s="13">
        <f t="shared" si="261"/>
        <v>10.367358665025856</v>
      </c>
      <c r="FL128" s="43">
        <f t="shared" si="202"/>
        <v>6.8339150065990644E-6</v>
      </c>
      <c r="FM128" s="13">
        <f ca="1">'13年1-9支出明细'!BP123/9*12</f>
        <v>0</v>
      </c>
      <c r="FN128" s="13">
        <v>0</v>
      </c>
      <c r="FO128" s="43">
        <v>0</v>
      </c>
      <c r="FP128" s="13">
        <v>0</v>
      </c>
      <c r="FQ128" s="13">
        <f t="shared" si="262"/>
        <v>0</v>
      </c>
      <c r="FR128" s="43">
        <f t="shared" si="203"/>
        <v>0</v>
      </c>
      <c r="FS128" s="13">
        <f ca="1">'13年1-9支出明细'!BR123/9*12</f>
        <v>0</v>
      </c>
      <c r="FT128" s="13">
        <f ca="1">Sheet2!FC38+Sheet2!BJ38</f>
        <v>0</v>
      </c>
      <c r="FU128" s="13"/>
      <c r="FV128" s="43"/>
      <c r="FW128" s="13">
        <f ca="1">'13年1-9支出明细'!BT123/9*12</f>
        <v>0</v>
      </c>
      <c r="FX128" s="13">
        <f t="shared" si="263"/>
        <v>0</v>
      </c>
      <c r="FY128" s="43">
        <f t="shared" si="204"/>
        <v>0</v>
      </c>
      <c r="FZ128" s="12">
        <f ca="1">'13年1-9支出明细'!BU123/9*12</f>
        <v>7013.8933333333334</v>
      </c>
      <c r="GA128" s="12">
        <f t="shared" si="264"/>
        <v>8139.8001296530319</v>
      </c>
      <c r="GB128" s="43">
        <f t="shared" si="205"/>
        <v>2.4241917389681842E-4</v>
      </c>
      <c r="GC128" s="12">
        <f ca="1">'13年1-9支出明细'!BV123/9*12</f>
        <v>0</v>
      </c>
      <c r="GD128" s="12">
        <f t="shared" si="265"/>
        <v>0</v>
      </c>
      <c r="GE128" s="43">
        <f t="shared" si="206"/>
        <v>0</v>
      </c>
      <c r="GF128" s="12">
        <f ca="1">'13年1-9支出明细'!BW123/9*12</f>
        <v>0</v>
      </c>
      <c r="GG128" s="12">
        <f t="shared" si="266"/>
        <v>0</v>
      </c>
      <c r="GH128" s="43">
        <f t="shared" si="207"/>
        <v>0</v>
      </c>
      <c r="GI128" s="12">
        <v>0</v>
      </c>
      <c r="GJ128" s="12">
        <f t="shared" si="267"/>
        <v>0</v>
      </c>
      <c r="GK128" s="43">
        <f t="shared" si="208"/>
        <v>0</v>
      </c>
      <c r="GL128" s="27">
        <f t="shared" si="305"/>
        <v>0</v>
      </c>
      <c r="GM128" s="27">
        <f t="shared" si="268"/>
        <v>0</v>
      </c>
      <c r="GN128" s="43">
        <f t="shared" si="209"/>
        <v>0</v>
      </c>
      <c r="GO128" s="13">
        <f ca="1">'13年1-9支出明细'!BZ123/9*12</f>
        <v>0</v>
      </c>
      <c r="GP128" s="13" t="e">
        <f t="shared" si="269"/>
        <v>#DIV/0!</v>
      </c>
      <c r="GQ128" s="43" t="e">
        <f t="shared" si="210"/>
        <v>#DIV/0!</v>
      </c>
      <c r="GR128" s="13">
        <f ca="1">'13年1-9支出明细'!CA123/9*12</f>
        <v>0</v>
      </c>
      <c r="GS128" s="13">
        <f t="shared" si="270"/>
        <v>0</v>
      </c>
      <c r="GT128" s="43">
        <f t="shared" si="211"/>
        <v>0</v>
      </c>
      <c r="GU128" s="13">
        <f ca="1">'13年1-9支出明细'!CB123/9*12</f>
        <v>0</v>
      </c>
      <c r="GV128" s="27">
        <f t="shared" si="271"/>
        <v>0</v>
      </c>
      <c r="GW128" s="38">
        <f t="shared" si="214"/>
        <v>0</v>
      </c>
      <c r="GX128" s="13">
        <f ca="1">'13年1-9支出明细'!CC123/9*12</f>
        <v>0</v>
      </c>
      <c r="GY128" s="13">
        <f t="shared" si="272"/>
        <v>0</v>
      </c>
      <c r="GZ128" s="43">
        <f t="shared" si="212"/>
        <v>0</v>
      </c>
      <c r="HA128" s="13">
        <f ca="1">'13年1-9支出明细'!CD123/9*12</f>
        <v>0</v>
      </c>
      <c r="HB128" s="13">
        <f t="shared" si="273"/>
        <v>0</v>
      </c>
      <c r="HC128" s="56">
        <f t="shared" si="213"/>
        <v>0</v>
      </c>
    </row>
    <row r="129" spans="1:211">
      <c r="A129" s="18">
        <v>411</v>
      </c>
      <c r="B129" s="3" t="s">
        <v>600</v>
      </c>
      <c r="C129" s="3" t="s">
        <v>418</v>
      </c>
      <c r="D129" s="12">
        <f t="shared" si="290"/>
        <v>844480.85666666669</v>
      </c>
      <c r="E129" s="12">
        <f t="shared" si="291"/>
        <v>617982</v>
      </c>
      <c r="F129" s="13">
        <v>184200</v>
      </c>
      <c r="G129" s="26">
        <f t="shared" si="215"/>
        <v>213768.74620497343</v>
      </c>
      <c r="H129" s="40">
        <f t="shared" si="216"/>
        <v>2.6969199592809011E-3</v>
      </c>
      <c r="I129" s="13">
        <v>341292</v>
      </c>
      <c r="J129" s="13">
        <f t="shared" si="217"/>
        <v>396077.97464597068</v>
      </c>
      <c r="K129" s="40">
        <f t="shared" si="155"/>
        <v>9.1930510002990445E-3</v>
      </c>
      <c r="L129" s="13">
        <v>82890</v>
      </c>
      <c r="M129" s="13">
        <f t="shared" si="218"/>
        <v>96195.935792238059</v>
      </c>
      <c r="N129" s="40">
        <f t="shared" si="156"/>
        <v>2.6969199592809016E-3</v>
      </c>
      <c r="O129" s="13">
        <v>0</v>
      </c>
      <c r="P129" s="13">
        <v>95787</v>
      </c>
      <c r="Q129" s="13">
        <f t="shared" si="301"/>
        <v>0</v>
      </c>
      <c r="R129" s="43">
        <f t="shared" si="302"/>
        <v>0</v>
      </c>
      <c r="S129" s="124">
        <v>31992</v>
      </c>
      <c r="T129" s="130">
        <v>9600</v>
      </c>
      <c r="U129" s="125">
        <v>95787</v>
      </c>
      <c r="V129" s="125">
        <f t="shared" si="219"/>
        <v>11141.042147490474</v>
      </c>
      <c r="W129" s="43">
        <f t="shared" si="157"/>
        <v>1.7174753112924003E-3</v>
      </c>
      <c r="X129" s="13">
        <f ca="1">'13年1-9支出明细'!K124/9*12</f>
        <v>0</v>
      </c>
      <c r="Y129" s="13">
        <f t="shared" si="220"/>
        <v>0</v>
      </c>
      <c r="Z129" s="43">
        <f t="shared" si="158"/>
        <v>0</v>
      </c>
      <c r="AA129" s="13">
        <f ca="1">'13年1-9支出明细'!L124/9*12</f>
        <v>0</v>
      </c>
      <c r="AB129" s="13">
        <f t="shared" si="221"/>
        <v>0</v>
      </c>
      <c r="AC129" s="43">
        <f t="shared" si="159"/>
        <v>0</v>
      </c>
      <c r="AD129" s="13">
        <f ca="1">'13年1-9支出明细'!M124/9*12</f>
        <v>0</v>
      </c>
      <c r="AE129" s="13">
        <f t="shared" si="222"/>
        <v>0</v>
      </c>
      <c r="AF129" s="43">
        <f t="shared" si="160"/>
        <v>0</v>
      </c>
      <c r="AG129" s="13">
        <f ca="1">'13年1-9支出明细'!N124/9*12</f>
        <v>0</v>
      </c>
      <c r="AH129" s="23">
        <v>0</v>
      </c>
      <c r="AI129" s="43">
        <v>0</v>
      </c>
      <c r="AJ129" s="23">
        <f t="shared" si="161"/>
        <v>0</v>
      </c>
      <c r="AK129" s="23">
        <f t="shared" si="162"/>
        <v>0</v>
      </c>
      <c r="AL129" s="43">
        <f t="shared" si="163"/>
        <v>0</v>
      </c>
      <c r="AM129" s="13">
        <f ca="1">'13年1-9支出明细'!P124/9*12</f>
        <v>0</v>
      </c>
      <c r="AN129" s="13">
        <f t="shared" si="223"/>
        <v>0</v>
      </c>
      <c r="AO129" s="43">
        <f t="shared" si="164"/>
        <v>0</v>
      </c>
      <c r="AP129" s="13">
        <f ca="1">'13年1-9支出明细'!Q124/9*12</f>
        <v>0</v>
      </c>
      <c r="AQ129" s="13">
        <f t="shared" si="224"/>
        <v>0</v>
      </c>
      <c r="AR129" s="43">
        <f t="shared" si="165"/>
        <v>0</v>
      </c>
      <c r="AS129" s="13">
        <f ca="1">'13年1-9支出明细'!R124/9*12</f>
        <v>0</v>
      </c>
      <c r="AT129" s="13">
        <f t="shared" si="225"/>
        <v>0</v>
      </c>
      <c r="AU129" s="43">
        <f t="shared" si="166"/>
        <v>0</v>
      </c>
      <c r="AV129" s="13">
        <v>0</v>
      </c>
      <c r="AW129" s="13">
        <f t="shared" si="226"/>
        <v>0</v>
      </c>
      <c r="AX129" s="43">
        <f t="shared" si="167"/>
        <v>0</v>
      </c>
      <c r="AY129" s="12">
        <f t="shared" si="227"/>
        <v>24871.443333333333</v>
      </c>
      <c r="AZ129" s="31">
        <f t="shared" si="228"/>
        <v>28863.93733808204</v>
      </c>
      <c r="BA129" s="43">
        <f t="shared" si="168"/>
        <v>2.3824403442933683E-4</v>
      </c>
      <c r="BB129" s="13">
        <f ca="1">'13年1-9支出明细'!U124/9*12</f>
        <v>0</v>
      </c>
      <c r="BC129" s="13">
        <f t="shared" si="229"/>
        <v>0</v>
      </c>
      <c r="BD129" s="43">
        <f t="shared" si="169"/>
        <v>0</v>
      </c>
      <c r="BE129" s="13">
        <f ca="1">'13年1-9支出明细'!V124/9*12</f>
        <v>0</v>
      </c>
      <c r="BF129" s="13">
        <f t="shared" si="230"/>
        <v>0</v>
      </c>
      <c r="BG129" s="43">
        <f t="shared" si="170"/>
        <v>0</v>
      </c>
      <c r="BH129" s="13">
        <f ca="1">'13年1-9支出明细'!W124/9*12</f>
        <v>0</v>
      </c>
      <c r="BI129" s="13">
        <f t="shared" si="231"/>
        <v>0</v>
      </c>
      <c r="BJ129" s="43">
        <f t="shared" si="171"/>
        <v>0</v>
      </c>
      <c r="BK129" s="13">
        <f ca="1">'13年1-9支出明细'!X124/9*12</f>
        <v>0</v>
      </c>
      <c r="BL129" s="13">
        <f t="shared" si="232"/>
        <v>0</v>
      </c>
      <c r="BM129" s="43">
        <f t="shared" si="172"/>
        <v>0</v>
      </c>
      <c r="BN129" s="13">
        <f ca="1">'13年1-9支出明细'!Y124/9*12</f>
        <v>186.40000000000003</v>
      </c>
      <c r="BO129" s="13">
        <f t="shared" si="233"/>
        <v>216.32190169710671</v>
      </c>
      <c r="BP129" s="43">
        <f t="shared" si="173"/>
        <v>9.2208239526454927E-5</v>
      </c>
      <c r="BQ129" s="13">
        <f ca="1">'13年1-9支出明细'!Z124/9*12</f>
        <v>10444.213333333333</v>
      </c>
      <c r="BR129" s="13">
        <f ca="1">Sheet2!EP123+Sheet2!V123</f>
        <v>14240.83</v>
      </c>
      <c r="BS129" s="13">
        <f t="shared" si="234"/>
        <v>12120.773015005065</v>
      </c>
      <c r="BT129" s="43">
        <f t="shared" si="174"/>
        <v>1.1809449447946181E-4</v>
      </c>
      <c r="BU129" s="13">
        <f ca="1">'13年1-9支出明细'!AB124/9*12</f>
        <v>9787.7733333333326</v>
      </c>
      <c r="BV129" s="13">
        <f t="shared" si="235"/>
        <v>11358.957837161453</v>
      </c>
      <c r="BW129" s="43">
        <f t="shared" si="175"/>
        <v>2.1593653854390278E-3</v>
      </c>
      <c r="BX129" s="13">
        <f ca="1">'13年1-9支出明细'!AC124/9*12</f>
        <v>9200</v>
      </c>
      <c r="BY129" s="13">
        <f t="shared" si="236"/>
        <v>10676.832058011703</v>
      </c>
      <c r="BZ129" s="43">
        <f t="shared" si="176"/>
        <v>8.2020477707945606E-3</v>
      </c>
      <c r="CA129" s="12">
        <f t="shared" si="274"/>
        <v>193085.61333333334</v>
      </c>
      <c r="CB129" s="30">
        <f t="shared" si="237"/>
        <v>224080.72460632448</v>
      </c>
      <c r="CC129" s="43">
        <f t="shared" si="177"/>
        <v>7.2197282395280603E-4</v>
      </c>
      <c r="CD129" s="13">
        <f ca="1">'13年1-9支出明细'!AE124/9*12</f>
        <v>179356.68000000002</v>
      </c>
      <c r="CE129" s="13">
        <f t="shared" si="238"/>
        <v>208147.95117853771</v>
      </c>
      <c r="CF129" s="43">
        <f t="shared" si="178"/>
        <v>7.7633417171348235E-4</v>
      </c>
      <c r="CG129" s="13">
        <f ca="1">'13年1-9支出明细'!AF124/9*12</f>
        <v>13728.933333333334</v>
      </c>
      <c r="CH129" s="13">
        <f ca="1">Sheet2!BP123+Sheet2!ET123</f>
        <v>0</v>
      </c>
      <c r="CI129" s="13">
        <f t="shared" si="239"/>
        <v>15932.773427786826</v>
      </c>
      <c r="CJ129" s="43">
        <f t="shared" si="179"/>
        <v>4.355067183032552E-4</v>
      </c>
      <c r="CK129" s="12">
        <f t="shared" si="303"/>
        <v>76.26666666666668</v>
      </c>
      <c r="CL129" s="30">
        <f t="shared" si="240"/>
        <v>88.509390393952103</v>
      </c>
      <c r="CM129" s="43">
        <f t="shared" si="180"/>
        <v>8.3244257866139852E-7</v>
      </c>
      <c r="CN129" s="13">
        <f ca="1">'13年1-9支出明细'!AI124/9*12</f>
        <v>0</v>
      </c>
      <c r="CO129" s="13">
        <f t="shared" si="241"/>
        <v>0</v>
      </c>
      <c r="CP129" s="43">
        <f t="shared" si="181"/>
        <v>0</v>
      </c>
      <c r="CQ129" s="13">
        <f ca="1">'13年1-9支出明细'!AJ124/9*12</f>
        <v>0</v>
      </c>
      <c r="CR129" s="13">
        <f t="shared" si="242"/>
        <v>0</v>
      </c>
      <c r="CS129" s="43">
        <f t="shared" si="182"/>
        <v>0</v>
      </c>
      <c r="CT129" s="13">
        <f ca="1">'13年1-9支出明细'!AK124/9*12</f>
        <v>0</v>
      </c>
      <c r="CU129" s="13">
        <f t="shared" si="243"/>
        <v>0</v>
      </c>
      <c r="CV129" s="43">
        <f t="shared" si="183"/>
        <v>0</v>
      </c>
      <c r="CW129" s="13">
        <f ca="1">'13年1-9支出明细'!AL124/9*12</f>
        <v>0</v>
      </c>
      <c r="CX129" s="13">
        <f t="shared" si="244"/>
        <v>0</v>
      </c>
      <c r="CY129" s="43">
        <f t="shared" si="184"/>
        <v>0</v>
      </c>
      <c r="CZ129" s="13">
        <f ca="1">'13年1-9支出明细'!AM124/9*12</f>
        <v>0</v>
      </c>
      <c r="DA129" s="13">
        <f t="shared" si="245"/>
        <v>0</v>
      </c>
      <c r="DB129" s="43">
        <f t="shared" si="185"/>
        <v>0</v>
      </c>
      <c r="DC129" s="13">
        <f ca="1">'13年1-9支出明细'!AN124/9*12</f>
        <v>0</v>
      </c>
      <c r="DD129" s="13">
        <f t="shared" si="246"/>
        <v>0</v>
      </c>
      <c r="DE129" s="14">
        <f t="shared" si="304"/>
        <v>0</v>
      </c>
      <c r="DF129" s="43">
        <f t="shared" si="186"/>
        <v>0</v>
      </c>
      <c r="DG129" s="13">
        <f ca="1">'13年1-9支出明细'!AP124/9*12</f>
        <v>0</v>
      </c>
      <c r="DH129" s="13">
        <f t="shared" si="247"/>
        <v>0</v>
      </c>
      <c r="DI129" s="43">
        <f t="shared" si="187"/>
        <v>0</v>
      </c>
      <c r="DJ129" s="13">
        <f ca="1">'13年1-9支出明细'!AQ124/9*12</f>
        <v>0</v>
      </c>
      <c r="DK129" s="13">
        <f t="shared" si="248"/>
        <v>0</v>
      </c>
      <c r="DL129" s="43">
        <f t="shared" si="188"/>
        <v>0</v>
      </c>
      <c r="DM129" s="13">
        <f ca="1">'13年1-9支出明细'!AR124/9*12</f>
        <v>0</v>
      </c>
      <c r="DN129" s="13">
        <f ca="1">Sheet2!DK123+Sheet2!AH123</f>
        <v>0</v>
      </c>
      <c r="DO129" s="13"/>
      <c r="DP129" s="43">
        <f t="shared" si="189"/>
        <v>0</v>
      </c>
      <c r="DQ129" s="13">
        <f ca="1">'13年1-9支出明细'!AT124/9*12</f>
        <v>0</v>
      </c>
      <c r="DR129" s="13">
        <f t="shared" si="249"/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43">
        <f t="shared" si="190"/>
        <v>0</v>
      </c>
      <c r="EA129" s="13">
        <v>0</v>
      </c>
      <c r="EB129" s="13">
        <f t="shared" si="250"/>
        <v>0</v>
      </c>
      <c r="EC129" s="43">
        <f t="shared" si="191"/>
        <v>0</v>
      </c>
      <c r="ED129" s="13">
        <f ca="1">'13年1-9支出明细'!BC124/9*12</f>
        <v>0</v>
      </c>
      <c r="EE129" s="13">
        <f t="shared" si="251"/>
        <v>0</v>
      </c>
      <c r="EF129" s="43">
        <f t="shared" si="192"/>
        <v>0</v>
      </c>
      <c r="EG129" s="13">
        <f ca="1">'13年1-9支出明细'!BD124/9*12</f>
        <v>0</v>
      </c>
      <c r="EH129" s="13">
        <f t="shared" si="252"/>
        <v>0</v>
      </c>
      <c r="EI129" s="43">
        <f t="shared" si="193"/>
        <v>0</v>
      </c>
      <c r="EJ129" s="13">
        <f ca="1">'13年1-9支出明细'!BE124/9*12</f>
        <v>0</v>
      </c>
      <c r="EK129" s="13">
        <f t="shared" si="253"/>
        <v>0</v>
      </c>
      <c r="EL129" s="13">
        <f ca="1">Sheet2!DZ123+Sheet2!AV123</f>
        <v>0</v>
      </c>
      <c r="EM129" s="43">
        <f t="shared" si="194"/>
        <v>0</v>
      </c>
      <c r="EN129" s="13">
        <f ca="1">'13年1-9支出明细'!BG124/9*12</f>
        <v>0</v>
      </c>
      <c r="EO129" s="13">
        <f t="shared" si="254"/>
        <v>0</v>
      </c>
      <c r="EP129" s="43">
        <f t="shared" si="195"/>
        <v>0</v>
      </c>
      <c r="EQ129" s="13">
        <f ca="1">'13年1-9支出明细'!BH124/9*12</f>
        <v>0</v>
      </c>
      <c r="ER129" s="13">
        <f t="shared" si="255"/>
        <v>0</v>
      </c>
      <c r="ES129" s="43">
        <f t="shared" si="196"/>
        <v>0</v>
      </c>
      <c r="ET129" s="13">
        <v>0</v>
      </c>
      <c r="EU129" s="13">
        <f t="shared" si="256"/>
        <v>0</v>
      </c>
      <c r="EV129" s="43">
        <f t="shared" si="197"/>
        <v>0</v>
      </c>
      <c r="EW129" s="13">
        <v>0</v>
      </c>
      <c r="EX129" s="13">
        <f t="shared" si="257"/>
        <v>0</v>
      </c>
      <c r="EY129" s="43">
        <f t="shared" si="198"/>
        <v>0</v>
      </c>
      <c r="EZ129" s="13">
        <v>0</v>
      </c>
      <c r="FA129" s="13">
        <f t="shared" si="258"/>
        <v>0</v>
      </c>
      <c r="FB129" s="43">
        <f t="shared" si="199"/>
        <v>0</v>
      </c>
      <c r="FC129" s="13">
        <f ca="1">'13年1-9支出明细'!BL124/9*12</f>
        <v>0</v>
      </c>
      <c r="FD129" s="13">
        <f t="shared" si="259"/>
        <v>0</v>
      </c>
      <c r="FE129" s="43">
        <f t="shared" si="200"/>
        <v>0</v>
      </c>
      <c r="FF129" s="13">
        <f ca="1">'13年1-9支出明细'!BM124/9*12</f>
        <v>0</v>
      </c>
      <c r="FG129" s="13">
        <f t="shared" si="260"/>
        <v>0</v>
      </c>
      <c r="FH129" s="43">
        <f t="shared" si="201"/>
        <v>0</v>
      </c>
      <c r="FI129" s="13">
        <f ca="1">'13年1-9支出明细'!BN124/9*12</f>
        <v>76.26666666666668</v>
      </c>
      <c r="FJ129" s="13">
        <f ca="1">Sheet2!EX123+Sheet2!BF123</f>
        <v>0</v>
      </c>
      <c r="FK129" s="13">
        <f t="shared" si="261"/>
        <v>88.509390393952089</v>
      </c>
      <c r="FL129" s="43">
        <f t="shared" si="202"/>
        <v>5.8343274384696496E-5</v>
      </c>
      <c r="FM129" s="13">
        <v>0</v>
      </c>
      <c r="FN129" s="13">
        <v>0</v>
      </c>
      <c r="FO129" s="43">
        <v>0</v>
      </c>
      <c r="FP129" s="13">
        <v>0</v>
      </c>
      <c r="FQ129" s="13">
        <f t="shared" si="262"/>
        <v>0</v>
      </c>
      <c r="FR129" s="43">
        <f t="shared" si="203"/>
        <v>0</v>
      </c>
      <c r="FS129" s="13">
        <f ca="1">'13年1-9支出明细'!BR124/9*12</f>
        <v>0</v>
      </c>
      <c r="FT129" s="13">
        <f ca="1">Sheet2!FC39+Sheet2!BJ39</f>
        <v>0</v>
      </c>
      <c r="FU129" s="13"/>
      <c r="FV129" s="43"/>
      <c r="FW129" s="13">
        <f ca="1">'13年1-9支出明细'!BT124/9*12</f>
        <v>0</v>
      </c>
      <c r="FX129" s="13">
        <f t="shared" si="263"/>
        <v>0</v>
      </c>
      <c r="FY129" s="43">
        <f t="shared" si="204"/>
        <v>0</v>
      </c>
      <c r="FZ129" s="12">
        <f ca="1">'13年1-9支出明细'!BU124/9*12</f>
        <v>8465.5333333333328</v>
      </c>
      <c r="GA129" s="12">
        <f t="shared" si="264"/>
        <v>9824.4649653804336</v>
      </c>
      <c r="GB129" s="43">
        <f t="shared" si="205"/>
        <v>2.9259178885849126E-4</v>
      </c>
      <c r="GC129" s="12">
        <f ca="1">'13年1-9支出明细'!BV124/9*12</f>
        <v>0</v>
      </c>
      <c r="GD129" s="12">
        <f t="shared" si="265"/>
        <v>0</v>
      </c>
      <c r="GE129" s="43">
        <f t="shared" si="206"/>
        <v>0</v>
      </c>
      <c r="GF129" s="12">
        <v>0</v>
      </c>
      <c r="GG129" s="12">
        <f t="shared" si="266"/>
        <v>0</v>
      </c>
      <c r="GH129" s="43">
        <f t="shared" si="207"/>
        <v>0</v>
      </c>
      <c r="GI129" s="12">
        <v>0</v>
      </c>
      <c r="GJ129" s="12">
        <f t="shared" si="267"/>
        <v>0</v>
      </c>
      <c r="GK129" s="43">
        <f t="shared" si="208"/>
        <v>0</v>
      </c>
      <c r="GL129" s="27">
        <f t="shared" si="305"/>
        <v>0</v>
      </c>
      <c r="GM129" s="27">
        <f t="shared" si="268"/>
        <v>0</v>
      </c>
      <c r="GN129" s="43">
        <f t="shared" si="209"/>
        <v>0</v>
      </c>
      <c r="GO129" s="13">
        <f ca="1">'13年1-9支出明细'!BZ124/9*12</f>
        <v>0</v>
      </c>
      <c r="GP129" s="13" t="e">
        <f t="shared" si="269"/>
        <v>#DIV/0!</v>
      </c>
      <c r="GQ129" s="43" t="e">
        <f t="shared" si="210"/>
        <v>#DIV/0!</v>
      </c>
      <c r="GR129" s="13">
        <f ca="1">'13年1-9支出明细'!CA124/9*12</f>
        <v>0</v>
      </c>
      <c r="GS129" s="13">
        <f t="shared" si="270"/>
        <v>0</v>
      </c>
      <c r="GT129" s="43">
        <f t="shared" si="211"/>
        <v>0</v>
      </c>
      <c r="GU129" s="13">
        <f ca="1">'13年1-9支出明细'!CB124/9*12</f>
        <v>0</v>
      </c>
      <c r="GV129" s="27">
        <f t="shared" si="271"/>
        <v>0</v>
      </c>
      <c r="GW129" s="38">
        <f t="shared" si="214"/>
        <v>0</v>
      </c>
      <c r="GX129" s="13">
        <f ca="1">'13年1-9支出明细'!CC124/9*12</f>
        <v>0</v>
      </c>
      <c r="GY129" s="13">
        <f t="shared" si="272"/>
        <v>0</v>
      </c>
      <c r="GZ129" s="43">
        <f t="shared" si="212"/>
        <v>0</v>
      </c>
      <c r="HA129" s="13">
        <f ca="1">'13年1-9支出明细'!CD124/9*12</f>
        <v>0</v>
      </c>
      <c r="HB129" s="13">
        <f t="shared" si="273"/>
        <v>0</v>
      </c>
      <c r="HC129" s="56">
        <f t="shared" si="213"/>
        <v>0</v>
      </c>
    </row>
    <row r="130" spans="1:211">
      <c r="A130" s="18">
        <v>412</v>
      </c>
      <c r="B130" s="3" t="s">
        <v>601</v>
      </c>
      <c r="C130" s="3" t="s">
        <v>419</v>
      </c>
      <c r="D130" s="12">
        <f t="shared" si="290"/>
        <v>375072.16000000009</v>
      </c>
      <c r="E130" s="12">
        <f t="shared" si="291"/>
        <v>363618.4</v>
      </c>
      <c r="F130" s="13">
        <v>202752</v>
      </c>
      <c r="G130" s="26">
        <f t="shared" si="215"/>
        <v>235298.81015499873</v>
      </c>
      <c r="H130" s="40">
        <f t="shared" si="216"/>
        <v>2.9685446014338828E-3</v>
      </c>
      <c r="I130" s="13">
        <v>62428</v>
      </c>
      <c r="J130" s="13">
        <f t="shared" si="217"/>
        <v>72449.268664951582</v>
      </c>
      <c r="K130" s="40">
        <f t="shared" si="155"/>
        <v>1.6815623801515087E-3</v>
      </c>
      <c r="L130" s="13">
        <v>91238.399999999994</v>
      </c>
      <c r="M130" s="13">
        <f t="shared" si="218"/>
        <v>105884.46456974946</v>
      </c>
      <c r="N130" s="40">
        <f t="shared" si="156"/>
        <v>2.9685446014338832E-3</v>
      </c>
      <c r="O130" s="13">
        <v>0</v>
      </c>
      <c r="P130" s="13">
        <v>0</v>
      </c>
      <c r="Q130" s="13">
        <f t="shared" si="301"/>
        <v>0</v>
      </c>
      <c r="R130" s="43">
        <f t="shared" si="302"/>
        <v>0</v>
      </c>
      <c r="S130" s="124">
        <v>0</v>
      </c>
      <c r="T130" s="130">
        <v>7200</v>
      </c>
      <c r="U130" s="125">
        <v>0</v>
      </c>
      <c r="V130" s="125">
        <f t="shared" si="219"/>
        <v>8355.7816106178561</v>
      </c>
      <c r="W130" s="43">
        <f t="shared" si="157"/>
        <v>1.2881064834693002E-3</v>
      </c>
      <c r="X130" s="13">
        <f ca="1">'13年1-9支出明细'!K125/9*12</f>
        <v>0</v>
      </c>
      <c r="Y130" s="13">
        <f t="shared" si="220"/>
        <v>0</v>
      </c>
      <c r="Z130" s="43">
        <f t="shared" si="158"/>
        <v>0</v>
      </c>
      <c r="AA130" s="13">
        <f ca="1">'13年1-9支出明细'!L125/9*12</f>
        <v>0</v>
      </c>
      <c r="AB130" s="13">
        <f t="shared" si="221"/>
        <v>0</v>
      </c>
      <c r="AC130" s="43">
        <f t="shared" si="159"/>
        <v>0</v>
      </c>
      <c r="AD130" s="13">
        <f ca="1">'13年1-9支出明细'!M125/9*12</f>
        <v>0</v>
      </c>
      <c r="AE130" s="13">
        <f t="shared" si="222"/>
        <v>0</v>
      </c>
      <c r="AF130" s="43">
        <f t="shared" si="160"/>
        <v>0</v>
      </c>
      <c r="AG130" s="13">
        <f ca="1">'13年1-9支出明细'!N125/9*12</f>
        <v>0</v>
      </c>
      <c r="AH130" s="23">
        <v>0</v>
      </c>
      <c r="AI130" s="43">
        <v>0</v>
      </c>
      <c r="AJ130" s="23">
        <f t="shared" si="161"/>
        <v>0</v>
      </c>
      <c r="AK130" s="23">
        <f t="shared" si="162"/>
        <v>0</v>
      </c>
      <c r="AL130" s="43">
        <f t="shared" si="163"/>
        <v>0</v>
      </c>
      <c r="AM130" s="13">
        <f ca="1">'13年1-9支出明细'!P125/9*12</f>
        <v>0</v>
      </c>
      <c r="AN130" s="13">
        <f t="shared" si="223"/>
        <v>0</v>
      </c>
      <c r="AO130" s="43">
        <f t="shared" si="164"/>
        <v>0</v>
      </c>
      <c r="AP130" s="13">
        <f ca="1">'13年1-9支出明细'!Q125/9*12</f>
        <v>0</v>
      </c>
      <c r="AQ130" s="13">
        <f t="shared" si="224"/>
        <v>0</v>
      </c>
      <c r="AR130" s="43">
        <f t="shared" si="165"/>
        <v>0</v>
      </c>
      <c r="AS130" s="13">
        <f ca="1">'13年1-9支出明细'!R125/9*12</f>
        <v>0</v>
      </c>
      <c r="AT130" s="13">
        <f t="shared" si="225"/>
        <v>0</v>
      </c>
      <c r="AU130" s="43">
        <f t="shared" si="166"/>
        <v>0</v>
      </c>
      <c r="AV130" s="13">
        <v>0</v>
      </c>
      <c r="AW130" s="13">
        <f t="shared" si="226"/>
        <v>0</v>
      </c>
      <c r="AX130" s="43">
        <f t="shared" si="167"/>
        <v>0</v>
      </c>
      <c r="AY130" s="12">
        <f t="shared" si="227"/>
        <v>5944.9333333333334</v>
      </c>
      <c r="AZ130" s="31">
        <f t="shared" si="228"/>
        <v>6899.2450865299679</v>
      </c>
      <c r="BA130" s="43">
        <f t="shared" si="168"/>
        <v>5.6946630831374307E-5</v>
      </c>
      <c r="BB130" s="13">
        <f ca="1">'13年1-9支出明细'!U125/9*12</f>
        <v>0</v>
      </c>
      <c r="BC130" s="13">
        <f t="shared" si="229"/>
        <v>0</v>
      </c>
      <c r="BD130" s="43">
        <f t="shared" si="169"/>
        <v>0</v>
      </c>
      <c r="BE130" s="13">
        <f ca="1">'13年1-9支出明细'!V125/9*12</f>
        <v>0</v>
      </c>
      <c r="BF130" s="13">
        <f t="shared" si="230"/>
        <v>0</v>
      </c>
      <c r="BG130" s="43">
        <f t="shared" si="170"/>
        <v>0</v>
      </c>
      <c r="BH130" s="13">
        <f ca="1">'13年1-9支出明细'!W125/9*12</f>
        <v>0</v>
      </c>
      <c r="BI130" s="13">
        <f t="shared" si="231"/>
        <v>0</v>
      </c>
      <c r="BJ130" s="43">
        <f t="shared" si="171"/>
        <v>0</v>
      </c>
      <c r="BK130" s="13">
        <f ca="1">'13年1-9支出明细'!X125/9*12</f>
        <v>0</v>
      </c>
      <c r="BL130" s="13">
        <f t="shared" si="232"/>
        <v>0</v>
      </c>
      <c r="BM130" s="43">
        <f t="shared" si="172"/>
        <v>0</v>
      </c>
      <c r="BN130" s="13">
        <f ca="1">'13年1-9支出明细'!Y125/9*12</f>
        <v>20</v>
      </c>
      <c r="BO130" s="13">
        <f t="shared" si="233"/>
        <v>23.210504473938482</v>
      </c>
      <c r="BP130" s="43">
        <f t="shared" si="173"/>
        <v>9.8935879320230582E-6</v>
      </c>
      <c r="BQ130" s="13">
        <f ca="1">'13年1-9支出明细'!Z125/9*12</f>
        <v>30.93333333333333</v>
      </c>
      <c r="BR130" s="13">
        <f ca="1">Sheet2!EP124+Sheet2!V124</f>
        <v>5894</v>
      </c>
      <c r="BS130" s="13">
        <f t="shared" si="234"/>
        <v>35.898913586358184</v>
      </c>
      <c r="BT130" s="43">
        <f t="shared" si="174"/>
        <v>3.4976845512200869E-7</v>
      </c>
      <c r="BU130" s="13">
        <f ca="1">'13年1-9支出明细'!AB125/9*12</f>
        <v>5945.3333333333339</v>
      </c>
      <c r="BV130" s="13">
        <f t="shared" si="235"/>
        <v>6899.7092966194459</v>
      </c>
      <c r="BW130" s="43">
        <f t="shared" si="175"/>
        <v>1.3116514418223316E-3</v>
      </c>
      <c r="BX130" s="13">
        <f ca="1">'13年1-9支出明细'!AC125/9*12</f>
        <v>1913.3333333333335</v>
      </c>
      <c r="BY130" s="13">
        <f t="shared" si="236"/>
        <v>2220.4715946734486</v>
      </c>
      <c r="BZ130" s="43">
        <f t="shared" si="176"/>
        <v>1.7057881958101734E-3</v>
      </c>
      <c r="CA130" s="12">
        <f t="shared" si="274"/>
        <v>1358.3999999999999</v>
      </c>
      <c r="CB130" s="30">
        <f t="shared" si="237"/>
        <v>1576.4574638699016</v>
      </c>
      <c r="CC130" s="43">
        <f t="shared" si="177"/>
        <v>5.0792385156340572E-6</v>
      </c>
      <c r="CD130" s="13">
        <f ca="1">'13年1-9支出明细'!AE125/9*12</f>
        <v>1358.3999999999999</v>
      </c>
      <c r="CE130" s="13">
        <f t="shared" si="238"/>
        <v>1576.4574638699019</v>
      </c>
      <c r="CF130" s="43">
        <f t="shared" si="178"/>
        <v>5.8797494403642737E-6</v>
      </c>
      <c r="CG130" s="13">
        <f ca="1">'13年1-9支出明细'!AF125/9*12</f>
        <v>0</v>
      </c>
      <c r="CH130" s="13">
        <f ca="1">Sheet2!BP124+Sheet2!ET124</f>
        <v>0</v>
      </c>
      <c r="CI130" s="13">
        <f t="shared" si="239"/>
        <v>0</v>
      </c>
      <c r="CJ130" s="43">
        <f t="shared" si="179"/>
        <v>0</v>
      </c>
      <c r="CK130" s="12">
        <f t="shared" si="303"/>
        <v>26.666666666666668</v>
      </c>
      <c r="CL130" s="30">
        <f t="shared" si="240"/>
        <v>30.947339298584652</v>
      </c>
      <c r="CM130" s="43">
        <f t="shared" si="180"/>
        <v>2.9106383869279668E-7</v>
      </c>
      <c r="CN130" s="13">
        <f ca="1">'13年1-9支出明细'!AI125/9*12</f>
        <v>0</v>
      </c>
      <c r="CO130" s="13">
        <f t="shared" si="241"/>
        <v>0</v>
      </c>
      <c r="CP130" s="43">
        <f t="shared" si="181"/>
        <v>0</v>
      </c>
      <c r="CQ130" s="13">
        <f ca="1">'13年1-9支出明细'!AJ125/9*12</f>
        <v>0</v>
      </c>
      <c r="CR130" s="13">
        <f t="shared" si="242"/>
        <v>0</v>
      </c>
      <c r="CS130" s="43">
        <f t="shared" si="182"/>
        <v>0</v>
      </c>
      <c r="CT130" s="13">
        <f ca="1">'13年1-9支出明细'!AK125/9*12</f>
        <v>0</v>
      </c>
      <c r="CU130" s="13">
        <f t="shared" si="243"/>
        <v>0</v>
      </c>
      <c r="CV130" s="43">
        <f t="shared" si="183"/>
        <v>0</v>
      </c>
      <c r="CW130" s="13">
        <f ca="1">'13年1-9支出明细'!AL125/9*12</f>
        <v>0</v>
      </c>
      <c r="CX130" s="13">
        <f t="shared" si="244"/>
        <v>0</v>
      </c>
      <c r="CY130" s="43">
        <f t="shared" si="184"/>
        <v>0</v>
      </c>
      <c r="CZ130" s="13">
        <f ca="1">'13年1-9支出明细'!AM125/9*12</f>
        <v>0</v>
      </c>
      <c r="DA130" s="13">
        <f t="shared" si="245"/>
        <v>0</v>
      </c>
      <c r="DB130" s="43">
        <f t="shared" si="185"/>
        <v>0</v>
      </c>
      <c r="DC130" s="13">
        <f ca="1">'13年1-9支出明细'!AN125/9*12</f>
        <v>0</v>
      </c>
      <c r="DD130" s="13">
        <f t="shared" si="246"/>
        <v>0</v>
      </c>
      <c r="DE130" s="14">
        <f t="shared" si="304"/>
        <v>0</v>
      </c>
      <c r="DF130" s="43">
        <f t="shared" si="186"/>
        <v>0</v>
      </c>
      <c r="DG130" s="13">
        <f ca="1">'13年1-9支出明细'!AP125/9*12</f>
        <v>0</v>
      </c>
      <c r="DH130" s="13">
        <f t="shared" si="247"/>
        <v>0</v>
      </c>
      <c r="DI130" s="43">
        <f t="shared" si="187"/>
        <v>0</v>
      </c>
      <c r="DJ130" s="13">
        <f ca="1">'13年1-9支出明细'!AQ125/9*12</f>
        <v>0</v>
      </c>
      <c r="DK130" s="13">
        <f t="shared" si="248"/>
        <v>0</v>
      </c>
      <c r="DL130" s="43">
        <f t="shared" si="188"/>
        <v>0</v>
      </c>
      <c r="DM130" s="13">
        <f ca="1">'13年1-9支出明细'!AR125/9*12</f>
        <v>0</v>
      </c>
      <c r="DN130" s="13">
        <f ca="1">Sheet2!DK124+Sheet2!AH124</f>
        <v>0</v>
      </c>
      <c r="DO130" s="13"/>
      <c r="DP130" s="43">
        <f t="shared" si="189"/>
        <v>0</v>
      </c>
      <c r="DQ130" s="13">
        <f ca="1">'13年1-9支出明细'!AT125/9*12</f>
        <v>0</v>
      </c>
      <c r="DR130" s="13">
        <f t="shared" si="249"/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43">
        <f t="shared" si="190"/>
        <v>0</v>
      </c>
      <c r="EA130" s="13">
        <v>0</v>
      </c>
      <c r="EB130" s="13">
        <f t="shared" si="250"/>
        <v>0</v>
      </c>
      <c r="EC130" s="43">
        <f t="shared" si="191"/>
        <v>0</v>
      </c>
      <c r="ED130" s="13">
        <f ca="1">'13年1-9支出明细'!BC125/9*12</f>
        <v>0</v>
      </c>
      <c r="EE130" s="13">
        <f t="shared" si="251"/>
        <v>0</v>
      </c>
      <c r="EF130" s="43">
        <f t="shared" si="192"/>
        <v>0</v>
      </c>
      <c r="EG130" s="13">
        <f ca="1">'13年1-9支出明细'!BD125/9*12</f>
        <v>0</v>
      </c>
      <c r="EH130" s="13">
        <f t="shared" si="252"/>
        <v>0</v>
      </c>
      <c r="EI130" s="43">
        <f t="shared" si="193"/>
        <v>0</v>
      </c>
      <c r="EJ130" s="13">
        <f ca="1">'13年1-9支出明细'!BE125/9*12</f>
        <v>0</v>
      </c>
      <c r="EK130" s="13">
        <f t="shared" si="253"/>
        <v>0</v>
      </c>
      <c r="EL130" s="13">
        <f ca="1">Sheet2!DZ124+Sheet2!AV124</f>
        <v>0</v>
      </c>
      <c r="EM130" s="43">
        <f t="shared" si="194"/>
        <v>0</v>
      </c>
      <c r="EN130" s="13">
        <v>0</v>
      </c>
      <c r="EO130" s="13">
        <f t="shared" si="254"/>
        <v>0</v>
      </c>
      <c r="EP130" s="43">
        <f t="shared" si="195"/>
        <v>0</v>
      </c>
      <c r="EQ130" s="13">
        <f ca="1">'13年1-9支出明细'!BH125/9*12</f>
        <v>0</v>
      </c>
      <c r="ER130" s="13">
        <f t="shared" si="255"/>
        <v>0</v>
      </c>
      <c r="ES130" s="43">
        <f t="shared" si="196"/>
        <v>0</v>
      </c>
      <c r="ET130" s="13">
        <v>0</v>
      </c>
      <c r="EU130" s="13">
        <f t="shared" si="256"/>
        <v>0</v>
      </c>
      <c r="EV130" s="43">
        <f t="shared" si="197"/>
        <v>0</v>
      </c>
      <c r="EW130" s="13">
        <v>0</v>
      </c>
      <c r="EX130" s="13">
        <f t="shared" si="257"/>
        <v>0</v>
      </c>
      <c r="EY130" s="43">
        <f t="shared" si="198"/>
        <v>0</v>
      </c>
      <c r="EZ130" s="13">
        <v>0</v>
      </c>
      <c r="FA130" s="13">
        <f t="shared" si="258"/>
        <v>0</v>
      </c>
      <c r="FB130" s="43">
        <f t="shared" si="199"/>
        <v>0</v>
      </c>
      <c r="FC130" s="13">
        <f ca="1">'13年1-9支出明细'!BL125/9*12</f>
        <v>0</v>
      </c>
      <c r="FD130" s="13">
        <f t="shared" si="259"/>
        <v>0</v>
      </c>
      <c r="FE130" s="43">
        <f t="shared" si="200"/>
        <v>0</v>
      </c>
      <c r="FF130" s="13">
        <f ca="1">'13年1-9支出明细'!BM125/9*12</f>
        <v>0</v>
      </c>
      <c r="FG130" s="13">
        <f t="shared" si="260"/>
        <v>0</v>
      </c>
      <c r="FH130" s="43">
        <f t="shared" si="201"/>
        <v>0</v>
      </c>
      <c r="FI130" s="13">
        <f ca="1">'13年1-9支出明细'!BN125/9*12</f>
        <v>26.666666666666668</v>
      </c>
      <c r="FJ130" s="13">
        <f ca="1">Sheet2!EX124+Sheet2!BF124</f>
        <v>0</v>
      </c>
      <c r="FK130" s="13">
        <f t="shared" si="261"/>
        <v>30.947339298584641</v>
      </c>
      <c r="FL130" s="43">
        <f t="shared" si="202"/>
        <v>2.0399746288355416E-5</v>
      </c>
      <c r="FM130" s="13">
        <f ca="1">'13年1-9支出明细'!BP125/9*12</f>
        <v>0</v>
      </c>
      <c r="FN130" s="13">
        <v>0</v>
      </c>
      <c r="FO130" s="43">
        <v>0</v>
      </c>
      <c r="FP130" s="13">
        <v>0</v>
      </c>
      <c r="FQ130" s="13">
        <f t="shared" si="262"/>
        <v>0</v>
      </c>
      <c r="FR130" s="43">
        <f t="shared" si="203"/>
        <v>0</v>
      </c>
      <c r="FS130" s="13">
        <f ca="1">'13年1-9支出明细'!BR125/9*12</f>
        <v>0</v>
      </c>
      <c r="FT130" s="13">
        <f ca="1">Sheet2!FC40+Sheet2!BJ40</f>
        <v>0</v>
      </c>
      <c r="FU130" s="13"/>
      <c r="FV130" s="43"/>
      <c r="FW130" s="13">
        <f ca="1">'13年1-9支出明细'!BT125/9*12</f>
        <v>0</v>
      </c>
      <c r="FX130" s="13">
        <f t="shared" si="263"/>
        <v>0</v>
      </c>
      <c r="FY130" s="43">
        <f t="shared" si="204"/>
        <v>0</v>
      </c>
      <c r="FZ130" s="12">
        <f ca="1">'13年1-9支出明细'!BU125/9*12</f>
        <v>4123.76</v>
      </c>
      <c r="GA130" s="12">
        <f t="shared" si="264"/>
        <v>4785.7274964724284</v>
      </c>
      <c r="GB130" s="43">
        <f t="shared" si="205"/>
        <v>1.4252832842464252E-4</v>
      </c>
      <c r="GC130" s="12">
        <f ca="1">'13年1-9支出明细'!BV125/9*12</f>
        <v>0</v>
      </c>
      <c r="GD130" s="12">
        <f t="shared" si="265"/>
        <v>0</v>
      </c>
      <c r="GE130" s="43">
        <f t="shared" si="206"/>
        <v>0</v>
      </c>
      <c r="GF130" s="12">
        <f ca="1">'13年1-9支出明细'!BW125/9*12</f>
        <v>0</v>
      </c>
      <c r="GG130" s="12">
        <f t="shared" si="266"/>
        <v>0</v>
      </c>
      <c r="GH130" s="43">
        <f t="shared" si="207"/>
        <v>0</v>
      </c>
      <c r="GI130" s="12">
        <v>0</v>
      </c>
      <c r="GJ130" s="12">
        <f t="shared" si="267"/>
        <v>0</v>
      </c>
      <c r="GK130" s="43">
        <f t="shared" si="208"/>
        <v>0</v>
      </c>
      <c r="GL130" s="27">
        <f t="shared" si="305"/>
        <v>0</v>
      </c>
      <c r="GM130" s="27">
        <f t="shared" si="268"/>
        <v>0</v>
      </c>
      <c r="GN130" s="43">
        <f t="shared" si="209"/>
        <v>0</v>
      </c>
      <c r="GO130" s="13">
        <f ca="1">'13年1-9支出明细'!BZ125/9*12</f>
        <v>0</v>
      </c>
      <c r="GP130" s="13" t="e">
        <f t="shared" si="269"/>
        <v>#DIV/0!</v>
      </c>
      <c r="GQ130" s="43" t="e">
        <f t="shared" si="210"/>
        <v>#DIV/0!</v>
      </c>
      <c r="GR130" s="13">
        <f ca="1">'13年1-9支出明细'!CA125/9*12</f>
        <v>0</v>
      </c>
      <c r="GS130" s="13">
        <f t="shared" si="270"/>
        <v>0</v>
      </c>
      <c r="GT130" s="43">
        <f t="shared" si="211"/>
        <v>0</v>
      </c>
      <c r="GU130" s="13">
        <f ca="1">'13年1-9支出明细'!CB125/9*12</f>
        <v>0</v>
      </c>
      <c r="GV130" s="27">
        <f t="shared" si="271"/>
        <v>0</v>
      </c>
      <c r="GW130" s="38">
        <f t="shared" si="214"/>
        <v>0</v>
      </c>
      <c r="GX130" s="13">
        <f ca="1">'13年1-9支出明细'!CC125/9*12</f>
        <v>0</v>
      </c>
      <c r="GY130" s="13">
        <f t="shared" si="272"/>
        <v>0</v>
      </c>
      <c r="GZ130" s="43">
        <f t="shared" si="212"/>
        <v>0</v>
      </c>
      <c r="HA130" s="13">
        <f ca="1">'13年1-9支出明细'!CD125/9*12</f>
        <v>0</v>
      </c>
      <c r="HB130" s="13">
        <f t="shared" si="273"/>
        <v>0</v>
      </c>
      <c r="HC130" s="56">
        <f t="shared" si="213"/>
        <v>0</v>
      </c>
    </row>
    <row r="131" spans="1:211">
      <c r="A131" s="18">
        <v>413</v>
      </c>
      <c r="B131" s="3" t="s">
        <v>602</v>
      </c>
      <c r="C131" s="3" t="s">
        <v>420</v>
      </c>
      <c r="D131" s="12">
        <f t="shared" si="290"/>
        <v>439827.94999999995</v>
      </c>
      <c r="E131" s="12">
        <f t="shared" si="291"/>
        <v>367455</v>
      </c>
      <c r="F131" s="13">
        <v>195900</v>
      </c>
      <c r="G131" s="26">
        <f t="shared" si="215"/>
        <v>227346.89132222743</v>
      </c>
      <c r="H131" s="40">
        <f t="shared" si="216"/>
        <v>2.8682226928508606E-3</v>
      </c>
      <c r="I131" s="13">
        <v>73800</v>
      </c>
      <c r="J131" s="13">
        <f t="shared" si="217"/>
        <v>85646.761508833006</v>
      </c>
      <c r="K131" s="40">
        <f t="shared" si="155"/>
        <v>1.987878894969907E-3</v>
      </c>
      <c r="L131" s="13">
        <v>88155</v>
      </c>
      <c r="M131" s="13">
        <f t="shared" si="218"/>
        <v>102306.10109500236</v>
      </c>
      <c r="N131" s="40">
        <f t="shared" si="156"/>
        <v>2.868222692850861E-3</v>
      </c>
      <c r="O131" s="13">
        <v>11520</v>
      </c>
      <c r="P131" s="13">
        <v>0</v>
      </c>
      <c r="Q131" s="13">
        <f t="shared" si="301"/>
        <v>13369.250576988568</v>
      </c>
      <c r="R131" s="43">
        <f t="shared" si="302"/>
        <v>2.0609703735508804E-3</v>
      </c>
      <c r="S131" s="124">
        <v>13920</v>
      </c>
      <c r="T131" s="130">
        <v>9600</v>
      </c>
      <c r="U131" s="125">
        <v>0</v>
      </c>
      <c r="V131" s="125">
        <f t="shared" si="219"/>
        <v>11141.042147490474</v>
      </c>
      <c r="W131" s="43">
        <f t="shared" si="157"/>
        <v>1.7174753112924003E-3</v>
      </c>
      <c r="X131" s="13">
        <f ca="1">'13年1-9支出明细'!K126/9*12</f>
        <v>0</v>
      </c>
      <c r="Y131" s="13">
        <f t="shared" si="220"/>
        <v>0</v>
      </c>
      <c r="Z131" s="43">
        <f t="shared" si="158"/>
        <v>0</v>
      </c>
      <c r="AA131" s="13">
        <f ca="1">'13年1-9支出明细'!L126/9*12</f>
        <v>0</v>
      </c>
      <c r="AB131" s="13">
        <f t="shared" si="221"/>
        <v>0</v>
      </c>
      <c r="AC131" s="43">
        <f t="shared" si="159"/>
        <v>0</v>
      </c>
      <c r="AD131" s="13">
        <f ca="1">'13年1-9支出明细'!M126/9*12</f>
        <v>0</v>
      </c>
      <c r="AE131" s="13">
        <f t="shared" si="222"/>
        <v>0</v>
      </c>
      <c r="AF131" s="43">
        <f t="shared" si="160"/>
        <v>0</v>
      </c>
      <c r="AG131" s="13">
        <f ca="1">'13年1-9支出明细'!N126/9*12</f>
        <v>0</v>
      </c>
      <c r="AH131" s="23">
        <v>0</v>
      </c>
      <c r="AI131" s="43">
        <v>0</v>
      </c>
      <c r="AJ131" s="23">
        <f t="shared" si="161"/>
        <v>0</v>
      </c>
      <c r="AK131" s="23">
        <f t="shared" si="162"/>
        <v>0</v>
      </c>
      <c r="AL131" s="43">
        <f t="shared" si="163"/>
        <v>0</v>
      </c>
      <c r="AM131" s="13">
        <f ca="1">'13年1-9支出明细'!P126/9*12</f>
        <v>0</v>
      </c>
      <c r="AN131" s="13">
        <f t="shared" si="223"/>
        <v>0</v>
      </c>
      <c r="AO131" s="43">
        <f t="shared" si="164"/>
        <v>0</v>
      </c>
      <c r="AP131" s="13">
        <f ca="1">'13年1-9支出明细'!Q126/9*12</f>
        <v>0</v>
      </c>
      <c r="AQ131" s="13">
        <f t="shared" si="224"/>
        <v>0</v>
      </c>
      <c r="AR131" s="43">
        <f t="shared" si="165"/>
        <v>0</v>
      </c>
      <c r="AS131" s="13">
        <f ca="1">'13年1-9支出明细'!R126/9*12</f>
        <v>0</v>
      </c>
      <c r="AT131" s="13">
        <f t="shared" si="225"/>
        <v>0</v>
      </c>
      <c r="AU131" s="43">
        <f t="shared" si="166"/>
        <v>0</v>
      </c>
      <c r="AV131" s="13">
        <v>0</v>
      </c>
      <c r="AW131" s="13">
        <f t="shared" si="226"/>
        <v>0</v>
      </c>
      <c r="AX131" s="43">
        <f t="shared" si="167"/>
        <v>0</v>
      </c>
      <c r="AY131" s="12">
        <f t="shared" si="227"/>
        <v>35536.936666666668</v>
      </c>
      <c r="AZ131" s="31">
        <f t="shared" si="228"/>
        <v>41241.511374586764</v>
      </c>
      <c r="BA131" s="43">
        <f t="shared" si="168"/>
        <v>3.4040900036466843E-4</v>
      </c>
      <c r="BB131" s="13">
        <f ca="1">'13年1-9支出明细'!U126/9*12</f>
        <v>0</v>
      </c>
      <c r="BC131" s="13">
        <f t="shared" si="229"/>
        <v>0</v>
      </c>
      <c r="BD131" s="43">
        <f t="shared" si="169"/>
        <v>0</v>
      </c>
      <c r="BE131" s="13">
        <f ca="1">'13年1-9支出明细'!V126/9*12</f>
        <v>0</v>
      </c>
      <c r="BF131" s="13">
        <f t="shared" si="230"/>
        <v>0</v>
      </c>
      <c r="BG131" s="43">
        <f t="shared" si="170"/>
        <v>0</v>
      </c>
      <c r="BH131" s="13">
        <f ca="1">'13年1-9支出明细'!W126/9*12</f>
        <v>0</v>
      </c>
      <c r="BI131" s="13">
        <f t="shared" si="231"/>
        <v>0</v>
      </c>
      <c r="BJ131" s="43">
        <f t="shared" si="171"/>
        <v>0</v>
      </c>
      <c r="BK131" s="13">
        <f ca="1">'13年1-9支出明细'!X126/9*12</f>
        <v>344</v>
      </c>
      <c r="BL131" s="13">
        <f t="shared" si="232"/>
        <v>399.22067695174184</v>
      </c>
      <c r="BM131" s="43">
        <f t="shared" si="172"/>
        <v>5.0608757641505567E-4</v>
      </c>
      <c r="BN131" s="13">
        <f ca="1">'13年1-9支出明细'!Y126/9*12</f>
        <v>538.18666666666661</v>
      </c>
      <c r="BO131" s="13">
        <f t="shared" si="233"/>
        <v>624.5792017240351</v>
      </c>
      <c r="BP131" s="43">
        <f t="shared" si="173"/>
        <v>2.6622985552545244E-4</v>
      </c>
      <c r="BQ131" s="13">
        <f ca="1">'13年1-9支出明细'!Z126/9*12</f>
        <v>8577.7599999999984</v>
      </c>
      <c r="BR131" s="13">
        <f ca="1">Sheet2!EP125+Sheet2!V125</f>
        <v>26076.99</v>
      </c>
      <c r="BS131" s="13">
        <f t="shared" si="234"/>
        <v>9954.7068428185266</v>
      </c>
      <c r="BT131" s="43">
        <f t="shared" si="174"/>
        <v>9.6990189556272444E-5</v>
      </c>
      <c r="BU131" s="13">
        <f ca="1">'13年1-9支出明细'!AB126/9*12</f>
        <v>33329.320000000007</v>
      </c>
      <c r="BV131" s="13">
        <f t="shared" si="235"/>
        <v>38679.516548666375</v>
      </c>
      <c r="BW131" s="43">
        <f t="shared" si="175"/>
        <v>7.3530697409101616E-3</v>
      </c>
      <c r="BX131" s="13">
        <f ca="1">'13年1-9支出明细'!AC126/9*12</f>
        <v>1440</v>
      </c>
      <c r="BY131" s="13">
        <f t="shared" si="236"/>
        <v>1671.1563221235708</v>
      </c>
      <c r="BZ131" s="43">
        <f t="shared" si="176"/>
        <v>1.2837987815156704E-3</v>
      </c>
      <c r="CA131" s="12">
        <f t="shared" si="274"/>
        <v>1360</v>
      </c>
      <c r="CB131" s="30">
        <f t="shared" si="237"/>
        <v>1578.314304227817</v>
      </c>
      <c r="CC131" s="43">
        <f t="shared" si="177"/>
        <v>5.0852211287266776E-6</v>
      </c>
      <c r="CD131" s="13">
        <f ca="1">'13年1-9支出明细'!AE126/9*12</f>
        <v>1360</v>
      </c>
      <c r="CE131" s="13">
        <f t="shared" si="238"/>
        <v>1578.314304227817</v>
      </c>
      <c r="CF131" s="43">
        <f t="shared" si="178"/>
        <v>5.8866749402940323E-6</v>
      </c>
      <c r="CG131" s="13">
        <f ca="1">'13年1-9支出明细'!AF126/9*12</f>
        <v>0</v>
      </c>
      <c r="CH131" s="13">
        <f ca="1">Sheet2!BP125+Sheet2!ET125</f>
        <v>0</v>
      </c>
      <c r="CI131" s="13">
        <f t="shared" si="239"/>
        <v>0</v>
      </c>
      <c r="CJ131" s="43">
        <f t="shared" si="179"/>
        <v>0</v>
      </c>
      <c r="CK131" s="12">
        <f t="shared" si="303"/>
        <v>30</v>
      </c>
      <c r="CL131" s="30">
        <f t="shared" si="240"/>
        <v>34.815756710907728</v>
      </c>
      <c r="CM131" s="43">
        <f t="shared" si="180"/>
        <v>3.2744681852939621E-7</v>
      </c>
      <c r="CN131" s="13">
        <f ca="1">'13年1-9支出明细'!AI126/9*12</f>
        <v>0</v>
      </c>
      <c r="CO131" s="13">
        <f t="shared" si="241"/>
        <v>0</v>
      </c>
      <c r="CP131" s="43">
        <f t="shared" si="181"/>
        <v>0</v>
      </c>
      <c r="CQ131" s="13">
        <f ca="1">'13年1-9支出明细'!AJ126/9*12</f>
        <v>0</v>
      </c>
      <c r="CR131" s="13">
        <f t="shared" si="242"/>
        <v>0</v>
      </c>
      <c r="CS131" s="43">
        <f t="shared" si="182"/>
        <v>0</v>
      </c>
      <c r="CT131" s="13">
        <f ca="1">'13年1-9支出明细'!AK126/9*12</f>
        <v>0</v>
      </c>
      <c r="CU131" s="13">
        <f t="shared" si="243"/>
        <v>0</v>
      </c>
      <c r="CV131" s="43">
        <f t="shared" si="183"/>
        <v>0</v>
      </c>
      <c r="CW131" s="13">
        <f ca="1">'13年1-9支出明细'!AL126/9*12</f>
        <v>0</v>
      </c>
      <c r="CX131" s="13">
        <f t="shared" si="244"/>
        <v>0</v>
      </c>
      <c r="CY131" s="43">
        <f t="shared" si="184"/>
        <v>0</v>
      </c>
      <c r="CZ131" s="13">
        <f ca="1">'13年1-9支出明细'!AM126/9*12</f>
        <v>0</v>
      </c>
      <c r="DA131" s="13">
        <f t="shared" si="245"/>
        <v>0</v>
      </c>
      <c r="DB131" s="43">
        <f t="shared" si="185"/>
        <v>0</v>
      </c>
      <c r="DC131" s="13">
        <f ca="1">'13年1-9支出明细'!AN126/9*12</f>
        <v>0</v>
      </c>
      <c r="DD131" s="13">
        <f t="shared" si="246"/>
        <v>0</v>
      </c>
      <c r="DE131" s="14">
        <f t="shared" si="304"/>
        <v>0</v>
      </c>
      <c r="DF131" s="43">
        <f t="shared" si="186"/>
        <v>0</v>
      </c>
      <c r="DG131" s="13">
        <f ca="1">'13年1-9支出明细'!AP126/9*12</f>
        <v>0</v>
      </c>
      <c r="DH131" s="13">
        <f t="shared" si="247"/>
        <v>0</v>
      </c>
      <c r="DI131" s="43">
        <f t="shared" si="187"/>
        <v>0</v>
      </c>
      <c r="DJ131" s="13">
        <f ca="1">'13年1-9支出明细'!AQ126/9*12</f>
        <v>0</v>
      </c>
      <c r="DK131" s="13">
        <f t="shared" si="248"/>
        <v>0</v>
      </c>
      <c r="DL131" s="43">
        <f t="shared" si="188"/>
        <v>0</v>
      </c>
      <c r="DM131" s="13">
        <f ca="1">'13年1-9支出明细'!AR126/9*12</f>
        <v>0</v>
      </c>
      <c r="DN131" s="13">
        <f ca="1">Sheet2!DK125+Sheet2!AH125</f>
        <v>0</v>
      </c>
      <c r="DO131" s="13"/>
      <c r="DP131" s="43">
        <f t="shared" si="189"/>
        <v>0</v>
      </c>
      <c r="DQ131" s="13">
        <f ca="1">'13年1-9支出明细'!AT126/9*12</f>
        <v>0</v>
      </c>
      <c r="DR131" s="13">
        <f t="shared" si="249"/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43">
        <f t="shared" si="190"/>
        <v>0</v>
      </c>
      <c r="EA131" s="13">
        <v>0</v>
      </c>
      <c r="EB131" s="13">
        <f t="shared" si="250"/>
        <v>0</v>
      </c>
      <c r="EC131" s="43">
        <f t="shared" si="191"/>
        <v>0</v>
      </c>
      <c r="ED131" s="13">
        <f ca="1">'13年1-9支出明细'!BC126/9*12</f>
        <v>0</v>
      </c>
      <c r="EE131" s="13">
        <f t="shared" si="251"/>
        <v>0</v>
      </c>
      <c r="EF131" s="43">
        <f t="shared" si="192"/>
        <v>0</v>
      </c>
      <c r="EG131" s="13">
        <f ca="1">'13年1-9支出明细'!BD126/9*12</f>
        <v>0</v>
      </c>
      <c r="EH131" s="13">
        <f t="shared" si="252"/>
        <v>0</v>
      </c>
      <c r="EI131" s="43">
        <f t="shared" si="193"/>
        <v>0</v>
      </c>
      <c r="EJ131" s="13">
        <f ca="1">'13年1-9支出明细'!BE126/9*12</f>
        <v>0</v>
      </c>
      <c r="EK131" s="13">
        <f t="shared" si="253"/>
        <v>0</v>
      </c>
      <c r="EL131" s="13">
        <f ca="1">Sheet2!DZ125+Sheet2!AV125</f>
        <v>0</v>
      </c>
      <c r="EM131" s="43">
        <f t="shared" si="194"/>
        <v>0</v>
      </c>
      <c r="EN131" s="13">
        <f ca="1">'13年1-9支出明细'!BG126/9*12</f>
        <v>0</v>
      </c>
      <c r="EO131" s="13">
        <f t="shared" si="254"/>
        <v>0</v>
      </c>
      <c r="EP131" s="43">
        <f t="shared" si="195"/>
        <v>0</v>
      </c>
      <c r="EQ131" s="13">
        <f ca="1">'13年1-9支出明细'!BH126/9*12</f>
        <v>0</v>
      </c>
      <c r="ER131" s="13">
        <f t="shared" si="255"/>
        <v>0</v>
      </c>
      <c r="ES131" s="43">
        <f t="shared" si="196"/>
        <v>0</v>
      </c>
      <c r="ET131" s="13">
        <v>0</v>
      </c>
      <c r="EU131" s="13">
        <f t="shared" si="256"/>
        <v>0</v>
      </c>
      <c r="EV131" s="43">
        <f t="shared" si="197"/>
        <v>0</v>
      </c>
      <c r="EW131" s="13">
        <v>0</v>
      </c>
      <c r="EX131" s="13">
        <f t="shared" si="257"/>
        <v>0</v>
      </c>
      <c r="EY131" s="43">
        <f t="shared" si="198"/>
        <v>0</v>
      </c>
      <c r="EZ131" s="13">
        <v>0</v>
      </c>
      <c r="FA131" s="13">
        <f t="shared" si="258"/>
        <v>0</v>
      </c>
      <c r="FB131" s="43">
        <f t="shared" si="199"/>
        <v>0</v>
      </c>
      <c r="FC131" s="13">
        <f ca="1">'13年1-9支出明细'!BL126/9*12</f>
        <v>0</v>
      </c>
      <c r="FD131" s="13">
        <f t="shared" si="259"/>
        <v>0</v>
      </c>
      <c r="FE131" s="43">
        <f t="shared" si="200"/>
        <v>0</v>
      </c>
      <c r="FF131" s="13">
        <f ca="1">'13年1-9支出明细'!BM126/9*12</f>
        <v>0</v>
      </c>
      <c r="FG131" s="13">
        <f t="shared" si="260"/>
        <v>0</v>
      </c>
      <c r="FH131" s="43">
        <f t="shared" si="201"/>
        <v>0</v>
      </c>
      <c r="FI131" s="13">
        <f ca="1">'13年1-9支出明细'!BN126/9*12</f>
        <v>30</v>
      </c>
      <c r="FJ131" s="13">
        <f ca="1">Sheet2!EX125+Sheet2!BF125</f>
        <v>0</v>
      </c>
      <c r="FK131" s="13">
        <f t="shared" si="261"/>
        <v>34.815756710907721</v>
      </c>
      <c r="FL131" s="43">
        <f t="shared" si="202"/>
        <v>2.2949714574399841E-5</v>
      </c>
      <c r="FM131" s="13">
        <f ca="1">'13年1-9支出明细'!BP126/9*12</f>
        <v>0</v>
      </c>
      <c r="FN131" s="13">
        <v>0</v>
      </c>
      <c r="FO131" s="43">
        <v>0</v>
      </c>
      <c r="FP131" s="13">
        <v>0</v>
      </c>
      <c r="FQ131" s="13">
        <f t="shared" si="262"/>
        <v>0</v>
      </c>
      <c r="FR131" s="43">
        <f t="shared" si="203"/>
        <v>0</v>
      </c>
      <c r="FS131" s="13">
        <f ca="1">'13年1-9支出明细'!BR126/9*12</f>
        <v>0</v>
      </c>
      <c r="FT131" s="13">
        <f ca="1">Sheet2!FC41+Sheet2!BJ41</f>
        <v>0</v>
      </c>
      <c r="FU131" s="13"/>
      <c r="FV131" s="43"/>
      <c r="FW131" s="13">
        <f ca="1">'13年1-9支出明细'!BT126/9*12</f>
        <v>0</v>
      </c>
      <c r="FX131" s="13">
        <f t="shared" si="263"/>
        <v>0</v>
      </c>
      <c r="FY131" s="43">
        <f t="shared" si="204"/>
        <v>0</v>
      </c>
      <c r="FZ131" s="12">
        <f ca="1">'13年1-9支出明细'!BU126/9*12</f>
        <v>35446.013333333336</v>
      </c>
      <c r="GA131" s="12">
        <f t="shared" si="264"/>
        <v>41135.992552830823</v>
      </c>
      <c r="GB131" s="43">
        <f t="shared" si="205"/>
        <v>1.2251103434044637E-3</v>
      </c>
      <c r="GC131" s="12">
        <f ca="1">'13年1-9支出明细'!BV126/9*12</f>
        <v>0</v>
      </c>
      <c r="GD131" s="12">
        <f t="shared" si="265"/>
        <v>0</v>
      </c>
      <c r="GE131" s="43">
        <f t="shared" si="206"/>
        <v>0</v>
      </c>
      <c r="GF131" s="12">
        <f ca="1">'13年1-9支出明细'!BW126/9*12</f>
        <v>0</v>
      </c>
      <c r="GG131" s="12">
        <f t="shared" si="266"/>
        <v>0</v>
      </c>
      <c r="GH131" s="43">
        <f t="shared" si="207"/>
        <v>0</v>
      </c>
      <c r="GI131" s="12">
        <v>0</v>
      </c>
      <c r="GJ131" s="12">
        <f t="shared" si="267"/>
        <v>0</v>
      </c>
      <c r="GK131" s="43">
        <f t="shared" si="208"/>
        <v>0</v>
      </c>
      <c r="GL131" s="27">
        <f t="shared" si="305"/>
        <v>0</v>
      </c>
      <c r="GM131" s="27">
        <f t="shared" si="268"/>
        <v>0</v>
      </c>
      <c r="GN131" s="43">
        <f t="shared" si="209"/>
        <v>0</v>
      </c>
      <c r="GO131" s="13">
        <f ca="1">'13年1-9支出明细'!BZ126/9*12</f>
        <v>0</v>
      </c>
      <c r="GP131" s="13" t="e">
        <f t="shared" si="269"/>
        <v>#DIV/0!</v>
      </c>
      <c r="GQ131" s="43" t="e">
        <f t="shared" si="210"/>
        <v>#DIV/0!</v>
      </c>
      <c r="GR131" s="13">
        <f ca="1">'13年1-9支出明细'!CA126/9*12</f>
        <v>0</v>
      </c>
      <c r="GS131" s="13">
        <f t="shared" si="270"/>
        <v>0</v>
      </c>
      <c r="GT131" s="43">
        <f t="shared" si="211"/>
        <v>0</v>
      </c>
      <c r="GU131" s="13">
        <f ca="1">'13年1-9支出明细'!CB126/9*12</f>
        <v>0</v>
      </c>
      <c r="GV131" s="27">
        <f t="shared" si="271"/>
        <v>0</v>
      </c>
      <c r="GW131" s="38">
        <f t="shared" si="214"/>
        <v>0</v>
      </c>
      <c r="GX131" s="13">
        <f ca="1">'13年1-9支出明细'!CC126/9*12</f>
        <v>0</v>
      </c>
      <c r="GY131" s="13">
        <f t="shared" si="272"/>
        <v>0</v>
      </c>
      <c r="GZ131" s="43">
        <f t="shared" si="212"/>
        <v>0</v>
      </c>
      <c r="HA131" s="13">
        <f ca="1">'13年1-9支出明细'!CD126/9*12</f>
        <v>0</v>
      </c>
      <c r="HB131" s="13">
        <f t="shared" si="273"/>
        <v>0</v>
      </c>
      <c r="HC131" s="56">
        <f t="shared" si="213"/>
        <v>0</v>
      </c>
    </row>
    <row r="132" spans="1:211">
      <c r="A132" s="18">
        <v>414</v>
      </c>
      <c r="B132" s="3" t="s">
        <v>603</v>
      </c>
      <c r="C132" s="3" t="s">
        <v>421</v>
      </c>
      <c r="D132" s="12">
        <f t="shared" si="290"/>
        <v>2359912.8333333335</v>
      </c>
      <c r="E132" s="12">
        <f t="shared" si="291"/>
        <v>1986268.5333333332</v>
      </c>
      <c r="F132" s="13">
        <v>589776</v>
      </c>
      <c r="G132" s="26">
        <f t="shared" si="215"/>
        <v>684449.92433107714</v>
      </c>
      <c r="H132" s="40">
        <f t="shared" si="216"/>
        <v>8.6350633328167899E-3</v>
      </c>
      <c r="I132" s="13">
        <v>1070560</v>
      </c>
      <c r="J132" s="13">
        <f t="shared" si="217"/>
        <v>1242411.8834809791</v>
      </c>
      <c r="K132" s="40">
        <f t="shared" si="155"/>
        <v>2.8836634550121726E-2</v>
      </c>
      <c r="L132" s="13">
        <v>265399.2</v>
      </c>
      <c r="M132" s="13">
        <f t="shared" si="218"/>
        <v>308002.46594898478</v>
      </c>
      <c r="N132" s="40">
        <f t="shared" si="156"/>
        <v>8.6350633328167916E-3</v>
      </c>
      <c r="O132" s="13">
        <v>0</v>
      </c>
      <c r="P132" s="13">
        <v>6600</v>
      </c>
      <c r="Q132" s="13">
        <f t="shared" si="301"/>
        <v>0</v>
      </c>
      <c r="R132" s="43">
        <f t="shared" si="302"/>
        <v>0</v>
      </c>
      <c r="S132" s="124">
        <v>0</v>
      </c>
      <c r="T132" s="130">
        <v>31200</v>
      </c>
      <c r="U132" s="125">
        <v>6600</v>
      </c>
      <c r="V132" s="125">
        <f t="shared" si="219"/>
        <v>36208.386979344032</v>
      </c>
      <c r="W132" s="43">
        <f t="shared" si="157"/>
        <v>5.5817947617003002E-3</v>
      </c>
      <c r="X132" s="13">
        <f ca="1">'13年1-9支出明细'!K127/9*12</f>
        <v>29333.333333333332</v>
      </c>
      <c r="Y132" s="13">
        <f t="shared" si="220"/>
        <v>34042.0732284431</v>
      </c>
      <c r="Z132" s="43">
        <f t="shared" si="158"/>
        <v>1.204480887899511E-2</v>
      </c>
      <c r="AA132" s="13">
        <f ca="1">'13年1-9支出明细'!L127/9*12</f>
        <v>0</v>
      </c>
      <c r="AB132" s="13">
        <f t="shared" si="221"/>
        <v>0</v>
      </c>
      <c r="AC132" s="43">
        <f t="shared" si="159"/>
        <v>0</v>
      </c>
      <c r="AD132" s="13">
        <f ca="1">'13年1-9支出明细'!M127/9*12</f>
        <v>0</v>
      </c>
      <c r="AE132" s="13">
        <f t="shared" si="222"/>
        <v>0</v>
      </c>
      <c r="AF132" s="43">
        <f t="shared" si="160"/>
        <v>0</v>
      </c>
      <c r="AG132" s="13">
        <f ca="1">'13年1-9支出明细'!N127/9*12</f>
        <v>0</v>
      </c>
      <c r="AH132" s="23">
        <v>0</v>
      </c>
      <c r="AI132" s="43">
        <v>0</v>
      </c>
      <c r="AJ132" s="23">
        <f t="shared" si="161"/>
        <v>0</v>
      </c>
      <c r="AK132" s="23">
        <f t="shared" si="162"/>
        <v>0</v>
      </c>
      <c r="AL132" s="43">
        <f t="shared" si="163"/>
        <v>0</v>
      </c>
      <c r="AM132" s="13">
        <f ca="1">'13年1-9支出明细'!P127/9*12</f>
        <v>0</v>
      </c>
      <c r="AN132" s="13">
        <f t="shared" si="223"/>
        <v>0</v>
      </c>
      <c r="AO132" s="43">
        <f t="shared" si="164"/>
        <v>0</v>
      </c>
      <c r="AP132" s="13">
        <f ca="1">'13年1-9支出明细'!Q127/9*12</f>
        <v>0</v>
      </c>
      <c r="AQ132" s="13">
        <f t="shared" si="224"/>
        <v>0</v>
      </c>
      <c r="AR132" s="43">
        <f t="shared" si="165"/>
        <v>0</v>
      </c>
      <c r="AS132" s="13">
        <f ca="1">'13年1-9支出明细'!R127/9*12</f>
        <v>0</v>
      </c>
      <c r="AT132" s="13">
        <f t="shared" si="225"/>
        <v>0</v>
      </c>
      <c r="AU132" s="43">
        <f t="shared" si="166"/>
        <v>0</v>
      </c>
      <c r="AV132" s="13">
        <v>0</v>
      </c>
      <c r="AW132" s="13">
        <f t="shared" si="226"/>
        <v>0</v>
      </c>
      <c r="AX132" s="43">
        <f t="shared" si="167"/>
        <v>0</v>
      </c>
      <c r="AY132" s="12">
        <f t="shared" si="227"/>
        <v>68015.713333333333</v>
      </c>
      <c r="AZ132" s="31">
        <f t="shared" si="228"/>
        <v>78933.950931072541</v>
      </c>
      <c r="BA132" s="43">
        <f t="shared" si="168"/>
        <v>6.5152382722417684E-4</v>
      </c>
      <c r="BB132" s="13">
        <f ca="1">'13年1-9支出明细'!U127/9*12</f>
        <v>0</v>
      </c>
      <c r="BC132" s="13">
        <f t="shared" si="229"/>
        <v>0</v>
      </c>
      <c r="BD132" s="43">
        <f t="shared" si="169"/>
        <v>0</v>
      </c>
      <c r="BE132" s="13">
        <f ca="1">'13年1-9支出明细'!V127/9*12</f>
        <v>0</v>
      </c>
      <c r="BF132" s="13">
        <f t="shared" si="230"/>
        <v>0</v>
      </c>
      <c r="BG132" s="43">
        <f t="shared" si="170"/>
        <v>0</v>
      </c>
      <c r="BH132" s="13">
        <f ca="1">'13年1-9支出明细'!W127/9*12</f>
        <v>0</v>
      </c>
      <c r="BI132" s="13">
        <f t="shared" si="231"/>
        <v>0</v>
      </c>
      <c r="BJ132" s="43">
        <f t="shared" si="171"/>
        <v>0</v>
      </c>
      <c r="BK132" s="13">
        <f ca="1">'13年1-9支出明细'!X127/9*12</f>
        <v>4260.1333333333332</v>
      </c>
      <c r="BL132" s="13">
        <f t="shared" si="232"/>
        <v>4943.9921896453898</v>
      </c>
      <c r="BM132" s="43">
        <f t="shared" si="172"/>
        <v>6.2674434705571489E-3</v>
      </c>
      <c r="BN132" s="13">
        <f ca="1">'13年1-9支出明细'!Y127/9*12</f>
        <v>3188.3066666666664</v>
      </c>
      <c r="BO132" s="13">
        <f t="shared" si="233"/>
        <v>3700.1103075477276</v>
      </c>
      <c r="BP132" s="43">
        <f t="shared" si="173"/>
        <v>1.5771896180460999E-3</v>
      </c>
      <c r="BQ132" s="13">
        <f ca="1">'13年1-9支出明细'!Z127/9*12</f>
        <v>4710.1333333333332</v>
      </c>
      <c r="BR132" s="13">
        <f ca="1">Sheet2!EP126+Sheet2!V126</f>
        <v>55857.14</v>
      </c>
      <c r="BS132" s="13">
        <f t="shared" si="234"/>
        <v>5466.2285403090054</v>
      </c>
      <c r="BT132" s="43">
        <f t="shared" si="174"/>
        <v>5.3258277782931379E-5</v>
      </c>
      <c r="BU132" s="13">
        <f ca="1">'13年1-9支出明细'!AB127/9*12</f>
        <v>32529.706666666665</v>
      </c>
      <c r="BV132" s="13">
        <f t="shared" si="235"/>
        <v>37751.545106128651</v>
      </c>
      <c r="BW132" s="43">
        <f t="shared" si="175"/>
        <v>7.1766601230193166E-3</v>
      </c>
      <c r="BX132" s="13">
        <f ca="1">'13年1-9支出明细'!AC127/9*12</f>
        <v>39698.559999999998</v>
      </c>
      <c r="BY132" s="13">
        <f t="shared" si="236"/>
        <v>46071.180224445765</v>
      </c>
      <c r="BZ132" s="43">
        <f t="shared" si="176"/>
        <v>3.5392335386060229E-2</v>
      </c>
      <c r="CA132" s="12">
        <f t="shared" si="274"/>
        <v>4830.4533333333338</v>
      </c>
      <c r="CB132" s="30">
        <f t="shared" si="237"/>
        <v>5605.8629352242197</v>
      </c>
      <c r="CC132" s="43">
        <f t="shared" si="177"/>
        <v>1.8061708347055056E-5</v>
      </c>
      <c r="CD132" s="13">
        <f ca="1">'13年1-9支出明细'!AE127/9*12</f>
        <v>4830.4533333333338</v>
      </c>
      <c r="CE132" s="13">
        <f t="shared" si="238"/>
        <v>5605.8629352242215</v>
      </c>
      <c r="CF132" s="43">
        <f t="shared" si="178"/>
        <v>2.0908315137936112E-5</v>
      </c>
      <c r="CG132" s="13">
        <f ca="1">'13年1-9支出明细'!AF127/9*12</f>
        <v>0</v>
      </c>
      <c r="CH132" s="13">
        <f ca="1">Sheet2!BP126+Sheet2!ET126</f>
        <v>0</v>
      </c>
      <c r="CI132" s="13">
        <f t="shared" si="239"/>
        <v>0</v>
      </c>
      <c r="CJ132" s="43">
        <f t="shared" si="179"/>
        <v>0</v>
      </c>
      <c r="CK132" s="12">
        <f t="shared" si="303"/>
        <v>945.73333333333323</v>
      </c>
      <c r="CL132" s="30">
        <f t="shared" si="240"/>
        <v>1097.5473882243045</v>
      </c>
      <c r="CM132" s="43">
        <f t="shared" si="180"/>
        <v>1.0322579039240032E-5</v>
      </c>
      <c r="CN132" s="13">
        <f ca="1">'13年1-9支出明细'!AI127/9*12</f>
        <v>0</v>
      </c>
      <c r="CO132" s="13">
        <f t="shared" si="241"/>
        <v>0</v>
      </c>
      <c r="CP132" s="43">
        <f t="shared" si="181"/>
        <v>0</v>
      </c>
      <c r="CQ132" s="13">
        <f ca="1">'13年1-9支出明细'!AJ127/9*12</f>
        <v>0</v>
      </c>
      <c r="CR132" s="13">
        <f t="shared" si="242"/>
        <v>0</v>
      </c>
      <c r="CS132" s="43">
        <f t="shared" si="182"/>
        <v>0</v>
      </c>
      <c r="CT132" s="13">
        <f ca="1">'13年1-9支出明细'!AK127/9*12</f>
        <v>0</v>
      </c>
      <c r="CU132" s="13">
        <f t="shared" si="243"/>
        <v>0</v>
      </c>
      <c r="CV132" s="43">
        <f t="shared" si="183"/>
        <v>0</v>
      </c>
      <c r="CW132" s="13">
        <f ca="1">'13年1-9支出明细'!AL127/9*12</f>
        <v>0</v>
      </c>
      <c r="CX132" s="13">
        <f t="shared" si="244"/>
        <v>0</v>
      </c>
      <c r="CY132" s="43">
        <f t="shared" si="184"/>
        <v>0</v>
      </c>
      <c r="CZ132" s="13">
        <f ca="1">'13年1-9支出明细'!AM127/9*12</f>
        <v>0</v>
      </c>
      <c r="DA132" s="13">
        <f t="shared" si="245"/>
        <v>0</v>
      </c>
      <c r="DB132" s="43">
        <f t="shared" si="185"/>
        <v>0</v>
      </c>
      <c r="DC132" s="13">
        <f ca="1">'13年1-9支出明细'!AN127/9*12</f>
        <v>0</v>
      </c>
      <c r="DD132" s="13">
        <f t="shared" si="246"/>
        <v>0</v>
      </c>
      <c r="DE132" s="14">
        <f t="shared" si="304"/>
        <v>0</v>
      </c>
      <c r="DF132" s="43">
        <f t="shared" si="186"/>
        <v>0</v>
      </c>
      <c r="DG132" s="13">
        <f ca="1">'13年1-9支出明细'!AP127/9*12</f>
        <v>0</v>
      </c>
      <c r="DH132" s="13">
        <f t="shared" si="247"/>
        <v>0</v>
      </c>
      <c r="DI132" s="43">
        <f t="shared" si="187"/>
        <v>0</v>
      </c>
      <c r="DJ132" s="13">
        <f ca="1">'13年1-9支出明细'!AQ127/9*12</f>
        <v>0</v>
      </c>
      <c r="DK132" s="13">
        <f t="shared" si="248"/>
        <v>0</v>
      </c>
      <c r="DL132" s="43">
        <f t="shared" si="188"/>
        <v>0</v>
      </c>
      <c r="DM132" s="13">
        <f ca="1">'13年1-9支出明细'!AR127/9*12</f>
        <v>0</v>
      </c>
      <c r="DN132" s="13">
        <f ca="1">Sheet2!DK126+Sheet2!AH126</f>
        <v>0</v>
      </c>
      <c r="DO132" s="13"/>
      <c r="DP132" s="43">
        <f t="shared" si="189"/>
        <v>0</v>
      </c>
      <c r="DQ132" s="13">
        <f ca="1">'13年1-9支出明细'!AT127/9*12</f>
        <v>0</v>
      </c>
      <c r="DR132" s="13">
        <f t="shared" si="249"/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43">
        <f t="shared" si="190"/>
        <v>0</v>
      </c>
      <c r="EA132" s="13">
        <v>0</v>
      </c>
      <c r="EB132" s="13">
        <f t="shared" si="250"/>
        <v>0</v>
      </c>
      <c r="EC132" s="43">
        <f t="shared" si="191"/>
        <v>0</v>
      </c>
      <c r="ED132" s="13">
        <f ca="1">'13年1-9支出明细'!BC127/9*12</f>
        <v>0</v>
      </c>
      <c r="EE132" s="13">
        <f t="shared" si="251"/>
        <v>0</v>
      </c>
      <c r="EF132" s="43">
        <f t="shared" si="192"/>
        <v>0</v>
      </c>
      <c r="EG132" s="13">
        <f ca="1">'13年1-9支出明细'!BD127/9*12</f>
        <v>0</v>
      </c>
      <c r="EH132" s="13">
        <f t="shared" si="252"/>
        <v>0</v>
      </c>
      <c r="EI132" s="43">
        <f t="shared" si="193"/>
        <v>0</v>
      </c>
      <c r="EJ132" s="13">
        <f ca="1">'13年1-9支出明细'!BE127/9*12</f>
        <v>0</v>
      </c>
      <c r="EK132" s="13">
        <f t="shared" si="253"/>
        <v>0</v>
      </c>
      <c r="EL132" s="13">
        <v>0</v>
      </c>
      <c r="EM132" s="43">
        <f t="shared" si="194"/>
        <v>0</v>
      </c>
      <c r="EN132" s="13">
        <f ca="1">'13年1-9支出明细'!BG127/9*12</f>
        <v>0</v>
      </c>
      <c r="EO132" s="13">
        <f t="shared" si="254"/>
        <v>0</v>
      </c>
      <c r="EP132" s="43">
        <f t="shared" si="195"/>
        <v>0</v>
      </c>
      <c r="EQ132" s="13">
        <f ca="1">'13年1-9支出明细'!BH127/9*12</f>
        <v>0</v>
      </c>
      <c r="ER132" s="13">
        <f t="shared" si="255"/>
        <v>0</v>
      </c>
      <c r="ES132" s="43">
        <f t="shared" si="196"/>
        <v>0</v>
      </c>
      <c r="ET132" s="13">
        <v>0</v>
      </c>
      <c r="EU132" s="13">
        <f t="shared" si="256"/>
        <v>0</v>
      </c>
      <c r="EV132" s="43">
        <f t="shared" si="197"/>
        <v>0</v>
      </c>
      <c r="EW132" s="13">
        <v>0</v>
      </c>
      <c r="EX132" s="13">
        <f t="shared" si="257"/>
        <v>0</v>
      </c>
      <c r="EY132" s="43">
        <f t="shared" si="198"/>
        <v>0</v>
      </c>
      <c r="EZ132" s="13">
        <v>0</v>
      </c>
      <c r="FA132" s="13">
        <f t="shared" si="258"/>
        <v>0</v>
      </c>
      <c r="FB132" s="43">
        <f t="shared" si="199"/>
        <v>0</v>
      </c>
      <c r="FC132" s="13">
        <f ca="1">'13年1-9支出明细'!BL127/9*12</f>
        <v>0</v>
      </c>
      <c r="FD132" s="13">
        <f t="shared" si="259"/>
        <v>0</v>
      </c>
      <c r="FE132" s="43">
        <f t="shared" si="200"/>
        <v>0</v>
      </c>
      <c r="FF132" s="13">
        <f ca="1">'13年1-9支出明细'!BM127/9*12</f>
        <v>0</v>
      </c>
      <c r="FG132" s="13">
        <f t="shared" si="260"/>
        <v>0</v>
      </c>
      <c r="FH132" s="43">
        <f t="shared" si="201"/>
        <v>0</v>
      </c>
      <c r="FI132" s="13">
        <f ca="1">'13年1-9支出明细'!BN127/9*12</f>
        <v>945.73333333333323</v>
      </c>
      <c r="FJ132" s="13">
        <f ca="1">Sheet2!EX126+Sheet2!BF126</f>
        <v>0</v>
      </c>
      <c r="FK132" s="13">
        <f t="shared" si="261"/>
        <v>1097.5473882243041</v>
      </c>
      <c r="FL132" s="43">
        <f t="shared" si="202"/>
        <v>7.2347700211652466E-4</v>
      </c>
      <c r="FM132" s="13">
        <f ca="1">'13年1-9支出明细'!BP127/9*12</f>
        <v>0</v>
      </c>
      <c r="FN132" s="13">
        <v>0</v>
      </c>
      <c r="FO132" s="43">
        <v>0</v>
      </c>
      <c r="FP132" s="13">
        <v>0</v>
      </c>
      <c r="FQ132" s="13">
        <f t="shared" si="262"/>
        <v>0</v>
      </c>
      <c r="FR132" s="43">
        <f t="shared" si="203"/>
        <v>0</v>
      </c>
      <c r="FS132" s="13">
        <f ca="1">'13年1-9支出明细'!BR127/9*12</f>
        <v>0</v>
      </c>
      <c r="FT132" s="13">
        <f ca="1">Sheet2!FC42+Sheet2!BJ42</f>
        <v>0</v>
      </c>
      <c r="FU132" s="13"/>
      <c r="FV132" s="43"/>
      <c r="FW132" s="13">
        <f ca="1">'13年1-9支出明细'!BT127/9*12</f>
        <v>0</v>
      </c>
      <c r="FX132" s="13">
        <f t="shared" si="263"/>
        <v>0</v>
      </c>
      <c r="FY132" s="43">
        <f t="shared" si="204"/>
        <v>0</v>
      </c>
      <c r="FZ132" s="12">
        <f ca="1">'13年1-9支出明细'!BU127/9*12</f>
        <v>299674.80000000005</v>
      </c>
      <c r="GA132" s="12">
        <f t="shared" si="264"/>
        <v>347780.16430633102</v>
      </c>
      <c r="GB132" s="43">
        <f t="shared" si="205"/>
        <v>1.0357573747014633E-2</v>
      </c>
      <c r="GC132" s="12">
        <f ca="1">'13年1-9支出明细'!BV127/9*12</f>
        <v>0</v>
      </c>
      <c r="GD132" s="12">
        <f t="shared" si="265"/>
        <v>0</v>
      </c>
      <c r="GE132" s="43">
        <f t="shared" si="206"/>
        <v>0</v>
      </c>
      <c r="GF132" s="12">
        <f ca="1">'13年1-9支出明细'!BW127/9*12</f>
        <v>0</v>
      </c>
      <c r="GG132" s="12">
        <f t="shared" si="266"/>
        <v>0</v>
      </c>
      <c r="GH132" s="43">
        <f t="shared" si="207"/>
        <v>0</v>
      </c>
      <c r="GI132" s="12">
        <v>0</v>
      </c>
      <c r="GJ132" s="12">
        <f t="shared" si="267"/>
        <v>0</v>
      </c>
      <c r="GK132" s="43">
        <f t="shared" si="208"/>
        <v>0</v>
      </c>
      <c r="GL132" s="27">
        <f t="shared" si="305"/>
        <v>177.6</v>
      </c>
      <c r="GM132" s="27">
        <f t="shared" si="268"/>
        <v>206.10927972857368</v>
      </c>
      <c r="GN132" s="43">
        <f t="shared" si="209"/>
        <v>3.0810681705277133E-5</v>
      </c>
      <c r="GO132" s="13">
        <f ca="1">'13年1-9支出明细'!BZ127/9*12</f>
        <v>0</v>
      </c>
      <c r="GP132" s="13" t="e">
        <f t="shared" si="269"/>
        <v>#DIV/0!</v>
      </c>
      <c r="GQ132" s="43" t="e">
        <f t="shared" si="210"/>
        <v>#DIV/0!</v>
      </c>
      <c r="GR132" s="13">
        <f ca="1">'13年1-9支出明细'!CA127/9*12</f>
        <v>0</v>
      </c>
      <c r="GS132" s="13">
        <f t="shared" si="270"/>
        <v>0</v>
      </c>
      <c r="GT132" s="43">
        <f t="shared" si="211"/>
        <v>0</v>
      </c>
      <c r="GU132" s="13">
        <f ca="1">'13年1-9支出明细'!CB127/9*12</f>
        <v>0</v>
      </c>
      <c r="GV132" s="27">
        <f t="shared" si="271"/>
        <v>0</v>
      </c>
      <c r="GW132" s="38">
        <f t="shared" si="214"/>
        <v>0</v>
      </c>
      <c r="GX132" s="13">
        <f ca="1">'13年1-9支出明细'!CC127/9*12</f>
        <v>0</v>
      </c>
      <c r="GY132" s="13">
        <f t="shared" si="272"/>
        <v>0</v>
      </c>
      <c r="GZ132" s="43">
        <f t="shared" si="212"/>
        <v>0</v>
      </c>
      <c r="HA132" s="13">
        <f ca="1">'13年1-9支出明细'!CD127/9*12</f>
        <v>177.6</v>
      </c>
      <c r="HB132" s="13">
        <f t="shared" si="273"/>
        <v>206.10927972857374</v>
      </c>
      <c r="HC132" s="56">
        <f t="shared" si="213"/>
        <v>8.5826948772716512E-4</v>
      </c>
    </row>
    <row r="133" spans="1:211">
      <c r="A133" s="18">
        <v>415</v>
      </c>
      <c r="B133" s="3" t="s">
        <v>604</v>
      </c>
      <c r="C133" s="3" t="s">
        <v>422</v>
      </c>
      <c r="D133" s="12">
        <f t="shared" si="290"/>
        <v>299113.21333333332</v>
      </c>
      <c r="E133" s="12">
        <f t="shared" si="291"/>
        <v>157599.4</v>
      </c>
      <c r="F133" s="13">
        <v>59652</v>
      </c>
      <c r="G133" s="26">
        <f t="shared" si="215"/>
        <v>69227.650643968911</v>
      </c>
      <c r="H133" s="40">
        <f t="shared" si="216"/>
        <v>8.7338039853976281E-4</v>
      </c>
      <c r="I133" s="13">
        <v>68704</v>
      </c>
      <c r="J133" s="13">
        <f t="shared" si="217"/>
        <v>79732.724968873474</v>
      </c>
      <c r="K133" s="40">
        <f t="shared" si="155"/>
        <v>1.8506128943091122E-3</v>
      </c>
      <c r="L133" s="13">
        <v>26843.4</v>
      </c>
      <c r="M133" s="13">
        <f t="shared" si="218"/>
        <v>31152.442789786019</v>
      </c>
      <c r="N133" s="40">
        <f t="shared" si="156"/>
        <v>8.7338039853976292E-4</v>
      </c>
      <c r="O133" s="13">
        <v>0</v>
      </c>
      <c r="P133" s="13">
        <v>0</v>
      </c>
      <c r="Q133" s="13">
        <f t="shared" si="301"/>
        <v>0</v>
      </c>
      <c r="R133" s="43">
        <f t="shared" si="302"/>
        <v>0</v>
      </c>
      <c r="S133" s="124">
        <v>0</v>
      </c>
      <c r="T133" s="130">
        <v>2400</v>
      </c>
      <c r="U133" s="125">
        <v>0</v>
      </c>
      <c r="V133" s="125">
        <f t="shared" si="219"/>
        <v>2785.2605368726186</v>
      </c>
      <c r="W133" s="43">
        <f t="shared" si="157"/>
        <v>4.2936882782310007E-4</v>
      </c>
      <c r="X133" s="13">
        <f ca="1">'13年1-9支出明细'!K128/9*12</f>
        <v>0</v>
      </c>
      <c r="Y133" s="13">
        <f t="shared" si="220"/>
        <v>0</v>
      </c>
      <c r="Z133" s="43">
        <f t="shared" si="158"/>
        <v>0</v>
      </c>
      <c r="AA133" s="13">
        <f ca="1">'13年1-9支出明细'!L128/9*12</f>
        <v>0</v>
      </c>
      <c r="AB133" s="13">
        <f t="shared" si="221"/>
        <v>0</v>
      </c>
      <c r="AC133" s="43">
        <f t="shared" si="159"/>
        <v>0</v>
      </c>
      <c r="AD133" s="13">
        <f ca="1">'13年1-9支出明细'!M128/9*12</f>
        <v>0</v>
      </c>
      <c r="AE133" s="13">
        <f t="shared" si="222"/>
        <v>0</v>
      </c>
      <c r="AF133" s="43">
        <f t="shared" si="160"/>
        <v>0</v>
      </c>
      <c r="AG133" s="13">
        <f ca="1">'13年1-9支出明细'!N128/9*12</f>
        <v>0</v>
      </c>
      <c r="AH133" s="23">
        <v>0</v>
      </c>
      <c r="AI133" s="43">
        <v>0</v>
      </c>
      <c r="AJ133" s="23">
        <f t="shared" si="161"/>
        <v>0</v>
      </c>
      <c r="AK133" s="23">
        <f t="shared" si="162"/>
        <v>0</v>
      </c>
      <c r="AL133" s="43">
        <f t="shared" si="163"/>
        <v>0</v>
      </c>
      <c r="AM133" s="13">
        <f ca="1">'13年1-9支出明细'!P128/9*12</f>
        <v>0</v>
      </c>
      <c r="AN133" s="13">
        <f t="shared" si="223"/>
        <v>0</v>
      </c>
      <c r="AO133" s="43">
        <f t="shared" si="164"/>
        <v>0</v>
      </c>
      <c r="AP133" s="13">
        <f ca="1">'13年1-9支出明细'!Q128/9*12</f>
        <v>0</v>
      </c>
      <c r="AQ133" s="13">
        <f t="shared" si="224"/>
        <v>0</v>
      </c>
      <c r="AR133" s="43">
        <f t="shared" si="165"/>
        <v>0</v>
      </c>
      <c r="AS133" s="13">
        <f ca="1">'13年1-9支出明细'!R128/9*12</f>
        <v>0</v>
      </c>
      <c r="AT133" s="13">
        <f t="shared" si="225"/>
        <v>0</v>
      </c>
      <c r="AU133" s="43">
        <f t="shared" si="166"/>
        <v>0</v>
      </c>
      <c r="AV133" s="13">
        <v>0</v>
      </c>
      <c r="AW133" s="13">
        <f t="shared" si="226"/>
        <v>0</v>
      </c>
      <c r="AX133" s="43">
        <f t="shared" si="167"/>
        <v>0</v>
      </c>
      <c r="AY133" s="12">
        <f t="shared" si="227"/>
        <v>2146.7600000000002</v>
      </c>
      <c r="AZ133" s="31">
        <f t="shared" si="228"/>
        <v>2491.3691292236094</v>
      </c>
      <c r="BA133" s="43">
        <f t="shared" si="168"/>
        <v>2.0563855362027237E-5</v>
      </c>
      <c r="BB133" s="13">
        <f ca="1">'13年1-9支出明细'!U128/9*12</f>
        <v>0</v>
      </c>
      <c r="BC133" s="13">
        <f t="shared" si="229"/>
        <v>0</v>
      </c>
      <c r="BD133" s="43">
        <f t="shared" si="169"/>
        <v>0</v>
      </c>
      <c r="BE133" s="13">
        <f ca="1">'13年1-9支出明细'!V128/9*12</f>
        <v>0</v>
      </c>
      <c r="BF133" s="13">
        <f t="shared" si="230"/>
        <v>0</v>
      </c>
      <c r="BG133" s="43">
        <f t="shared" si="170"/>
        <v>0</v>
      </c>
      <c r="BH133" s="13">
        <f ca="1">'13年1-9支出明细'!W128/9*12</f>
        <v>0</v>
      </c>
      <c r="BI133" s="13">
        <f t="shared" si="231"/>
        <v>0</v>
      </c>
      <c r="BJ133" s="43">
        <f t="shared" si="171"/>
        <v>0</v>
      </c>
      <c r="BK133" s="13">
        <f ca="1">'13年1-9支出明细'!X128/9*12</f>
        <v>0</v>
      </c>
      <c r="BL133" s="13">
        <f t="shared" si="232"/>
        <v>0</v>
      </c>
      <c r="BM133" s="43">
        <f t="shared" si="172"/>
        <v>0</v>
      </c>
      <c r="BN133" s="13">
        <f ca="1">'13年1-9支出明细'!Y128/9*12</f>
        <v>0</v>
      </c>
      <c r="BO133" s="13">
        <f t="shared" si="233"/>
        <v>0</v>
      </c>
      <c r="BP133" s="43">
        <f t="shared" si="173"/>
        <v>0</v>
      </c>
      <c r="BQ133" s="13">
        <f ca="1">'13年1-9支出明细'!Z128/9*12</f>
        <v>0</v>
      </c>
      <c r="BR133" s="13">
        <f ca="1">Sheet2!EP127+Sheet2!V127</f>
        <v>2146.7600000000002</v>
      </c>
      <c r="BS133" s="13">
        <f t="shared" si="234"/>
        <v>0</v>
      </c>
      <c r="BT133" s="43">
        <f t="shared" si="174"/>
        <v>0</v>
      </c>
      <c r="BU133" s="13">
        <f ca="1">'13年1-9支出明细'!AB128/9*12</f>
        <v>2462.3466666666668</v>
      </c>
      <c r="BV133" s="13">
        <f t="shared" si="235"/>
        <v>2857.6154161527088</v>
      </c>
      <c r="BW133" s="43">
        <f t="shared" si="175"/>
        <v>5.4323960903785806E-4</v>
      </c>
      <c r="BX133" s="13">
        <f ca="1">'13年1-9支出明细'!AC128/9*12</f>
        <v>400</v>
      </c>
      <c r="BY133" s="13">
        <f t="shared" si="236"/>
        <v>464.2100894787697</v>
      </c>
      <c r="BZ133" s="43">
        <f t="shared" si="176"/>
        <v>3.566107726432418E-4</v>
      </c>
      <c r="CA133" s="12">
        <f t="shared" si="274"/>
        <v>41.6</v>
      </c>
      <c r="CB133" s="30">
        <f t="shared" si="237"/>
        <v>48.277849305792053</v>
      </c>
      <c r="CC133" s="43">
        <f t="shared" si="177"/>
        <v>1.5554794040811014E-7</v>
      </c>
      <c r="CD133" s="13">
        <f ca="1">'13年1-9支出明细'!AE128/9*12</f>
        <v>41.6</v>
      </c>
      <c r="CE133" s="13">
        <f t="shared" si="238"/>
        <v>48.277849305792053</v>
      </c>
      <c r="CF133" s="43">
        <f t="shared" si="178"/>
        <v>1.8006299817369981E-7</v>
      </c>
      <c r="CG133" s="13">
        <f ca="1">'13年1-9支出明细'!AF128/9*12</f>
        <v>0</v>
      </c>
      <c r="CH133" s="13">
        <f ca="1">Sheet2!BP127+Sheet2!ET127</f>
        <v>0</v>
      </c>
      <c r="CI133" s="13">
        <f t="shared" si="239"/>
        <v>0</v>
      </c>
      <c r="CJ133" s="43">
        <f t="shared" si="179"/>
        <v>0</v>
      </c>
      <c r="CK133" s="12">
        <f t="shared" si="303"/>
        <v>30.800000000000004</v>
      </c>
      <c r="CL133" s="30">
        <f t="shared" si="240"/>
        <v>35.744176889865273</v>
      </c>
      <c r="CM133" s="43">
        <f t="shared" si="180"/>
        <v>3.3617873369018017E-7</v>
      </c>
      <c r="CN133" s="13">
        <f ca="1">'13年1-9支出明细'!AI128/9*12</f>
        <v>0</v>
      </c>
      <c r="CO133" s="13">
        <f t="shared" si="241"/>
        <v>0</v>
      </c>
      <c r="CP133" s="43">
        <f t="shared" si="181"/>
        <v>0</v>
      </c>
      <c r="CQ133" s="13">
        <f ca="1">'13年1-9支出明细'!AJ128/9*12</f>
        <v>0</v>
      </c>
      <c r="CR133" s="13">
        <f t="shared" si="242"/>
        <v>0</v>
      </c>
      <c r="CS133" s="43">
        <f t="shared" si="182"/>
        <v>0</v>
      </c>
      <c r="CT133" s="13">
        <f ca="1">'13年1-9支出明细'!AK128/9*12</f>
        <v>0</v>
      </c>
      <c r="CU133" s="13">
        <f t="shared" si="243"/>
        <v>0</v>
      </c>
      <c r="CV133" s="43">
        <f t="shared" si="183"/>
        <v>0</v>
      </c>
      <c r="CW133" s="13">
        <f ca="1">'13年1-9支出明细'!AL128/9*12</f>
        <v>0</v>
      </c>
      <c r="CX133" s="13">
        <f t="shared" si="244"/>
        <v>0</v>
      </c>
      <c r="CY133" s="43">
        <f t="shared" si="184"/>
        <v>0</v>
      </c>
      <c r="CZ133" s="13">
        <f ca="1">'13年1-9支出明细'!AM128/9*12</f>
        <v>0</v>
      </c>
      <c r="DA133" s="13">
        <f t="shared" si="245"/>
        <v>0</v>
      </c>
      <c r="DB133" s="43">
        <f t="shared" si="185"/>
        <v>0</v>
      </c>
      <c r="DC133" s="13">
        <f ca="1">'13年1-9支出明细'!AN128/9*12</f>
        <v>0</v>
      </c>
      <c r="DD133" s="13">
        <f t="shared" si="246"/>
        <v>0</v>
      </c>
      <c r="DE133" s="14">
        <f t="shared" si="304"/>
        <v>0</v>
      </c>
      <c r="DF133" s="43">
        <f t="shared" si="186"/>
        <v>0</v>
      </c>
      <c r="DG133" s="13">
        <f ca="1">'13年1-9支出明细'!AP128/9*12</f>
        <v>0</v>
      </c>
      <c r="DH133" s="13">
        <f t="shared" si="247"/>
        <v>0</v>
      </c>
      <c r="DI133" s="43">
        <f t="shared" si="187"/>
        <v>0</v>
      </c>
      <c r="DJ133" s="13">
        <f ca="1">'13年1-9支出明细'!AQ128/9*12</f>
        <v>0</v>
      </c>
      <c r="DK133" s="13">
        <f t="shared" si="248"/>
        <v>0</v>
      </c>
      <c r="DL133" s="43">
        <f t="shared" si="188"/>
        <v>0</v>
      </c>
      <c r="DM133" s="13">
        <f ca="1">'13年1-9支出明细'!AR128/9*12</f>
        <v>0</v>
      </c>
      <c r="DN133" s="13">
        <f ca="1">Sheet2!DK127+Sheet2!AH127</f>
        <v>0</v>
      </c>
      <c r="DO133" s="13"/>
      <c r="DP133" s="43">
        <f t="shared" si="189"/>
        <v>0</v>
      </c>
      <c r="DQ133" s="13">
        <f ca="1">'13年1-9支出明细'!AT128/9*12</f>
        <v>0</v>
      </c>
      <c r="DR133" s="13">
        <f t="shared" si="249"/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43">
        <f t="shared" si="190"/>
        <v>0</v>
      </c>
      <c r="EA133" s="13">
        <v>0</v>
      </c>
      <c r="EB133" s="13">
        <f t="shared" si="250"/>
        <v>0</v>
      </c>
      <c r="EC133" s="43">
        <f t="shared" si="191"/>
        <v>0</v>
      </c>
      <c r="ED133" s="13">
        <f ca="1">'13年1-9支出明细'!BC128/9*12</f>
        <v>0</v>
      </c>
      <c r="EE133" s="13">
        <f t="shared" si="251"/>
        <v>0</v>
      </c>
      <c r="EF133" s="43">
        <f t="shared" si="192"/>
        <v>0</v>
      </c>
      <c r="EG133" s="13">
        <f ca="1">'13年1-9支出明细'!BD128/9*12</f>
        <v>0</v>
      </c>
      <c r="EH133" s="13">
        <f t="shared" si="252"/>
        <v>0</v>
      </c>
      <c r="EI133" s="43">
        <f t="shared" si="193"/>
        <v>0</v>
      </c>
      <c r="EJ133" s="13">
        <f ca="1">'13年1-9支出明细'!BE128/9*12</f>
        <v>0</v>
      </c>
      <c r="EK133" s="13">
        <f t="shared" si="253"/>
        <v>0</v>
      </c>
      <c r="EL133" s="13">
        <f ca="1">Sheet2!DZ127+Sheet2!AV127</f>
        <v>0</v>
      </c>
      <c r="EM133" s="43">
        <f t="shared" si="194"/>
        <v>0</v>
      </c>
      <c r="EN133" s="13">
        <f ca="1">'13年1-9支出明细'!BG128/9*12</f>
        <v>0</v>
      </c>
      <c r="EO133" s="13">
        <f t="shared" si="254"/>
        <v>0</v>
      </c>
      <c r="EP133" s="43">
        <f t="shared" si="195"/>
        <v>0</v>
      </c>
      <c r="EQ133" s="13">
        <f ca="1">'13年1-9支出明细'!BH128/9*12</f>
        <v>0</v>
      </c>
      <c r="ER133" s="13">
        <f t="shared" si="255"/>
        <v>0</v>
      </c>
      <c r="ES133" s="43">
        <f t="shared" si="196"/>
        <v>0</v>
      </c>
      <c r="ET133" s="13">
        <v>0</v>
      </c>
      <c r="EU133" s="13">
        <f t="shared" si="256"/>
        <v>0</v>
      </c>
      <c r="EV133" s="43">
        <f t="shared" si="197"/>
        <v>0</v>
      </c>
      <c r="EW133" s="13">
        <v>0</v>
      </c>
      <c r="EX133" s="13">
        <f t="shared" si="257"/>
        <v>0</v>
      </c>
      <c r="EY133" s="43">
        <f t="shared" si="198"/>
        <v>0</v>
      </c>
      <c r="EZ133" s="13">
        <v>0</v>
      </c>
      <c r="FA133" s="13">
        <f t="shared" si="258"/>
        <v>0</v>
      </c>
      <c r="FB133" s="43">
        <f t="shared" si="199"/>
        <v>0</v>
      </c>
      <c r="FC133" s="13">
        <f ca="1">'13年1-9支出明细'!BL128/9*12</f>
        <v>0</v>
      </c>
      <c r="FD133" s="13">
        <f t="shared" si="259"/>
        <v>0</v>
      </c>
      <c r="FE133" s="43">
        <f t="shared" si="200"/>
        <v>0</v>
      </c>
      <c r="FF133" s="13">
        <f ca="1">'13年1-9支出明细'!BM128/9*12</f>
        <v>0</v>
      </c>
      <c r="FG133" s="13">
        <f t="shared" si="260"/>
        <v>0</v>
      </c>
      <c r="FH133" s="43">
        <f t="shared" si="201"/>
        <v>0</v>
      </c>
      <c r="FI133" s="13">
        <f ca="1">'13年1-9支出明细'!BN128/9*12</f>
        <v>30.800000000000004</v>
      </c>
      <c r="FJ133" s="13">
        <f ca="1">Sheet2!EX127+Sheet2!BF127</f>
        <v>0</v>
      </c>
      <c r="FK133" s="13">
        <f t="shared" si="261"/>
        <v>35.744176889865265</v>
      </c>
      <c r="FL133" s="43">
        <f t="shared" si="202"/>
        <v>2.3561706963050506E-5</v>
      </c>
      <c r="FM133" s="13">
        <f ca="1">'13年1-9支出明细'!BP128/9*12</f>
        <v>0</v>
      </c>
      <c r="FN133" s="13">
        <v>0</v>
      </c>
      <c r="FO133" s="43">
        <v>0</v>
      </c>
      <c r="FP133" s="13">
        <v>0</v>
      </c>
      <c r="FQ133" s="13">
        <f t="shared" si="262"/>
        <v>0</v>
      </c>
      <c r="FR133" s="43">
        <f t="shared" si="203"/>
        <v>0</v>
      </c>
      <c r="FS133" s="13">
        <f ca="1">'13年1-9支出明细'!BR128/9*12</f>
        <v>0</v>
      </c>
      <c r="FT133" s="13">
        <f ca="1">Sheet2!FC43+Sheet2!BJ43</f>
        <v>0</v>
      </c>
      <c r="FU133" s="13"/>
      <c r="FV133" s="43"/>
      <c r="FW133" s="13">
        <f ca="1">'13年1-9支出明细'!BT128/9*12</f>
        <v>0</v>
      </c>
      <c r="FX133" s="13">
        <f t="shared" si="263"/>
        <v>0</v>
      </c>
      <c r="FY133" s="43">
        <f t="shared" si="204"/>
        <v>0</v>
      </c>
      <c r="FZ133" s="12">
        <f ca="1">'13年1-9支出明细'!BU128/9*12</f>
        <v>139294.65333333332</v>
      </c>
      <c r="GA133" s="12">
        <f t="shared" si="264"/>
        <v>161654.95871945214</v>
      </c>
      <c r="GB133" s="43">
        <f t="shared" si="205"/>
        <v>4.8144009588555236E-3</v>
      </c>
      <c r="GC133" s="12">
        <f ca="1">'13年1-9支出明细'!BV128/9*12</f>
        <v>0</v>
      </c>
      <c r="GD133" s="12">
        <f t="shared" si="265"/>
        <v>0</v>
      </c>
      <c r="GE133" s="43">
        <f t="shared" si="206"/>
        <v>0</v>
      </c>
      <c r="GF133" s="12">
        <f ca="1">'13年1-9支出明细'!BW128/9*12</f>
        <v>0</v>
      </c>
      <c r="GG133" s="12">
        <f t="shared" si="266"/>
        <v>0</v>
      </c>
      <c r="GH133" s="43">
        <f t="shared" si="207"/>
        <v>0</v>
      </c>
      <c r="GI133" s="12">
        <v>0</v>
      </c>
      <c r="GJ133" s="12">
        <f t="shared" si="267"/>
        <v>0</v>
      </c>
      <c r="GK133" s="43">
        <f t="shared" si="208"/>
        <v>0</v>
      </c>
      <c r="GL133" s="27">
        <f t="shared" si="305"/>
        <v>0</v>
      </c>
      <c r="GM133" s="27">
        <f t="shared" si="268"/>
        <v>0</v>
      </c>
      <c r="GN133" s="43">
        <f t="shared" si="209"/>
        <v>0</v>
      </c>
      <c r="GO133" s="13">
        <f ca="1">'13年1-9支出明细'!BZ128/9*12</f>
        <v>0</v>
      </c>
      <c r="GP133" s="13" t="e">
        <f t="shared" si="269"/>
        <v>#DIV/0!</v>
      </c>
      <c r="GQ133" s="43" t="e">
        <f t="shared" si="210"/>
        <v>#DIV/0!</v>
      </c>
      <c r="GR133" s="13">
        <f ca="1">'13年1-9支出明细'!CA128/9*12</f>
        <v>0</v>
      </c>
      <c r="GS133" s="13">
        <f t="shared" si="270"/>
        <v>0</v>
      </c>
      <c r="GT133" s="43">
        <f t="shared" si="211"/>
        <v>0</v>
      </c>
      <c r="GU133" s="13">
        <f ca="1">'13年1-9支出明细'!CB128/9*12</f>
        <v>0</v>
      </c>
      <c r="GV133" s="27">
        <f t="shared" si="271"/>
        <v>0</v>
      </c>
      <c r="GW133" s="38">
        <f t="shared" si="214"/>
        <v>0</v>
      </c>
      <c r="GX133" s="13">
        <f ca="1">'13年1-9支出明细'!CC128/9*12</f>
        <v>0</v>
      </c>
      <c r="GY133" s="13">
        <f t="shared" si="272"/>
        <v>0</v>
      </c>
      <c r="GZ133" s="43">
        <f t="shared" si="212"/>
        <v>0</v>
      </c>
      <c r="HA133" s="13">
        <f ca="1">'13年1-9支出明细'!CD128/9*12</f>
        <v>0</v>
      </c>
      <c r="HB133" s="13">
        <f t="shared" si="273"/>
        <v>0</v>
      </c>
      <c r="HC133" s="56">
        <f t="shared" si="213"/>
        <v>0</v>
      </c>
    </row>
    <row r="134" spans="1:211">
      <c r="A134" s="18">
        <v>416</v>
      </c>
      <c r="B134" s="3" t="s">
        <v>605</v>
      </c>
      <c r="C134" s="3" t="s">
        <v>423</v>
      </c>
      <c r="D134" s="12">
        <f t="shared" si="290"/>
        <v>93619.340000000011</v>
      </c>
      <c r="E134" s="12">
        <f t="shared" si="291"/>
        <v>91731.6</v>
      </c>
      <c r="F134" s="13">
        <v>61608</v>
      </c>
      <c r="G134" s="26">
        <f t="shared" si="215"/>
        <v>71497.637981520093</v>
      </c>
      <c r="H134" s="40">
        <f t="shared" si="216"/>
        <v>9.0201870169043295E-4</v>
      </c>
      <c r="I134" s="13">
        <v>0</v>
      </c>
      <c r="J134" s="13">
        <f t="shared" si="217"/>
        <v>0</v>
      </c>
      <c r="K134" s="40">
        <f t="shared" si="155"/>
        <v>0</v>
      </c>
      <c r="L134" s="13">
        <v>27723.599999999999</v>
      </c>
      <c r="M134" s="13">
        <f t="shared" si="218"/>
        <v>32173.937091684049</v>
      </c>
      <c r="N134" s="40">
        <f t="shared" si="156"/>
        <v>9.0201870169043306E-4</v>
      </c>
      <c r="O134" s="13">
        <v>7200</v>
      </c>
      <c r="P134" s="13">
        <v>0</v>
      </c>
      <c r="Q134" s="13">
        <f t="shared" si="301"/>
        <v>8355.7816106178561</v>
      </c>
      <c r="R134" s="43">
        <f t="shared" si="302"/>
        <v>1.2881064834693002E-3</v>
      </c>
      <c r="S134" s="124">
        <v>4800</v>
      </c>
      <c r="T134" s="130">
        <v>2400</v>
      </c>
      <c r="U134" s="125">
        <v>0</v>
      </c>
      <c r="V134" s="125">
        <f t="shared" si="219"/>
        <v>2785.2605368726186</v>
      </c>
      <c r="W134" s="43">
        <f t="shared" si="157"/>
        <v>4.2936882782310007E-4</v>
      </c>
      <c r="X134" s="13">
        <f ca="1">'13年1-9支出明细'!K129/9*12</f>
        <v>0</v>
      </c>
      <c r="Y134" s="13">
        <f t="shared" si="220"/>
        <v>0</v>
      </c>
      <c r="Z134" s="43">
        <f t="shared" si="158"/>
        <v>0</v>
      </c>
      <c r="AA134" s="13">
        <f ca="1">'13年1-9支出明细'!L129/9*12</f>
        <v>0</v>
      </c>
      <c r="AB134" s="13">
        <f t="shared" si="221"/>
        <v>0</v>
      </c>
      <c r="AC134" s="43">
        <f t="shared" si="159"/>
        <v>0</v>
      </c>
      <c r="AD134" s="13">
        <f ca="1">'13年1-9支出明细'!M129/9*12</f>
        <v>0</v>
      </c>
      <c r="AE134" s="13">
        <f t="shared" si="222"/>
        <v>0</v>
      </c>
      <c r="AF134" s="43">
        <f t="shared" si="160"/>
        <v>0</v>
      </c>
      <c r="AG134" s="13">
        <f ca="1">'13年1-9支出明细'!N129/9*12</f>
        <v>0</v>
      </c>
      <c r="AH134" s="23">
        <v>0</v>
      </c>
      <c r="AI134" s="43">
        <v>0</v>
      </c>
      <c r="AJ134" s="23">
        <f t="shared" si="161"/>
        <v>0</v>
      </c>
      <c r="AK134" s="23">
        <f t="shared" si="162"/>
        <v>0</v>
      </c>
      <c r="AL134" s="43">
        <f t="shared" si="163"/>
        <v>0</v>
      </c>
      <c r="AM134" s="13">
        <f ca="1">'13年1-9支出明细'!P129/9*12</f>
        <v>0</v>
      </c>
      <c r="AN134" s="13">
        <f t="shared" si="223"/>
        <v>0</v>
      </c>
      <c r="AO134" s="43">
        <f t="shared" si="164"/>
        <v>0</v>
      </c>
      <c r="AP134" s="13">
        <f ca="1">'13年1-9支出明细'!Q129/9*12</f>
        <v>0</v>
      </c>
      <c r="AQ134" s="13">
        <f t="shared" si="224"/>
        <v>0</v>
      </c>
      <c r="AR134" s="43">
        <f t="shared" si="165"/>
        <v>0</v>
      </c>
      <c r="AS134" s="13">
        <f ca="1">'13年1-9支出明细'!R129/9*12</f>
        <v>0</v>
      </c>
      <c r="AT134" s="13">
        <f t="shared" si="225"/>
        <v>0</v>
      </c>
      <c r="AU134" s="43">
        <f t="shared" si="166"/>
        <v>0</v>
      </c>
      <c r="AV134" s="13">
        <v>0</v>
      </c>
      <c r="AW134" s="13">
        <f t="shared" si="226"/>
        <v>0</v>
      </c>
      <c r="AX134" s="43">
        <f t="shared" si="167"/>
        <v>0</v>
      </c>
      <c r="AY134" s="12">
        <f t="shared" si="227"/>
        <v>389.5</v>
      </c>
      <c r="AZ134" s="31">
        <f t="shared" si="228"/>
        <v>452.02457462995199</v>
      </c>
      <c r="BA134" s="43">
        <f t="shared" si="168"/>
        <v>3.7310279973120458E-6</v>
      </c>
      <c r="BB134" s="13">
        <f ca="1">'13年1-9支出明细'!U129/9*12</f>
        <v>0</v>
      </c>
      <c r="BC134" s="13">
        <f t="shared" si="229"/>
        <v>0</v>
      </c>
      <c r="BD134" s="43">
        <f t="shared" si="169"/>
        <v>0</v>
      </c>
      <c r="BE134" s="13">
        <f ca="1">'13年1-9支出明细'!V129/9*12</f>
        <v>0</v>
      </c>
      <c r="BF134" s="13">
        <f t="shared" si="230"/>
        <v>0</v>
      </c>
      <c r="BG134" s="43">
        <f t="shared" si="170"/>
        <v>0</v>
      </c>
      <c r="BH134" s="13">
        <f ca="1">'13年1-9支出明细'!W129/9*12</f>
        <v>0</v>
      </c>
      <c r="BI134" s="13">
        <f t="shared" si="231"/>
        <v>0</v>
      </c>
      <c r="BJ134" s="43">
        <f t="shared" si="171"/>
        <v>0</v>
      </c>
      <c r="BK134" s="13">
        <f ca="1">'13年1-9支出明细'!X129/9*12</f>
        <v>0</v>
      </c>
      <c r="BL134" s="13">
        <f t="shared" si="232"/>
        <v>0</v>
      </c>
      <c r="BM134" s="43">
        <f t="shared" si="172"/>
        <v>0</v>
      </c>
      <c r="BN134" s="13">
        <f ca="1">'13年1-9支出明细'!Y129/9*12</f>
        <v>0</v>
      </c>
      <c r="BO134" s="13">
        <f t="shared" si="233"/>
        <v>0</v>
      </c>
      <c r="BP134" s="43">
        <f t="shared" si="173"/>
        <v>0</v>
      </c>
      <c r="BQ134" s="13">
        <f ca="1">'13年1-9支出明细'!Z129/9*12</f>
        <v>0</v>
      </c>
      <c r="BR134" s="13">
        <f ca="1">Sheet2!EP128+Sheet2!V128</f>
        <v>389.5</v>
      </c>
      <c r="BS134" s="13">
        <f t="shared" si="234"/>
        <v>0</v>
      </c>
      <c r="BT134" s="43">
        <f t="shared" si="174"/>
        <v>0</v>
      </c>
      <c r="BU134" s="13">
        <f ca="1">'13年1-9支出明细'!AB129/9*12</f>
        <v>519.33333333333337</v>
      </c>
      <c r="BV134" s="13">
        <f t="shared" si="235"/>
        <v>602.69943283993598</v>
      </c>
      <c r="BW134" s="43">
        <f t="shared" si="175"/>
        <v>1.1457462134779058E-4</v>
      </c>
      <c r="BX134" s="13">
        <f ca="1">'13年1-9支出明细'!AC129/9*12</f>
        <v>0</v>
      </c>
      <c r="BY134" s="13">
        <f t="shared" si="236"/>
        <v>0</v>
      </c>
      <c r="BZ134" s="43">
        <f t="shared" si="176"/>
        <v>0</v>
      </c>
      <c r="CA134" s="12">
        <f t="shared" si="274"/>
        <v>0</v>
      </c>
      <c r="CB134" s="30">
        <f t="shared" si="237"/>
        <v>0</v>
      </c>
      <c r="CC134" s="43">
        <f t="shared" si="177"/>
        <v>0</v>
      </c>
      <c r="CD134" s="13">
        <f ca="1">'13年1-9支出明细'!AE129/9*12</f>
        <v>0</v>
      </c>
      <c r="CE134" s="13">
        <f t="shared" si="238"/>
        <v>0</v>
      </c>
      <c r="CF134" s="43">
        <f t="shared" si="178"/>
        <v>0</v>
      </c>
      <c r="CG134" s="13">
        <f ca="1">'13年1-9支出明细'!AF129/9*12</f>
        <v>0</v>
      </c>
      <c r="CH134" s="13">
        <f ca="1">Sheet2!BP128+Sheet2!ET128</f>
        <v>0</v>
      </c>
      <c r="CI134" s="13">
        <f t="shared" si="239"/>
        <v>0</v>
      </c>
      <c r="CJ134" s="43">
        <f t="shared" si="179"/>
        <v>0</v>
      </c>
      <c r="CK134" s="12">
        <f t="shared" si="303"/>
        <v>10</v>
      </c>
      <c r="CL134" s="30">
        <f t="shared" si="240"/>
        <v>11.605252236969243</v>
      </c>
      <c r="CM134" s="43">
        <f t="shared" si="180"/>
        <v>1.0914893950979874E-7</v>
      </c>
      <c r="CN134" s="13">
        <f ca="1">'13年1-9支出明细'!AI129/9*12</f>
        <v>0</v>
      </c>
      <c r="CO134" s="13">
        <f t="shared" si="241"/>
        <v>0</v>
      </c>
      <c r="CP134" s="43">
        <f t="shared" si="181"/>
        <v>0</v>
      </c>
      <c r="CQ134" s="13">
        <f ca="1">'13年1-9支出明细'!AJ129/9*12</f>
        <v>0</v>
      </c>
      <c r="CR134" s="13">
        <f t="shared" si="242"/>
        <v>0</v>
      </c>
      <c r="CS134" s="43">
        <f t="shared" si="182"/>
        <v>0</v>
      </c>
      <c r="CT134" s="13">
        <f ca="1">'13年1-9支出明细'!AK129/9*12</f>
        <v>0</v>
      </c>
      <c r="CU134" s="13">
        <f t="shared" si="243"/>
        <v>0</v>
      </c>
      <c r="CV134" s="43">
        <f t="shared" si="183"/>
        <v>0</v>
      </c>
      <c r="CW134" s="13">
        <f ca="1">'13年1-9支出明细'!AL129/9*12</f>
        <v>0</v>
      </c>
      <c r="CX134" s="13">
        <f t="shared" si="244"/>
        <v>0</v>
      </c>
      <c r="CY134" s="43">
        <f t="shared" si="184"/>
        <v>0</v>
      </c>
      <c r="CZ134" s="13">
        <f ca="1">'13年1-9支出明细'!AM129/9*12</f>
        <v>0</v>
      </c>
      <c r="DA134" s="13">
        <f t="shared" si="245"/>
        <v>0</v>
      </c>
      <c r="DB134" s="43">
        <f t="shared" si="185"/>
        <v>0</v>
      </c>
      <c r="DC134" s="13">
        <f ca="1">'13年1-9支出明细'!AN129/9*12</f>
        <v>0</v>
      </c>
      <c r="DD134" s="13">
        <f t="shared" si="246"/>
        <v>0</v>
      </c>
      <c r="DE134" s="14">
        <f t="shared" si="304"/>
        <v>0</v>
      </c>
      <c r="DF134" s="43">
        <f t="shared" si="186"/>
        <v>0</v>
      </c>
      <c r="DG134" s="13">
        <f ca="1">'13年1-9支出明细'!AP129/9*12</f>
        <v>0</v>
      </c>
      <c r="DH134" s="13">
        <f t="shared" si="247"/>
        <v>0</v>
      </c>
      <c r="DI134" s="43">
        <f t="shared" si="187"/>
        <v>0</v>
      </c>
      <c r="DJ134" s="13">
        <f ca="1">'13年1-9支出明细'!AQ129/9*12</f>
        <v>0</v>
      </c>
      <c r="DK134" s="13">
        <f t="shared" si="248"/>
        <v>0</v>
      </c>
      <c r="DL134" s="43">
        <f t="shared" si="188"/>
        <v>0</v>
      </c>
      <c r="DM134" s="13">
        <f ca="1">'13年1-9支出明细'!AR129/9*12</f>
        <v>0</v>
      </c>
      <c r="DN134" s="13">
        <f ca="1">Sheet2!DK128+Sheet2!AH128</f>
        <v>0</v>
      </c>
      <c r="DO134" s="13"/>
      <c r="DP134" s="43">
        <f t="shared" si="189"/>
        <v>0</v>
      </c>
      <c r="DQ134" s="13">
        <f ca="1">'13年1-9支出明细'!AT129/9*12</f>
        <v>0</v>
      </c>
      <c r="DR134" s="13">
        <f t="shared" si="249"/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43">
        <f t="shared" si="190"/>
        <v>0</v>
      </c>
      <c r="EA134" s="13">
        <v>0</v>
      </c>
      <c r="EB134" s="13">
        <f t="shared" si="250"/>
        <v>0</v>
      </c>
      <c r="EC134" s="43">
        <f t="shared" si="191"/>
        <v>0</v>
      </c>
      <c r="ED134" s="13">
        <f ca="1">'13年1-9支出明细'!BC129/9*12</f>
        <v>0</v>
      </c>
      <c r="EE134" s="13">
        <f t="shared" si="251"/>
        <v>0</v>
      </c>
      <c r="EF134" s="43">
        <f t="shared" si="192"/>
        <v>0</v>
      </c>
      <c r="EG134" s="13">
        <f ca="1">'13年1-9支出明细'!BD129/9*12</f>
        <v>0</v>
      </c>
      <c r="EH134" s="13">
        <f t="shared" si="252"/>
        <v>0</v>
      </c>
      <c r="EI134" s="43">
        <f t="shared" si="193"/>
        <v>0</v>
      </c>
      <c r="EJ134" s="13">
        <f ca="1">'13年1-9支出明细'!BE129/9*12</f>
        <v>0</v>
      </c>
      <c r="EK134" s="13">
        <f t="shared" si="253"/>
        <v>0</v>
      </c>
      <c r="EL134" s="13">
        <f ca="1">Sheet2!DZ128+Sheet2!AV128</f>
        <v>0</v>
      </c>
      <c r="EM134" s="43">
        <f t="shared" si="194"/>
        <v>0</v>
      </c>
      <c r="EN134" s="13">
        <f ca="1">'13年1-9支出明细'!BG129/9*12</f>
        <v>0</v>
      </c>
      <c r="EO134" s="13">
        <f t="shared" si="254"/>
        <v>0</v>
      </c>
      <c r="EP134" s="43">
        <f t="shared" si="195"/>
        <v>0</v>
      </c>
      <c r="EQ134" s="13">
        <f ca="1">'13年1-9支出明细'!BH129/9*12</f>
        <v>0</v>
      </c>
      <c r="ER134" s="13">
        <f t="shared" si="255"/>
        <v>0</v>
      </c>
      <c r="ES134" s="43">
        <f t="shared" si="196"/>
        <v>0</v>
      </c>
      <c r="ET134" s="13">
        <v>0</v>
      </c>
      <c r="EU134" s="13">
        <f t="shared" si="256"/>
        <v>0</v>
      </c>
      <c r="EV134" s="43">
        <f t="shared" si="197"/>
        <v>0</v>
      </c>
      <c r="EW134" s="13">
        <v>0</v>
      </c>
      <c r="EX134" s="13">
        <f t="shared" si="257"/>
        <v>0</v>
      </c>
      <c r="EY134" s="43">
        <f t="shared" si="198"/>
        <v>0</v>
      </c>
      <c r="EZ134" s="13">
        <v>0</v>
      </c>
      <c r="FA134" s="13">
        <f t="shared" si="258"/>
        <v>0</v>
      </c>
      <c r="FB134" s="43">
        <f t="shared" si="199"/>
        <v>0</v>
      </c>
      <c r="FC134" s="13">
        <f ca="1">'13年1-9支出明细'!BL129/9*12</f>
        <v>0</v>
      </c>
      <c r="FD134" s="13">
        <f t="shared" si="259"/>
        <v>0</v>
      </c>
      <c r="FE134" s="43">
        <f t="shared" si="200"/>
        <v>0</v>
      </c>
      <c r="FF134" s="13">
        <f ca="1">'13年1-9支出明细'!BM129/9*12</f>
        <v>0</v>
      </c>
      <c r="FG134" s="13">
        <f t="shared" si="260"/>
        <v>0</v>
      </c>
      <c r="FH134" s="43">
        <f t="shared" si="201"/>
        <v>0</v>
      </c>
      <c r="FI134" s="13">
        <f ca="1">'13年1-9支出明细'!BN129/9*12</f>
        <v>10</v>
      </c>
      <c r="FJ134" s="13">
        <f ca="1">Sheet2!EX128+Sheet2!BF128</f>
        <v>0</v>
      </c>
      <c r="FK134" s="13">
        <f t="shared" si="261"/>
        <v>11.605252236969241</v>
      </c>
      <c r="FL134" s="43">
        <f t="shared" si="202"/>
        <v>7.6499048581332805E-6</v>
      </c>
      <c r="FM134" s="13">
        <f ca="1">'13年1-9支出明细'!BP129/9*12</f>
        <v>0</v>
      </c>
      <c r="FN134" s="13">
        <v>0</v>
      </c>
      <c r="FO134" s="43">
        <v>0</v>
      </c>
      <c r="FP134" s="13">
        <v>0</v>
      </c>
      <c r="FQ134" s="13">
        <f t="shared" si="262"/>
        <v>0</v>
      </c>
      <c r="FR134" s="43">
        <f t="shared" si="203"/>
        <v>0</v>
      </c>
      <c r="FS134" s="13">
        <f ca="1">'13年1-9支出明细'!BR129/9*12</f>
        <v>0</v>
      </c>
      <c r="FT134" s="13">
        <f ca="1">Sheet2!FC44+Sheet2!BJ44</f>
        <v>0</v>
      </c>
      <c r="FU134" s="13"/>
      <c r="FV134" s="43"/>
      <c r="FW134" s="13">
        <f ca="1">'13年1-9支出明细'!BT129/9*12</f>
        <v>0</v>
      </c>
      <c r="FX134" s="13">
        <f t="shared" si="263"/>
        <v>0</v>
      </c>
      <c r="FY134" s="43">
        <f t="shared" si="204"/>
        <v>0</v>
      </c>
      <c r="FZ134" s="12">
        <f ca="1">'13年1-9支出明细'!BU129/9*12</f>
        <v>1488.2400000000002</v>
      </c>
      <c r="GA134" s="12">
        <f t="shared" si="264"/>
        <v>1727.1400589147106</v>
      </c>
      <c r="GB134" s="43">
        <f t="shared" si="205"/>
        <v>5.1437610213661802E-5</v>
      </c>
      <c r="GC134" s="12">
        <f ca="1">'13年1-9支出明细'!BV129/9*12</f>
        <v>0</v>
      </c>
      <c r="GD134" s="12">
        <f t="shared" si="265"/>
        <v>0</v>
      </c>
      <c r="GE134" s="43">
        <f t="shared" si="206"/>
        <v>0</v>
      </c>
      <c r="GF134" s="12">
        <f ca="1">'13年1-9支出明细'!BW129/9*12</f>
        <v>0</v>
      </c>
      <c r="GG134" s="12">
        <f t="shared" si="266"/>
        <v>0</v>
      </c>
      <c r="GH134" s="43">
        <f t="shared" si="207"/>
        <v>0</v>
      </c>
      <c r="GI134" s="12">
        <v>0</v>
      </c>
      <c r="GJ134" s="12">
        <f t="shared" si="267"/>
        <v>0</v>
      </c>
      <c r="GK134" s="43">
        <f t="shared" si="208"/>
        <v>0</v>
      </c>
      <c r="GL134" s="27">
        <f t="shared" si="305"/>
        <v>0</v>
      </c>
      <c r="GM134" s="27">
        <f t="shared" si="268"/>
        <v>0</v>
      </c>
      <c r="GN134" s="43">
        <f t="shared" si="209"/>
        <v>0</v>
      </c>
      <c r="GO134" s="13">
        <f ca="1">'13年1-9支出明细'!BZ129/9*12</f>
        <v>0</v>
      </c>
      <c r="GP134" s="13" t="e">
        <f t="shared" si="269"/>
        <v>#DIV/0!</v>
      </c>
      <c r="GQ134" s="43" t="e">
        <f t="shared" si="210"/>
        <v>#DIV/0!</v>
      </c>
      <c r="GR134" s="13">
        <f ca="1">'13年1-9支出明细'!CA129/9*12</f>
        <v>0</v>
      </c>
      <c r="GS134" s="13">
        <f t="shared" si="270"/>
        <v>0</v>
      </c>
      <c r="GT134" s="43">
        <f t="shared" si="211"/>
        <v>0</v>
      </c>
      <c r="GU134" s="13">
        <f ca="1">'13年1-9支出明细'!CB129/9*12</f>
        <v>0</v>
      </c>
      <c r="GV134" s="27">
        <f t="shared" si="271"/>
        <v>0</v>
      </c>
      <c r="GW134" s="38">
        <f t="shared" si="214"/>
        <v>0</v>
      </c>
      <c r="GX134" s="13">
        <f ca="1">'13年1-9支出明细'!CC129/9*12</f>
        <v>0</v>
      </c>
      <c r="GY134" s="13">
        <f t="shared" si="272"/>
        <v>0</v>
      </c>
      <c r="GZ134" s="43">
        <f t="shared" si="212"/>
        <v>0</v>
      </c>
      <c r="HA134" s="13">
        <f ca="1">'13年1-9支出明细'!CD129/9*12</f>
        <v>0</v>
      </c>
      <c r="HB134" s="13">
        <f t="shared" si="273"/>
        <v>0</v>
      </c>
      <c r="HC134" s="56">
        <f t="shared" si="213"/>
        <v>0</v>
      </c>
    </row>
    <row r="135" spans="1:211">
      <c r="A135" s="18">
        <v>417</v>
      </c>
      <c r="B135" s="3" t="s">
        <v>606</v>
      </c>
      <c r="C135" s="3" t="s">
        <v>424</v>
      </c>
      <c r="D135" s="12">
        <f t="shared" si="290"/>
        <v>510309.5</v>
      </c>
      <c r="E135" s="12">
        <f t="shared" si="291"/>
        <v>502103</v>
      </c>
      <c r="F135" s="13">
        <v>283140</v>
      </c>
      <c r="G135" s="26">
        <f t="shared" si="215"/>
        <v>328591.1118375471</v>
      </c>
      <c r="H135" s="40">
        <f t="shared" si="216"/>
        <v>4.1455261523930202E-3</v>
      </c>
      <c r="I135" s="13">
        <v>79550</v>
      </c>
      <c r="J135" s="13">
        <f t="shared" si="217"/>
        <v>92319.781545090329</v>
      </c>
      <c r="K135" s="40">
        <f t="shared" si="155"/>
        <v>2.1427610581958821E-3</v>
      </c>
      <c r="L135" s="13">
        <v>127413</v>
      </c>
      <c r="M135" s="13">
        <f t="shared" si="218"/>
        <v>147866.00032689623</v>
      </c>
      <c r="N135" s="40">
        <f t="shared" si="156"/>
        <v>4.145526152393021E-3</v>
      </c>
      <c r="O135" s="13">
        <v>0</v>
      </c>
      <c r="P135" s="13">
        <v>0</v>
      </c>
      <c r="Q135" s="13">
        <f t="shared" si="301"/>
        <v>0</v>
      </c>
      <c r="R135" s="43">
        <f t="shared" si="302"/>
        <v>0</v>
      </c>
      <c r="S135" s="124">
        <v>0</v>
      </c>
      <c r="T135" s="130">
        <v>12000</v>
      </c>
      <c r="U135" s="125">
        <v>0</v>
      </c>
      <c r="V135" s="125">
        <f t="shared" si="219"/>
        <v>13926.302684363091</v>
      </c>
      <c r="W135" s="43">
        <f t="shared" si="157"/>
        <v>2.1468441391155001E-3</v>
      </c>
      <c r="X135" s="13">
        <f ca="1">'13年1-9支出明细'!K130/9*12</f>
        <v>0</v>
      </c>
      <c r="Y135" s="13">
        <f t="shared" si="220"/>
        <v>0</v>
      </c>
      <c r="Z135" s="43">
        <f t="shared" si="158"/>
        <v>0</v>
      </c>
      <c r="AA135" s="13">
        <f ca="1">'13年1-9支出明细'!L130/9*12</f>
        <v>0</v>
      </c>
      <c r="AB135" s="13">
        <f t="shared" si="221"/>
        <v>0</v>
      </c>
      <c r="AC135" s="43">
        <f t="shared" si="159"/>
        <v>0</v>
      </c>
      <c r="AD135" s="13">
        <f ca="1">'13年1-9支出明细'!M130/9*12</f>
        <v>0</v>
      </c>
      <c r="AE135" s="13">
        <f t="shared" si="222"/>
        <v>0</v>
      </c>
      <c r="AF135" s="43">
        <f t="shared" si="160"/>
        <v>0</v>
      </c>
      <c r="AG135" s="13">
        <f ca="1">'13年1-9支出明细'!N130/9*12</f>
        <v>0</v>
      </c>
      <c r="AH135" s="23">
        <v>0</v>
      </c>
      <c r="AI135" s="43">
        <v>0</v>
      </c>
      <c r="AJ135" s="23">
        <f t="shared" si="161"/>
        <v>0</v>
      </c>
      <c r="AK135" s="23">
        <f t="shared" si="162"/>
        <v>0</v>
      </c>
      <c r="AL135" s="43">
        <f t="shared" si="163"/>
        <v>0</v>
      </c>
      <c r="AM135" s="13">
        <f ca="1">'13年1-9支出明细'!P130/9*12</f>
        <v>0</v>
      </c>
      <c r="AN135" s="13">
        <f t="shared" si="223"/>
        <v>0</v>
      </c>
      <c r="AO135" s="43">
        <f t="shared" si="164"/>
        <v>0</v>
      </c>
      <c r="AP135" s="13">
        <f ca="1">'13年1-9支出明细'!Q130/9*12</f>
        <v>0</v>
      </c>
      <c r="AQ135" s="13">
        <f t="shared" si="224"/>
        <v>0</v>
      </c>
      <c r="AR135" s="43">
        <f t="shared" si="165"/>
        <v>0</v>
      </c>
      <c r="AS135" s="13">
        <f ca="1">'13年1-9支出明细'!R130/9*12</f>
        <v>0</v>
      </c>
      <c r="AT135" s="13">
        <f t="shared" si="225"/>
        <v>0</v>
      </c>
      <c r="AU135" s="43">
        <f t="shared" si="166"/>
        <v>0</v>
      </c>
      <c r="AV135" s="13">
        <v>0</v>
      </c>
      <c r="AW135" s="13">
        <f t="shared" si="226"/>
        <v>0</v>
      </c>
      <c r="AX135" s="43">
        <f t="shared" si="167"/>
        <v>0</v>
      </c>
      <c r="AY135" s="12">
        <f t="shared" si="227"/>
        <v>1148.7</v>
      </c>
      <c r="AZ135" s="31">
        <f t="shared" si="228"/>
        <v>1333.0953244606569</v>
      </c>
      <c r="BA135" s="43">
        <f t="shared" si="168"/>
        <v>1.1003419410814756E-5</v>
      </c>
      <c r="BB135" s="13">
        <f ca="1">'13年1-9支出明细'!U130/9*12</f>
        <v>0</v>
      </c>
      <c r="BC135" s="13">
        <f t="shared" si="229"/>
        <v>0</v>
      </c>
      <c r="BD135" s="43">
        <f t="shared" si="169"/>
        <v>0</v>
      </c>
      <c r="BE135" s="13">
        <f ca="1">'13年1-9支出明细'!V130/9*12</f>
        <v>0</v>
      </c>
      <c r="BF135" s="13">
        <f t="shared" si="230"/>
        <v>0</v>
      </c>
      <c r="BG135" s="43">
        <f t="shared" si="170"/>
        <v>0</v>
      </c>
      <c r="BH135" s="13">
        <f ca="1">'13年1-9支出明细'!W130/9*12</f>
        <v>0</v>
      </c>
      <c r="BI135" s="13">
        <f t="shared" si="231"/>
        <v>0</v>
      </c>
      <c r="BJ135" s="43">
        <f t="shared" si="171"/>
        <v>0</v>
      </c>
      <c r="BK135" s="13">
        <f ca="1">'13年1-9支出明细'!X130/9*12</f>
        <v>0</v>
      </c>
      <c r="BL135" s="13">
        <f t="shared" si="232"/>
        <v>0</v>
      </c>
      <c r="BM135" s="43">
        <f t="shared" si="172"/>
        <v>0</v>
      </c>
      <c r="BN135" s="13">
        <f ca="1">'13年1-9支出明细'!Y130/9*12</f>
        <v>0</v>
      </c>
      <c r="BO135" s="13">
        <f t="shared" si="233"/>
        <v>0</v>
      </c>
      <c r="BP135" s="43">
        <f t="shared" si="173"/>
        <v>0</v>
      </c>
      <c r="BQ135" s="13">
        <f ca="1">'13年1-9支出明细'!Z130/9*12</f>
        <v>0</v>
      </c>
      <c r="BR135" s="13">
        <f ca="1">Sheet2!EP129+Sheet2!V129</f>
        <v>1148.7</v>
      </c>
      <c r="BS135" s="13">
        <f t="shared" si="234"/>
        <v>0</v>
      </c>
      <c r="BT135" s="43">
        <f t="shared" si="174"/>
        <v>0</v>
      </c>
      <c r="BU135" s="13">
        <f ca="1">'13年1-9支出明细'!AB130/9*12</f>
        <v>1171.6000000000001</v>
      </c>
      <c r="BV135" s="13">
        <f t="shared" si="235"/>
        <v>1359.6713520833164</v>
      </c>
      <c r="BW135" s="43">
        <f t="shared" si="175"/>
        <v>2.5847681586214016E-4</v>
      </c>
      <c r="BX135" s="13">
        <f ca="1">'13年1-9支出明细'!AC130/9*12</f>
        <v>360</v>
      </c>
      <c r="BY135" s="13">
        <f t="shared" si="236"/>
        <v>417.7890805308927</v>
      </c>
      <c r="BZ135" s="43">
        <f t="shared" si="176"/>
        <v>3.2094969537891759E-4</v>
      </c>
      <c r="CA135" s="12">
        <f t="shared" si="274"/>
        <v>0</v>
      </c>
      <c r="CB135" s="30">
        <f t="shared" si="237"/>
        <v>0</v>
      </c>
      <c r="CC135" s="43">
        <f t="shared" si="177"/>
        <v>0</v>
      </c>
      <c r="CD135" s="13">
        <f ca="1">'13年1-9支出明细'!AE130/9*12</f>
        <v>0</v>
      </c>
      <c r="CE135" s="13">
        <f t="shared" si="238"/>
        <v>0</v>
      </c>
      <c r="CF135" s="43">
        <f t="shared" si="178"/>
        <v>0</v>
      </c>
      <c r="CG135" s="13">
        <f ca="1">'13年1-9支出明细'!AF130/9*12</f>
        <v>0</v>
      </c>
      <c r="CH135" s="13">
        <f ca="1">Sheet2!BP129+Sheet2!ET129</f>
        <v>0</v>
      </c>
      <c r="CI135" s="13">
        <f t="shared" si="239"/>
        <v>0</v>
      </c>
      <c r="CJ135" s="43">
        <f t="shared" si="179"/>
        <v>0</v>
      </c>
      <c r="CK135" s="12">
        <f t="shared" si="303"/>
        <v>0</v>
      </c>
      <c r="CL135" s="30">
        <f t="shared" si="240"/>
        <v>0</v>
      </c>
      <c r="CM135" s="43">
        <f t="shared" si="180"/>
        <v>0</v>
      </c>
      <c r="CN135" s="13">
        <f ca="1">'13年1-9支出明细'!AI130/9*12</f>
        <v>0</v>
      </c>
      <c r="CO135" s="13">
        <f t="shared" si="241"/>
        <v>0</v>
      </c>
      <c r="CP135" s="43">
        <f t="shared" si="181"/>
        <v>0</v>
      </c>
      <c r="CQ135" s="13">
        <f ca="1">'13年1-9支出明细'!AJ130/9*12</f>
        <v>0</v>
      </c>
      <c r="CR135" s="13">
        <f t="shared" si="242"/>
        <v>0</v>
      </c>
      <c r="CS135" s="43">
        <f t="shared" si="182"/>
        <v>0</v>
      </c>
      <c r="CT135" s="13">
        <f ca="1">'13年1-9支出明细'!AK130/9*12</f>
        <v>0</v>
      </c>
      <c r="CU135" s="13">
        <f t="shared" si="243"/>
        <v>0</v>
      </c>
      <c r="CV135" s="43">
        <f t="shared" si="183"/>
        <v>0</v>
      </c>
      <c r="CW135" s="13">
        <f ca="1">'13年1-9支出明细'!AL130/9*12</f>
        <v>0</v>
      </c>
      <c r="CX135" s="13">
        <f t="shared" si="244"/>
        <v>0</v>
      </c>
      <c r="CY135" s="43">
        <f t="shared" si="184"/>
        <v>0</v>
      </c>
      <c r="CZ135" s="13">
        <f ca="1">'13年1-9支出明细'!AM130/9*12</f>
        <v>0</v>
      </c>
      <c r="DA135" s="13">
        <f t="shared" si="245"/>
        <v>0</v>
      </c>
      <c r="DB135" s="43">
        <f t="shared" si="185"/>
        <v>0</v>
      </c>
      <c r="DC135" s="13">
        <f ca="1">'13年1-9支出明细'!AN130/9*12</f>
        <v>0</v>
      </c>
      <c r="DD135" s="13">
        <f t="shared" si="246"/>
        <v>0</v>
      </c>
      <c r="DE135" s="14">
        <f t="shared" si="304"/>
        <v>0</v>
      </c>
      <c r="DF135" s="43">
        <f t="shared" si="186"/>
        <v>0</v>
      </c>
      <c r="DG135" s="13">
        <f ca="1">'13年1-9支出明细'!AP130/9*12</f>
        <v>0</v>
      </c>
      <c r="DH135" s="13">
        <f t="shared" si="247"/>
        <v>0</v>
      </c>
      <c r="DI135" s="43">
        <f t="shared" si="187"/>
        <v>0</v>
      </c>
      <c r="DJ135" s="13">
        <f ca="1">'13年1-9支出明细'!AQ130/9*12</f>
        <v>0</v>
      </c>
      <c r="DK135" s="13">
        <f t="shared" si="248"/>
        <v>0</v>
      </c>
      <c r="DL135" s="43">
        <f t="shared" si="188"/>
        <v>0</v>
      </c>
      <c r="DM135" s="13">
        <f ca="1">'13年1-9支出明细'!AR130/9*12</f>
        <v>0</v>
      </c>
      <c r="DN135" s="13">
        <f ca="1">Sheet2!DK129+Sheet2!AH129</f>
        <v>0</v>
      </c>
      <c r="DO135" s="13"/>
      <c r="DP135" s="43">
        <f t="shared" si="189"/>
        <v>0</v>
      </c>
      <c r="DQ135" s="13">
        <f ca="1">'13年1-9支出明细'!AT130/9*12</f>
        <v>0</v>
      </c>
      <c r="DR135" s="13">
        <f t="shared" si="249"/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43">
        <f t="shared" si="190"/>
        <v>0</v>
      </c>
      <c r="EA135" s="13">
        <v>0</v>
      </c>
      <c r="EB135" s="13">
        <f t="shared" si="250"/>
        <v>0</v>
      </c>
      <c r="EC135" s="43">
        <f t="shared" si="191"/>
        <v>0</v>
      </c>
      <c r="ED135" s="13">
        <f ca="1">'13年1-9支出明细'!BC130/9*12</f>
        <v>0</v>
      </c>
      <c r="EE135" s="13">
        <f t="shared" si="251"/>
        <v>0</v>
      </c>
      <c r="EF135" s="43">
        <f t="shared" si="192"/>
        <v>0</v>
      </c>
      <c r="EG135" s="13">
        <f ca="1">'13年1-9支出明细'!BD130/9*12</f>
        <v>0</v>
      </c>
      <c r="EH135" s="13">
        <f t="shared" si="252"/>
        <v>0</v>
      </c>
      <c r="EI135" s="43">
        <f t="shared" si="193"/>
        <v>0</v>
      </c>
      <c r="EJ135" s="13">
        <f ca="1">'13年1-9支出明细'!BE130/9*12</f>
        <v>0</v>
      </c>
      <c r="EK135" s="13">
        <f t="shared" si="253"/>
        <v>0</v>
      </c>
      <c r="EL135" s="13">
        <f ca="1">Sheet2!DZ129+Sheet2!AV129</f>
        <v>0</v>
      </c>
      <c r="EM135" s="43">
        <f t="shared" si="194"/>
        <v>0</v>
      </c>
      <c r="EN135" s="13">
        <f ca="1">'13年1-9支出明细'!BG130/9*12</f>
        <v>0</v>
      </c>
      <c r="EO135" s="13">
        <f t="shared" si="254"/>
        <v>0</v>
      </c>
      <c r="EP135" s="43">
        <f t="shared" si="195"/>
        <v>0</v>
      </c>
      <c r="EQ135" s="13">
        <f ca="1">'13年1-9支出明细'!BH130/9*12</f>
        <v>0</v>
      </c>
      <c r="ER135" s="13">
        <f t="shared" si="255"/>
        <v>0</v>
      </c>
      <c r="ES135" s="43">
        <f t="shared" si="196"/>
        <v>0</v>
      </c>
      <c r="ET135" s="13">
        <v>0</v>
      </c>
      <c r="EU135" s="13">
        <f t="shared" si="256"/>
        <v>0</v>
      </c>
      <c r="EV135" s="43">
        <f t="shared" si="197"/>
        <v>0</v>
      </c>
      <c r="EW135" s="13">
        <v>0</v>
      </c>
      <c r="EX135" s="13">
        <f t="shared" si="257"/>
        <v>0</v>
      </c>
      <c r="EY135" s="43">
        <f t="shared" si="198"/>
        <v>0</v>
      </c>
      <c r="EZ135" s="13">
        <v>0</v>
      </c>
      <c r="FA135" s="13">
        <f t="shared" si="258"/>
        <v>0</v>
      </c>
      <c r="FB135" s="43">
        <f t="shared" si="199"/>
        <v>0</v>
      </c>
      <c r="FC135" s="13">
        <f ca="1">'13年1-9支出明细'!BL130/9*12</f>
        <v>0</v>
      </c>
      <c r="FD135" s="13">
        <f t="shared" si="259"/>
        <v>0</v>
      </c>
      <c r="FE135" s="43">
        <f t="shared" si="200"/>
        <v>0</v>
      </c>
      <c r="FF135" s="13">
        <f ca="1">'13年1-9支出明细'!BM130/9*12</f>
        <v>0</v>
      </c>
      <c r="FG135" s="13">
        <f t="shared" si="260"/>
        <v>0</v>
      </c>
      <c r="FH135" s="43">
        <f t="shared" si="201"/>
        <v>0</v>
      </c>
      <c r="FI135" s="13">
        <f ca="1">'13年1-9支出明细'!BN130/9*12</f>
        <v>0</v>
      </c>
      <c r="FJ135" s="13">
        <f ca="1">Sheet2!EX129+Sheet2!BF129</f>
        <v>0</v>
      </c>
      <c r="FK135" s="13">
        <f t="shared" si="261"/>
        <v>0</v>
      </c>
      <c r="FL135" s="43">
        <f t="shared" si="202"/>
        <v>0</v>
      </c>
      <c r="FM135" s="13">
        <f ca="1">'13年1-9支出明细'!BP130/9*12</f>
        <v>0</v>
      </c>
      <c r="FN135" s="13">
        <v>0</v>
      </c>
      <c r="FO135" s="43">
        <v>0</v>
      </c>
      <c r="FP135" s="13">
        <v>0</v>
      </c>
      <c r="FQ135" s="13">
        <f t="shared" si="262"/>
        <v>0</v>
      </c>
      <c r="FR135" s="43">
        <f t="shared" si="203"/>
        <v>0</v>
      </c>
      <c r="FS135" s="13">
        <f ca="1">'13年1-9支出明细'!BR130/9*12</f>
        <v>0</v>
      </c>
      <c r="FT135" s="13">
        <f ca="1">Sheet2!FC45+Sheet2!BJ45</f>
        <v>0</v>
      </c>
      <c r="FU135" s="13"/>
      <c r="FV135" s="43"/>
      <c r="FW135" s="13">
        <f ca="1">'13年1-9支出明细'!BT130/9*12</f>
        <v>0</v>
      </c>
      <c r="FX135" s="13">
        <f t="shared" si="263"/>
        <v>0</v>
      </c>
      <c r="FY135" s="43">
        <f t="shared" si="204"/>
        <v>0</v>
      </c>
      <c r="FZ135" s="12">
        <f ca="1">'13年1-9支出明细'!BU130/9*12</f>
        <v>7057.8000000000011</v>
      </c>
      <c r="GA135" s="12">
        <f t="shared" si="264"/>
        <v>8190.7549238081529</v>
      </c>
      <c r="GB135" s="43">
        <f t="shared" si="205"/>
        <v>2.4393670736304782E-4</v>
      </c>
      <c r="GC135" s="12">
        <f ca="1">'13年1-9支出明细'!BV130/9*12</f>
        <v>0</v>
      </c>
      <c r="GD135" s="12">
        <f t="shared" si="265"/>
        <v>0</v>
      </c>
      <c r="GE135" s="43">
        <f t="shared" si="206"/>
        <v>0</v>
      </c>
      <c r="GF135" s="12">
        <f ca="1">'13年1-9支出明细'!BW130/9*12</f>
        <v>0</v>
      </c>
      <c r="GG135" s="12">
        <f t="shared" si="266"/>
        <v>0</v>
      </c>
      <c r="GH135" s="43">
        <f t="shared" si="207"/>
        <v>0</v>
      </c>
      <c r="GI135" s="12">
        <v>0</v>
      </c>
      <c r="GJ135" s="12">
        <f t="shared" si="267"/>
        <v>0</v>
      </c>
      <c r="GK135" s="43">
        <f t="shared" si="208"/>
        <v>0</v>
      </c>
      <c r="GL135" s="27">
        <f t="shared" si="305"/>
        <v>0</v>
      </c>
      <c r="GM135" s="27">
        <f t="shared" si="268"/>
        <v>0</v>
      </c>
      <c r="GN135" s="43">
        <f t="shared" si="209"/>
        <v>0</v>
      </c>
      <c r="GO135" s="13">
        <f ca="1">'13年1-9支出明细'!BZ130/9*12</f>
        <v>0</v>
      </c>
      <c r="GP135" s="13" t="e">
        <f t="shared" si="269"/>
        <v>#DIV/0!</v>
      </c>
      <c r="GQ135" s="43" t="e">
        <f t="shared" si="210"/>
        <v>#DIV/0!</v>
      </c>
      <c r="GR135" s="13">
        <f ca="1">'13年1-9支出明细'!CA130/9*12</f>
        <v>0</v>
      </c>
      <c r="GS135" s="13">
        <f t="shared" si="270"/>
        <v>0</v>
      </c>
      <c r="GT135" s="43">
        <f t="shared" si="211"/>
        <v>0</v>
      </c>
      <c r="GU135" s="13">
        <f ca="1">'13年1-9支出明细'!CB130/9*12</f>
        <v>0</v>
      </c>
      <c r="GV135" s="27">
        <f t="shared" si="271"/>
        <v>0</v>
      </c>
      <c r="GW135" s="38">
        <f t="shared" si="214"/>
        <v>0</v>
      </c>
      <c r="GX135" s="13">
        <f ca="1">'13年1-9支出明细'!CC130/9*12</f>
        <v>0</v>
      </c>
      <c r="GY135" s="13">
        <f t="shared" si="272"/>
        <v>0</v>
      </c>
      <c r="GZ135" s="43">
        <f t="shared" si="212"/>
        <v>0</v>
      </c>
      <c r="HA135" s="13">
        <f ca="1">'13年1-9支出明细'!CD130/9*12</f>
        <v>0</v>
      </c>
      <c r="HB135" s="13">
        <f t="shared" si="273"/>
        <v>0</v>
      </c>
      <c r="HC135" s="56">
        <f t="shared" si="213"/>
        <v>0</v>
      </c>
    </row>
    <row r="136" spans="1:211">
      <c r="A136" s="18">
        <v>418</v>
      </c>
      <c r="B136" s="3" t="s">
        <v>607</v>
      </c>
      <c r="C136" s="3" t="s">
        <v>425</v>
      </c>
      <c r="D136" s="12">
        <f t="shared" si="290"/>
        <v>21728769.75333333</v>
      </c>
      <c r="E136" s="12">
        <f t="shared" si="291"/>
        <v>2413605.2000000002</v>
      </c>
      <c r="F136" s="13">
        <f>SUM(F137:F144)</f>
        <v>1231176</v>
      </c>
      <c r="G136" s="13">
        <f t="shared" ref="G136:BW136" si="306">SUM(G137:G144)</f>
        <v>1428810.8028102841</v>
      </c>
      <c r="H136" s="13">
        <f t="shared" si="306"/>
        <v>1.8025967034677647E-2</v>
      </c>
      <c r="I136" s="13">
        <f t="shared" si="306"/>
        <v>0</v>
      </c>
      <c r="J136" s="13">
        <f t="shared" si="306"/>
        <v>0</v>
      </c>
      <c r="K136" s="13">
        <f t="shared" si="306"/>
        <v>0</v>
      </c>
      <c r="L136" s="13">
        <f t="shared" si="306"/>
        <v>554029.19999999995</v>
      </c>
      <c r="M136" s="13">
        <f t="shared" si="306"/>
        <v>642964.86126462789</v>
      </c>
      <c r="N136" s="13">
        <f t="shared" si="306"/>
        <v>1.8025967034677647E-2</v>
      </c>
      <c r="O136" s="13">
        <f>SUM(O137:O144)</f>
        <v>290160</v>
      </c>
      <c r="P136" s="13">
        <f>SUM(P137:P144)</f>
        <v>103700</v>
      </c>
      <c r="Q136" s="13">
        <f>SUM(Q137:Q144)</f>
        <v>336737.99890789954</v>
      </c>
      <c r="R136" s="13">
        <f>SUM(R137:R144)</f>
        <v>5.1910691283812802E-2</v>
      </c>
      <c r="S136" s="127">
        <v>433708</v>
      </c>
      <c r="T136" s="130">
        <v>74400</v>
      </c>
      <c r="U136" s="125">
        <f t="shared" si="306"/>
        <v>103700</v>
      </c>
      <c r="V136" s="125">
        <f t="shared" si="219"/>
        <v>86343.076643051158</v>
      </c>
      <c r="W136" s="13">
        <f t="shared" si="306"/>
        <v>1.3310433662516101E-2</v>
      </c>
      <c r="X136" s="13">
        <f t="shared" si="306"/>
        <v>554000</v>
      </c>
      <c r="Y136" s="13">
        <f t="shared" si="306"/>
        <v>642930.97392809601</v>
      </c>
      <c r="Z136" s="13">
        <f t="shared" si="306"/>
        <v>0.22748264041920313</v>
      </c>
      <c r="AA136" s="13">
        <f t="shared" si="306"/>
        <v>0</v>
      </c>
      <c r="AB136" s="13">
        <f t="shared" si="306"/>
        <v>0</v>
      </c>
      <c r="AC136" s="13">
        <f t="shared" si="306"/>
        <v>0</v>
      </c>
      <c r="AD136" s="13">
        <f t="shared" si="306"/>
        <v>0</v>
      </c>
      <c r="AE136" s="13">
        <f t="shared" si="306"/>
        <v>0</v>
      </c>
      <c r="AF136" s="13">
        <f t="shared" si="306"/>
        <v>0</v>
      </c>
      <c r="AG136" s="13">
        <f t="shared" si="306"/>
        <v>0</v>
      </c>
      <c r="AH136" s="23">
        <v>0</v>
      </c>
      <c r="AI136" s="43">
        <v>0</v>
      </c>
      <c r="AJ136" s="23">
        <f t="shared" si="161"/>
        <v>0</v>
      </c>
      <c r="AK136" s="23">
        <f t="shared" si="162"/>
        <v>0</v>
      </c>
      <c r="AL136" s="13">
        <f t="shared" si="306"/>
        <v>0</v>
      </c>
      <c r="AM136" s="13">
        <f t="shared" si="306"/>
        <v>0</v>
      </c>
      <c r="AN136" s="13">
        <f t="shared" si="306"/>
        <v>0</v>
      </c>
      <c r="AO136" s="13">
        <f t="shared" si="306"/>
        <v>0</v>
      </c>
      <c r="AP136" s="13">
        <f t="shared" si="306"/>
        <v>0</v>
      </c>
      <c r="AQ136" s="13">
        <f t="shared" si="306"/>
        <v>0</v>
      </c>
      <c r="AR136" s="13">
        <f t="shared" si="306"/>
        <v>0</v>
      </c>
      <c r="AS136" s="13">
        <f t="shared" si="306"/>
        <v>0</v>
      </c>
      <c r="AT136" s="13">
        <f t="shared" si="306"/>
        <v>0</v>
      </c>
      <c r="AU136" s="13">
        <f t="shared" si="306"/>
        <v>0</v>
      </c>
      <c r="AV136" s="13">
        <v>0</v>
      </c>
      <c r="AW136" s="13">
        <f t="shared" si="306"/>
        <v>0</v>
      </c>
      <c r="AX136" s="13">
        <f t="shared" si="306"/>
        <v>0</v>
      </c>
      <c r="AY136" s="13">
        <f t="shared" si="306"/>
        <v>782433.14</v>
      </c>
      <c r="AZ136" s="13">
        <f t="shared" si="306"/>
        <v>908033.39482638682</v>
      </c>
      <c r="BA136" s="13">
        <f t="shared" si="306"/>
        <v>7.4949421087670744E-3</v>
      </c>
      <c r="BB136" s="13">
        <f t="shared" si="306"/>
        <v>0</v>
      </c>
      <c r="BC136" s="13">
        <f t="shared" si="306"/>
        <v>0</v>
      </c>
      <c r="BD136" s="13">
        <f t="shared" si="306"/>
        <v>0</v>
      </c>
      <c r="BE136" s="13">
        <f ca="1">SUM(BE137:BE144)</f>
        <v>0</v>
      </c>
      <c r="BF136" s="13">
        <f t="shared" si="306"/>
        <v>0</v>
      </c>
      <c r="BG136" s="13">
        <f t="shared" si="306"/>
        <v>0</v>
      </c>
      <c r="BH136" s="13">
        <f t="shared" si="306"/>
        <v>0</v>
      </c>
      <c r="BI136" s="13">
        <f t="shared" si="306"/>
        <v>0</v>
      </c>
      <c r="BJ136" s="13">
        <f t="shared" si="306"/>
        <v>0</v>
      </c>
      <c r="BK136" s="13">
        <f t="shared" si="306"/>
        <v>282</v>
      </c>
      <c r="BL136" s="13">
        <f t="shared" si="306"/>
        <v>327.26811308253258</v>
      </c>
      <c r="BM136" s="13">
        <f t="shared" si="306"/>
        <v>4.1487411787513291E-4</v>
      </c>
      <c r="BN136" s="13">
        <f t="shared" si="306"/>
        <v>712</v>
      </c>
      <c r="BO136" s="13">
        <f t="shared" si="306"/>
        <v>826.29395927221003</v>
      </c>
      <c r="BP136" s="13">
        <f t="shared" si="306"/>
        <v>3.522117303800209E-4</v>
      </c>
      <c r="BQ136" s="13">
        <f t="shared" si="306"/>
        <v>0</v>
      </c>
      <c r="BR136" s="13">
        <f t="shared" si="306"/>
        <v>781439.14</v>
      </c>
      <c r="BS136" s="13">
        <f t="shared" si="306"/>
        <v>0</v>
      </c>
      <c r="BT136" s="13">
        <f t="shared" si="306"/>
        <v>0</v>
      </c>
      <c r="BU136" s="13">
        <f t="shared" si="306"/>
        <v>1031784.68</v>
      </c>
      <c r="BV136" s="13">
        <f t="shared" si="306"/>
        <v>1197412.1465640592</v>
      </c>
      <c r="BW136" s="13">
        <f t="shared" si="306"/>
        <v>0.22763094805542605</v>
      </c>
      <c r="BX136" s="13">
        <f t="shared" ref="BX136:EI136" si="307">SUM(BX137:BX144)</f>
        <v>1326.6666666666667</v>
      </c>
      <c r="BY136" s="13">
        <f t="shared" si="307"/>
        <v>1539.6301301045862</v>
      </c>
      <c r="BZ136" s="13">
        <f t="shared" si="307"/>
        <v>1.1827590626000853E-3</v>
      </c>
      <c r="CA136" s="13">
        <f t="shared" si="307"/>
        <v>2323.8133333333335</v>
      </c>
      <c r="CB136" s="13">
        <f t="shared" si="307"/>
        <v>2696.8439884965615</v>
      </c>
      <c r="CC136" s="13">
        <f t="shared" si="307"/>
        <v>8.6890475455025262E-6</v>
      </c>
      <c r="CD136" s="13">
        <f t="shared" si="307"/>
        <v>2323.8133333333335</v>
      </c>
      <c r="CE136" s="13">
        <f t="shared" si="307"/>
        <v>2696.8439884965624</v>
      </c>
      <c r="CF136" s="13">
        <f t="shared" si="307"/>
        <v>1.0058480672981233E-5</v>
      </c>
      <c r="CG136" s="13">
        <f t="shared" si="307"/>
        <v>0</v>
      </c>
      <c r="CH136" s="13">
        <f t="shared" si="307"/>
        <v>0</v>
      </c>
      <c r="CI136" s="13">
        <f t="shared" si="307"/>
        <v>0</v>
      </c>
      <c r="CJ136" s="13">
        <f t="shared" si="307"/>
        <v>0</v>
      </c>
      <c r="CK136" s="13">
        <f t="shared" si="307"/>
        <v>17532396.186666664</v>
      </c>
      <c r="CL136" s="13">
        <f t="shared" si="307"/>
        <v>20346788.006474428</v>
      </c>
      <c r="CM136" s="13">
        <f t="shared" si="307"/>
        <v>0.19136424508403058</v>
      </c>
      <c r="CN136" s="13">
        <f t="shared" si="307"/>
        <v>0</v>
      </c>
      <c r="CO136" s="13">
        <f t="shared" si="307"/>
        <v>0</v>
      </c>
      <c r="CP136" s="13">
        <f t="shared" si="307"/>
        <v>0</v>
      </c>
      <c r="CQ136" s="13">
        <f t="shared" si="307"/>
        <v>0</v>
      </c>
      <c r="CR136" s="13">
        <f t="shared" si="307"/>
        <v>0</v>
      </c>
      <c r="CS136" s="13">
        <f t="shared" si="307"/>
        <v>0</v>
      </c>
      <c r="CT136" s="13">
        <f t="shared" si="307"/>
        <v>1462076.4666666666</v>
      </c>
      <c r="CU136" s="13">
        <f t="shared" si="307"/>
        <v>1696776.6185403415</v>
      </c>
      <c r="CV136" s="13">
        <f t="shared" si="307"/>
        <v>0.99837627803575524</v>
      </c>
      <c r="CW136" s="13">
        <f t="shared" si="307"/>
        <v>10428524.253333332</v>
      </c>
      <c r="CX136" s="13">
        <f t="shared" si="307"/>
        <v>12102565.441928463</v>
      </c>
      <c r="CY136" s="13">
        <f t="shared" si="307"/>
        <v>1</v>
      </c>
      <c r="CZ136" s="13">
        <f t="shared" si="307"/>
        <v>0</v>
      </c>
      <c r="DA136" s="13">
        <f t="shared" si="307"/>
        <v>0</v>
      </c>
      <c r="DB136" s="13">
        <f t="shared" si="307"/>
        <v>0</v>
      </c>
      <c r="DC136" s="13">
        <f t="shared" si="307"/>
        <v>3073800</v>
      </c>
      <c r="DD136" s="13">
        <f t="shared" si="307"/>
        <v>3567222.4325996055</v>
      </c>
      <c r="DE136" s="13">
        <f t="shared" si="307"/>
        <v>0</v>
      </c>
      <c r="DF136" s="13">
        <f t="shared" si="307"/>
        <v>1</v>
      </c>
      <c r="DG136" s="13">
        <f t="shared" si="307"/>
        <v>0</v>
      </c>
      <c r="DH136" s="13">
        <f t="shared" si="307"/>
        <v>0</v>
      </c>
      <c r="DI136" s="13">
        <f t="shared" si="307"/>
        <v>0</v>
      </c>
      <c r="DJ136" s="13">
        <f t="shared" si="307"/>
        <v>0</v>
      </c>
      <c r="DK136" s="13">
        <f t="shared" si="307"/>
        <v>0</v>
      </c>
      <c r="DL136" s="13">
        <f t="shared" si="307"/>
        <v>0</v>
      </c>
      <c r="DM136" s="13">
        <f t="shared" si="307"/>
        <v>0</v>
      </c>
      <c r="DN136" s="13">
        <f t="shared" si="307"/>
        <v>0</v>
      </c>
      <c r="DO136" s="13">
        <f t="shared" si="307"/>
        <v>0</v>
      </c>
      <c r="DP136" s="13">
        <f t="shared" si="307"/>
        <v>0</v>
      </c>
      <c r="DQ136" s="13">
        <f t="shared" si="307"/>
        <v>0</v>
      </c>
      <c r="DR136" s="13">
        <f t="shared" si="307"/>
        <v>0</v>
      </c>
      <c r="DS136" s="13">
        <f t="shared" si="307"/>
        <v>0</v>
      </c>
      <c r="DT136" s="13">
        <f t="shared" si="307"/>
        <v>0</v>
      </c>
      <c r="DU136" s="13">
        <f t="shared" si="307"/>
        <v>0</v>
      </c>
      <c r="DV136" s="13">
        <f t="shared" si="307"/>
        <v>0</v>
      </c>
      <c r="DW136" s="13">
        <f t="shared" si="307"/>
        <v>0</v>
      </c>
      <c r="DX136" s="13">
        <f t="shared" si="307"/>
        <v>0</v>
      </c>
      <c r="DY136" s="13">
        <f t="shared" si="307"/>
        <v>0</v>
      </c>
      <c r="DZ136" s="13">
        <f t="shared" si="307"/>
        <v>0</v>
      </c>
      <c r="EA136" s="13">
        <v>0</v>
      </c>
      <c r="EB136" s="13">
        <f t="shared" si="307"/>
        <v>0</v>
      </c>
      <c r="EC136" s="13">
        <f t="shared" si="307"/>
        <v>0</v>
      </c>
      <c r="ED136" s="13">
        <f t="shared" si="307"/>
        <v>2378077.3333333335</v>
      </c>
      <c r="EE136" s="13">
        <f t="shared" si="307"/>
        <v>2759818.7292352519</v>
      </c>
      <c r="EF136" s="13">
        <f t="shared" si="307"/>
        <v>0.21273450174589895</v>
      </c>
      <c r="EG136" s="13">
        <f t="shared" si="307"/>
        <v>0</v>
      </c>
      <c r="EH136" s="13">
        <f t="shared" si="307"/>
        <v>0</v>
      </c>
      <c r="EI136" s="13">
        <f t="shared" si="307"/>
        <v>0</v>
      </c>
      <c r="EJ136" s="13">
        <f t="shared" ref="EJ136:GU136" si="308">SUM(EJ137:EJ144)</f>
        <v>2378077.3333333335</v>
      </c>
      <c r="EK136" s="13">
        <f t="shared" si="308"/>
        <v>2759818.7292352519</v>
      </c>
      <c r="EL136" s="13">
        <f t="shared" si="308"/>
        <v>0</v>
      </c>
      <c r="EM136" s="13">
        <f t="shared" si="308"/>
        <v>0.72874420149311914</v>
      </c>
      <c r="EN136" s="13">
        <f t="shared" si="308"/>
        <v>188866.66666666669</v>
      </c>
      <c r="EO136" s="13">
        <f t="shared" si="308"/>
        <v>219184.53058222577</v>
      </c>
      <c r="EP136" s="13">
        <f t="shared" si="308"/>
        <v>1</v>
      </c>
      <c r="EQ136" s="13">
        <f t="shared" si="308"/>
        <v>0</v>
      </c>
      <c r="ER136" s="13">
        <f t="shared" si="308"/>
        <v>0</v>
      </c>
      <c r="ES136" s="13">
        <f t="shared" si="308"/>
        <v>0</v>
      </c>
      <c r="ET136" s="13">
        <v>0</v>
      </c>
      <c r="EU136" s="13">
        <f t="shared" si="308"/>
        <v>0</v>
      </c>
      <c r="EV136" s="13">
        <f t="shared" si="308"/>
        <v>0</v>
      </c>
      <c r="EW136" s="13">
        <v>0</v>
      </c>
      <c r="EX136" s="13">
        <f t="shared" si="308"/>
        <v>0</v>
      </c>
      <c r="EY136" s="13">
        <f t="shared" si="308"/>
        <v>0</v>
      </c>
      <c r="EZ136" s="13">
        <v>0</v>
      </c>
      <c r="FA136" s="13">
        <f t="shared" si="308"/>
        <v>0</v>
      </c>
      <c r="FB136" s="13">
        <f t="shared" si="308"/>
        <v>0</v>
      </c>
      <c r="FC136" s="13">
        <f t="shared" si="308"/>
        <v>0</v>
      </c>
      <c r="FD136" s="13">
        <f t="shared" si="308"/>
        <v>0</v>
      </c>
      <c r="FE136" s="13">
        <f t="shared" si="308"/>
        <v>0</v>
      </c>
      <c r="FF136" s="13">
        <f t="shared" si="308"/>
        <v>0</v>
      </c>
      <c r="FG136" s="13">
        <f t="shared" si="308"/>
        <v>0</v>
      </c>
      <c r="FH136" s="13">
        <f t="shared" si="308"/>
        <v>0</v>
      </c>
      <c r="FI136" s="13">
        <f t="shared" si="308"/>
        <v>1051.4666666666667</v>
      </c>
      <c r="FJ136" s="13">
        <f t="shared" si="308"/>
        <v>0</v>
      </c>
      <c r="FK136" s="13">
        <f t="shared" si="308"/>
        <v>1220.2535885431921</v>
      </c>
      <c r="FL136" s="13">
        <f t="shared" si="308"/>
        <v>8.0436199614985398E-4</v>
      </c>
      <c r="FM136" s="13">
        <f t="shared" si="308"/>
        <v>0</v>
      </c>
      <c r="FN136" s="13">
        <v>0</v>
      </c>
      <c r="FO136" s="43">
        <v>0</v>
      </c>
      <c r="FP136" s="13">
        <v>0</v>
      </c>
      <c r="FQ136" s="13">
        <f t="shared" si="308"/>
        <v>0</v>
      </c>
      <c r="FR136" s="13">
        <f t="shared" si="308"/>
        <v>0</v>
      </c>
      <c r="FS136" s="13">
        <f t="shared" si="308"/>
        <v>0</v>
      </c>
      <c r="FT136" s="13">
        <f t="shared" si="308"/>
        <v>0</v>
      </c>
      <c r="FU136" s="13">
        <f t="shared" si="308"/>
        <v>0</v>
      </c>
      <c r="FV136" s="13">
        <f t="shared" si="308"/>
        <v>0</v>
      </c>
      <c r="FW136" s="13">
        <f t="shared" si="308"/>
        <v>0</v>
      </c>
      <c r="FX136" s="13">
        <f t="shared" si="308"/>
        <v>0</v>
      </c>
      <c r="FY136" s="13">
        <f t="shared" si="308"/>
        <v>0</v>
      </c>
      <c r="FZ136" s="13">
        <f t="shared" si="308"/>
        <v>998011.41333333321</v>
      </c>
      <c r="GA136" s="13">
        <f t="shared" si="308"/>
        <v>1158217.4187107501</v>
      </c>
      <c r="GB136" s="13">
        <f t="shared" si="308"/>
        <v>3.4493980855121287E-2</v>
      </c>
      <c r="GC136" s="13">
        <f t="shared" si="308"/>
        <v>0</v>
      </c>
      <c r="GD136" s="13">
        <f t="shared" si="308"/>
        <v>0</v>
      </c>
      <c r="GE136" s="13">
        <f t="shared" si="308"/>
        <v>0</v>
      </c>
      <c r="GF136" s="13">
        <f t="shared" si="308"/>
        <v>0</v>
      </c>
      <c r="GG136" s="13">
        <f t="shared" si="308"/>
        <v>0</v>
      </c>
      <c r="GH136" s="13">
        <f t="shared" si="308"/>
        <v>0</v>
      </c>
      <c r="GI136" s="12">
        <v>0</v>
      </c>
      <c r="GJ136" s="13">
        <f t="shared" si="308"/>
        <v>0</v>
      </c>
      <c r="GK136" s="13">
        <f t="shared" si="308"/>
        <v>0</v>
      </c>
      <c r="GL136" s="13">
        <f t="shared" si="308"/>
        <v>0</v>
      </c>
      <c r="GM136" s="13">
        <f t="shared" si="308"/>
        <v>0</v>
      </c>
      <c r="GN136" s="13">
        <f t="shared" si="308"/>
        <v>0</v>
      </c>
      <c r="GO136" s="13">
        <f t="shared" si="308"/>
        <v>0</v>
      </c>
      <c r="GP136" s="13" t="e">
        <f t="shared" si="308"/>
        <v>#DIV/0!</v>
      </c>
      <c r="GQ136" s="13" t="e">
        <f t="shared" si="308"/>
        <v>#DIV/0!</v>
      </c>
      <c r="GR136" s="13">
        <f t="shared" si="308"/>
        <v>0</v>
      </c>
      <c r="GS136" s="13">
        <f t="shared" si="308"/>
        <v>0</v>
      </c>
      <c r="GT136" s="13">
        <f t="shared" si="308"/>
        <v>0</v>
      </c>
      <c r="GU136" s="13">
        <f t="shared" si="308"/>
        <v>0</v>
      </c>
      <c r="GV136" s="27">
        <f t="shared" si="271"/>
        <v>0</v>
      </c>
      <c r="GW136" s="38">
        <f t="shared" si="214"/>
        <v>0</v>
      </c>
      <c r="GX136" s="13">
        <f t="shared" ref="GX136:HC136" si="309">SUM(GX137:GX144)</f>
        <v>0</v>
      </c>
      <c r="GY136" s="13">
        <f t="shared" si="309"/>
        <v>0</v>
      </c>
      <c r="GZ136" s="13">
        <f t="shared" si="309"/>
        <v>0</v>
      </c>
      <c r="HA136" s="13">
        <f t="shared" si="309"/>
        <v>0</v>
      </c>
      <c r="HB136" s="13">
        <f t="shared" si="309"/>
        <v>0</v>
      </c>
      <c r="HC136" s="13">
        <f t="shared" si="309"/>
        <v>0</v>
      </c>
    </row>
    <row r="137" spans="1:211">
      <c r="A137" s="18">
        <v>41801</v>
      </c>
      <c r="B137" s="3" t="s">
        <v>608</v>
      </c>
      <c r="C137" s="3" t="s">
        <v>426</v>
      </c>
      <c r="D137" s="12">
        <f t="shared" si="290"/>
        <v>20245944.626666665</v>
      </c>
      <c r="E137" s="12">
        <f t="shared" si="291"/>
        <v>2413605.2000000002</v>
      </c>
      <c r="F137" s="13">
        <v>1231176</v>
      </c>
      <c r="G137" s="26">
        <f t="shared" si="215"/>
        <v>1428810.8028102841</v>
      </c>
      <c r="H137" s="40">
        <f t="shared" si="216"/>
        <v>1.8025967034677647E-2</v>
      </c>
      <c r="I137" s="13">
        <v>0</v>
      </c>
      <c r="J137" s="13">
        <f t="shared" si="217"/>
        <v>0</v>
      </c>
      <c r="K137" s="40">
        <f t="shared" ref="K137:K188" si="310">I137/$I$8</f>
        <v>0</v>
      </c>
      <c r="L137" s="13">
        <v>554029.19999999995</v>
      </c>
      <c r="M137" s="13">
        <f t="shared" si="218"/>
        <v>642964.86126462789</v>
      </c>
      <c r="N137" s="40">
        <f t="shared" ref="N137:N188" si="311">L137/$L$8</f>
        <v>1.8025967034677647E-2</v>
      </c>
      <c r="O137" s="13">
        <v>0</v>
      </c>
      <c r="P137" s="13">
        <v>103700</v>
      </c>
      <c r="Q137" s="13">
        <f t="shared" ref="Q137:Q147" si="312">$T$4*R137</f>
        <v>0</v>
      </c>
      <c r="R137" s="43">
        <f t="shared" ref="R137:R147" si="313">O137/$T$8</f>
        <v>0</v>
      </c>
      <c r="S137" s="124">
        <v>163308</v>
      </c>
      <c r="T137" s="130">
        <v>74400</v>
      </c>
      <c r="U137" s="125">
        <v>103700</v>
      </c>
      <c r="V137" s="125">
        <f t="shared" si="219"/>
        <v>86343.076643051158</v>
      </c>
      <c r="W137" s="43">
        <f t="shared" ref="W137:W188" si="314">T137/$T$8</f>
        <v>1.3310433662516101E-2</v>
      </c>
      <c r="X137" s="13">
        <f ca="1">'13年1-9支出明细'!K132/9*12</f>
        <v>554000</v>
      </c>
      <c r="Y137" s="13">
        <f t="shared" si="220"/>
        <v>642930.97392809601</v>
      </c>
      <c r="Z137" s="43">
        <f t="shared" ref="Z137:Z188" si="315">X137/$X$8</f>
        <v>0.22748264041920313</v>
      </c>
      <c r="AA137" s="13">
        <f ca="1">'13年1-9支出明细'!L132/9*12</f>
        <v>0</v>
      </c>
      <c r="AB137" s="13">
        <f t="shared" si="221"/>
        <v>0</v>
      </c>
      <c r="AC137" s="43">
        <f t="shared" ref="AC137:AC188" si="316">AA137/$AA$8</f>
        <v>0</v>
      </c>
      <c r="AD137" s="13">
        <f ca="1">'13年1-9支出明细'!M132/9*12</f>
        <v>0</v>
      </c>
      <c r="AE137" s="13">
        <f t="shared" si="222"/>
        <v>0</v>
      </c>
      <c r="AF137" s="43">
        <f t="shared" ref="AF137:AF188" si="317">AD137/$AD$8</f>
        <v>0</v>
      </c>
      <c r="AG137" s="13">
        <f ca="1">'13年1-9支出明细'!N132/9*12</f>
        <v>0</v>
      </c>
      <c r="AH137" s="23">
        <v>0</v>
      </c>
      <c r="AI137" s="43">
        <v>0</v>
      </c>
      <c r="AJ137" s="23">
        <f t="shared" ref="AJ137:AJ188" si="318">AM137+AP137</f>
        <v>0</v>
      </c>
      <c r="AK137" s="23">
        <f t="shared" ref="AK137:AK188" si="319">AN137+AQ137</f>
        <v>0</v>
      </c>
      <c r="AL137" s="43">
        <f t="shared" ref="AL137:AL188" si="320">AJ137/$AJ$8</f>
        <v>0</v>
      </c>
      <c r="AM137" s="13">
        <f ca="1">'13年1-9支出明细'!P132/9*12</f>
        <v>0</v>
      </c>
      <c r="AN137" s="13">
        <f t="shared" si="223"/>
        <v>0</v>
      </c>
      <c r="AO137" s="43">
        <f t="shared" ref="AO137:AO188" si="321">AM137/$AM$8</f>
        <v>0</v>
      </c>
      <c r="AP137" s="13">
        <f ca="1">'13年1-9支出明细'!Q132/9*12</f>
        <v>0</v>
      </c>
      <c r="AQ137" s="13">
        <f t="shared" si="224"/>
        <v>0</v>
      </c>
      <c r="AR137" s="43">
        <f t="shared" ref="AR137:AR188" si="322">AP137/$AP$8</f>
        <v>0</v>
      </c>
      <c r="AS137" s="13">
        <f ca="1">'13年1-9支出明细'!R132/9*12</f>
        <v>0</v>
      </c>
      <c r="AT137" s="13">
        <f t="shared" si="225"/>
        <v>0</v>
      </c>
      <c r="AU137" s="43">
        <f t="shared" ref="AU137:AU188" si="323">AS137/$AS$8</f>
        <v>0</v>
      </c>
      <c r="AV137" s="13">
        <v>0</v>
      </c>
      <c r="AW137" s="13">
        <f t="shared" si="226"/>
        <v>0</v>
      </c>
      <c r="AX137" s="43">
        <f t="shared" ref="AX137:AX188" si="324">AV137/$AV$8</f>
        <v>0</v>
      </c>
      <c r="AY137" s="12">
        <f t="shared" si="227"/>
        <v>137742.51999999999</v>
      </c>
      <c r="AZ137" s="31">
        <f t="shared" si="228"/>
        <v>159853.66883557802</v>
      </c>
      <c r="BA137" s="43">
        <f t="shared" ref="BA137:BA188" si="325">AY137/$AY$8</f>
        <v>1.3194382504244271E-3</v>
      </c>
      <c r="BB137" s="13">
        <f ca="1">'13年1-9支出明细'!U132/9*12</f>
        <v>0</v>
      </c>
      <c r="BC137" s="13">
        <f t="shared" si="229"/>
        <v>0</v>
      </c>
      <c r="BD137" s="43">
        <f t="shared" ref="BD137:BD188" si="326">BB137/$BB$8</f>
        <v>0</v>
      </c>
      <c r="BE137" s="13">
        <f ca="1">'13年1-9支出明细'!V132/9*12</f>
        <v>0</v>
      </c>
      <c r="BF137" s="13">
        <f t="shared" si="230"/>
        <v>0</v>
      </c>
      <c r="BG137" s="43">
        <f t="shared" ref="BG137:BG188" si="327">BE137/$BE$8</f>
        <v>0</v>
      </c>
      <c r="BH137" s="13">
        <f ca="1">'13年1-9支出明细'!W132/9*12</f>
        <v>0</v>
      </c>
      <c r="BI137" s="13">
        <f t="shared" si="231"/>
        <v>0</v>
      </c>
      <c r="BJ137" s="43">
        <f t="shared" ref="BJ137:BJ188" si="328">BH137/$BH$8</f>
        <v>0</v>
      </c>
      <c r="BK137" s="13">
        <f ca="1">'13年1-9支出明细'!X132/9*12</f>
        <v>200</v>
      </c>
      <c r="BL137" s="13">
        <f t="shared" si="232"/>
        <v>232.10504473938482</v>
      </c>
      <c r="BM137" s="43">
        <f t="shared" ref="BM137:BM188" si="329">BK137/$BK$8</f>
        <v>2.9423696303200914E-4</v>
      </c>
      <c r="BN137" s="13">
        <f ca="1">'13年1-9支出明细'!Y132/9*12</f>
        <v>712</v>
      </c>
      <c r="BO137" s="13">
        <f t="shared" si="233"/>
        <v>826.29395927221003</v>
      </c>
      <c r="BP137" s="43">
        <f t="shared" ref="BP137:BP188" si="330">BN137/$BN$8</f>
        <v>3.522117303800209E-4</v>
      </c>
      <c r="BQ137" s="13">
        <f ca="1">'13年1-9支出明细'!Z132/9*12</f>
        <v>0</v>
      </c>
      <c r="BR137" s="13">
        <f ca="1">Sheet2!EP131+Sheet2!V131</f>
        <v>136830.51999999999</v>
      </c>
      <c r="BS137" s="13">
        <f t="shared" si="234"/>
        <v>0</v>
      </c>
      <c r="BT137" s="43">
        <f t="shared" ref="BT137:BT188" si="331">BQ137/$BQ$8</f>
        <v>0</v>
      </c>
      <c r="BU137" s="13">
        <f ca="1">'13年1-9支出明细'!AB132/9*12</f>
        <v>172486.02666666664</v>
      </c>
      <c r="BV137" s="13">
        <f t="shared" si="235"/>
        <v>200174.38468192692</v>
      </c>
      <c r="BW137" s="43">
        <f t="shared" ref="BW137:BW188" si="332">BU137/$BU$8</f>
        <v>3.8053635160047956E-2</v>
      </c>
      <c r="BX137" s="13">
        <f ca="1">'13年1-9支出明细'!AC132/9*12</f>
        <v>1326.6666666666667</v>
      </c>
      <c r="BY137" s="13">
        <f t="shared" si="236"/>
        <v>1539.6301301045862</v>
      </c>
      <c r="BZ137" s="43">
        <f t="shared" ref="BZ137:BZ188" si="333">BX137/$BX$8</f>
        <v>1.1827590626000853E-3</v>
      </c>
      <c r="CA137" s="12">
        <f t="shared" si="274"/>
        <v>2323.8133333333335</v>
      </c>
      <c r="CB137" s="30">
        <f t="shared" si="237"/>
        <v>2696.8439884965615</v>
      </c>
      <c r="CC137" s="43">
        <f t="shared" ref="CC137:CC188" si="334">CA137/$CA$8</f>
        <v>8.6890475455025262E-6</v>
      </c>
      <c r="CD137" s="13">
        <f ca="1">'13年1-9支出明细'!AE132/9*12</f>
        <v>2323.8133333333335</v>
      </c>
      <c r="CE137" s="13">
        <f t="shared" si="238"/>
        <v>2696.8439884965624</v>
      </c>
      <c r="CF137" s="43">
        <f t="shared" ref="CF137:CF188" si="335">CD137/$CD$8</f>
        <v>1.0058480672981233E-5</v>
      </c>
      <c r="CG137" s="13">
        <f ca="1">'13年1-9支出明细'!AF132/9*12</f>
        <v>0</v>
      </c>
      <c r="CH137" s="13">
        <f ca="1">Sheet2!BP131+Sheet2!ET131</f>
        <v>0</v>
      </c>
      <c r="CI137" s="13">
        <f t="shared" si="239"/>
        <v>0</v>
      </c>
      <c r="CJ137" s="43">
        <f t="shared" ref="CJ137:CJ188" si="336">CG137/$CG$8</f>
        <v>0</v>
      </c>
      <c r="CK137" s="12">
        <f t="shared" ref="CK137:CK147" si="337">CN137+CQ137+CT137+CW137+CZ137+DC137++DG137+DJ137+DM137+DQ137+EA137+ED137+EN137+EQ137+ET137+EW137+EZ137+FC137+FF137+FI137+FJ137+FM137+FP137+FS137+FW137</f>
        <v>17531624.186666664</v>
      </c>
      <c r="CL137" s="30">
        <f t="shared" si="240"/>
        <v>20345892.081001736</v>
      </c>
      <c r="CM137" s="43">
        <f t="shared" ref="CM137:CM188" si="338">CK137/$CK$8</f>
        <v>0.19135581878590041</v>
      </c>
      <c r="CN137" s="13">
        <f ca="1">'13年1-9支出明细'!AI132/9*12</f>
        <v>0</v>
      </c>
      <c r="CO137" s="13">
        <f t="shared" si="241"/>
        <v>0</v>
      </c>
      <c r="CP137" s="43">
        <f t="shared" ref="CP137:CP188" si="339">CN137/$CN$8</f>
        <v>0</v>
      </c>
      <c r="CQ137" s="13">
        <f ca="1">'13年1-9支出明细'!AJ132/9*12</f>
        <v>0</v>
      </c>
      <c r="CR137" s="13">
        <f t="shared" si="242"/>
        <v>0</v>
      </c>
      <c r="CS137" s="43">
        <f t="shared" ref="CS137:CS188" si="340">CQ137/$CQ$8</f>
        <v>0</v>
      </c>
      <c r="CT137" s="13">
        <v>1462076.4666666666</v>
      </c>
      <c r="CU137" s="13">
        <f t="shared" si="243"/>
        <v>1696776.6185403415</v>
      </c>
      <c r="CV137" s="43">
        <f t="shared" ref="CV137:CV188" si="341">CT137/$CT$8</f>
        <v>0.99837627803575524</v>
      </c>
      <c r="CW137" s="13">
        <v>10428524.253333332</v>
      </c>
      <c r="CX137" s="13">
        <f t="shared" si="244"/>
        <v>12102565.441928463</v>
      </c>
      <c r="CY137" s="43">
        <f t="shared" ref="CY137:CY188" si="342">CW137/$CW$8</f>
        <v>1</v>
      </c>
      <c r="CZ137" s="13">
        <f ca="1">'13年1-9支出明细'!AM132/9*12</f>
        <v>0</v>
      </c>
      <c r="DA137" s="13">
        <f t="shared" si="245"/>
        <v>0</v>
      </c>
      <c r="DB137" s="43">
        <f t="shared" ref="DB137:DB188" si="343">CZ137/$CZ$8</f>
        <v>0</v>
      </c>
      <c r="DC137" s="13">
        <f ca="1">'13年1-9支出明细'!AN132/9*12</f>
        <v>3073800</v>
      </c>
      <c r="DD137" s="13">
        <f t="shared" si="246"/>
        <v>3567222.4325996055</v>
      </c>
      <c r="DE137" s="14">
        <f t="shared" ref="DE137:DE147" si="344">DG137+DJ137+DM137+DN137</f>
        <v>0</v>
      </c>
      <c r="DF137" s="43">
        <f t="shared" ref="DF137:DF188" si="345">DC137/$DC$8</f>
        <v>1</v>
      </c>
      <c r="DG137" s="13">
        <f ca="1">'13年1-9支出明细'!AP132/9*12</f>
        <v>0</v>
      </c>
      <c r="DH137" s="13">
        <f t="shared" si="247"/>
        <v>0</v>
      </c>
      <c r="DI137" s="43">
        <f t="shared" ref="DI137:DI188" si="346">DG137/$DG$8</f>
        <v>0</v>
      </c>
      <c r="DJ137" s="13">
        <f ca="1">'13年1-9支出明细'!AQ132/9*12</f>
        <v>0</v>
      </c>
      <c r="DK137" s="13">
        <f t="shared" si="248"/>
        <v>0</v>
      </c>
      <c r="DL137" s="43">
        <f t="shared" ref="DL137:DL188" si="347">DJ137/$DJ$8</f>
        <v>0</v>
      </c>
      <c r="DM137" s="13">
        <f ca="1">'13年1-9支出明细'!AR132/9*12</f>
        <v>0</v>
      </c>
      <c r="DN137" s="13">
        <f ca="1">Sheet2!DK131+Sheet2!AH131</f>
        <v>0</v>
      </c>
      <c r="DO137" s="13"/>
      <c r="DP137" s="43">
        <f t="shared" ref="DP137:DP188" si="348">DM137/$DM$8</f>
        <v>0</v>
      </c>
      <c r="DQ137" s="13">
        <f ca="1">'13年1-9支出明细'!AT132/9*12</f>
        <v>0</v>
      </c>
      <c r="DR137" s="13">
        <f t="shared" si="249"/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43">
        <f t="shared" ref="DZ137:DZ188" si="349">DQ137/$DQ$8</f>
        <v>0</v>
      </c>
      <c r="EA137" s="13">
        <v>0</v>
      </c>
      <c r="EB137" s="13">
        <f t="shared" si="250"/>
        <v>0</v>
      </c>
      <c r="EC137" s="43">
        <f t="shared" ref="EC137:EC188" si="350">EA137/$EA$8</f>
        <v>0</v>
      </c>
      <c r="ED137" s="13">
        <f ca="1">'13年1-9支出明细'!BC132/9*12</f>
        <v>2378077.3333333335</v>
      </c>
      <c r="EE137" s="13">
        <f t="shared" si="251"/>
        <v>2759818.7292352519</v>
      </c>
      <c r="EF137" s="43">
        <f t="shared" ref="EF137:EF188" si="351">ED137/$ED$8</f>
        <v>0.21273450174589895</v>
      </c>
      <c r="EG137" s="13">
        <f ca="1">'13年1-9支出明细'!BD132/9*12</f>
        <v>0</v>
      </c>
      <c r="EH137" s="13">
        <f t="shared" si="252"/>
        <v>0</v>
      </c>
      <c r="EI137" s="43">
        <f t="shared" ref="EI137:EI188" si="352">EG137/$EG$8</f>
        <v>0</v>
      </c>
      <c r="EJ137" s="13">
        <f ca="1">'13年1-9支出明细'!BE132/9*12</f>
        <v>2378077.3333333335</v>
      </c>
      <c r="EK137" s="13">
        <f t="shared" si="253"/>
        <v>2759818.7292352519</v>
      </c>
      <c r="EL137" s="13">
        <v>0</v>
      </c>
      <c r="EM137" s="43">
        <f t="shared" ref="EM137:EM188" si="353">EJ137/$EJ$8</f>
        <v>0.72874420149311914</v>
      </c>
      <c r="EN137" s="13">
        <v>188866.66666666669</v>
      </c>
      <c r="EO137" s="13">
        <f t="shared" si="254"/>
        <v>219184.53058222577</v>
      </c>
      <c r="EP137" s="43">
        <f t="shared" ref="EP137:EP188" si="354">EN137/$EN$8</f>
        <v>1</v>
      </c>
      <c r="EQ137" s="13">
        <f ca="1">'13年1-9支出明细'!BH132/9*12</f>
        <v>0</v>
      </c>
      <c r="ER137" s="13">
        <f t="shared" si="255"/>
        <v>0</v>
      </c>
      <c r="ES137" s="43">
        <f t="shared" ref="ES137:ES188" si="355">EQ137/$EQ$8</f>
        <v>0</v>
      </c>
      <c r="ET137" s="13">
        <v>0</v>
      </c>
      <c r="EU137" s="13">
        <f t="shared" si="256"/>
        <v>0</v>
      </c>
      <c r="EV137" s="43">
        <f t="shared" ref="EV137:EV188" si="356">ET137/$ET$8</f>
        <v>0</v>
      </c>
      <c r="EW137" s="13">
        <v>0</v>
      </c>
      <c r="EX137" s="13">
        <f t="shared" si="257"/>
        <v>0</v>
      </c>
      <c r="EY137" s="43">
        <f t="shared" ref="EY137:EY188" si="357">EW137/$EW$8</f>
        <v>0</v>
      </c>
      <c r="EZ137" s="13">
        <v>0</v>
      </c>
      <c r="FA137" s="13">
        <f t="shared" si="258"/>
        <v>0</v>
      </c>
      <c r="FB137" s="43">
        <f t="shared" ref="FB137:FB188" si="358">EZ137/$EZ$8</f>
        <v>0</v>
      </c>
      <c r="FC137" s="13">
        <f ca="1">'13年1-9支出明细'!BL132/9*12</f>
        <v>0</v>
      </c>
      <c r="FD137" s="13">
        <f t="shared" si="259"/>
        <v>0</v>
      </c>
      <c r="FE137" s="43">
        <f t="shared" ref="FE137:FE188" si="359">FC137/$FC$8</f>
        <v>0</v>
      </c>
      <c r="FF137" s="13">
        <f ca="1">'13年1-9支出明细'!BM132/9*12</f>
        <v>0</v>
      </c>
      <c r="FG137" s="13">
        <f t="shared" si="260"/>
        <v>0</v>
      </c>
      <c r="FH137" s="43">
        <f t="shared" ref="FH137:FH188" si="360">FF137/$FF$8</f>
        <v>0</v>
      </c>
      <c r="FI137" s="13">
        <f ca="1">'13年1-9支出明细'!BN132/9*12</f>
        <v>279.46666666666664</v>
      </c>
      <c r="FJ137" s="13">
        <f ca="1">Sheet2!EX131+Sheet2!BF131</f>
        <v>0</v>
      </c>
      <c r="FK137" s="13">
        <f t="shared" si="261"/>
        <v>324.32811584916698</v>
      </c>
      <c r="FL137" s="43">
        <f t="shared" ref="FL137:FL188" si="361">FI137/$FI$8</f>
        <v>2.1378934110196472E-4</v>
      </c>
      <c r="FM137" s="13">
        <f ca="1">'13年1-9支出明细'!BP132/9*12</f>
        <v>0</v>
      </c>
      <c r="FN137" s="13">
        <v>0</v>
      </c>
      <c r="FO137" s="43">
        <v>0</v>
      </c>
      <c r="FP137" s="13">
        <v>0</v>
      </c>
      <c r="FQ137" s="13">
        <f t="shared" si="262"/>
        <v>0</v>
      </c>
      <c r="FR137" s="43">
        <f t="shared" ref="FR137:FR188" si="362">FP137/$FP$8</f>
        <v>0</v>
      </c>
      <c r="FS137" s="13">
        <f ca="1">'13年1-9支出明细'!BR132/9*12</f>
        <v>0</v>
      </c>
      <c r="FT137" s="13">
        <f ca="1">Sheet2!FC47+Sheet2!BJ47</f>
        <v>0</v>
      </c>
      <c r="FU137" s="13"/>
      <c r="FV137" s="43"/>
      <c r="FW137" s="13">
        <f ca="1">'13年1-9支出明细'!BT132/9*12</f>
        <v>0</v>
      </c>
      <c r="FX137" s="13">
        <f t="shared" si="263"/>
        <v>0</v>
      </c>
      <c r="FY137" s="43">
        <f t="shared" ref="FY137:FY188" si="363">FW137/$FW$8</f>
        <v>0</v>
      </c>
      <c r="FZ137" s="12">
        <f ca="1">'13年1-9支出明细'!BU132/9*12</f>
        <v>160648.90666666665</v>
      </c>
      <c r="GA137" s="12">
        <f t="shared" si="264"/>
        <v>186437.10834599959</v>
      </c>
      <c r="GB137" s="43">
        <f t="shared" ref="GB137:GB188" si="364">FZ137/$FZ$8</f>
        <v>5.5524618625832746E-3</v>
      </c>
      <c r="GC137" s="12">
        <f ca="1">'13年1-9支出明细'!BV132/9*12</f>
        <v>0</v>
      </c>
      <c r="GD137" s="12">
        <f t="shared" si="265"/>
        <v>0</v>
      </c>
      <c r="GE137" s="43">
        <f t="shared" ref="GE137:GE188" si="365">GC137/$GC$8</f>
        <v>0</v>
      </c>
      <c r="GF137" s="12">
        <f ca="1">'13年1-9支出明细'!BW132/9*12</f>
        <v>0</v>
      </c>
      <c r="GG137" s="12">
        <f t="shared" si="266"/>
        <v>0</v>
      </c>
      <c r="GH137" s="43">
        <f t="shared" ref="GH137:GH188" si="366">GF137/$GF$8</f>
        <v>0</v>
      </c>
      <c r="GI137" s="12">
        <v>0</v>
      </c>
      <c r="GJ137" s="12">
        <f t="shared" si="267"/>
        <v>0</v>
      </c>
      <c r="GK137" s="43">
        <f t="shared" ref="GK137:GK188" si="367">GI137/$GI$8</f>
        <v>0</v>
      </c>
      <c r="GL137" s="27">
        <f t="shared" ref="GL137:GL147" si="368">GO137+GR137+GU137+GX137+HA137</f>
        <v>0</v>
      </c>
      <c r="GM137" s="27">
        <f t="shared" si="268"/>
        <v>0</v>
      </c>
      <c r="GN137" s="43">
        <f t="shared" ref="GN137:GN188" si="369">GL137/$GL$8</f>
        <v>0</v>
      </c>
      <c r="GO137" s="13">
        <f ca="1">'13年1-9支出明细'!BZ132/9*12</f>
        <v>0</v>
      </c>
      <c r="GP137" s="13" t="e">
        <f t="shared" si="269"/>
        <v>#DIV/0!</v>
      </c>
      <c r="GQ137" s="43" t="e">
        <f t="shared" ref="GQ137:GQ188" si="370">GO137/$GO$8</f>
        <v>#DIV/0!</v>
      </c>
      <c r="GR137" s="13">
        <f ca="1">'13年1-9支出明细'!CA132/9*12</f>
        <v>0</v>
      </c>
      <c r="GS137" s="13">
        <f t="shared" si="270"/>
        <v>0</v>
      </c>
      <c r="GT137" s="43">
        <f t="shared" ref="GT137:GT188" si="371">GR137/$GR$8</f>
        <v>0</v>
      </c>
      <c r="GU137" s="13">
        <f ca="1">'13年1-9支出明细'!CB132/9*12</f>
        <v>0</v>
      </c>
      <c r="GV137" s="27">
        <f t="shared" si="271"/>
        <v>0</v>
      </c>
      <c r="GW137" s="38">
        <f t="shared" si="214"/>
        <v>0</v>
      </c>
      <c r="GX137" s="13">
        <f ca="1">'13年1-9支出明细'!CC132/9*12</f>
        <v>0</v>
      </c>
      <c r="GY137" s="13">
        <f t="shared" si="272"/>
        <v>0</v>
      </c>
      <c r="GZ137" s="43">
        <f t="shared" ref="GZ137:GZ188" si="372">GX137/$GX$8</f>
        <v>0</v>
      </c>
      <c r="HA137" s="13">
        <f ca="1">'13年1-9支出明细'!CD132/9*12</f>
        <v>0</v>
      </c>
      <c r="HB137" s="13">
        <f t="shared" si="273"/>
        <v>0</v>
      </c>
      <c r="HC137" s="56">
        <f t="shared" ref="HC137:HC188" si="373">HA137/$HA$8</f>
        <v>0</v>
      </c>
    </row>
    <row r="138" spans="1:211">
      <c r="A138" s="18">
        <v>41802</v>
      </c>
      <c r="B138" s="3" t="s">
        <v>609</v>
      </c>
      <c r="C138" s="3" t="s">
        <v>427</v>
      </c>
      <c r="D138" s="12">
        <f t="shared" si="290"/>
        <v>5730.2266666666674</v>
      </c>
      <c r="E138" s="12">
        <f t="shared" si="291"/>
        <v>0</v>
      </c>
      <c r="F138" s="13">
        <v>0</v>
      </c>
      <c r="G138" s="26">
        <f t="shared" si="215"/>
        <v>0</v>
      </c>
      <c r="H138" s="40">
        <f t="shared" si="216"/>
        <v>0</v>
      </c>
      <c r="I138" s="13">
        <v>0</v>
      </c>
      <c r="J138" s="13">
        <f t="shared" si="217"/>
        <v>0</v>
      </c>
      <c r="K138" s="40">
        <f t="shared" si="310"/>
        <v>0</v>
      </c>
      <c r="L138" s="13">
        <v>0</v>
      </c>
      <c r="M138" s="13">
        <f t="shared" si="218"/>
        <v>0</v>
      </c>
      <c r="N138" s="40">
        <f t="shared" si="311"/>
        <v>0</v>
      </c>
      <c r="O138" s="13">
        <v>0</v>
      </c>
      <c r="P138" s="13">
        <v>0</v>
      </c>
      <c r="Q138" s="13">
        <f t="shared" si="312"/>
        <v>0</v>
      </c>
      <c r="R138" s="43">
        <f t="shared" si="313"/>
        <v>0</v>
      </c>
      <c r="S138" s="124">
        <v>0</v>
      </c>
      <c r="T138" s="130">
        <v>0</v>
      </c>
      <c r="U138" s="125">
        <v>0</v>
      </c>
      <c r="V138" s="125">
        <f t="shared" si="219"/>
        <v>0</v>
      </c>
      <c r="W138" s="43">
        <f t="shared" si="314"/>
        <v>0</v>
      </c>
      <c r="X138" s="13">
        <f ca="1">'13年1-9支出明细'!K133/9*12</f>
        <v>0</v>
      </c>
      <c r="Y138" s="13">
        <v>0</v>
      </c>
      <c r="Z138" s="43">
        <f t="shared" si="315"/>
        <v>0</v>
      </c>
      <c r="AA138" s="13">
        <f ca="1">'13年1-9支出明细'!L133/9*12</f>
        <v>0</v>
      </c>
      <c r="AB138" s="13">
        <f t="shared" si="221"/>
        <v>0</v>
      </c>
      <c r="AC138" s="43">
        <f t="shared" si="316"/>
        <v>0</v>
      </c>
      <c r="AD138" s="13">
        <f ca="1">'13年1-9支出明细'!M133/9*12</f>
        <v>0</v>
      </c>
      <c r="AE138" s="13">
        <f t="shared" si="222"/>
        <v>0</v>
      </c>
      <c r="AF138" s="43">
        <f t="shared" si="317"/>
        <v>0</v>
      </c>
      <c r="AG138" s="13">
        <f ca="1">'13年1-9支出明细'!N133/9*12</f>
        <v>0</v>
      </c>
      <c r="AH138" s="23">
        <v>0</v>
      </c>
      <c r="AI138" s="43">
        <v>0</v>
      </c>
      <c r="AJ138" s="23">
        <f t="shared" si="318"/>
        <v>0</v>
      </c>
      <c r="AK138" s="23">
        <f t="shared" si="319"/>
        <v>0</v>
      </c>
      <c r="AL138" s="43">
        <f t="shared" si="320"/>
        <v>0</v>
      </c>
      <c r="AM138" s="13">
        <f ca="1">'13年1-9支出明细'!P133/9*12</f>
        <v>0</v>
      </c>
      <c r="AN138" s="13">
        <f t="shared" si="223"/>
        <v>0</v>
      </c>
      <c r="AO138" s="43">
        <f t="shared" si="321"/>
        <v>0</v>
      </c>
      <c r="AP138" s="13">
        <f ca="1">'13年1-9支出明细'!Q133/9*12</f>
        <v>0</v>
      </c>
      <c r="AQ138" s="13">
        <f t="shared" si="224"/>
        <v>0</v>
      </c>
      <c r="AR138" s="43">
        <f t="shared" si="322"/>
        <v>0</v>
      </c>
      <c r="AS138" s="13">
        <f ca="1">'13年1-9支出明细'!R133/9*12</f>
        <v>0</v>
      </c>
      <c r="AT138" s="13">
        <f t="shared" si="225"/>
        <v>0</v>
      </c>
      <c r="AU138" s="43">
        <f t="shared" si="323"/>
        <v>0</v>
      </c>
      <c r="AV138" s="13">
        <v>0</v>
      </c>
      <c r="AW138" s="13">
        <f t="shared" si="226"/>
        <v>0</v>
      </c>
      <c r="AX138" s="43">
        <f t="shared" si="324"/>
        <v>0</v>
      </c>
      <c r="AY138" s="12">
        <f t="shared" si="227"/>
        <v>1929.6</v>
      </c>
      <c r="AZ138" s="31">
        <f t="shared" si="228"/>
        <v>2239.3494716455848</v>
      </c>
      <c r="BA138" s="43">
        <f t="shared" si="325"/>
        <v>1.84836755420111E-5</v>
      </c>
      <c r="BB138" s="13">
        <f ca="1">'13年1-9支出明细'!U133/9*12</f>
        <v>0</v>
      </c>
      <c r="BC138" s="13">
        <f t="shared" si="229"/>
        <v>0</v>
      </c>
      <c r="BD138" s="43">
        <f t="shared" si="326"/>
        <v>0</v>
      </c>
      <c r="BE138" s="13">
        <f ca="1">'13年1-9支出明细'!V133/9*12</f>
        <v>0</v>
      </c>
      <c r="BF138" s="13">
        <f t="shared" si="230"/>
        <v>0</v>
      </c>
      <c r="BG138" s="43">
        <f t="shared" si="327"/>
        <v>0</v>
      </c>
      <c r="BH138" s="13">
        <f ca="1">'13年1-9支出明细'!W133/9*12</f>
        <v>0</v>
      </c>
      <c r="BI138" s="13">
        <f t="shared" si="231"/>
        <v>0</v>
      </c>
      <c r="BJ138" s="43">
        <f t="shared" si="328"/>
        <v>0</v>
      </c>
      <c r="BK138" s="13">
        <f ca="1">'13年1-9支出明细'!X133/9*12</f>
        <v>0</v>
      </c>
      <c r="BL138" s="13">
        <f t="shared" si="232"/>
        <v>0</v>
      </c>
      <c r="BM138" s="43">
        <f t="shared" si="329"/>
        <v>0</v>
      </c>
      <c r="BN138" s="13">
        <f ca="1">'13年1-9支出明细'!Y133/9*12</f>
        <v>0</v>
      </c>
      <c r="BO138" s="13">
        <f t="shared" si="233"/>
        <v>0</v>
      </c>
      <c r="BP138" s="43">
        <f t="shared" si="330"/>
        <v>0</v>
      </c>
      <c r="BQ138" s="13">
        <f ca="1">'13年1-9支出明细'!Z133/9*12</f>
        <v>0</v>
      </c>
      <c r="BR138" s="13">
        <f ca="1">Sheet2!EP132+Sheet2!V132</f>
        <v>1929.6</v>
      </c>
      <c r="BS138" s="13">
        <f t="shared" si="234"/>
        <v>0</v>
      </c>
      <c r="BT138" s="43">
        <f t="shared" si="331"/>
        <v>0</v>
      </c>
      <c r="BU138" s="13">
        <f ca="1">'13年1-9支出明细'!AB133/9*12</f>
        <v>2572.7999999999997</v>
      </c>
      <c r="BV138" s="13">
        <f t="shared" si="235"/>
        <v>2985.7992955274462</v>
      </c>
      <c r="BW138" s="43">
        <f t="shared" si="332"/>
        <v>5.6760767484646129E-4</v>
      </c>
      <c r="BX138" s="13">
        <f ca="1">'13年1-9支出明细'!AC133/9*12</f>
        <v>0</v>
      </c>
      <c r="BY138" s="13">
        <f t="shared" si="236"/>
        <v>0</v>
      </c>
      <c r="BZ138" s="43">
        <f t="shared" si="333"/>
        <v>0</v>
      </c>
      <c r="CA138" s="12">
        <f t="shared" si="274"/>
        <v>0</v>
      </c>
      <c r="CB138" s="30">
        <f t="shared" si="237"/>
        <v>0</v>
      </c>
      <c r="CC138" s="43">
        <f t="shared" si="334"/>
        <v>0</v>
      </c>
      <c r="CD138" s="13">
        <f ca="1">'13年1-9支出明细'!AE133/9*12</f>
        <v>0</v>
      </c>
      <c r="CE138" s="13">
        <f t="shared" si="238"/>
        <v>0</v>
      </c>
      <c r="CF138" s="43">
        <f t="shared" si="335"/>
        <v>0</v>
      </c>
      <c r="CG138" s="13">
        <f ca="1">'13年1-9支出明细'!AF133/9*12</f>
        <v>0</v>
      </c>
      <c r="CH138" s="13">
        <f ca="1">Sheet2!BP132+Sheet2!ET132</f>
        <v>0</v>
      </c>
      <c r="CI138" s="13">
        <f t="shared" si="239"/>
        <v>0</v>
      </c>
      <c r="CJ138" s="43">
        <f t="shared" si="336"/>
        <v>0</v>
      </c>
      <c r="CK138" s="12">
        <f t="shared" si="337"/>
        <v>0</v>
      </c>
      <c r="CL138" s="30">
        <f t="shared" si="240"/>
        <v>0</v>
      </c>
      <c r="CM138" s="43">
        <f t="shared" si="338"/>
        <v>0</v>
      </c>
      <c r="CN138" s="13">
        <f ca="1">'13年1-9支出明细'!AI133/9*12</f>
        <v>0</v>
      </c>
      <c r="CO138" s="13">
        <f t="shared" si="241"/>
        <v>0</v>
      </c>
      <c r="CP138" s="43">
        <f t="shared" si="339"/>
        <v>0</v>
      </c>
      <c r="CQ138" s="13">
        <f ca="1">'13年1-9支出明细'!AJ133/9*12</f>
        <v>0</v>
      </c>
      <c r="CR138" s="13">
        <f t="shared" si="242"/>
        <v>0</v>
      </c>
      <c r="CS138" s="43">
        <f t="shared" si="340"/>
        <v>0</v>
      </c>
      <c r="CT138" s="13">
        <f ca="1">'13年1-9支出明细'!AK133/9*12</f>
        <v>0</v>
      </c>
      <c r="CU138" s="13">
        <f t="shared" si="243"/>
        <v>0</v>
      </c>
      <c r="CV138" s="43">
        <f t="shared" si="341"/>
        <v>0</v>
      </c>
      <c r="CW138" s="13">
        <f ca="1">'13年1-9支出明细'!AL133/9*12</f>
        <v>0</v>
      </c>
      <c r="CX138" s="13">
        <f t="shared" si="244"/>
        <v>0</v>
      </c>
      <c r="CY138" s="43">
        <f t="shared" si="342"/>
        <v>0</v>
      </c>
      <c r="CZ138" s="13">
        <f ca="1">'13年1-9支出明细'!AM133/9*12</f>
        <v>0</v>
      </c>
      <c r="DA138" s="13">
        <f t="shared" si="245"/>
        <v>0</v>
      </c>
      <c r="DB138" s="43">
        <f t="shared" si="343"/>
        <v>0</v>
      </c>
      <c r="DC138" s="13">
        <f ca="1">'13年1-9支出明细'!AN133/9*12</f>
        <v>0</v>
      </c>
      <c r="DD138" s="13">
        <f t="shared" si="246"/>
        <v>0</v>
      </c>
      <c r="DE138" s="14">
        <f t="shared" si="344"/>
        <v>0</v>
      </c>
      <c r="DF138" s="43">
        <f t="shared" si="345"/>
        <v>0</v>
      </c>
      <c r="DG138" s="13">
        <f ca="1">'13年1-9支出明细'!AP133/9*12</f>
        <v>0</v>
      </c>
      <c r="DH138" s="13">
        <f t="shared" si="247"/>
        <v>0</v>
      </c>
      <c r="DI138" s="43">
        <f t="shared" si="346"/>
        <v>0</v>
      </c>
      <c r="DJ138" s="13">
        <f ca="1">'13年1-9支出明细'!AQ133/9*12</f>
        <v>0</v>
      </c>
      <c r="DK138" s="13">
        <f t="shared" si="248"/>
        <v>0</v>
      </c>
      <c r="DL138" s="43">
        <f t="shared" si="347"/>
        <v>0</v>
      </c>
      <c r="DM138" s="13">
        <f ca="1">'13年1-9支出明细'!AR133/9*12</f>
        <v>0</v>
      </c>
      <c r="DN138" s="13">
        <f ca="1">Sheet2!DK132+Sheet2!AH132</f>
        <v>0</v>
      </c>
      <c r="DO138" s="13"/>
      <c r="DP138" s="43">
        <f t="shared" si="348"/>
        <v>0</v>
      </c>
      <c r="DQ138" s="13">
        <f ca="1">'13年1-9支出明细'!AT133/9*12</f>
        <v>0</v>
      </c>
      <c r="DR138" s="13">
        <f t="shared" si="249"/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43">
        <f t="shared" si="349"/>
        <v>0</v>
      </c>
      <c r="EA138" s="13">
        <v>0</v>
      </c>
      <c r="EB138" s="13">
        <f t="shared" si="250"/>
        <v>0</v>
      </c>
      <c r="EC138" s="43">
        <f t="shared" si="350"/>
        <v>0</v>
      </c>
      <c r="ED138" s="13">
        <f ca="1">'13年1-9支出明细'!BC133/9*12</f>
        <v>0</v>
      </c>
      <c r="EE138" s="13">
        <f t="shared" si="251"/>
        <v>0</v>
      </c>
      <c r="EF138" s="43">
        <f t="shared" si="351"/>
        <v>0</v>
      </c>
      <c r="EG138" s="13">
        <f ca="1">'13年1-9支出明细'!BD133/9*12</f>
        <v>0</v>
      </c>
      <c r="EH138" s="13">
        <f t="shared" si="252"/>
        <v>0</v>
      </c>
      <c r="EI138" s="43">
        <f t="shared" si="352"/>
        <v>0</v>
      </c>
      <c r="EJ138" s="13">
        <f ca="1">'13年1-9支出明细'!BE133/9*12</f>
        <v>0</v>
      </c>
      <c r="EK138" s="13">
        <f t="shared" si="253"/>
        <v>0</v>
      </c>
      <c r="EL138" s="13">
        <v>0</v>
      </c>
      <c r="EM138" s="43">
        <f t="shared" si="353"/>
        <v>0</v>
      </c>
      <c r="EN138" s="13">
        <f ca="1">'13年1-9支出明细'!BG133/9*12</f>
        <v>0</v>
      </c>
      <c r="EO138" s="13">
        <f t="shared" si="254"/>
        <v>0</v>
      </c>
      <c r="EP138" s="43">
        <f t="shared" si="354"/>
        <v>0</v>
      </c>
      <c r="EQ138" s="13">
        <f ca="1">'13年1-9支出明细'!BH133/9*12</f>
        <v>0</v>
      </c>
      <c r="ER138" s="13">
        <f t="shared" si="255"/>
        <v>0</v>
      </c>
      <c r="ES138" s="43">
        <f t="shared" si="355"/>
        <v>0</v>
      </c>
      <c r="ET138" s="13">
        <v>0</v>
      </c>
      <c r="EU138" s="13">
        <f t="shared" si="256"/>
        <v>0</v>
      </c>
      <c r="EV138" s="43">
        <f t="shared" si="356"/>
        <v>0</v>
      </c>
      <c r="EW138" s="13">
        <v>0</v>
      </c>
      <c r="EX138" s="13">
        <f t="shared" si="257"/>
        <v>0</v>
      </c>
      <c r="EY138" s="43">
        <f t="shared" si="357"/>
        <v>0</v>
      </c>
      <c r="EZ138" s="13">
        <v>0</v>
      </c>
      <c r="FA138" s="13">
        <f t="shared" si="258"/>
        <v>0</v>
      </c>
      <c r="FB138" s="43">
        <f t="shared" si="358"/>
        <v>0</v>
      </c>
      <c r="FC138" s="13">
        <f ca="1">'13年1-9支出明细'!BL133/9*12</f>
        <v>0</v>
      </c>
      <c r="FD138" s="13">
        <f t="shared" si="259"/>
        <v>0</v>
      </c>
      <c r="FE138" s="43">
        <f t="shared" si="359"/>
        <v>0</v>
      </c>
      <c r="FF138" s="13">
        <f ca="1">'13年1-9支出明细'!BM133/9*12</f>
        <v>0</v>
      </c>
      <c r="FG138" s="13">
        <f t="shared" si="260"/>
        <v>0</v>
      </c>
      <c r="FH138" s="43">
        <f t="shared" si="360"/>
        <v>0</v>
      </c>
      <c r="FI138" s="13">
        <f ca="1">'13年1-9支出明细'!BN133/9*12</f>
        <v>0</v>
      </c>
      <c r="FJ138" s="13">
        <f ca="1">Sheet2!EX132+Sheet2!BF132</f>
        <v>0</v>
      </c>
      <c r="FK138" s="13">
        <f t="shared" si="261"/>
        <v>0</v>
      </c>
      <c r="FL138" s="43">
        <f t="shared" si="361"/>
        <v>0</v>
      </c>
      <c r="FM138" s="13">
        <f ca="1">'13年1-9支出明细'!BP133/9*12</f>
        <v>0</v>
      </c>
      <c r="FN138" s="13">
        <v>0</v>
      </c>
      <c r="FO138" s="43">
        <v>0</v>
      </c>
      <c r="FP138" s="13">
        <v>0</v>
      </c>
      <c r="FQ138" s="13">
        <f t="shared" si="262"/>
        <v>0</v>
      </c>
      <c r="FR138" s="43">
        <f t="shared" si="362"/>
        <v>0</v>
      </c>
      <c r="FS138" s="13">
        <f ca="1">'13年1-9支出明细'!BR133/9*12</f>
        <v>0</v>
      </c>
      <c r="FT138" s="13">
        <f ca="1">Sheet2!FC48+Sheet2!BJ48</f>
        <v>0</v>
      </c>
      <c r="FU138" s="13"/>
      <c r="FV138" s="43"/>
      <c r="FW138" s="13">
        <f ca="1">'13年1-9支出明细'!BT133/9*12</f>
        <v>0</v>
      </c>
      <c r="FX138" s="13">
        <f t="shared" si="263"/>
        <v>0</v>
      </c>
      <c r="FY138" s="43">
        <f t="shared" si="363"/>
        <v>0</v>
      </c>
      <c r="FZ138" s="12">
        <f ca="1">'13年1-9支出明细'!BU133/9*12</f>
        <v>3800.626666666667</v>
      </c>
      <c r="GA138" s="12">
        <f t="shared" si="264"/>
        <v>4410.7231125218295</v>
      </c>
      <c r="GB138" s="43">
        <f t="shared" si="364"/>
        <v>1.3135996415070738E-4</v>
      </c>
      <c r="GC138" s="12">
        <f ca="1">'13年1-9支出明细'!BV133/9*12</f>
        <v>0</v>
      </c>
      <c r="GD138" s="12">
        <f t="shared" si="265"/>
        <v>0</v>
      </c>
      <c r="GE138" s="43">
        <f t="shared" si="365"/>
        <v>0</v>
      </c>
      <c r="GF138" s="12">
        <f ca="1">'13年1-9支出明细'!BW133/9*12</f>
        <v>0</v>
      </c>
      <c r="GG138" s="12">
        <f t="shared" si="266"/>
        <v>0</v>
      </c>
      <c r="GH138" s="43">
        <f t="shared" si="366"/>
        <v>0</v>
      </c>
      <c r="GI138" s="12">
        <v>0</v>
      </c>
      <c r="GJ138" s="12">
        <f t="shared" si="267"/>
        <v>0</v>
      </c>
      <c r="GK138" s="43">
        <f t="shared" si="367"/>
        <v>0</v>
      </c>
      <c r="GL138" s="27">
        <f t="shared" si="368"/>
        <v>0</v>
      </c>
      <c r="GM138" s="27">
        <f t="shared" si="268"/>
        <v>0</v>
      </c>
      <c r="GN138" s="43">
        <f t="shared" si="369"/>
        <v>0</v>
      </c>
      <c r="GO138" s="13">
        <f ca="1">'13年1-9支出明细'!BZ133/9*12</f>
        <v>0</v>
      </c>
      <c r="GP138" s="13" t="e">
        <f t="shared" si="269"/>
        <v>#DIV/0!</v>
      </c>
      <c r="GQ138" s="43" t="e">
        <f t="shared" si="370"/>
        <v>#DIV/0!</v>
      </c>
      <c r="GR138" s="13">
        <f ca="1">'13年1-9支出明细'!CA133/9*12</f>
        <v>0</v>
      </c>
      <c r="GS138" s="13">
        <f t="shared" si="270"/>
        <v>0</v>
      </c>
      <c r="GT138" s="43">
        <f t="shared" si="371"/>
        <v>0</v>
      </c>
      <c r="GU138" s="13">
        <f ca="1">'13年1-9支出明细'!CB133/9*12</f>
        <v>0</v>
      </c>
      <c r="GV138" s="27">
        <f t="shared" si="271"/>
        <v>0</v>
      </c>
      <c r="GW138" s="38">
        <f t="shared" ref="GW138:GW188" si="374">GU138/$GU$8</f>
        <v>0</v>
      </c>
      <c r="GX138" s="13">
        <f ca="1">'13年1-9支出明细'!CC133/9*12</f>
        <v>0</v>
      </c>
      <c r="GY138" s="13">
        <f t="shared" si="272"/>
        <v>0</v>
      </c>
      <c r="GZ138" s="43">
        <f t="shared" si="372"/>
        <v>0</v>
      </c>
      <c r="HA138" s="13">
        <f ca="1">'13年1-9支出明细'!CD133/9*12</f>
        <v>0</v>
      </c>
      <c r="HB138" s="13">
        <f t="shared" si="273"/>
        <v>0</v>
      </c>
      <c r="HC138" s="56">
        <f t="shared" si="373"/>
        <v>0</v>
      </c>
    </row>
    <row r="139" spans="1:211">
      <c r="A139" s="18">
        <v>41803</v>
      </c>
      <c r="B139" s="3" t="s">
        <v>610</v>
      </c>
      <c r="C139" s="3" t="s">
        <v>428</v>
      </c>
      <c r="D139" s="12">
        <f t="shared" si="290"/>
        <v>484811.32999999996</v>
      </c>
      <c r="E139" s="12">
        <f t="shared" si="291"/>
        <v>0</v>
      </c>
      <c r="F139" s="13">
        <v>0</v>
      </c>
      <c r="G139" s="26">
        <f t="shared" ref="G139:G188" si="375">$F$4*H139</f>
        <v>0</v>
      </c>
      <c r="H139" s="40">
        <f t="shared" ref="H139:H188" si="376">F139/$F$8</f>
        <v>0</v>
      </c>
      <c r="I139" s="13">
        <v>0</v>
      </c>
      <c r="J139" s="13">
        <f t="shared" ref="J139:J188" si="377">$I$4*K139</f>
        <v>0</v>
      </c>
      <c r="K139" s="40">
        <f t="shared" si="310"/>
        <v>0</v>
      </c>
      <c r="L139" s="13">
        <v>0</v>
      </c>
      <c r="M139" s="13">
        <f t="shared" ref="M139:M188" si="378">$L$4*N139</f>
        <v>0</v>
      </c>
      <c r="N139" s="40">
        <f t="shared" si="311"/>
        <v>0</v>
      </c>
      <c r="O139" s="13">
        <v>0</v>
      </c>
      <c r="P139" s="13">
        <v>0</v>
      </c>
      <c r="Q139" s="13">
        <f t="shared" si="312"/>
        <v>0</v>
      </c>
      <c r="R139" s="43">
        <f t="shared" si="313"/>
        <v>0</v>
      </c>
      <c r="S139" s="124">
        <v>0</v>
      </c>
      <c r="T139" s="130">
        <v>0</v>
      </c>
      <c r="U139" s="125">
        <v>0</v>
      </c>
      <c r="V139" s="125">
        <f t="shared" ref="V139:V188" si="379">$T$4*W139</f>
        <v>0</v>
      </c>
      <c r="W139" s="43">
        <f t="shared" si="314"/>
        <v>0</v>
      </c>
      <c r="X139" s="13">
        <f ca="1">'13年1-9支出明细'!K134/9*12</f>
        <v>0</v>
      </c>
      <c r="Y139" s="13">
        <f t="shared" ref="Y139:Y186" si="380">Z139*$X$4</f>
        <v>0</v>
      </c>
      <c r="Z139" s="43">
        <f t="shared" si="315"/>
        <v>0</v>
      </c>
      <c r="AA139" s="13">
        <f ca="1">'13年1-9支出明细'!L134/9*12</f>
        <v>0</v>
      </c>
      <c r="AB139" s="13">
        <f t="shared" ref="AB139:AB188" si="381">AC139*$AA$4</f>
        <v>0</v>
      </c>
      <c r="AC139" s="43">
        <f t="shared" si="316"/>
        <v>0</v>
      </c>
      <c r="AD139" s="13">
        <f ca="1">'13年1-9支出明细'!M134/9*12</f>
        <v>0</v>
      </c>
      <c r="AE139" s="13">
        <f t="shared" ref="AE139:AE188" si="382">AF139*$AD$4</f>
        <v>0</v>
      </c>
      <c r="AF139" s="43">
        <f t="shared" si="317"/>
        <v>0</v>
      </c>
      <c r="AG139" s="13">
        <f ca="1">'13年1-9支出明细'!N134/9*12</f>
        <v>0</v>
      </c>
      <c r="AH139" s="23">
        <v>0</v>
      </c>
      <c r="AI139" s="43">
        <v>0</v>
      </c>
      <c r="AJ139" s="23">
        <f t="shared" si="318"/>
        <v>0</v>
      </c>
      <c r="AK139" s="23">
        <f t="shared" si="319"/>
        <v>0</v>
      </c>
      <c r="AL139" s="43">
        <f t="shared" si="320"/>
        <v>0</v>
      </c>
      <c r="AM139" s="13">
        <f ca="1">'13年1-9支出明细'!P134/9*12</f>
        <v>0</v>
      </c>
      <c r="AN139" s="13">
        <f t="shared" ref="AN139:AN188" si="383">AO139*$AM$4</f>
        <v>0</v>
      </c>
      <c r="AO139" s="43">
        <f t="shared" si="321"/>
        <v>0</v>
      </c>
      <c r="AP139" s="13">
        <f ca="1">'13年1-9支出明细'!Q134/9*12</f>
        <v>0</v>
      </c>
      <c r="AQ139" s="13">
        <f t="shared" ref="AQ139:AQ188" si="384">AR139*$AP$4</f>
        <v>0</v>
      </c>
      <c r="AR139" s="43">
        <f t="shared" si="322"/>
        <v>0</v>
      </c>
      <c r="AS139" s="13">
        <f ca="1">'13年1-9支出明细'!R134/9*12</f>
        <v>0</v>
      </c>
      <c r="AT139" s="13">
        <f t="shared" ref="AT139:AT188" si="385">AU139*$AS$4</f>
        <v>0</v>
      </c>
      <c r="AU139" s="43">
        <f t="shared" si="323"/>
        <v>0</v>
      </c>
      <c r="AV139" s="13">
        <v>0</v>
      </c>
      <c r="AW139" s="13">
        <f t="shared" ref="AW139:AW188" si="386">AX139*$AV$4</f>
        <v>0</v>
      </c>
      <c r="AX139" s="43">
        <f t="shared" si="324"/>
        <v>0</v>
      </c>
      <c r="AY139" s="12">
        <f t="shared" ref="AY139:AY188" si="387">BB139+BE139+BH139+BK139+BN139+BQ139+BR139</f>
        <v>189738.81</v>
      </c>
      <c r="AZ139" s="31">
        <f t="shared" ref="AZ139:AZ188" si="388">BA139*$AY$4</f>
        <v>220196.67491923817</v>
      </c>
      <c r="BA139" s="43">
        <f t="shared" si="325"/>
        <v>1.8175117131878581E-3</v>
      </c>
      <c r="BB139" s="13">
        <f ca="1">'13年1-9支出明细'!U134/9*12</f>
        <v>0</v>
      </c>
      <c r="BC139" s="13">
        <f t="shared" ref="BC139:BC188" si="389">BD139*$BB$4</f>
        <v>0</v>
      </c>
      <c r="BD139" s="43">
        <f t="shared" si="326"/>
        <v>0</v>
      </c>
      <c r="BE139" s="13">
        <v>0</v>
      </c>
      <c r="BF139" s="13">
        <f t="shared" ref="BF139:BF188" si="390">BG139*$BE$4</f>
        <v>0</v>
      </c>
      <c r="BG139" s="43">
        <f t="shared" si="327"/>
        <v>0</v>
      </c>
      <c r="BH139" s="13">
        <f ca="1">'13年1-9支出明细'!W134/9*12</f>
        <v>0</v>
      </c>
      <c r="BI139" s="13">
        <f t="shared" ref="BI139:BI188" si="391">BJ139*$BH$4</f>
        <v>0</v>
      </c>
      <c r="BJ139" s="43">
        <f t="shared" si="328"/>
        <v>0</v>
      </c>
      <c r="BK139" s="13">
        <f ca="1">'13年1-9支出明细'!X134/9*12</f>
        <v>0</v>
      </c>
      <c r="BL139" s="13">
        <f t="shared" ref="BL139:BL188" si="392">BM139*$BK$4</f>
        <v>0</v>
      </c>
      <c r="BM139" s="43">
        <f t="shared" si="329"/>
        <v>0</v>
      </c>
      <c r="BN139" s="13">
        <f ca="1">'13年1-9支出明细'!Y134/9*12</f>
        <v>0</v>
      </c>
      <c r="BO139" s="13">
        <f t="shared" ref="BO139:BO188" si="393">BP139*$BN$4</f>
        <v>0</v>
      </c>
      <c r="BP139" s="43">
        <f t="shared" si="330"/>
        <v>0</v>
      </c>
      <c r="BQ139" s="13">
        <f ca="1">'13年1-9支出明细'!Z134/9*12</f>
        <v>0</v>
      </c>
      <c r="BR139" s="13">
        <f ca="1">Sheet2!EP133+Sheet2!V133</f>
        <v>189738.81</v>
      </c>
      <c r="BS139" s="13">
        <f t="shared" ref="BS139:BS188" si="394">BT139*$BQ$4</f>
        <v>0</v>
      </c>
      <c r="BT139" s="43">
        <f t="shared" si="331"/>
        <v>0</v>
      </c>
      <c r="BU139" s="13">
        <f ca="1">'13年1-9支出明细'!AB134/9*12</f>
        <v>252805.09333333335</v>
      </c>
      <c r="BV139" s="13">
        <f t="shared" ref="BV139:BV188" si="395">BW139*$BU$4</f>
        <v>293386.68749238842</v>
      </c>
      <c r="BW139" s="43">
        <f t="shared" si="332"/>
        <v>5.577351959587841E-2</v>
      </c>
      <c r="BX139" s="13">
        <f ca="1">'13年1-9支出明细'!AC134/9*12</f>
        <v>0</v>
      </c>
      <c r="BY139" s="13">
        <f t="shared" ref="BY139:BY188" si="396">BZ139*$BX$4</f>
        <v>0</v>
      </c>
      <c r="BZ139" s="43">
        <f t="shared" si="333"/>
        <v>0</v>
      </c>
      <c r="CA139" s="12">
        <f t="shared" si="274"/>
        <v>0</v>
      </c>
      <c r="CB139" s="30">
        <f t="shared" ref="CB139:CB188" si="397">CC139*$CA$4</f>
        <v>0</v>
      </c>
      <c r="CC139" s="43">
        <f t="shared" si="334"/>
        <v>0</v>
      </c>
      <c r="CD139" s="13">
        <f ca="1">'13年1-9支出明细'!AE134/9*12</f>
        <v>0</v>
      </c>
      <c r="CE139" s="13">
        <f t="shared" ref="CE139:CE188" si="398">CF139*$CD$4</f>
        <v>0</v>
      </c>
      <c r="CF139" s="43">
        <f t="shared" si="335"/>
        <v>0</v>
      </c>
      <c r="CG139" s="13">
        <f ca="1">'13年1-9支出明细'!AF134/9*12</f>
        <v>0</v>
      </c>
      <c r="CH139" s="13">
        <f ca="1">Sheet2!BP133+Sheet2!ET133</f>
        <v>0</v>
      </c>
      <c r="CI139" s="13">
        <f t="shared" ref="CI139:CI188" si="399">CJ139*$CG$4</f>
        <v>0</v>
      </c>
      <c r="CJ139" s="43">
        <f t="shared" si="336"/>
        <v>0</v>
      </c>
      <c r="CK139" s="12">
        <f t="shared" si="337"/>
        <v>60.8</v>
      </c>
      <c r="CL139" s="30">
        <f t="shared" ref="CL139:CL188" si="400">CM139*$CK$4</f>
        <v>70.559933600772993</v>
      </c>
      <c r="CM139" s="43">
        <f t="shared" si="338"/>
        <v>6.6362555221957628E-7</v>
      </c>
      <c r="CN139" s="13">
        <f ca="1">'13年1-9支出明细'!AI134/9*12</f>
        <v>0</v>
      </c>
      <c r="CO139" s="13">
        <f t="shared" ref="CO139:CO188" si="401">CP139*$CN$4</f>
        <v>0</v>
      </c>
      <c r="CP139" s="43">
        <f t="shared" si="339"/>
        <v>0</v>
      </c>
      <c r="CQ139" s="13">
        <f ca="1">'13年1-9支出明细'!AJ134/9*12</f>
        <v>0</v>
      </c>
      <c r="CR139" s="13">
        <f t="shared" ref="CR139:CR188" si="402">CS139*$CQ$4</f>
        <v>0</v>
      </c>
      <c r="CS139" s="43">
        <f t="shared" si="340"/>
        <v>0</v>
      </c>
      <c r="CT139" s="13">
        <f ca="1">'13年1-9支出明细'!AK134/9*12</f>
        <v>0</v>
      </c>
      <c r="CU139" s="13">
        <f t="shared" ref="CU139:CU188" si="403">CV139*$CT$4</f>
        <v>0</v>
      </c>
      <c r="CV139" s="43">
        <f t="shared" si="341"/>
        <v>0</v>
      </c>
      <c r="CW139" s="13">
        <f ca="1">'13年1-9支出明细'!AL134/9*12</f>
        <v>0</v>
      </c>
      <c r="CX139" s="13">
        <f t="shared" ref="CX139:CX188" si="404">CY139*$CW$4</f>
        <v>0</v>
      </c>
      <c r="CY139" s="43">
        <f t="shared" si="342"/>
        <v>0</v>
      </c>
      <c r="CZ139" s="13">
        <f ca="1">'13年1-9支出明细'!AM134/9*12</f>
        <v>0</v>
      </c>
      <c r="DA139" s="13">
        <f t="shared" ref="DA139:DA188" si="405">DB139*$CZ$4</f>
        <v>0</v>
      </c>
      <c r="DB139" s="43">
        <f t="shared" si="343"/>
        <v>0</v>
      </c>
      <c r="DC139" s="13">
        <f ca="1">'13年1-9支出明细'!AN134/9*12</f>
        <v>0</v>
      </c>
      <c r="DD139" s="13">
        <f t="shared" ref="DD139:DD188" si="406">DF139*$DC$4</f>
        <v>0</v>
      </c>
      <c r="DE139" s="14">
        <f t="shared" si="344"/>
        <v>0</v>
      </c>
      <c r="DF139" s="43">
        <f t="shared" si="345"/>
        <v>0</v>
      </c>
      <c r="DG139" s="13">
        <f ca="1">'13年1-9支出明细'!AP134/9*12</f>
        <v>0</v>
      </c>
      <c r="DH139" s="13">
        <f t="shared" ref="DH139:DH188" si="407">DI139*$DG$4</f>
        <v>0</v>
      </c>
      <c r="DI139" s="43">
        <f t="shared" si="346"/>
        <v>0</v>
      </c>
      <c r="DJ139" s="13">
        <f ca="1">'13年1-9支出明细'!AQ134/9*12</f>
        <v>0</v>
      </c>
      <c r="DK139" s="13">
        <f t="shared" ref="DK139:DK188" si="408">DL139*$DJ$4</f>
        <v>0</v>
      </c>
      <c r="DL139" s="43">
        <f t="shared" si="347"/>
        <v>0</v>
      </c>
      <c r="DM139" s="13">
        <f ca="1">'13年1-9支出明细'!AR134/9*12</f>
        <v>0</v>
      </c>
      <c r="DN139" s="13">
        <f ca="1">Sheet2!DK133+Sheet2!AH133</f>
        <v>0</v>
      </c>
      <c r="DO139" s="13"/>
      <c r="DP139" s="43">
        <f t="shared" si="348"/>
        <v>0</v>
      </c>
      <c r="DQ139" s="13">
        <f ca="1">'13年1-9支出明细'!AT134/9*12</f>
        <v>0</v>
      </c>
      <c r="DR139" s="13">
        <f t="shared" ref="DR139:DR188" si="409">DZ139*$DQ$4</f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43">
        <f t="shared" si="349"/>
        <v>0</v>
      </c>
      <c r="EA139" s="13">
        <v>0</v>
      </c>
      <c r="EB139" s="13">
        <f t="shared" ref="EB139:EB188" si="410">EC139*$EA$4</f>
        <v>0</v>
      </c>
      <c r="EC139" s="43">
        <f t="shared" si="350"/>
        <v>0</v>
      </c>
      <c r="ED139" s="13">
        <f ca="1">'13年1-9支出明细'!BC134/9*12</f>
        <v>0</v>
      </c>
      <c r="EE139" s="13">
        <f t="shared" ref="EE139:EE188" si="411">EF139*$ED$4</f>
        <v>0</v>
      </c>
      <c r="EF139" s="43">
        <f t="shared" si="351"/>
        <v>0</v>
      </c>
      <c r="EG139" s="13">
        <f ca="1">'13年1-9支出明细'!BD134/9*12</f>
        <v>0</v>
      </c>
      <c r="EH139" s="13">
        <f t="shared" ref="EH139:EH188" si="412">EI139*$EG$4</f>
        <v>0</v>
      </c>
      <c r="EI139" s="43">
        <f t="shared" si="352"/>
        <v>0</v>
      </c>
      <c r="EJ139" s="13">
        <f ca="1">'13年1-9支出明细'!BE134/9*12</f>
        <v>0</v>
      </c>
      <c r="EK139" s="13">
        <f t="shared" ref="EK139:EK188" si="413">EM139*$EJ$4</f>
        <v>0</v>
      </c>
      <c r="EL139" s="13">
        <v>0</v>
      </c>
      <c r="EM139" s="43">
        <f t="shared" si="353"/>
        <v>0</v>
      </c>
      <c r="EN139" s="13">
        <f ca="1">'13年1-9支出明细'!BG134/9*12</f>
        <v>0</v>
      </c>
      <c r="EO139" s="13">
        <f t="shared" ref="EO139:EO188" si="414">EP139*$EN$4</f>
        <v>0</v>
      </c>
      <c r="EP139" s="43">
        <f t="shared" si="354"/>
        <v>0</v>
      </c>
      <c r="EQ139" s="13">
        <f ca="1">'13年1-9支出明细'!BH134/9*12</f>
        <v>0</v>
      </c>
      <c r="ER139" s="13">
        <f t="shared" ref="ER139:ER188" si="415">ES139*$EQ$4</f>
        <v>0</v>
      </c>
      <c r="ES139" s="43">
        <f t="shared" si="355"/>
        <v>0</v>
      </c>
      <c r="ET139" s="13">
        <v>0</v>
      </c>
      <c r="EU139" s="13">
        <f t="shared" ref="EU139:EU188" si="416">EV139*$ET$4</f>
        <v>0</v>
      </c>
      <c r="EV139" s="43">
        <f t="shared" si="356"/>
        <v>0</v>
      </c>
      <c r="EW139" s="13">
        <v>0</v>
      </c>
      <c r="EX139" s="13">
        <f t="shared" ref="EX139:EX188" si="417">EY139*$EW$4</f>
        <v>0</v>
      </c>
      <c r="EY139" s="43">
        <f t="shared" si="357"/>
        <v>0</v>
      </c>
      <c r="EZ139" s="13">
        <v>0</v>
      </c>
      <c r="FA139" s="13">
        <f t="shared" ref="FA139:FA188" si="418">FB139*$EZ$4</f>
        <v>0</v>
      </c>
      <c r="FB139" s="43">
        <f t="shared" si="358"/>
        <v>0</v>
      </c>
      <c r="FC139" s="13">
        <f ca="1">'13年1-9支出明细'!BL134/9*12</f>
        <v>0</v>
      </c>
      <c r="FD139" s="13">
        <f t="shared" ref="FD139:FD188" si="419">FE139*$FC$4</f>
        <v>0</v>
      </c>
      <c r="FE139" s="43">
        <f t="shared" si="359"/>
        <v>0</v>
      </c>
      <c r="FF139" s="13">
        <f ca="1">'13年1-9支出明细'!BM134/9*12</f>
        <v>0</v>
      </c>
      <c r="FG139" s="13">
        <f t="shared" ref="FG139:FG188" si="420">FH139*$FF$4</f>
        <v>0</v>
      </c>
      <c r="FH139" s="43">
        <f t="shared" si="360"/>
        <v>0</v>
      </c>
      <c r="FI139" s="13">
        <f ca="1">'13年1-9支出明细'!BN134/9*12</f>
        <v>60.8</v>
      </c>
      <c r="FJ139" s="13">
        <f ca="1">Sheet2!EX133+Sheet2!BF133</f>
        <v>0</v>
      </c>
      <c r="FK139" s="13">
        <f t="shared" ref="FK139:FK188" si="421">FL139*$FI$4</f>
        <v>70.559933600772979</v>
      </c>
      <c r="FL139" s="43">
        <f t="shared" si="361"/>
        <v>4.6511421537450341E-5</v>
      </c>
      <c r="FM139" s="13">
        <f ca="1">'13年1-9支出明细'!BP134/9*12</f>
        <v>0</v>
      </c>
      <c r="FN139" s="13">
        <v>0</v>
      </c>
      <c r="FO139" s="43">
        <v>0</v>
      </c>
      <c r="FP139" s="13">
        <v>0</v>
      </c>
      <c r="FQ139" s="13">
        <f t="shared" ref="FQ139:FQ188" si="422">FR139*$FP$4</f>
        <v>0</v>
      </c>
      <c r="FR139" s="43">
        <f t="shared" si="362"/>
        <v>0</v>
      </c>
      <c r="FS139" s="13">
        <f ca="1">'13年1-9支出明细'!BR134/9*12</f>
        <v>0</v>
      </c>
      <c r="FT139" s="13">
        <f ca="1">Sheet2!FC49+Sheet2!BJ49</f>
        <v>0</v>
      </c>
      <c r="FU139" s="13"/>
      <c r="FV139" s="43"/>
      <c r="FW139" s="13">
        <f ca="1">'13年1-9支出明细'!BT134/9*12</f>
        <v>0</v>
      </c>
      <c r="FX139" s="13">
        <f t="shared" ref="FX139:FX188" si="423">FY139*$FW$4</f>
        <v>0</v>
      </c>
      <c r="FY139" s="43">
        <f t="shared" si="363"/>
        <v>0</v>
      </c>
      <c r="FZ139" s="12">
        <f ca="1">'13年1-9支出明细'!BU134/9*12</f>
        <v>295011.71999999997</v>
      </c>
      <c r="GA139" s="12">
        <f t="shared" ref="GA139:GA188" si="424">GB139*$FZ$4</f>
        <v>342368.54234621429</v>
      </c>
      <c r="GB139" s="43">
        <f t="shared" si="364"/>
        <v>1.0196405056860407E-2</v>
      </c>
      <c r="GC139" s="12">
        <f ca="1">'13年1-9支出明细'!BV134/9*12</f>
        <v>0</v>
      </c>
      <c r="GD139" s="12">
        <f t="shared" ref="GD139:GD188" si="425">GE139*$GC$4</f>
        <v>0</v>
      </c>
      <c r="GE139" s="43">
        <f t="shared" si="365"/>
        <v>0</v>
      </c>
      <c r="GF139" s="12">
        <f ca="1">'13年1-9支出明细'!BW134/9*12</f>
        <v>0</v>
      </c>
      <c r="GG139" s="12">
        <f t="shared" ref="GG139:GG188" si="426">GH139*$GF$4</f>
        <v>0</v>
      </c>
      <c r="GH139" s="43">
        <f t="shared" si="366"/>
        <v>0</v>
      </c>
      <c r="GI139" s="12">
        <v>0</v>
      </c>
      <c r="GJ139" s="12">
        <f t="shared" ref="GJ139:GJ188" si="427">GK139*$GI$4</f>
        <v>0</v>
      </c>
      <c r="GK139" s="43">
        <f t="shared" si="367"/>
        <v>0</v>
      </c>
      <c r="GL139" s="27">
        <f t="shared" si="368"/>
        <v>0</v>
      </c>
      <c r="GM139" s="27">
        <f t="shared" ref="GM139:GM188" si="428">GN139*$GL$4</f>
        <v>0</v>
      </c>
      <c r="GN139" s="43">
        <f t="shared" si="369"/>
        <v>0</v>
      </c>
      <c r="GO139" s="13">
        <f ca="1">'13年1-9支出明细'!BZ134/9*12</f>
        <v>0</v>
      </c>
      <c r="GP139" s="13" t="e">
        <f t="shared" ref="GP139:GP188" si="429">GQ139*$GO$4</f>
        <v>#DIV/0!</v>
      </c>
      <c r="GQ139" s="43" t="e">
        <f t="shared" si="370"/>
        <v>#DIV/0!</v>
      </c>
      <c r="GR139" s="13">
        <f ca="1">'13年1-9支出明细'!CA134/9*12</f>
        <v>0</v>
      </c>
      <c r="GS139" s="13">
        <f t="shared" ref="GS139:GS188" si="430">GT139*$GR$4</f>
        <v>0</v>
      </c>
      <c r="GT139" s="43">
        <f t="shared" si="371"/>
        <v>0</v>
      </c>
      <c r="GU139" s="13">
        <f ca="1">'13年1-9支出明细'!CB134/9*12</f>
        <v>0</v>
      </c>
      <c r="GV139" s="27">
        <f t="shared" ref="GV139:GV188" si="431">$GU$4*GW139</f>
        <v>0</v>
      </c>
      <c r="GW139" s="38">
        <f t="shared" si="374"/>
        <v>0</v>
      </c>
      <c r="GX139" s="13">
        <f ca="1">'13年1-9支出明细'!CC134/9*12</f>
        <v>0</v>
      </c>
      <c r="GY139" s="13">
        <f t="shared" ref="GY139:GY188" si="432">GZ139*$GX$4</f>
        <v>0</v>
      </c>
      <c r="GZ139" s="43">
        <f t="shared" si="372"/>
        <v>0</v>
      </c>
      <c r="HA139" s="13">
        <f ca="1">'13年1-9支出明细'!CD134/9*12</f>
        <v>0</v>
      </c>
      <c r="HB139" s="13">
        <f t="shared" ref="HB139:HB188" si="433">HC139*$HA$4</f>
        <v>0</v>
      </c>
      <c r="HC139" s="56">
        <f t="shared" si="373"/>
        <v>0</v>
      </c>
    </row>
    <row r="140" spans="1:211">
      <c r="A140" s="18">
        <v>41804</v>
      </c>
      <c r="B140" s="3" t="s">
        <v>611</v>
      </c>
      <c r="C140" s="3" t="s">
        <v>429</v>
      </c>
      <c r="D140" s="12">
        <f t="shared" si="290"/>
        <v>826966.91333333333</v>
      </c>
      <c r="E140" s="12">
        <f t="shared" si="291"/>
        <v>0</v>
      </c>
      <c r="F140" s="13">
        <v>0</v>
      </c>
      <c r="G140" s="26">
        <f t="shared" si="375"/>
        <v>0</v>
      </c>
      <c r="H140" s="40">
        <f t="shared" si="376"/>
        <v>0</v>
      </c>
      <c r="I140" s="13">
        <v>0</v>
      </c>
      <c r="J140" s="13">
        <f t="shared" si="377"/>
        <v>0</v>
      </c>
      <c r="K140" s="40">
        <f t="shared" si="310"/>
        <v>0</v>
      </c>
      <c r="L140" s="13">
        <v>0</v>
      </c>
      <c r="M140" s="13">
        <f t="shared" si="378"/>
        <v>0</v>
      </c>
      <c r="N140" s="40">
        <f t="shared" si="311"/>
        <v>0</v>
      </c>
      <c r="O140" s="13">
        <v>111600</v>
      </c>
      <c r="P140" s="13">
        <v>0</v>
      </c>
      <c r="Q140" s="13">
        <f t="shared" si="312"/>
        <v>129514.61496457674</v>
      </c>
      <c r="R140" s="43">
        <f t="shared" si="313"/>
        <v>1.9965650493774151E-2</v>
      </c>
      <c r="S140" s="124">
        <v>104640</v>
      </c>
      <c r="T140" s="130">
        <v>0</v>
      </c>
      <c r="U140" s="125">
        <v>0</v>
      </c>
      <c r="V140" s="125">
        <f t="shared" si="379"/>
        <v>0</v>
      </c>
      <c r="W140" s="43">
        <f t="shared" si="314"/>
        <v>0</v>
      </c>
      <c r="X140" s="13">
        <f ca="1">'13年1-9支出明细'!K135/9*12</f>
        <v>0</v>
      </c>
      <c r="Y140" s="13">
        <f t="shared" si="380"/>
        <v>0</v>
      </c>
      <c r="Z140" s="43">
        <f t="shared" si="315"/>
        <v>0</v>
      </c>
      <c r="AA140" s="13">
        <f ca="1">'13年1-9支出明细'!L135/9*12</f>
        <v>0</v>
      </c>
      <c r="AB140" s="13">
        <f t="shared" si="381"/>
        <v>0</v>
      </c>
      <c r="AC140" s="43">
        <f t="shared" si="316"/>
        <v>0</v>
      </c>
      <c r="AD140" s="13">
        <f ca="1">'13年1-9支出明细'!M135/9*12</f>
        <v>0</v>
      </c>
      <c r="AE140" s="13">
        <f t="shared" si="382"/>
        <v>0</v>
      </c>
      <c r="AF140" s="43">
        <f t="shared" si="317"/>
        <v>0</v>
      </c>
      <c r="AG140" s="13">
        <f ca="1">'13年1-9支出明细'!N135/9*12</f>
        <v>0</v>
      </c>
      <c r="AH140" s="23">
        <v>0</v>
      </c>
      <c r="AI140" s="43">
        <v>0</v>
      </c>
      <c r="AJ140" s="23">
        <f t="shared" si="318"/>
        <v>0</v>
      </c>
      <c r="AK140" s="23">
        <f t="shared" si="319"/>
        <v>0</v>
      </c>
      <c r="AL140" s="43">
        <f t="shared" si="320"/>
        <v>0</v>
      </c>
      <c r="AM140" s="13">
        <f ca="1">'13年1-9支出明细'!P135/9*12</f>
        <v>0</v>
      </c>
      <c r="AN140" s="13">
        <f t="shared" si="383"/>
        <v>0</v>
      </c>
      <c r="AO140" s="43">
        <f t="shared" si="321"/>
        <v>0</v>
      </c>
      <c r="AP140" s="13">
        <f ca="1">'13年1-9支出明细'!Q135/9*12</f>
        <v>0</v>
      </c>
      <c r="AQ140" s="13">
        <f t="shared" si="384"/>
        <v>0</v>
      </c>
      <c r="AR140" s="43">
        <f t="shared" si="322"/>
        <v>0</v>
      </c>
      <c r="AS140" s="13">
        <f ca="1">'13年1-9支出明细'!R135/9*12</f>
        <v>0</v>
      </c>
      <c r="AT140" s="13">
        <f t="shared" si="385"/>
        <v>0</v>
      </c>
      <c r="AU140" s="43">
        <f t="shared" si="323"/>
        <v>0</v>
      </c>
      <c r="AV140" s="13">
        <v>0</v>
      </c>
      <c r="AW140" s="13">
        <f t="shared" si="386"/>
        <v>0</v>
      </c>
      <c r="AX140" s="43">
        <f t="shared" si="324"/>
        <v>0</v>
      </c>
      <c r="AY140" s="12">
        <f t="shared" si="387"/>
        <v>383388.58</v>
      </c>
      <c r="AZ140" s="31">
        <f t="shared" si="388"/>
        <v>444932.11756734614</v>
      </c>
      <c r="BA140" s="43">
        <f t="shared" si="325"/>
        <v>3.672486587496044E-3</v>
      </c>
      <c r="BB140" s="13">
        <f ca="1">'13年1-9支出明细'!U135/9*12</f>
        <v>0</v>
      </c>
      <c r="BC140" s="13">
        <f t="shared" si="389"/>
        <v>0</v>
      </c>
      <c r="BD140" s="43">
        <f t="shared" si="326"/>
        <v>0</v>
      </c>
      <c r="BE140" s="13">
        <f ca="1">'13年1-9支出明细'!V135/9*12</f>
        <v>0</v>
      </c>
      <c r="BF140" s="13">
        <f t="shared" si="390"/>
        <v>0</v>
      </c>
      <c r="BG140" s="43">
        <f t="shared" si="327"/>
        <v>0</v>
      </c>
      <c r="BH140" s="13">
        <f ca="1">'13年1-9支出明细'!W135/9*12</f>
        <v>0</v>
      </c>
      <c r="BI140" s="13">
        <f t="shared" si="391"/>
        <v>0</v>
      </c>
      <c r="BJ140" s="43">
        <f t="shared" si="328"/>
        <v>0</v>
      </c>
      <c r="BK140" s="13">
        <f ca="1">'13年1-9支出明细'!X135/9*12</f>
        <v>82</v>
      </c>
      <c r="BL140" s="13">
        <f t="shared" si="392"/>
        <v>95.163068343147771</v>
      </c>
      <c r="BM140" s="43">
        <f t="shared" si="329"/>
        <v>1.2063715484312375E-4</v>
      </c>
      <c r="BN140" s="13">
        <f ca="1">'13年1-9支出明细'!Y135/9*12</f>
        <v>0</v>
      </c>
      <c r="BO140" s="13">
        <f t="shared" si="393"/>
        <v>0</v>
      </c>
      <c r="BP140" s="43">
        <f t="shared" si="330"/>
        <v>0</v>
      </c>
      <c r="BQ140" s="13">
        <f ca="1">'13年1-9支出明细'!Z135/9*12</f>
        <v>0</v>
      </c>
      <c r="BR140" s="13">
        <f ca="1">Sheet2!EP134+Sheet2!V134</f>
        <v>383306.58</v>
      </c>
      <c r="BS140" s="13">
        <f t="shared" si="394"/>
        <v>0</v>
      </c>
      <c r="BT140" s="43">
        <f t="shared" si="331"/>
        <v>0</v>
      </c>
      <c r="BU140" s="13">
        <f ca="1">'13年1-9支出明细'!AB135/9*12</f>
        <v>511075.92000000004</v>
      </c>
      <c r="BV140" s="13">
        <f t="shared" si="395"/>
        <v>593116.49638411123</v>
      </c>
      <c r="BW140" s="43">
        <f t="shared" si="332"/>
        <v>0.11275288192677864</v>
      </c>
      <c r="BX140" s="13">
        <f ca="1">'13年1-9支出明细'!AC135/9*12</f>
        <v>0</v>
      </c>
      <c r="BY140" s="13">
        <f t="shared" si="396"/>
        <v>0</v>
      </c>
      <c r="BZ140" s="43">
        <f t="shared" si="333"/>
        <v>0</v>
      </c>
      <c r="CA140" s="12">
        <f t="shared" si="274"/>
        <v>0</v>
      </c>
      <c r="CB140" s="30">
        <f t="shared" si="397"/>
        <v>0</v>
      </c>
      <c r="CC140" s="43">
        <f t="shared" si="334"/>
        <v>0</v>
      </c>
      <c r="CD140" s="13">
        <f ca="1">'13年1-9支出明细'!AE135/9*12</f>
        <v>0</v>
      </c>
      <c r="CE140" s="13">
        <f t="shared" si="398"/>
        <v>0</v>
      </c>
      <c r="CF140" s="43">
        <f t="shared" si="335"/>
        <v>0</v>
      </c>
      <c r="CG140" s="13">
        <f ca="1">'13年1-9支出明细'!AF135/9*12</f>
        <v>0</v>
      </c>
      <c r="CH140" s="13">
        <f ca="1">Sheet2!BP134+Sheet2!ET134</f>
        <v>0</v>
      </c>
      <c r="CI140" s="13">
        <f t="shared" si="399"/>
        <v>0</v>
      </c>
      <c r="CJ140" s="43">
        <f t="shared" si="336"/>
        <v>0</v>
      </c>
      <c r="CK140" s="12">
        <f t="shared" si="337"/>
        <v>69.733333333333334</v>
      </c>
      <c r="CL140" s="30">
        <f t="shared" si="400"/>
        <v>80.927292265798854</v>
      </c>
      <c r="CM140" s="43">
        <f t="shared" si="338"/>
        <v>7.6113193818166319E-7</v>
      </c>
      <c r="CN140" s="13">
        <f ca="1">'13年1-9支出明细'!AI135/9*12</f>
        <v>0</v>
      </c>
      <c r="CO140" s="13">
        <f t="shared" si="401"/>
        <v>0</v>
      </c>
      <c r="CP140" s="43">
        <f t="shared" si="339"/>
        <v>0</v>
      </c>
      <c r="CQ140" s="13">
        <f ca="1">'13年1-9支出明细'!AJ135/9*12</f>
        <v>0</v>
      </c>
      <c r="CR140" s="13">
        <f t="shared" si="402"/>
        <v>0</v>
      </c>
      <c r="CS140" s="43">
        <f t="shared" si="340"/>
        <v>0</v>
      </c>
      <c r="CT140" s="13">
        <f ca="1">'13年1-9支出明细'!AK135/9*12</f>
        <v>0</v>
      </c>
      <c r="CU140" s="13">
        <f t="shared" si="403"/>
        <v>0</v>
      </c>
      <c r="CV140" s="43">
        <f t="shared" si="341"/>
        <v>0</v>
      </c>
      <c r="CW140" s="13">
        <f ca="1">'13年1-9支出明细'!AL135/9*12</f>
        <v>0</v>
      </c>
      <c r="CX140" s="13">
        <f t="shared" si="404"/>
        <v>0</v>
      </c>
      <c r="CY140" s="43">
        <f t="shared" si="342"/>
        <v>0</v>
      </c>
      <c r="CZ140" s="13">
        <f ca="1">'13年1-9支出明细'!AM135/9*12</f>
        <v>0</v>
      </c>
      <c r="DA140" s="13">
        <f t="shared" si="405"/>
        <v>0</v>
      </c>
      <c r="DB140" s="43">
        <f t="shared" si="343"/>
        <v>0</v>
      </c>
      <c r="DC140" s="13">
        <f ca="1">'13年1-9支出明细'!AN135/9*12</f>
        <v>0</v>
      </c>
      <c r="DD140" s="13">
        <f t="shared" si="406"/>
        <v>0</v>
      </c>
      <c r="DE140" s="14">
        <f t="shared" si="344"/>
        <v>0</v>
      </c>
      <c r="DF140" s="43">
        <f t="shared" si="345"/>
        <v>0</v>
      </c>
      <c r="DG140" s="13">
        <f ca="1">'13年1-9支出明细'!AP135/9*12</f>
        <v>0</v>
      </c>
      <c r="DH140" s="13">
        <f t="shared" si="407"/>
        <v>0</v>
      </c>
      <c r="DI140" s="43">
        <f t="shared" si="346"/>
        <v>0</v>
      </c>
      <c r="DJ140" s="13">
        <f ca="1">'13年1-9支出明细'!AQ135/9*12</f>
        <v>0</v>
      </c>
      <c r="DK140" s="13">
        <f t="shared" si="408"/>
        <v>0</v>
      </c>
      <c r="DL140" s="43">
        <f t="shared" si="347"/>
        <v>0</v>
      </c>
      <c r="DM140" s="13">
        <f ca="1">'13年1-9支出明细'!AR135/9*12</f>
        <v>0</v>
      </c>
      <c r="DN140" s="13">
        <f ca="1">Sheet2!DK134+Sheet2!AH134</f>
        <v>0</v>
      </c>
      <c r="DO140" s="13"/>
      <c r="DP140" s="43">
        <f t="shared" si="348"/>
        <v>0</v>
      </c>
      <c r="DQ140" s="13">
        <f ca="1">'13年1-9支出明细'!AT135/9*12</f>
        <v>0</v>
      </c>
      <c r="DR140" s="13">
        <f t="shared" si="409"/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43">
        <f t="shared" si="349"/>
        <v>0</v>
      </c>
      <c r="EA140" s="13">
        <v>0</v>
      </c>
      <c r="EB140" s="13">
        <f t="shared" si="410"/>
        <v>0</v>
      </c>
      <c r="EC140" s="43">
        <f t="shared" si="350"/>
        <v>0</v>
      </c>
      <c r="ED140" s="13">
        <f ca="1">'13年1-9支出明细'!BC135/9*12</f>
        <v>0</v>
      </c>
      <c r="EE140" s="13">
        <f t="shared" si="411"/>
        <v>0</v>
      </c>
      <c r="EF140" s="43">
        <f t="shared" si="351"/>
        <v>0</v>
      </c>
      <c r="EG140" s="13">
        <f ca="1">'13年1-9支出明细'!BD135/9*12</f>
        <v>0</v>
      </c>
      <c r="EH140" s="13">
        <f t="shared" si="412"/>
        <v>0</v>
      </c>
      <c r="EI140" s="43">
        <f t="shared" si="352"/>
        <v>0</v>
      </c>
      <c r="EJ140" s="13">
        <f ca="1">'13年1-9支出明细'!BE135/9*12</f>
        <v>0</v>
      </c>
      <c r="EK140" s="13">
        <f t="shared" si="413"/>
        <v>0</v>
      </c>
      <c r="EL140" s="13">
        <v>0</v>
      </c>
      <c r="EM140" s="43">
        <f t="shared" si="353"/>
        <v>0</v>
      </c>
      <c r="EN140" s="13">
        <f ca="1">'13年1-9支出明细'!BG135/9*12</f>
        <v>0</v>
      </c>
      <c r="EO140" s="13">
        <f t="shared" si="414"/>
        <v>0</v>
      </c>
      <c r="EP140" s="43">
        <f t="shared" si="354"/>
        <v>0</v>
      </c>
      <c r="EQ140" s="13">
        <f ca="1">'13年1-9支出明细'!BH135/9*12</f>
        <v>0</v>
      </c>
      <c r="ER140" s="13">
        <f t="shared" si="415"/>
        <v>0</v>
      </c>
      <c r="ES140" s="43">
        <f t="shared" si="355"/>
        <v>0</v>
      </c>
      <c r="ET140" s="13">
        <v>0</v>
      </c>
      <c r="EU140" s="13">
        <f t="shared" si="416"/>
        <v>0</v>
      </c>
      <c r="EV140" s="43">
        <f t="shared" si="356"/>
        <v>0</v>
      </c>
      <c r="EW140" s="13">
        <v>0</v>
      </c>
      <c r="EX140" s="13">
        <f t="shared" si="417"/>
        <v>0</v>
      </c>
      <c r="EY140" s="43">
        <f t="shared" si="357"/>
        <v>0</v>
      </c>
      <c r="EZ140" s="13">
        <v>0</v>
      </c>
      <c r="FA140" s="13">
        <f t="shared" si="418"/>
        <v>0</v>
      </c>
      <c r="FB140" s="43">
        <f t="shared" si="358"/>
        <v>0</v>
      </c>
      <c r="FC140" s="13">
        <f ca="1">'13年1-9支出明细'!BL135/9*12</f>
        <v>0</v>
      </c>
      <c r="FD140" s="13">
        <f t="shared" si="419"/>
        <v>0</v>
      </c>
      <c r="FE140" s="43">
        <f t="shared" si="359"/>
        <v>0</v>
      </c>
      <c r="FF140" s="13">
        <f ca="1">'13年1-9支出明细'!BM135/9*12</f>
        <v>0</v>
      </c>
      <c r="FG140" s="13">
        <f t="shared" si="420"/>
        <v>0</v>
      </c>
      <c r="FH140" s="43">
        <f t="shared" si="360"/>
        <v>0</v>
      </c>
      <c r="FI140" s="13">
        <f ca="1">'13年1-9支出明细'!BN135/9*12</f>
        <v>69.733333333333334</v>
      </c>
      <c r="FJ140" s="13">
        <f ca="1">Sheet2!EX134+Sheet2!BF134</f>
        <v>0</v>
      </c>
      <c r="FK140" s="13">
        <f t="shared" si="421"/>
        <v>80.927292265798826</v>
      </c>
      <c r="FL140" s="43">
        <f t="shared" si="361"/>
        <v>5.3345336544049409E-5</v>
      </c>
      <c r="FM140" s="13">
        <f ca="1">'13年1-9支出明细'!BP135/9*12</f>
        <v>0</v>
      </c>
      <c r="FN140" s="13">
        <v>0</v>
      </c>
      <c r="FO140" s="43">
        <v>0</v>
      </c>
      <c r="FP140" s="13">
        <v>0</v>
      </c>
      <c r="FQ140" s="13">
        <f t="shared" si="422"/>
        <v>0</v>
      </c>
      <c r="FR140" s="43">
        <f t="shared" si="362"/>
        <v>0</v>
      </c>
      <c r="FS140" s="13">
        <f ca="1">'13年1-9支出明细'!BR135/9*12</f>
        <v>0</v>
      </c>
      <c r="FT140" s="13">
        <f ca="1">Sheet2!FC50+Sheet2!BJ50</f>
        <v>0</v>
      </c>
      <c r="FU140" s="13"/>
      <c r="FV140" s="43"/>
      <c r="FW140" s="13">
        <f ca="1">'13年1-9支出明细'!BT135/9*12</f>
        <v>0</v>
      </c>
      <c r="FX140" s="13">
        <f t="shared" si="423"/>
        <v>0</v>
      </c>
      <c r="FY140" s="43">
        <f t="shared" si="363"/>
        <v>0</v>
      </c>
      <c r="FZ140" s="12">
        <f ca="1">'13年1-9支出明细'!BU135/9*12</f>
        <v>443508.6</v>
      </c>
      <c r="GA140" s="12">
        <f t="shared" si="424"/>
        <v>514702.9172265096</v>
      </c>
      <c r="GB140" s="43">
        <f t="shared" si="364"/>
        <v>1.5328859923941597E-2</v>
      </c>
      <c r="GC140" s="12">
        <f ca="1">'13年1-9支出明细'!BV135/9*12</f>
        <v>0</v>
      </c>
      <c r="GD140" s="12">
        <f t="shared" si="425"/>
        <v>0</v>
      </c>
      <c r="GE140" s="43">
        <f t="shared" si="365"/>
        <v>0</v>
      </c>
      <c r="GF140" s="12">
        <f ca="1">'13年1-9支出明细'!BW135/9*12</f>
        <v>0</v>
      </c>
      <c r="GG140" s="12">
        <f t="shared" si="426"/>
        <v>0</v>
      </c>
      <c r="GH140" s="43">
        <f t="shared" si="366"/>
        <v>0</v>
      </c>
      <c r="GI140" s="12">
        <v>0</v>
      </c>
      <c r="GJ140" s="12">
        <f t="shared" si="427"/>
        <v>0</v>
      </c>
      <c r="GK140" s="43">
        <f t="shared" si="367"/>
        <v>0</v>
      </c>
      <c r="GL140" s="27">
        <f t="shared" si="368"/>
        <v>0</v>
      </c>
      <c r="GM140" s="27">
        <f t="shared" si="428"/>
        <v>0</v>
      </c>
      <c r="GN140" s="43">
        <f t="shared" si="369"/>
        <v>0</v>
      </c>
      <c r="GO140" s="13">
        <f ca="1">'13年1-9支出明细'!BZ135/9*12</f>
        <v>0</v>
      </c>
      <c r="GP140" s="13" t="e">
        <f t="shared" si="429"/>
        <v>#DIV/0!</v>
      </c>
      <c r="GQ140" s="43" t="e">
        <f t="shared" si="370"/>
        <v>#DIV/0!</v>
      </c>
      <c r="GR140" s="13">
        <f ca="1">'13年1-9支出明细'!CA135/9*12</f>
        <v>0</v>
      </c>
      <c r="GS140" s="13">
        <f t="shared" si="430"/>
        <v>0</v>
      </c>
      <c r="GT140" s="43">
        <f t="shared" si="371"/>
        <v>0</v>
      </c>
      <c r="GU140" s="13">
        <f ca="1">'13年1-9支出明细'!CB135/9*12</f>
        <v>0</v>
      </c>
      <c r="GV140" s="27">
        <f t="shared" si="431"/>
        <v>0</v>
      </c>
      <c r="GW140" s="38">
        <f t="shared" si="374"/>
        <v>0</v>
      </c>
      <c r="GX140" s="13">
        <f ca="1">'13年1-9支出明细'!CC135/9*12</f>
        <v>0</v>
      </c>
      <c r="GY140" s="13">
        <f t="shared" si="432"/>
        <v>0</v>
      </c>
      <c r="GZ140" s="43">
        <f t="shared" si="372"/>
        <v>0</v>
      </c>
      <c r="HA140" s="13">
        <f ca="1">'13年1-9支出明细'!CD135/9*12</f>
        <v>0</v>
      </c>
      <c r="HB140" s="13">
        <f t="shared" si="433"/>
        <v>0</v>
      </c>
      <c r="HC140" s="56">
        <f t="shared" si="373"/>
        <v>0</v>
      </c>
    </row>
    <row r="141" spans="1:211">
      <c r="A141" s="18">
        <v>41805</v>
      </c>
      <c r="B141" s="3" t="s">
        <v>612</v>
      </c>
      <c r="C141" s="3" t="s">
        <v>430</v>
      </c>
      <c r="D141" s="12">
        <f t="shared" si="290"/>
        <v>1412.43</v>
      </c>
      <c r="E141" s="12">
        <f t="shared" si="291"/>
        <v>0</v>
      </c>
      <c r="F141" s="13">
        <v>0</v>
      </c>
      <c r="G141" s="26">
        <f t="shared" si="375"/>
        <v>0</v>
      </c>
      <c r="H141" s="40">
        <f t="shared" si="376"/>
        <v>0</v>
      </c>
      <c r="I141" s="13">
        <v>0</v>
      </c>
      <c r="J141" s="13">
        <f t="shared" si="377"/>
        <v>0</v>
      </c>
      <c r="K141" s="40">
        <f t="shared" si="310"/>
        <v>0</v>
      </c>
      <c r="L141" s="13">
        <v>0</v>
      </c>
      <c r="M141" s="13">
        <f t="shared" si="378"/>
        <v>0</v>
      </c>
      <c r="N141" s="40">
        <f t="shared" si="311"/>
        <v>0</v>
      </c>
      <c r="O141" s="13">
        <v>0</v>
      </c>
      <c r="P141" s="13">
        <v>0</v>
      </c>
      <c r="Q141" s="13">
        <f t="shared" si="312"/>
        <v>0</v>
      </c>
      <c r="R141" s="43">
        <f t="shared" si="313"/>
        <v>0</v>
      </c>
      <c r="S141" s="124">
        <v>0</v>
      </c>
      <c r="T141" s="130">
        <v>0</v>
      </c>
      <c r="U141" s="125">
        <v>0</v>
      </c>
      <c r="V141" s="125">
        <f t="shared" si="379"/>
        <v>0</v>
      </c>
      <c r="W141" s="43">
        <f t="shared" si="314"/>
        <v>0</v>
      </c>
      <c r="X141" s="13">
        <f ca="1">'13年1-9支出明细'!K136/9*12</f>
        <v>0</v>
      </c>
      <c r="Y141" s="13">
        <v>0</v>
      </c>
      <c r="Z141" s="43">
        <f t="shared" si="315"/>
        <v>0</v>
      </c>
      <c r="AA141" s="13">
        <f ca="1">'13年1-9支出明细'!L136/9*12</f>
        <v>0</v>
      </c>
      <c r="AB141" s="13">
        <f t="shared" si="381"/>
        <v>0</v>
      </c>
      <c r="AC141" s="43">
        <f t="shared" si="316"/>
        <v>0</v>
      </c>
      <c r="AD141" s="13">
        <f ca="1">'13年1-9支出明细'!M136/9*12</f>
        <v>0</v>
      </c>
      <c r="AE141" s="13">
        <f t="shared" si="382"/>
        <v>0</v>
      </c>
      <c r="AF141" s="43">
        <f t="shared" si="317"/>
        <v>0</v>
      </c>
      <c r="AG141" s="13">
        <f ca="1">'13年1-9支出明细'!N136/9*12</f>
        <v>0</v>
      </c>
      <c r="AH141" s="23">
        <v>0</v>
      </c>
      <c r="AI141" s="43">
        <v>0</v>
      </c>
      <c r="AJ141" s="23">
        <f t="shared" si="318"/>
        <v>0</v>
      </c>
      <c r="AK141" s="23">
        <f t="shared" si="319"/>
        <v>0</v>
      </c>
      <c r="AL141" s="43">
        <f t="shared" si="320"/>
        <v>0</v>
      </c>
      <c r="AM141" s="13">
        <f ca="1">'13年1-9支出明细'!P136/9*12</f>
        <v>0</v>
      </c>
      <c r="AN141" s="13">
        <f t="shared" si="383"/>
        <v>0</v>
      </c>
      <c r="AO141" s="43">
        <f t="shared" si="321"/>
        <v>0</v>
      </c>
      <c r="AP141" s="13">
        <f ca="1">'13年1-9支出明细'!Q136/9*12</f>
        <v>0</v>
      </c>
      <c r="AQ141" s="13">
        <f t="shared" si="384"/>
        <v>0</v>
      </c>
      <c r="AR141" s="43">
        <f t="shared" si="322"/>
        <v>0</v>
      </c>
      <c r="AS141" s="13">
        <f ca="1">'13年1-9支出明细'!R136/9*12</f>
        <v>0</v>
      </c>
      <c r="AT141" s="13">
        <f t="shared" si="385"/>
        <v>0</v>
      </c>
      <c r="AU141" s="43">
        <f t="shared" si="323"/>
        <v>0</v>
      </c>
      <c r="AV141" s="13">
        <v>0</v>
      </c>
      <c r="AW141" s="13">
        <f t="shared" si="386"/>
        <v>0</v>
      </c>
      <c r="AX141" s="43">
        <f t="shared" si="324"/>
        <v>0</v>
      </c>
      <c r="AY141" s="12">
        <f t="shared" si="387"/>
        <v>1315.23</v>
      </c>
      <c r="AZ141" s="31">
        <f t="shared" si="388"/>
        <v>1526.3575899629056</v>
      </c>
      <c r="BA141" s="43">
        <f t="shared" si="325"/>
        <v>1.2598613486276566E-5</v>
      </c>
      <c r="BB141" s="13">
        <f ca="1">'13年1-9支出明细'!U136/9*12</f>
        <v>0</v>
      </c>
      <c r="BC141" s="13">
        <f t="shared" si="389"/>
        <v>0</v>
      </c>
      <c r="BD141" s="43">
        <f t="shared" si="326"/>
        <v>0</v>
      </c>
      <c r="BE141" s="13">
        <f ca="1">'13年1-9支出明细'!V136/9*12</f>
        <v>0</v>
      </c>
      <c r="BF141" s="13">
        <f t="shared" si="390"/>
        <v>0</v>
      </c>
      <c r="BG141" s="43">
        <f t="shared" si="327"/>
        <v>0</v>
      </c>
      <c r="BH141" s="13">
        <f ca="1">'13年1-9支出明细'!W136/9*12</f>
        <v>0</v>
      </c>
      <c r="BI141" s="13">
        <f t="shared" si="391"/>
        <v>0</v>
      </c>
      <c r="BJ141" s="43">
        <f t="shared" si="328"/>
        <v>0</v>
      </c>
      <c r="BK141" s="13">
        <f ca="1">'13年1-9支出明细'!X136/9*12</f>
        <v>0</v>
      </c>
      <c r="BL141" s="13">
        <f t="shared" si="392"/>
        <v>0</v>
      </c>
      <c r="BM141" s="43">
        <f t="shared" si="329"/>
        <v>0</v>
      </c>
      <c r="BN141" s="13">
        <f ca="1">'13年1-9支出明细'!Y136/9*12</f>
        <v>0</v>
      </c>
      <c r="BO141" s="13">
        <f t="shared" si="393"/>
        <v>0</v>
      </c>
      <c r="BP141" s="43">
        <f t="shared" si="330"/>
        <v>0</v>
      </c>
      <c r="BQ141" s="13">
        <f ca="1">'13年1-9支出明细'!Z136/9*12</f>
        <v>0</v>
      </c>
      <c r="BR141" s="13">
        <f ca="1">Sheet2!EP135+Sheet2!V135</f>
        <v>1315.23</v>
      </c>
      <c r="BS141" s="13">
        <f t="shared" si="394"/>
        <v>0</v>
      </c>
      <c r="BT141" s="43">
        <f t="shared" si="331"/>
        <v>0</v>
      </c>
      <c r="BU141" s="13">
        <f ca="1">'13年1-9支出明细'!AB136/9*12</f>
        <v>1753.6399999999999</v>
      </c>
      <c r="BV141" s="13">
        <f t="shared" si="395"/>
        <v>2035.1434532838739</v>
      </c>
      <c r="BW141" s="43">
        <f t="shared" si="332"/>
        <v>3.8688569765148802E-4</v>
      </c>
      <c r="BX141" s="13">
        <f ca="1">'13年1-9支出明细'!AC136/9*12</f>
        <v>0</v>
      </c>
      <c r="BY141" s="13">
        <f t="shared" si="396"/>
        <v>0</v>
      </c>
      <c r="BZ141" s="43">
        <f t="shared" si="333"/>
        <v>0</v>
      </c>
      <c r="CA141" s="12">
        <f t="shared" ref="CA141:CA188" si="434">CD141+CG141+CH141</f>
        <v>0</v>
      </c>
      <c r="CB141" s="30">
        <f t="shared" si="397"/>
        <v>0</v>
      </c>
      <c r="CC141" s="43">
        <f t="shared" si="334"/>
        <v>0</v>
      </c>
      <c r="CD141" s="13">
        <f ca="1">'13年1-9支出明细'!AE136/9*12</f>
        <v>0</v>
      </c>
      <c r="CE141" s="13">
        <f t="shared" si="398"/>
        <v>0</v>
      </c>
      <c r="CF141" s="43">
        <f t="shared" si="335"/>
        <v>0</v>
      </c>
      <c r="CG141" s="13">
        <f ca="1">'13年1-9支出明细'!AF136/9*12</f>
        <v>0</v>
      </c>
      <c r="CH141" s="13">
        <f ca="1">Sheet2!BP135+Sheet2!ET135</f>
        <v>0</v>
      </c>
      <c r="CI141" s="13">
        <f t="shared" si="399"/>
        <v>0</v>
      </c>
      <c r="CJ141" s="43">
        <f t="shared" si="336"/>
        <v>0</v>
      </c>
      <c r="CK141" s="12">
        <f t="shared" si="337"/>
        <v>0</v>
      </c>
      <c r="CL141" s="30">
        <f t="shared" si="400"/>
        <v>0</v>
      </c>
      <c r="CM141" s="43">
        <f t="shared" si="338"/>
        <v>0</v>
      </c>
      <c r="CN141" s="13">
        <f ca="1">'13年1-9支出明细'!AI136/9*12</f>
        <v>0</v>
      </c>
      <c r="CO141" s="13">
        <f t="shared" si="401"/>
        <v>0</v>
      </c>
      <c r="CP141" s="43">
        <f t="shared" si="339"/>
        <v>0</v>
      </c>
      <c r="CQ141" s="13">
        <f ca="1">'13年1-9支出明细'!AJ136/9*12</f>
        <v>0</v>
      </c>
      <c r="CR141" s="13">
        <f t="shared" si="402"/>
        <v>0</v>
      </c>
      <c r="CS141" s="43">
        <f t="shared" si="340"/>
        <v>0</v>
      </c>
      <c r="CT141" s="13">
        <f ca="1">'13年1-9支出明细'!AK136/9*12</f>
        <v>0</v>
      </c>
      <c r="CU141" s="13">
        <f t="shared" si="403"/>
        <v>0</v>
      </c>
      <c r="CV141" s="43">
        <f t="shared" si="341"/>
        <v>0</v>
      </c>
      <c r="CW141" s="13">
        <f ca="1">'13年1-9支出明细'!AL136/9*12</f>
        <v>0</v>
      </c>
      <c r="CX141" s="13">
        <f t="shared" si="404"/>
        <v>0</v>
      </c>
      <c r="CY141" s="43">
        <f t="shared" si="342"/>
        <v>0</v>
      </c>
      <c r="CZ141" s="13">
        <f ca="1">'13年1-9支出明细'!AM136/9*12</f>
        <v>0</v>
      </c>
      <c r="DA141" s="13">
        <f t="shared" si="405"/>
        <v>0</v>
      </c>
      <c r="DB141" s="43">
        <f t="shared" si="343"/>
        <v>0</v>
      </c>
      <c r="DC141" s="13">
        <f ca="1">'13年1-9支出明细'!AN136/9*12</f>
        <v>0</v>
      </c>
      <c r="DD141" s="13">
        <f t="shared" si="406"/>
        <v>0</v>
      </c>
      <c r="DE141" s="14">
        <f t="shared" si="344"/>
        <v>0</v>
      </c>
      <c r="DF141" s="43">
        <f t="shared" si="345"/>
        <v>0</v>
      </c>
      <c r="DG141" s="13">
        <f ca="1">'13年1-9支出明细'!AP136/9*12</f>
        <v>0</v>
      </c>
      <c r="DH141" s="13">
        <f t="shared" si="407"/>
        <v>0</v>
      </c>
      <c r="DI141" s="43">
        <f t="shared" si="346"/>
        <v>0</v>
      </c>
      <c r="DJ141" s="13">
        <f ca="1">'13年1-9支出明细'!AQ136/9*12</f>
        <v>0</v>
      </c>
      <c r="DK141" s="13">
        <f t="shared" si="408"/>
        <v>0</v>
      </c>
      <c r="DL141" s="43">
        <f t="shared" si="347"/>
        <v>0</v>
      </c>
      <c r="DM141" s="13">
        <f ca="1">'13年1-9支出明细'!AR136/9*12</f>
        <v>0</v>
      </c>
      <c r="DN141" s="13">
        <f ca="1">Sheet2!DK135+Sheet2!AH135</f>
        <v>0</v>
      </c>
      <c r="DO141" s="13"/>
      <c r="DP141" s="43">
        <f t="shared" si="348"/>
        <v>0</v>
      </c>
      <c r="DQ141" s="13">
        <f ca="1">'13年1-9支出明细'!AT136/9*12</f>
        <v>0</v>
      </c>
      <c r="DR141" s="13">
        <f t="shared" si="409"/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43">
        <f t="shared" si="349"/>
        <v>0</v>
      </c>
      <c r="EA141" s="13">
        <v>0</v>
      </c>
      <c r="EB141" s="13">
        <f t="shared" si="410"/>
        <v>0</v>
      </c>
      <c r="EC141" s="43">
        <f t="shared" si="350"/>
        <v>0</v>
      </c>
      <c r="ED141" s="13">
        <f ca="1">'13年1-9支出明细'!BC136/9*12</f>
        <v>0</v>
      </c>
      <c r="EE141" s="13">
        <f t="shared" si="411"/>
        <v>0</v>
      </c>
      <c r="EF141" s="43">
        <f t="shared" si="351"/>
        <v>0</v>
      </c>
      <c r="EG141" s="13">
        <f ca="1">'13年1-9支出明细'!BD136/9*12</f>
        <v>0</v>
      </c>
      <c r="EH141" s="13">
        <f t="shared" si="412"/>
        <v>0</v>
      </c>
      <c r="EI141" s="43">
        <f t="shared" si="352"/>
        <v>0</v>
      </c>
      <c r="EJ141" s="13">
        <f ca="1">'13年1-9支出明细'!BE136/9*12</f>
        <v>0</v>
      </c>
      <c r="EK141" s="13">
        <f t="shared" si="413"/>
        <v>0</v>
      </c>
      <c r="EL141" s="13">
        <v>0</v>
      </c>
      <c r="EM141" s="43">
        <f t="shared" si="353"/>
        <v>0</v>
      </c>
      <c r="EN141" s="13">
        <f ca="1">'13年1-9支出明细'!BG136/9*12</f>
        <v>0</v>
      </c>
      <c r="EO141" s="13">
        <f t="shared" si="414"/>
        <v>0</v>
      </c>
      <c r="EP141" s="43">
        <f t="shared" si="354"/>
        <v>0</v>
      </c>
      <c r="EQ141" s="13">
        <f ca="1">'13年1-9支出明细'!BH136/9*12</f>
        <v>0</v>
      </c>
      <c r="ER141" s="13">
        <f t="shared" si="415"/>
        <v>0</v>
      </c>
      <c r="ES141" s="43">
        <f t="shared" si="355"/>
        <v>0</v>
      </c>
      <c r="ET141" s="13">
        <v>0</v>
      </c>
      <c r="EU141" s="13">
        <f t="shared" si="416"/>
        <v>0</v>
      </c>
      <c r="EV141" s="43">
        <f t="shared" si="356"/>
        <v>0</v>
      </c>
      <c r="EW141" s="13">
        <v>0</v>
      </c>
      <c r="EX141" s="13">
        <f t="shared" si="417"/>
        <v>0</v>
      </c>
      <c r="EY141" s="43">
        <f t="shared" si="357"/>
        <v>0</v>
      </c>
      <c r="EZ141" s="13">
        <v>0</v>
      </c>
      <c r="FA141" s="13">
        <f t="shared" si="418"/>
        <v>0</v>
      </c>
      <c r="FB141" s="43">
        <f t="shared" si="358"/>
        <v>0</v>
      </c>
      <c r="FC141" s="13">
        <f ca="1">'13年1-9支出明细'!BL136/9*12</f>
        <v>0</v>
      </c>
      <c r="FD141" s="13">
        <f t="shared" si="419"/>
        <v>0</v>
      </c>
      <c r="FE141" s="43">
        <f t="shared" si="359"/>
        <v>0</v>
      </c>
      <c r="FF141" s="13">
        <f ca="1">'13年1-9支出明细'!BM136/9*12</f>
        <v>0</v>
      </c>
      <c r="FG141" s="13">
        <f t="shared" si="420"/>
        <v>0</v>
      </c>
      <c r="FH141" s="43">
        <f t="shared" si="360"/>
        <v>0</v>
      </c>
      <c r="FI141" s="13">
        <f ca="1">'13年1-9支出明细'!BN136/9*12</f>
        <v>0</v>
      </c>
      <c r="FJ141" s="13">
        <f ca="1">Sheet2!EX135+Sheet2!BF135</f>
        <v>0</v>
      </c>
      <c r="FK141" s="13">
        <f t="shared" si="421"/>
        <v>0</v>
      </c>
      <c r="FL141" s="43">
        <f t="shared" si="361"/>
        <v>0</v>
      </c>
      <c r="FM141" s="13">
        <f ca="1">'13年1-9支出明细'!BP136/9*12</f>
        <v>0</v>
      </c>
      <c r="FN141" s="13">
        <v>0</v>
      </c>
      <c r="FO141" s="43">
        <v>0</v>
      </c>
      <c r="FP141" s="13">
        <v>0</v>
      </c>
      <c r="FQ141" s="13">
        <f t="shared" si="422"/>
        <v>0</v>
      </c>
      <c r="FR141" s="43">
        <f t="shared" si="362"/>
        <v>0</v>
      </c>
      <c r="FS141" s="13">
        <f ca="1">'13年1-9支出明细'!BR136/9*12</f>
        <v>0</v>
      </c>
      <c r="FT141" s="13">
        <f ca="1">Sheet2!FC51+Sheet2!BJ51</f>
        <v>0</v>
      </c>
      <c r="FU141" s="13"/>
      <c r="FV141" s="43"/>
      <c r="FW141" s="13">
        <f ca="1">'13年1-9支出明细'!BT136/9*12</f>
        <v>0</v>
      </c>
      <c r="FX141" s="13">
        <f t="shared" si="423"/>
        <v>0</v>
      </c>
      <c r="FY141" s="43">
        <f t="shared" si="363"/>
        <v>0</v>
      </c>
      <c r="FZ141" s="12">
        <f ca="1">'13年1-9支出明细'!BU136/9*12</f>
        <v>97.200000000000017</v>
      </c>
      <c r="GA141" s="12">
        <f t="shared" si="424"/>
        <v>112.80305174334104</v>
      </c>
      <c r="GB141" s="43">
        <f t="shared" si="364"/>
        <v>3.3594955872493194E-6</v>
      </c>
      <c r="GC141" s="12">
        <f ca="1">'13年1-9支出明细'!BV136/9*12</f>
        <v>0</v>
      </c>
      <c r="GD141" s="12">
        <f t="shared" si="425"/>
        <v>0</v>
      </c>
      <c r="GE141" s="43">
        <f t="shared" si="365"/>
        <v>0</v>
      </c>
      <c r="GF141" s="12">
        <f ca="1">'13年1-9支出明细'!BW136/9*12</f>
        <v>0</v>
      </c>
      <c r="GG141" s="12">
        <f t="shared" si="426"/>
        <v>0</v>
      </c>
      <c r="GH141" s="43">
        <f t="shared" si="366"/>
        <v>0</v>
      </c>
      <c r="GI141" s="12">
        <v>0</v>
      </c>
      <c r="GJ141" s="12">
        <f t="shared" si="427"/>
        <v>0</v>
      </c>
      <c r="GK141" s="43">
        <f t="shared" si="367"/>
        <v>0</v>
      </c>
      <c r="GL141" s="27">
        <f t="shared" si="368"/>
        <v>0</v>
      </c>
      <c r="GM141" s="27">
        <f t="shared" si="428"/>
        <v>0</v>
      </c>
      <c r="GN141" s="43">
        <f t="shared" si="369"/>
        <v>0</v>
      </c>
      <c r="GO141" s="13">
        <f ca="1">'13年1-9支出明细'!BZ136/9*12</f>
        <v>0</v>
      </c>
      <c r="GP141" s="13" t="e">
        <f t="shared" si="429"/>
        <v>#DIV/0!</v>
      </c>
      <c r="GQ141" s="43" t="e">
        <f t="shared" si="370"/>
        <v>#DIV/0!</v>
      </c>
      <c r="GR141" s="13">
        <f ca="1">'13年1-9支出明细'!CA136/9*12</f>
        <v>0</v>
      </c>
      <c r="GS141" s="13">
        <f t="shared" si="430"/>
        <v>0</v>
      </c>
      <c r="GT141" s="43">
        <f t="shared" si="371"/>
        <v>0</v>
      </c>
      <c r="GU141" s="13">
        <f ca="1">'13年1-9支出明细'!CB136/9*12</f>
        <v>0</v>
      </c>
      <c r="GV141" s="27">
        <f t="shared" si="431"/>
        <v>0</v>
      </c>
      <c r="GW141" s="38">
        <f t="shared" si="374"/>
        <v>0</v>
      </c>
      <c r="GX141" s="13">
        <f ca="1">'13年1-9支出明细'!CC136/9*12</f>
        <v>0</v>
      </c>
      <c r="GY141" s="13">
        <f t="shared" si="432"/>
        <v>0</v>
      </c>
      <c r="GZ141" s="43">
        <f t="shared" si="372"/>
        <v>0</v>
      </c>
      <c r="HA141" s="13">
        <f ca="1">'13年1-9支出明细'!CD136/9*12</f>
        <v>0</v>
      </c>
      <c r="HB141" s="13">
        <f t="shared" si="433"/>
        <v>0</v>
      </c>
      <c r="HC141" s="56">
        <f t="shared" si="373"/>
        <v>0</v>
      </c>
    </row>
    <row r="142" spans="1:211">
      <c r="A142" s="18">
        <v>41806</v>
      </c>
      <c r="B142" s="3" t="s">
        <v>613</v>
      </c>
      <c r="C142" s="3" t="s">
        <v>431</v>
      </c>
      <c r="D142" s="12">
        <f t="shared" si="290"/>
        <v>25061.62</v>
      </c>
      <c r="E142" s="12">
        <f t="shared" si="291"/>
        <v>0</v>
      </c>
      <c r="F142" s="13">
        <v>0</v>
      </c>
      <c r="G142" s="26">
        <f t="shared" si="375"/>
        <v>0</v>
      </c>
      <c r="H142" s="40">
        <f t="shared" si="376"/>
        <v>0</v>
      </c>
      <c r="I142" s="13">
        <v>0</v>
      </c>
      <c r="J142" s="13">
        <f t="shared" si="377"/>
        <v>0</v>
      </c>
      <c r="K142" s="40">
        <f t="shared" si="310"/>
        <v>0</v>
      </c>
      <c r="L142" s="13">
        <v>0</v>
      </c>
      <c r="M142" s="13">
        <f t="shared" si="378"/>
        <v>0</v>
      </c>
      <c r="N142" s="40">
        <f t="shared" si="311"/>
        <v>0</v>
      </c>
      <c r="O142" s="13">
        <v>0</v>
      </c>
      <c r="P142" s="13">
        <v>0</v>
      </c>
      <c r="Q142" s="13">
        <f t="shared" si="312"/>
        <v>0</v>
      </c>
      <c r="R142" s="43">
        <f t="shared" si="313"/>
        <v>0</v>
      </c>
      <c r="S142" s="124">
        <v>0</v>
      </c>
      <c r="T142" s="130">
        <v>0</v>
      </c>
      <c r="U142" s="125">
        <v>0</v>
      </c>
      <c r="V142" s="125">
        <f t="shared" si="379"/>
        <v>0</v>
      </c>
      <c r="W142" s="43">
        <f t="shared" si="314"/>
        <v>0</v>
      </c>
      <c r="X142" s="13">
        <f ca="1">'13年1-9支出明细'!K137/9*12</f>
        <v>0</v>
      </c>
      <c r="Y142" s="13">
        <f t="shared" si="380"/>
        <v>0</v>
      </c>
      <c r="Z142" s="43">
        <f t="shared" si="315"/>
        <v>0</v>
      </c>
      <c r="AA142" s="13">
        <f ca="1">'13年1-9支出明细'!L137/9*12</f>
        <v>0</v>
      </c>
      <c r="AB142" s="13">
        <f t="shared" si="381"/>
        <v>0</v>
      </c>
      <c r="AC142" s="43">
        <f t="shared" si="316"/>
        <v>0</v>
      </c>
      <c r="AD142" s="13">
        <f ca="1">'13年1-9支出明细'!M137/9*12</f>
        <v>0</v>
      </c>
      <c r="AE142" s="13">
        <f t="shared" si="382"/>
        <v>0</v>
      </c>
      <c r="AF142" s="43">
        <f t="shared" si="317"/>
        <v>0</v>
      </c>
      <c r="AG142" s="13">
        <f ca="1">'13年1-9支出明细'!N137/9*12</f>
        <v>0</v>
      </c>
      <c r="AH142" s="23">
        <v>0</v>
      </c>
      <c r="AI142" s="43">
        <v>0</v>
      </c>
      <c r="AJ142" s="23">
        <f t="shared" si="318"/>
        <v>0</v>
      </c>
      <c r="AK142" s="23">
        <f t="shared" si="319"/>
        <v>0</v>
      </c>
      <c r="AL142" s="43">
        <f t="shared" si="320"/>
        <v>0</v>
      </c>
      <c r="AM142" s="13">
        <f ca="1">'13年1-9支出明细'!P137/9*12</f>
        <v>0</v>
      </c>
      <c r="AN142" s="13">
        <f t="shared" si="383"/>
        <v>0</v>
      </c>
      <c r="AO142" s="43">
        <f t="shared" si="321"/>
        <v>0</v>
      </c>
      <c r="AP142" s="13">
        <f ca="1">'13年1-9支出明细'!Q137/9*12</f>
        <v>0</v>
      </c>
      <c r="AQ142" s="13">
        <f t="shared" si="384"/>
        <v>0</v>
      </c>
      <c r="AR142" s="43">
        <f t="shared" si="322"/>
        <v>0</v>
      </c>
      <c r="AS142" s="13">
        <f ca="1">'13年1-9支出明细'!R137/9*12</f>
        <v>0</v>
      </c>
      <c r="AT142" s="13">
        <f t="shared" si="385"/>
        <v>0</v>
      </c>
      <c r="AU142" s="43">
        <f t="shared" si="323"/>
        <v>0</v>
      </c>
      <c r="AV142" s="13">
        <v>0</v>
      </c>
      <c r="AW142" s="13">
        <f t="shared" si="386"/>
        <v>0</v>
      </c>
      <c r="AX142" s="43">
        <f t="shared" si="324"/>
        <v>0</v>
      </c>
      <c r="AY142" s="12">
        <f t="shared" si="387"/>
        <v>24226.42</v>
      </c>
      <c r="AZ142" s="31">
        <f t="shared" si="388"/>
        <v>28115.371489875637</v>
      </c>
      <c r="BA142" s="43">
        <f t="shared" si="325"/>
        <v>2.3206534350356993E-4</v>
      </c>
      <c r="BB142" s="13">
        <f ca="1">'13年1-9支出明细'!U137/9*12</f>
        <v>0</v>
      </c>
      <c r="BC142" s="13">
        <f t="shared" si="389"/>
        <v>0</v>
      </c>
      <c r="BD142" s="43">
        <f t="shared" si="326"/>
        <v>0</v>
      </c>
      <c r="BE142" s="13">
        <f ca="1">'13年1-9支出明细'!V137/9*12</f>
        <v>0</v>
      </c>
      <c r="BF142" s="13">
        <f t="shared" si="390"/>
        <v>0</v>
      </c>
      <c r="BG142" s="43">
        <f t="shared" si="327"/>
        <v>0</v>
      </c>
      <c r="BH142" s="13">
        <f ca="1">'13年1-9支出明细'!W137/9*12</f>
        <v>0</v>
      </c>
      <c r="BI142" s="13">
        <f t="shared" si="391"/>
        <v>0</v>
      </c>
      <c r="BJ142" s="43">
        <f t="shared" si="328"/>
        <v>0</v>
      </c>
      <c r="BK142" s="13">
        <f ca="1">'13年1-9支出明细'!X137/9*12</f>
        <v>0</v>
      </c>
      <c r="BL142" s="13">
        <f t="shared" si="392"/>
        <v>0</v>
      </c>
      <c r="BM142" s="43">
        <f t="shared" si="329"/>
        <v>0</v>
      </c>
      <c r="BN142" s="13">
        <f ca="1">'13年1-9支出明细'!Y137/9*12</f>
        <v>0</v>
      </c>
      <c r="BO142" s="13">
        <f t="shared" si="393"/>
        <v>0</v>
      </c>
      <c r="BP142" s="43">
        <f t="shared" si="330"/>
        <v>0</v>
      </c>
      <c r="BQ142" s="13">
        <f ca="1">'13年1-9支出明细'!Z137/9*12</f>
        <v>0</v>
      </c>
      <c r="BR142" s="13">
        <f ca="1">Sheet2!EP136+Sheet2!V136</f>
        <v>24226.42</v>
      </c>
      <c r="BS142" s="13">
        <f t="shared" si="394"/>
        <v>0</v>
      </c>
      <c r="BT142" s="43">
        <f t="shared" si="331"/>
        <v>0</v>
      </c>
      <c r="BU142" s="13">
        <f ca="1">'13年1-9支出明细'!AB137/9*12</f>
        <v>32301.893333333333</v>
      </c>
      <c r="BV142" s="13">
        <f t="shared" si="395"/>
        <v>37487.161986500847</v>
      </c>
      <c r="BW142" s="43">
        <f t="shared" si="332"/>
        <v>7.126400251893557E-3</v>
      </c>
      <c r="BX142" s="13">
        <f ca="1">'13年1-9支出明细'!AC137/9*12</f>
        <v>0</v>
      </c>
      <c r="BY142" s="13">
        <f t="shared" si="396"/>
        <v>0</v>
      </c>
      <c r="BZ142" s="43">
        <f t="shared" si="333"/>
        <v>0</v>
      </c>
      <c r="CA142" s="12">
        <f t="shared" si="434"/>
        <v>0</v>
      </c>
      <c r="CB142" s="30">
        <f t="shared" si="397"/>
        <v>0</v>
      </c>
      <c r="CC142" s="43">
        <f t="shared" si="334"/>
        <v>0</v>
      </c>
      <c r="CD142" s="13">
        <f ca="1">'13年1-9支出明细'!AE137/9*12</f>
        <v>0</v>
      </c>
      <c r="CE142" s="13">
        <f t="shared" si="398"/>
        <v>0</v>
      </c>
      <c r="CF142" s="43">
        <f t="shared" si="335"/>
        <v>0</v>
      </c>
      <c r="CG142" s="13">
        <f ca="1">'13年1-9支出明细'!AF137/9*12</f>
        <v>0</v>
      </c>
      <c r="CH142" s="13">
        <f ca="1">Sheet2!BP136+Sheet2!ET136</f>
        <v>0</v>
      </c>
      <c r="CI142" s="13">
        <f t="shared" si="399"/>
        <v>0</v>
      </c>
      <c r="CJ142" s="43">
        <f t="shared" si="336"/>
        <v>0</v>
      </c>
      <c r="CK142" s="12">
        <f t="shared" si="337"/>
        <v>0</v>
      </c>
      <c r="CL142" s="30">
        <f t="shared" si="400"/>
        <v>0</v>
      </c>
      <c r="CM142" s="43">
        <f t="shared" si="338"/>
        <v>0</v>
      </c>
      <c r="CN142" s="13">
        <f ca="1">'13年1-9支出明细'!AI137/9*12</f>
        <v>0</v>
      </c>
      <c r="CO142" s="13">
        <f t="shared" si="401"/>
        <v>0</v>
      </c>
      <c r="CP142" s="43">
        <f t="shared" si="339"/>
        <v>0</v>
      </c>
      <c r="CQ142" s="13">
        <f ca="1">'13年1-9支出明细'!AJ137/9*12</f>
        <v>0</v>
      </c>
      <c r="CR142" s="13">
        <f t="shared" si="402"/>
        <v>0</v>
      </c>
      <c r="CS142" s="43">
        <f t="shared" si="340"/>
        <v>0</v>
      </c>
      <c r="CT142" s="13">
        <f ca="1">'13年1-9支出明细'!AK137/9*12</f>
        <v>0</v>
      </c>
      <c r="CU142" s="13">
        <f t="shared" si="403"/>
        <v>0</v>
      </c>
      <c r="CV142" s="43">
        <f t="shared" si="341"/>
        <v>0</v>
      </c>
      <c r="CW142" s="13">
        <f ca="1">'13年1-9支出明细'!AL137/9*12</f>
        <v>0</v>
      </c>
      <c r="CX142" s="13">
        <f t="shared" si="404"/>
        <v>0</v>
      </c>
      <c r="CY142" s="43">
        <f t="shared" si="342"/>
        <v>0</v>
      </c>
      <c r="CZ142" s="13">
        <f ca="1">'13年1-9支出明细'!AM137/9*12</f>
        <v>0</v>
      </c>
      <c r="DA142" s="13">
        <f t="shared" si="405"/>
        <v>0</v>
      </c>
      <c r="DB142" s="43">
        <f t="shared" si="343"/>
        <v>0</v>
      </c>
      <c r="DC142" s="13">
        <f ca="1">'13年1-9支出明细'!AN137/9*12</f>
        <v>0</v>
      </c>
      <c r="DD142" s="13">
        <f t="shared" si="406"/>
        <v>0</v>
      </c>
      <c r="DE142" s="14">
        <f t="shared" si="344"/>
        <v>0</v>
      </c>
      <c r="DF142" s="43">
        <f t="shared" si="345"/>
        <v>0</v>
      </c>
      <c r="DG142" s="13">
        <f ca="1">'13年1-9支出明细'!AP137/9*12</f>
        <v>0</v>
      </c>
      <c r="DH142" s="13">
        <f t="shared" si="407"/>
        <v>0</v>
      </c>
      <c r="DI142" s="43">
        <f t="shared" si="346"/>
        <v>0</v>
      </c>
      <c r="DJ142" s="13">
        <f ca="1">'13年1-9支出明细'!AQ137/9*12</f>
        <v>0</v>
      </c>
      <c r="DK142" s="13">
        <f t="shared" si="408"/>
        <v>0</v>
      </c>
      <c r="DL142" s="43">
        <f t="shared" si="347"/>
        <v>0</v>
      </c>
      <c r="DM142" s="13">
        <f ca="1">'13年1-9支出明细'!AR137/9*12</f>
        <v>0</v>
      </c>
      <c r="DN142" s="13">
        <f ca="1">Sheet2!DK136+Sheet2!AH136</f>
        <v>0</v>
      </c>
      <c r="DO142" s="13"/>
      <c r="DP142" s="43">
        <f t="shared" si="348"/>
        <v>0</v>
      </c>
      <c r="DQ142" s="13">
        <f ca="1">'13年1-9支出明细'!AT137/9*12</f>
        <v>0</v>
      </c>
      <c r="DR142" s="13">
        <f t="shared" si="409"/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43">
        <f t="shared" si="349"/>
        <v>0</v>
      </c>
      <c r="EA142" s="13">
        <v>0</v>
      </c>
      <c r="EB142" s="13">
        <f t="shared" si="410"/>
        <v>0</v>
      </c>
      <c r="EC142" s="43">
        <f t="shared" si="350"/>
        <v>0</v>
      </c>
      <c r="ED142" s="13">
        <f ca="1">'13年1-9支出明细'!BC137/9*12</f>
        <v>0</v>
      </c>
      <c r="EE142" s="13">
        <f t="shared" si="411"/>
        <v>0</v>
      </c>
      <c r="EF142" s="43">
        <f t="shared" si="351"/>
        <v>0</v>
      </c>
      <c r="EG142" s="13">
        <f ca="1">'13年1-9支出明细'!BD137/9*12</f>
        <v>0</v>
      </c>
      <c r="EH142" s="13">
        <f t="shared" si="412"/>
        <v>0</v>
      </c>
      <c r="EI142" s="43">
        <f t="shared" si="352"/>
        <v>0</v>
      </c>
      <c r="EJ142" s="13">
        <f ca="1">'13年1-9支出明细'!BE137/9*12</f>
        <v>0</v>
      </c>
      <c r="EK142" s="13">
        <f t="shared" si="413"/>
        <v>0</v>
      </c>
      <c r="EL142" s="13">
        <v>0</v>
      </c>
      <c r="EM142" s="43">
        <f t="shared" si="353"/>
        <v>0</v>
      </c>
      <c r="EN142" s="13">
        <f ca="1">'13年1-9支出明细'!BG137/9*12</f>
        <v>0</v>
      </c>
      <c r="EO142" s="13">
        <f t="shared" si="414"/>
        <v>0</v>
      </c>
      <c r="EP142" s="43">
        <f t="shared" si="354"/>
        <v>0</v>
      </c>
      <c r="EQ142" s="13">
        <f ca="1">'13年1-9支出明细'!BH137/9*12</f>
        <v>0</v>
      </c>
      <c r="ER142" s="13">
        <f t="shared" si="415"/>
        <v>0</v>
      </c>
      <c r="ES142" s="43">
        <f t="shared" si="355"/>
        <v>0</v>
      </c>
      <c r="ET142" s="13">
        <v>0</v>
      </c>
      <c r="EU142" s="13">
        <f t="shared" si="416"/>
        <v>0</v>
      </c>
      <c r="EV142" s="43">
        <f t="shared" si="356"/>
        <v>0</v>
      </c>
      <c r="EW142" s="13">
        <v>0</v>
      </c>
      <c r="EX142" s="13">
        <f t="shared" si="417"/>
        <v>0</v>
      </c>
      <c r="EY142" s="43">
        <f t="shared" si="357"/>
        <v>0</v>
      </c>
      <c r="EZ142" s="13">
        <v>0</v>
      </c>
      <c r="FA142" s="13">
        <f t="shared" si="418"/>
        <v>0</v>
      </c>
      <c r="FB142" s="43">
        <f t="shared" si="358"/>
        <v>0</v>
      </c>
      <c r="FC142" s="13">
        <f ca="1">'13年1-9支出明细'!BL137/9*12</f>
        <v>0</v>
      </c>
      <c r="FD142" s="13">
        <f t="shared" si="419"/>
        <v>0</v>
      </c>
      <c r="FE142" s="43">
        <f t="shared" si="359"/>
        <v>0</v>
      </c>
      <c r="FF142" s="13">
        <f ca="1">'13年1-9支出明细'!BM137/9*12</f>
        <v>0</v>
      </c>
      <c r="FG142" s="13">
        <f t="shared" si="420"/>
        <v>0</v>
      </c>
      <c r="FH142" s="43">
        <f t="shared" si="360"/>
        <v>0</v>
      </c>
      <c r="FI142" s="13">
        <f ca="1">'13年1-9支出明细'!BN137/9*12</f>
        <v>0</v>
      </c>
      <c r="FJ142" s="13">
        <f ca="1">Sheet2!EX136+Sheet2!BF136</f>
        <v>0</v>
      </c>
      <c r="FK142" s="13">
        <f t="shared" si="421"/>
        <v>0</v>
      </c>
      <c r="FL142" s="43">
        <f t="shared" si="361"/>
        <v>0</v>
      </c>
      <c r="FM142" s="13">
        <f ca="1">'13年1-9支出明细'!BP137/9*12</f>
        <v>0</v>
      </c>
      <c r="FN142" s="13">
        <v>0</v>
      </c>
      <c r="FO142" s="43">
        <v>0</v>
      </c>
      <c r="FP142" s="13">
        <v>0</v>
      </c>
      <c r="FQ142" s="13">
        <f t="shared" si="422"/>
        <v>0</v>
      </c>
      <c r="FR142" s="43">
        <f t="shared" si="362"/>
        <v>0</v>
      </c>
      <c r="FS142" s="13">
        <f ca="1">'13年1-9支出明细'!BR137/9*12</f>
        <v>0</v>
      </c>
      <c r="FT142" s="13">
        <f ca="1">Sheet2!FC52+Sheet2!BJ52</f>
        <v>0</v>
      </c>
      <c r="FU142" s="13"/>
      <c r="FV142" s="43"/>
      <c r="FW142" s="13">
        <f ca="1">'13年1-9支出明细'!BT137/9*12</f>
        <v>0</v>
      </c>
      <c r="FX142" s="13">
        <f t="shared" si="423"/>
        <v>0</v>
      </c>
      <c r="FY142" s="43">
        <f t="shared" si="363"/>
        <v>0</v>
      </c>
      <c r="FZ142" s="12">
        <f ca="1">'13年1-9支出明细'!BU137/9*12</f>
        <v>835.2</v>
      </c>
      <c r="GA142" s="12">
        <f t="shared" si="424"/>
        <v>969.27066683167106</v>
      </c>
      <c r="GB142" s="43">
        <f t="shared" si="364"/>
        <v>2.8866776897846E-5</v>
      </c>
      <c r="GC142" s="12">
        <f ca="1">'13年1-9支出明细'!BV137/9*12</f>
        <v>0</v>
      </c>
      <c r="GD142" s="12">
        <f t="shared" si="425"/>
        <v>0</v>
      </c>
      <c r="GE142" s="43">
        <f t="shared" si="365"/>
        <v>0</v>
      </c>
      <c r="GF142" s="12">
        <f ca="1">'13年1-9支出明细'!BW137/9*12</f>
        <v>0</v>
      </c>
      <c r="GG142" s="12">
        <f t="shared" si="426"/>
        <v>0</v>
      </c>
      <c r="GH142" s="43">
        <f t="shared" si="366"/>
        <v>0</v>
      </c>
      <c r="GI142" s="12">
        <v>0</v>
      </c>
      <c r="GJ142" s="12">
        <f t="shared" si="427"/>
        <v>0</v>
      </c>
      <c r="GK142" s="43">
        <f t="shared" si="367"/>
        <v>0</v>
      </c>
      <c r="GL142" s="27">
        <f t="shared" si="368"/>
        <v>0</v>
      </c>
      <c r="GM142" s="27">
        <f t="shared" si="428"/>
        <v>0</v>
      </c>
      <c r="GN142" s="43">
        <f t="shared" si="369"/>
        <v>0</v>
      </c>
      <c r="GO142" s="13">
        <f ca="1">'13年1-9支出明细'!BZ137/9*12</f>
        <v>0</v>
      </c>
      <c r="GP142" s="13" t="e">
        <f t="shared" si="429"/>
        <v>#DIV/0!</v>
      </c>
      <c r="GQ142" s="43" t="e">
        <f t="shared" si="370"/>
        <v>#DIV/0!</v>
      </c>
      <c r="GR142" s="13">
        <f ca="1">'13年1-9支出明细'!CA137/9*12</f>
        <v>0</v>
      </c>
      <c r="GS142" s="13">
        <f t="shared" si="430"/>
        <v>0</v>
      </c>
      <c r="GT142" s="43">
        <f t="shared" si="371"/>
        <v>0</v>
      </c>
      <c r="GU142" s="13">
        <f ca="1">'13年1-9支出明细'!CB137/9*12</f>
        <v>0</v>
      </c>
      <c r="GV142" s="27">
        <f t="shared" si="431"/>
        <v>0</v>
      </c>
      <c r="GW142" s="38">
        <f t="shared" si="374"/>
        <v>0</v>
      </c>
      <c r="GX142" s="13">
        <f ca="1">'13年1-9支出明细'!CC137/9*12</f>
        <v>0</v>
      </c>
      <c r="GY142" s="13">
        <f t="shared" si="432"/>
        <v>0</v>
      </c>
      <c r="GZ142" s="43">
        <f t="shared" si="372"/>
        <v>0</v>
      </c>
      <c r="HA142" s="13">
        <f ca="1">'13年1-9支出明细'!CD137/9*12</f>
        <v>0</v>
      </c>
      <c r="HB142" s="13">
        <f t="shared" si="433"/>
        <v>0</v>
      </c>
      <c r="HC142" s="56">
        <f t="shared" si="373"/>
        <v>0</v>
      </c>
    </row>
    <row r="143" spans="1:211" hidden="1">
      <c r="A143" s="18">
        <v>41807</v>
      </c>
      <c r="B143" s="3" t="s">
        <v>614</v>
      </c>
      <c r="C143" s="3" t="s">
        <v>432</v>
      </c>
      <c r="D143" s="12">
        <f t="shared" si="290"/>
        <v>0</v>
      </c>
      <c r="E143" s="12">
        <f t="shared" si="291"/>
        <v>0</v>
      </c>
      <c r="F143" s="13">
        <v>0</v>
      </c>
      <c r="G143" s="26">
        <f t="shared" si="375"/>
        <v>0</v>
      </c>
      <c r="H143" s="40">
        <f t="shared" si="376"/>
        <v>0</v>
      </c>
      <c r="I143" s="13">
        <v>0</v>
      </c>
      <c r="J143" s="13">
        <f t="shared" si="377"/>
        <v>0</v>
      </c>
      <c r="K143" s="40">
        <f t="shared" si="310"/>
        <v>0</v>
      </c>
      <c r="L143" s="13">
        <v>0</v>
      </c>
      <c r="M143" s="13">
        <f t="shared" si="378"/>
        <v>0</v>
      </c>
      <c r="N143" s="40">
        <f t="shared" si="311"/>
        <v>0</v>
      </c>
      <c r="O143" s="13"/>
      <c r="P143" s="13">
        <v>0</v>
      </c>
      <c r="Q143" s="13">
        <f t="shared" si="312"/>
        <v>0</v>
      </c>
      <c r="R143" s="43">
        <f t="shared" si="313"/>
        <v>0</v>
      </c>
      <c r="S143" s="124">
        <v>0</v>
      </c>
      <c r="T143" s="130">
        <v>0</v>
      </c>
      <c r="U143" s="125">
        <v>0</v>
      </c>
      <c r="V143" s="125">
        <f t="shared" si="379"/>
        <v>0</v>
      </c>
      <c r="W143" s="43">
        <f t="shared" si="314"/>
        <v>0</v>
      </c>
      <c r="X143" s="13">
        <f ca="1">'13年1-9支出明细'!K138/9*12</f>
        <v>0</v>
      </c>
      <c r="Y143" s="13">
        <f t="shared" si="380"/>
        <v>0</v>
      </c>
      <c r="Z143" s="43">
        <f t="shared" si="315"/>
        <v>0</v>
      </c>
      <c r="AA143" s="13">
        <f ca="1">'13年1-9支出明细'!L138/9*12</f>
        <v>0</v>
      </c>
      <c r="AB143" s="13">
        <f t="shared" si="381"/>
        <v>0</v>
      </c>
      <c r="AC143" s="43">
        <f t="shared" si="316"/>
        <v>0</v>
      </c>
      <c r="AD143" s="13">
        <f ca="1">'13年1-9支出明细'!M138/9*12</f>
        <v>0</v>
      </c>
      <c r="AE143" s="13">
        <f t="shared" si="382"/>
        <v>0</v>
      </c>
      <c r="AF143" s="43">
        <f t="shared" si="317"/>
        <v>0</v>
      </c>
      <c r="AG143" s="13">
        <f ca="1">'13年1-9支出明细'!N138/9*12</f>
        <v>0</v>
      </c>
      <c r="AH143" s="23">
        <v>0</v>
      </c>
      <c r="AI143" s="43">
        <v>0</v>
      </c>
      <c r="AJ143" s="23">
        <f t="shared" si="318"/>
        <v>0</v>
      </c>
      <c r="AK143" s="23">
        <f t="shared" si="319"/>
        <v>0</v>
      </c>
      <c r="AL143" s="43">
        <f t="shared" si="320"/>
        <v>0</v>
      </c>
      <c r="AM143" s="13">
        <f ca="1">'13年1-9支出明细'!P138/9*12</f>
        <v>0</v>
      </c>
      <c r="AN143" s="13">
        <f t="shared" si="383"/>
        <v>0</v>
      </c>
      <c r="AO143" s="43">
        <f t="shared" si="321"/>
        <v>0</v>
      </c>
      <c r="AP143" s="13">
        <f ca="1">'13年1-9支出明细'!Q138/9*12</f>
        <v>0</v>
      </c>
      <c r="AQ143" s="13">
        <f t="shared" si="384"/>
        <v>0</v>
      </c>
      <c r="AR143" s="43">
        <f t="shared" si="322"/>
        <v>0</v>
      </c>
      <c r="AS143" s="13">
        <f ca="1">'13年1-9支出明细'!R138/9*12</f>
        <v>0</v>
      </c>
      <c r="AT143" s="13">
        <f t="shared" si="385"/>
        <v>0</v>
      </c>
      <c r="AU143" s="43">
        <f t="shared" si="323"/>
        <v>0</v>
      </c>
      <c r="AV143" s="13">
        <v>0</v>
      </c>
      <c r="AW143" s="13">
        <f t="shared" si="386"/>
        <v>0</v>
      </c>
      <c r="AX143" s="43">
        <f t="shared" si="324"/>
        <v>0</v>
      </c>
      <c r="AY143" s="12">
        <f t="shared" si="387"/>
        <v>0</v>
      </c>
      <c r="AZ143" s="31">
        <f t="shared" si="388"/>
        <v>0</v>
      </c>
      <c r="BA143" s="43">
        <f t="shared" si="325"/>
        <v>0</v>
      </c>
      <c r="BB143" s="13">
        <f ca="1">'13年1-9支出明细'!U138/9*12</f>
        <v>0</v>
      </c>
      <c r="BC143" s="13">
        <f t="shared" si="389"/>
        <v>0</v>
      </c>
      <c r="BD143" s="43">
        <f t="shared" si="326"/>
        <v>0</v>
      </c>
      <c r="BE143" s="13">
        <f ca="1">'13年1-9支出明细'!V138/9*12</f>
        <v>0</v>
      </c>
      <c r="BF143" s="13">
        <f t="shared" si="390"/>
        <v>0</v>
      </c>
      <c r="BG143" s="43">
        <f t="shared" si="327"/>
        <v>0</v>
      </c>
      <c r="BH143" s="13">
        <f ca="1">'13年1-9支出明细'!W138/9*12</f>
        <v>0</v>
      </c>
      <c r="BI143" s="13">
        <f t="shared" si="391"/>
        <v>0</v>
      </c>
      <c r="BJ143" s="43">
        <f t="shared" si="328"/>
        <v>0</v>
      </c>
      <c r="BK143" s="13">
        <f ca="1">'13年1-9支出明细'!X138/9*12</f>
        <v>0</v>
      </c>
      <c r="BL143" s="13">
        <f t="shared" si="392"/>
        <v>0</v>
      </c>
      <c r="BM143" s="43">
        <f t="shared" si="329"/>
        <v>0</v>
      </c>
      <c r="BN143" s="13">
        <f ca="1">'13年1-9支出明细'!Y138/9*12</f>
        <v>0</v>
      </c>
      <c r="BO143" s="13">
        <f t="shared" si="393"/>
        <v>0</v>
      </c>
      <c r="BP143" s="43">
        <f t="shared" si="330"/>
        <v>0</v>
      </c>
      <c r="BQ143" s="13">
        <f ca="1">'13年1-9支出明细'!Z138/9*12</f>
        <v>0</v>
      </c>
      <c r="BR143" s="13">
        <f ca="1">Sheet2!EP137+Sheet2!V137</f>
        <v>0</v>
      </c>
      <c r="BS143" s="13">
        <f t="shared" si="394"/>
        <v>0</v>
      </c>
      <c r="BT143" s="43">
        <f t="shared" si="331"/>
        <v>0</v>
      </c>
      <c r="BU143" s="13">
        <f ca="1">'13年1-9支出明细'!AB138/9*12</f>
        <v>0</v>
      </c>
      <c r="BV143" s="13">
        <f t="shared" si="395"/>
        <v>0</v>
      </c>
      <c r="BW143" s="43">
        <f t="shared" si="332"/>
        <v>0</v>
      </c>
      <c r="BX143" s="13">
        <f ca="1">'13年1-9支出明细'!AC138/9*12</f>
        <v>0</v>
      </c>
      <c r="BY143" s="13">
        <f t="shared" si="396"/>
        <v>0</v>
      </c>
      <c r="BZ143" s="43">
        <f t="shared" si="333"/>
        <v>0</v>
      </c>
      <c r="CA143" s="12">
        <f t="shared" si="434"/>
        <v>0</v>
      </c>
      <c r="CB143" s="30">
        <f t="shared" si="397"/>
        <v>0</v>
      </c>
      <c r="CC143" s="43">
        <f t="shared" si="334"/>
        <v>0</v>
      </c>
      <c r="CD143" s="13">
        <f ca="1">'13年1-9支出明细'!AE138/9*12</f>
        <v>0</v>
      </c>
      <c r="CE143" s="13">
        <f t="shared" si="398"/>
        <v>0</v>
      </c>
      <c r="CF143" s="43">
        <f t="shared" si="335"/>
        <v>0</v>
      </c>
      <c r="CG143" s="13">
        <f ca="1">'13年1-9支出明细'!AF138/9*12</f>
        <v>0</v>
      </c>
      <c r="CH143" s="13">
        <f ca="1">Sheet2!BP137+Sheet2!ET137</f>
        <v>0</v>
      </c>
      <c r="CI143" s="13">
        <f t="shared" si="399"/>
        <v>0</v>
      </c>
      <c r="CJ143" s="43">
        <f t="shared" si="336"/>
        <v>0</v>
      </c>
      <c r="CK143" s="12">
        <f t="shared" si="337"/>
        <v>0</v>
      </c>
      <c r="CL143" s="30">
        <f t="shared" si="400"/>
        <v>0</v>
      </c>
      <c r="CM143" s="43">
        <f t="shared" si="338"/>
        <v>0</v>
      </c>
      <c r="CN143" s="13">
        <f ca="1">'13年1-9支出明细'!AI138/9*12</f>
        <v>0</v>
      </c>
      <c r="CO143" s="13">
        <f t="shared" si="401"/>
        <v>0</v>
      </c>
      <c r="CP143" s="43">
        <f t="shared" si="339"/>
        <v>0</v>
      </c>
      <c r="CQ143" s="13">
        <f ca="1">'13年1-9支出明细'!AJ138/9*12</f>
        <v>0</v>
      </c>
      <c r="CR143" s="13">
        <f t="shared" si="402"/>
        <v>0</v>
      </c>
      <c r="CS143" s="43">
        <f t="shared" si="340"/>
        <v>0</v>
      </c>
      <c r="CT143" s="13">
        <f ca="1">'13年1-9支出明细'!AK138/9*12</f>
        <v>0</v>
      </c>
      <c r="CU143" s="13">
        <f t="shared" si="403"/>
        <v>0</v>
      </c>
      <c r="CV143" s="43">
        <f t="shared" si="341"/>
        <v>0</v>
      </c>
      <c r="CW143" s="13">
        <f ca="1">'13年1-9支出明细'!AL138/9*12</f>
        <v>0</v>
      </c>
      <c r="CX143" s="13">
        <f t="shared" si="404"/>
        <v>0</v>
      </c>
      <c r="CY143" s="43">
        <f t="shared" si="342"/>
        <v>0</v>
      </c>
      <c r="CZ143" s="13">
        <f ca="1">'13年1-9支出明细'!AM138/9*12</f>
        <v>0</v>
      </c>
      <c r="DA143" s="13">
        <f t="shared" si="405"/>
        <v>0</v>
      </c>
      <c r="DB143" s="43">
        <f t="shared" si="343"/>
        <v>0</v>
      </c>
      <c r="DC143" s="13">
        <f ca="1">'13年1-9支出明细'!AN138/9*12</f>
        <v>0</v>
      </c>
      <c r="DD143" s="13">
        <f t="shared" si="406"/>
        <v>0</v>
      </c>
      <c r="DE143" s="14">
        <f t="shared" si="344"/>
        <v>0</v>
      </c>
      <c r="DF143" s="43">
        <f t="shared" si="345"/>
        <v>0</v>
      </c>
      <c r="DG143" s="13">
        <f ca="1">'13年1-9支出明细'!AP138/9*12</f>
        <v>0</v>
      </c>
      <c r="DH143" s="13">
        <f t="shared" si="407"/>
        <v>0</v>
      </c>
      <c r="DI143" s="43">
        <f t="shared" si="346"/>
        <v>0</v>
      </c>
      <c r="DJ143" s="13">
        <f ca="1">'13年1-9支出明细'!AQ138/9*12</f>
        <v>0</v>
      </c>
      <c r="DK143" s="13">
        <f t="shared" si="408"/>
        <v>0</v>
      </c>
      <c r="DL143" s="43">
        <f t="shared" si="347"/>
        <v>0</v>
      </c>
      <c r="DM143" s="13">
        <f ca="1">'13年1-9支出明细'!AR138/9*12</f>
        <v>0</v>
      </c>
      <c r="DN143" s="13">
        <f ca="1">Sheet2!DK137+Sheet2!AH137</f>
        <v>0</v>
      </c>
      <c r="DO143" s="13"/>
      <c r="DP143" s="43">
        <f t="shared" si="348"/>
        <v>0</v>
      </c>
      <c r="DQ143" s="13">
        <f ca="1">'13年1-9支出明细'!AT138/9*12</f>
        <v>0</v>
      </c>
      <c r="DR143" s="13">
        <f t="shared" si="409"/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43">
        <f t="shared" si="349"/>
        <v>0</v>
      </c>
      <c r="EA143" s="13">
        <v>0</v>
      </c>
      <c r="EB143" s="13">
        <f t="shared" si="410"/>
        <v>0</v>
      </c>
      <c r="EC143" s="43">
        <f t="shared" si="350"/>
        <v>0</v>
      </c>
      <c r="ED143" s="13">
        <f ca="1">'13年1-9支出明细'!BC138/9*12</f>
        <v>0</v>
      </c>
      <c r="EE143" s="13">
        <f t="shared" si="411"/>
        <v>0</v>
      </c>
      <c r="EF143" s="43">
        <f t="shared" si="351"/>
        <v>0</v>
      </c>
      <c r="EG143" s="13">
        <f ca="1">'13年1-9支出明细'!BD138/9*12</f>
        <v>0</v>
      </c>
      <c r="EH143" s="13">
        <f t="shared" si="412"/>
        <v>0</v>
      </c>
      <c r="EI143" s="43">
        <f t="shared" si="352"/>
        <v>0</v>
      </c>
      <c r="EJ143" s="13">
        <f ca="1">'13年1-9支出明细'!BE138/9*12</f>
        <v>0</v>
      </c>
      <c r="EK143" s="13">
        <f t="shared" si="413"/>
        <v>0</v>
      </c>
      <c r="EL143" s="13">
        <v>0</v>
      </c>
      <c r="EM143" s="43">
        <f t="shared" si="353"/>
        <v>0</v>
      </c>
      <c r="EN143" s="13">
        <f ca="1">'13年1-9支出明细'!BG138/9*12</f>
        <v>0</v>
      </c>
      <c r="EO143" s="13">
        <f t="shared" si="414"/>
        <v>0</v>
      </c>
      <c r="EP143" s="43">
        <f t="shared" si="354"/>
        <v>0</v>
      </c>
      <c r="EQ143" s="13">
        <f ca="1">'13年1-9支出明细'!BH138/9*12</f>
        <v>0</v>
      </c>
      <c r="ER143" s="13">
        <f t="shared" si="415"/>
        <v>0</v>
      </c>
      <c r="ES143" s="43">
        <f t="shared" si="355"/>
        <v>0</v>
      </c>
      <c r="ET143" s="13">
        <v>0</v>
      </c>
      <c r="EU143" s="13">
        <f t="shared" si="416"/>
        <v>0</v>
      </c>
      <c r="EV143" s="43">
        <f t="shared" si="356"/>
        <v>0</v>
      </c>
      <c r="EW143" s="13">
        <v>0</v>
      </c>
      <c r="EX143" s="13">
        <f t="shared" si="417"/>
        <v>0</v>
      </c>
      <c r="EY143" s="43">
        <f t="shared" si="357"/>
        <v>0</v>
      </c>
      <c r="EZ143" s="13">
        <f ca="1">'13年1-9支出明细'!BK138/9*12</f>
        <v>0</v>
      </c>
      <c r="FA143" s="13">
        <f t="shared" si="418"/>
        <v>0</v>
      </c>
      <c r="FB143" s="43">
        <f t="shared" si="358"/>
        <v>0</v>
      </c>
      <c r="FC143" s="13">
        <f ca="1">'13年1-9支出明细'!BL138/9*12</f>
        <v>0</v>
      </c>
      <c r="FD143" s="13">
        <f t="shared" si="419"/>
        <v>0</v>
      </c>
      <c r="FE143" s="43">
        <f t="shared" si="359"/>
        <v>0</v>
      </c>
      <c r="FF143" s="13">
        <f ca="1">'13年1-9支出明细'!BM138/9*12</f>
        <v>0</v>
      </c>
      <c r="FG143" s="13">
        <f t="shared" si="420"/>
        <v>0</v>
      </c>
      <c r="FH143" s="43">
        <f t="shared" si="360"/>
        <v>0</v>
      </c>
      <c r="FI143" s="13">
        <f ca="1">'13年1-9支出明细'!BN138/9*12</f>
        <v>0</v>
      </c>
      <c r="FJ143" s="13">
        <f ca="1">Sheet2!EX137+Sheet2!BF137</f>
        <v>0</v>
      </c>
      <c r="FK143" s="13">
        <f t="shared" si="421"/>
        <v>0</v>
      </c>
      <c r="FL143" s="43">
        <f t="shared" si="361"/>
        <v>0</v>
      </c>
      <c r="FM143" s="13">
        <f ca="1">'13年1-9支出明细'!BP138/9*12</f>
        <v>0</v>
      </c>
      <c r="FN143" s="13">
        <v>0</v>
      </c>
      <c r="FO143" s="43">
        <v>0</v>
      </c>
      <c r="FP143" s="13">
        <v>0</v>
      </c>
      <c r="FQ143" s="13">
        <f t="shared" si="422"/>
        <v>0</v>
      </c>
      <c r="FR143" s="43">
        <f t="shared" si="362"/>
        <v>0</v>
      </c>
      <c r="FS143" s="13">
        <f ca="1">'13年1-9支出明细'!BR138/9*12</f>
        <v>0</v>
      </c>
      <c r="FT143" s="13">
        <f ca="1">Sheet2!FC53+Sheet2!BJ53</f>
        <v>0</v>
      </c>
      <c r="FU143" s="13"/>
      <c r="FV143" s="43"/>
      <c r="FW143" s="13">
        <f ca="1">'13年1-9支出明细'!BT138/9*12</f>
        <v>0</v>
      </c>
      <c r="FX143" s="13">
        <f t="shared" si="423"/>
        <v>0</v>
      </c>
      <c r="FY143" s="43">
        <f t="shared" si="363"/>
        <v>0</v>
      </c>
      <c r="FZ143" s="12">
        <f ca="1">'13年1-9支出明细'!BU138/9*12</f>
        <v>0</v>
      </c>
      <c r="GA143" s="12">
        <f t="shared" si="424"/>
        <v>0</v>
      </c>
      <c r="GB143" s="43">
        <f t="shared" si="364"/>
        <v>0</v>
      </c>
      <c r="GC143" s="12">
        <f ca="1">'13年1-9支出明细'!BV138/9*12</f>
        <v>0</v>
      </c>
      <c r="GD143" s="12">
        <f t="shared" si="425"/>
        <v>0</v>
      </c>
      <c r="GE143" s="43">
        <f t="shared" si="365"/>
        <v>0</v>
      </c>
      <c r="GF143" s="12">
        <f ca="1">'13年1-9支出明细'!BW138/9*12</f>
        <v>0</v>
      </c>
      <c r="GG143" s="12">
        <f t="shared" si="426"/>
        <v>0</v>
      </c>
      <c r="GH143" s="43">
        <f t="shared" si="366"/>
        <v>0</v>
      </c>
      <c r="GI143" s="12">
        <v>0</v>
      </c>
      <c r="GJ143" s="12">
        <f t="shared" si="427"/>
        <v>0</v>
      </c>
      <c r="GK143" s="43">
        <f t="shared" si="367"/>
        <v>0</v>
      </c>
      <c r="GL143" s="27">
        <f t="shared" si="368"/>
        <v>0</v>
      </c>
      <c r="GM143" s="27">
        <f t="shared" si="428"/>
        <v>0</v>
      </c>
      <c r="GN143" s="43">
        <f t="shared" si="369"/>
        <v>0</v>
      </c>
      <c r="GO143" s="13">
        <f ca="1">'13年1-9支出明细'!BZ138/9*12</f>
        <v>0</v>
      </c>
      <c r="GP143" s="13" t="e">
        <f t="shared" si="429"/>
        <v>#DIV/0!</v>
      </c>
      <c r="GQ143" s="43" t="e">
        <f t="shared" si="370"/>
        <v>#DIV/0!</v>
      </c>
      <c r="GR143" s="13">
        <f ca="1">'13年1-9支出明细'!CA138/9*12</f>
        <v>0</v>
      </c>
      <c r="GS143" s="13">
        <f t="shared" si="430"/>
        <v>0</v>
      </c>
      <c r="GT143" s="43">
        <f t="shared" si="371"/>
        <v>0</v>
      </c>
      <c r="GU143" s="13">
        <f ca="1">'13年1-9支出明细'!CB138/9*12</f>
        <v>0</v>
      </c>
      <c r="GV143" s="27">
        <f t="shared" si="431"/>
        <v>0</v>
      </c>
      <c r="GW143" s="38">
        <f t="shared" si="374"/>
        <v>0</v>
      </c>
      <c r="GX143" s="13">
        <f ca="1">'13年1-9支出明细'!CC138/9*12</f>
        <v>0</v>
      </c>
      <c r="GY143" s="13">
        <f t="shared" si="432"/>
        <v>0</v>
      </c>
      <c r="GZ143" s="43">
        <f t="shared" si="372"/>
        <v>0</v>
      </c>
      <c r="HA143" s="13">
        <f ca="1">'13年1-9支出明细'!CD138/9*12</f>
        <v>0</v>
      </c>
      <c r="HB143" s="13">
        <f t="shared" si="433"/>
        <v>0</v>
      </c>
      <c r="HC143" s="56">
        <f t="shared" si="373"/>
        <v>0</v>
      </c>
    </row>
    <row r="144" spans="1:211">
      <c r="A144" s="18">
        <v>41808</v>
      </c>
      <c r="B144" s="3" t="s">
        <v>615</v>
      </c>
      <c r="C144" s="3" t="s">
        <v>433</v>
      </c>
      <c r="D144" s="12">
        <f t="shared" ref="D144:D175" si="435">E144+AY144+CA144+CK144+FZ144+GC144+GF144+GI144+GL144</f>
        <v>138842.60666666666</v>
      </c>
      <c r="E144" s="12">
        <f t="shared" ref="E144:E175" si="436">F144+I144+L144+T144+X144+AV144+AA144+AD144+AG144+AJ144+AS144</f>
        <v>0</v>
      </c>
      <c r="F144" s="13">
        <v>0</v>
      </c>
      <c r="G144" s="26">
        <f t="shared" si="375"/>
        <v>0</v>
      </c>
      <c r="H144" s="40">
        <f t="shared" si="376"/>
        <v>0</v>
      </c>
      <c r="I144" s="13">
        <v>0</v>
      </c>
      <c r="J144" s="13">
        <f t="shared" si="377"/>
        <v>0</v>
      </c>
      <c r="K144" s="40">
        <f t="shared" si="310"/>
        <v>0</v>
      </c>
      <c r="L144" s="13">
        <v>0</v>
      </c>
      <c r="M144" s="13">
        <f t="shared" si="378"/>
        <v>0</v>
      </c>
      <c r="N144" s="40">
        <f t="shared" si="311"/>
        <v>0</v>
      </c>
      <c r="O144" s="13">
        <v>178560</v>
      </c>
      <c r="P144" s="13">
        <v>0</v>
      </c>
      <c r="Q144" s="13">
        <f t="shared" si="312"/>
        <v>207223.38394332281</v>
      </c>
      <c r="R144" s="43">
        <f t="shared" si="313"/>
        <v>3.1945040790038647E-2</v>
      </c>
      <c r="S144" s="124">
        <v>165760</v>
      </c>
      <c r="T144" s="130">
        <v>0</v>
      </c>
      <c r="U144" s="125">
        <v>0</v>
      </c>
      <c r="V144" s="125">
        <f t="shared" si="379"/>
        <v>0</v>
      </c>
      <c r="W144" s="43">
        <f t="shared" si="314"/>
        <v>0</v>
      </c>
      <c r="X144" s="13">
        <f ca="1">'13年1-9支出明细'!K139/9*12</f>
        <v>0</v>
      </c>
      <c r="Y144" s="13">
        <f t="shared" si="380"/>
        <v>0</v>
      </c>
      <c r="Z144" s="43">
        <f t="shared" si="315"/>
        <v>0</v>
      </c>
      <c r="AA144" s="13">
        <f ca="1">'13年1-9支出明细'!L139/9*12</f>
        <v>0</v>
      </c>
      <c r="AB144" s="13">
        <f t="shared" si="381"/>
        <v>0</v>
      </c>
      <c r="AC144" s="43">
        <f t="shared" si="316"/>
        <v>0</v>
      </c>
      <c r="AD144" s="13">
        <f ca="1">'13年1-9支出明细'!M139/9*12</f>
        <v>0</v>
      </c>
      <c r="AE144" s="13">
        <f t="shared" si="382"/>
        <v>0</v>
      </c>
      <c r="AF144" s="43">
        <f t="shared" si="317"/>
        <v>0</v>
      </c>
      <c r="AG144" s="13">
        <f ca="1">'13年1-9支出明细'!N139/9*12</f>
        <v>0</v>
      </c>
      <c r="AH144" s="23">
        <v>0</v>
      </c>
      <c r="AI144" s="43">
        <v>0</v>
      </c>
      <c r="AJ144" s="23">
        <f t="shared" si="318"/>
        <v>0</v>
      </c>
      <c r="AK144" s="23">
        <f t="shared" si="319"/>
        <v>0</v>
      </c>
      <c r="AL144" s="43">
        <f t="shared" si="320"/>
        <v>0</v>
      </c>
      <c r="AM144" s="13">
        <f ca="1">'13年1-9支出明细'!P139/9*12</f>
        <v>0</v>
      </c>
      <c r="AN144" s="13">
        <f t="shared" si="383"/>
        <v>0</v>
      </c>
      <c r="AO144" s="43">
        <f t="shared" si="321"/>
        <v>0</v>
      </c>
      <c r="AP144" s="13">
        <f ca="1">'13年1-9支出明细'!Q139/9*12</f>
        <v>0</v>
      </c>
      <c r="AQ144" s="13">
        <f t="shared" si="384"/>
        <v>0</v>
      </c>
      <c r="AR144" s="43">
        <f t="shared" si="322"/>
        <v>0</v>
      </c>
      <c r="AS144" s="13">
        <f ca="1">'13年1-9支出明细'!R139/9*12</f>
        <v>0</v>
      </c>
      <c r="AT144" s="13">
        <f t="shared" si="385"/>
        <v>0</v>
      </c>
      <c r="AU144" s="43">
        <f t="shared" si="323"/>
        <v>0</v>
      </c>
      <c r="AV144" s="13">
        <v>0</v>
      </c>
      <c r="AW144" s="13">
        <f t="shared" si="386"/>
        <v>0</v>
      </c>
      <c r="AX144" s="43">
        <f t="shared" si="324"/>
        <v>0</v>
      </c>
      <c r="AY144" s="12">
        <f t="shared" si="387"/>
        <v>44091.98</v>
      </c>
      <c r="AZ144" s="31">
        <f t="shared" si="388"/>
        <v>51169.854952740316</v>
      </c>
      <c r="BA144" s="43">
        <f t="shared" si="325"/>
        <v>4.223579251268878E-4</v>
      </c>
      <c r="BB144" s="13">
        <f ca="1">'13年1-9支出明细'!U139/9*12</f>
        <v>0</v>
      </c>
      <c r="BC144" s="13">
        <f t="shared" si="389"/>
        <v>0</v>
      </c>
      <c r="BD144" s="43">
        <f t="shared" si="326"/>
        <v>0</v>
      </c>
      <c r="BE144" s="13">
        <f ca="1">'13年1-9支出明细'!V139/9*12</f>
        <v>0</v>
      </c>
      <c r="BF144" s="13">
        <f t="shared" si="390"/>
        <v>0</v>
      </c>
      <c r="BG144" s="43">
        <f t="shared" si="327"/>
        <v>0</v>
      </c>
      <c r="BH144" s="13">
        <f ca="1">'13年1-9支出明细'!W139/9*12</f>
        <v>0</v>
      </c>
      <c r="BI144" s="13">
        <f t="shared" si="391"/>
        <v>0</v>
      </c>
      <c r="BJ144" s="43">
        <f t="shared" si="328"/>
        <v>0</v>
      </c>
      <c r="BK144" s="13">
        <f ca="1">'13年1-9支出明细'!X139/9*12</f>
        <v>0</v>
      </c>
      <c r="BL144" s="13">
        <f t="shared" si="392"/>
        <v>0</v>
      </c>
      <c r="BM144" s="43">
        <f t="shared" si="329"/>
        <v>0</v>
      </c>
      <c r="BN144" s="13">
        <f ca="1">'13年1-9支出明细'!Y139/9*12</f>
        <v>0</v>
      </c>
      <c r="BO144" s="13">
        <f t="shared" si="393"/>
        <v>0</v>
      </c>
      <c r="BP144" s="43">
        <f t="shared" si="330"/>
        <v>0</v>
      </c>
      <c r="BQ144" s="13">
        <f ca="1">'13年1-9支出明细'!Z139/9*12</f>
        <v>0</v>
      </c>
      <c r="BR144" s="13">
        <f ca="1">Sheet2!EP138+Sheet2!V138</f>
        <v>44091.98</v>
      </c>
      <c r="BS144" s="13">
        <f t="shared" si="394"/>
        <v>0</v>
      </c>
      <c r="BT144" s="43">
        <f t="shared" si="331"/>
        <v>0</v>
      </c>
      <c r="BU144" s="13">
        <f ca="1">'13年1-9支出明细'!AB139/9*12</f>
        <v>58789.306666666656</v>
      </c>
      <c r="BV144" s="13">
        <f t="shared" si="395"/>
        <v>68226.473270320392</v>
      </c>
      <c r="BW144" s="43">
        <f t="shared" si="332"/>
        <v>1.2970017748329534E-2</v>
      </c>
      <c r="BX144" s="13">
        <f ca="1">'13年1-9支出明细'!AC139/9*12</f>
        <v>0</v>
      </c>
      <c r="BY144" s="13">
        <f t="shared" si="396"/>
        <v>0</v>
      </c>
      <c r="BZ144" s="43">
        <f t="shared" si="333"/>
        <v>0</v>
      </c>
      <c r="CA144" s="12">
        <f t="shared" si="434"/>
        <v>0</v>
      </c>
      <c r="CB144" s="30">
        <f t="shared" si="397"/>
        <v>0</v>
      </c>
      <c r="CC144" s="43">
        <f t="shared" si="334"/>
        <v>0</v>
      </c>
      <c r="CD144" s="13">
        <f ca="1">'13年1-9支出明细'!AE139/9*12</f>
        <v>0</v>
      </c>
      <c r="CE144" s="13">
        <f t="shared" si="398"/>
        <v>0</v>
      </c>
      <c r="CF144" s="43">
        <f t="shared" si="335"/>
        <v>0</v>
      </c>
      <c r="CG144" s="13">
        <f ca="1">'13年1-9支出明细'!AF139/9*12</f>
        <v>0</v>
      </c>
      <c r="CH144" s="13">
        <f ca="1">Sheet2!BP138+Sheet2!ET138</f>
        <v>0</v>
      </c>
      <c r="CI144" s="13">
        <f t="shared" si="399"/>
        <v>0</v>
      </c>
      <c r="CJ144" s="43">
        <f t="shared" si="336"/>
        <v>0</v>
      </c>
      <c r="CK144" s="12">
        <f t="shared" si="337"/>
        <v>641.4666666666667</v>
      </c>
      <c r="CL144" s="30">
        <f t="shared" si="400"/>
        <v>744.43824682745367</v>
      </c>
      <c r="CM144" s="43">
        <f t="shared" si="338"/>
        <v>7.0015406397552234E-6</v>
      </c>
      <c r="CN144" s="13">
        <f ca="1">'13年1-9支出明细'!AI139/9*12</f>
        <v>0</v>
      </c>
      <c r="CO144" s="13">
        <f t="shared" si="401"/>
        <v>0</v>
      </c>
      <c r="CP144" s="43">
        <f t="shared" si="339"/>
        <v>0</v>
      </c>
      <c r="CQ144" s="13">
        <f ca="1">'13年1-9支出明细'!AJ139/9*12</f>
        <v>0</v>
      </c>
      <c r="CR144" s="13">
        <f t="shared" si="402"/>
        <v>0</v>
      </c>
      <c r="CS144" s="43">
        <f t="shared" si="340"/>
        <v>0</v>
      </c>
      <c r="CT144" s="13">
        <f ca="1">'13年1-9支出明细'!AK139/9*12</f>
        <v>0</v>
      </c>
      <c r="CU144" s="13">
        <f t="shared" si="403"/>
        <v>0</v>
      </c>
      <c r="CV144" s="43">
        <f t="shared" si="341"/>
        <v>0</v>
      </c>
      <c r="CW144" s="13">
        <f ca="1">'13年1-9支出明细'!AL139/9*12</f>
        <v>0</v>
      </c>
      <c r="CX144" s="13">
        <f t="shared" si="404"/>
        <v>0</v>
      </c>
      <c r="CY144" s="43">
        <f t="shared" si="342"/>
        <v>0</v>
      </c>
      <c r="CZ144" s="13">
        <f ca="1">'13年1-9支出明细'!AM139/9*12</f>
        <v>0</v>
      </c>
      <c r="DA144" s="13">
        <f t="shared" si="405"/>
        <v>0</v>
      </c>
      <c r="DB144" s="43">
        <f t="shared" si="343"/>
        <v>0</v>
      </c>
      <c r="DC144" s="13">
        <f ca="1">'13年1-9支出明细'!AN139/9*12</f>
        <v>0</v>
      </c>
      <c r="DD144" s="13">
        <f t="shared" si="406"/>
        <v>0</v>
      </c>
      <c r="DE144" s="14">
        <f t="shared" si="344"/>
        <v>0</v>
      </c>
      <c r="DF144" s="43">
        <f t="shared" si="345"/>
        <v>0</v>
      </c>
      <c r="DG144" s="13">
        <f ca="1">'13年1-9支出明细'!AP139/9*12</f>
        <v>0</v>
      </c>
      <c r="DH144" s="13">
        <f t="shared" si="407"/>
        <v>0</v>
      </c>
      <c r="DI144" s="43">
        <f t="shared" si="346"/>
        <v>0</v>
      </c>
      <c r="DJ144" s="13">
        <f ca="1">'13年1-9支出明细'!AQ139/9*12</f>
        <v>0</v>
      </c>
      <c r="DK144" s="13">
        <f t="shared" si="408"/>
        <v>0</v>
      </c>
      <c r="DL144" s="43">
        <f t="shared" si="347"/>
        <v>0</v>
      </c>
      <c r="DM144" s="13">
        <f ca="1">'13年1-9支出明细'!AR139/9*12</f>
        <v>0</v>
      </c>
      <c r="DN144" s="13">
        <f ca="1">Sheet2!DK138+Sheet2!AH138</f>
        <v>0</v>
      </c>
      <c r="DO144" s="13"/>
      <c r="DP144" s="43">
        <f t="shared" si="348"/>
        <v>0</v>
      </c>
      <c r="DQ144" s="13">
        <f ca="1">'13年1-9支出明细'!AT139/9*12</f>
        <v>0</v>
      </c>
      <c r="DR144" s="13">
        <f t="shared" si="409"/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43">
        <f t="shared" si="349"/>
        <v>0</v>
      </c>
      <c r="EA144" s="13">
        <v>0</v>
      </c>
      <c r="EB144" s="13">
        <f t="shared" si="410"/>
        <v>0</v>
      </c>
      <c r="EC144" s="43">
        <f t="shared" si="350"/>
        <v>0</v>
      </c>
      <c r="ED144" s="13">
        <f ca="1">'13年1-9支出明细'!BC139/9*12</f>
        <v>0</v>
      </c>
      <c r="EE144" s="13">
        <f t="shared" si="411"/>
        <v>0</v>
      </c>
      <c r="EF144" s="43">
        <f t="shared" si="351"/>
        <v>0</v>
      </c>
      <c r="EG144" s="13">
        <f ca="1">'13年1-9支出明细'!BD139/9*12</f>
        <v>0</v>
      </c>
      <c r="EH144" s="13">
        <f t="shared" si="412"/>
        <v>0</v>
      </c>
      <c r="EI144" s="43">
        <f t="shared" si="352"/>
        <v>0</v>
      </c>
      <c r="EJ144" s="13">
        <f ca="1">'13年1-9支出明细'!BE139/9*12</f>
        <v>0</v>
      </c>
      <c r="EK144" s="13">
        <f t="shared" si="413"/>
        <v>0</v>
      </c>
      <c r="EL144" s="13">
        <v>0</v>
      </c>
      <c r="EM144" s="43">
        <f t="shared" si="353"/>
        <v>0</v>
      </c>
      <c r="EN144" s="13">
        <f ca="1">'13年1-9支出明细'!BG139/9*12</f>
        <v>0</v>
      </c>
      <c r="EO144" s="13">
        <f t="shared" si="414"/>
        <v>0</v>
      </c>
      <c r="EP144" s="43">
        <f t="shared" si="354"/>
        <v>0</v>
      </c>
      <c r="EQ144" s="13">
        <f ca="1">'13年1-9支出明细'!BH139/9*12</f>
        <v>0</v>
      </c>
      <c r="ER144" s="13">
        <f t="shared" si="415"/>
        <v>0</v>
      </c>
      <c r="ES144" s="43">
        <f t="shared" si="355"/>
        <v>0</v>
      </c>
      <c r="ET144" s="13">
        <v>0</v>
      </c>
      <c r="EU144" s="13">
        <f t="shared" si="416"/>
        <v>0</v>
      </c>
      <c r="EV144" s="43">
        <f t="shared" si="356"/>
        <v>0</v>
      </c>
      <c r="EW144" s="13">
        <v>0</v>
      </c>
      <c r="EX144" s="13">
        <f t="shared" si="417"/>
        <v>0</v>
      </c>
      <c r="EY144" s="43">
        <f t="shared" si="357"/>
        <v>0</v>
      </c>
      <c r="EZ144" s="13">
        <f ca="1">'13年1-9支出明细'!BK139/9*12</f>
        <v>0</v>
      </c>
      <c r="FA144" s="13">
        <f t="shared" si="418"/>
        <v>0</v>
      </c>
      <c r="FB144" s="43">
        <f t="shared" si="358"/>
        <v>0</v>
      </c>
      <c r="FC144" s="13">
        <f ca="1">'13年1-9支出明细'!BL139/9*12</f>
        <v>0</v>
      </c>
      <c r="FD144" s="13">
        <f t="shared" si="419"/>
        <v>0</v>
      </c>
      <c r="FE144" s="43">
        <f t="shared" si="359"/>
        <v>0</v>
      </c>
      <c r="FF144" s="13">
        <f ca="1">'13年1-9支出明细'!BM139/9*12</f>
        <v>0</v>
      </c>
      <c r="FG144" s="13">
        <f t="shared" si="420"/>
        <v>0</v>
      </c>
      <c r="FH144" s="43">
        <f t="shared" si="360"/>
        <v>0</v>
      </c>
      <c r="FI144" s="13">
        <f ca="1">'13年1-9支出明细'!BN139/9*12</f>
        <v>641.4666666666667</v>
      </c>
      <c r="FJ144" s="13">
        <f ca="1">Sheet2!EX138+Sheet2!BF138</f>
        <v>0</v>
      </c>
      <c r="FK144" s="13">
        <f t="shared" si="421"/>
        <v>744.43824682745344</v>
      </c>
      <c r="FL144" s="43">
        <f t="shared" si="361"/>
        <v>4.9071589696638948E-4</v>
      </c>
      <c r="FM144" s="13">
        <f ca="1">'13年1-9支出明细'!BP139/9*12</f>
        <v>0</v>
      </c>
      <c r="FN144" s="13">
        <v>0</v>
      </c>
      <c r="FO144" s="43">
        <v>0</v>
      </c>
      <c r="FP144" s="13">
        <v>0</v>
      </c>
      <c r="FQ144" s="13">
        <f t="shared" si="422"/>
        <v>0</v>
      </c>
      <c r="FR144" s="43">
        <f t="shared" si="362"/>
        <v>0</v>
      </c>
      <c r="FS144" s="13">
        <f ca="1">'13年1-9支出明细'!BR139/9*12</f>
        <v>0</v>
      </c>
      <c r="FT144" s="13">
        <f ca="1">Sheet2!FC54+Sheet2!BJ54</f>
        <v>0</v>
      </c>
      <c r="FU144" s="13"/>
      <c r="FV144" s="43"/>
      <c r="FW144" s="13">
        <f ca="1">'13年1-9支出明细'!BT139/9*12</f>
        <v>0</v>
      </c>
      <c r="FX144" s="13">
        <f t="shared" si="423"/>
        <v>0</v>
      </c>
      <c r="FY144" s="43">
        <f t="shared" si="363"/>
        <v>0</v>
      </c>
      <c r="FZ144" s="12">
        <f ca="1">'13年1-9支出明细'!BU139/9*12</f>
        <v>94109.159999999989</v>
      </c>
      <c r="GA144" s="12">
        <f t="shared" si="424"/>
        <v>109216.05396092961</v>
      </c>
      <c r="GB144" s="43">
        <f t="shared" si="364"/>
        <v>3.2526677751002066E-3</v>
      </c>
      <c r="GC144" s="12">
        <f ca="1">'13年1-9支出明细'!BV139/9*12</f>
        <v>0</v>
      </c>
      <c r="GD144" s="12">
        <f t="shared" si="425"/>
        <v>0</v>
      </c>
      <c r="GE144" s="43">
        <f t="shared" si="365"/>
        <v>0</v>
      </c>
      <c r="GF144" s="12">
        <f ca="1">'13年1-9支出明细'!BW139/9*12</f>
        <v>0</v>
      </c>
      <c r="GG144" s="12">
        <f t="shared" si="426"/>
        <v>0</v>
      </c>
      <c r="GH144" s="43">
        <f t="shared" si="366"/>
        <v>0</v>
      </c>
      <c r="GI144" s="12">
        <v>0</v>
      </c>
      <c r="GJ144" s="12">
        <f t="shared" si="427"/>
        <v>0</v>
      </c>
      <c r="GK144" s="43">
        <f t="shared" si="367"/>
        <v>0</v>
      </c>
      <c r="GL144" s="27">
        <f t="shared" si="368"/>
        <v>0</v>
      </c>
      <c r="GM144" s="27">
        <f t="shared" si="428"/>
        <v>0</v>
      </c>
      <c r="GN144" s="43">
        <f t="shared" si="369"/>
        <v>0</v>
      </c>
      <c r="GO144" s="13">
        <f ca="1">'13年1-9支出明细'!BZ139/9*12</f>
        <v>0</v>
      </c>
      <c r="GP144" s="13" t="e">
        <f t="shared" si="429"/>
        <v>#DIV/0!</v>
      </c>
      <c r="GQ144" s="43" t="e">
        <f t="shared" si="370"/>
        <v>#DIV/0!</v>
      </c>
      <c r="GR144" s="13">
        <f ca="1">'13年1-9支出明细'!CA139/9*12</f>
        <v>0</v>
      </c>
      <c r="GS144" s="13">
        <f t="shared" si="430"/>
        <v>0</v>
      </c>
      <c r="GT144" s="43">
        <f t="shared" si="371"/>
        <v>0</v>
      </c>
      <c r="GU144" s="13">
        <f ca="1">'13年1-9支出明细'!CB139/9*12</f>
        <v>0</v>
      </c>
      <c r="GV144" s="27">
        <f t="shared" si="431"/>
        <v>0</v>
      </c>
      <c r="GW144" s="38">
        <f t="shared" si="374"/>
        <v>0</v>
      </c>
      <c r="GX144" s="13">
        <f ca="1">'13年1-9支出明细'!CC139/9*12</f>
        <v>0</v>
      </c>
      <c r="GY144" s="13">
        <f t="shared" si="432"/>
        <v>0</v>
      </c>
      <c r="GZ144" s="43">
        <f t="shared" si="372"/>
        <v>0</v>
      </c>
      <c r="HA144" s="13">
        <f ca="1">'13年1-9支出明细'!CD139/9*12</f>
        <v>0</v>
      </c>
      <c r="HB144" s="13">
        <f t="shared" si="433"/>
        <v>0</v>
      </c>
      <c r="HC144" s="56">
        <f t="shared" si="373"/>
        <v>0</v>
      </c>
    </row>
    <row r="145" spans="1:211">
      <c r="A145" s="18">
        <v>41809</v>
      </c>
      <c r="B145" s="3" t="s">
        <v>616</v>
      </c>
      <c r="C145" s="3" t="s">
        <v>434</v>
      </c>
      <c r="D145" s="12">
        <f t="shared" si="435"/>
        <v>1773499.5466666671</v>
      </c>
      <c r="E145" s="12">
        <f t="shared" si="436"/>
        <v>196399.33333333334</v>
      </c>
      <c r="F145" s="13">
        <v>0</v>
      </c>
      <c r="G145" s="26">
        <f t="shared" si="375"/>
        <v>0</v>
      </c>
      <c r="H145" s="40">
        <f t="shared" si="376"/>
        <v>0</v>
      </c>
      <c r="I145" s="13">
        <v>125466</v>
      </c>
      <c r="J145" s="13">
        <f t="shared" si="377"/>
        <v>145606.45771635827</v>
      </c>
      <c r="K145" s="40">
        <f t="shared" si="310"/>
        <v>3.3795557376191643E-3</v>
      </c>
      <c r="L145" s="13">
        <v>0</v>
      </c>
      <c r="M145" s="13">
        <f t="shared" si="378"/>
        <v>0</v>
      </c>
      <c r="N145" s="40">
        <f t="shared" si="311"/>
        <v>0</v>
      </c>
      <c r="O145" s="13">
        <v>121200</v>
      </c>
      <c r="P145" s="13">
        <v>33600</v>
      </c>
      <c r="Q145" s="13">
        <f t="shared" si="312"/>
        <v>140655.65711206722</v>
      </c>
      <c r="R145" s="43">
        <f t="shared" si="313"/>
        <v>2.1683125805066553E-2</v>
      </c>
      <c r="S145" s="124">
        <v>119200</v>
      </c>
      <c r="T145" s="130">
        <v>0</v>
      </c>
      <c r="U145" s="125">
        <v>33600</v>
      </c>
      <c r="V145" s="125">
        <f t="shared" si="379"/>
        <v>0</v>
      </c>
      <c r="W145" s="43">
        <f t="shared" si="314"/>
        <v>0</v>
      </c>
      <c r="X145" s="13">
        <f ca="1">'13年1-9支出明细'!K140/9*12</f>
        <v>70933.333333333343</v>
      </c>
      <c r="Y145" s="13">
        <f t="shared" si="380"/>
        <v>82319.922534235156</v>
      </c>
      <c r="Z145" s="43">
        <f t="shared" si="315"/>
        <v>2.9126537834660907E-2</v>
      </c>
      <c r="AA145" s="13">
        <f ca="1">'13年1-9支出明细'!L140/9*12</f>
        <v>0</v>
      </c>
      <c r="AB145" s="13">
        <f t="shared" si="381"/>
        <v>0</v>
      </c>
      <c r="AC145" s="43">
        <f t="shared" si="316"/>
        <v>0</v>
      </c>
      <c r="AD145" s="13">
        <f ca="1">'13年1-9支出明细'!M140/9*12</f>
        <v>0</v>
      </c>
      <c r="AE145" s="13">
        <f t="shared" si="382"/>
        <v>0</v>
      </c>
      <c r="AF145" s="43">
        <f t="shared" si="317"/>
        <v>0</v>
      </c>
      <c r="AG145" s="13">
        <f ca="1">'13年1-9支出明细'!N140/9*12</f>
        <v>0</v>
      </c>
      <c r="AH145" s="23">
        <v>0</v>
      </c>
      <c r="AI145" s="43">
        <v>0</v>
      </c>
      <c r="AJ145" s="23">
        <f t="shared" si="318"/>
        <v>0</v>
      </c>
      <c r="AK145" s="23">
        <f t="shared" si="319"/>
        <v>0</v>
      </c>
      <c r="AL145" s="43">
        <f t="shared" si="320"/>
        <v>0</v>
      </c>
      <c r="AM145" s="13">
        <f ca="1">'13年1-9支出明细'!P140/9*12</f>
        <v>0</v>
      </c>
      <c r="AN145" s="13">
        <f t="shared" si="383"/>
        <v>0</v>
      </c>
      <c r="AO145" s="43">
        <f t="shared" si="321"/>
        <v>0</v>
      </c>
      <c r="AP145" s="13">
        <f ca="1">'13年1-9支出明细'!Q140/9*12</f>
        <v>0</v>
      </c>
      <c r="AQ145" s="13">
        <f t="shared" si="384"/>
        <v>0</v>
      </c>
      <c r="AR145" s="43">
        <f t="shared" si="322"/>
        <v>0</v>
      </c>
      <c r="AS145" s="13">
        <f ca="1">'13年1-9支出明细'!R140/9*12</f>
        <v>0</v>
      </c>
      <c r="AT145" s="13">
        <f t="shared" si="385"/>
        <v>0</v>
      </c>
      <c r="AU145" s="43">
        <f t="shared" si="323"/>
        <v>0</v>
      </c>
      <c r="AV145" s="13">
        <v>0</v>
      </c>
      <c r="AW145" s="13">
        <f t="shared" si="386"/>
        <v>0</v>
      </c>
      <c r="AX145" s="43">
        <f t="shared" si="324"/>
        <v>0</v>
      </c>
      <c r="AY145" s="12">
        <f t="shared" si="387"/>
        <v>2034.2</v>
      </c>
      <c r="AZ145" s="31">
        <f t="shared" si="388"/>
        <v>2360.7404100442832</v>
      </c>
      <c r="BA145" s="43">
        <f t="shared" si="325"/>
        <v>1.948564095540992E-5</v>
      </c>
      <c r="BB145" s="13">
        <f ca="1">'13年1-9支出明细'!U140/9*12</f>
        <v>0</v>
      </c>
      <c r="BC145" s="13">
        <f t="shared" si="389"/>
        <v>0</v>
      </c>
      <c r="BD145" s="43">
        <f t="shared" si="326"/>
        <v>0</v>
      </c>
      <c r="BE145" s="13">
        <f ca="1">'13年1-9支出明细'!V140/9*12</f>
        <v>0</v>
      </c>
      <c r="BF145" s="13">
        <f t="shared" si="390"/>
        <v>0</v>
      </c>
      <c r="BG145" s="43">
        <f t="shared" si="327"/>
        <v>0</v>
      </c>
      <c r="BH145" s="13">
        <f ca="1">'13年1-9支出明细'!W140/9*12</f>
        <v>0</v>
      </c>
      <c r="BI145" s="13">
        <f t="shared" si="391"/>
        <v>0</v>
      </c>
      <c r="BJ145" s="43">
        <f t="shared" si="328"/>
        <v>0</v>
      </c>
      <c r="BK145" s="13">
        <f ca="1">'13年1-9支出明细'!X140/9*12</f>
        <v>192</v>
      </c>
      <c r="BL145" s="13">
        <f t="shared" si="392"/>
        <v>222.82084294980942</v>
      </c>
      <c r="BM145" s="43">
        <f t="shared" si="329"/>
        <v>2.8246748451072874E-4</v>
      </c>
      <c r="BN145" s="13">
        <f ca="1">'13年1-9支出明细'!Y140/9*12</f>
        <v>0</v>
      </c>
      <c r="BO145" s="13">
        <f t="shared" si="393"/>
        <v>0</v>
      </c>
      <c r="BP145" s="43">
        <f t="shared" si="330"/>
        <v>0</v>
      </c>
      <c r="BQ145" s="13">
        <f ca="1">'13年1-9支出明细'!Z140/9*12</f>
        <v>0</v>
      </c>
      <c r="BR145" s="13">
        <f ca="1">Sheet2!EP139+Sheet2!V139</f>
        <v>1842.2</v>
      </c>
      <c r="BS145" s="13">
        <f t="shared" si="394"/>
        <v>0</v>
      </c>
      <c r="BT145" s="43">
        <f t="shared" si="331"/>
        <v>0</v>
      </c>
      <c r="BU145" s="13">
        <f ca="1">'13年1-9支出明细'!AB140/9*12</f>
        <v>2456.2666666666669</v>
      </c>
      <c r="BV145" s="13">
        <f t="shared" si="395"/>
        <v>2850.5594227926313</v>
      </c>
      <c r="BW145" s="43">
        <f t="shared" si="332"/>
        <v>5.4189824761720102E-4</v>
      </c>
      <c r="BX145" s="13">
        <f ca="1">'13年1-9支出明细'!AC140/9*12</f>
        <v>0</v>
      </c>
      <c r="BY145" s="13">
        <f t="shared" si="396"/>
        <v>0</v>
      </c>
      <c r="BZ145" s="43">
        <f t="shared" si="333"/>
        <v>0</v>
      </c>
      <c r="CA145" s="12">
        <f t="shared" si="434"/>
        <v>0</v>
      </c>
      <c r="CB145" s="30">
        <f t="shared" si="397"/>
        <v>0</v>
      </c>
      <c r="CC145" s="43">
        <f t="shared" si="334"/>
        <v>0</v>
      </c>
      <c r="CD145" s="13">
        <f ca="1">'13年1-9支出明细'!AE140/9*12</f>
        <v>0</v>
      </c>
      <c r="CE145" s="13">
        <f t="shared" si="398"/>
        <v>0</v>
      </c>
      <c r="CF145" s="43">
        <f t="shared" si="335"/>
        <v>0</v>
      </c>
      <c r="CG145" s="13">
        <f ca="1">'13年1-9支出明细'!AF140/9*12</f>
        <v>0</v>
      </c>
      <c r="CH145" s="13">
        <f ca="1">Sheet2!BP139+Sheet2!ET139</f>
        <v>0</v>
      </c>
      <c r="CI145" s="13">
        <f t="shared" si="399"/>
        <v>0</v>
      </c>
      <c r="CJ145" s="43">
        <f t="shared" si="336"/>
        <v>0</v>
      </c>
      <c r="CK145" s="12">
        <f t="shared" si="337"/>
        <v>1516369.6133333337</v>
      </c>
      <c r="CL145" s="30">
        <f t="shared" si="400"/>
        <v>1759785.1847208857</v>
      </c>
      <c r="CM145" s="43">
        <f t="shared" si="338"/>
        <v>1.6551013520021696E-2</v>
      </c>
      <c r="CN145" s="13">
        <f ca="1">'13年1-9支出明细'!AI140/9*12</f>
        <v>0</v>
      </c>
      <c r="CO145" s="13">
        <f t="shared" si="401"/>
        <v>0</v>
      </c>
      <c r="CP145" s="43">
        <f t="shared" si="339"/>
        <v>0</v>
      </c>
      <c r="CQ145" s="13">
        <f ca="1">'13年1-9支出明细'!AJ140/9*12</f>
        <v>0</v>
      </c>
      <c r="CR145" s="13">
        <f t="shared" si="402"/>
        <v>0</v>
      </c>
      <c r="CS145" s="43">
        <f t="shared" si="340"/>
        <v>0</v>
      </c>
      <c r="CT145" s="13">
        <f ca="1">'13年1-9支出明细'!AK140/9*12</f>
        <v>0</v>
      </c>
      <c r="CU145" s="13">
        <f t="shared" si="403"/>
        <v>0</v>
      </c>
      <c r="CV145" s="43">
        <f t="shared" si="341"/>
        <v>0</v>
      </c>
      <c r="CW145" s="13">
        <f ca="1">'13年1-9支出明细'!AL140/9*12</f>
        <v>0</v>
      </c>
      <c r="CX145" s="13">
        <f t="shared" si="404"/>
        <v>0</v>
      </c>
      <c r="CY145" s="43">
        <f t="shared" si="342"/>
        <v>0</v>
      </c>
      <c r="CZ145" s="13">
        <f ca="1">'13年1-9支出明细'!AM140/9*12</f>
        <v>4634.666666666667</v>
      </c>
      <c r="DA145" s="13">
        <f t="shared" si="405"/>
        <v>5378.6475700940118</v>
      </c>
      <c r="DB145" s="43">
        <f t="shared" si="343"/>
        <v>9.5396645309454523E-3</v>
      </c>
      <c r="DC145" s="13">
        <f ca="1">'13年1-9支出明细'!AN140/9*12</f>
        <v>0</v>
      </c>
      <c r="DD145" s="13">
        <f t="shared" si="406"/>
        <v>0</v>
      </c>
      <c r="DE145" s="14">
        <f t="shared" si="344"/>
        <v>0</v>
      </c>
      <c r="DF145" s="43">
        <f t="shared" si="345"/>
        <v>0</v>
      </c>
      <c r="DG145" s="13">
        <f ca="1">'13年1-9支出明细'!AP140/9*12</f>
        <v>0</v>
      </c>
      <c r="DH145" s="13">
        <f t="shared" si="407"/>
        <v>0</v>
      </c>
      <c r="DI145" s="43">
        <f t="shared" si="346"/>
        <v>0</v>
      </c>
      <c r="DJ145" s="13">
        <f ca="1">'13年1-9支出明细'!AQ140/9*12</f>
        <v>0</v>
      </c>
      <c r="DK145" s="13">
        <f t="shared" si="408"/>
        <v>0</v>
      </c>
      <c r="DL145" s="43">
        <f t="shared" si="347"/>
        <v>0</v>
      </c>
      <c r="DM145" s="13">
        <f ca="1">'13年1-9支出明细'!AR140/9*12</f>
        <v>0</v>
      </c>
      <c r="DN145" s="13">
        <f ca="1">Sheet2!DK139+Sheet2!AH139</f>
        <v>0</v>
      </c>
      <c r="DO145" s="13"/>
      <c r="DP145" s="43">
        <f t="shared" si="348"/>
        <v>0</v>
      </c>
      <c r="DQ145" s="13">
        <v>1511592.8133333337</v>
      </c>
      <c r="DR145" s="13">
        <f t="shared" si="409"/>
        <v>1754241.5878323298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43">
        <f t="shared" si="349"/>
        <v>0.99600261669589629</v>
      </c>
      <c r="EA145" s="13">
        <v>0</v>
      </c>
      <c r="EB145" s="13">
        <f t="shared" si="410"/>
        <v>0</v>
      </c>
      <c r="EC145" s="43">
        <f t="shared" si="350"/>
        <v>0</v>
      </c>
      <c r="ED145" s="13">
        <f ca="1">'13年1-9支出明细'!BC140/9*12</f>
        <v>0</v>
      </c>
      <c r="EE145" s="13">
        <f t="shared" si="411"/>
        <v>0</v>
      </c>
      <c r="EF145" s="43">
        <f t="shared" si="351"/>
        <v>0</v>
      </c>
      <c r="EG145" s="13">
        <f ca="1">'13年1-9支出明细'!BD140/9*12</f>
        <v>0</v>
      </c>
      <c r="EH145" s="13">
        <f t="shared" si="412"/>
        <v>0</v>
      </c>
      <c r="EI145" s="43">
        <f t="shared" si="352"/>
        <v>0</v>
      </c>
      <c r="EJ145" s="13">
        <f ca="1">'13年1-9支出明细'!BE140/9*12</f>
        <v>0</v>
      </c>
      <c r="EK145" s="13">
        <f t="shared" si="413"/>
        <v>0</v>
      </c>
      <c r="EL145" s="13">
        <v>0</v>
      </c>
      <c r="EM145" s="43">
        <f t="shared" si="353"/>
        <v>0</v>
      </c>
      <c r="EN145" s="13">
        <f ca="1">'13年1-9支出明细'!BG140/9*12</f>
        <v>0</v>
      </c>
      <c r="EO145" s="13">
        <f t="shared" si="414"/>
        <v>0</v>
      </c>
      <c r="EP145" s="43">
        <f t="shared" si="354"/>
        <v>0</v>
      </c>
      <c r="EQ145" s="13">
        <f ca="1">'13年1-9支出明细'!BH140/9*12</f>
        <v>0</v>
      </c>
      <c r="ER145" s="13">
        <f t="shared" si="415"/>
        <v>0</v>
      </c>
      <c r="ES145" s="43">
        <f t="shared" si="355"/>
        <v>0</v>
      </c>
      <c r="ET145" s="13">
        <v>0</v>
      </c>
      <c r="EU145" s="13">
        <f t="shared" si="416"/>
        <v>0</v>
      </c>
      <c r="EV145" s="43">
        <f t="shared" si="356"/>
        <v>0</v>
      </c>
      <c r="EW145" s="13">
        <v>0</v>
      </c>
      <c r="EX145" s="13">
        <f t="shared" si="417"/>
        <v>0</v>
      </c>
      <c r="EY145" s="43">
        <f t="shared" si="357"/>
        <v>0</v>
      </c>
      <c r="EZ145" s="13">
        <f ca="1">'13年1-9支出明细'!BK140/9*12</f>
        <v>0</v>
      </c>
      <c r="FA145" s="13">
        <f t="shared" si="418"/>
        <v>0</v>
      </c>
      <c r="FB145" s="43">
        <f t="shared" si="358"/>
        <v>0</v>
      </c>
      <c r="FC145" s="13">
        <f ca="1">'13年1-9支出明细'!BL140/9*12</f>
        <v>0</v>
      </c>
      <c r="FD145" s="13">
        <f t="shared" si="419"/>
        <v>0</v>
      </c>
      <c r="FE145" s="43">
        <f t="shared" si="359"/>
        <v>0</v>
      </c>
      <c r="FF145" s="13">
        <f ca="1">'13年1-9支出明细'!BM140/9*12</f>
        <v>0</v>
      </c>
      <c r="FG145" s="13">
        <f t="shared" si="420"/>
        <v>0</v>
      </c>
      <c r="FH145" s="43">
        <f t="shared" si="360"/>
        <v>0</v>
      </c>
      <c r="FI145" s="13">
        <f ca="1">'13年1-9支出明细'!BN140/9*12</f>
        <v>142.13333333333333</v>
      </c>
      <c r="FJ145" s="13">
        <f ca="1">Sheet2!EX139+Sheet2!BF139</f>
        <v>0</v>
      </c>
      <c r="FK145" s="13">
        <f t="shared" si="421"/>
        <v>164.94931846145613</v>
      </c>
      <c r="FL145" s="43">
        <f t="shared" si="361"/>
        <v>1.0873064771693435E-4</v>
      </c>
      <c r="FM145" s="13">
        <f ca="1">'13年1-9支出明细'!BP140/9*12</f>
        <v>0</v>
      </c>
      <c r="FN145" s="13">
        <v>0</v>
      </c>
      <c r="FO145" s="43">
        <v>0</v>
      </c>
      <c r="FP145" s="13">
        <v>0</v>
      </c>
      <c r="FQ145" s="13">
        <f t="shared" si="422"/>
        <v>0</v>
      </c>
      <c r="FR145" s="43">
        <f t="shared" si="362"/>
        <v>0</v>
      </c>
      <c r="FS145" s="13">
        <f ca="1">'13年1-9支出明细'!BR140/9*12</f>
        <v>0</v>
      </c>
      <c r="FT145" s="13">
        <f ca="1">Sheet2!FC55+Sheet2!BJ55</f>
        <v>0</v>
      </c>
      <c r="FU145" s="13"/>
      <c r="FV145" s="43"/>
      <c r="FW145" s="13">
        <f ca="1">'13年1-9支出明细'!BT140/9*12</f>
        <v>0</v>
      </c>
      <c r="FX145" s="13">
        <f t="shared" si="423"/>
        <v>0</v>
      </c>
      <c r="FY145" s="43">
        <f t="shared" si="363"/>
        <v>0</v>
      </c>
      <c r="FZ145" s="12">
        <f ca="1">'13年1-9支出明细'!BU140/9*12</f>
        <v>18896.399999999998</v>
      </c>
      <c r="GA145" s="12">
        <f t="shared" si="424"/>
        <v>21929.748837066556</v>
      </c>
      <c r="GB145" s="43">
        <f t="shared" si="364"/>
        <v>6.5311082731376571E-4</v>
      </c>
      <c r="GC145" s="12">
        <f ca="1">'13年1-9支出明细'!BV140/9*12</f>
        <v>0</v>
      </c>
      <c r="GD145" s="12">
        <f t="shared" si="425"/>
        <v>0</v>
      </c>
      <c r="GE145" s="43">
        <f t="shared" si="365"/>
        <v>0</v>
      </c>
      <c r="GF145" s="12">
        <f ca="1">'13年1-9支出明细'!BW140/9*12</f>
        <v>0</v>
      </c>
      <c r="GG145" s="12">
        <f t="shared" si="426"/>
        <v>0</v>
      </c>
      <c r="GH145" s="43">
        <f t="shared" si="366"/>
        <v>0</v>
      </c>
      <c r="GI145" s="12">
        <v>0</v>
      </c>
      <c r="GJ145" s="12">
        <f t="shared" si="427"/>
        <v>0</v>
      </c>
      <c r="GK145" s="43">
        <f t="shared" si="367"/>
        <v>0</v>
      </c>
      <c r="GL145" s="27">
        <f t="shared" si="368"/>
        <v>39800</v>
      </c>
      <c r="GM145" s="27">
        <f t="shared" si="428"/>
        <v>46188.90390313758</v>
      </c>
      <c r="GN145" s="43">
        <f t="shared" si="369"/>
        <v>6.9046460127817006E-3</v>
      </c>
      <c r="GO145" s="13">
        <f ca="1">'13年1-9支出明细'!BZ140/9*12</f>
        <v>0</v>
      </c>
      <c r="GP145" s="13" t="e">
        <f t="shared" si="429"/>
        <v>#DIV/0!</v>
      </c>
      <c r="GQ145" s="43" t="e">
        <f t="shared" si="370"/>
        <v>#DIV/0!</v>
      </c>
      <c r="GR145" s="13">
        <f ca="1">'13年1-9支出明细'!CA140/9*12</f>
        <v>11066.666666666666</v>
      </c>
      <c r="GS145" s="13">
        <f t="shared" si="430"/>
        <v>12843.145808912624</v>
      </c>
      <c r="GT145" s="43">
        <f t="shared" si="371"/>
        <v>4.2691081164489247E-2</v>
      </c>
      <c r="GU145" s="13">
        <f ca="1">'13年1-9支出明细'!CB140/9*12</f>
        <v>0</v>
      </c>
      <c r="GV145" s="27">
        <f t="shared" si="431"/>
        <v>0</v>
      </c>
      <c r="GW145" s="38">
        <f t="shared" si="374"/>
        <v>0</v>
      </c>
      <c r="GX145" s="13">
        <f ca="1">'13年1-9支出明细'!CC140/9*12</f>
        <v>0</v>
      </c>
      <c r="GY145" s="13">
        <f t="shared" si="432"/>
        <v>0</v>
      </c>
      <c r="GZ145" s="43">
        <f t="shared" si="372"/>
        <v>0</v>
      </c>
      <c r="HA145" s="13">
        <f ca="1">'13年1-9支出明细'!CD140/9*12</f>
        <v>28733.333333333332</v>
      </c>
      <c r="HB145" s="13">
        <f t="shared" si="433"/>
        <v>33345.758094224955</v>
      </c>
      <c r="HC145" s="56">
        <f t="shared" si="373"/>
        <v>0.13885666261651958</v>
      </c>
    </row>
    <row r="146" spans="1:211">
      <c r="A146" s="18">
        <v>419</v>
      </c>
      <c r="B146" s="3" t="s">
        <v>617</v>
      </c>
      <c r="C146" s="3" t="s">
        <v>435</v>
      </c>
      <c r="D146" s="12">
        <f t="shared" si="435"/>
        <v>1359950.3433333335</v>
      </c>
      <c r="E146" s="12">
        <f t="shared" si="436"/>
        <v>345054.4</v>
      </c>
      <c r="F146" s="13">
        <v>177792</v>
      </c>
      <c r="G146" s="26">
        <f t="shared" si="375"/>
        <v>206332.10057152351</v>
      </c>
      <c r="H146" s="40">
        <f t="shared" si="376"/>
        <v>2.6030987698179692E-3</v>
      </c>
      <c r="I146" s="13">
        <v>77656</v>
      </c>
      <c r="J146" s="13">
        <f t="shared" si="377"/>
        <v>90121.746771408332</v>
      </c>
      <c r="K146" s="40">
        <f t="shared" si="310"/>
        <v>2.091744220430665E-3</v>
      </c>
      <c r="L146" s="13">
        <v>80006.399999999994</v>
      </c>
      <c r="M146" s="13">
        <f t="shared" si="378"/>
        <v>92849.445257185595</v>
      </c>
      <c r="N146" s="40">
        <f t="shared" si="311"/>
        <v>2.6030987698179697E-3</v>
      </c>
      <c r="O146" s="13">
        <v>0</v>
      </c>
      <c r="P146" s="13">
        <v>0</v>
      </c>
      <c r="Q146" s="13">
        <f t="shared" si="312"/>
        <v>0</v>
      </c>
      <c r="R146" s="43">
        <f t="shared" si="313"/>
        <v>0</v>
      </c>
      <c r="S146" s="124">
        <v>0</v>
      </c>
      <c r="T146" s="130">
        <v>9600</v>
      </c>
      <c r="U146" s="125">
        <v>0</v>
      </c>
      <c r="V146" s="125">
        <f t="shared" si="379"/>
        <v>11141.042147490474</v>
      </c>
      <c r="W146" s="43">
        <f t="shared" si="314"/>
        <v>1.7174753112924003E-3</v>
      </c>
      <c r="X146" s="13">
        <f ca="1">'13年1-9支出明细'!K141/9*12</f>
        <v>0</v>
      </c>
      <c r="Y146" s="13">
        <f t="shared" si="380"/>
        <v>0</v>
      </c>
      <c r="Z146" s="43">
        <f t="shared" si="315"/>
        <v>0</v>
      </c>
      <c r="AA146" s="13">
        <f ca="1">'13年1-9支出明细'!L141/9*12</f>
        <v>0</v>
      </c>
      <c r="AB146" s="13">
        <f t="shared" si="381"/>
        <v>0</v>
      </c>
      <c r="AC146" s="43">
        <f t="shared" si="316"/>
        <v>0</v>
      </c>
      <c r="AD146" s="13">
        <f ca="1">'13年1-9支出明细'!M141/9*12</f>
        <v>0</v>
      </c>
      <c r="AE146" s="13">
        <f t="shared" si="382"/>
        <v>0</v>
      </c>
      <c r="AF146" s="43">
        <f t="shared" si="317"/>
        <v>0</v>
      </c>
      <c r="AG146" s="13">
        <f ca="1">'13年1-9支出明细'!N141/9*12</f>
        <v>0</v>
      </c>
      <c r="AH146" s="23">
        <v>0</v>
      </c>
      <c r="AI146" s="43">
        <v>0</v>
      </c>
      <c r="AJ146" s="23">
        <f t="shared" si="318"/>
        <v>0</v>
      </c>
      <c r="AK146" s="23">
        <f t="shared" si="319"/>
        <v>0</v>
      </c>
      <c r="AL146" s="43">
        <f t="shared" si="320"/>
        <v>0</v>
      </c>
      <c r="AM146" s="13">
        <f ca="1">'13年1-9支出明细'!P141/9*12</f>
        <v>0</v>
      </c>
      <c r="AN146" s="13">
        <f t="shared" si="383"/>
        <v>0</v>
      </c>
      <c r="AO146" s="43">
        <f t="shared" si="321"/>
        <v>0</v>
      </c>
      <c r="AP146" s="13">
        <f ca="1">'13年1-9支出明细'!Q141/9*12</f>
        <v>0</v>
      </c>
      <c r="AQ146" s="13">
        <f t="shared" si="384"/>
        <v>0</v>
      </c>
      <c r="AR146" s="43">
        <f t="shared" si="322"/>
        <v>0</v>
      </c>
      <c r="AS146" s="13">
        <f ca="1">'13年1-9支出明细'!R141/9*12</f>
        <v>0</v>
      </c>
      <c r="AT146" s="13">
        <f t="shared" si="385"/>
        <v>0</v>
      </c>
      <c r="AU146" s="43">
        <f t="shared" si="323"/>
        <v>0</v>
      </c>
      <c r="AV146" s="13">
        <v>0</v>
      </c>
      <c r="AW146" s="13">
        <f t="shared" si="386"/>
        <v>0</v>
      </c>
      <c r="AX146" s="43">
        <f t="shared" si="324"/>
        <v>0</v>
      </c>
      <c r="AY146" s="12">
        <f t="shared" si="387"/>
        <v>63320.37</v>
      </c>
      <c r="AZ146" s="31">
        <f t="shared" si="388"/>
        <v>73484.886558822021</v>
      </c>
      <c r="BA146" s="43">
        <f t="shared" si="325"/>
        <v>6.0654704305560404E-4</v>
      </c>
      <c r="BB146" s="13">
        <f ca="1">'13年1-9支出明细'!U141/9*12</f>
        <v>0</v>
      </c>
      <c r="BC146" s="13">
        <f t="shared" si="389"/>
        <v>0</v>
      </c>
      <c r="BD146" s="43">
        <f t="shared" si="326"/>
        <v>0</v>
      </c>
      <c r="BE146" s="13">
        <f ca="1">'13年1-9支出明细'!V141/9*12</f>
        <v>0</v>
      </c>
      <c r="BF146" s="13">
        <f t="shared" si="390"/>
        <v>0</v>
      </c>
      <c r="BG146" s="43">
        <f t="shared" si="327"/>
        <v>0</v>
      </c>
      <c r="BH146" s="13">
        <f ca="1">'13年1-9支出明细'!W141/9*12</f>
        <v>0</v>
      </c>
      <c r="BI146" s="13">
        <f t="shared" si="391"/>
        <v>0</v>
      </c>
      <c r="BJ146" s="43">
        <f t="shared" si="328"/>
        <v>0</v>
      </c>
      <c r="BK146" s="13">
        <f ca="1">'13年1-9支出明细'!X141/9*12</f>
        <v>0</v>
      </c>
      <c r="BL146" s="13">
        <f t="shared" si="392"/>
        <v>0</v>
      </c>
      <c r="BM146" s="43">
        <f t="shared" si="329"/>
        <v>0</v>
      </c>
      <c r="BN146" s="13">
        <f ca="1">'13年1-9支出明细'!Y141/9*12</f>
        <v>0</v>
      </c>
      <c r="BO146" s="13">
        <f t="shared" si="393"/>
        <v>0</v>
      </c>
      <c r="BP146" s="43">
        <f t="shared" si="330"/>
        <v>0</v>
      </c>
      <c r="BQ146" s="13">
        <f ca="1">'13年1-9支出明细'!Z141/9*12</f>
        <v>0</v>
      </c>
      <c r="BR146" s="13">
        <f ca="1">Sheet2!EP140+Sheet2!V140</f>
        <v>63320.37</v>
      </c>
      <c r="BS146" s="13">
        <f t="shared" si="394"/>
        <v>0</v>
      </c>
      <c r="BT146" s="43">
        <f t="shared" si="331"/>
        <v>0</v>
      </c>
      <c r="BU146" s="13">
        <f ca="1">'13年1-9支出明细'!AB141/9*12</f>
        <v>58100.493333333332</v>
      </c>
      <c r="BV146" s="13">
        <f t="shared" si="395"/>
        <v>67427.088022568307</v>
      </c>
      <c r="BW146" s="43">
        <f t="shared" si="332"/>
        <v>1.2818052677380931E-2</v>
      </c>
      <c r="BX146" s="13">
        <f ca="1">'13年1-9支出明细'!AC141/9*12</f>
        <v>5445.333333333333</v>
      </c>
      <c r="BY146" s="13">
        <f t="shared" si="396"/>
        <v>6319.4466847709846</v>
      </c>
      <c r="BZ146" s="43">
        <f t="shared" si="333"/>
        <v>4.8546613182499981E-3</v>
      </c>
      <c r="CA146" s="12">
        <f t="shared" si="434"/>
        <v>0</v>
      </c>
      <c r="CB146" s="30">
        <f t="shared" si="397"/>
        <v>0</v>
      </c>
      <c r="CC146" s="43">
        <f t="shared" si="334"/>
        <v>0</v>
      </c>
      <c r="CD146" s="13">
        <f ca="1">'13年1-9支出明细'!AE141/9*12</f>
        <v>0</v>
      </c>
      <c r="CE146" s="13">
        <f t="shared" si="398"/>
        <v>0</v>
      </c>
      <c r="CF146" s="43">
        <f t="shared" si="335"/>
        <v>0</v>
      </c>
      <c r="CG146" s="13">
        <f ca="1">'13年1-9支出明细'!AF141/9*12</f>
        <v>0</v>
      </c>
      <c r="CH146" s="13">
        <f ca="1">Sheet2!BP140+Sheet2!ET140</f>
        <v>0</v>
      </c>
      <c r="CI146" s="13">
        <f t="shared" si="399"/>
        <v>0</v>
      </c>
      <c r="CJ146" s="43">
        <f t="shared" si="336"/>
        <v>0</v>
      </c>
      <c r="CK146" s="12">
        <f t="shared" si="337"/>
        <v>885176.53333333344</v>
      </c>
      <c r="CL146" s="30">
        <f t="shared" si="400"/>
        <v>1027269.6943579348</v>
      </c>
      <c r="CM146" s="43">
        <f t="shared" si="338"/>
        <v>9.6616079892293365E-3</v>
      </c>
      <c r="CN146" s="13">
        <f ca="1">'13年1-9支出明细'!AI141/9*12</f>
        <v>0</v>
      </c>
      <c r="CO146" s="13">
        <f t="shared" si="401"/>
        <v>0</v>
      </c>
      <c r="CP146" s="43">
        <f t="shared" si="339"/>
        <v>0</v>
      </c>
      <c r="CQ146" s="13">
        <f ca="1">'13年1-9支出明细'!AJ141/9*12</f>
        <v>0</v>
      </c>
      <c r="CR146" s="13">
        <f t="shared" si="402"/>
        <v>0</v>
      </c>
      <c r="CS146" s="43">
        <f t="shared" si="340"/>
        <v>0</v>
      </c>
      <c r="CT146" s="13">
        <f ca="1">'13年1-9支出明细'!AK141/9*12</f>
        <v>0</v>
      </c>
      <c r="CU146" s="13">
        <f t="shared" si="403"/>
        <v>0</v>
      </c>
      <c r="CV146" s="43">
        <f t="shared" si="341"/>
        <v>0</v>
      </c>
      <c r="CW146" s="13">
        <f ca="1">'13年1-9支出明细'!AL141/9*12</f>
        <v>0</v>
      </c>
      <c r="CX146" s="13">
        <f t="shared" si="404"/>
        <v>0</v>
      </c>
      <c r="CY146" s="43">
        <f t="shared" si="342"/>
        <v>0</v>
      </c>
      <c r="CZ146" s="13">
        <f ca="1">'13年1-9支出明细'!AM141/9*12</f>
        <v>0</v>
      </c>
      <c r="DA146" s="13">
        <f t="shared" si="405"/>
        <v>0</v>
      </c>
      <c r="DB146" s="43">
        <f t="shared" si="343"/>
        <v>0</v>
      </c>
      <c r="DC146" s="13">
        <f ca="1">'13年1-9支出明细'!AN141/9*12</f>
        <v>0</v>
      </c>
      <c r="DD146" s="13">
        <f t="shared" si="406"/>
        <v>0</v>
      </c>
      <c r="DE146" s="14">
        <f t="shared" si="344"/>
        <v>0</v>
      </c>
      <c r="DF146" s="43">
        <f t="shared" si="345"/>
        <v>0</v>
      </c>
      <c r="DG146" s="13">
        <f ca="1">'13年1-9支出明细'!AP141/9*12</f>
        <v>0</v>
      </c>
      <c r="DH146" s="13">
        <f t="shared" si="407"/>
        <v>0</v>
      </c>
      <c r="DI146" s="43">
        <f t="shared" si="346"/>
        <v>0</v>
      </c>
      <c r="DJ146" s="13">
        <f ca="1">'13年1-9支出明细'!AQ141/9*12</f>
        <v>0</v>
      </c>
      <c r="DK146" s="13">
        <f t="shared" si="408"/>
        <v>0</v>
      </c>
      <c r="DL146" s="43">
        <f t="shared" si="347"/>
        <v>0</v>
      </c>
      <c r="DM146" s="13">
        <f ca="1">'13年1-9支出明细'!AR141/9*12</f>
        <v>0</v>
      </c>
      <c r="DN146" s="13">
        <f ca="1">Sheet2!DK140+Sheet2!AH140</f>
        <v>0</v>
      </c>
      <c r="DO146" s="13"/>
      <c r="DP146" s="43">
        <f t="shared" si="348"/>
        <v>0</v>
      </c>
      <c r="DQ146" s="13">
        <f ca="1">'13年1-9支出明细'!AT141/9*12</f>
        <v>0</v>
      </c>
      <c r="DR146" s="13">
        <f t="shared" si="409"/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43">
        <f t="shared" si="349"/>
        <v>0</v>
      </c>
      <c r="EA146" s="13">
        <v>0</v>
      </c>
      <c r="EB146" s="13">
        <f t="shared" si="410"/>
        <v>0</v>
      </c>
      <c r="EC146" s="43">
        <f t="shared" si="350"/>
        <v>0</v>
      </c>
      <c r="ED146" s="13">
        <f ca="1">'13年1-9支出明细'!BC141/9*12</f>
        <v>885176.53333333344</v>
      </c>
      <c r="EE146" s="13">
        <f t="shared" si="411"/>
        <v>1027269.6943579348</v>
      </c>
      <c r="EF146" s="43">
        <f t="shared" si="351"/>
        <v>7.9184804521003294E-2</v>
      </c>
      <c r="EG146" s="13">
        <f ca="1">'13年1-9支出明细'!BD141/9*12</f>
        <v>0</v>
      </c>
      <c r="EH146" s="13">
        <f t="shared" si="412"/>
        <v>0</v>
      </c>
      <c r="EI146" s="43">
        <f t="shared" si="352"/>
        <v>0</v>
      </c>
      <c r="EJ146" s="13">
        <f ca="1">'13年1-9支出明细'!BE141/9*12</f>
        <v>885176.53333333344</v>
      </c>
      <c r="EK146" s="13">
        <f t="shared" si="413"/>
        <v>1027269.6943579346</v>
      </c>
      <c r="EL146" s="13">
        <v>0</v>
      </c>
      <c r="EM146" s="43">
        <f t="shared" si="353"/>
        <v>0.27125579850688092</v>
      </c>
      <c r="EN146" s="13">
        <f ca="1">'13年1-9支出明细'!BG141/9*12</f>
        <v>0</v>
      </c>
      <c r="EO146" s="13">
        <f t="shared" si="414"/>
        <v>0</v>
      </c>
      <c r="EP146" s="43">
        <f t="shared" si="354"/>
        <v>0</v>
      </c>
      <c r="EQ146" s="13">
        <f ca="1">'13年1-9支出明细'!BH141/9*12</f>
        <v>0</v>
      </c>
      <c r="ER146" s="13">
        <f t="shared" si="415"/>
        <v>0</v>
      </c>
      <c r="ES146" s="43">
        <f t="shared" si="355"/>
        <v>0</v>
      </c>
      <c r="ET146" s="13">
        <v>0</v>
      </c>
      <c r="EU146" s="13">
        <f t="shared" si="416"/>
        <v>0</v>
      </c>
      <c r="EV146" s="43">
        <f t="shared" si="356"/>
        <v>0</v>
      </c>
      <c r="EW146" s="13">
        <v>0</v>
      </c>
      <c r="EX146" s="13">
        <f t="shared" si="417"/>
        <v>0</v>
      </c>
      <c r="EY146" s="43">
        <f t="shared" si="357"/>
        <v>0</v>
      </c>
      <c r="EZ146" s="13">
        <v>0</v>
      </c>
      <c r="FA146" s="13">
        <f t="shared" si="418"/>
        <v>0</v>
      </c>
      <c r="FB146" s="43">
        <f t="shared" si="358"/>
        <v>0</v>
      </c>
      <c r="FC146" s="13">
        <f ca="1">'13年1-9支出明细'!BL141/9*12</f>
        <v>0</v>
      </c>
      <c r="FD146" s="13">
        <f t="shared" si="419"/>
        <v>0</v>
      </c>
      <c r="FE146" s="43">
        <f t="shared" si="359"/>
        <v>0</v>
      </c>
      <c r="FF146" s="13">
        <f ca="1">'13年1-9支出明细'!BM141/9*12</f>
        <v>0</v>
      </c>
      <c r="FG146" s="13">
        <f t="shared" si="420"/>
        <v>0</v>
      </c>
      <c r="FH146" s="43">
        <f t="shared" si="360"/>
        <v>0</v>
      </c>
      <c r="FI146" s="13">
        <f ca="1">'13年1-9支出明细'!BN141/9*12</f>
        <v>0</v>
      </c>
      <c r="FJ146" s="13">
        <f ca="1">Sheet2!EX140+Sheet2!BF140</f>
        <v>0</v>
      </c>
      <c r="FK146" s="13">
        <f t="shared" si="421"/>
        <v>0</v>
      </c>
      <c r="FL146" s="43">
        <f t="shared" si="361"/>
        <v>0</v>
      </c>
      <c r="FM146" s="13">
        <f ca="1">'13年1-9支出明细'!BP141/9*12</f>
        <v>0</v>
      </c>
      <c r="FN146" s="13">
        <v>0</v>
      </c>
      <c r="FO146" s="43">
        <v>0</v>
      </c>
      <c r="FP146" s="13">
        <v>0</v>
      </c>
      <c r="FQ146" s="13">
        <f t="shared" si="422"/>
        <v>0</v>
      </c>
      <c r="FR146" s="43">
        <f t="shared" si="362"/>
        <v>0</v>
      </c>
      <c r="FS146" s="13">
        <f ca="1">'13年1-9支出明细'!BR141/9*12</f>
        <v>0</v>
      </c>
      <c r="FT146" s="13">
        <f ca="1">Sheet2!FC56+Sheet2!BJ56</f>
        <v>23950</v>
      </c>
      <c r="FU146" s="13"/>
      <c r="FV146" s="43"/>
      <c r="FW146" s="13">
        <f ca="1">'13年1-9支出明细'!BT141/9*12</f>
        <v>0</v>
      </c>
      <c r="FX146" s="13">
        <f t="shared" si="423"/>
        <v>0</v>
      </c>
      <c r="FY146" s="43">
        <f t="shared" si="363"/>
        <v>0</v>
      </c>
      <c r="FZ146" s="12">
        <f ca="1">'13年1-9支出明细'!BU141/9*12</f>
        <v>66399.040000000008</v>
      </c>
      <c r="GA146" s="12">
        <f t="shared" si="424"/>
        <v>77057.760749261026</v>
      </c>
      <c r="GB146" s="43">
        <f t="shared" si="364"/>
        <v>2.2949308835143113E-3</v>
      </c>
      <c r="GC146" s="12">
        <f ca="1">'13年1-9支出明细'!BV141/9*12</f>
        <v>0</v>
      </c>
      <c r="GD146" s="12">
        <f t="shared" si="425"/>
        <v>0</v>
      </c>
      <c r="GE146" s="43">
        <f t="shared" si="365"/>
        <v>0</v>
      </c>
      <c r="GF146" s="12">
        <f ca="1">'13年1-9支出明细'!BW141/9*12</f>
        <v>0</v>
      </c>
      <c r="GG146" s="12">
        <f t="shared" si="426"/>
        <v>0</v>
      </c>
      <c r="GH146" s="43">
        <f t="shared" si="366"/>
        <v>0</v>
      </c>
      <c r="GI146" s="12">
        <v>0</v>
      </c>
      <c r="GJ146" s="12">
        <f t="shared" si="427"/>
        <v>0</v>
      </c>
      <c r="GK146" s="43">
        <f t="shared" si="367"/>
        <v>0</v>
      </c>
      <c r="GL146" s="27">
        <f t="shared" si="368"/>
        <v>0</v>
      </c>
      <c r="GM146" s="27">
        <f t="shared" si="428"/>
        <v>0</v>
      </c>
      <c r="GN146" s="43">
        <f t="shared" si="369"/>
        <v>0</v>
      </c>
      <c r="GO146" s="13">
        <f ca="1">'13年1-9支出明细'!BZ141/9*12</f>
        <v>0</v>
      </c>
      <c r="GP146" s="13" t="e">
        <f t="shared" si="429"/>
        <v>#DIV/0!</v>
      </c>
      <c r="GQ146" s="43" t="e">
        <f t="shared" si="370"/>
        <v>#DIV/0!</v>
      </c>
      <c r="GR146" s="13">
        <f ca="1">'13年1-9支出明细'!CA141/9*12</f>
        <v>0</v>
      </c>
      <c r="GS146" s="13">
        <f t="shared" si="430"/>
        <v>0</v>
      </c>
      <c r="GT146" s="43">
        <f t="shared" si="371"/>
        <v>0</v>
      </c>
      <c r="GU146" s="13">
        <f ca="1">'13年1-9支出明细'!CB141/9*12</f>
        <v>0</v>
      </c>
      <c r="GV146" s="27">
        <f t="shared" si="431"/>
        <v>0</v>
      </c>
      <c r="GW146" s="38">
        <f t="shared" si="374"/>
        <v>0</v>
      </c>
      <c r="GX146" s="13">
        <f ca="1">'13年1-9支出明细'!CC141/9*12</f>
        <v>0</v>
      </c>
      <c r="GY146" s="13">
        <f t="shared" si="432"/>
        <v>0</v>
      </c>
      <c r="GZ146" s="43">
        <f t="shared" si="372"/>
        <v>0</v>
      </c>
      <c r="HA146" s="13">
        <f ca="1">'13年1-9支出明细'!CD141/9*12</f>
        <v>0</v>
      </c>
      <c r="HB146" s="13">
        <f t="shared" si="433"/>
        <v>0</v>
      </c>
      <c r="HC146" s="56">
        <f t="shared" si="373"/>
        <v>0</v>
      </c>
    </row>
    <row r="147" spans="1:211">
      <c r="A147" s="18">
        <v>420</v>
      </c>
      <c r="B147" s="3" t="s">
        <v>618</v>
      </c>
      <c r="C147" s="3" t="s">
        <v>436</v>
      </c>
      <c r="D147" s="12">
        <f t="shared" si="435"/>
        <v>9054021.2766666673</v>
      </c>
      <c r="E147" s="12">
        <f t="shared" si="436"/>
        <v>1247966.4666666668</v>
      </c>
      <c r="F147" s="13">
        <v>676644</v>
      </c>
      <c r="G147" s="26">
        <f t="shared" si="375"/>
        <v>785262.42946318141</v>
      </c>
      <c r="H147" s="40">
        <f t="shared" si="376"/>
        <v>9.906920243906981E-3</v>
      </c>
      <c r="I147" s="13">
        <v>200166</v>
      </c>
      <c r="J147" s="13">
        <f t="shared" si="377"/>
        <v>232297.69192651851</v>
      </c>
      <c r="K147" s="40">
        <f t="shared" si="310"/>
        <v>5.3916770581374845E-3</v>
      </c>
      <c r="L147" s="13">
        <v>304489.8</v>
      </c>
      <c r="M147" s="13">
        <f t="shared" si="378"/>
        <v>353368.09325843171</v>
      </c>
      <c r="N147" s="40">
        <f t="shared" si="311"/>
        <v>9.9069202439069828E-3</v>
      </c>
      <c r="O147" s="13">
        <v>44640</v>
      </c>
      <c r="P147" s="13">
        <v>0</v>
      </c>
      <c r="Q147" s="13">
        <f t="shared" si="312"/>
        <v>51805.845985830703</v>
      </c>
      <c r="R147" s="43">
        <f t="shared" si="313"/>
        <v>7.9862601975096616E-3</v>
      </c>
      <c r="S147" s="124">
        <v>43840</v>
      </c>
      <c r="T147" s="130">
        <v>40800</v>
      </c>
      <c r="U147" s="125">
        <v>0</v>
      </c>
      <c r="V147" s="125">
        <f t="shared" si="379"/>
        <v>47349.429126834511</v>
      </c>
      <c r="W147" s="43">
        <f t="shared" si="314"/>
        <v>7.2992700729927005E-3</v>
      </c>
      <c r="X147" s="13">
        <f ca="1">'13年1-9支出明细'!K142/9*12</f>
        <v>25866.666666666668</v>
      </c>
      <c r="Y147" s="13">
        <f t="shared" si="380"/>
        <v>30018.919119627106</v>
      </c>
      <c r="Z147" s="43">
        <f t="shared" si="315"/>
        <v>1.0621331466022963E-2</v>
      </c>
      <c r="AA147" s="13">
        <f ca="1">'13年1-9支出明细'!L142/9*12</f>
        <v>0</v>
      </c>
      <c r="AB147" s="13">
        <f t="shared" si="381"/>
        <v>0</v>
      </c>
      <c r="AC147" s="43">
        <f t="shared" si="316"/>
        <v>0</v>
      </c>
      <c r="AD147" s="13">
        <f ca="1">'13年1-9支出明细'!M142/9*12</f>
        <v>0</v>
      </c>
      <c r="AE147" s="13">
        <f t="shared" si="382"/>
        <v>0</v>
      </c>
      <c r="AF147" s="43">
        <f t="shared" si="317"/>
        <v>0</v>
      </c>
      <c r="AG147" s="13">
        <f ca="1">'13年1-9支出明细'!N142/9*12</f>
        <v>0</v>
      </c>
      <c r="AH147" s="23">
        <v>0</v>
      </c>
      <c r="AI147" s="43">
        <v>0</v>
      </c>
      <c r="AJ147" s="23">
        <f t="shared" si="318"/>
        <v>0</v>
      </c>
      <c r="AK147" s="23">
        <f t="shared" si="319"/>
        <v>0</v>
      </c>
      <c r="AL147" s="43">
        <f t="shared" si="320"/>
        <v>0</v>
      </c>
      <c r="AM147" s="13">
        <f ca="1">'13年1-9支出明细'!P142/9*12</f>
        <v>0</v>
      </c>
      <c r="AN147" s="13">
        <f t="shared" si="383"/>
        <v>0</v>
      </c>
      <c r="AO147" s="43">
        <f t="shared" si="321"/>
        <v>0</v>
      </c>
      <c r="AP147" s="13">
        <f ca="1">'13年1-9支出明细'!Q142/9*12</f>
        <v>0</v>
      </c>
      <c r="AQ147" s="13">
        <f t="shared" si="384"/>
        <v>0</v>
      </c>
      <c r="AR147" s="43">
        <f t="shared" si="322"/>
        <v>0</v>
      </c>
      <c r="AS147" s="13">
        <f ca="1">'13年1-9支出明细'!R142/9*12</f>
        <v>0</v>
      </c>
      <c r="AT147" s="13">
        <f t="shared" si="385"/>
        <v>0</v>
      </c>
      <c r="AU147" s="43">
        <f t="shared" si="323"/>
        <v>0</v>
      </c>
      <c r="AV147" s="13">
        <v>0</v>
      </c>
      <c r="AW147" s="13">
        <f t="shared" si="386"/>
        <v>0</v>
      </c>
      <c r="AX147" s="43">
        <f t="shared" si="324"/>
        <v>0</v>
      </c>
      <c r="AY147" s="12">
        <f t="shared" si="387"/>
        <v>185637.03666666668</v>
      </c>
      <c r="AZ147" s="31">
        <f t="shared" si="388"/>
        <v>215436.46350401748</v>
      </c>
      <c r="BA147" s="43">
        <f t="shared" si="325"/>
        <v>1.7782207474746502E-3</v>
      </c>
      <c r="BB147" s="13">
        <f ca="1">'13年1-9支出明细'!U142/9*12</f>
        <v>0</v>
      </c>
      <c r="BC147" s="13">
        <f t="shared" si="389"/>
        <v>0</v>
      </c>
      <c r="BD147" s="43">
        <f t="shared" si="326"/>
        <v>0</v>
      </c>
      <c r="BE147" s="13">
        <v>2159.5466666666666</v>
      </c>
      <c r="BF147" s="13">
        <f t="shared" si="390"/>
        <v>2506.2083784172801</v>
      </c>
      <c r="BG147" s="43">
        <f t="shared" si="327"/>
        <v>2.2154650033512521E-2</v>
      </c>
      <c r="BH147" s="13">
        <f ca="1">'13年1-9支出明细'!W142/9*12</f>
        <v>0</v>
      </c>
      <c r="BI147" s="13">
        <f t="shared" si="391"/>
        <v>0</v>
      </c>
      <c r="BJ147" s="43">
        <f t="shared" si="328"/>
        <v>0</v>
      </c>
      <c r="BK147" s="13">
        <f ca="1">'13年1-9支出明细'!X142/9*12</f>
        <v>2278</v>
      </c>
      <c r="BL147" s="13">
        <f t="shared" si="392"/>
        <v>2643.676459581593</v>
      </c>
      <c r="BM147" s="43">
        <f t="shared" si="329"/>
        <v>3.3513590089345839E-3</v>
      </c>
      <c r="BN147" s="13">
        <f ca="1">'13年1-9支出明细'!Y142/9*12</f>
        <v>50711.21333333334</v>
      </c>
      <c r="BO147" s="13">
        <f t="shared" si="393"/>
        <v>58851.642197609115</v>
      </c>
      <c r="BP147" s="43">
        <f t="shared" si="330"/>
        <v>2.5085792412645677E-2</v>
      </c>
      <c r="BQ147" s="13">
        <f ca="1">'13年1-9支出明细'!Z142/9*12</f>
        <v>7937.9466666666667</v>
      </c>
      <c r="BR147" s="13">
        <f ca="1">Sheet2!EP141+Sheet2!V141</f>
        <v>122550.33</v>
      </c>
      <c r="BS147" s="13">
        <f t="shared" si="394"/>
        <v>9212.1873310275878</v>
      </c>
      <c r="BT147" s="43">
        <f t="shared" si="331"/>
        <v>8.9755711501322157E-5</v>
      </c>
      <c r="BU147" s="13">
        <f ca="1">'13年1-9支出明细'!AB142/9*12</f>
        <v>21720.466666666667</v>
      </c>
      <c r="BV147" s="13">
        <f t="shared" si="395"/>
        <v>25207.149437134918</v>
      </c>
      <c r="BW147" s="43">
        <f t="shared" si="332"/>
        <v>4.7919401357457772E-3</v>
      </c>
      <c r="BX147" s="13">
        <f ca="1">'13年1-9支出明细'!AC142/9*12</f>
        <v>5195.9866666666667</v>
      </c>
      <c r="BY147" s="13">
        <f t="shared" si="396"/>
        <v>6030.0735886595694</v>
      </c>
      <c r="BZ147" s="43">
        <f t="shared" si="333"/>
        <v>4.632362049609956E-3</v>
      </c>
      <c r="CA147" s="12">
        <f t="shared" si="434"/>
        <v>1031.5999999999999</v>
      </c>
      <c r="CB147" s="30">
        <f t="shared" si="397"/>
        <v>1197.1978207657471</v>
      </c>
      <c r="CC147" s="43">
        <f t="shared" si="334"/>
        <v>3.8572897914665002E-6</v>
      </c>
      <c r="CD147" s="13">
        <f ca="1">'13年1-9支出明细'!AE142/9*12</f>
        <v>1031.5999999999999</v>
      </c>
      <c r="CE147" s="13">
        <f t="shared" si="398"/>
        <v>1197.1978207657469</v>
      </c>
      <c r="CF147" s="43">
        <f t="shared" si="335"/>
        <v>4.4652160797112667E-6</v>
      </c>
      <c r="CG147" s="13">
        <f ca="1">'13年1-9支出明细'!AF142/9*12</f>
        <v>0</v>
      </c>
      <c r="CH147" s="13">
        <f ca="1">Sheet2!BP141+Sheet2!ET141</f>
        <v>0</v>
      </c>
      <c r="CI147" s="13">
        <f t="shared" si="399"/>
        <v>0</v>
      </c>
      <c r="CJ147" s="43">
        <f t="shared" si="336"/>
        <v>0</v>
      </c>
      <c r="CK147" s="12">
        <f t="shared" si="337"/>
        <v>7243349.5999999996</v>
      </c>
      <c r="CL147" s="30">
        <f t="shared" si="400"/>
        <v>8406089.9148550257</v>
      </c>
      <c r="CM147" s="43">
        <f t="shared" si="338"/>
        <v>7.9060392733872484E-2</v>
      </c>
      <c r="CN147" s="13">
        <f ca="1">'13年1-9支出明细'!AI142/9*12</f>
        <v>0</v>
      </c>
      <c r="CO147" s="13">
        <f t="shared" si="401"/>
        <v>0</v>
      </c>
      <c r="CP147" s="43">
        <f t="shared" si="339"/>
        <v>0</v>
      </c>
      <c r="CQ147" s="13">
        <f ca="1">'13年1-9支出明细'!AJ142/9*12</f>
        <v>0</v>
      </c>
      <c r="CR147" s="13">
        <f t="shared" si="402"/>
        <v>0</v>
      </c>
      <c r="CS147" s="43">
        <f t="shared" si="340"/>
        <v>0</v>
      </c>
      <c r="CT147" s="13">
        <f ca="1">'13年1-9支出明细'!AK142/9*12</f>
        <v>0</v>
      </c>
      <c r="CU147" s="13">
        <f t="shared" si="403"/>
        <v>0</v>
      </c>
      <c r="CV147" s="43">
        <f t="shared" si="341"/>
        <v>0</v>
      </c>
      <c r="CW147" s="13">
        <f ca="1">'13年1-9支出明细'!AL142/9*12</f>
        <v>0</v>
      </c>
      <c r="CX147" s="13">
        <f t="shared" si="404"/>
        <v>0</v>
      </c>
      <c r="CY147" s="43">
        <f t="shared" si="342"/>
        <v>0</v>
      </c>
      <c r="CZ147" s="13">
        <f ca="1">'13年1-9支出明细'!AM142/9*12</f>
        <v>6109.333333333333</v>
      </c>
      <c r="DA147" s="13">
        <f t="shared" si="405"/>
        <v>7090.035433305743</v>
      </c>
      <c r="DB147" s="43">
        <f t="shared" si="343"/>
        <v>1.2575012336246277E-2</v>
      </c>
      <c r="DC147" s="13">
        <f ca="1">'13年1-9支出明细'!AN142/9*12</f>
        <v>0</v>
      </c>
      <c r="DD147" s="13">
        <f t="shared" si="406"/>
        <v>0</v>
      </c>
      <c r="DE147" s="14">
        <f t="shared" si="344"/>
        <v>0</v>
      </c>
      <c r="DF147" s="43">
        <f t="shared" si="345"/>
        <v>0</v>
      </c>
      <c r="DG147" s="13">
        <f ca="1">'13年1-9支出明细'!AP142/9*12</f>
        <v>0</v>
      </c>
      <c r="DH147" s="13">
        <f t="shared" si="407"/>
        <v>0</v>
      </c>
      <c r="DI147" s="43">
        <f t="shared" si="346"/>
        <v>0</v>
      </c>
      <c r="DJ147" s="13">
        <f ca="1">'13年1-9支出明细'!AQ142/9*12</f>
        <v>0</v>
      </c>
      <c r="DK147" s="13">
        <f t="shared" si="408"/>
        <v>0</v>
      </c>
      <c r="DL147" s="43">
        <f t="shared" si="347"/>
        <v>0</v>
      </c>
      <c r="DM147" s="13">
        <f ca="1">'13年1-9支出明细'!AR142/9*12</f>
        <v>0</v>
      </c>
      <c r="DN147" s="13">
        <f ca="1">Sheet2!DK141+Sheet2!AH141</f>
        <v>0</v>
      </c>
      <c r="DO147" s="13"/>
      <c r="DP147" s="43">
        <f t="shared" si="348"/>
        <v>0</v>
      </c>
      <c r="DQ147" s="13">
        <f ca="1">'13年1-9支出明细'!AT142/9*12</f>
        <v>0</v>
      </c>
      <c r="DR147" s="13">
        <f t="shared" si="409"/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43">
        <f t="shared" si="349"/>
        <v>0</v>
      </c>
      <c r="EA147" s="13">
        <v>0</v>
      </c>
      <c r="EB147" s="13">
        <f t="shared" si="410"/>
        <v>0</v>
      </c>
      <c r="EC147" s="43">
        <f t="shared" si="350"/>
        <v>0</v>
      </c>
      <c r="ED147" s="13">
        <f ca="1">'13年1-9支出明细'!BC142/9*12</f>
        <v>7237096.9333333336</v>
      </c>
      <c r="EE147" s="13">
        <f t="shared" si="411"/>
        <v>8398833.5374729913</v>
      </c>
      <c r="EF147" s="43">
        <f t="shared" si="351"/>
        <v>0.64740544330466399</v>
      </c>
      <c r="EG147" s="13">
        <f ca="1">'13年1-9支出明细'!BD142/9*12</f>
        <v>7237096.9333333336</v>
      </c>
      <c r="EH147" s="13">
        <f t="shared" si="412"/>
        <v>8398833.5374729913</v>
      </c>
      <c r="EI147" s="43">
        <f t="shared" si="352"/>
        <v>0.91431026016463468</v>
      </c>
      <c r="EJ147" s="13">
        <f ca="1">'13年1-9支出明细'!BE142/9*12</f>
        <v>0</v>
      </c>
      <c r="EK147" s="13">
        <f t="shared" si="413"/>
        <v>0</v>
      </c>
      <c r="EL147" s="13">
        <v>0</v>
      </c>
      <c r="EM147" s="43">
        <f t="shared" si="353"/>
        <v>0</v>
      </c>
      <c r="EN147" s="13">
        <f ca="1">'13年1-9支出明细'!BG142/9*12</f>
        <v>0</v>
      </c>
      <c r="EO147" s="13">
        <f t="shared" si="414"/>
        <v>0</v>
      </c>
      <c r="EP147" s="43">
        <f t="shared" si="354"/>
        <v>0</v>
      </c>
      <c r="EQ147" s="13">
        <f ca="1">'13年1-9支出明细'!BH142/9*12</f>
        <v>0</v>
      </c>
      <c r="ER147" s="13">
        <f t="shared" si="415"/>
        <v>0</v>
      </c>
      <c r="ES147" s="43">
        <f t="shared" si="355"/>
        <v>0</v>
      </c>
      <c r="ET147" s="13">
        <v>0</v>
      </c>
      <c r="EU147" s="13">
        <f t="shared" si="416"/>
        <v>0</v>
      </c>
      <c r="EV147" s="43">
        <f t="shared" si="356"/>
        <v>0</v>
      </c>
      <c r="EW147" s="13">
        <v>0</v>
      </c>
      <c r="EX147" s="13">
        <f t="shared" si="417"/>
        <v>0</v>
      </c>
      <c r="EY147" s="43">
        <f t="shared" si="357"/>
        <v>0</v>
      </c>
      <c r="EZ147" s="13">
        <v>0</v>
      </c>
      <c r="FA147" s="13">
        <f t="shared" si="418"/>
        <v>0</v>
      </c>
      <c r="FB147" s="43">
        <f t="shared" si="358"/>
        <v>0</v>
      </c>
      <c r="FC147" s="13">
        <f ca="1">'13年1-9支出明细'!BL142/9*12</f>
        <v>0</v>
      </c>
      <c r="FD147" s="13">
        <f t="shared" si="419"/>
        <v>0</v>
      </c>
      <c r="FE147" s="43">
        <f t="shared" si="359"/>
        <v>0</v>
      </c>
      <c r="FF147" s="13">
        <f ca="1">'13年1-9支出明细'!BM142/9*12</f>
        <v>0</v>
      </c>
      <c r="FG147" s="13">
        <f t="shared" si="420"/>
        <v>0</v>
      </c>
      <c r="FH147" s="43">
        <f t="shared" si="360"/>
        <v>0</v>
      </c>
      <c r="FI147" s="13">
        <f ca="1">'13年1-9支出明细'!BN142/9*12</f>
        <v>143.33333333333334</v>
      </c>
      <c r="FJ147" s="13">
        <f ca="1">Sheet2!EX141+Sheet2!BF141</f>
        <v>0</v>
      </c>
      <c r="FK147" s="13">
        <f t="shared" si="421"/>
        <v>166.34194872989247</v>
      </c>
      <c r="FL147" s="43">
        <f t="shared" si="361"/>
        <v>1.0964863629991036E-4</v>
      </c>
      <c r="FM147" s="13">
        <f ca="1">'13年1-9支出明细'!BP142/9*12</f>
        <v>0</v>
      </c>
      <c r="FN147" s="13">
        <v>0</v>
      </c>
      <c r="FO147" s="43">
        <v>0</v>
      </c>
      <c r="FP147" s="13">
        <v>0</v>
      </c>
      <c r="FQ147" s="13">
        <f t="shared" si="422"/>
        <v>0</v>
      </c>
      <c r="FR147" s="43">
        <f t="shared" si="362"/>
        <v>0</v>
      </c>
      <c r="FS147" s="13">
        <f ca="1">'13年1-9支出明细'!BR142/9*12</f>
        <v>0</v>
      </c>
      <c r="FT147" s="13">
        <f ca="1">Sheet2!FC57+Sheet2!BJ57</f>
        <v>16250</v>
      </c>
      <c r="FU147" s="13"/>
      <c r="FV147" s="43"/>
      <c r="FW147" s="13">
        <f ca="1">'13年1-9支出明细'!BT142/9*12</f>
        <v>0</v>
      </c>
      <c r="FX147" s="13">
        <f t="shared" si="423"/>
        <v>0</v>
      </c>
      <c r="FY147" s="43">
        <f t="shared" si="363"/>
        <v>0</v>
      </c>
      <c r="FZ147" s="12">
        <f ca="1">'13年1-9支出明细'!BU142/9*12</f>
        <v>375766.5733333333</v>
      </c>
      <c r="GA147" s="12">
        <f t="shared" si="424"/>
        <v>436086.58657549327</v>
      </c>
      <c r="GB147" s="43">
        <f t="shared" si="364"/>
        <v>1.2987511779312046E-2</v>
      </c>
      <c r="GC147" s="12">
        <f ca="1">'13年1-9支出明细'!BV142/9*12</f>
        <v>0</v>
      </c>
      <c r="GD147" s="12">
        <f t="shared" si="425"/>
        <v>0</v>
      </c>
      <c r="GE147" s="43">
        <f t="shared" si="365"/>
        <v>0</v>
      </c>
      <c r="GF147" s="12">
        <f ca="1">'13年1-9支出明细'!BW142/9*12</f>
        <v>0</v>
      </c>
      <c r="GG147" s="12">
        <f t="shared" si="426"/>
        <v>0</v>
      </c>
      <c r="GH147" s="43">
        <f t="shared" si="366"/>
        <v>0</v>
      </c>
      <c r="GI147" s="12">
        <v>0</v>
      </c>
      <c r="GJ147" s="12">
        <f t="shared" si="427"/>
        <v>0</v>
      </c>
      <c r="GK147" s="43">
        <f t="shared" si="367"/>
        <v>0</v>
      </c>
      <c r="GL147" s="27">
        <f t="shared" si="368"/>
        <v>270</v>
      </c>
      <c r="GM147" s="27">
        <f t="shared" si="428"/>
        <v>313.34181039816951</v>
      </c>
      <c r="GN147" s="43">
        <f t="shared" si="369"/>
        <v>4.6840563403292944E-5</v>
      </c>
      <c r="GO147" s="13">
        <f ca="1">'13年1-9支出明细'!BZ142/9*12</f>
        <v>0</v>
      </c>
      <c r="GP147" s="13" t="e">
        <f t="shared" si="429"/>
        <v>#DIV/0!</v>
      </c>
      <c r="GQ147" s="43" t="e">
        <f t="shared" si="370"/>
        <v>#DIV/0!</v>
      </c>
      <c r="GR147" s="13">
        <f ca="1">'13年1-9支出明细'!CA142/9*12</f>
        <v>0</v>
      </c>
      <c r="GS147" s="13">
        <f t="shared" si="430"/>
        <v>0</v>
      </c>
      <c r="GT147" s="43">
        <f t="shared" si="371"/>
        <v>0</v>
      </c>
      <c r="GU147" s="13">
        <f ca="1">'13年1-9支出明细'!CB142/9*12</f>
        <v>0</v>
      </c>
      <c r="GV147" s="27">
        <f t="shared" si="431"/>
        <v>0</v>
      </c>
      <c r="GW147" s="38">
        <f t="shared" si="374"/>
        <v>0</v>
      </c>
      <c r="GX147" s="13">
        <f ca="1">'13年1-9支出明细'!CC142/9*12</f>
        <v>0</v>
      </c>
      <c r="GY147" s="13">
        <f t="shared" si="432"/>
        <v>0</v>
      </c>
      <c r="GZ147" s="43">
        <f t="shared" si="372"/>
        <v>0</v>
      </c>
      <c r="HA147" s="13">
        <f ca="1">'13年1-9支出明细'!CD142/9*12</f>
        <v>270</v>
      </c>
      <c r="HB147" s="13">
        <f t="shared" si="433"/>
        <v>313.34181039816951</v>
      </c>
      <c r="HC147" s="56">
        <f t="shared" si="373"/>
        <v>1.3048015860717037E-3</v>
      </c>
    </row>
    <row r="148" spans="1:211">
      <c r="A148" s="18">
        <v>421</v>
      </c>
      <c r="B148" s="3" t="s">
        <v>619</v>
      </c>
      <c r="C148" s="3" t="s">
        <v>437</v>
      </c>
      <c r="D148" s="12">
        <f t="shared" si="435"/>
        <v>2988150.9</v>
      </c>
      <c r="E148" s="12">
        <f t="shared" si="436"/>
        <v>1707823.8666666667</v>
      </c>
      <c r="F148" s="13">
        <f>SUM(F149:F152)</f>
        <v>1116936</v>
      </c>
      <c r="G148" s="13">
        <f t="shared" ref="G148:BW148" si="437">SUM(G149:G152)</f>
        <v>1296232.4012551475</v>
      </c>
      <c r="H148" s="13">
        <f t="shared" si="437"/>
        <v>1.6353349574589428E-2</v>
      </c>
      <c r="I148" s="13">
        <f t="shared" si="437"/>
        <v>0</v>
      </c>
      <c r="J148" s="13">
        <f t="shared" si="437"/>
        <v>0</v>
      </c>
      <c r="K148" s="13">
        <f t="shared" si="437"/>
        <v>0</v>
      </c>
      <c r="L148" s="13">
        <f t="shared" si="437"/>
        <v>502621.19999999995</v>
      </c>
      <c r="M148" s="13">
        <f t="shared" si="437"/>
        <v>583304.58056481648</v>
      </c>
      <c r="N148" s="13">
        <f t="shared" si="437"/>
        <v>1.6353349574589428E-2</v>
      </c>
      <c r="O148" s="13">
        <f>SUM(O149:O152)</f>
        <v>47040</v>
      </c>
      <c r="P148" s="13">
        <f>SUM(P149:P152)</f>
        <v>6750</v>
      </c>
      <c r="Q148" s="13">
        <f>SUM(Q149:Q152)</f>
        <v>54591.106522703325</v>
      </c>
      <c r="R148" s="13">
        <f>SUM(R149:R152)</f>
        <v>8.4156290253327611E-3</v>
      </c>
      <c r="S148" s="127">
        <v>49661.333333333336</v>
      </c>
      <c r="T148" s="130">
        <v>57600</v>
      </c>
      <c r="U148" s="125">
        <f t="shared" si="437"/>
        <v>6750</v>
      </c>
      <c r="V148" s="125">
        <f t="shared" si="379"/>
        <v>66846.252884942834</v>
      </c>
      <c r="W148" s="13">
        <f t="shared" si="437"/>
        <v>1.03048518677544E-2</v>
      </c>
      <c r="X148" s="13">
        <f t="shared" si="437"/>
        <v>30666.666666666664</v>
      </c>
      <c r="Y148" s="13">
        <f t="shared" si="437"/>
        <v>35589.440193372335</v>
      </c>
      <c r="Z148" s="13">
        <f t="shared" si="437"/>
        <v>1.2592300191676706E-2</v>
      </c>
      <c r="AA148" s="13">
        <f t="shared" si="437"/>
        <v>0</v>
      </c>
      <c r="AB148" s="13">
        <f t="shared" si="437"/>
        <v>0</v>
      </c>
      <c r="AC148" s="13">
        <f t="shared" si="437"/>
        <v>0</v>
      </c>
      <c r="AD148" s="13">
        <f t="shared" si="437"/>
        <v>0</v>
      </c>
      <c r="AE148" s="13">
        <f t="shared" si="437"/>
        <v>0</v>
      </c>
      <c r="AF148" s="13">
        <f t="shared" si="437"/>
        <v>0</v>
      </c>
      <c r="AG148" s="13">
        <f t="shared" si="437"/>
        <v>0</v>
      </c>
      <c r="AH148" s="23">
        <v>0</v>
      </c>
      <c r="AI148" s="43">
        <v>0</v>
      </c>
      <c r="AJ148" s="23">
        <f t="shared" si="318"/>
        <v>0</v>
      </c>
      <c r="AK148" s="23">
        <f t="shared" si="319"/>
        <v>0</v>
      </c>
      <c r="AL148" s="13">
        <f t="shared" si="437"/>
        <v>0</v>
      </c>
      <c r="AM148" s="13">
        <f t="shared" si="437"/>
        <v>0</v>
      </c>
      <c r="AN148" s="13">
        <f t="shared" si="437"/>
        <v>0</v>
      </c>
      <c r="AO148" s="13">
        <f t="shared" si="437"/>
        <v>0</v>
      </c>
      <c r="AP148" s="13">
        <f t="shared" si="437"/>
        <v>0</v>
      </c>
      <c r="AQ148" s="13">
        <f t="shared" si="437"/>
        <v>0</v>
      </c>
      <c r="AR148" s="13">
        <f t="shared" si="437"/>
        <v>0</v>
      </c>
      <c r="AS148" s="13">
        <f t="shared" si="437"/>
        <v>0</v>
      </c>
      <c r="AT148" s="13">
        <f t="shared" si="437"/>
        <v>0</v>
      </c>
      <c r="AU148" s="13">
        <f t="shared" si="437"/>
        <v>0</v>
      </c>
      <c r="AV148" s="13">
        <v>0</v>
      </c>
      <c r="AW148" s="13">
        <f t="shared" si="437"/>
        <v>0</v>
      </c>
      <c r="AX148" s="13">
        <f t="shared" si="437"/>
        <v>0</v>
      </c>
      <c r="AY148" s="13">
        <f t="shared" si="437"/>
        <v>192916.59333333332</v>
      </c>
      <c r="AZ148" s="13">
        <f t="shared" si="437"/>
        <v>223884.57263301522</v>
      </c>
      <c r="BA148" s="13">
        <f t="shared" si="437"/>
        <v>1.8479517609055944E-3</v>
      </c>
      <c r="BB148" s="13">
        <f t="shared" si="437"/>
        <v>0</v>
      </c>
      <c r="BC148" s="13">
        <f t="shared" si="437"/>
        <v>0</v>
      </c>
      <c r="BD148" s="13">
        <f t="shared" si="437"/>
        <v>0</v>
      </c>
      <c r="BE148" s="13">
        <f t="shared" si="437"/>
        <v>0</v>
      </c>
      <c r="BF148" s="13">
        <f t="shared" si="437"/>
        <v>0</v>
      </c>
      <c r="BG148" s="13">
        <f t="shared" si="437"/>
        <v>0</v>
      </c>
      <c r="BH148" s="13">
        <f t="shared" si="437"/>
        <v>0</v>
      </c>
      <c r="BI148" s="13">
        <f t="shared" si="437"/>
        <v>0</v>
      </c>
      <c r="BJ148" s="13">
        <f t="shared" si="437"/>
        <v>0</v>
      </c>
      <c r="BK148" s="13">
        <f t="shared" si="437"/>
        <v>739.49333333333334</v>
      </c>
      <c r="BL148" s="13">
        <f t="shared" si="437"/>
        <v>858.20066608905074</v>
      </c>
      <c r="BM148" s="13">
        <f t="shared" si="437"/>
        <v>1.0879313629120861E-3</v>
      </c>
      <c r="BN148" s="13">
        <f t="shared" si="437"/>
        <v>36411.066666666666</v>
      </c>
      <c r="BO148" s="13">
        <f t="shared" si="437"/>
        <v>42255.961288376951</v>
      </c>
      <c r="BP148" s="13">
        <f t="shared" si="437"/>
        <v>1.801180448827102E-2</v>
      </c>
      <c r="BQ148" s="13">
        <f t="shared" si="437"/>
        <v>983.33333333333348</v>
      </c>
      <c r="BR148" s="13">
        <f t="shared" si="437"/>
        <v>154782.70000000001</v>
      </c>
      <c r="BS148" s="13">
        <f t="shared" si="437"/>
        <v>1141.1831366353088</v>
      </c>
      <c r="BT148" s="13">
        <f t="shared" si="437"/>
        <v>1.1118717053986271E-5</v>
      </c>
      <c r="BU148" s="13">
        <f t="shared" si="437"/>
        <v>73552.773333333331</v>
      </c>
      <c r="BV148" s="13">
        <f t="shared" si="437"/>
        <v>85359.848726195807</v>
      </c>
      <c r="BW148" s="13">
        <f t="shared" si="437"/>
        <v>1.6227113903234659E-2</v>
      </c>
      <c r="BX148" s="13">
        <f t="shared" ref="BX148:EI148" si="438">SUM(BX149:BX152)</f>
        <v>107470.82666666666</v>
      </c>
      <c r="BY148" s="13">
        <f t="shared" si="438"/>
        <v>124722.60515822671</v>
      </c>
      <c r="BZ148" s="13">
        <f t="shared" si="438"/>
        <v>9.5813136335519786E-2</v>
      </c>
      <c r="CA148" s="13">
        <f t="shared" si="438"/>
        <v>2079.9999999999995</v>
      </c>
      <c r="CB148" s="13">
        <f t="shared" si="438"/>
        <v>2413.8924652896021</v>
      </c>
      <c r="CC148" s="13">
        <f t="shared" si="438"/>
        <v>7.7773970204055061E-6</v>
      </c>
      <c r="CD148" s="13">
        <f t="shared" si="438"/>
        <v>2079.9999999999995</v>
      </c>
      <c r="CE148" s="13">
        <f t="shared" si="438"/>
        <v>2413.8924652896026</v>
      </c>
      <c r="CF148" s="13">
        <f t="shared" si="438"/>
        <v>9.0031499086849901E-6</v>
      </c>
      <c r="CG148" s="13">
        <f t="shared" si="438"/>
        <v>0</v>
      </c>
      <c r="CH148" s="13">
        <f t="shared" si="438"/>
        <v>0</v>
      </c>
      <c r="CI148" s="13">
        <f t="shared" si="438"/>
        <v>0</v>
      </c>
      <c r="CJ148" s="13">
        <f t="shared" si="438"/>
        <v>0</v>
      </c>
      <c r="CK148" s="13">
        <f t="shared" si="438"/>
        <v>112000.26666666666</v>
      </c>
      <c r="CL148" s="13">
        <f t="shared" si="438"/>
        <v>129979.13452744851</v>
      </c>
      <c r="CM148" s="13">
        <f t="shared" si="438"/>
        <v>1.2224710331481328E-3</v>
      </c>
      <c r="CN148" s="13">
        <f t="shared" si="438"/>
        <v>0</v>
      </c>
      <c r="CO148" s="13">
        <f t="shared" si="438"/>
        <v>0</v>
      </c>
      <c r="CP148" s="13">
        <f t="shared" si="438"/>
        <v>0</v>
      </c>
      <c r="CQ148" s="13">
        <f t="shared" si="438"/>
        <v>0</v>
      </c>
      <c r="CR148" s="13">
        <f t="shared" si="438"/>
        <v>0</v>
      </c>
      <c r="CS148" s="13">
        <f t="shared" si="438"/>
        <v>0</v>
      </c>
      <c r="CT148" s="13">
        <f t="shared" si="438"/>
        <v>0</v>
      </c>
      <c r="CU148" s="13">
        <f t="shared" si="438"/>
        <v>0</v>
      </c>
      <c r="CV148" s="13">
        <f t="shared" si="438"/>
        <v>0</v>
      </c>
      <c r="CW148" s="13">
        <f t="shared" si="438"/>
        <v>0</v>
      </c>
      <c r="CX148" s="13">
        <f t="shared" si="438"/>
        <v>0</v>
      </c>
      <c r="CY148" s="13">
        <f t="shared" si="438"/>
        <v>0</v>
      </c>
      <c r="CZ148" s="13">
        <f t="shared" si="438"/>
        <v>0</v>
      </c>
      <c r="DA148" s="13">
        <f t="shared" si="438"/>
        <v>0</v>
      </c>
      <c r="DB148" s="13">
        <f t="shared" si="438"/>
        <v>0</v>
      </c>
      <c r="DC148" s="13">
        <f t="shared" si="438"/>
        <v>0</v>
      </c>
      <c r="DD148" s="13">
        <f t="shared" si="438"/>
        <v>0</v>
      </c>
      <c r="DE148" s="13">
        <f t="shared" si="438"/>
        <v>0</v>
      </c>
      <c r="DF148" s="13">
        <f t="shared" si="438"/>
        <v>0</v>
      </c>
      <c r="DG148" s="13">
        <f t="shared" si="438"/>
        <v>0</v>
      </c>
      <c r="DH148" s="13">
        <f t="shared" si="438"/>
        <v>0</v>
      </c>
      <c r="DI148" s="13">
        <f t="shared" si="438"/>
        <v>0</v>
      </c>
      <c r="DJ148" s="13">
        <f t="shared" si="438"/>
        <v>0</v>
      </c>
      <c r="DK148" s="13">
        <f t="shared" si="438"/>
        <v>0</v>
      </c>
      <c r="DL148" s="13">
        <f t="shared" si="438"/>
        <v>0</v>
      </c>
      <c r="DM148" s="13">
        <f t="shared" si="438"/>
        <v>0</v>
      </c>
      <c r="DN148" s="13">
        <f t="shared" si="438"/>
        <v>0</v>
      </c>
      <c r="DO148" s="13">
        <f t="shared" si="438"/>
        <v>0</v>
      </c>
      <c r="DP148" s="13">
        <f t="shared" si="438"/>
        <v>0</v>
      </c>
      <c r="DQ148" s="13">
        <f t="shared" si="438"/>
        <v>0</v>
      </c>
      <c r="DR148" s="13">
        <f t="shared" si="438"/>
        <v>0</v>
      </c>
      <c r="DS148" s="13">
        <f t="shared" si="438"/>
        <v>0</v>
      </c>
      <c r="DT148" s="13">
        <f t="shared" si="438"/>
        <v>0</v>
      </c>
      <c r="DU148" s="13">
        <f t="shared" si="438"/>
        <v>0</v>
      </c>
      <c r="DV148" s="13">
        <f t="shared" si="438"/>
        <v>0</v>
      </c>
      <c r="DW148" s="13">
        <f t="shared" si="438"/>
        <v>0</v>
      </c>
      <c r="DX148" s="13">
        <f t="shared" si="438"/>
        <v>0</v>
      </c>
      <c r="DY148" s="13">
        <f t="shared" si="438"/>
        <v>0</v>
      </c>
      <c r="DZ148" s="13">
        <f t="shared" si="438"/>
        <v>0</v>
      </c>
      <c r="EA148" s="13">
        <v>0</v>
      </c>
      <c r="EB148" s="13">
        <f t="shared" si="438"/>
        <v>0</v>
      </c>
      <c r="EC148" s="13">
        <f t="shared" si="438"/>
        <v>0</v>
      </c>
      <c r="ED148" s="13">
        <f t="shared" si="438"/>
        <v>111258.66666666666</v>
      </c>
      <c r="EE148" s="13">
        <f t="shared" si="438"/>
        <v>129118.48902155484</v>
      </c>
      <c r="EF148" s="13">
        <f t="shared" si="438"/>
        <v>9.9528121674118744E-3</v>
      </c>
      <c r="EG148" s="13">
        <f t="shared" si="438"/>
        <v>111258.66666666666</v>
      </c>
      <c r="EH148" s="13">
        <f t="shared" si="438"/>
        <v>129118.48902155485</v>
      </c>
      <c r="EI148" s="13">
        <f t="shared" si="438"/>
        <v>1.4056042278090214E-2</v>
      </c>
      <c r="EJ148" s="13">
        <f t="shared" ref="EJ148:GU148" si="439">SUM(EJ149:EJ152)</f>
        <v>0</v>
      </c>
      <c r="EK148" s="13">
        <f t="shared" si="439"/>
        <v>0</v>
      </c>
      <c r="EL148" s="13">
        <f t="shared" si="439"/>
        <v>0</v>
      </c>
      <c r="EM148" s="13">
        <f t="shared" si="439"/>
        <v>0</v>
      </c>
      <c r="EN148" s="13">
        <f t="shared" si="439"/>
        <v>0</v>
      </c>
      <c r="EO148" s="13">
        <f t="shared" si="439"/>
        <v>0</v>
      </c>
      <c r="EP148" s="13">
        <f t="shared" si="439"/>
        <v>0</v>
      </c>
      <c r="EQ148" s="13">
        <f t="shared" si="439"/>
        <v>0</v>
      </c>
      <c r="ER148" s="13">
        <f t="shared" si="439"/>
        <v>0</v>
      </c>
      <c r="ES148" s="13">
        <f t="shared" si="439"/>
        <v>0</v>
      </c>
      <c r="ET148" s="13">
        <v>0</v>
      </c>
      <c r="EU148" s="13">
        <f t="shared" si="439"/>
        <v>0</v>
      </c>
      <c r="EV148" s="13">
        <f t="shared" si="439"/>
        <v>0</v>
      </c>
      <c r="EW148" s="13">
        <v>0</v>
      </c>
      <c r="EX148" s="13">
        <f t="shared" si="439"/>
        <v>0</v>
      </c>
      <c r="EY148" s="13">
        <f t="shared" si="439"/>
        <v>0</v>
      </c>
      <c r="EZ148" s="13">
        <f t="shared" si="439"/>
        <v>0</v>
      </c>
      <c r="FA148" s="13">
        <f t="shared" si="439"/>
        <v>0</v>
      </c>
      <c r="FB148" s="13">
        <f t="shared" si="439"/>
        <v>0</v>
      </c>
      <c r="FC148" s="13">
        <f t="shared" si="439"/>
        <v>0</v>
      </c>
      <c r="FD148" s="13">
        <f t="shared" si="439"/>
        <v>0</v>
      </c>
      <c r="FE148" s="13">
        <f t="shared" si="439"/>
        <v>0</v>
      </c>
      <c r="FF148" s="13">
        <f t="shared" si="439"/>
        <v>0</v>
      </c>
      <c r="FG148" s="13">
        <f t="shared" si="439"/>
        <v>0</v>
      </c>
      <c r="FH148" s="13">
        <f t="shared" si="439"/>
        <v>0</v>
      </c>
      <c r="FI148" s="13">
        <f t="shared" si="439"/>
        <v>741.60000000000014</v>
      </c>
      <c r="FJ148" s="13">
        <f t="shared" si="439"/>
        <v>0</v>
      </c>
      <c r="FK148" s="13">
        <f t="shared" si="439"/>
        <v>860.64550589363898</v>
      </c>
      <c r="FL148" s="13">
        <f t="shared" si="439"/>
        <v>5.6731694427916409E-4</v>
      </c>
      <c r="FM148" s="13">
        <f t="shared" si="439"/>
        <v>0</v>
      </c>
      <c r="FN148" s="13">
        <v>0</v>
      </c>
      <c r="FO148" s="43">
        <v>0</v>
      </c>
      <c r="FP148" s="13">
        <v>0</v>
      </c>
      <c r="FQ148" s="13">
        <f t="shared" si="439"/>
        <v>0</v>
      </c>
      <c r="FR148" s="13">
        <f t="shared" si="439"/>
        <v>0</v>
      </c>
      <c r="FS148" s="13">
        <f t="shared" si="439"/>
        <v>0</v>
      </c>
      <c r="FT148" s="13">
        <f t="shared" si="439"/>
        <v>0</v>
      </c>
      <c r="FU148" s="13">
        <f t="shared" si="439"/>
        <v>0</v>
      </c>
      <c r="FV148" s="13">
        <f t="shared" si="439"/>
        <v>0</v>
      </c>
      <c r="FW148" s="13">
        <f t="shared" si="439"/>
        <v>0</v>
      </c>
      <c r="FX148" s="13">
        <f t="shared" si="439"/>
        <v>0</v>
      </c>
      <c r="FY148" s="13">
        <f t="shared" si="439"/>
        <v>0</v>
      </c>
      <c r="FZ148" s="13">
        <f t="shared" si="439"/>
        <v>973330.17333333334</v>
      </c>
      <c r="GA148" s="13">
        <f t="shared" si="439"/>
        <v>1129574.2171386327</v>
      </c>
      <c r="GB148" s="13">
        <f t="shared" si="439"/>
        <v>3.3640930270061195E-2</v>
      </c>
      <c r="GC148" s="13">
        <f t="shared" si="439"/>
        <v>0</v>
      </c>
      <c r="GD148" s="13">
        <f t="shared" si="439"/>
        <v>0</v>
      </c>
      <c r="GE148" s="13">
        <f t="shared" si="439"/>
        <v>0</v>
      </c>
      <c r="GF148" s="13">
        <f t="shared" si="439"/>
        <v>0</v>
      </c>
      <c r="GG148" s="13">
        <f t="shared" si="439"/>
        <v>0</v>
      </c>
      <c r="GH148" s="13">
        <f t="shared" si="439"/>
        <v>0</v>
      </c>
      <c r="GI148" s="12">
        <v>0</v>
      </c>
      <c r="GJ148" s="13">
        <f t="shared" si="439"/>
        <v>0</v>
      </c>
      <c r="GK148" s="13">
        <f t="shared" si="439"/>
        <v>0</v>
      </c>
      <c r="GL148" s="13">
        <f t="shared" si="439"/>
        <v>0</v>
      </c>
      <c r="GM148" s="13">
        <f t="shared" si="439"/>
        <v>0</v>
      </c>
      <c r="GN148" s="13">
        <f t="shared" si="439"/>
        <v>0</v>
      </c>
      <c r="GO148" s="13">
        <f t="shared" si="439"/>
        <v>0</v>
      </c>
      <c r="GP148" s="13" t="e">
        <f t="shared" si="439"/>
        <v>#DIV/0!</v>
      </c>
      <c r="GQ148" s="13" t="e">
        <f t="shared" si="439"/>
        <v>#DIV/0!</v>
      </c>
      <c r="GR148" s="13">
        <f t="shared" si="439"/>
        <v>0</v>
      </c>
      <c r="GS148" s="13">
        <f t="shared" si="439"/>
        <v>0</v>
      </c>
      <c r="GT148" s="13">
        <f t="shared" si="439"/>
        <v>0</v>
      </c>
      <c r="GU148" s="13">
        <f t="shared" si="439"/>
        <v>0</v>
      </c>
      <c r="GV148" s="27">
        <f t="shared" si="431"/>
        <v>0</v>
      </c>
      <c r="GW148" s="38">
        <f t="shared" si="374"/>
        <v>0</v>
      </c>
      <c r="GX148" s="13">
        <f t="shared" ref="GX148:HC148" si="440">SUM(GX149:GX152)</f>
        <v>0</v>
      </c>
      <c r="GY148" s="13">
        <f t="shared" si="440"/>
        <v>0</v>
      </c>
      <c r="GZ148" s="13">
        <f t="shared" si="440"/>
        <v>0</v>
      </c>
      <c r="HA148" s="13">
        <f t="shared" si="440"/>
        <v>0</v>
      </c>
      <c r="HB148" s="13">
        <f t="shared" si="440"/>
        <v>0</v>
      </c>
      <c r="HC148" s="13">
        <f t="shared" si="440"/>
        <v>0</v>
      </c>
    </row>
    <row r="149" spans="1:211">
      <c r="A149" s="18">
        <v>42101</v>
      </c>
      <c r="B149" s="3" t="s">
        <v>620</v>
      </c>
      <c r="C149" s="3" t="s">
        <v>438</v>
      </c>
      <c r="D149" s="12">
        <f t="shared" si="435"/>
        <v>909104.19333333347</v>
      </c>
      <c r="E149" s="12">
        <f t="shared" si="436"/>
        <v>814732.33333333337</v>
      </c>
      <c r="F149" s="13">
        <v>538620</v>
      </c>
      <c r="G149" s="26">
        <f t="shared" si="375"/>
        <v>625082.09598763718</v>
      </c>
      <c r="H149" s="40">
        <f t="shared" si="376"/>
        <v>7.8860750731155199E-3</v>
      </c>
      <c r="I149" s="13">
        <v>0</v>
      </c>
      <c r="J149" s="13">
        <f t="shared" si="377"/>
        <v>0</v>
      </c>
      <c r="K149" s="40">
        <f t="shared" si="310"/>
        <v>0</v>
      </c>
      <c r="L149" s="13">
        <v>242379</v>
      </c>
      <c r="M149" s="13">
        <f t="shared" si="378"/>
        <v>281286.94319443678</v>
      </c>
      <c r="N149" s="40">
        <f t="shared" si="311"/>
        <v>7.8860750731155217E-3</v>
      </c>
      <c r="O149" s="13">
        <v>0</v>
      </c>
      <c r="P149" s="13">
        <v>1500</v>
      </c>
      <c r="Q149" s="13">
        <f t="shared" ref="Q149:Q176" si="441">$T$4*R149</f>
        <v>0</v>
      </c>
      <c r="R149" s="43">
        <f t="shared" ref="R149:R176" si="442">O149/$T$8</f>
        <v>0</v>
      </c>
      <c r="S149" s="124">
        <v>0</v>
      </c>
      <c r="T149" s="130">
        <v>26400</v>
      </c>
      <c r="U149" s="125">
        <v>1500</v>
      </c>
      <c r="V149" s="125">
        <f t="shared" si="379"/>
        <v>30637.865905598803</v>
      </c>
      <c r="W149" s="43">
        <f t="shared" si="314"/>
        <v>4.7230571060541005E-3</v>
      </c>
      <c r="X149" s="13">
        <f ca="1">'13年1-9支出明细'!K144/9*12</f>
        <v>7333.333333333333</v>
      </c>
      <c r="Y149" s="13">
        <f t="shared" si="380"/>
        <v>8510.5183071107749</v>
      </c>
      <c r="Z149" s="43">
        <f t="shared" si="315"/>
        <v>3.0112022197487775E-3</v>
      </c>
      <c r="AA149" s="13">
        <f ca="1">'13年1-9支出明细'!L144/9*12</f>
        <v>0</v>
      </c>
      <c r="AB149" s="13">
        <f t="shared" si="381"/>
        <v>0</v>
      </c>
      <c r="AC149" s="43">
        <f t="shared" si="316"/>
        <v>0</v>
      </c>
      <c r="AD149" s="13">
        <f ca="1">'13年1-9支出明细'!M144/9*12</f>
        <v>0</v>
      </c>
      <c r="AE149" s="13">
        <f t="shared" si="382"/>
        <v>0</v>
      </c>
      <c r="AF149" s="43">
        <f t="shared" si="317"/>
        <v>0</v>
      </c>
      <c r="AG149" s="13">
        <f ca="1">'13年1-9支出明细'!N144/9*12</f>
        <v>0</v>
      </c>
      <c r="AH149" s="23">
        <v>0</v>
      </c>
      <c r="AI149" s="43">
        <v>0</v>
      </c>
      <c r="AJ149" s="23">
        <f t="shared" si="318"/>
        <v>0</v>
      </c>
      <c r="AK149" s="23">
        <f t="shared" si="319"/>
        <v>0</v>
      </c>
      <c r="AL149" s="43">
        <f t="shared" si="320"/>
        <v>0</v>
      </c>
      <c r="AM149" s="13">
        <f ca="1">'13年1-9支出明细'!P144/9*12</f>
        <v>0</v>
      </c>
      <c r="AN149" s="13">
        <f t="shared" si="383"/>
        <v>0</v>
      </c>
      <c r="AO149" s="43">
        <f t="shared" si="321"/>
        <v>0</v>
      </c>
      <c r="AP149" s="13">
        <f ca="1">'13年1-9支出明细'!Q144/9*12</f>
        <v>0</v>
      </c>
      <c r="AQ149" s="13">
        <f t="shared" si="384"/>
        <v>0</v>
      </c>
      <c r="AR149" s="43">
        <f t="shared" si="322"/>
        <v>0</v>
      </c>
      <c r="AS149" s="13">
        <f ca="1">'13年1-9支出明细'!R144/9*12</f>
        <v>0</v>
      </c>
      <c r="AT149" s="13">
        <f t="shared" si="385"/>
        <v>0</v>
      </c>
      <c r="AU149" s="43">
        <f t="shared" si="323"/>
        <v>0</v>
      </c>
      <c r="AV149" s="13">
        <v>0</v>
      </c>
      <c r="AW149" s="13">
        <f t="shared" si="386"/>
        <v>0</v>
      </c>
      <c r="AX149" s="43">
        <f t="shared" si="324"/>
        <v>0</v>
      </c>
      <c r="AY149" s="12">
        <f t="shared" si="387"/>
        <v>45862.953333333331</v>
      </c>
      <c r="AZ149" s="31">
        <f t="shared" si="388"/>
        <v>53225.114176568262</v>
      </c>
      <c r="BA149" s="43">
        <f t="shared" si="325"/>
        <v>4.3932211277556479E-4</v>
      </c>
      <c r="BB149" s="13">
        <f ca="1">'13年1-9支出明细'!U144/9*12</f>
        <v>0</v>
      </c>
      <c r="BC149" s="13">
        <f t="shared" si="389"/>
        <v>0</v>
      </c>
      <c r="BD149" s="43">
        <f t="shared" si="326"/>
        <v>0</v>
      </c>
      <c r="BE149" s="13">
        <f ca="1">'13年1-9支出明细'!V144/9*12</f>
        <v>0</v>
      </c>
      <c r="BF149" s="13">
        <f t="shared" si="390"/>
        <v>0</v>
      </c>
      <c r="BG149" s="43">
        <f t="shared" si="327"/>
        <v>0</v>
      </c>
      <c r="BH149" s="13">
        <f ca="1">'13年1-9支出明细'!W144/9*12</f>
        <v>0</v>
      </c>
      <c r="BI149" s="13">
        <f t="shared" si="391"/>
        <v>0</v>
      </c>
      <c r="BJ149" s="43">
        <f t="shared" si="328"/>
        <v>0</v>
      </c>
      <c r="BK149" s="13">
        <f ca="1">'13年1-9支出明细'!X144/9*12</f>
        <v>459.49333333333334</v>
      </c>
      <c r="BL149" s="13">
        <f t="shared" si="392"/>
        <v>533.25360345391198</v>
      </c>
      <c r="BM149" s="43">
        <f t="shared" si="329"/>
        <v>6.7599961466727329E-4</v>
      </c>
      <c r="BN149" s="13">
        <f ca="1">'13年1-9支出明细'!Y144/9*12</f>
        <v>68</v>
      </c>
      <c r="BO149" s="13">
        <f t="shared" si="393"/>
        <v>78.915715211390847</v>
      </c>
      <c r="BP149" s="43">
        <f t="shared" si="330"/>
        <v>3.36381989688784E-5</v>
      </c>
      <c r="BQ149" s="13">
        <f ca="1">'13年1-9支出明细'!Z144/9*12</f>
        <v>380</v>
      </c>
      <c r="BR149" s="13">
        <f ca="1">Sheet2!EP143+Sheet2!V143</f>
        <v>44955.46</v>
      </c>
      <c r="BS149" s="13">
        <f t="shared" si="394"/>
        <v>440.9995850048312</v>
      </c>
      <c r="BT149" s="43">
        <f t="shared" si="331"/>
        <v>4.2967245564557109E-6</v>
      </c>
      <c r="BU149" s="13">
        <f ca="1">'13年1-9支出明细'!AB144/9*12</f>
        <v>51760.613333333327</v>
      </c>
      <c r="BV149" s="13">
        <f t="shared" si="395"/>
        <v>60069.497367356649</v>
      </c>
      <c r="BW149" s="43">
        <f t="shared" si="332"/>
        <v>1.1419356880736968E-2</v>
      </c>
      <c r="BX149" s="13">
        <f ca="1">'13年1-9支出明细'!AC144/9*12</f>
        <v>7093.333333333333</v>
      </c>
      <c r="BY149" s="13">
        <f t="shared" si="396"/>
        <v>8231.9922534235156</v>
      </c>
      <c r="BZ149" s="43">
        <f t="shared" si="333"/>
        <v>6.3238977015401543E-3</v>
      </c>
      <c r="CA149" s="12">
        <f t="shared" si="434"/>
        <v>2048.7999999999997</v>
      </c>
      <c r="CB149" s="30">
        <f t="shared" si="397"/>
        <v>2377.684078310258</v>
      </c>
      <c r="CC149" s="43">
        <f t="shared" si="334"/>
        <v>7.6607360650994231E-6</v>
      </c>
      <c r="CD149" s="13">
        <f ca="1">'13年1-9支出明细'!AE144/9*12</f>
        <v>2048.7999999999997</v>
      </c>
      <c r="CE149" s="13">
        <f t="shared" si="398"/>
        <v>2377.6840783102584</v>
      </c>
      <c r="CF149" s="43">
        <f t="shared" si="335"/>
        <v>8.8681026600547147E-6</v>
      </c>
      <c r="CG149" s="13">
        <f ca="1">'13年1-9支出明细'!AF144/9*12</f>
        <v>0</v>
      </c>
      <c r="CH149" s="13">
        <f ca="1">Sheet2!BP143+Sheet2!ET143</f>
        <v>0</v>
      </c>
      <c r="CI149" s="13">
        <f t="shared" si="399"/>
        <v>0</v>
      </c>
      <c r="CJ149" s="43">
        <f t="shared" si="336"/>
        <v>0</v>
      </c>
      <c r="CK149" s="12">
        <f t="shared" ref="CK149:CK176" si="443">CN149+CQ149+CT149+CW149+CZ149+DC149++DG149+DJ149+DM149+DQ149+EA149+ED149+EN149+EQ149+ET149+EW149+EZ149+FC149+FF149+FI149+FJ149+FM149+FP149+FS149+FW149</f>
        <v>463.33333333333337</v>
      </c>
      <c r="CL149" s="30">
        <f t="shared" si="400"/>
        <v>537.71002031290834</v>
      </c>
      <c r="CM149" s="43">
        <f t="shared" si="338"/>
        <v>5.0572341972873423E-6</v>
      </c>
      <c r="CN149" s="13">
        <f ca="1">'13年1-9支出明细'!AI144/9*12</f>
        <v>0</v>
      </c>
      <c r="CO149" s="13">
        <f t="shared" si="401"/>
        <v>0</v>
      </c>
      <c r="CP149" s="43">
        <f t="shared" si="339"/>
        <v>0</v>
      </c>
      <c r="CQ149" s="13">
        <f ca="1">'13年1-9支出明细'!AJ144/9*12</f>
        <v>0</v>
      </c>
      <c r="CR149" s="13">
        <f t="shared" si="402"/>
        <v>0</v>
      </c>
      <c r="CS149" s="43">
        <f t="shared" si="340"/>
        <v>0</v>
      </c>
      <c r="CT149" s="13">
        <f ca="1">'13年1-9支出明细'!AK144/9*12</f>
        <v>0</v>
      </c>
      <c r="CU149" s="13">
        <f t="shared" si="403"/>
        <v>0</v>
      </c>
      <c r="CV149" s="43">
        <f t="shared" si="341"/>
        <v>0</v>
      </c>
      <c r="CW149" s="13">
        <f ca="1">'13年1-9支出明细'!AL144/9*12</f>
        <v>0</v>
      </c>
      <c r="CX149" s="13">
        <f t="shared" si="404"/>
        <v>0</v>
      </c>
      <c r="CY149" s="43">
        <f t="shared" si="342"/>
        <v>0</v>
      </c>
      <c r="CZ149" s="13">
        <f ca="1">'13年1-9支出明细'!AM144/9*12</f>
        <v>0</v>
      </c>
      <c r="DA149" s="13">
        <f t="shared" si="405"/>
        <v>0</v>
      </c>
      <c r="DB149" s="43">
        <f t="shared" si="343"/>
        <v>0</v>
      </c>
      <c r="DC149" s="13">
        <f ca="1">'13年1-9支出明细'!AN144/9*12</f>
        <v>0</v>
      </c>
      <c r="DD149" s="13">
        <f t="shared" si="406"/>
        <v>0</v>
      </c>
      <c r="DE149" s="14">
        <f t="shared" ref="DE149:DE176" si="444">DG149+DJ149+DM149+DN149</f>
        <v>0</v>
      </c>
      <c r="DF149" s="43">
        <f t="shared" si="345"/>
        <v>0</v>
      </c>
      <c r="DG149" s="13">
        <f ca="1">'13年1-9支出明细'!AP144/9*12</f>
        <v>0</v>
      </c>
      <c r="DH149" s="13">
        <f t="shared" si="407"/>
        <v>0</v>
      </c>
      <c r="DI149" s="43">
        <f t="shared" si="346"/>
        <v>0</v>
      </c>
      <c r="DJ149" s="13">
        <f ca="1">'13年1-9支出明细'!AQ144/9*12</f>
        <v>0</v>
      </c>
      <c r="DK149" s="13">
        <f t="shared" si="408"/>
        <v>0</v>
      </c>
      <c r="DL149" s="43">
        <f t="shared" si="347"/>
        <v>0</v>
      </c>
      <c r="DM149" s="13">
        <f ca="1">'13年1-9支出明细'!AR144/9*12</f>
        <v>0</v>
      </c>
      <c r="DN149" s="13">
        <f ca="1">Sheet2!DK143+Sheet2!AH143</f>
        <v>0</v>
      </c>
      <c r="DO149" s="13"/>
      <c r="DP149" s="43">
        <f t="shared" si="348"/>
        <v>0</v>
      </c>
      <c r="DQ149" s="13">
        <f ca="1">'13年1-9支出明细'!AT144/9*12</f>
        <v>0</v>
      </c>
      <c r="DR149" s="13">
        <f t="shared" si="409"/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43">
        <f t="shared" si="349"/>
        <v>0</v>
      </c>
      <c r="EA149" s="13">
        <v>0</v>
      </c>
      <c r="EB149" s="13">
        <f t="shared" si="410"/>
        <v>0</v>
      </c>
      <c r="EC149" s="43">
        <f t="shared" si="350"/>
        <v>0</v>
      </c>
      <c r="ED149" s="13">
        <f ca="1">'13年1-9支出明细'!BC144/9*12</f>
        <v>0</v>
      </c>
      <c r="EE149" s="13">
        <f t="shared" si="411"/>
        <v>0</v>
      </c>
      <c r="EF149" s="43">
        <f t="shared" si="351"/>
        <v>0</v>
      </c>
      <c r="EG149" s="13">
        <f ca="1">'13年1-9支出明细'!BD144/9*12</f>
        <v>0</v>
      </c>
      <c r="EH149" s="13">
        <f t="shared" si="412"/>
        <v>0</v>
      </c>
      <c r="EI149" s="43">
        <f t="shared" si="352"/>
        <v>0</v>
      </c>
      <c r="EJ149" s="13">
        <f ca="1">'13年1-9支出明细'!BE144/9*12</f>
        <v>0</v>
      </c>
      <c r="EK149" s="13">
        <f t="shared" si="413"/>
        <v>0</v>
      </c>
      <c r="EL149" s="13">
        <v>0</v>
      </c>
      <c r="EM149" s="43">
        <f t="shared" si="353"/>
        <v>0</v>
      </c>
      <c r="EN149" s="13">
        <f ca="1">'13年1-9支出明细'!BG144/9*12</f>
        <v>0</v>
      </c>
      <c r="EO149" s="13">
        <f t="shared" si="414"/>
        <v>0</v>
      </c>
      <c r="EP149" s="43">
        <f t="shared" si="354"/>
        <v>0</v>
      </c>
      <c r="EQ149" s="13">
        <f ca="1">'13年1-9支出明细'!BH144/9*12</f>
        <v>0</v>
      </c>
      <c r="ER149" s="13">
        <f t="shared" si="415"/>
        <v>0</v>
      </c>
      <c r="ES149" s="43">
        <f t="shared" si="355"/>
        <v>0</v>
      </c>
      <c r="ET149" s="13">
        <v>0</v>
      </c>
      <c r="EU149" s="13">
        <f t="shared" si="416"/>
        <v>0</v>
      </c>
      <c r="EV149" s="43">
        <f t="shared" si="356"/>
        <v>0</v>
      </c>
      <c r="EW149" s="13">
        <v>0</v>
      </c>
      <c r="EX149" s="13">
        <f t="shared" si="417"/>
        <v>0</v>
      </c>
      <c r="EY149" s="43">
        <f t="shared" si="357"/>
        <v>0</v>
      </c>
      <c r="EZ149" s="13">
        <f ca="1">'13年1-9支出明细'!BK144/9*12</f>
        <v>0</v>
      </c>
      <c r="FA149" s="13">
        <f t="shared" si="418"/>
        <v>0</v>
      </c>
      <c r="FB149" s="43">
        <f t="shared" si="358"/>
        <v>0</v>
      </c>
      <c r="FC149" s="13">
        <f ca="1">'13年1-9支出明细'!BL144/9*12</f>
        <v>0</v>
      </c>
      <c r="FD149" s="13">
        <f t="shared" si="419"/>
        <v>0</v>
      </c>
      <c r="FE149" s="43">
        <f t="shared" si="359"/>
        <v>0</v>
      </c>
      <c r="FF149" s="13">
        <f ca="1">'13年1-9支出明细'!BM144/9*12</f>
        <v>0</v>
      </c>
      <c r="FG149" s="13">
        <f t="shared" si="420"/>
        <v>0</v>
      </c>
      <c r="FH149" s="43">
        <f t="shared" si="360"/>
        <v>0</v>
      </c>
      <c r="FI149" s="13">
        <f ca="1">'13年1-9支出明细'!BN144/9*12</f>
        <v>463.33333333333337</v>
      </c>
      <c r="FJ149" s="13">
        <f ca="1">Sheet2!EX143+Sheet2!BF143</f>
        <v>0</v>
      </c>
      <c r="FK149" s="13">
        <f t="shared" si="421"/>
        <v>537.71002031290823</v>
      </c>
      <c r="FL149" s="43">
        <f t="shared" si="361"/>
        <v>3.5444559176017537E-4</v>
      </c>
      <c r="FM149" s="13">
        <f ca="1">'13年1-9支出明细'!BP144/9*12</f>
        <v>0</v>
      </c>
      <c r="FN149" s="13">
        <v>0</v>
      </c>
      <c r="FO149" s="43">
        <v>0</v>
      </c>
      <c r="FP149" s="13">
        <v>0</v>
      </c>
      <c r="FQ149" s="13">
        <f t="shared" si="422"/>
        <v>0</v>
      </c>
      <c r="FR149" s="43">
        <f t="shared" si="362"/>
        <v>0</v>
      </c>
      <c r="FS149" s="13">
        <f ca="1">'13年1-9支出明细'!BR144/9*12</f>
        <v>0</v>
      </c>
      <c r="FT149" s="13">
        <f ca="1">Sheet2!FC59+Sheet2!BJ59</f>
        <v>0</v>
      </c>
      <c r="FU149" s="13"/>
      <c r="FV149" s="43"/>
      <c r="FW149" s="13">
        <f ca="1">'13年1-9支出明细'!BT144/9*12</f>
        <v>0</v>
      </c>
      <c r="FX149" s="13">
        <f t="shared" si="423"/>
        <v>0</v>
      </c>
      <c r="FY149" s="43">
        <f t="shared" si="363"/>
        <v>0</v>
      </c>
      <c r="FZ149" s="12">
        <f ca="1">'13年1-9支出明细'!BU144/9*12</f>
        <v>45996.773333333338</v>
      </c>
      <c r="GA149" s="12">
        <f t="shared" si="424"/>
        <v>53380.415662003383</v>
      </c>
      <c r="GB149" s="43">
        <f t="shared" si="364"/>
        <v>1.5897732205868364E-3</v>
      </c>
      <c r="GC149" s="12">
        <f ca="1">'13年1-9支出明细'!BV144/9*12</f>
        <v>0</v>
      </c>
      <c r="GD149" s="12">
        <f t="shared" si="425"/>
        <v>0</v>
      </c>
      <c r="GE149" s="43">
        <f t="shared" si="365"/>
        <v>0</v>
      </c>
      <c r="GF149" s="12">
        <f ca="1">'13年1-9支出明细'!BW144/9*12</f>
        <v>0</v>
      </c>
      <c r="GG149" s="12">
        <f t="shared" si="426"/>
        <v>0</v>
      </c>
      <c r="GH149" s="43">
        <f t="shared" si="366"/>
        <v>0</v>
      </c>
      <c r="GI149" s="12">
        <v>0</v>
      </c>
      <c r="GJ149" s="12">
        <f t="shared" si="427"/>
        <v>0</v>
      </c>
      <c r="GK149" s="43">
        <f t="shared" si="367"/>
        <v>0</v>
      </c>
      <c r="GL149" s="27">
        <f t="shared" ref="GL149:GL176" si="445">GO149+GR149+GU149+GX149+HA149</f>
        <v>0</v>
      </c>
      <c r="GM149" s="27">
        <f t="shared" si="428"/>
        <v>0</v>
      </c>
      <c r="GN149" s="43">
        <f t="shared" si="369"/>
        <v>0</v>
      </c>
      <c r="GO149" s="13">
        <f ca="1">'13年1-9支出明细'!BZ144/9*12</f>
        <v>0</v>
      </c>
      <c r="GP149" s="13" t="e">
        <f t="shared" si="429"/>
        <v>#DIV/0!</v>
      </c>
      <c r="GQ149" s="43" t="e">
        <f t="shared" si="370"/>
        <v>#DIV/0!</v>
      </c>
      <c r="GR149" s="13">
        <f ca="1">'13年1-9支出明细'!CA144/9*12</f>
        <v>0</v>
      </c>
      <c r="GS149" s="13">
        <f t="shared" si="430"/>
        <v>0</v>
      </c>
      <c r="GT149" s="43">
        <f t="shared" si="371"/>
        <v>0</v>
      </c>
      <c r="GU149" s="13">
        <f ca="1">'13年1-9支出明细'!CB144/9*12</f>
        <v>0</v>
      </c>
      <c r="GV149" s="27">
        <f t="shared" si="431"/>
        <v>0</v>
      </c>
      <c r="GW149" s="38">
        <f t="shared" si="374"/>
        <v>0</v>
      </c>
      <c r="GX149" s="13">
        <f ca="1">'13年1-9支出明细'!CC144/9*12</f>
        <v>0</v>
      </c>
      <c r="GY149" s="13">
        <f t="shared" si="432"/>
        <v>0</v>
      </c>
      <c r="GZ149" s="43">
        <f t="shared" si="372"/>
        <v>0</v>
      </c>
      <c r="HA149" s="13">
        <f ca="1">'13年1-9支出明细'!CD144/9*12</f>
        <v>0</v>
      </c>
      <c r="HB149" s="13">
        <f t="shared" si="433"/>
        <v>0</v>
      </c>
      <c r="HC149" s="56">
        <f t="shared" si="373"/>
        <v>0</v>
      </c>
    </row>
    <row r="150" spans="1:211">
      <c r="A150" s="18">
        <v>42102</v>
      </c>
      <c r="B150" s="3" t="s">
        <v>621</v>
      </c>
      <c r="C150" s="3" t="s">
        <v>439</v>
      </c>
      <c r="D150" s="12">
        <f t="shared" si="435"/>
        <v>244975.87666666668</v>
      </c>
      <c r="E150" s="12">
        <f t="shared" si="436"/>
        <v>219340.79999999999</v>
      </c>
      <c r="F150" s="13">
        <v>146304</v>
      </c>
      <c r="G150" s="26">
        <f t="shared" si="375"/>
        <v>169789.48232775478</v>
      </c>
      <c r="H150" s="40">
        <f t="shared" si="376"/>
        <v>2.1420747976255861E-3</v>
      </c>
      <c r="I150" s="13">
        <v>0</v>
      </c>
      <c r="J150" s="13">
        <f t="shared" si="377"/>
        <v>0</v>
      </c>
      <c r="K150" s="40">
        <f t="shared" si="310"/>
        <v>0</v>
      </c>
      <c r="L150" s="13">
        <v>65836.800000000003</v>
      </c>
      <c r="M150" s="13">
        <f t="shared" si="378"/>
        <v>76405.267047489673</v>
      </c>
      <c r="N150" s="40">
        <f t="shared" si="311"/>
        <v>2.1420747976255866E-3</v>
      </c>
      <c r="O150" s="13">
        <v>0</v>
      </c>
      <c r="P150" s="13">
        <v>0</v>
      </c>
      <c r="Q150" s="13">
        <f t="shared" si="441"/>
        <v>0</v>
      </c>
      <c r="R150" s="43">
        <f t="shared" si="442"/>
        <v>0</v>
      </c>
      <c r="S150" s="124">
        <v>0</v>
      </c>
      <c r="T150" s="130">
        <v>7200</v>
      </c>
      <c r="U150" s="125">
        <v>0</v>
      </c>
      <c r="V150" s="125">
        <f t="shared" si="379"/>
        <v>8355.7816106178561</v>
      </c>
      <c r="W150" s="43">
        <f t="shared" si="314"/>
        <v>1.2881064834693002E-3</v>
      </c>
      <c r="X150" s="13">
        <f ca="1">'13年1-9支出明细'!K145/9*12</f>
        <v>0</v>
      </c>
      <c r="Y150" s="13">
        <f t="shared" si="380"/>
        <v>0</v>
      </c>
      <c r="Z150" s="43">
        <f t="shared" si="315"/>
        <v>0</v>
      </c>
      <c r="AA150" s="13">
        <f ca="1">'13年1-9支出明细'!L145/9*12</f>
        <v>0</v>
      </c>
      <c r="AB150" s="13">
        <f t="shared" si="381"/>
        <v>0</v>
      </c>
      <c r="AC150" s="43">
        <f t="shared" si="316"/>
        <v>0</v>
      </c>
      <c r="AD150" s="13">
        <f ca="1">'13年1-9支出明细'!M145/9*12</f>
        <v>0</v>
      </c>
      <c r="AE150" s="13">
        <f t="shared" si="382"/>
        <v>0</v>
      </c>
      <c r="AF150" s="43">
        <f t="shared" si="317"/>
        <v>0</v>
      </c>
      <c r="AG150" s="13">
        <f ca="1">'13年1-9支出明细'!N145/9*12</f>
        <v>0</v>
      </c>
      <c r="AH150" s="23">
        <v>0</v>
      </c>
      <c r="AI150" s="43">
        <v>0</v>
      </c>
      <c r="AJ150" s="23">
        <f t="shared" si="318"/>
        <v>0</v>
      </c>
      <c r="AK150" s="23">
        <f t="shared" si="319"/>
        <v>0</v>
      </c>
      <c r="AL150" s="43">
        <f t="shared" si="320"/>
        <v>0</v>
      </c>
      <c r="AM150" s="13">
        <f ca="1">'13年1-9支出明细'!P145/9*12</f>
        <v>0</v>
      </c>
      <c r="AN150" s="13">
        <f t="shared" si="383"/>
        <v>0</v>
      </c>
      <c r="AO150" s="43">
        <f t="shared" si="321"/>
        <v>0</v>
      </c>
      <c r="AP150" s="13">
        <f ca="1">'13年1-9支出明细'!Q145/9*12</f>
        <v>0</v>
      </c>
      <c r="AQ150" s="13">
        <f t="shared" si="384"/>
        <v>0</v>
      </c>
      <c r="AR150" s="43">
        <f t="shared" si="322"/>
        <v>0</v>
      </c>
      <c r="AS150" s="13">
        <f ca="1">'13年1-9支出明细'!R145/9*12</f>
        <v>0</v>
      </c>
      <c r="AT150" s="13">
        <f t="shared" si="385"/>
        <v>0</v>
      </c>
      <c r="AU150" s="43">
        <f t="shared" si="323"/>
        <v>0</v>
      </c>
      <c r="AV150" s="13">
        <v>0</v>
      </c>
      <c r="AW150" s="13">
        <f t="shared" si="386"/>
        <v>0</v>
      </c>
      <c r="AX150" s="43">
        <f t="shared" si="324"/>
        <v>0</v>
      </c>
      <c r="AY150" s="12">
        <f t="shared" si="387"/>
        <v>2090.7833333333338</v>
      </c>
      <c r="AZ150" s="31">
        <f t="shared" si="388"/>
        <v>2426.4067956184681</v>
      </c>
      <c r="BA150" s="43">
        <f t="shared" si="325"/>
        <v>2.0027653794557311E-5</v>
      </c>
      <c r="BB150" s="13">
        <f ca="1">'13年1-9支出明细'!U145/9*12</f>
        <v>0</v>
      </c>
      <c r="BC150" s="13">
        <f t="shared" si="389"/>
        <v>0</v>
      </c>
      <c r="BD150" s="43">
        <f t="shared" si="326"/>
        <v>0</v>
      </c>
      <c r="BE150" s="13">
        <f ca="1">'13年1-9支出明细'!V145/9*12</f>
        <v>0</v>
      </c>
      <c r="BF150" s="13">
        <f t="shared" si="390"/>
        <v>0</v>
      </c>
      <c r="BG150" s="43">
        <f t="shared" si="327"/>
        <v>0</v>
      </c>
      <c r="BH150" s="13">
        <f ca="1">'13年1-9支出明细'!W145/9*12</f>
        <v>0</v>
      </c>
      <c r="BI150" s="13">
        <f t="shared" si="391"/>
        <v>0</v>
      </c>
      <c r="BJ150" s="43">
        <f t="shared" si="328"/>
        <v>0</v>
      </c>
      <c r="BK150" s="13">
        <f ca="1">'13年1-9支出明细'!X145/9*12</f>
        <v>237.33333333333334</v>
      </c>
      <c r="BL150" s="13">
        <f t="shared" si="392"/>
        <v>275.43131975740334</v>
      </c>
      <c r="BM150" s="43">
        <f t="shared" si="329"/>
        <v>3.4916119613131753E-4</v>
      </c>
      <c r="BN150" s="13">
        <f ca="1">'13年1-9支出明细'!Y145/9*12</f>
        <v>20.400000000000002</v>
      </c>
      <c r="BO150" s="13">
        <f t="shared" si="393"/>
        <v>23.674714563417254</v>
      </c>
      <c r="BP150" s="43">
        <f t="shared" si="330"/>
        <v>1.0091459690663521E-5</v>
      </c>
      <c r="BQ150" s="13">
        <f ca="1">'13年1-9支出明细'!Z145/9*12</f>
        <v>488.40000000000003</v>
      </c>
      <c r="BR150" s="13">
        <f ca="1">Sheet2!EP144+Sheet2!V144</f>
        <v>1344.65</v>
      </c>
      <c r="BS150" s="13">
        <f t="shared" si="394"/>
        <v>566.80051925357782</v>
      </c>
      <c r="BT150" s="43">
        <f t="shared" si="331"/>
        <v>5.52242177203413E-6</v>
      </c>
      <c r="BU150" s="13">
        <f ca="1">'13年1-9支出明细'!AB145/9*12</f>
        <v>1792.8666666666668</v>
      </c>
      <c r="BV150" s="13">
        <f t="shared" si="395"/>
        <v>2080.6669893920921</v>
      </c>
      <c r="BW150" s="43">
        <f t="shared" si="332"/>
        <v>3.9553983208037637E-4</v>
      </c>
      <c r="BX150" s="13">
        <f ca="1">'13年1-9支出明细'!AC145/9*12</f>
        <v>0</v>
      </c>
      <c r="BY150" s="13">
        <f t="shared" si="396"/>
        <v>0</v>
      </c>
      <c r="BZ150" s="43">
        <f t="shared" si="333"/>
        <v>0</v>
      </c>
      <c r="CA150" s="12">
        <f t="shared" si="434"/>
        <v>31.199999999999996</v>
      </c>
      <c r="CB150" s="30">
        <f t="shared" si="397"/>
        <v>36.208386979344027</v>
      </c>
      <c r="CC150" s="43">
        <f t="shared" si="334"/>
        <v>1.1666095530608258E-7</v>
      </c>
      <c r="CD150" s="13">
        <f ca="1">'13年1-9支出明细'!AE145/9*12</f>
        <v>31.199999999999996</v>
      </c>
      <c r="CE150" s="13">
        <f t="shared" si="398"/>
        <v>36.208386979344034</v>
      </c>
      <c r="CF150" s="43">
        <f t="shared" si="335"/>
        <v>1.3504724863027484E-7</v>
      </c>
      <c r="CG150" s="13">
        <f ca="1">'13年1-9支出明细'!AF145/9*12</f>
        <v>0</v>
      </c>
      <c r="CH150" s="13">
        <f ca="1">Sheet2!BP144+Sheet2!ET144</f>
        <v>0</v>
      </c>
      <c r="CI150" s="13">
        <f t="shared" si="399"/>
        <v>0</v>
      </c>
      <c r="CJ150" s="43">
        <f t="shared" si="336"/>
        <v>0</v>
      </c>
      <c r="CK150" s="12">
        <f t="shared" si="443"/>
        <v>63.333333333333329</v>
      </c>
      <c r="CL150" s="30">
        <f t="shared" si="400"/>
        <v>73.499930834138539</v>
      </c>
      <c r="CM150" s="43">
        <f t="shared" si="338"/>
        <v>6.91276616895392E-7</v>
      </c>
      <c r="CN150" s="13">
        <f ca="1">'13年1-9支出明细'!AI145/9*12</f>
        <v>0</v>
      </c>
      <c r="CO150" s="13">
        <f t="shared" si="401"/>
        <v>0</v>
      </c>
      <c r="CP150" s="43">
        <f t="shared" si="339"/>
        <v>0</v>
      </c>
      <c r="CQ150" s="13">
        <f ca="1">'13年1-9支出明细'!AJ145/9*12</f>
        <v>0</v>
      </c>
      <c r="CR150" s="13">
        <f t="shared" si="402"/>
        <v>0</v>
      </c>
      <c r="CS150" s="43">
        <f t="shared" si="340"/>
        <v>0</v>
      </c>
      <c r="CT150" s="13">
        <f ca="1">'13年1-9支出明细'!AK145/9*12</f>
        <v>0</v>
      </c>
      <c r="CU150" s="13">
        <f t="shared" si="403"/>
        <v>0</v>
      </c>
      <c r="CV150" s="43">
        <f t="shared" si="341"/>
        <v>0</v>
      </c>
      <c r="CW150" s="13">
        <f ca="1">'13年1-9支出明细'!AL145/9*12</f>
        <v>0</v>
      </c>
      <c r="CX150" s="13">
        <f t="shared" si="404"/>
        <v>0</v>
      </c>
      <c r="CY150" s="43">
        <f t="shared" si="342"/>
        <v>0</v>
      </c>
      <c r="CZ150" s="13">
        <f ca="1">'13年1-9支出明细'!AM145/9*12</f>
        <v>0</v>
      </c>
      <c r="DA150" s="13">
        <f t="shared" si="405"/>
        <v>0</v>
      </c>
      <c r="DB150" s="43">
        <f t="shared" si="343"/>
        <v>0</v>
      </c>
      <c r="DC150" s="13">
        <f ca="1">'13年1-9支出明细'!AN145/9*12</f>
        <v>0</v>
      </c>
      <c r="DD150" s="13">
        <f t="shared" si="406"/>
        <v>0</v>
      </c>
      <c r="DE150" s="14">
        <f t="shared" si="444"/>
        <v>0</v>
      </c>
      <c r="DF150" s="43">
        <f t="shared" si="345"/>
        <v>0</v>
      </c>
      <c r="DG150" s="13">
        <f ca="1">'13年1-9支出明细'!AP145/9*12</f>
        <v>0</v>
      </c>
      <c r="DH150" s="13">
        <f t="shared" si="407"/>
        <v>0</v>
      </c>
      <c r="DI150" s="43">
        <f t="shared" si="346"/>
        <v>0</v>
      </c>
      <c r="DJ150" s="13">
        <f ca="1">'13年1-9支出明细'!AQ145/9*12</f>
        <v>0</v>
      </c>
      <c r="DK150" s="13">
        <f t="shared" si="408"/>
        <v>0</v>
      </c>
      <c r="DL150" s="43">
        <f t="shared" si="347"/>
        <v>0</v>
      </c>
      <c r="DM150" s="13">
        <f ca="1">'13年1-9支出明细'!AR145/9*12</f>
        <v>0</v>
      </c>
      <c r="DN150" s="13">
        <f ca="1">Sheet2!DK144+Sheet2!AH144</f>
        <v>0</v>
      </c>
      <c r="DO150" s="13"/>
      <c r="DP150" s="43">
        <f t="shared" si="348"/>
        <v>0</v>
      </c>
      <c r="DQ150" s="13">
        <f ca="1">'13年1-9支出明细'!AT145/9*12</f>
        <v>0</v>
      </c>
      <c r="DR150" s="13">
        <f t="shared" si="409"/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43">
        <f t="shared" si="349"/>
        <v>0</v>
      </c>
      <c r="EA150" s="13">
        <v>0</v>
      </c>
      <c r="EB150" s="13">
        <f t="shared" si="410"/>
        <v>0</v>
      </c>
      <c r="EC150" s="43">
        <f t="shared" si="350"/>
        <v>0</v>
      </c>
      <c r="ED150" s="13">
        <f ca="1">'13年1-9支出明细'!BC145/9*12</f>
        <v>0</v>
      </c>
      <c r="EE150" s="13">
        <f t="shared" si="411"/>
        <v>0</v>
      </c>
      <c r="EF150" s="43">
        <f t="shared" si="351"/>
        <v>0</v>
      </c>
      <c r="EG150" s="13">
        <f ca="1">'13年1-9支出明细'!BD145/9*12</f>
        <v>0</v>
      </c>
      <c r="EH150" s="13">
        <f t="shared" si="412"/>
        <v>0</v>
      </c>
      <c r="EI150" s="43">
        <f t="shared" si="352"/>
        <v>0</v>
      </c>
      <c r="EJ150" s="13">
        <f ca="1">'13年1-9支出明细'!BE145/9*12</f>
        <v>0</v>
      </c>
      <c r="EK150" s="13">
        <f t="shared" si="413"/>
        <v>0</v>
      </c>
      <c r="EL150" s="13">
        <v>0</v>
      </c>
      <c r="EM150" s="43">
        <f t="shared" si="353"/>
        <v>0</v>
      </c>
      <c r="EN150" s="13">
        <f ca="1">'13年1-9支出明细'!BG145/9*12</f>
        <v>0</v>
      </c>
      <c r="EO150" s="13">
        <f t="shared" si="414"/>
        <v>0</v>
      </c>
      <c r="EP150" s="43">
        <f t="shared" si="354"/>
        <v>0</v>
      </c>
      <c r="EQ150" s="13">
        <f ca="1">'13年1-9支出明细'!BH145/9*12</f>
        <v>0</v>
      </c>
      <c r="ER150" s="13">
        <f t="shared" si="415"/>
        <v>0</v>
      </c>
      <c r="ES150" s="43">
        <f t="shared" si="355"/>
        <v>0</v>
      </c>
      <c r="ET150" s="13">
        <v>0</v>
      </c>
      <c r="EU150" s="13">
        <f t="shared" si="416"/>
        <v>0</v>
      </c>
      <c r="EV150" s="43">
        <f t="shared" si="356"/>
        <v>0</v>
      </c>
      <c r="EW150" s="13">
        <v>0</v>
      </c>
      <c r="EX150" s="13">
        <f t="shared" si="417"/>
        <v>0</v>
      </c>
      <c r="EY150" s="43">
        <f t="shared" si="357"/>
        <v>0</v>
      </c>
      <c r="EZ150" s="13">
        <f ca="1">'13年1-9支出明细'!BK145/9*12</f>
        <v>0</v>
      </c>
      <c r="FA150" s="13">
        <f t="shared" si="418"/>
        <v>0</v>
      </c>
      <c r="FB150" s="43">
        <f t="shared" si="358"/>
        <v>0</v>
      </c>
      <c r="FC150" s="13">
        <f ca="1">'13年1-9支出明细'!BL145/9*12</f>
        <v>0</v>
      </c>
      <c r="FD150" s="13">
        <f t="shared" si="419"/>
        <v>0</v>
      </c>
      <c r="FE150" s="43">
        <f t="shared" si="359"/>
        <v>0</v>
      </c>
      <c r="FF150" s="13">
        <f ca="1">'13年1-9支出明细'!BM145/9*12</f>
        <v>0</v>
      </c>
      <c r="FG150" s="13">
        <f t="shared" si="420"/>
        <v>0</v>
      </c>
      <c r="FH150" s="43">
        <f t="shared" si="360"/>
        <v>0</v>
      </c>
      <c r="FI150" s="13">
        <f ca="1">'13年1-9支出明细'!BN145/9*12</f>
        <v>63.333333333333329</v>
      </c>
      <c r="FJ150" s="13">
        <f ca="1">Sheet2!EX144+Sheet2!BF144</f>
        <v>0</v>
      </c>
      <c r="FK150" s="13">
        <f t="shared" si="421"/>
        <v>73.49993083413851</v>
      </c>
      <c r="FL150" s="43">
        <f t="shared" si="361"/>
        <v>4.8449397434844105E-5</v>
      </c>
      <c r="FM150" s="13">
        <f ca="1">'13年1-9支出明细'!BP145/9*12</f>
        <v>0</v>
      </c>
      <c r="FN150" s="13">
        <v>0</v>
      </c>
      <c r="FO150" s="43">
        <v>0</v>
      </c>
      <c r="FP150" s="13">
        <v>0</v>
      </c>
      <c r="FQ150" s="13">
        <f t="shared" si="422"/>
        <v>0</v>
      </c>
      <c r="FR150" s="43">
        <f t="shared" si="362"/>
        <v>0</v>
      </c>
      <c r="FS150" s="13">
        <f ca="1">'13年1-9支出明细'!BR145/9*12</f>
        <v>0</v>
      </c>
      <c r="FT150" s="13">
        <f ca="1">Sheet2!FC60+Sheet2!BJ60</f>
        <v>0</v>
      </c>
      <c r="FU150" s="13"/>
      <c r="FV150" s="43"/>
      <c r="FW150" s="13">
        <f ca="1">'13年1-9支出明细'!BT145/9*12</f>
        <v>0</v>
      </c>
      <c r="FX150" s="13">
        <f t="shared" si="423"/>
        <v>0</v>
      </c>
      <c r="FY150" s="43">
        <f t="shared" si="363"/>
        <v>0</v>
      </c>
      <c r="FZ150" s="12">
        <f ca="1">'13年1-9支出明细'!BU145/9*12</f>
        <v>23449.759999999998</v>
      </c>
      <c r="GA150" s="12">
        <f t="shared" si="424"/>
        <v>27214.037969639183</v>
      </c>
      <c r="GB150" s="43">
        <f t="shared" si="364"/>
        <v>8.1048729672896695E-4</v>
      </c>
      <c r="GC150" s="12">
        <f ca="1">'13年1-9支出明细'!BV145/9*12</f>
        <v>0</v>
      </c>
      <c r="GD150" s="12">
        <f t="shared" si="425"/>
        <v>0</v>
      </c>
      <c r="GE150" s="43">
        <f t="shared" si="365"/>
        <v>0</v>
      </c>
      <c r="GF150" s="12">
        <f ca="1">'13年1-9支出明细'!BW145/9*12</f>
        <v>0</v>
      </c>
      <c r="GG150" s="12">
        <f t="shared" si="426"/>
        <v>0</v>
      </c>
      <c r="GH150" s="43">
        <f t="shared" si="366"/>
        <v>0</v>
      </c>
      <c r="GI150" s="12">
        <v>0</v>
      </c>
      <c r="GJ150" s="12">
        <f t="shared" si="427"/>
        <v>0</v>
      </c>
      <c r="GK150" s="43">
        <f t="shared" si="367"/>
        <v>0</v>
      </c>
      <c r="GL150" s="27">
        <f t="shared" si="445"/>
        <v>0</v>
      </c>
      <c r="GM150" s="27">
        <f t="shared" si="428"/>
        <v>0</v>
      </c>
      <c r="GN150" s="43">
        <f t="shared" si="369"/>
        <v>0</v>
      </c>
      <c r="GO150" s="13">
        <f ca="1">'13年1-9支出明细'!BZ145/9*12</f>
        <v>0</v>
      </c>
      <c r="GP150" s="13" t="e">
        <f t="shared" si="429"/>
        <v>#DIV/0!</v>
      </c>
      <c r="GQ150" s="43" t="e">
        <f t="shared" si="370"/>
        <v>#DIV/0!</v>
      </c>
      <c r="GR150" s="13">
        <f ca="1">'13年1-9支出明细'!CA145/9*12</f>
        <v>0</v>
      </c>
      <c r="GS150" s="13">
        <f t="shared" si="430"/>
        <v>0</v>
      </c>
      <c r="GT150" s="43">
        <f t="shared" si="371"/>
        <v>0</v>
      </c>
      <c r="GU150" s="13">
        <f ca="1">'13年1-9支出明细'!CB145/9*12</f>
        <v>0</v>
      </c>
      <c r="GV150" s="27">
        <f t="shared" si="431"/>
        <v>0</v>
      </c>
      <c r="GW150" s="38">
        <f t="shared" si="374"/>
        <v>0</v>
      </c>
      <c r="GX150" s="13">
        <f ca="1">'13年1-9支出明细'!CC145/9*12</f>
        <v>0</v>
      </c>
      <c r="GY150" s="13">
        <f t="shared" si="432"/>
        <v>0</v>
      </c>
      <c r="GZ150" s="43">
        <f t="shared" si="372"/>
        <v>0</v>
      </c>
      <c r="HA150" s="13">
        <f ca="1">'13年1-9支出明细'!CD145/9*12</f>
        <v>0</v>
      </c>
      <c r="HB150" s="13">
        <f t="shared" si="433"/>
        <v>0</v>
      </c>
      <c r="HC150" s="56">
        <f t="shared" si="373"/>
        <v>0</v>
      </c>
    </row>
    <row r="151" spans="1:211">
      <c r="A151" s="18">
        <v>42103</v>
      </c>
      <c r="B151" s="3" t="s">
        <v>622</v>
      </c>
      <c r="C151" s="3" t="s">
        <v>440</v>
      </c>
      <c r="D151" s="12">
        <f t="shared" si="435"/>
        <v>838936.21333333338</v>
      </c>
      <c r="E151" s="12">
        <f t="shared" si="436"/>
        <v>650417.4</v>
      </c>
      <c r="F151" s="13">
        <v>432012</v>
      </c>
      <c r="G151" s="26">
        <f t="shared" si="375"/>
        <v>501360.82293975551</v>
      </c>
      <c r="H151" s="40">
        <f t="shared" si="376"/>
        <v>6.32519970384832E-3</v>
      </c>
      <c r="I151" s="13">
        <v>0</v>
      </c>
      <c r="J151" s="13">
        <f t="shared" si="377"/>
        <v>0</v>
      </c>
      <c r="K151" s="40">
        <f t="shared" si="310"/>
        <v>0</v>
      </c>
      <c r="L151" s="13">
        <v>194405.4</v>
      </c>
      <c r="M151" s="13">
        <f t="shared" si="378"/>
        <v>225612.37032289003</v>
      </c>
      <c r="N151" s="40">
        <f t="shared" si="311"/>
        <v>6.3251997038483209E-3</v>
      </c>
      <c r="O151" s="13">
        <v>2400</v>
      </c>
      <c r="P151" s="13">
        <v>0</v>
      </c>
      <c r="Q151" s="13">
        <f t="shared" si="441"/>
        <v>2785.2605368726186</v>
      </c>
      <c r="R151" s="43">
        <f>O151/$T$8</f>
        <v>4.2936882782310007E-4</v>
      </c>
      <c r="S151" s="124">
        <v>5821.333333333333</v>
      </c>
      <c r="T151" s="130">
        <v>24000</v>
      </c>
      <c r="U151" s="125">
        <v>0</v>
      </c>
      <c r="V151" s="125">
        <f t="shared" si="379"/>
        <v>27852.605368726181</v>
      </c>
      <c r="W151" s="43">
        <f t="shared" si="314"/>
        <v>4.2936882782310002E-3</v>
      </c>
      <c r="X151" s="13">
        <f ca="1">'13年1-9支出明细'!K146/9*12</f>
        <v>0</v>
      </c>
      <c r="Y151" s="13">
        <f t="shared" si="380"/>
        <v>0</v>
      </c>
      <c r="Z151" s="43">
        <f t="shared" si="315"/>
        <v>0</v>
      </c>
      <c r="AA151" s="13">
        <f ca="1">'13年1-9支出明细'!L146/9*12</f>
        <v>0</v>
      </c>
      <c r="AB151" s="13">
        <f t="shared" si="381"/>
        <v>0</v>
      </c>
      <c r="AC151" s="43">
        <f t="shared" si="316"/>
        <v>0</v>
      </c>
      <c r="AD151" s="13">
        <f ca="1">'13年1-9支出明细'!M146/9*12</f>
        <v>0</v>
      </c>
      <c r="AE151" s="13">
        <f t="shared" si="382"/>
        <v>0</v>
      </c>
      <c r="AF151" s="43">
        <f t="shared" si="317"/>
        <v>0</v>
      </c>
      <c r="AG151" s="13">
        <f ca="1">'13年1-9支出明细'!N146/9*12</f>
        <v>0</v>
      </c>
      <c r="AH151" s="23">
        <v>0</v>
      </c>
      <c r="AI151" s="43">
        <v>0</v>
      </c>
      <c r="AJ151" s="23">
        <f t="shared" si="318"/>
        <v>0</v>
      </c>
      <c r="AK151" s="23">
        <f t="shared" si="319"/>
        <v>0</v>
      </c>
      <c r="AL151" s="43">
        <f t="shared" si="320"/>
        <v>0</v>
      </c>
      <c r="AM151" s="13">
        <f ca="1">'13年1-9支出明细'!P146/9*12</f>
        <v>0</v>
      </c>
      <c r="AN151" s="13">
        <f t="shared" si="383"/>
        <v>0</v>
      </c>
      <c r="AO151" s="43">
        <f t="shared" si="321"/>
        <v>0</v>
      </c>
      <c r="AP151" s="13">
        <f ca="1">'13年1-9支出明细'!Q146/9*12</f>
        <v>0</v>
      </c>
      <c r="AQ151" s="13">
        <f t="shared" si="384"/>
        <v>0</v>
      </c>
      <c r="AR151" s="43">
        <f t="shared" si="322"/>
        <v>0</v>
      </c>
      <c r="AS151" s="13">
        <f ca="1">'13年1-9支出明细'!R146/9*12</f>
        <v>0</v>
      </c>
      <c r="AT151" s="13">
        <f t="shared" si="385"/>
        <v>0</v>
      </c>
      <c r="AU151" s="43">
        <f t="shared" si="323"/>
        <v>0</v>
      </c>
      <c r="AV151" s="13">
        <v>0</v>
      </c>
      <c r="AW151" s="13">
        <f t="shared" si="386"/>
        <v>0</v>
      </c>
      <c r="AX151" s="43">
        <f t="shared" si="324"/>
        <v>0</v>
      </c>
      <c r="AY151" s="12">
        <f t="shared" si="387"/>
        <v>60603.306666666664</v>
      </c>
      <c r="AZ151" s="31">
        <f t="shared" si="388"/>
        <v>70331.666026106628</v>
      </c>
      <c r="BA151" s="43">
        <f t="shared" si="325"/>
        <v>5.8052024108606187E-4</v>
      </c>
      <c r="BB151" s="13">
        <f ca="1">'13年1-9支出明细'!U146/9*12</f>
        <v>0</v>
      </c>
      <c r="BC151" s="13">
        <f t="shared" si="389"/>
        <v>0</v>
      </c>
      <c r="BD151" s="43">
        <f t="shared" si="326"/>
        <v>0</v>
      </c>
      <c r="BE151" s="13">
        <f ca="1">'13年1-9支出明细'!V146/9*12</f>
        <v>0</v>
      </c>
      <c r="BF151" s="13">
        <f t="shared" si="390"/>
        <v>0</v>
      </c>
      <c r="BG151" s="43">
        <f t="shared" si="327"/>
        <v>0</v>
      </c>
      <c r="BH151" s="13">
        <f ca="1">'13年1-9支出明细'!W146/9*12</f>
        <v>0</v>
      </c>
      <c r="BI151" s="13">
        <f t="shared" si="391"/>
        <v>0</v>
      </c>
      <c r="BJ151" s="43">
        <f t="shared" si="328"/>
        <v>0</v>
      </c>
      <c r="BK151" s="13">
        <f ca="1">'13年1-9支出明细'!X146/9*12</f>
        <v>42.666666666666664</v>
      </c>
      <c r="BL151" s="13">
        <f t="shared" si="392"/>
        <v>49.51574287773542</v>
      </c>
      <c r="BM151" s="43">
        <f t="shared" si="329"/>
        <v>6.2770552113495273E-5</v>
      </c>
      <c r="BN151" s="13">
        <f ca="1">'13年1-9支出明细'!Y146/9*12</f>
        <v>11282.666666666666</v>
      </c>
      <c r="BO151" s="13">
        <f t="shared" si="393"/>
        <v>13093.819257231162</v>
      </c>
      <c r="BP151" s="43">
        <f t="shared" si="330"/>
        <v>5.5813027387186078E-3</v>
      </c>
      <c r="BQ151" s="13">
        <f ca="1">'13年1-9支出明细'!Z146/9*12</f>
        <v>7.7333333333333325</v>
      </c>
      <c r="BR151" s="13">
        <f ca="1">Sheet2!EP145+Sheet2!V145</f>
        <v>49270.239999999998</v>
      </c>
      <c r="BS151" s="13">
        <f t="shared" si="394"/>
        <v>8.9747283965895459</v>
      </c>
      <c r="BT151" s="43">
        <f t="shared" si="331"/>
        <v>8.7442113780502171E-8</v>
      </c>
      <c r="BU151" s="13">
        <f ca="1">'13年1-9支出明细'!AB146/9*12</f>
        <v>18002.826666666668</v>
      </c>
      <c r="BV151" s="13">
        <f t="shared" si="395"/>
        <v>20892.734444510283</v>
      </c>
      <c r="BW151" s="43">
        <f t="shared" si="332"/>
        <v>3.9717594002373043E-3</v>
      </c>
      <c r="BX151" s="13">
        <f ca="1">'13年1-9支出明细'!AC146/9*12</f>
        <v>8757.4933333333338</v>
      </c>
      <c r="BY151" s="13">
        <f t="shared" si="396"/>
        <v>10163.29190969099</v>
      </c>
      <c r="BZ151" s="43">
        <f t="shared" si="333"/>
        <v>7.8075411600450981E-3</v>
      </c>
      <c r="CA151" s="12">
        <f t="shared" si="434"/>
        <v>0</v>
      </c>
      <c r="CB151" s="30">
        <f t="shared" si="397"/>
        <v>0</v>
      </c>
      <c r="CC151" s="43">
        <f t="shared" si="334"/>
        <v>0</v>
      </c>
      <c r="CD151" s="13">
        <f ca="1">'13年1-9支出明细'!AE146/9*12</f>
        <v>0</v>
      </c>
      <c r="CE151" s="13">
        <f t="shared" si="398"/>
        <v>0</v>
      </c>
      <c r="CF151" s="43">
        <f t="shared" si="335"/>
        <v>0</v>
      </c>
      <c r="CG151" s="13">
        <f ca="1">'13年1-9支出明细'!AF146/9*12</f>
        <v>0</v>
      </c>
      <c r="CH151" s="13">
        <f ca="1">Sheet2!BP145+Sheet2!ET145</f>
        <v>0</v>
      </c>
      <c r="CI151" s="13">
        <f t="shared" si="399"/>
        <v>0</v>
      </c>
      <c r="CJ151" s="43">
        <f t="shared" si="336"/>
        <v>0</v>
      </c>
      <c r="CK151" s="12">
        <f t="shared" si="443"/>
        <v>111274.26666666666</v>
      </c>
      <c r="CL151" s="30">
        <f t="shared" si="400"/>
        <v>129136.59321504454</v>
      </c>
      <c r="CM151" s="43">
        <f t="shared" si="338"/>
        <v>1.2145468201397215E-3</v>
      </c>
      <c r="CN151" s="13">
        <f ca="1">'13年1-9支出明细'!AI146/9*12</f>
        <v>0</v>
      </c>
      <c r="CO151" s="13">
        <f t="shared" si="401"/>
        <v>0</v>
      </c>
      <c r="CP151" s="43">
        <f t="shared" si="339"/>
        <v>0</v>
      </c>
      <c r="CQ151" s="13">
        <f ca="1">'13年1-9支出明细'!AJ146/9*12</f>
        <v>0</v>
      </c>
      <c r="CR151" s="13">
        <f t="shared" si="402"/>
        <v>0</v>
      </c>
      <c r="CS151" s="43">
        <f t="shared" si="340"/>
        <v>0</v>
      </c>
      <c r="CT151" s="13">
        <f ca="1">'13年1-9支出明细'!AK146/9*12</f>
        <v>0</v>
      </c>
      <c r="CU151" s="13">
        <f t="shared" si="403"/>
        <v>0</v>
      </c>
      <c r="CV151" s="43">
        <f t="shared" si="341"/>
        <v>0</v>
      </c>
      <c r="CW151" s="13">
        <f ca="1">'13年1-9支出明细'!AL146/9*12</f>
        <v>0</v>
      </c>
      <c r="CX151" s="13">
        <f t="shared" si="404"/>
        <v>0</v>
      </c>
      <c r="CY151" s="43">
        <f t="shared" si="342"/>
        <v>0</v>
      </c>
      <c r="CZ151" s="13">
        <f ca="1">'13年1-9支出明细'!AM146/9*12</f>
        <v>0</v>
      </c>
      <c r="DA151" s="13">
        <f t="shared" si="405"/>
        <v>0</v>
      </c>
      <c r="DB151" s="43">
        <f t="shared" si="343"/>
        <v>0</v>
      </c>
      <c r="DC151" s="13">
        <f ca="1">'13年1-9支出明细'!AN146/9*12</f>
        <v>0</v>
      </c>
      <c r="DD151" s="13">
        <f t="shared" si="406"/>
        <v>0</v>
      </c>
      <c r="DE151" s="14">
        <f t="shared" si="444"/>
        <v>0</v>
      </c>
      <c r="DF151" s="43">
        <f t="shared" si="345"/>
        <v>0</v>
      </c>
      <c r="DG151" s="13">
        <f ca="1">'13年1-9支出明细'!AP146/9*12</f>
        <v>0</v>
      </c>
      <c r="DH151" s="13">
        <f t="shared" si="407"/>
        <v>0</v>
      </c>
      <c r="DI151" s="43">
        <f t="shared" si="346"/>
        <v>0</v>
      </c>
      <c r="DJ151" s="13">
        <f ca="1">'13年1-9支出明细'!AQ146/9*12</f>
        <v>0</v>
      </c>
      <c r="DK151" s="13">
        <f t="shared" si="408"/>
        <v>0</v>
      </c>
      <c r="DL151" s="43">
        <f t="shared" si="347"/>
        <v>0</v>
      </c>
      <c r="DM151" s="13">
        <f ca="1">'13年1-9支出明细'!AR146/9*12</f>
        <v>0</v>
      </c>
      <c r="DN151" s="13">
        <f ca="1">Sheet2!DK145+Sheet2!AH145</f>
        <v>0</v>
      </c>
      <c r="DO151" s="13"/>
      <c r="DP151" s="43">
        <f t="shared" si="348"/>
        <v>0</v>
      </c>
      <c r="DQ151" s="13">
        <f ca="1">'13年1-9支出明细'!AT146/9*12</f>
        <v>0</v>
      </c>
      <c r="DR151" s="13">
        <f t="shared" si="409"/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43">
        <f t="shared" si="349"/>
        <v>0</v>
      </c>
      <c r="EA151" s="13">
        <v>0</v>
      </c>
      <c r="EB151" s="13">
        <f t="shared" si="410"/>
        <v>0</v>
      </c>
      <c r="EC151" s="43">
        <f t="shared" si="350"/>
        <v>0</v>
      </c>
      <c r="ED151" s="13">
        <f ca="1">'13年1-9支出明细'!BC146/9*12</f>
        <v>111258.66666666666</v>
      </c>
      <c r="EE151" s="13">
        <f t="shared" si="411"/>
        <v>129118.48902155484</v>
      </c>
      <c r="EF151" s="43">
        <f t="shared" si="351"/>
        <v>9.9528121674118744E-3</v>
      </c>
      <c r="EG151" s="13">
        <f ca="1">'13年1-9支出明细'!BD146/9*12</f>
        <v>111258.66666666666</v>
      </c>
      <c r="EH151" s="13">
        <f t="shared" si="412"/>
        <v>129118.48902155485</v>
      </c>
      <c r="EI151" s="43">
        <f t="shared" si="352"/>
        <v>1.4056042278090214E-2</v>
      </c>
      <c r="EJ151" s="13">
        <f ca="1">'13年1-9支出明细'!BE146/9*12</f>
        <v>0</v>
      </c>
      <c r="EK151" s="13">
        <f t="shared" si="413"/>
        <v>0</v>
      </c>
      <c r="EL151" s="13">
        <v>0</v>
      </c>
      <c r="EM151" s="43">
        <f t="shared" si="353"/>
        <v>0</v>
      </c>
      <c r="EN151" s="13">
        <f ca="1">'13年1-9支出明细'!BG146/9*12</f>
        <v>0</v>
      </c>
      <c r="EO151" s="13">
        <f t="shared" si="414"/>
        <v>0</v>
      </c>
      <c r="EP151" s="43">
        <f t="shared" si="354"/>
        <v>0</v>
      </c>
      <c r="EQ151" s="13">
        <f ca="1">'13年1-9支出明细'!BH146/9*12</f>
        <v>0</v>
      </c>
      <c r="ER151" s="13">
        <f t="shared" si="415"/>
        <v>0</v>
      </c>
      <c r="ES151" s="43">
        <f t="shared" si="355"/>
        <v>0</v>
      </c>
      <c r="ET151" s="13">
        <v>0</v>
      </c>
      <c r="EU151" s="13">
        <f t="shared" si="416"/>
        <v>0</v>
      </c>
      <c r="EV151" s="43">
        <f t="shared" si="356"/>
        <v>0</v>
      </c>
      <c r="EW151" s="13">
        <v>0</v>
      </c>
      <c r="EX151" s="13">
        <f t="shared" si="417"/>
        <v>0</v>
      </c>
      <c r="EY151" s="43">
        <f t="shared" si="357"/>
        <v>0</v>
      </c>
      <c r="EZ151" s="13">
        <f ca="1">'13年1-9支出明细'!BK146/9*12</f>
        <v>0</v>
      </c>
      <c r="FA151" s="13">
        <f t="shared" si="418"/>
        <v>0</v>
      </c>
      <c r="FB151" s="43">
        <f t="shared" si="358"/>
        <v>0</v>
      </c>
      <c r="FC151" s="13">
        <f ca="1">'13年1-9支出明细'!BL146/9*12</f>
        <v>0</v>
      </c>
      <c r="FD151" s="13">
        <f t="shared" si="419"/>
        <v>0</v>
      </c>
      <c r="FE151" s="43">
        <f t="shared" si="359"/>
        <v>0</v>
      </c>
      <c r="FF151" s="13">
        <f ca="1">'13年1-9支出明细'!BM146/9*12</f>
        <v>0</v>
      </c>
      <c r="FG151" s="13">
        <f t="shared" si="420"/>
        <v>0</v>
      </c>
      <c r="FH151" s="43">
        <f t="shared" si="360"/>
        <v>0</v>
      </c>
      <c r="FI151" s="13">
        <f ca="1">'13年1-9支出明细'!BN146/9*12</f>
        <v>15.599999999999998</v>
      </c>
      <c r="FJ151" s="13">
        <f ca="1">Sheet2!EX145+Sheet2!BF145</f>
        <v>0</v>
      </c>
      <c r="FK151" s="13">
        <f t="shared" si="421"/>
        <v>18.104193489672014</v>
      </c>
      <c r="FL151" s="43">
        <f t="shared" si="361"/>
        <v>1.1933851578687916E-5</v>
      </c>
      <c r="FM151" s="13">
        <f ca="1">'13年1-9支出明细'!BP146/9*12</f>
        <v>0</v>
      </c>
      <c r="FN151" s="13">
        <v>0</v>
      </c>
      <c r="FO151" s="43">
        <v>0</v>
      </c>
      <c r="FP151" s="13">
        <v>0</v>
      </c>
      <c r="FQ151" s="13">
        <f t="shared" si="422"/>
        <v>0</v>
      </c>
      <c r="FR151" s="43">
        <f t="shared" si="362"/>
        <v>0</v>
      </c>
      <c r="FS151" s="13">
        <f ca="1">'13年1-9支出明细'!BR146/9*12</f>
        <v>0</v>
      </c>
      <c r="FT151" s="13">
        <f ca="1">Sheet2!FC61+Sheet2!BJ61</f>
        <v>0</v>
      </c>
      <c r="FU151" s="13"/>
      <c r="FV151" s="43"/>
      <c r="FW151" s="13">
        <f ca="1">'13年1-9支出明细'!BT146/9*12</f>
        <v>0</v>
      </c>
      <c r="FX151" s="13">
        <f t="shared" si="423"/>
        <v>0</v>
      </c>
      <c r="FY151" s="43">
        <f t="shared" si="363"/>
        <v>0</v>
      </c>
      <c r="FZ151" s="12">
        <f ca="1">'13年1-9支出明细'!BU146/9*12</f>
        <v>16641.239999999998</v>
      </c>
      <c r="GA151" s="12">
        <f t="shared" si="424"/>
        <v>19312.578773594199</v>
      </c>
      <c r="GB151" s="43">
        <f t="shared" si="364"/>
        <v>5.7516638216416512E-4</v>
      </c>
      <c r="GC151" s="12">
        <f ca="1">'13年1-9支出明细'!BV146/9*12</f>
        <v>0</v>
      </c>
      <c r="GD151" s="12">
        <f t="shared" si="425"/>
        <v>0</v>
      </c>
      <c r="GE151" s="43">
        <f t="shared" si="365"/>
        <v>0</v>
      </c>
      <c r="GF151" s="12">
        <f ca="1">'13年1-9支出明细'!BW146/9*12</f>
        <v>0</v>
      </c>
      <c r="GG151" s="12">
        <f t="shared" si="426"/>
        <v>0</v>
      </c>
      <c r="GH151" s="43">
        <f t="shared" si="366"/>
        <v>0</v>
      </c>
      <c r="GI151" s="12">
        <v>0</v>
      </c>
      <c r="GJ151" s="12">
        <f t="shared" si="427"/>
        <v>0</v>
      </c>
      <c r="GK151" s="43">
        <f t="shared" si="367"/>
        <v>0</v>
      </c>
      <c r="GL151" s="27">
        <f t="shared" si="445"/>
        <v>0</v>
      </c>
      <c r="GM151" s="27">
        <f t="shared" si="428"/>
        <v>0</v>
      </c>
      <c r="GN151" s="43">
        <f t="shared" si="369"/>
        <v>0</v>
      </c>
      <c r="GO151" s="13">
        <f ca="1">'13年1-9支出明细'!BZ146/9*12</f>
        <v>0</v>
      </c>
      <c r="GP151" s="13" t="e">
        <f t="shared" si="429"/>
        <v>#DIV/0!</v>
      </c>
      <c r="GQ151" s="43" t="e">
        <f t="shared" si="370"/>
        <v>#DIV/0!</v>
      </c>
      <c r="GR151" s="13">
        <f ca="1">'13年1-9支出明细'!CA146/9*12</f>
        <v>0</v>
      </c>
      <c r="GS151" s="13">
        <f t="shared" si="430"/>
        <v>0</v>
      </c>
      <c r="GT151" s="43">
        <f t="shared" si="371"/>
        <v>0</v>
      </c>
      <c r="GU151" s="13">
        <f ca="1">'13年1-9支出明细'!CB146/9*12</f>
        <v>0</v>
      </c>
      <c r="GV151" s="27">
        <f t="shared" si="431"/>
        <v>0</v>
      </c>
      <c r="GW151" s="38">
        <f t="shared" si="374"/>
        <v>0</v>
      </c>
      <c r="GX151" s="13">
        <f ca="1">'13年1-9支出明细'!CC146/9*12</f>
        <v>0</v>
      </c>
      <c r="GY151" s="13">
        <f t="shared" si="432"/>
        <v>0</v>
      </c>
      <c r="GZ151" s="43">
        <f t="shared" si="372"/>
        <v>0</v>
      </c>
      <c r="HA151" s="13">
        <f ca="1">'13年1-9支出明细'!CD146/9*12</f>
        <v>0</v>
      </c>
      <c r="HB151" s="13">
        <f t="shared" si="433"/>
        <v>0</v>
      </c>
      <c r="HC151" s="56">
        <f t="shared" si="373"/>
        <v>0</v>
      </c>
    </row>
    <row r="152" spans="1:211">
      <c r="A152" s="18">
        <v>42104</v>
      </c>
      <c r="B152" s="3" t="s">
        <v>623</v>
      </c>
      <c r="C152" s="3" t="s">
        <v>441</v>
      </c>
      <c r="D152" s="12">
        <f t="shared" si="435"/>
        <v>995134.6166666667</v>
      </c>
      <c r="E152" s="12">
        <f t="shared" si="436"/>
        <v>23333.333333333332</v>
      </c>
      <c r="F152" s="13">
        <v>0</v>
      </c>
      <c r="G152" s="26">
        <f t="shared" si="375"/>
        <v>0</v>
      </c>
      <c r="H152" s="40">
        <f t="shared" si="376"/>
        <v>0</v>
      </c>
      <c r="I152" s="13">
        <v>0</v>
      </c>
      <c r="J152" s="13">
        <f t="shared" si="377"/>
        <v>0</v>
      </c>
      <c r="K152" s="40">
        <f t="shared" si="310"/>
        <v>0</v>
      </c>
      <c r="L152" s="13">
        <v>0</v>
      </c>
      <c r="M152" s="13">
        <f t="shared" si="378"/>
        <v>0</v>
      </c>
      <c r="N152" s="40">
        <f t="shared" si="311"/>
        <v>0</v>
      </c>
      <c r="O152" s="13">
        <v>44640</v>
      </c>
      <c r="P152" s="13">
        <v>5250</v>
      </c>
      <c r="Q152" s="13">
        <f t="shared" si="441"/>
        <v>51805.845985830703</v>
      </c>
      <c r="R152" s="43">
        <f t="shared" si="442"/>
        <v>7.9862601975096616E-3</v>
      </c>
      <c r="S152" s="124">
        <v>43840</v>
      </c>
      <c r="T152" s="130">
        <v>0</v>
      </c>
      <c r="U152" s="125">
        <v>5250</v>
      </c>
      <c r="V152" s="125">
        <f t="shared" si="379"/>
        <v>0</v>
      </c>
      <c r="W152" s="43">
        <f t="shared" si="314"/>
        <v>0</v>
      </c>
      <c r="X152" s="13">
        <f ca="1">'13年1-9支出明细'!K147/9*12</f>
        <v>23333.333333333332</v>
      </c>
      <c r="Y152" s="13">
        <f t="shared" si="380"/>
        <v>27078.92188626156</v>
      </c>
      <c r="Z152" s="43">
        <f t="shared" si="315"/>
        <v>9.581097971927929E-3</v>
      </c>
      <c r="AA152" s="13">
        <f ca="1">'13年1-9支出明细'!L147/9*12</f>
        <v>0</v>
      </c>
      <c r="AB152" s="13">
        <f t="shared" si="381"/>
        <v>0</v>
      </c>
      <c r="AC152" s="43">
        <f t="shared" si="316"/>
        <v>0</v>
      </c>
      <c r="AD152" s="13">
        <f ca="1">'13年1-9支出明细'!M147/9*12</f>
        <v>0</v>
      </c>
      <c r="AE152" s="13">
        <f t="shared" si="382"/>
        <v>0</v>
      </c>
      <c r="AF152" s="43">
        <f t="shared" si="317"/>
        <v>0</v>
      </c>
      <c r="AG152" s="13">
        <f ca="1">'13年1-9支出明细'!N147/9*12</f>
        <v>0</v>
      </c>
      <c r="AH152" s="23">
        <v>0</v>
      </c>
      <c r="AI152" s="43">
        <v>0</v>
      </c>
      <c r="AJ152" s="23">
        <f t="shared" si="318"/>
        <v>0</v>
      </c>
      <c r="AK152" s="23">
        <f t="shared" si="319"/>
        <v>0</v>
      </c>
      <c r="AL152" s="43">
        <f t="shared" si="320"/>
        <v>0</v>
      </c>
      <c r="AM152" s="13">
        <f ca="1">'13年1-9支出明细'!P147/9*12</f>
        <v>0</v>
      </c>
      <c r="AN152" s="13">
        <f t="shared" si="383"/>
        <v>0</v>
      </c>
      <c r="AO152" s="43">
        <f t="shared" si="321"/>
        <v>0</v>
      </c>
      <c r="AP152" s="13">
        <f ca="1">'13年1-9支出明细'!Q147/9*12</f>
        <v>0</v>
      </c>
      <c r="AQ152" s="13">
        <f t="shared" si="384"/>
        <v>0</v>
      </c>
      <c r="AR152" s="43">
        <f t="shared" si="322"/>
        <v>0</v>
      </c>
      <c r="AS152" s="13">
        <f ca="1">'13年1-9支出明细'!R147/9*12</f>
        <v>0</v>
      </c>
      <c r="AT152" s="13">
        <f t="shared" si="385"/>
        <v>0</v>
      </c>
      <c r="AU152" s="43">
        <f t="shared" si="323"/>
        <v>0</v>
      </c>
      <c r="AV152" s="13">
        <v>0</v>
      </c>
      <c r="AW152" s="13">
        <f t="shared" si="386"/>
        <v>0</v>
      </c>
      <c r="AX152" s="43">
        <f t="shared" si="324"/>
        <v>0</v>
      </c>
      <c r="AY152" s="12">
        <f t="shared" si="387"/>
        <v>84359.55</v>
      </c>
      <c r="AZ152" s="31">
        <f t="shared" si="388"/>
        <v>97901.385634721868</v>
      </c>
      <c r="BA152" s="43">
        <f t="shared" si="325"/>
        <v>8.0808175324941054E-4</v>
      </c>
      <c r="BB152" s="13">
        <f ca="1">'13年1-9支出明细'!U147/9*12</f>
        <v>0</v>
      </c>
      <c r="BC152" s="13">
        <f t="shared" si="389"/>
        <v>0</v>
      </c>
      <c r="BD152" s="43">
        <f t="shared" si="326"/>
        <v>0</v>
      </c>
      <c r="BE152" s="13">
        <f ca="1">'13年1-9支出明细'!V147/9*12</f>
        <v>0</v>
      </c>
      <c r="BF152" s="13">
        <f t="shared" si="390"/>
        <v>0</v>
      </c>
      <c r="BG152" s="43">
        <f t="shared" si="327"/>
        <v>0</v>
      </c>
      <c r="BH152" s="13">
        <f ca="1">'13年1-9支出明细'!W147/9*12</f>
        <v>0</v>
      </c>
      <c r="BI152" s="13">
        <f t="shared" si="391"/>
        <v>0</v>
      </c>
      <c r="BJ152" s="43">
        <f t="shared" si="328"/>
        <v>0</v>
      </c>
      <c r="BK152" s="13">
        <f ca="1">'13年1-9支出明细'!X147/9*12</f>
        <v>0</v>
      </c>
      <c r="BL152" s="13">
        <f t="shared" si="392"/>
        <v>0</v>
      </c>
      <c r="BM152" s="43">
        <f t="shared" si="329"/>
        <v>0</v>
      </c>
      <c r="BN152" s="13">
        <f ca="1">'13年1-9支出明细'!Y147/9*12</f>
        <v>25040</v>
      </c>
      <c r="BO152" s="13">
        <f t="shared" si="393"/>
        <v>29059.551601370982</v>
      </c>
      <c r="BP152" s="43">
        <f t="shared" si="330"/>
        <v>1.238677209089287E-2</v>
      </c>
      <c r="BQ152" s="13">
        <f ca="1">'13年1-9支出明细'!Z147/9*12</f>
        <v>107.2</v>
      </c>
      <c r="BR152" s="13">
        <f ca="1">Sheet2!EP146+Sheet2!V146</f>
        <v>59212.35</v>
      </c>
      <c r="BS152" s="13">
        <f t="shared" si="394"/>
        <v>124.40830398031028</v>
      </c>
      <c r="BT152" s="43">
        <f t="shared" si="331"/>
        <v>1.2121286117159268E-6</v>
      </c>
      <c r="BU152" s="13">
        <f ca="1">'13年1-9支出明细'!AB147/9*12</f>
        <v>1996.4666666666665</v>
      </c>
      <c r="BV152" s="13">
        <f t="shared" si="395"/>
        <v>2316.9499249367855</v>
      </c>
      <c r="BW152" s="43">
        <f t="shared" si="332"/>
        <v>4.4045779018001078E-4</v>
      </c>
      <c r="BX152" s="13">
        <f ca="1">'13年1-9支出明细'!AC147/9*12</f>
        <v>91620</v>
      </c>
      <c r="BY152" s="13">
        <f t="shared" si="396"/>
        <v>106327.3209951122</v>
      </c>
      <c r="BZ152" s="43">
        <f t="shared" si="333"/>
        <v>8.1681697473934528E-2</v>
      </c>
      <c r="CA152" s="12">
        <f t="shared" si="434"/>
        <v>0</v>
      </c>
      <c r="CB152" s="30">
        <f t="shared" si="397"/>
        <v>0</v>
      </c>
      <c r="CC152" s="43">
        <f t="shared" si="334"/>
        <v>0</v>
      </c>
      <c r="CD152" s="13">
        <f ca="1">'13年1-9支出明细'!AE147/9*12</f>
        <v>0</v>
      </c>
      <c r="CE152" s="13">
        <f t="shared" si="398"/>
        <v>0</v>
      </c>
      <c r="CF152" s="43">
        <f t="shared" si="335"/>
        <v>0</v>
      </c>
      <c r="CG152" s="13">
        <f ca="1">'13年1-9支出明细'!AF147/9*12</f>
        <v>0</v>
      </c>
      <c r="CH152" s="13">
        <f ca="1">Sheet2!BP146+Sheet2!ET146</f>
        <v>0</v>
      </c>
      <c r="CI152" s="13">
        <f t="shared" si="399"/>
        <v>0</v>
      </c>
      <c r="CJ152" s="43">
        <f t="shared" si="336"/>
        <v>0</v>
      </c>
      <c r="CK152" s="12">
        <f t="shared" si="443"/>
        <v>199.33333333333331</v>
      </c>
      <c r="CL152" s="30">
        <f t="shared" si="400"/>
        <v>231.33136125692022</v>
      </c>
      <c r="CM152" s="43">
        <f t="shared" si="338"/>
        <v>2.1757021942286547E-6</v>
      </c>
      <c r="CN152" s="13">
        <f ca="1">'13年1-9支出明细'!AI147/9*12</f>
        <v>0</v>
      </c>
      <c r="CO152" s="13">
        <f t="shared" si="401"/>
        <v>0</v>
      </c>
      <c r="CP152" s="43">
        <f t="shared" si="339"/>
        <v>0</v>
      </c>
      <c r="CQ152" s="13">
        <f ca="1">'13年1-9支出明细'!AJ147/9*12</f>
        <v>0</v>
      </c>
      <c r="CR152" s="13">
        <f t="shared" si="402"/>
        <v>0</v>
      </c>
      <c r="CS152" s="43">
        <f t="shared" si="340"/>
        <v>0</v>
      </c>
      <c r="CT152" s="13">
        <f ca="1">'13年1-9支出明细'!AK147/9*12</f>
        <v>0</v>
      </c>
      <c r="CU152" s="13">
        <f t="shared" si="403"/>
        <v>0</v>
      </c>
      <c r="CV152" s="43">
        <f t="shared" si="341"/>
        <v>0</v>
      </c>
      <c r="CW152" s="13">
        <f ca="1">'13年1-9支出明细'!AL147/9*12</f>
        <v>0</v>
      </c>
      <c r="CX152" s="13">
        <f t="shared" si="404"/>
        <v>0</v>
      </c>
      <c r="CY152" s="43">
        <f t="shared" si="342"/>
        <v>0</v>
      </c>
      <c r="CZ152" s="13">
        <f ca="1">'13年1-9支出明细'!AM147/9*12</f>
        <v>0</v>
      </c>
      <c r="DA152" s="13">
        <f t="shared" si="405"/>
        <v>0</v>
      </c>
      <c r="DB152" s="43">
        <f t="shared" si="343"/>
        <v>0</v>
      </c>
      <c r="DC152" s="13">
        <f ca="1">'13年1-9支出明细'!AN147/9*12</f>
        <v>0</v>
      </c>
      <c r="DD152" s="13">
        <f t="shared" si="406"/>
        <v>0</v>
      </c>
      <c r="DE152" s="14">
        <f t="shared" si="444"/>
        <v>0</v>
      </c>
      <c r="DF152" s="43">
        <f t="shared" si="345"/>
        <v>0</v>
      </c>
      <c r="DG152" s="13">
        <f ca="1">'13年1-9支出明细'!AP147/9*12</f>
        <v>0</v>
      </c>
      <c r="DH152" s="13">
        <f t="shared" si="407"/>
        <v>0</v>
      </c>
      <c r="DI152" s="43">
        <f t="shared" si="346"/>
        <v>0</v>
      </c>
      <c r="DJ152" s="13">
        <f ca="1">'13年1-9支出明细'!AQ147/9*12</f>
        <v>0</v>
      </c>
      <c r="DK152" s="13">
        <f t="shared" si="408"/>
        <v>0</v>
      </c>
      <c r="DL152" s="43">
        <f t="shared" si="347"/>
        <v>0</v>
      </c>
      <c r="DM152" s="13">
        <f ca="1">'13年1-9支出明细'!AR147/9*12</f>
        <v>0</v>
      </c>
      <c r="DN152" s="13">
        <f ca="1">Sheet2!DK146+Sheet2!AH146</f>
        <v>0</v>
      </c>
      <c r="DO152" s="13"/>
      <c r="DP152" s="43">
        <f t="shared" si="348"/>
        <v>0</v>
      </c>
      <c r="DQ152" s="13">
        <f ca="1">'13年1-9支出明细'!AT147/9*12</f>
        <v>0</v>
      </c>
      <c r="DR152" s="13">
        <f t="shared" si="409"/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43">
        <f t="shared" si="349"/>
        <v>0</v>
      </c>
      <c r="EA152" s="13">
        <v>0</v>
      </c>
      <c r="EB152" s="13">
        <f t="shared" si="410"/>
        <v>0</v>
      </c>
      <c r="EC152" s="43">
        <f t="shared" si="350"/>
        <v>0</v>
      </c>
      <c r="ED152" s="13">
        <f ca="1">'13年1-9支出明细'!BC147/9*12</f>
        <v>0</v>
      </c>
      <c r="EE152" s="13">
        <f t="shared" si="411"/>
        <v>0</v>
      </c>
      <c r="EF152" s="43">
        <f t="shared" si="351"/>
        <v>0</v>
      </c>
      <c r="EG152" s="13">
        <f ca="1">'13年1-9支出明细'!BD147/9*12</f>
        <v>0</v>
      </c>
      <c r="EH152" s="13">
        <f t="shared" si="412"/>
        <v>0</v>
      </c>
      <c r="EI152" s="43">
        <f t="shared" si="352"/>
        <v>0</v>
      </c>
      <c r="EJ152" s="13">
        <f ca="1">'13年1-9支出明细'!BE147/9*12</f>
        <v>0</v>
      </c>
      <c r="EK152" s="13">
        <f t="shared" si="413"/>
        <v>0</v>
      </c>
      <c r="EL152" s="13">
        <v>0</v>
      </c>
      <c r="EM152" s="43">
        <f t="shared" si="353"/>
        <v>0</v>
      </c>
      <c r="EN152" s="13">
        <f ca="1">'13年1-9支出明细'!BG147/9*12</f>
        <v>0</v>
      </c>
      <c r="EO152" s="13">
        <f t="shared" si="414"/>
        <v>0</v>
      </c>
      <c r="EP152" s="43">
        <f t="shared" si="354"/>
        <v>0</v>
      </c>
      <c r="EQ152" s="13">
        <f ca="1">'13年1-9支出明细'!BH147/9*12</f>
        <v>0</v>
      </c>
      <c r="ER152" s="13">
        <f t="shared" si="415"/>
        <v>0</v>
      </c>
      <c r="ES152" s="43">
        <f t="shared" si="355"/>
        <v>0</v>
      </c>
      <c r="ET152" s="13">
        <v>0</v>
      </c>
      <c r="EU152" s="13">
        <f t="shared" si="416"/>
        <v>0</v>
      </c>
      <c r="EV152" s="43">
        <f t="shared" si="356"/>
        <v>0</v>
      </c>
      <c r="EW152" s="13">
        <v>0</v>
      </c>
      <c r="EX152" s="13">
        <f t="shared" si="417"/>
        <v>0</v>
      </c>
      <c r="EY152" s="43">
        <f t="shared" si="357"/>
        <v>0</v>
      </c>
      <c r="EZ152" s="13">
        <f ca="1">'13年1-9支出明细'!BK147/9*12</f>
        <v>0</v>
      </c>
      <c r="FA152" s="13">
        <f t="shared" si="418"/>
        <v>0</v>
      </c>
      <c r="FB152" s="43">
        <f t="shared" si="358"/>
        <v>0</v>
      </c>
      <c r="FC152" s="13">
        <f ca="1">'13年1-9支出明细'!BL147/9*12</f>
        <v>0</v>
      </c>
      <c r="FD152" s="13">
        <f t="shared" si="419"/>
        <v>0</v>
      </c>
      <c r="FE152" s="43">
        <f t="shared" si="359"/>
        <v>0</v>
      </c>
      <c r="FF152" s="13">
        <f ca="1">'13年1-9支出明细'!BM147/9*12</f>
        <v>0</v>
      </c>
      <c r="FG152" s="13">
        <f t="shared" si="420"/>
        <v>0</v>
      </c>
      <c r="FH152" s="43">
        <f t="shared" si="360"/>
        <v>0</v>
      </c>
      <c r="FI152" s="13">
        <f ca="1">'13年1-9支出明细'!BN147/9*12</f>
        <v>199.33333333333331</v>
      </c>
      <c r="FJ152" s="13">
        <f ca="1">Sheet2!EX146+Sheet2!BF146</f>
        <v>0</v>
      </c>
      <c r="FK152" s="13">
        <f t="shared" si="421"/>
        <v>231.33136125692019</v>
      </c>
      <c r="FL152" s="43">
        <f t="shared" si="361"/>
        <v>1.5248810350545672E-4</v>
      </c>
      <c r="FM152" s="13">
        <f ca="1">'13年1-9支出明细'!BP147/9*12</f>
        <v>0</v>
      </c>
      <c r="FN152" s="13">
        <v>0</v>
      </c>
      <c r="FO152" s="43">
        <v>0</v>
      </c>
      <c r="FP152" s="13">
        <v>0</v>
      </c>
      <c r="FQ152" s="13">
        <f t="shared" si="422"/>
        <v>0</v>
      </c>
      <c r="FR152" s="43">
        <f t="shared" si="362"/>
        <v>0</v>
      </c>
      <c r="FS152" s="13">
        <f ca="1">'13年1-9支出明细'!BR147/9*12</f>
        <v>0</v>
      </c>
      <c r="FT152" s="13">
        <f ca="1">Sheet2!FC62+Sheet2!BJ62</f>
        <v>0</v>
      </c>
      <c r="FU152" s="13"/>
      <c r="FV152" s="43"/>
      <c r="FW152" s="13">
        <f ca="1">'13年1-9支出明细'!BT147/9*12</f>
        <v>0</v>
      </c>
      <c r="FX152" s="13">
        <f t="shared" si="423"/>
        <v>0</v>
      </c>
      <c r="FY152" s="43">
        <f t="shared" si="363"/>
        <v>0</v>
      </c>
      <c r="FZ152" s="12">
        <f ca="1">'13年1-9支出明细'!BU147/9*12</f>
        <v>887242.4</v>
      </c>
      <c r="GA152" s="12">
        <f t="shared" si="424"/>
        <v>1029667.1847333958</v>
      </c>
      <c r="GB152" s="43">
        <f t="shared" si="364"/>
        <v>3.0665503370581226E-2</v>
      </c>
      <c r="GC152" s="12">
        <f ca="1">'13年1-9支出明细'!BV147/9*12</f>
        <v>0</v>
      </c>
      <c r="GD152" s="12">
        <f t="shared" si="425"/>
        <v>0</v>
      </c>
      <c r="GE152" s="43">
        <f t="shared" si="365"/>
        <v>0</v>
      </c>
      <c r="GF152" s="12"/>
      <c r="GG152" s="12">
        <f t="shared" si="426"/>
        <v>0</v>
      </c>
      <c r="GH152" s="43">
        <f t="shared" si="366"/>
        <v>0</v>
      </c>
      <c r="GI152" s="12">
        <v>0</v>
      </c>
      <c r="GJ152" s="12">
        <f t="shared" si="427"/>
        <v>0</v>
      </c>
      <c r="GK152" s="43">
        <f t="shared" si="367"/>
        <v>0</v>
      </c>
      <c r="GL152" s="27">
        <f t="shared" si="445"/>
        <v>0</v>
      </c>
      <c r="GM152" s="27">
        <f t="shared" si="428"/>
        <v>0</v>
      </c>
      <c r="GN152" s="43">
        <f t="shared" si="369"/>
        <v>0</v>
      </c>
      <c r="GO152" s="13">
        <f ca="1">'13年1-9支出明细'!BZ147/9*12</f>
        <v>0</v>
      </c>
      <c r="GP152" s="13" t="e">
        <f t="shared" si="429"/>
        <v>#DIV/0!</v>
      </c>
      <c r="GQ152" s="43" t="e">
        <f t="shared" si="370"/>
        <v>#DIV/0!</v>
      </c>
      <c r="GR152" s="13">
        <f ca="1">'13年1-9支出明细'!CA147/9*12</f>
        <v>0</v>
      </c>
      <c r="GS152" s="13">
        <f t="shared" si="430"/>
        <v>0</v>
      </c>
      <c r="GT152" s="43">
        <f t="shared" si="371"/>
        <v>0</v>
      </c>
      <c r="GU152" s="13">
        <f ca="1">'13年1-9支出明细'!CB147/9*12</f>
        <v>0</v>
      </c>
      <c r="GV152" s="27">
        <f t="shared" si="431"/>
        <v>0</v>
      </c>
      <c r="GW152" s="38">
        <f t="shared" si="374"/>
        <v>0</v>
      </c>
      <c r="GX152" s="13">
        <f ca="1">'13年1-9支出明细'!CC147/9*12</f>
        <v>0</v>
      </c>
      <c r="GY152" s="13">
        <f t="shared" si="432"/>
        <v>0</v>
      </c>
      <c r="GZ152" s="43">
        <f t="shared" si="372"/>
        <v>0</v>
      </c>
      <c r="HA152" s="13">
        <f ca="1">'13年1-9支出明细'!CD147/9*12</f>
        <v>0</v>
      </c>
      <c r="HB152" s="13">
        <f t="shared" si="433"/>
        <v>0</v>
      </c>
      <c r="HC152" s="56">
        <f t="shared" si="373"/>
        <v>0</v>
      </c>
    </row>
    <row r="153" spans="1:211">
      <c r="A153" s="18">
        <v>422</v>
      </c>
      <c r="B153" s="3" t="s">
        <v>624</v>
      </c>
      <c r="C153" s="3" t="s">
        <v>442</v>
      </c>
      <c r="D153" s="12">
        <f t="shared" si="435"/>
        <v>4928575.0200000005</v>
      </c>
      <c r="E153" s="12">
        <f t="shared" si="436"/>
        <v>531069.33333333337</v>
      </c>
      <c r="F153" s="13">
        <v>185280</v>
      </c>
      <c r="G153" s="26">
        <f t="shared" si="375"/>
        <v>215022.1134465661</v>
      </c>
      <c r="H153" s="40">
        <f t="shared" si="376"/>
        <v>2.7127325193027434E-3</v>
      </c>
      <c r="I153" s="13">
        <v>67240</v>
      </c>
      <c r="J153" s="13">
        <f t="shared" si="377"/>
        <v>78033.71604138118</v>
      </c>
      <c r="K153" s="40">
        <f t="shared" si="310"/>
        <v>1.8111785487503595E-3</v>
      </c>
      <c r="L153" s="13">
        <v>83376</v>
      </c>
      <c r="M153" s="13">
        <f t="shared" si="378"/>
        <v>96759.951050954754</v>
      </c>
      <c r="N153" s="40">
        <f t="shared" si="311"/>
        <v>2.7127325193027439E-3</v>
      </c>
      <c r="O153" s="13">
        <v>22320</v>
      </c>
      <c r="P153" s="13">
        <v>16060</v>
      </c>
      <c r="Q153" s="13">
        <f t="shared" si="441"/>
        <v>25902.922992915352</v>
      </c>
      <c r="R153" s="43">
        <f t="shared" si="442"/>
        <v>3.9931300987548308E-3</v>
      </c>
      <c r="S153" s="124">
        <v>21920</v>
      </c>
      <c r="T153" s="130">
        <v>9600</v>
      </c>
      <c r="U153" s="125">
        <v>16060</v>
      </c>
      <c r="V153" s="125">
        <f t="shared" si="379"/>
        <v>11141.042147490474</v>
      </c>
      <c r="W153" s="43">
        <f t="shared" si="314"/>
        <v>1.7174753112924003E-3</v>
      </c>
      <c r="X153" s="13">
        <f ca="1">'13年1-9支出明细'!K148/9*12</f>
        <v>185573.33333333334</v>
      </c>
      <c r="Y153" s="13">
        <f t="shared" si="380"/>
        <v>215362.53417885053</v>
      </c>
      <c r="Z153" s="43">
        <f t="shared" si="315"/>
        <v>7.6199840899024526E-2</v>
      </c>
      <c r="AA153" s="13">
        <f ca="1">'13年1-9支出明细'!L148/9*12</f>
        <v>0</v>
      </c>
      <c r="AB153" s="13">
        <f t="shared" si="381"/>
        <v>0</v>
      </c>
      <c r="AC153" s="43">
        <f t="shared" si="316"/>
        <v>0</v>
      </c>
      <c r="AD153" s="13">
        <f ca="1">'13年1-9支出明细'!M148/9*12</f>
        <v>0</v>
      </c>
      <c r="AE153" s="13">
        <f t="shared" si="382"/>
        <v>0</v>
      </c>
      <c r="AF153" s="43">
        <f t="shared" si="317"/>
        <v>0</v>
      </c>
      <c r="AG153" s="13">
        <f ca="1">'13年1-9支出明细'!N148/9*12</f>
        <v>0</v>
      </c>
      <c r="AH153" s="23">
        <v>0</v>
      </c>
      <c r="AI153" s="43">
        <v>0</v>
      </c>
      <c r="AJ153" s="23">
        <f t="shared" si="318"/>
        <v>0</v>
      </c>
      <c r="AK153" s="23">
        <f t="shared" si="319"/>
        <v>0</v>
      </c>
      <c r="AL153" s="43">
        <f t="shared" si="320"/>
        <v>0</v>
      </c>
      <c r="AM153" s="13">
        <f ca="1">'13年1-9支出明细'!P148/9*12</f>
        <v>0</v>
      </c>
      <c r="AN153" s="13">
        <f t="shared" si="383"/>
        <v>0</v>
      </c>
      <c r="AO153" s="43">
        <f t="shared" si="321"/>
        <v>0</v>
      </c>
      <c r="AP153" s="13">
        <f ca="1">'13年1-9支出明细'!Q148/9*12</f>
        <v>0</v>
      </c>
      <c r="AQ153" s="13">
        <f t="shared" si="384"/>
        <v>0</v>
      </c>
      <c r="AR153" s="43">
        <f t="shared" si="322"/>
        <v>0</v>
      </c>
      <c r="AS153" s="13">
        <f ca="1">'13年1-9支出明细'!R148/9*12</f>
        <v>0</v>
      </c>
      <c r="AT153" s="13">
        <f t="shared" si="385"/>
        <v>0</v>
      </c>
      <c r="AU153" s="43">
        <f t="shared" si="323"/>
        <v>0</v>
      </c>
      <c r="AV153" s="13">
        <v>0</v>
      </c>
      <c r="AW153" s="13">
        <f t="shared" si="386"/>
        <v>0</v>
      </c>
      <c r="AX153" s="43">
        <f t="shared" si="324"/>
        <v>0</v>
      </c>
      <c r="AY153" s="12">
        <f t="shared" si="387"/>
        <v>10601.060000000001</v>
      </c>
      <c r="AZ153" s="31">
        <f t="shared" si="388"/>
        <v>12302.797527924517</v>
      </c>
      <c r="BA153" s="43">
        <f t="shared" si="325"/>
        <v>1.0154775779508304E-4</v>
      </c>
      <c r="BB153" s="13">
        <f ca="1">'13年1-9支出明细'!U148/9*12</f>
        <v>0</v>
      </c>
      <c r="BC153" s="13">
        <f t="shared" si="389"/>
        <v>0</v>
      </c>
      <c r="BD153" s="43">
        <f t="shared" si="326"/>
        <v>0</v>
      </c>
      <c r="BE153" s="13">
        <f ca="1">'13年1-9支出明细'!V148/9*12</f>
        <v>0</v>
      </c>
      <c r="BF153" s="13">
        <f t="shared" si="390"/>
        <v>0</v>
      </c>
      <c r="BG153" s="43">
        <f t="shared" si="327"/>
        <v>0</v>
      </c>
      <c r="BH153" s="13">
        <f ca="1">'13年1-9支出明细'!W148/9*12</f>
        <v>0</v>
      </c>
      <c r="BI153" s="13">
        <f t="shared" si="391"/>
        <v>0</v>
      </c>
      <c r="BJ153" s="43">
        <f t="shared" si="328"/>
        <v>0</v>
      </c>
      <c r="BK153" s="13">
        <f ca="1">'13年1-9支出明细'!X148/9*12</f>
        <v>854.66666666666674</v>
      </c>
      <c r="BL153" s="13">
        <f t="shared" si="392"/>
        <v>991.86222451963783</v>
      </c>
      <c r="BM153" s="43">
        <f t="shared" si="329"/>
        <v>1.2573726220234524E-3</v>
      </c>
      <c r="BN153" s="13">
        <f ca="1">'13年1-9支出明细'!Y148/9*12</f>
        <v>0</v>
      </c>
      <c r="BO153" s="13">
        <f t="shared" si="393"/>
        <v>0</v>
      </c>
      <c r="BP153" s="43">
        <f t="shared" si="330"/>
        <v>0</v>
      </c>
      <c r="BQ153" s="13">
        <f ca="1">'13年1-9支出明细'!Z148/9*12</f>
        <v>3219.5333333333338</v>
      </c>
      <c r="BR153" s="13">
        <f ca="1">Sheet2!EP147+Sheet2!V147</f>
        <v>6526.86</v>
      </c>
      <c r="BS153" s="13">
        <f t="shared" si="394"/>
        <v>3736.3496418663713</v>
      </c>
      <c r="BT153" s="43">
        <f t="shared" si="331"/>
        <v>3.6403810351739592E-5</v>
      </c>
      <c r="BU153" s="13">
        <f ca="1">'13年1-9支出明细'!AB148/9*12</f>
        <v>5922.4800000000014</v>
      </c>
      <c r="BV153" s="13">
        <f t="shared" si="395"/>
        <v>6873.18742684056</v>
      </c>
      <c r="BW153" s="43">
        <f t="shared" si="332"/>
        <v>1.3066095701666164E-3</v>
      </c>
      <c r="BX153" s="13">
        <f ca="1">'13年1-9支出明细'!AC148/9*12</f>
        <v>2400</v>
      </c>
      <c r="BY153" s="13">
        <f t="shared" si="396"/>
        <v>2785.2605368726186</v>
      </c>
      <c r="BZ153" s="43">
        <f t="shared" si="333"/>
        <v>2.1396646358594509E-3</v>
      </c>
      <c r="CA153" s="12">
        <f t="shared" si="434"/>
        <v>52</v>
      </c>
      <c r="CB153" s="30">
        <f t="shared" si="397"/>
        <v>60.347311632240057</v>
      </c>
      <c r="CC153" s="43">
        <f t="shared" si="334"/>
        <v>1.9443492551013766E-7</v>
      </c>
      <c r="CD153" s="13">
        <f ca="1">'13年1-9支出明细'!AE148/9*12</f>
        <v>52</v>
      </c>
      <c r="CE153" s="13">
        <f t="shared" si="398"/>
        <v>60.347311632240064</v>
      </c>
      <c r="CF153" s="43">
        <f t="shared" si="335"/>
        <v>2.2507874771712476E-7</v>
      </c>
      <c r="CG153" s="13">
        <f ca="1">'13年1-9支出明细'!AF148/9*12</f>
        <v>0</v>
      </c>
      <c r="CH153" s="13">
        <f ca="1">Sheet2!BP147+Sheet2!ET147</f>
        <v>0</v>
      </c>
      <c r="CI153" s="13">
        <f t="shared" si="399"/>
        <v>0</v>
      </c>
      <c r="CJ153" s="43">
        <f t="shared" si="336"/>
        <v>0</v>
      </c>
      <c r="CK153" s="12">
        <f t="shared" si="443"/>
        <v>4292615</v>
      </c>
      <c r="CL153" s="30">
        <f t="shared" si="400"/>
        <v>4981687.9831197727</v>
      </c>
      <c r="CM153" s="43">
        <f t="shared" si="338"/>
        <v>4.6853437497385471E-2</v>
      </c>
      <c r="CN153" s="13">
        <f ca="1">'13年1-9支出明细'!AI148/9*12</f>
        <v>0</v>
      </c>
      <c r="CO153" s="13">
        <f t="shared" si="401"/>
        <v>0</v>
      </c>
      <c r="CP153" s="43">
        <f t="shared" si="339"/>
        <v>0</v>
      </c>
      <c r="CQ153" s="13">
        <f ca="1">'13年1-9支出明细'!AJ148/9*12</f>
        <v>0</v>
      </c>
      <c r="CR153" s="13">
        <f t="shared" si="402"/>
        <v>0</v>
      </c>
      <c r="CS153" s="43">
        <f t="shared" si="340"/>
        <v>0</v>
      </c>
      <c r="CT153" s="13">
        <f ca="1">'13年1-9支出明细'!AK148/9*12</f>
        <v>0</v>
      </c>
      <c r="CU153" s="13">
        <f t="shared" si="403"/>
        <v>0</v>
      </c>
      <c r="CV153" s="43">
        <f t="shared" si="341"/>
        <v>0</v>
      </c>
      <c r="CW153" s="13">
        <f ca="1">'13年1-9支出明细'!AL148/9*12</f>
        <v>0</v>
      </c>
      <c r="CX153" s="13">
        <f t="shared" si="404"/>
        <v>0</v>
      </c>
      <c r="CY153" s="43">
        <f t="shared" si="342"/>
        <v>0</v>
      </c>
      <c r="CZ153" s="13">
        <f ca="1">'13年1-9支出明细'!AM148/9*12</f>
        <v>0</v>
      </c>
      <c r="DA153" s="13">
        <f t="shared" si="405"/>
        <v>0</v>
      </c>
      <c r="DB153" s="43">
        <f t="shared" si="343"/>
        <v>0</v>
      </c>
      <c r="DC153" s="13">
        <f ca="1">'13年1-9支出明细'!AN148/9*12</f>
        <v>0</v>
      </c>
      <c r="DD153" s="13">
        <f t="shared" si="406"/>
        <v>0</v>
      </c>
      <c r="DE153" s="14">
        <f t="shared" si="444"/>
        <v>4292615</v>
      </c>
      <c r="DF153" s="43">
        <f t="shared" si="345"/>
        <v>0</v>
      </c>
      <c r="DG153" s="13">
        <f ca="1">'13年1-9支出明细'!AP148/9*12</f>
        <v>0</v>
      </c>
      <c r="DH153" s="13">
        <f t="shared" si="407"/>
        <v>0</v>
      </c>
      <c r="DI153" s="43">
        <f t="shared" si="346"/>
        <v>0</v>
      </c>
      <c r="DJ153" s="13">
        <v>4288375</v>
      </c>
      <c r="DK153" s="13">
        <f t="shared" si="408"/>
        <v>4976767.3561712969</v>
      </c>
      <c r="DL153" s="43">
        <f t="shared" si="347"/>
        <v>1</v>
      </c>
      <c r="DM153" s="13">
        <v>4240</v>
      </c>
      <c r="DN153" s="13">
        <f ca="1">Sheet2!DK147+Sheet2!AH147</f>
        <v>0</v>
      </c>
      <c r="DO153" s="13"/>
      <c r="DP153" s="43">
        <f t="shared" si="348"/>
        <v>1</v>
      </c>
      <c r="DQ153" s="13">
        <f ca="1">'13年1-9支出明细'!AT148/9*12</f>
        <v>0</v>
      </c>
      <c r="DR153" s="13">
        <f t="shared" si="409"/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43">
        <f t="shared" si="349"/>
        <v>0</v>
      </c>
      <c r="EA153" s="13">
        <v>0</v>
      </c>
      <c r="EB153" s="13">
        <f t="shared" si="410"/>
        <v>0</v>
      </c>
      <c r="EC153" s="43">
        <f t="shared" si="350"/>
        <v>0</v>
      </c>
      <c r="ED153" s="13">
        <f ca="1">'13年1-9支出明细'!BC148/9*12</f>
        <v>0</v>
      </c>
      <c r="EE153" s="13">
        <f t="shared" si="411"/>
        <v>0</v>
      </c>
      <c r="EF153" s="43">
        <f t="shared" si="351"/>
        <v>0</v>
      </c>
      <c r="EG153" s="13">
        <f ca="1">'13年1-9支出明细'!BD148/9*12</f>
        <v>0</v>
      </c>
      <c r="EH153" s="13">
        <f t="shared" si="412"/>
        <v>0</v>
      </c>
      <c r="EI153" s="43">
        <f t="shared" si="352"/>
        <v>0</v>
      </c>
      <c r="EJ153" s="13">
        <f ca="1">'13年1-9支出明细'!BE148/9*12</f>
        <v>0</v>
      </c>
      <c r="EK153" s="13">
        <f t="shared" si="413"/>
        <v>0</v>
      </c>
      <c r="EL153" s="13">
        <v>0</v>
      </c>
      <c r="EM153" s="43">
        <f t="shared" si="353"/>
        <v>0</v>
      </c>
      <c r="EN153" s="13">
        <f ca="1">'13年1-9支出明细'!BG148/9*12</f>
        <v>0</v>
      </c>
      <c r="EO153" s="13">
        <f t="shared" si="414"/>
        <v>0</v>
      </c>
      <c r="EP153" s="43">
        <f t="shared" si="354"/>
        <v>0</v>
      </c>
      <c r="EQ153" s="13">
        <f ca="1">'13年1-9支出明细'!BH148/9*12</f>
        <v>0</v>
      </c>
      <c r="ER153" s="13">
        <f t="shared" si="415"/>
        <v>0</v>
      </c>
      <c r="ES153" s="43">
        <f t="shared" si="355"/>
        <v>0</v>
      </c>
      <c r="ET153" s="13">
        <v>0</v>
      </c>
      <c r="EU153" s="13">
        <f t="shared" si="416"/>
        <v>0</v>
      </c>
      <c r="EV153" s="43">
        <f t="shared" si="356"/>
        <v>0</v>
      </c>
      <c r="EW153" s="13">
        <v>0</v>
      </c>
      <c r="EX153" s="13">
        <f t="shared" si="417"/>
        <v>0</v>
      </c>
      <c r="EY153" s="43">
        <f t="shared" si="357"/>
        <v>0</v>
      </c>
      <c r="EZ153" s="13">
        <f ca="1">'13年1-9支出明细'!BK148/9*12</f>
        <v>0</v>
      </c>
      <c r="FA153" s="13">
        <f t="shared" si="418"/>
        <v>0</v>
      </c>
      <c r="FB153" s="43">
        <f t="shared" si="358"/>
        <v>0</v>
      </c>
      <c r="FC153" s="13">
        <f ca="1">'13年1-9支出明细'!BL148/9*12</f>
        <v>0</v>
      </c>
      <c r="FD153" s="13">
        <f t="shared" si="419"/>
        <v>0</v>
      </c>
      <c r="FE153" s="43">
        <f t="shared" si="359"/>
        <v>0</v>
      </c>
      <c r="FF153" s="13">
        <f ca="1">'13年1-9支出明细'!BM148/9*12</f>
        <v>0</v>
      </c>
      <c r="FG153" s="13">
        <f t="shared" si="420"/>
        <v>0</v>
      </c>
      <c r="FH153" s="43">
        <f t="shared" si="360"/>
        <v>0</v>
      </c>
      <c r="FI153" s="13">
        <f ca="1">'13年1-9支出明细'!BN148/9*12</f>
        <v>0</v>
      </c>
      <c r="FJ153" s="13">
        <f ca="1">Sheet2!EX147+Sheet2!BF147</f>
        <v>0</v>
      </c>
      <c r="FK153" s="13">
        <f t="shared" si="421"/>
        <v>0</v>
      </c>
      <c r="FL153" s="43">
        <f t="shared" si="361"/>
        <v>0</v>
      </c>
      <c r="FM153" s="13">
        <f ca="1">'13年1-9支出明细'!BP148/9*12</f>
        <v>0</v>
      </c>
      <c r="FN153" s="13">
        <v>0</v>
      </c>
      <c r="FO153" s="43">
        <v>0</v>
      </c>
      <c r="FP153" s="13">
        <v>0</v>
      </c>
      <c r="FQ153" s="13">
        <f t="shared" si="422"/>
        <v>0</v>
      </c>
      <c r="FR153" s="43">
        <f t="shared" si="362"/>
        <v>0</v>
      </c>
      <c r="FS153" s="13">
        <f ca="1">'13年1-9支出明细'!BR148/9*12</f>
        <v>0</v>
      </c>
      <c r="FT153" s="13">
        <f ca="1">Sheet2!FC63+Sheet2!BJ63</f>
        <v>0</v>
      </c>
      <c r="FU153" s="13"/>
      <c r="FV153" s="43"/>
      <c r="FW153" s="13">
        <f ca="1">'13年1-9支出明细'!BT148/9*12</f>
        <v>0</v>
      </c>
      <c r="FX153" s="13">
        <f t="shared" si="423"/>
        <v>0</v>
      </c>
      <c r="FY153" s="43">
        <f t="shared" si="363"/>
        <v>0</v>
      </c>
      <c r="FZ153" s="12">
        <f ca="1">'13年1-9支出明细'!BU148/9*12</f>
        <v>93901.626666666663</v>
      </c>
      <c r="GA153" s="12">
        <f t="shared" si="424"/>
        <v>108975.20629283838</v>
      </c>
      <c r="GB153" s="43">
        <f t="shared" si="364"/>
        <v>3.2454948603106958E-3</v>
      </c>
      <c r="GC153" s="12">
        <f ca="1">'13年1-9支出明细'!BV148/9*12</f>
        <v>0</v>
      </c>
      <c r="GD153" s="12">
        <f t="shared" si="425"/>
        <v>0</v>
      </c>
      <c r="GE153" s="43">
        <f t="shared" si="365"/>
        <v>0</v>
      </c>
      <c r="GF153" s="12">
        <f ca="1">'13年1-9支出明细'!BW148/9*12</f>
        <v>0</v>
      </c>
      <c r="GG153" s="12">
        <f t="shared" si="426"/>
        <v>0</v>
      </c>
      <c r="GH153" s="43">
        <f t="shared" si="366"/>
        <v>0</v>
      </c>
      <c r="GI153" s="12">
        <v>0</v>
      </c>
      <c r="GJ153" s="12">
        <f t="shared" si="427"/>
        <v>0</v>
      </c>
      <c r="GK153" s="43">
        <f t="shared" si="367"/>
        <v>0</v>
      </c>
      <c r="GL153" s="27">
        <f t="shared" si="445"/>
        <v>336</v>
      </c>
      <c r="GM153" s="27">
        <f t="shared" si="428"/>
        <v>389.93647516216646</v>
      </c>
      <c r="GN153" s="43">
        <f t="shared" si="369"/>
        <v>5.8290478901875661E-5</v>
      </c>
      <c r="GO153" s="13">
        <f ca="1">'13年1-9支出明细'!BZ148/9*12</f>
        <v>0</v>
      </c>
      <c r="GP153" s="13" t="e">
        <f t="shared" si="429"/>
        <v>#DIV/0!</v>
      </c>
      <c r="GQ153" s="43" t="e">
        <f t="shared" si="370"/>
        <v>#DIV/0!</v>
      </c>
      <c r="GR153" s="13">
        <f ca="1">'13年1-9支出明细'!CA148/9*12</f>
        <v>0</v>
      </c>
      <c r="GS153" s="13">
        <f t="shared" si="430"/>
        <v>0</v>
      </c>
      <c r="GT153" s="43">
        <f t="shared" si="371"/>
        <v>0</v>
      </c>
      <c r="GU153" s="13">
        <f ca="1">'13年1-9支出明细'!CB148/9*12</f>
        <v>0</v>
      </c>
      <c r="GV153" s="27">
        <f t="shared" si="431"/>
        <v>0</v>
      </c>
      <c r="GW153" s="38">
        <f t="shared" si="374"/>
        <v>0</v>
      </c>
      <c r="GX153" s="13">
        <f ca="1">'13年1-9支出明细'!CC148/9*12</f>
        <v>0</v>
      </c>
      <c r="GY153" s="13">
        <f t="shared" si="432"/>
        <v>0</v>
      </c>
      <c r="GZ153" s="43">
        <f t="shared" si="372"/>
        <v>0</v>
      </c>
      <c r="HA153" s="13">
        <f ca="1">'13年1-9支出明细'!CD148/9*12</f>
        <v>336</v>
      </c>
      <c r="HB153" s="13">
        <f t="shared" si="433"/>
        <v>389.93647516216657</v>
      </c>
      <c r="HC153" s="56">
        <f t="shared" si="373"/>
        <v>1.6237530848892314E-3</v>
      </c>
    </row>
    <row r="154" spans="1:211">
      <c r="A154" s="18">
        <v>423</v>
      </c>
      <c r="B154" s="3" t="s">
        <v>625</v>
      </c>
      <c r="C154" s="3" t="s">
        <v>443</v>
      </c>
      <c r="D154" s="12">
        <f t="shared" si="435"/>
        <v>2044.5333333333335</v>
      </c>
      <c r="E154" s="12">
        <f t="shared" si="436"/>
        <v>0</v>
      </c>
      <c r="F154" s="13">
        <v>0</v>
      </c>
      <c r="G154" s="26">
        <f t="shared" si="375"/>
        <v>0</v>
      </c>
      <c r="H154" s="40">
        <f t="shared" si="376"/>
        <v>0</v>
      </c>
      <c r="I154" s="13">
        <v>0</v>
      </c>
      <c r="J154" s="13">
        <f t="shared" si="377"/>
        <v>0</v>
      </c>
      <c r="K154" s="40">
        <f t="shared" si="310"/>
        <v>0</v>
      </c>
      <c r="L154" s="13">
        <v>0</v>
      </c>
      <c r="M154" s="13">
        <f t="shared" si="378"/>
        <v>0</v>
      </c>
      <c r="N154" s="40">
        <f t="shared" si="311"/>
        <v>0</v>
      </c>
      <c r="O154" s="13">
        <v>0</v>
      </c>
      <c r="P154" s="13">
        <v>0</v>
      </c>
      <c r="Q154" s="13">
        <f t="shared" si="441"/>
        <v>0</v>
      </c>
      <c r="R154" s="43">
        <f t="shared" si="442"/>
        <v>0</v>
      </c>
      <c r="S154" s="124">
        <v>0</v>
      </c>
      <c r="T154" s="130">
        <v>0</v>
      </c>
      <c r="U154" s="125">
        <v>0</v>
      </c>
      <c r="V154" s="125">
        <f t="shared" si="379"/>
        <v>0</v>
      </c>
      <c r="W154" s="43">
        <f t="shared" si="314"/>
        <v>0</v>
      </c>
      <c r="X154" s="13">
        <f ca="1">'13年1-9支出明细'!K149/9*12</f>
        <v>0</v>
      </c>
      <c r="Y154" s="13">
        <f t="shared" si="380"/>
        <v>0</v>
      </c>
      <c r="Z154" s="43">
        <f t="shared" si="315"/>
        <v>0</v>
      </c>
      <c r="AA154" s="13">
        <f ca="1">'13年1-9支出明细'!L149/9*12</f>
        <v>0</v>
      </c>
      <c r="AB154" s="13">
        <f t="shared" si="381"/>
        <v>0</v>
      </c>
      <c r="AC154" s="43">
        <f t="shared" si="316"/>
        <v>0</v>
      </c>
      <c r="AD154" s="13">
        <f ca="1">'13年1-9支出明细'!M149/9*12</f>
        <v>0</v>
      </c>
      <c r="AE154" s="13">
        <f t="shared" si="382"/>
        <v>0</v>
      </c>
      <c r="AF154" s="43">
        <f t="shared" si="317"/>
        <v>0</v>
      </c>
      <c r="AG154" s="13">
        <f ca="1">'13年1-9支出明细'!N149/9*12</f>
        <v>0</v>
      </c>
      <c r="AH154" s="23">
        <v>0</v>
      </c>
      <c r="AI154" s="43">
        <v>0</v>
      </c>
      <c r="AJ154" s="23">
        <f t="shared" si="318"/>
        <v>0</v>
      </c>
      <c r="AK154" s="23">
        <f t="shared" si="319"/>
        <v>0</v>
      </c>
      <c r="AL154" s="43">
        <f t="shared" si="320"/>
        <v>0</v>
      </c>
      <c r="AM154" s="13">
        <f ca="1">'13年1-9支出明细'!P149/9*12</f>
        <v>0</v>
      </c>
      <c r="AN154" s="13">
        <f t="shared" si="383"/>
        <v>0</v>
      </c>
      <c r="AO154" s="43">
        <f t="shared" si="321"/>
        <v>0</v>
      </c>
      <c r="AP154" s="13">
        <f ca="1">'13年1-9支出明细'!Q149/9*12</f>
        <v>0</v>
      </c>
      <c r="AQ154" s="13">
        <f t="shared" si="384"/>
        <v>0</v>
      </c>
      <c r="AR154" s="43">
        <f t="shared" si="322"/>
        <v>0</v>
      </c>
      <c r="AS154" s="13">
        <f ca="1">'13年1-9支出明细'!R149/9*12</f>
        <v>0</v>
      </c>
      <c r="AT154" s="13">
        <f t="shared" si="385"/>
        <v>0</v>
      </c>
      <c r="AU154" s="43">
        <f t="shared" si="323"/>
        <v>0</v>
      </c>
      <c r="AV154" s="13">
        <v>0</v>
      </c>
      <c r="AW154" s="13">
        <f t="shared" si="386"/>
        <v>0</v>
      </c>
      <c r="AX154" s="43">
        <f t="shared" si="324"/>
        <v>0</v>
      </c>
      <c r="AY154" s="12">
        <f t="shared" si="387"/>
        <v>0</v>
      </c>
      <c r="AZ154" s="31">
        <f t="shared" si="388"/>
        <v>0</v>
      </c>
      <c r="BA154" s="43">
        <f t="shared" si="325"/>
        <v>0</v>
      </c>
      <c r="BB154" s="13">
        <f ca="1">'13年1-9支出明细'!U149/9*12</f>
        <v>0</v>
      </c>
      <c r="BC154" s="13">
        <f t="shared" si="389"/>
        <v>0</v>
      </c>
      <c r="BD154" s="43">
        <f t="shared" si="326"/>
        <v>0</v>
      </c>
      <c r="BE154" s="13">
        <f ca="1">'13年1-9支出明细'!V149/9*12</f>
        <v>0</v>
      </c>
      <c r="BF154" s="13">
        <f t="shared" si="390"/>
        <v>0</v>
      </c>
      <c r="BG154" s="43">
        <f t="shared" si="327"/>
        <v>0</v>
      </c>
      <c r="BH154" s="13">
        <f ca="1">'13年1-9支出明细'!W149/9*12</f>
        <v>0</v>
      </c>
      <c r="BI154" s="13">
        <f t="shared" si="391"/>
        <v>0</v>
      </c>
      <c r="BJ154" s="43">
        <f t="shared" si="328"/>
        <v>0</v>
      </c>
      <c r="BK154" s="13">
        <f ca="1">'13年1-9支出明细'!X149/9*12</f>
        <v>0</v>
      </c>
      <c r="BL154" s="13">
        <f t="shared" si="392"/>
        <v>0</v>
      </c>
      <c r="BM154" s="43">
        <f t="shared" si="329"/>
        <v>0</v>
      </c>
      <c r="BN154" s="13">
        <f ca="1">'13年1-9支出明细'!Y149/9*12</f>
        <v>0</v>
      </c>
      <c r="BO154" s="13">
        <f t="shared" si="393"/>
        <v>0</v>
      </c>
      <c r="BP154" s="43">
        <f t="shared" si="330"/>
        <v>0</v>
      </c>
      <c r="BQ154" s="13">
        <f ca="1">'13年1-9支出明细'!Z149/9*12</f>
        <v>0</v>
      </c>
      <c r="BR154" s="13">
        <f ca="1">Sheet2!EP148+Sheet2!V148</f>
        <v>0</v>
      </c>
      <c r="BS154" s="13">
        <f t="shared" si="394"/>
        <v>0</v>
      </c>
      <c r="BT154" s="43">
        <f t="shared" si="331"/>
        <v>0</v>
      </c>
      <c r="BU154" s="13">
        <f ca="1">'13年1-9支出明细'!AB149/9*12</f>
        <v>0</v>
      </c>
      <c r="BV154" s="13">
        <f t="shared" si="395"/>
        <v>0</v>
      </c>
      <c r="BW154" s="43">
        <f t="shared" si="332"/>
        <v>0</v>
      </c>
      <c r="BX154" s="13">
        <f ca="1">'13年1-9支出明细'!AC149/9*12</f>
        <v>0</v>
      </c>
      <c r="BY154" s="13">
        <f t="shared" si="396"/>
        <v>0</v>
      </c>
      <c r="BZ154" s="43">
        <f t="shared" si="333"/>
        <v>0</v>
      </c>
      <c r="CA154" s="12">
        <f t="shared" si="434"/>
        <v>0</v>
      </c>
      <c r="CB154" s="30">
        <f t="shared" si="397"/>
        <v>0</v>
      </c>
      <c r="CC154" s="43">
        <f t="shared" si="334"/>
        <v>0</v>
      </c>
      <c r="CD154" s="13">
        <f ca="1">'13年1-9支出明细'!AE149/9*12</f>
        <v>0</v>
      </c>
      <c r="CE154" s="13">
        <f t="shared" si="398"/>
        <v>0</v>
      </c>
      <c r="CF154" s="43">
        <f t="shared" si="335"/>
        <v>0</v>
      </c>
      <c r="CG154" s="13">
        <f ca="1">'13年1-9支出明细'!AF149/9*12</f>
        <v>0</v>
      </c>
      <c r="CH154" s="13">
        <f ca="1">Sheet2!BP148+Sheet2!ET148</f>
        <v>0</v>
      </c>
      <c r="CI154" s="13">
        <f t="shared" si="399"/>
        <v>0</v>
      </c>
      <c r="CJ154" s="43">
        <f t="shared" si="336"/>
        <v>0</v>
      </c>
      <c r="CK154" s="12">
        <f t="shared" si="443"/>
        <v>2044.5333333333335</v>
      </c>
      <c r="CL154" s="30">
        <f t="shared" si="400"/>
        <v>2372.732504022485</v>
      </c>
      <c r="CM154" s="43">
        <f t="shared" si="338"/>
        <v>2.2315864512576722E-5</v>
      </c>
      <c r="CN154" s="13">
        <f ca="1">'13年1-9支出明细'!AI149/9*12</f>
        <v>0</v>
      </c>
      <c r="CO154" s="13">
        <f t="shared" si="401"/>
        <v>0</v>
      </c>
      <c r="CP154" s="43">
        <f t="shared" si="339"/>
        <v>0</v>
      </c>
      <c r="CQ154" s="13">
        <f ca="1">'13年1-9支出明细'!AJ149/9*12</f>
        <v>0</v>
      </c>
      <c r="CR154" s="13">
        <f t="shared" si="402"/>
        <v>0</v>
      </c>
      <c r="CS154" s="43">
        <f t="shared" si="340"/>
        <v>0</v>
      </c>
      <c r="CT154" s="13">
        <f ca="1">'13年1-9支出明细'!AK149/9*12</f>
        <v>0</v>
      </c>
      <c r="CU154" s="13">
        <f t="shared" si="403"/>
        <v>0</v>
      </c>
      <c r="CV154" s="43">
        <f t="shared" si="341"/>
        <v>0</v>
      </c>
      <c r="CW154" s="13">
        <f ca="1">'13年1-9支出明细'!AL149/9*12</f>
        <v>0</v>
      </c>
      <c r="CX154" s="13">
        <f t="shared" si="404"/>
        <v>0</v>
      </c>
      <c r="CY154" s="43">
        <f t="shared" si="342"/>
        <v>0</v>
      </c>
      <c r="CZ154" s="13">
        <f ca="1">'13年1-9支出明细'!AM149/9*12</f>
        <v>0</v>
      </c>
      <c r="DA154" s="13">
        <f t="shared" si="405"/>
        <v>0</v>
      </c>
      <c r="DB154" s="43">
        <f t="shared" si="343"/>
        <v>0</v>
      </c>
      <c r="DC154" s="13">
        <f ca="1">'13年1-9支出明细'!AN149/9*12</f>
        <v>0</v>
      </c>
      <c r="DD154" s="13">
        <f t="shared" si="406"/>
        <v>0</v>
      </c>
      <c r="DE154" s="14">
        <f t="shared" si="444"/>
        <v>0</v>
      </c>
      <c r="DF154" s="43">
        <f t="shared" si="345"/>
        <v>0</v>
      </c>
      <c r="DG154" s="13">
        <f ca="1">'13年1-9支出明细'!AP149/9*12</f>
        <v>0</v>
      </c>
      <c r="DH154" s="13">
        <f t="shared" si="407"/>
        <v>0</v>
      </c>
      <c r="DI154" s="43">
        <f t="shared" si="346"/>
        <v>0</v>
      </c>
      <c r="DJ154" s="13">
        <f ca="1">'13年1-9支出明细'!AQ149/9*12</f>
        <v>0</v>
      </c>
      <c r="DK154" s="13">
        <f t="shared" si="408"/>
        <v>0</v>
      </c>
      <c r="DL154" s="43">
        <f t="shared" si="347"/>
        <v>0</v>
      </c>
      <c r="DM154" s="13">
        <f ca="1">'13年1-9支出明细'!AR149/9*12</f>
        <v>0</v>
      </c>
      <c r="DN154" s="13">
        <f ca="1">Sheet2!DK148+Sheet2!AH148</f>
        <v>0</v>
      </c>
      <c r="DO154" s="13"/>
      <c r="DP154" s="43">
        <f t="shared" si="348"/>
        <v>0</v>
      </c>
      <c r="DQ154" s="13">
        <f ca="1">'13年1-9支出明细'!AT149/9*12</f>
        <v>0</v>
      </c>
      <c r="DR154" s="13">
        <f t="shared" si="409"/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43">
        <f t="shared" si="349"/>
        <v>0</v>
      </c>
      <c r="EA154" s="13">
        <v>0</v>
      </c>
      <c r="EB154" s="13">
        <f t="shared" si="410"/>
        <v>0</v>
      </c>
      <c r="EC154" s="43">
        <f t="shared" si="350"/>
        <v>0</v>
      </c>
      <c r="ED154" s="13">
        <f ca="1">'13年1-9支出明细'!BC149/9*12</f>
        <v>0</v>
      </c>
      <c r="EE154" s="13">
        <f t="shared" si="411"/>
        <v>0</v>
      </c>
      <c r="EF154" s="43">
        <f t="shared" si="351"/>
        <v>0</v>
      </c>
      <c r="EG154" s="13">
        <f ca="1">'13年1-9支出明细'!BD149/9*12</f>
        <v>0</v>
      </c>
      <c r="EH154" s="13">
        <f t="shared" si="412"/>
        <v>0</v>
      </c>
      <c r="EI154" s="43">
        <f t="shared" si="352"/>
        <v>0</v>
      </c>
      <c r="EJ154" s="13">
        <f ca="1">'13年1-9支出明细'!BE149/9*12</f>
        <v>0</v>
      </c>
      <c r="EK154" s="13">
        <f t="shared" si="413"/>
        <v>0</v>
      </c>
      <c r="EL154" s="13">
        <v>0</v>
      </c>
      <c r="EM154" s="43">
        <f t="shared" si="353"/>
        <v>0</v>
      </c>
      <c r="EN154" s="13">
        <f ca="1">'13年1-9支出明细'!BG149/9*12</f>
        <v>0</v>
      </c>
      <c r="EO154" s="13">
        <f t="shared" si="414"/>
        <v>0</v>
      </c>
      <c r="EP154" s="43">
        <f t="shared" si="354"/>
        <v>0</v>
      </c>
      <c r="EQ154" s="13">
        <f ca="1">'13年1-9支出明细'!BH149/9*12</f>
        <v>0</v>
      </c>
      <c r="ER154" s="13">
        <f t="shared" si="415"/>
        <v>0</v>
      </c>
      <c r="ES154" s="43">
        <f t="shared" si="355"/>
        <v>0</v>
      </c>
      <c r="ET154" s="13">
        <v>0</v>
      </c>
      <c r="EU154" s="13">
        <f t="shared" si="416"/>
        <v>0</v>
      </c>
      <c r="EV154" s="43">
        <f t="shared" si="356"/>
        <v>0</v>
      </c>
      <c r="EW154" s="13">
        <v>0</v>
      </c>
      <c r="EX154" s="13">
        <f t="shared" si="417"/>
        <v>0</v>
      </c>
      <c r="EY154" s="43">
        <f t="shared" si="357"/>
        <v>0</v>
      </c>
      <c r="EZ154" s="13">
        <f ca="1">'13年1-9支出明细'!BK149/9*12</f>
        <v>0</v>
      </c>
      <c r="FA154" s="13">
        <f t="shared" si="418"/>
        <v>0</v>
      </c>
      <c r="FB154" s="43">
        <f t="shared" si="358"/>
        <v>0</v>
      </c>
      <c r="FC154" s="13">
        <f ca="1">'13年1-9支出明细'!BL149/9*12</f>
        <v>0</v>
      </c>
      <c r="FD154" s="13">
        <f t="shared" si="419"/>
        <v>0</v>
      </c>
      <c r="FE154" s="43">
        <f t="shared" si="359"/>
        <v>0</v>
      </c>
      <c r="FF154" s="13">
        <f ca="1">'13年1-9支出明细'!BM149/9*12</f>
        <v>0</v>
      </c>
      <c r="FG154" s="13">
        <f t="shared" si="420"/>
        <v>0</v>
      </c>
      <c r="FH154" s="43">
        <f t="shared" si="360"/>
        <v>0</v>
      </c>
      <c r="FI154" s="13">
        <f ca="1">'13年1-9支出明细'!BN149/9*12</f>
        <v>2044.5333333333335</v>
      </c>
      <c r="FJ154" s="13">
        <f ca="1">Sheet2!EX148+Sheet2!BF148</f>
        <v>0</v>
      </c>
      <c r="FK154" s="13">
        <f t="shared" si="421"/>
        <v>2372.7325040224846</v>
      </c>
      <c r="FL154" s="43">
        <f t="shared" si="361"/>
        <v>1.5640485479282097E-3</v>
      </c>
      <c r="FM154" s="13">
        <f ca="1">'13年1-9支出明细'!BP149/9*12</f>
        <v>0</v>
      </c>
      <c r="FN154" s="13">
        <v>0</v>
      </c>
      <c r="FO154" s="43">
        <v>0</v>
      </c>
      <c r="FP154" s="13">
        <v>0</v>
      </c>
      <c r="FQ154" s="13">
        <f t="shared" si="422"/>
        <v>0</v>
      </c>
      <c r="FR154" s="43">
        <f t="shared" si="362"/>
        <v>0</v>
      </c>
      <c r="FS154" s="13">
        <f ca="1">'13年1-9支出明细'!BR149/9*12</f>
        <v>0</v>
      </c>
      <c r="FT154" s="13">
        <f ca="1">Sheet2!FC64+Sheet2!BJ64</f>
        <v>0</v>
      </c>
      <c r="FU154" s="13"/>
      <c r="FV154" s="43"/>
      <c r="FW154" s="13">
        <f ca="1">'13年1-9支出明细'!BT149/9*12</f>
        <v>0</v>
      </c>
      <c r="FX154" s="13">
        <f t="shared" si="423"/>
        <v>0</v>
      </c>
      <c r="FY154" s="43">
        <f t="shared" si="363"/>
        <v>0</v>
      </c>
      <c r="FZ154" s="12">
        <f ca="1">'13年1-9支出明细'!BU149/9*12</f>
        <v>0</v>
      </c>
      <c r="GA154" s="12">
        <f t="shared" si="424"/>
        <v>0</v>
      </c>
      <c r="GB154" s="43">
        <f t="shared" si="364"/>
        <v>0</v>
      </c>
      <c r="GC154" s="12">
        <f ca="1">'13年1-9支出明细'!BV149/9*12</f>
        <v>0</v>
      </c>
      <c r="GD154" s="12">
        <f t="shared" si="425"/>
        <v>0</v>
      </c>
      <c r="GE154" s="43">
        <f t="shared" si="365"/>
        <v>0</v>
      </c>
      <c r="GF154" s="12">
        <f ca="1">'13年1-9支出明细'!BW149/9*12</f>
        <v>0</v>
      </c>
      <c r="GG154" s="12">
        <f t="shared" si="426"/>
        <v>0</v>
      </c>
      <c r="GH154" s="43">
        <f t="shared" si="366"/>
        <v>0</v>
      </c>
      <c r="GI154" s="12">
        <v>0</v>
      </c>
      <c r="GJ154" s="12">
        <f t="shared" si="427"/>
        <v>0</v>
      </c>
      <c r="GK154" s="43">
        <f t="shared" si="367"/>
        <v>0</v>
      </c>
      <c r="GL154" s="27">
        <f t="shared" si="445"/>
        <v>0</v>
      </c>
      <c r="GM154" s="27">
        <f t="shared" si="428"/>
        <v>0</v>
      </c>
      <c r="GN154" s="43">
        <f t="shared" si="369"/>
        <v>0</v>
      </c>
      <c r="GO154" s="13">
        <f ca="1">'13年1-9支出明细'!BZ149/9*12</f>
        <v>0</v>
      </c>
      <c r="GP154" s="13" t="e">
        <f t="shared" si="429"/>
        <v>#DIV/0!</v>
      </c>
      <c r="GQ154" s="43" t="e">
        <f t="shared" si="370"/>
        <v>#DIV/0!</v>
      </c>
      <c r="GR154" s="13">
        <f ca="1">'13年1-9支出明细'!CA149/9*12</f>
        <v>0</v>
      </c>
      <c r="GS154" s="13">
        <f t="shared" si="430"/>
        <v>0</v>
      </c>
      <c r="GT154" s="43">
        <f t="shared" si="371"/>
        <v>0</v>
      </c>
      <c r="GU154" s="13">
        <f ca="1">'13年1-9支出明细'!CB149/9*12</f>
        <v>0</v>
      </c>
      <c r="GV154" s="27">
        <f t="shared" si="431"/>
        <v>0</v>
      </c>
      <c r="GW154" s="38">
        <f t="shared" si="374"/>
        <v>0</v>
      </c>
      <c r="GX154" s="13">
        <f ca="1">'13年1-9支出明细'!CC149/9*12</f>
        <v>0</v>
      </c>
      <c r="GY154" s="13">
        <f t="shared" si="432"/>
        <v>0</v>
      </c>
      <c r="GZ154" s="43">
        <f t="shared" si="372"/>
        <v>0</v>
      </c>
      <c r="HA154" s="13">
        <f ca="1">'13年1-9支出明细'!CD149/9*12</f>
        <v>0</v>
      </c>
      <c r="HB154" s="13">
        <f t="shared" si="433"/>
        <v>0</v>
      </c>
      <c r="HC154" s="56">
        <f t="shared" si="373"/>
        <v>0</v>
      </c>
    </row>
    <row r="155" spans="1:211">
      <c r="A155" s="18">
        <v>424</v>
      </c>
      <c r="B155" s="3" t="s">
        <v>626</v>
      </c>
      <c r="C155" s="3" t="s">
        <v>444</v>
      </c>
      <c r="D155" s="12">
        <f t="shared" si="435"/>
        <v>381090.4966666667</v>
      </c>
      <c r="E155" s="12">
        <f t="shared" si="436"/>
        <v>119994</v>
      </c>
      <c r="F155" s="13">
        <v>62160</v>
      </c>
      <c r="G155" s="26">
        <f t="shared" si="375"/>
        <v>72138.247905000797</v>
      </c>
      <c r="H155" s="40">
        <f t="shared" si="376"/>
        <v>9.1010067681270793E-4</v>
      </c>
      <c r="I155" s="13">
        <v>27462</v>
      </c>
      <c r="J155" s="13">
        <f t="shared" si="377"/>
        <v>31870.34369316493</v>
      </c>
      <c r="K155" s="40">
        <f t="shared" si="310"/>
        <v>7.3971721156725718E-4</v>
      </c>
      <c r="L155" s="13">
        <v>27972</v>
      </c>
      <c r="M155" s="13">
        <f t="shared" si="378"/>
        <v>32462.211557250364</v>
      </c>
      <c r="N155" s="40">
        <f t="shared" si="311"/>
        <v>9.1010067681270804E-4</v>
      </c>
      <c r="O155" s="13">
        <v>0</v>
      </c>
      <c r="P155" s="13">
        <v>0</v>
      </c>
      <c r="Q155" s="13">
        <f t="shared" si="441"/>
        <v>0</v>
      </c>
      <c r="R155" s="43">
        <f t="shared" si="442"/>
        <v>0</v>
      </c>
      <c r="S155" s="124">
        <v>0</v>
      </c>
      <c r="T155" s="130">
        <v>2400</v>
      </c>
      <c r="U155" s="125">
        <v>0</v>
      </c>
      <c r="V155" s="125">
        <f t="shared" si="379"/>
        <v>2785.2605368726186</v>
      </c>
      <c r="W155" s="43">
        <f t="shared" si="314"/>
        <v>4.2936882782310007E-4</v>
      </c>
      <c r="X155" s="13">
        <f ca="1">'13年1-9支出明细'!K150/9*12</f>
        <v>0</v>
      </c>
      <c r="Y155" s="13">
        <f t="shared" si="380"/>
        <v>0</v>
      </c>
      <c r="Z155" s="43">
        <f t="shared" si="315"/>
        <v>0</v>
      </c>
      <c r="AA155" s="13">
        <f ca="1">'13年1-9支出明细'!L150/9*12</f>
        <v>0</v>
      </c>
      <c r="AB155" s="13">
        <f t="shared" si="381"/>
        <v>0</v>
      </c>
      <c r="AC155" s="43">
        <f t="shared" si="316"/>
        <v>0</v>
      </c>
      <c r="AD155" s="13">
        <f ca="1">'13年1-9支出明细'!M150/9*12</f>
        <v>0</v>
      </c>
      <c r="AE155" s="13">
        <f t="shared" si="382"/>
        <v>0</v>
      </c>
      <c r="AF155" s="43">
        <f t="shared" si="317"/>
        <v>0</v>
      </c>
      <c r="AG155" s="13">
        <f ca="1">'13年1-9支出明细'!N150/9*12</f>
        <v>0</v>
      </c>
      <c r="AH155" s="23">
        <v>0</v>
      </c>
      <c r="AI155" s="43">
        <v>0</v>
      </c>
      <c r="AJ155" s="23">
        <f t="shared" si="318"/>
        <v>0</v>
      </c>
      <c r="AK155" s="23">
        <f t="shared" si="319"/>
        <v>0</v>
      </c>
      <c r="AL155" s="43">
        <f t="shared" si="320"/>
        <v>0</v>
      </c>
      <c r="AM155" s="13">
        <f ca="1">'13年1-9支出明细'!P150/9*12</f>
        <v>0</v>
      </c>
      <c r="AN155" s="13">
        <f t="shared" si="383"/>
        <v>0</v>
      </c>
      <c r="AO155" s="43">
        <f t="shared" si="321"/>
        <v>0</v>
      </c>
      <c r="AP155" s="13">
        <f ca="1">'13年1-9支出明细'!Q150/9*12</f>
        <v>0</v>
      </c>
      <c r="AQ155" s="13">
        <f t="shared" si="384"/>
        <v>0</v>
      </c>
      <c r="AR155" s="43">
        <f t="shared" si="322"/>
        <v>0</v>
      </c>
      <c r="AS155" s="13">
        <f ca="1">'13年1-9支出明细'!R150/9*12</f>
        <v>0</v>
      </c>
      <c r="AT155" s="13">
        <f t="shared" si="385"/>
        <v>0</v>
      </c>
      <c r="AU155" s="43">
        <f t="shared" si="323"/>
        <v>0</v>
      </c>
      <c r="AV155" s="13">
        <v>0</v>
      </c>
      <c r="AW155" s="13">
        <f t="shared" si="386"/>
        <v>0</v>
      </c>
      <c r="AX155" s="43">
        <f t="shared" si="324"/>
        <v>0</v>
      </c>
      <c r="AY155" s="12">
        <f t="shared" si="387"/>
        <v>15612.67</v>
      </c>
      <c r="AZ155" s="31">
        <f t="shared" si="388"/>
        <v>18118.897344256256</v>
      </c>
      <c r="BA155" s="43">
        <f t="shared" si="325"/>
        <v>1.4955406645133211E-4</v>
      </c>
      <c r="BB155" s="13">
        <f ca="1">'13年1-9支出明细'!U150/9*12</f>
        <v>0</v>
      </c>
      <c r="BC155" s="13">
        <f t="shared" si="389"/>
        <v>0</v>
      </c>
      <c r="BD155" s="43">
        <f t="shared" si="326"/>
        <v>0</v>
      </c>
      <c r="BE155" s="13">
        <f ca="1">'13年1-9支出明细'!V150/9*12</f>
        <v>0</v>
      </c>
      <c r="BF155" s="13">
        <f t="shared" si="390"/>
        <v>0</v>
      </c>
      <c r="BG155" s="43">
        <f t="shared" si="327"/>
        <v>0</v>
      </c>
      <c r="BH155" s="13">
        <f ca="1">'13年1-9支出明细'!W150/9*12</f>
        <v>0</v>
      </c>
      <c r="BI155" s="13">
        <f t="shared" si="391"/>
        <v>0</v>
      </c>
      <c r="BJ155" s="43">
        <f t="shared" si="328"/>
        <v>0</v>
      </c>
      <c r="BK155" s="13">
        <f ca="1">'13年1-9支出明细'!X150/9*12</f>
        <v>0</v>
      </c>
      <c r="BL155" s="13">
        <f t="shared" si="392"/>
        <v>0</v>
      </c>
      <c r="BM155" s="43">
        <f t="shared" si="329"/>
        <v>0</v>
      </c>
      <c r="BN155" s="13">
        <f ca="1">'13年1-9支出明细'!Y150/9*12</f>
        <v>0</v>
      </c>
      <c r="BO155" s="13">
        <f t="shared" si="393"/>
        <v>0</v>
      </c>
      <c r="BP155" s="43">
        <f t="shared" si="330"/>
        <v>0</v>
      </c>
      <c r="BQ155" s="13">
        <f ca="1">'13年1-9支出明细'!Z150/9*12</f>
        <v>0</v>
      </c>
      <c r="BR155" s="13">
        <f ca="1">Sheet2!EP149+Sheet2!V149</f>
        <v>15612.67</v>
      </c>
      <c r="BS155" s="13">
        <f t="shared" si="394"/>
        <v>0</v>
      </c>
      <c r="BT155" s="43">
        <f t="shared" si="331"/>
        <v>0</v>
      </c>
      <c r="BU155" s="13">
        <f ca="1">'13年1-9支出明细'!AB150/9*12</f>
        <v>20456.893333333333</v>
      </c>
      <c r="BV155" s="13">
        <f t="shared" si="395"/>
        <v>23740.74071181078</v>
      </c>
      <c r="BW155" s="43">
        <f t="shared" si="332"/>
        <v>4.513172286814136E-3</v>
      </c>
      <c r="BX155" s="13">
        <f ca="1">'13年1-9支出明细'!AC150/9*12</f>
        <v>360</v>
      </c>
      <c r="BY155" s="13">
        <f t="shared" si="396"/>
        <v>417.7890805308927</v>
      </c>
      <c r="BZ155" s="43">
        <f t="shared" si="333"/>
        <v>3.2094969537891759E-4</v>
      </c>
      <c r="CA155" s="12">
        <f t="shared" si="434"/>
        <v>1102.6666666666665</v>
      </c>
      <c r="CB155" s="30">
        <f t="shared" si="397"/>
        <v>1279.672479996475</v>
      </c>
      <c r="CC155" s="43">
        <f t="shared" si="334"/>
        <v>4.1230175229970213E-6</v>
      </c>
      <c r="CD155" s="13">
        <f ca="1">'13年1-9支出明细'!AE150/9*12</f>
        <v>1102.6666666666665</v>
      </c>
      <c r="CE155" s="13">
        <f t="shared" si="398"/>
        <v>1279.672479996475</v>
      </c>
      <c r="CF155" s="43">
        <f t="shared" si="335"/>
        <v>4.7728237015913372E-6</v>
      </c>
      <c r="CG155" s="13">
        <f ca="1">'13年1-9支出明细'!AF150/9*12</f>
        <v>0</v>
      </c>
      <c r="CH155" s="13">
        <f ca="1">Sheet2!BP149+Sheet2!ET149</f>
        <v>0</v>
      </c>
      <c r="CI155" s="13">
        <f t="shared" si="399"/>
        <v>0</v>
      </c>
      <c r="CJ155" s="43">
        <f t="shared" si="336"/>
        <v>0</v>
      </c>
      <c r="CK155" s="12">
        <f t="shared" si="443"/>
        <v>0</v>
      </c>
      <c r="CL155" s="30">
        <f t="shared" si="400"/>
        <v>0</v>
      </c>
      <c r="CM155" s="43">
        <f t="shared" si="338"/>
        <v>0</v>
      </c>
      <c r="CN155" s="13">
        <f ca="1">'13年1-9支出明细'!AI150/9*12</f>
        <v>0</v>
      </c>
      <c r="CO155" s="13">
        <f t="shared" si="401"/>
        <v>0</v>
      </c>
      <c r="CP155" s="43">
        <f t="shared" si="339"/>
        <v>0</v>
      </c>
      <c r="CQ155" s="13">
        <f ca="1">'13年1-9支出明细'!AJ150/9*12</f>
        <v>0</v>
      </c>
      <c r="CR155" s="13">
        <f t="shared" si="402"/>
        <v>0</v>
      </c>
      <c r="CS155" s="43">
        <f t="shared" si="340"/>
        <v>0</v>
      </c>
      <c r="CT155" s="13">
        <f ca="1">'13年1-9支出明细'!AK150/9*12</f>
        <v>0</v>
      </c>
      <c r="CU155" s="13">
        <f t="shared" si="403"/>
        <v>0</v>
      </c>
      <c r="CV155" s="43">
        <f t="shared" si="341"/>
        <v>0</v>
      </c>
      <c r="CW155" s="13">
        <f ca="1">'13年1-9支出明细'!AL150/9*12</f>
        <v>0</v>
      </c>
      <c r="CX155" s="13">
        <f t="shared" si="404"/>
        <v>0</v>
      </c>
      <c r="CY155" s="43">
        <f t="shared" si="342"/>
        <v>0</v>
      </c>
      <c r="CZ155" s="13">
        <f ca="1">'13年1-9支出明细'!AM150/9*12</f>
        <v>0</v>
      </c>
      <c r="DA155" s="13">
        <f t="shared" si="405"/>
        <v>0</v>
      </c>
      <c r="DB155" s="43">
        <f t="shared" si="343"/>
        <v>0</v>
      </c>
      <c r="DC155" s="13">
        <f ca="1">'13年1-9支出明细'!AN150/9*12</f>
        <v>0</v>
      </c>
      <c r="DD155" s="13">
        <f t="shared" si="406"/>
        <v>0</v>
      </c>
      <c r="DE155" s="14">
        <f t="shared" si="444"/>
        <v>0</v>
      </c>
      <c r="DF155" s="43">
        <f t="shared" si="345"/>
        <v>0</v>
      </c>
      <c r="DG155" s="13">
        <f ca="1">'13年1-9支出明细'!AP150/9*12</f>
        <v>0</v>
      </c>
      <c r="DH155" s="13">
        <f t="shared" si="407"/>
        <v>0</v>
      </c>
      <c r="DI155" s="43">
        <f t="shared" si="346"/>
        <v>0</v>
      </c>
      <c r="DJ155" s="13">
        <f ca="1">'13年1-9支出明细'!AQ150/9*12</f>
        <v>0</v>
      </c>
      <c r="DK155" s="13">
        <f t="shared" si="408"/>
        <v>0</v>
      </c>
      <c r="DL155" s="43">
        <f t="shared" si="347"/>
        <v>0</v>
      </c>
      <c r="DM155" s="13">
        <f ca="1">'13年1-9支出明细'!AR150/9*12</f>
        <v>0</v>
      </c>
      <c r="DN155" s="13">
        <f ca="1">Sheet2!DK149+Sheet2!AH149</f>
        <v>0</v>
      </c>
      <c r="DO155" s="13"/>
      <c r="DP155" s="43">
        <f t="shared" si="348"/>
        <v>0</v>
      </c>
      <c r="DQ155" s="13">
        <f ca="1">'13年1-9支出明细'!AT150/9*12</f>
        <v>0</v>
      </c>
      <c r="DR155" s="13">
        <f t="shared" si="409"/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43">
        <f t="shared" si="349"/>
        <v>0</v>
      </c>
      <c r="EA155" s="13">
        <v>0</v>
      </c>
      <c r="EB155" s="13">
        <f t="shared" si="410"/>
        <v>0</v>
      </c>
      <c r="EC155" s="43">
        <f t="shared" si="350"/>
        <v>0</v>
      </c>
      <c r="ED155" s="13">
        <f ca="1">'13年1-9支出明细'!BC150/9*12</f>
        <v>0</v>
      </c>
      <c r="EE155" s="13">
        <f t="shared" si="411"/>
        <v>0</v>
      </c>
      <c r="EF155" s="43">
        <f t="shared" si="351"/>
        <v>0</v>
      </c>
      <c r="EG155" s="13">
        <f ca="1">'13年1-9支出明细'!BD150/9*12</f>
        <v>0</v>
      </c>
      <c r="EH155" s="13">
        <f t="shared" si="412"/>
        <v>0</v>
      </c>
      <c r="EI155" s="43">
        <f t="shared" si="352"/>
        <v>0</v>
      </c>
      <c r="EJ155" s="13">
        <f ca="1">'13年1-9支出明细'!BE150/9*12</f>
        <v>0</v>
      </c>
      <c r="EK155" s="13">
        <f t="shared" si="413"/>
        <v>0</v>
      </c>
      <c r="EL155" s="13">
        <v>0</v>
      </c>
      <c r="EM155" s="43">
        <f t="shared" si="353"/>
        <v>0</v>
      </c>
      <c r="EN155" s="13">
        <f ca="1">'13年1-9支出明细'!BG150/9*12</f>
        <v>0</v>
      </c>
      <c r="EO155" s="13">
        <f t="shared" si="414"/>
        <v>0</v>
      </c>
      <c r="EP155" s="43">
        <f t="shared" si="354"/>
        <v>0</v>
      </c>
      <c r="EQ155" s="13">
        <f ca="1">'13年1-9支出明细'!BH150/9*12</f>
        <v>0</v>
      </c>
      <c r="ER155" s="13">
        <f t="shared" si="415"/>
        <v>0</v>
      </c>
      <c r="ES155" s="43">
        <f t="shared" si="355"/>
        <v>0</v>
      </c>
      <c r="ET155" s="13">
        <v>0</v>
      </c>
      <c r="EU155" s="13">
        <f t="shared" si="416"/>
        <v>0</v>
      </c>
      <c r="EV155" s="43">
        <f t="shared" si="356"/>
        <v>0</v>
      </c>
      <c r="EW155" s="13">
        <v>0</v>
      </c>
      <c r="EX155" s="13">
        <f t="shared" si="417"/>
        <v>0</v>
      </c>
      <c r="EY155" s="43">
        <f t="shared" si="357"/>
        <v>0</v>
      </c>
      <c r="EZ155" s="13">
        <f ca="1">'13年1-9支出明细'!BK150/9*12</f>
        <v>0</v>
      </c>
      <c r="FA155" s="13">
        <f t="shared" si="418"/>
        <v>0</v>
      </c>
      <c r="FB155" s="43">
        <f t="shared" si="358"/>
        <v>0</v>
      </c>
      <c r="FC155" s="13">
        <f ca="1">'13年1-9支出明细'!BL150/9*12</f>
        <v>0</v>
      </c>
      <c r="FD155" s="13">
        <f t="shared" si="419"/>
        <v>0</v>
      </c>
      <c r="FE155" s="43">
        <f t="shared" si="359"/>
        <v>0</v>
      </c>
      <c r="FF155" s="13">
        <f ca="1">'13年1-9支出明细'!BM150/9*12</f>
        <v>0</v>
      </c>
      <c r="FG155" s="13">
        <f t="shared" si="420"/>
        <v>0</v>
      </c>
      <c r="FH155" s="43">
        <f t="shared" si="360"/>
        <v>0</v>
      </c>
      <c r="FI155" s="13">
        <f ca="1">'13年1-9支出明细'!BN150/9*12</f>
        <v>0</v>
      </c>
      <c r="FJ155" s="13">
        <f ca="1">Sheet2!EX149+Sheet2!BF149</f>
        <v>0</v>
      </c>
      <c r="FK155" s="13">
        <f t="shared" si="421"/>
        <v>0</v>
      </c>
      <c r="FL155" s="43">
        <f t="shared" si="361"/>
        <v>0</v>
      </c>
      <c r="FM155" s="13">
        <f ca="1">'13年1-9支出明细'!BP150/9*12</f>
        <v>0</v>
      </c>
      <c r="FN155" s="13">
        <v>0</v>
      </c>
      <c r="FO155" s="43">
        <v>0</v>
      </c>
      <c r="FP155" s="13">
        <v>0</v>
      </c>
      <c r="FQ155" s="13">
        <f t="shared" si="422"/>
        <v>0</v>
      </c>
      <c r="FR155" s="43">
        <f t="shared" si="362"/>
        <v>0</v>
      </c>
      <c r="FS155" s="13">
        <f ca="1">'13年1-9支出明细'!BR150/9*12</f>
        <v>0</v>
      </c>
      <c r="FT155" s="13">
        <f ca="1">Sheet2!FC65+Sheet2!BJ65</f>
        <v>0</v>
      </c>
      <c r="FU155" s="13"/>
      <c r="FV155" s="43"/>
      <c r="FW155" s="13">
        <f ca="1">'13年1-9支出明细'!BT150/9*12</f>
        <v>0</v>
      </c>
      <c r="FX155" s="13">
        <f t="shared" si="423"/>
        <v>0</v>
      </c>
      <c r="FY155" s="43">
        <f t="shared" si="363"/>
        <v>0</v>
      </c>
      <c r="FZ155" s="12">
        <f ca="1">'13年1-9支出明细'!BU150/9*12</f>
        <v>4381.16</v>
      </c>
      <c r="GA155" s="12">
        <f t="shared" si="424"/>
        <v>5084.4466890520152</v>
      </c>
      <c r="GB155" s="43">
        <f t="shared" si="364"/>
        <v>1.5142477044272865E-4</v>
      </c>
      <c r="GC155" s="12">
        <f ca="1">'13年1-9支出明细'!BV150/9*12</f>
        <v>0</v>
      </c>
      <c r="GD155" s="12">
        <f t="shared" si="425"/>
        <v>0</v>
      </c>
      <c r="GE155" s="43">
        <f t="shared" si="365"/>
        <v>0</v>
      </c>
      <c r="GF155" s="12">
        <f ca="1">'13年1-9支出明细'!BW150/9*12</f>
        <v>0</v>
      </c>
      <c r="GG155" s="12">
        <f t="shared" si="426"/>
        <v>0</v>
      </c>
      <c r="GH155" s="43">
        <f t="shared" si="366"/>
        <v>0</v>
      </c>
      <c r="GI155" s="12">
        <v>0</v>
      </c>
      <c r="GJ155" s="12">
        <f t="shared" si="427"/>
        <v>0</v>
      </c>
      <c r="GK155" s="43">
        <f t="shared" si="367"/>
        <v>0</v>
      </c>
      <c r="GL155" s="27">
        <f t="shared" si="445"/>
        <v>240000</v>
      </c>
      <c r="GM155" s="27">
        <f t="shared" si="428"/>
        <v>278526.05368726177</v>
      </c>
      <c r="GN155" s="43">
        <f t="shared" si="369"/>
        <v>4.1636056358482616E-2</v>
      </c>
      <c r="GO155" s="13">
        <f ca="1">'13年1-9支出明细'!BZ150/9*12</f>
        <v>0</v>
      </c>
      <c r="GP155" s="13" t="e">
        <f t="shared" si="429"/>
        <v>#DIV/0!</v>
      </c>
      <c r="GQ155" s="43" t="e">
        <f t="shared" si="370"/>
        <v>#DIV/0!</v>
      </c>
      <c r="GR155" s="13">
        <f ca="1">'13年1-9支出明细'!CA150/9*12</f>
        <v>240000</v>
      </c>
      <c r="GS155" s="13">
        <f t="shared" si="430"/>
        <v>278526.05368726177</v>
      </c>
      <c r="GT155" s="43">
        <f t="shared" si="371"/>
        <v>0.92583067585639345</v>
      </c>
      <c r="GU155" s="13">
        <f ca="1">'13年1-9支出明细'!CB150/9*12</f>
        <v>0</v>
      </c>
      <c r="GV155" s="27">
        <f t="shared" si="431"/>
        <v>0</v>
      </c>
      <c r="GW155" s="38">
        <f t="shared" si="374"/>
        <v>0</v>
      </c>
      <c r="GX155" s="13">
        <f ca="1">'13年1-9支出明细'!CC150/9*12</f>
        <v>0</v>
      </c>
      <c r="GY155" s="13">
        <f t="shared" si="432"/>
        <v>0</v>
      </c>
      <c r="GZ155" s="43">
        <f t="shared" si="372"/>
        <v>0</v>
      </c>
      <c r="HA155" s="13">
        <f ca="1">'13年1-9支出明细'!CD150/9*12</f>
        <v>0</v>
      </c>
      <c r="HB155" s="13">
        <f t="shared" si="433"/>
        <v>0</v>
      </c>
      <c r="HC155" s="56">
        <f t="shared" si="373"/>
        <v>0</v>
      </c>
    </row>
    <row r="156" spans="1:211">
      <c r="A156" s="18">
        <v>425</v>
      </c>
      <c r="B156" s="3" t="s">
        <v>627</v>
      </c>
      <c r="C156" s="3" t="s">
        <v>445</v>
      </c>
      <c r="D156" s="12">
        <f t="shared" si="435"/>
        <v>2908146.0633333335</v>
      </c>
      <c r="E156" s="12">
        <f t="shared" si="436"/>
        <v>83362.2</v>
      </c>
      <c r="F156" s="13">
        <v>55836</v>
      </c>
      <c r="G156" s="26">
        <f t="shared" si="375"/>
        <v>64799.086390341457</v>
      </c>
      <c r="H156" s="40">
        <f t="shared" si="376"/>
        <v>8.1750935312925295E-4</v>
      </c>
      <c r="I156" s="13">
        <v>0</v>
      </c>
      <c r="J156" s="13">
        <f t="shared" si="377"/>
        <v>0</v>
      </c>
      <c r="K156" s="40">
        <f t="shared" si="310"/>
        <v>0</v>
      </c>
      <c r="L156" s="13">
        <v>25126.2</v>
      </c>
      <c r="M156" s="13">
        <f t="shared" si="378"/>
        <v>29159.588875653659</v>
      </c>
      <c r="N156" s="40">
        <f t="shared" si="311"/>
        <v>8.1750935312925306E-4</v>
      </c>
      <c r="O156" s="13">
        <v>22320</v>
      </c>
      <c r="P156" s="13">
        <v>0</v>
      </c>
      <c r="Q156" s="13">
        <f t="shared" si="441"/>
        <v>25902.922992915352</v>
      </c>
      <c r="R156" s="43">
        <f t="shared" si="442"/>
        <v>3.9931300987548308E-3</v>
      </c>
      <c r="S156" s="124">
        <v>4960</v>
      </c>
      <c r="T156" s="130">
        <v>2400</v>
      </c>
      <c r="U156" s="125">
        <v>0</v>
      </c>
      <c r="V156" s="125">
        <f t="shared" si="379"/>
        <v>2785.2605368726186</v>
      </c>
      <c r="W156" s="43">
        <f t="shared" si="314"/>
        <v>4.2936882782310007E-4</v>
      </c>
      <c r="X156" s="13">
        <f ca="1">'13年1-9支出明细'!K151/9*12</f>
        <v>0</v>
      </c>
      <c r="Y156" s="13">
        <f t="shared" si="380"/>
        <v>0</v>
      </c>
      <c r="Z156" s="43">
        <f t="shared" si="315"/>
        <v>0</v>
      </c>
      <c r="AA156" s="13">
        <f ca="1">'13年1-9支出明细'!L151/9*12</f>
        <v>0</v>
      </c>
      <c r="AB156" s="13">
        <f t="shared" si="381"/>
        <v>0</v>
      </c>
      <c r="AC156" s="43">
        <f t="shared" si="316"/>
        <v>0</v>
      </c>
      <c r="AD156" s="13">
        <f ca="1">'13年1-9支出明细'!M151/9*12</f>
        <v>0</v>
      </c>
      <c r="AE156" s="13">
        <f t="shared" si="382"/>
        <v>0</v>
      </c>
      <c r="AF156" s="43">
        <f t="shared" si="317"/>
        <v>0</v>
      </c>
      <c r="AG156" s="13">
        <f ca="1">'13年1-9支出明细'!N151/9*12</f>
        <v>0</v>
      </c>
      <c r="AH156" s="23">
        <v>0</v>
      </c>
      <c r="AI156" s="43">
        <v>0</v>
      </c>
      <c r="AJ156" s="23">
        <f t="shared" si="318"/>
        <v>0</v>
      </c>
      <c r="AK156" s="23">
        <f t="shared" si="319"/>
        <v>0</v>
      </c>
      <c r="AL156" s="43">
        <f t="shared" si="320"/>
        <v>0</v>
      </c>
      <c r="AM156" s="13">
        <f ca="1">'13年1-9支出明细'!P151/9*12</f>
        <v>0</v>
      </c>
      <c r="AN156" s="13">
        <f t="shared" si="383"/>
        <v>0</v>
      </c>
      <c r="AO156" s="43">
        <f t="shared" si="321"/>
        <v>0</v>
      </c>
      <c r="AP156" s="13">
        <f ca="1">'13年1-9支出明细'!Q151/9*12</f>
        <v>0</v>
      </c>
      <c r="AQ156" s="13">
        <f t="shared" si="384"/>
        <v>0</v>
      </c>
      <c r="AR156" s="43">
        <f t="shared" si="322"/>
        <v>0</v>
      </c>
      <c r="AS156" s="13">
        <f ca="1">'13年1-9支出明细'!R151/9*12</f>
        <v>0</v>
      </c>
      <c r="AT156" s="13">
        <f t="shared" si="385"/>
        <v>0</v>
      </c>
      <c r="AU156" s="43">
        <f t="shared" si="323"/>
        <v>0</v>
      </c>
      <c r="AV156" s="13">
        <v>0</v>
      </c>
      <c r="AW156" s="13">
        <f t="shared" si="386"/>
        <v>0</v>
      </c>
      <c r="AX156" s="43">
        <f t="shared" si="324"/>
        <v>0</v>
      </c>
      <c r="AY156" s="12">
        <f t="shared" si="387"/>
        <v>1515.33</v>
      </c>
      <c r="AZ156" s="31">
        <f t="shared" si="388"/>
        <v>1758.5786872246599</v>
      </c>
      <c r="BA156" s="43">
        <f t="shared" si="325"/>
        <v>1.4515375237912354E-5</v>
      </c>
      <c r="BB156" s="13">
        <f ca="1">'13年1-9支出明细'!U151/9*12</f>
        <v>0</v>
      </c>
      <c r="BC156" s="13">
        <f t="shared" si="389"/>
        <v>0</v>
      </c>
      <c r="BD156" s="43">
        <f t="shared" si="326"/>
        <v>0</v>
      </c>
      <c r="BE156" s="13">
        <f ca="1">'13年1-9支出明细'!V151/9*12</f>
        <v>0</v>
      </c>
      <c r="BF156" s="13">
        <f t="shared" si="390"/>
        <v>0</v>
      </c>
      <c r="BG156" s="43">
        <f t="shared" si="327"/>
        <v>0</v>
      </c>
      <c r="BH156" s="13">
        <f ca="1">'13年1-9支出明细'!W151/9*12</f>
        <v>0</v>
      </c>
      <c r="BI156" s="13">
        <f t="shared" si="391"/>
        <v>0</v>
      </c>
      <c r="BJ156" s="43">
        <f t="shared" si="328"/>
        <v>0</v>
      </c>
      <c r="BK156" s="13">
        <f ca="1">'13年1-9支出明细'!X151/9*12</f>
        <v>0</v>
      </c>
      <c r="BL156" s="13">
        <f t="shared" si="392"/>
        <v>0</v>
      </c>
      <c r="BM156" s="43">
        <f t="shared" si="329"/>
        <v>0</v>
      </c>
      <c r="BN156" s="13">
        <f ca="1">'13年1-9支出明细'!Y151/9*12</f>
        <v>0</v>
      </c>
      <c r="BO156" s="13">
        <f t="shared" si="393"/>
        <v>0</v>
      </c>
      <c r="BP156" s="43">
        <f t="shared" si="330"/>
        <v>0</v>
      </c>
      <c r="BQ156" s="13">
        <f ca="1">'13年1-9支出明细'!Z151/9*12</f>
        <v>0</v>
      </c>
      <c r="BR156" s="13">
        <f ca="1">Sheet2!EP150+Sheet2!V150</f>
        <v>1515.33</v>
      </c>
      <c r="BS156" s="13">
        <f t="shared" si="394"/>
        <v>0</v>
      </c>
      <c r="BT156" s="43">
        <f t="shared" si="331"/>
        <v>0</v>
      </c>
      <c r="BU156" s="13">
        <f ca="1">'13年1-9支出明细'!AB151/9*12</f>
        <v>1840.44</v>
      </c>
      <c r="BV156" s="13">
        <f t="shared" si="395"/>
        <v>2135.8770427007667</v>
      </c>
      <c r="BW156" s="43">
        <f t="shared" si="332"/>
        <v>4.0603539688060527E-4</v>
      </c>
      <c r="BX156" s="13">
        <f ca="1">'13年1-9支出明细'!AC151/9*12</f>
        <v>180</v>
      </c>
      <c r="BY156" s="13">
        <f t="shared" si="396"/>
        <v>208.89454026544635</v>
      </c>
      <c r="BZ156" s="43">
        <f t="shared" si="333"/>
        <v>1.604748476894588E-4</v>
      </c>
      <c r="CA156" s="12">
        <f t="shared" si="434"/>
        <v>0</v>
      </c>
      <c r="CB156" s="30">
        <f t="shared" si="397"/>
        <v>0</v>
      </c>
      <c r="CC156" s="43">
        <f t="shared" si="334"/>
        <v>0</v>
      </c>
      <c r="CD156" s="13">
        <f ca="1">'13年1-9支出明细'!AE151/9*12</f>
        <v>0</v>
      </c>
      <c r="CE156" s="13">
        <f t="shared" si="398"/>
        <v>0</v>
      </c>
      <c r="CF156" s="43">
        <f t="shared" si="335"/>
        <v>0</v>
      </c>
      <c r="CG156" s="13">
        <f ca="1">'13年1-9支出明细'!AF151/9*12</f>
        <v>0</v>
      </c>
      <c r="CH156" s="13">
        <f ca="1">Sheet2!BP150+Sheet2!ET150</f>
        <v>0</v>
      </c>
      <c r="CI156" s="13">
        <f t="shared" si="399"/>
        <v>0</v>
      </c>
      <c r="CJ156" s="43">
        <f t="shared" si="336"/>
        <v>0</v>
      </c>
      <c r="CK156" s="12">
        <f t="shared" si="443"/>
        <v>852250.8666666667</v>
      </c>
      <c r="CL156" s="30">
        <f t="shared" si="400"/>
        <v>989058.62768423103</v>
      </c>
      <c r="CM156" s="43">
        <f t="shared" si="338"/>
        <v>9.3022278292973562E-3</v>
      </c>
      <c r="CN156" s="13">
        <f ca="1">'13年1-9支出明细'!AI151/9*12</f>
        <v>0</v>
      </c>
      <c r="CO156" s="13">
        <f t="shared" si="401"/>
        <v>0</v>
      </c>
      <c r="CP156" s="43">
        <f t="shared" si="339"/>
        <v>0</v>
      </c>
      <c r="CQ156" s="13">
        <f ca="1">'13年1-9支出明细'!AJ151/9*12</f>
        <v>0</v>
      </c>
      <c r="CR156" s="13">
        <f t="shared" si="402"/>
        <v>0</v>
      </c>
      <c r="CS156" s="43">
        <f t="shared" si="340"/>
        <v>0</v>
      </c>
      <c r="CT156" s="13">
        <f ca="1">'13年1-9支出明细'!AK151/9*12</f>
        <v>0</v>
      </c>
      <c r="CU156" s="13">
        <f t="shared" si="403"/>
        <v>0</v>
      </c>
      <c r="CV156" s="43">
        <f t="shared" si="341"/>
        <v>0</v>
      </c>
      <c r="CW156" s="13">
        <f ca="1">'13年1-9支出明细'!AL151/9*12</f>
        <v>0</v>
      </c>
      <c r="CX156" s="13">
        <f t="shared" si="404"/>
        <v>0</v>
      </c>
      <c r="CY156" s="43">
        <f t="shared" si="342"/>
        <v>0</v>
      </c>
      <c r="CZ156" s="13">
        <f ca="1">'13年1-9支出明细'!AM151/9*12</f>
        <v>470.66666666666663</v>
      </c>
      <c r="DA156" s="13">
        <f t="shared" si="405"/>
        <v>546.22053862001894</v>
      </c>
      <c r="DB156" s="43">
        <f t="shared" si="343"/>
        <v>9.6878641525424171E-4</v>
      </c>
      <c r="DC156" s="13">
        <f ca="1">'13年1-9支出明细'!AN151/9*12</f>
        <v>0</v>
      </c>
      <c r="DD156" s="13">
        <f t="shared" si="406"/>
        <v>0</v>
      </c>
      <c r="DE156" s="14">
        <f t="shared" si="444"/>
        <v>0</v>
      </c>
      <c r="DF156" s="43">
        <f t="shared" si="345"/>
        <v>0</v>
      </c>
      <c r="DG156" s="13">
        <f ca="1">'13年1-9支出明细'!AP151/9*12</f>
        <v>0</v>
      </c>
      <c r="DH156" s="13">
        <f t="shared" si="407"/>
        <v>0</v>
      </c>
      <c r="DI156" s="43">
        <f t="shared" si="346"/>
        <v>0</v>
      </c>
      <c r="DJ156" s="13">
        <f ca="1">'13年1-9支出明细'!AQ151/9*12</f>
        <v>0</v>
      </c>
      <c r="DK156" s="13">
        <f t="shared" si="408"/>
        <v>0</v>
      </c>
      <c r="DL156" s="43">
        <f t="shared" si="347"/>
        <v>0</v>
      </c>
      <c r="DM156" s="13">
        <f ca="1">'13年1-9支出明细'!AR151/9*12</f>
        <v>0</v>
      </c>
      <c r="DN156" s="13">
        <f ca="1">Sheet2!DK150+Sheet2!AH150</f>
        <v>0</v>
      </c>
      <c r="DO156" s="13"/>
      <c r="DP156" s="43">
        <f t="shared" si="348"/>
        <v>0</v>
      </c>
      <c r="DQ156" s="13">
        <f ca="1">'13年1-9支出明细'!AT151/9*12</f>
        <v>0</v>
      </c>
      <c r="DR156" s="13">
        <f t="shared" si="409"/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43">
        <f t="shared" si="349"/>
        <v>0</v>
      </c>
      <c r="EA156" s="13">
        <v>0</v>
      </c>
      <c r="EB156" s="13">
        <f t="shared" si="410"/>
        <v>0</v>
      </c>
      <c r="EC156" s="43">
        <f t="shared" si="350"/>
        <v>0</v>
      </c>
      <c r="ED156" s="13">
        <f ca="1">'13年1-9支出明细'!BC151/9*12</f>
        <v>0</v>
      </c>
      <c r="EE156" s="13">
        <f t="shared" si="411"/>
        <v>0</v>
      </c>
      <c r="EF156" s="43">
        <f t="shared" si="351"/>
        <v>0</v>
      </c>
      <c r="EG156" s="13">
        <f ca="1">'13年1-9支出明细'!BD151/9*12</f>
        <v>0</v>
      </c>
      <c r="EH156" s="13">
        <f t="shared" si="412"/>
        <v>0</v>
      </c>
      <c r="EI156" s="43">
        <f t="shared" si="352"/>
        <v>0</v>
      </c>
      <c r="EJ156" s="13">
        <f ca="1">'13年1-9支出明细'!BE151/9*12</f>
        <v>0</v>
      </c>
      <c r="EK156" s="13">
        <f t="shared" si="413"/>
        <v>0</v>
      </c>
      <c r="EL156" s="13">
        <v>0</v>
      </c>
      <c r="EM156" s="43">
        <f t="shared" si="353"/>
        <v>0</v>
      </c>
      <c r="EN156" s="13">
        <f ca="1">'13年1-9支出明细'!BG151/9*12</f>
        <v>0</v>
      </c>
      <c r="EO156" s="13">
        <f t="shared" si="414"/>
        <v>0</v>
      </c>
      <c r="EP156" s="43">
        <f t="shared" si="354"/>
        <v>0</v>
      </c>
      <c r="EQ156" s="13">
        <f ca="1">'13年1-9支出明细'!BH151/9*12</f>
        <v>0</v>
      </c>
      <c r="ER156" s="13">
        <f t="shared" si="415"/>
        <v>0</v>
      </c>
      <c r="ES156" s="43">
        <f t="shared" si="355"/>
        <v>0</v>
      </c>
      <c r="ET156" s="13">
        <v>0</v>
      </c>
      <c r="EU156" s="13">
        <f t="shared" si="416"/>
        <v>0</v>
      </c>
      <c r="EV156" s="43">
        <f t="shared" si="356"/>
        <v>0</v>
      </c>
      <c r="EW156" s="13">
        <v>0</v>
      </c>
      <c r="EX156" s="13">
        <f t="shared" si="417"/>
        <v>0</v>
      </c>
      <c r="EY156" s="43">
        <f t="shared" si="357"/>
        <v>0</v>
      </c>
      <c r="EZ156" s="13">
        <v>0</v>
      </c>
      <c r="FA156" s="13">
        <f t="shared" si="418"/>
        <v>0</v>
      </c>
      <c r="FB156" s="43">
        <f t="shared" si="358"/>
        <v>0</v>
      </c>
      <c r="FC156" s="13">
        <f ca="1">'13年1-9支出明细'!BL151/9*12</f>
        <v>0</v>
      </c>
      <c r="FD156" s="13">
        <f t="shared" si="419"/>
        <v>0</v>
      </c>
      <c r="FE156" s="43">
        <f t="shared" si="359"/>
        <v>0</v>
      </c>
      <c r="FF156" s="13">
        <f ca="1">'13年1-9支出明细'!BM151/9*12</f>
        <v>0</v>
      </c>
      <c r="FG156" s="13">
        <f t="shared" si="420"/>
        <v>0</v>
      </c>
      <c r="FH156" s="43">
        <f t="shared" si="360"/>
        <v>0</v>
      </c>
      <c r="FI156" s="13">
        <f ca="1">'13年1-9支出明细'!BN151/9*12</f>
        <v>11.2</v>
      </c>
      <c r="FJ156" s="13">
        <f ca="1">Sheet2!EX150+Sheet2!BF150</f>
        <v>851769</v>
      </c>
      <c r="FK156" s="13">
        <f t="shared" si="421"/>
        <v>12.997882505405549</v>
      </c>
      <c r="FL156" s="43">
        <f t="shared" si="361"/>
        <v>8.567893441109274E-6</v>
      </c>
      <c r="FM156" s="13">
        <f ca="1">'13年1-9支出明细'!BP151/9*12</f>
        <v>0</v>
      </c>
      <c r="FN156" s="13">
        <v>0</v>
      </c>
      <c r="FO156" s="43">
        <v>0</v>
      </c>
      <c r="FP156" s="13">
        <v>0</v>
      </c>
      <c r="FQ156" s="13">
        <f t="shared" si="422"/>
        <v>0</v>
      </c>
      <c r="FR156" s="43">
        <f t="shared" si="362"/>
        <v>0</v>
      </c>
      <c r="FS156" s="13">
        <f ca="1">'13年1-9支出明细'!BR151/9*12</f>
        <v>0</v>
      </c>
      <c r="FT156" s="13">
        <f ca="1">Sheet2!FC66+Sheet2!BJ66</f>
        <v>0</v>
      </c>
      <c r="FU156" s="13"/>
      <c r="FV156" s="43"/>
      <c r="FW156" s="13">
        <f ca="1">'13年1-9支出明细'!BT151/9*12</f>
        <v>0</v>
      </c>
      <c r="FX156" s="13">
        <f t="shared" si="423"/>
        <v>0</v>
      </c>
      <c r="FY156" s="43">
        <f t="shared" si="363"/>
        <v>0</v>
      </c>
      <c r="FZ156" s="12">
        <f ca="1">'13年1-9支出明细'!BU151/9*12</f>
        <v>12153.853333333333</v>
      </c>
      <c r="GA156" s="12">
        <f t="shared" si="424"/>
        <v>14104.853358446273</v>
      </c>
      <c r="GB156" s="43">
        <f t="shared" si="364"/>
        <v>4.2007013005564565E-4</v>
      </c>
      <c r="GC156" s="12">
        <v>1758863.8133333335</v>
      </c>
      <c r="GD156" s="12">
        <v>2700000</v>
      </c>
      <c r="GE156" s="43">
        <f t="shared" si="365"/>
        <v>1</v>
      </c>
      <c r="GF156" s="12">
        <f ca="1">'13年1-9支出明细'!BW151/9*12</f>
        <v>0</v>
      </c>
      <c r="GG156" s="12">
        <f t="shared" si="426"/>
        <v>0</v>
      </c>
      <c r="GH156" s="43">
        <f t="shared" si="366"/>
        <v>0</v>
      </c>
      <c r="GI156" s="12">
        <v>0</v>
      </c>
      <c r="GJ156" s="12">
        <f t="shared" si="427"/>
        <v>0</v>
      </c>
      <c r="GK156" s="43">
        <f t="shared" si="367"/>
        <v>0</v>
      </c>
      <c r="GL156" s="27">
        <f t="shared" si="445"/>
        <v>200000</v>
      </c>
      <c r="GM156" s="27">
        <f t="shared" si="428"/>
        <v>232105.04473938482</v>
      </c>
      <c r="GN156" s="43">
        <f t="shared" si="369"/>
        <v>3.4696713632068846E-2</v>
      </c>
      <c r="GO156" s="13">
        <v>0</v>
      </c>
      <c r="GP156" s="13" t="e">
        <f t="shared" si="429"/>
        <v>#DIV/0!</v>
      </c>
      <c r="GQ156" s="43" t="e">
        <f t="shared" si="370"/>
        <v>#DIV/0!</v>
      </c>
      <c r="GR156" s="13">
        <f ca="1">'13年1-9支出明细'!CA151/9*12</f>
        <v>0</v>
      </c>
      <c r="GS156" s="13">
        <f t="shared" si="430"/>
        <v>0</v>
      </c>
      <c r="GT156" s="43">
        <f t="shared" si="371"/>
        <v>0</v>
      </c>
      <c r="GU156" s="13">
        <f ca="1">'13年1-9支出明细'!CB151/9*12</f>
        <v>0</v>
      </c>
      <c r="GV156" s="27">
        <f t="shared" si="431"/>
        <v>0</v>
      </c>
      <c r="GW156" s="38">
        <f t="shared" si="374"/>
        <v>0</v>
      </c>
      <c r="GX156" s="13">
        <f ca="1">'13年1-9支出明细'!CC151/9*12</f>
        <v>200000</v>
      </c>
      <c r="GY156" s="13">
        <f t="shared" si="432"/>
        <v>232105.04473938484</v>
      </c>
      <c r="GZ156" s="43">
        <f t="shared" si="372"/>
        <v>0.6709608158883521</v>
      </c>
      <c r="HA156" s="13">
        <f ca="1">'13年1-9支出明细'!CD151/9*12</f>
        <v>0</v>
      </c>
      <c r="HB156" s="13">
        <f t="shared" si="433"/>
        <v>0</v>
      </c>
      <c r="HC156" s="56">
        <f t="shared" si="373"/>
        <v>0</v>
      </c>
    </row>
    <row r="157" spans="1:211">
      <c r="A157" s="18">
        <v>426</v>
      </c>
      <c r="B157" s="3" t="s">
        <v>628</v>
      </c>
      <c r="C157" s="3" t="s">
        <v>446</v>
      </c>
      <c r="D157" s="12">
        <f t="shared" si="435"/>
        <v>462117.76000000007</v>
      </c>
      <c r="E157" s="12">
        <f t="shared" si="436"/>
        <v>441701.4</v>
      </c>
      <c r="F157" s="13">
        <v>220572</v>
      </c>
      <c r="G157" s="26">
        <f t="shared" si="375"/>
        <v>255979.36964127791</v>
      </c>
      <c r="H157" s="40">
        <f t="shared" si="376"/>
        <v>3.2294518417942827E-3</v>
      </c>
      <c r="I157" s="13">
        <v>112272</v>
      </c>
      <c r="J157" s="13">
        <f t="shared" si="377"/>
        <v>130294.48791490107</v>
      </c>
      <c r="K157" s="40">
        <f t="shared" si="310"/>
        <v>3.0241617790794225E-3</v>
      </c>
      <c r="L157" s="13">
        <v>99257.4</v>
      </c>
      <c r="M157" s="13">
        <f t="shared" si="378"/>
        <v>115190.71633857509</v>
      </c>
      <c r="N157" s="40">
        <f t="shared" si="311"/>
        <v>3.2294518417942831E-3</v>
      </c>
      <c r="O157" s="13">
        <v>0</v>
      </c>
      <c r="P157" s="13">
        <v>0</v>
      </c>
      <c r="Q157" s="13">
        <f t="shared" si="441"/>
        <v>0</v>
      </c>
      <c r="R157" s="43">
        <f t="shared" si="442"/>
        <v>0</v>
      </c>
      <c r="S157" s="124">
        <v>0</v>
      </c>
      <c r="T157" s="130">
        <v>9600</v>
      </c>
      <c r="U157" s="125">
        <v>0</v>
      </c>
      <c r="V157" s="125">
        <f t="shared" si="379"/>
        <v>11141.042147490474</v>
      </c>
      <c r="W157" s="43">
        <f t="shared" si="314"/>
        <v>1.7174753112924003E-3</v>
      </c>
      <c r="X157" s="13">
        <f ca="1">'13年1-9支出明细'!K152/9*12</f>
        <v>0</v>
      </c>
      <c r="Y157" s="13">
        <f t="shared" si="380"/>
        <v>0</v>
      </c>
      <c r="Z157" s="43">
        <f t="shared" si="315"/>
        <v>0</v>
      </c>
      <c r="AA157" s="13">
        <f ca="1">'13年1-9支出明细'!L152/9*12</f>
        <v>0</v>
      </c>
      <c r="AB157" s="13">
        <f t="shared" si="381"/>
        <v>0</v>
      </c>
      <c r="AC157" s="43">
        <f t="shared" si="316"/>
        <v>0</v>
      </c>
      <c r="AD157" s="13">
        <f ca="1">'13年1-9支出明细'!M152/9*12</f>
        <v>0</v>
      </c>
      <c r="AE157" s="13">
        <f t="shared" si="382"/>
        <v>0</v>
      </c>
      <c r="AF157" s="43">
        <f t="shared" si="317"/>
        <v>0</v>
      </c>
      <c r="AG157" s="13">
        <f ca="1">'13年1-9支出明细'!N152/9*12</f>
        <v>0</v>
      </c>
      <c r="AH157" s="23">
        <v>0</v>
      </c>
      <c r="AI157" s="43">
        <v>0</v>
      </c>
      <c r="AJ157" s="23">
        <f t="shared" si="318"/>
        <v>0</v>
      </c>
      <c r="AK157" s="23">
        <f t="shared" si="319"/>
        <v>0</v>
      </c>
      <c r="AL157" s="43">
        <f t="shared" si="320"/>
        <v>0</v>
      </c>
      <c r="AM157" s="13">
        <f ca="1">'13年1-9支出明细'!P152/9*12</f>
        <v>0</v>
      </c>
      <c r="AN157" s="13">
        <f t="shared" si="383"/>
        <v>0</v>
      </c>
      <c r="AO157" s="43">
        <f t="shared" si="321"/>
        <v>0</v>
      </c>
      <c r="AP157" s="13">
        <f ca="1">'13年1-9支出明细'!Q152/9*12</f>
        <v>0</v>
      </c>
      <c r="AQ157" s="13">
        <f t="shared" si="384"/>
        <v>0</v>
      </c>
      <c r="AR157" s="43">
        <f t="shared" si="322"/>
        <v>0</v>
      </c>
      <c r="AS157" s="13">
        <f ca="1">'13年1-9支出明细'!R152/9*12</f>
        <v>0</v>
      </c>
      <c r="AT157" s="13">
        <f t="shared" si="385"/>
        <v>0</v>
      </c>
      <c r="AU157" s="43">
        <f t="shared" si="323"/>
        <v>0</v>
      </c>
      <c r="AV157" s="13">
        <v>0</v>
      </c>
      <c r="AW157" s="13">
        <f t="shared" si="386"/>
        <v>0</v>
      </c>
      <c r="AX157" s="43">
        <f t="shared" si="324"/>
        <v>0</v>
      </c>
      <c r="AY157" s="12">
        <f t="shared" si="387"/>
        <v>13608.146666666666</v>
      </c>
      <c r="AZ157" s="31">
        <f t="shared" si="388"/>
        <v>15792.597454433884</v>
      </c>
      <c r="BA157" s="43">
        <f t="shared" si="325"/>
        <v>1.3035269885715512E-4</v>
      </c>
      <c r="BB157" s="13">
        <f ca="1">'13年1-9支出明细'!U152/9*12</f>
        <v>0</v>
      </c>
      <c r="BC157" s="13">
        <f t="shared" si="389"/>
        <v>0</v>
      </c>
      <c r="BD157" s="43">
        <f t="shared" si="326"/>
        <v>0</v>
      </c>
      <c r="BE157" s="13">
        <f ca="1">'13年1-9支出明细'!V152/9*12</f>
        <v>0</v>
      </c>
      <c r="BF157" s="13">
        <f t="shared" si="390"/>
        <v>0</v>
      </c>
      <c r="BG157" s="43">
        <f t="shared" si="327"/>
        <v>0</v>
      </c>
      <c r="BH157" s="13">
        <f ca="1">'13年1-9支出明细'!W152/9*12</f>
        <v>0</v>
      </c>
      <c r="BI157" s="13">
        <f t="shared" si="391"/>
        <v>0</v>
      </c>
      <c r="BJ157" s="43">
        <f t="shared" si="328"/>
        <v>0</v>
      </c>
      <c r="BK157" s="13">
        <f ca="1">'13年1-9支出明细'!X152/9*12</f>
        <v>449.33333333333331</v>
      </c>
      <c r="BL157" s="13">
        <f t="shared" si="392"/>
        <v>521.46266718115112</v>
      </c>
      <c r="BM157" s="43">
        <f t="shared" si="329"/>
        <v>6.6105237694524712E-4</v>
      </c>
      <c r="BN157" s="13">
        <f ca="1">'13年1-9支出明细'!Y152/9*12</f>
        <v>0</v>
      </c>
      <c r="BO157" s="13">
        <f t="shared" si="393"/>
        <v>0</v>
      </c>
      <c r="BP157" s="43">
        <f t="shared" si="330"/>
        <v>0</v>
      </c>
      <c r="BQ157" s="13">
        <f ca="1">'13年1-9支出明细'!Z152/9*12</f>
        <v>7591.4933333333329</v>
      </c>
      <c r="BR157" s="13">
        <f ca="1">Sheet2!EP151+Sheet2!V151</f>
        <v>5567.32</v>
      </c>
      <c r="BS157" s="13">
        <f t="shared" si="394"/>
        <v>8810.1194988603747</v>
      </c>
      <c r="BT157" s="43">
        <f t="shared" si="331"/>
        <v>8.5838304803955662E-5</v>
      </c>
      <c r="BU157" s="13">
        <f ca="1">'13年1-9支出明细'!AB152/9*12</f>
        <v>6223.0933333333332</v>
      </c>
      <c r="BV157" s="13">
        <f t="shared" si="395"/>
        <v>7222.0567827535033</v>
      </c>
      <c r="BW157" s="43">
        <f t="shared" si="332"/>
        <v>1.3729304793555067E-3</v>
      </c>
      <c r="BX157" s="13">
        <f ca="1">'13年1-9支出明细'!AC152/9*12</f>
        <v>1200</v>
      </c>
      <c r="BY157" s="13">
        <f t="shared" si="396"/>
        <v>1392.6302684363093</v>
      </c>
      <c r="BZ157" s="43">
        <f t="shared" si="333"/>
        <v>1.0698323179297255E-3</v>
      </c>
      <c r="CA157" s="12">
        <f t="shared" si="434"/>
        <v>0</v>
      </c>
      <c r="CB157" s="30">
        <f t="shared" si="397"/>
        <v>0</v>
      </c>
      <c r="CC157" s="43">
        <f t="shared" si="334"/>
        <v>0</v>
      </c>
      <c r="CD157" s="13">
        <f ca="1">'13年1-9支出明细'!AE152/9*12</f>
        <v>0</v>
      </c>
      <c r="CE157" s="13">
        <f t="shared" si="398"/>
        <v>0</v>
      </c>
      <c r="CF157" s="43">
        <f t="shared" si="335"/>
        <v>0</v>
      </c>
      <c r="CG157" s="13">
        <f ca="1">'13年1-9支出明细'!AF152/9*12</f>
        <v>0</v>
      </c>
      <c r="CH157" s="13">
        <f ca="1">Sheet2!BP151+Sheet2!ET151</f>
        <v>0</v>
      </c>
      <c r="CI157" s="13">
        <f t="shared" si="399"/>
        <v>0</v>
      </c>
      <c r="CJ157" s="43">
        <f t="shared" si="336"/>
        <v>0</v>
      </c>
      <c r="CK157" s="12">
        <f t="shared" si="443"/>
        <v>76.666666666666671</v>
      </c>
      <c r="CL157" s="30">
        <f t="shared" si="400"/>
        <v>88.973600483430872</v>
      </c>
      <c r="CM157" s="43">
        <f t="shared" si="338"/>
        <v>8.3680853624179045E-7</v>
      </c>
      <c r="CN157" s="13">
        <f ca="1">'13年1-9支出明细'!AI152/9*12</f>
        <v>0</v>
      </c>
      <c r="CO157" s="13">
        <f t="shared" si="401"/>
        <v>0</v>
      </c>
      <c r="CP157" s="43">
        <f t="shared" si="339"/>
        <v>0</v>
      </c>
      <c r="CQ157" s="13">
        <f ca="1">'13年1-9支出明细'!AJ152/9*12</f>
        <v>0</v>
      </c>
      <c r="CR157" s="13">
        <f t="shared" si="402"/>
        <v>0</v>
      </c>
      <c r="CS157" s="43">
        <f t="shared" si="340"/>
        <v>0</v>
      </c>
      <c r="CT157" s="13">
        <f ca="1">'13年1-9支出明细'!AK152/9*12</f>
        <v>0</v>
      </c>
      <c r="CU157" s="13">
        <f t="shared" si="403"/>
        <v>0</v>
      </c>
      <c r="CV157" s="43">
        <f t="shared" si="341"/>
        <v>0</v>
      </c>
      <c r="CW157" s="13">
        <f ca="1">'13年1-9支出明细'!AL152/9*12</f>
        <v>0</v>
      </c>
      <c r="CX157" s="13">
        <f t="shared" si="404"/>
        <v>0</v>
      </c>
      <c r="CY157" s="43">
        <f t="shared" si="342"/>
        <v>0</v>
      </c>
      <c r="CZ157" s="13">
        <f ca="1">'13年1-9支出明细'!AM152/9*12</f>
        <v>0</v>
      </c>
      <c r="DA157" s="13">
        <f t="shared" si="405"/>
        <v>0</v>
      </c>
      <c r="DB157" s="43">
        <f t="shared" si="343"/>
        <v>0</v>
      </c>
      <c r="DC157" s="13">
        <f ca="1">'13年1-9支出明细'!AN152/9*12</f>
        <v>0</v>
      </c>
      <c r="DD157" s="13">
        <f t="shared" si="406"/>
        <v>0</v>
      </c>
      <c r="DE157" s="14">
        <f t="shared" si="444"/>
        <v>0</v>
      </c>
      <c r="DF157" s="43">
        <f t="shared" si="345"/>
        <v>0</v>
      </c>
      <c r="DG157" s="13">
        <f ca="1">'13年1-9支出明细'!AP152/9*12</f>
        <v>0</v>
      </c>
      <c r="DH157" s="13">
        <f t="shared" si="407"/>
        <v>0</v>
      </c>
      <c r="DI157" s="43">
        <f t="shared" si="346"/>
        <v>0</v>
      </c>
      <c r="DJ157" s="13">
        <f ca="1">'13年1-9支出明细'!AQ152/9*12</f>
        <v>0</v>
      </c>
      <c r="DK157" s="13">
        <f t="shared" si="408"/>
        <v>0</v>
      </c>
      <c r="DL157" s="43">
        <f t="shared" si="347"/>
        <v>0</v>
      </c>
      <c r="DM157" s="13">
        <f ca="1">'13年1-9支出明细'!AR152/9*12</f>
        <v>0</v>
      </c>
      <c r="DN157" s="13">
        <f ca="1">Sheet2!DK151+Sheet2!AH151</f>
        <v>0</v>
      </c>
      <c r="DO157" s="13"/>
      <c r="DP157" s="43">
        <f t="shared" si="348"/>
        <v>0</v>
      </c>
      <c r="DQ157" s="13">
        <f ca="1">'13年1-9支出明细'!AT152/9*12</f>
        <v>0</v>
      </c>
      <c r="DR157" s="13">
        <f t="shared" si="409"/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43">
        <f t="shared" si="349"/>
        <v>0</v>
      </c>
      <c r="EA157" s="13">
        <v>0</v>
      </c>
      <c r="EB157" s="13">
        <f t="shared" si="410"/>
        <v>0</v>
      </c>
      <c r="EC157" s="43">
        <f t="shared" si="350"/>
        <v>0</v>
      </c>
      <c r="ED157" s="13">
        <f ca="1">'13年1-9支出明细'!BC152/9*12</f>
        <v>0</v>
      </c>
      <c r="EE157" s="13">
        <f t="shared" si="411"/>
        <v>0</v>
      </c>
      <c r="EF157" s="43">
        <f t="shared" si="351"/>
        <v>0</v>
      </c>
      <c r="EG157" s="13">
        <f ca="1">'13年1-9支出明细'!BD152/9*12</f>
        <v>0</v>
      </c>
      <c r="EH157" s="13">
        <f t="shared" si="412"/>
        <v>0</v>
      </c>
      <c r="EI157" s="43">
        <f t="shared" si="352"/>
        <v>0</v>
      </c>
      <c r="EJ157" s="13">
        <f ca="1">'13年1-9支出明细'!BE152/9*12</f>
        <v>0</v>
      </c>
      <c r="EK157" s="13">
        <f t="shared" si="413"/>
        <v>0</v>
      </c>
      <c r="EL157" s="13">
        <v>0</v>
      </c>
      <c r="EM157" s="43">
        <f t="shared" si="353"/>
        <v>0</v>
      </c>
      <c r="EN157" s="13">
        <f ca="1">'13年1-9支出明细'!BG152/9*12</f>
        <v>0</v>
      </c>
      <c r="EO157" s="13">
        <f t="shared" si="414"/>
        <v>0</v>
      </c>
      <c r="EP157" s="43">
        <f t="shared" si="354"/>
        <v>0</v>
      </c>
      <c r="EQ157" s="13">
        <f ca="1">'13年1-9支出明细'!BH152/9*12</f>
        <v>0</v>
      </c>
      <c r="ER157" s="13">
        <f t="shared" si="415"/>
        <v>0</v>
      </c>
      <c r="ES157" s="43">
        <f t="shared" si="355"/>
        <v>0</v>
      </c>
      <c r="ET157" s="13">
        <v>0</v>
      </c>
      <c r="EU157" s="13">
        <f t="shared" si="416"/>
        <v>0</v>
      </c>
      <c r="EV157" s="43">
        <f t="shared" si="356"/>
        <v>0</v>
      </c>
      <c r="EW157" s="13">
        <v>0</v>
      </c>
      <c r="EX157" s="13">
        <f t="shared" si="417"/>
        <v>0</v>
      </c>
      <c r="EY157" s="43">
        <f t="shared" si="357"/>
        <v>0</v>
      </c>
      <c r="EZ157" s="13">
        <f ca="1">'13年1-9支出明细'!BK152/9*12</f>
        <v>0</v>
      </c>
      <c r="FA157" s="13">
        <f t="shared" si="418"/>
        <v>0</v>
      </c>
      <c r="FB157" s="43">
        <f t="shared" si="358"/>
        <v>0</v>
      </c>
      <c r="FC157" s="13">
        <f ca="1">'13年1-9支出明细'!BL152/9*12</f>
        <v>0</v>
      </c>
      <c r="FD157" s="13">
        <f t="shared" si="419"/>
        <v>0</v>
      </c>
      <c r="FE157" s="43">
        <f t="shared" si="359"/>
        <v>0</v>
      </c>
      <c r="FF157" s="13">
        <f ca="1">'13年1-9支出明细'!BM152/9*12</f>
        <v>0</v>
      </c>
      <c r="FG157" s="13">
        <f t="shared" si="420"/>
        <v>0</v>
      </c>
      <c r="FH157" s="43">
        <f t="shared" si="360"/>
        <v>0</v>
      </c>
      <c r="FI157" s="13">
        <f ca="1">'13年1-9支出明细'!BN152/9*12</f>
        <v>76.666666666666671</v>
      </c>
      <c r="FJ157" s="13">
        <f ca="1">Sheet2!EX151+Sheet2!BF151</f>
        <v>0</v>
      </c>
      <c r="FK157" s="13">
        <f t="shared" si="421"/>
        <v>88.973600483430843</v>
      </c>
      <c r="FL157" s="43">
        <f t="shared" si="361"/>
        <v>5.8649270579021822E-5</v>
      </c>
      <c r="FM157" s="13">
        <f ca="1">'13年1-9支出明细'!BP152/9*12</f>
        <v>0</v>
      </c>
      <c r="FN157" s="13">
        <v>0</v>
      </c>
      <c r="FO157" s="43">
        <v>0</v>
      </c>
      <c r="FP157" s="13">
        <v>0</v>
      </c>
      <c r="FQ157" s="13">
        <f t="shared" si="422"/>
        <v>0</v>
      </c>
      <c r="FR157" s="43">
        <f t="shared" si="362"/>
        <v>0</v>
      </c>
      <c r="FS157" s="13">
        <f ca="1">'13年1-9支出明细'!BR152/9*12</f>
        <v>0</v>
      </c>
      <c r="FT157" s="13">
        <f ca="1">Sheet2!FC67+Sheet2!BJ67</f>
        <v>0</v>
      </c>
      <c r="FU157" s="13"/>
      <c r="FV157" s="43"/>
      <c r="FW157" s="13">
        <f ca="1">'13年1-9支出明细'!BT152/9*12</f>
        <v>0</v>
      </c>
      <c r="FX157" s="13">
        <f t="shared" si="423"/>
        <v>0</v>
      </c>
      <c r="FY157" s="43">
        <f t="shared" si="363"/>
        <v>0</v>
      </c>
      <c r="FZ157" s="12">
        <f ca="1">'13年1-9支出明细'!BU152/9*12</f>
        <v>6731.5466666666662</v>
      </c>
      <c r="GA157" s="12">
        <f t="shared" si="424"/>
        <v>7812.1297011596162</v>
      </c>
      <c r="GB157" s="43">
        <f t="shared" si="364"/>
        <v>2.3266050742828731E-4</v>
      </c>
      <c r="GC157" s="12">
        <f ca="1">'13年1-9支出明细'!BV152/9*12</f>
        <v>0</v>
      </c>
      <c r="GD157" s="12">
        <f t="shared" si="425"/>
        <v>0</v>
      </c>
      <c r="GE157" s="43">
        <f t="shared" si="365"/>
        <v>0</v>
      </c>
      <c r="GF157" s="12">
        <f ca="1">'13年1-9支出明细'!BW152/9*12</f>
        <v>0</v>
      </c>
      <c r="GG157" s="12">
        <f t="shared" si="426"/>
        <v>0</v>
      </c>
      <c r="GH157" s="43">
        <f t="shared" si="366"/>
        <v>0</v>
      </c>
      <c r="GI157" s="12">
        <v>0</v>
      </c>
      <c r="GJ157" s="12">
        <f t="shared" si="427"/>
        <v>0</v>
      </c>
      <c r="GK157" s="43">
        <f t="shared" si="367"/>
        <v>0</v>
      </c>
      <c r="GL157" s="27">
        <f t="shared" si="445"/>
        <v>0</v>
      </c>
      <c r="GM157" s="27">
        <f t="shared" si="428"/>
        <v>0</v>
      </c>
      <c r="GN157" s="43">
        <f t="shared" si="369"/>
        <v>0</v>
      </c>
      <c r="GO157" s="13">
        <f ca="1">'13年1-9支出明细'!BZ152/9*12</f>
        <v>0</v>
      </c>
      <c r="GP157" s="13" t="e">
        <f t="shared" si="429"/>
        <v>#DIV/0!</v>
      </c>
      <c r="GQ157" s="43" t="e">
        <f t="shared" si="370"/>
        <v>#DIV/0!</v>
      </c>
      <c r="GR157" s="13">
        <f ca="1">'13年1-9支出明细'!CA152/9*12</f>
        <v>0</v>
      </c>
      <c r="GS157" s="13">
        <f t="shared" si="430"/>
        <v>0</v>
      </c>
      <c r="GT157" s="43">
        <f t="shared" si="371"/>
        <v>0</v>
      </c>
      <c r="GU157" s="13">
        <f ca="1">'13年1-9支出明细'!CB152/9*12</f>
        <v>0</v>
      </c>
      <c r="GV157" s="27">
        <f t="shared" si="431"/>
        <v>0</v>
      </c>
      <c r="GW157" s="38">
        <f t="shared" si="374"/>
        <v>0</v>
      </c>
      <c r="GX157" s="13">
        <f ca="1">'13年1-9支出明细'!CC152/9*12</f>
        <v>0</v>
      </c>
      <c r="GY157" s="13">
        <f t="shared" si="432"/>
        <v>0</v>
      </c>
      <c r="GZ157" s="43">
        <f t="shared" si="372"/>
        <v>0</v>
      </c>
      <c r="HA157" s="13">
        <f ca="1">'13年1-9支出明细'!CD152/9*12</f>
        <v>0</v>
      </c>
      <c r="HB157" s="13">
        <f t="shared" si="433"/>
        <v>0</v>
      </c>
      <c r="HC157" s="56">
        <f t="shared" si="373"/>
        <v>0</v>
      </c>
    </row>
    <row r="158" spans="1:211">
      <c r="A158" s="18">
        <v>427</v>
      </c>
      <c r="B158" s="3" t="s">
        <v>629</v>
      </c>
      <c r="C158" s="3" t="s">
        <v>447</v>
      </c>
      <c r="D158" s="12">
        <f t="shared" si="435"/>
        <v>1101708.97</v>
      </c>
      <c r="E158" s="12">
        <f t="shared" si="436"/>
        <v>1082087.3999999999</v>
      </c>
      <c r="F158" s="13">
        <v>623412</v>
      </c>
      <c r="G158" s="26">
        <f t="shared" si="375"/>
        <v>723485.35075534682</v>
      </c>
      <c r="H158" s="40">
        <f t="shared" si="376"/>
        <v>9.1275367299415034E-3</v>
      </c>
      <c r="I158" s="13">
        <v>154140</v>
      </c>
      <c r="J158" s="13">
        <f t="shared" si="377"/>
        <v>178883.35798064386</v>
      </c>
      <c r="K158" s="40">
        <f t="shared" si="310"/>
        <v>4.151919415591618E-3</v>
      </c>
      <c r="L158" s="13">
        <v>280535.40000000002</v>
      </c>
      <c r="M158" s="13">
        <f t="shared" si="378"/>
        <v>325568.40783990617</v>
      </c>
      <c r="N158" s="40">
        <f t="shared" si="311"/>
        <v>9.1275367299415069E-3</v>
      </c>
      <c r="O158" s="13">
        <v>0</v>
      </c>
      <c r="P158" s="13">
        <v>0</v>
      </c>
      <c r="Q158" s="13">
        <f t="shared" si="441"/>
        <v>0</v>
      </c>
      <c r="R158" s="43">
        <f t="shared" si="442"/>
        <v>0</v>
      </c>
      <c r="S158" s="124">
        <v>0</v>
      </c>
      <c r="T158" s="130">
        <v>24000</v>
      </c>
      <c r="U158" s="125">
        <v>0</v>
      </c>
      <c r="V158" s="125">
        <f t="shared" si="379"/>
        <v>27852.605368726181</v>
      </c>
      <c r="W158" s="43">
        <f t="shared" si="314"/>
        <v>4.2936882782310002E-3</v>
      </c>
      <c r="X158" s="13">
        <f ca="1">'13年1-9支出明细'!K153/9*12</f>
        <v>0</v>
      </c>
      <c r="Y158" s="13">
        <f t="shared" si="380"/>
        <v>0</v>
      </c>
      <c r="Z158" s="43">
        <f t="shared" si="315"/>
        <v>0</v>
      </c>
      <c r="AA158" s="13">
        <f ca="1">'13年1-9支出明细'!L153/9*12</f>
        <v>0</v>
      </c>
      <c r="AB158" s="13">
        <f t="shared" si="381"/>
        <v>0</v>
      </c>
      <c r="AC158" s="43">
        <f t="shared" si="316"/>
        <v>0</v>
      </c>
      <c r="AD158" s="13">
        <f ca="1">'13年1-9支出明细'!M153/9*12</f>
        <v>0</v>
      </c>
      <c r="AE158" s="13">
        <f t="shared" si="382"/>
        <v>0</v>
      </c>
      <c r="AF158" s="43">
        <f t="shared" si="317"/>
        <v>0</v>
      </c>
      <c r="AG158" s="13">
        <f ca="1">'13年1-9支出明细'!N153/9*12</f>
        <v>0</v>
      </c>
      <c r="AH158" s="23">
        <v>0</v>
      </c>
      <c r="AI158" s="43">
        <v>0</v>
      </c>
      <c r="AJ158" s="23">
        <f t="shared" si="318"/>
        <v>0</v>
      </c>
      <c r="AK158" s="23">
        <f t="shared" si="319"/>
        <v>0</v>
      </c>
      <c r="AL158" s="43">
        <f t="shared" si="320"/>
        <v>0</v>
      </c>
      <c r="AM158" s="13">
        <f ca="1">'13年1-9支出明细'!P153/9*12</f>
        <v>0</v>
      </c>
      <c r="AN158" s="13">
        <f t="shared" si="383"/>
        <v>0</v>
      </c>
      <c r="AO158" s="43">
        <f t="shared" si="321"/>
        <v>0</v>
      </c>
      <c r="AP158" s="13">
        <f ca="1">'13年1-9支出明细'!Q153/9*12</f>
        <v>0</v>
      </c>
      <c r="AQ158" s="13">
        <f t="shared" si="384"/>
        <v>0</v>
      </c>
      <c r="AR158" s="43">
        <f t="shared" si="322"/>
        <v>0</v>
      </c>
      <c r="AS158" s="13">
        <f ca="1">'13年1-9支出明细'!R153/9*12</f>
        <v>0</v>
      </c>
      <c r="AT158" s="13">
        <f t="shared" si="385"/>
        <v>0</v>
      </c>
      <c r="AU158" s="43">
        <f t="shared" si="323"/>
        <v>0</v>
      </c>
      <c r="AV158" s="13">
        <v>0</v>
      </c>
      <c r="AW158" s="13">
        <f t="shared" si="386"/>
        <v>0</v>
      </c>
      <c r="AX158" s="43">
        <f t="shared" si="324"/>
        <v>0</v>
      </c>
      <c r="AY158" s="12">
        <f t="shared" si="387"/>
        <v>9555.2099999999991</v>
      </c>
      <c r="AZ158" s="31">
        <f t="shared" si="388"/>
        <v>11089.062222721086</v>
      </c>
      <c r="BA158" s="43">
        <f t="shared" si="325"/>
        <v>9.1529540513982108E-5</v>
      </c>
      <c r="BB158" s="13">
        <f ca="1">'13年1-9支出明细'!U153/9*12</f>
        <v>0</v>
      </c>
      <c r="BC158" s="13">
        <f t="shared" si="389"/>
        <v>0</v>
      </c>
      <c r="BD158" s="43">
        <f t="shared" si="326"/>
        <v>0</v>
      </c>
      <c r="BE158" s="13">
        <f ca="1">'13年1-9支出明细'!V153/9*12</f>
        <v>0</v>
      </c>
      <c r="BF158" s="13">
        <f t="shared" si="390"/>
        <v>0</v>
      </c>
      <c r="BG158" s="43">
        <f t="shared" si="327"/>
        <v>0</v>
      </c>
      <c r="BH158" s="13">
        <f ca="1">'13年1-9支出明细'!W153/9*12</f>
        <v>0</v>
      </c>
      <c r="BI158" s="13">
        <f t="shared" si="391"/>
        <v>0</v>
      </c>
      <c r="BJ158" s="43">
        <f t="shared" si="328"/>
        <v>0</v>
      </c>
      <c r="BK158" s="13">
        <f ca="1">'13年1-9支出明细'!X153/9*12</f>
        <v>429.33333333333337</v>
      </c>
      <c r="BL158" s="13">
        <f t="shared" si="392"/>
        <v>498.25216270721285</v>
      </c>
      <c r="BM158" s="43">
        <f t="shared" si="329"/>
        <v>6.3162868064204638E-4</v>
      </c>
      <c r="BN158" s="13">
        <f ca="1">'13年1-9支出明细'!Y153/9*12</f>
        <v>80</v>
      </c>
      <c r="BO158" s="13">
        <f t="shared" si="393"/>
        <v>92.842017895753926</v>
      </c>
      <c r="BP158" s="43">
        <f t="shared" si="330"/>
        <v>3.9574351728092233E-5</v>
      </c>
      <c r="BQ158" s="13">
        <f ca="1">'13年1-9支出明细'!Z153/9*12</f>
        <v>820.22666666666669</v>
      </c>
      <c r="BR158" s="13">
        <f ca="1">Sheet2!EP152+Sheet2!V152</f>
        <v>8225.65</v>
      </c>
      <c r="BS158" s="13">
        <f t="shared" si="394"/>
        <v>951.89373581551581</v>
      </c>
      <c r="BT158" s="43">
        <f t="shared" si="331"/>
        <v>9.2744422645433671E-6</v>
      </c>
      <c r="BU158" s="13">
        <f ca="1">'13年1-9支出明细'!AB153/9*12</f>
        <v>7414.4533333333329</v>
      </c>
      <c r="BV158" s="13">
        <f t="shared" si="395"/>
        <v>8604.6601132570704</v>
      </c>
      <c r="BW158" s="43">
        <f t="shared" si="332"/>
        <v>1.6357667198347821E-3</v>
      </c>
      <c r="BX158" s="13">
        <f ca="1">'13年1-9支出明细'!AC153/9*12</f>
        <v>3200</v>
      </c>
      <c r="BY158" s="13">
        <f t="shared" si="396"/>
        <v>3713.6807158301576</v>
      </c>
      <c r="BZ158" s="43">
        <f t="shared" si="333"/>
        <v>2.8528861811459344E-3</v>
      </c>
      <c r="CA158" s="12">
        <f t="shared" si="434"/>
        <v>1217.8666666666666</v>
      </c>
      <c r="CB158" s="30">
        <f t="shared" si="397"/>
        <v>1413.3649857663606</v>
      </c>
      <c r="CC158" s="43">
        <f t="shared" si="334"/>
        <v>4.5537656656656338E-6</v>
      </c>
      <c r="CD158" s="13">
        <f ca="1">'13年1-9支出明细'!AE153/9*12</f>
        <v>1217.8666666666666</v>
      </c>
      <c r="CE158" s="13">
        <f t="shared" si="398"/>
        <v>1413.3649857663606</v>
      </c>
      <c r="CF158" s="43">
        <f t="shared" si="335"/>
        <v>5.2714596965338905E-6</v>
      </c>
      <c r="CG158" s="13">
        <f ca="1">'13年1-9支出明细'!AF153/9*12</f>
        <v>0</v>
      </c>
      <c r="CH158" s="13">
        <f ca="1">Sheet2!BP152+Sheet2!ET152</f>
        <v>0</v>
      </c>
      <c r="CI158" s="13">
        <f t="shared" si="399"/>
        <v>0</v>
      </c>
      <c r="CJ158" s="43">
        <f t="shared" si="336"/>
        <v>0</v>
      </c>
      <c r="CK158" s="12">
        <f t="shared" si="443"/>
        <v>50</v>
      </c>
      <c r="CL158" s="30">
        <f t="shared" si="400"/>
        <v>58.026261184846213</v>
      </c>
      <c r="CM158" s="43">
        <f t="shared" si="338"/>
        <v>5.4574469754899366E-7</v>
      </c>
      <c r="CN158" s="13">
        <f ca="1">'13年1-9支出明细'!AI153/9*12</f>
        <v>0</v>
      </c>
      <c r="CO158" s="13">
        <f t="shared" si="401"/>
        <v>0</v>
      </c>
      <c r="CP158" s="43">
        <f t="shared" si="339"/>
        <v>0</v>
      </c>
      <c r="CQ158" s="13">
        <f ca="1">'13年1-9支出明细'!AJ153/9*12</f>
        <v>0</v>
      </c>
      <c r="CR158" s="13">
        <f t="shared" si="402"/>
        <v>0</v>
      </c>
      <c r="CS158" s="43">
        <f t="shared" si="340"/>
        <v>0</v>
      </c>
      <c r="CT158" s="13">
        <f ca="1">'13年1-9支出明细'!AK153/9*12</f>
        <v>0</v>
      </c>
      <c r="CU158" s="13">
        <f t="shared" si="403"/>
        <v>0</v>
      </c>
      <c r="CV158" s="43">
        <f t="shared" si="341"/>
        <v>0</v>
      </c>
      <c r="CW158" s="13">
        <f ca="1">'13年1-9支出明细'!AL153/9*12</f>
        <v>0</v>
      </c>
      <c r="CX158" s="13">
        <f t="shared" si="404"/>
        <v>0</v>
      </c>
      <c r="CY158" s="43">
        <f t="shared" si="342"/>
        <v>0</v>
      </c>
      <c r="CZ158" s="13">
        <f ca="1">'13年1-9支出明细'!AM153/9*12</f>
        <v>0</v>
      </c>
      <c r="DA158" s="13">
        <f t="shared" si="405"/>
        <v>0</v>
      </c>
      <c r="DB158" s="43">
        <f t="shared" si="343"/>
        <v>0</v>
      </c>
      <c r="DC158" s="13">
        <f ca="1">'13年1-9支出明细'!AN153/9*12</f>
        <v>0</v>
      </c>
      <c r="DD158" s="13">
        <f t="shared" si="406"/>
        <v>0</v>
      </c>
      <c r="DE158" s="14">
        <f t="shared" si="444"/>
        <v>0</v>
      </c>
      <c r="DF158" s="43">
        <f t="shared" si="345"/>
        <v>0</v>
      </c>
      <c r="DG158" s="13">
        <f ca="1">'13年1-9支出明细'!AP153/9*12</f>
        <v>0</v>
      </c>
      <c r="DH158" s="13">
        <f t="shared" si="407"/>
        <v>0</v>
      </c>
      <c r="DI158" s="43">
        <f t="shared" si="346"/>
        <v>0</v>
      </c>
      <c r="DJ158" s="13">
        <f ca="1">'13年1-9支出明细'!AQ153/9*12</f>
        <v>0</v>
      </c>
      <c r="DK158" s="13">
        <f t="shared" si="408"/>
        <v>0</v>
      </c>
      <c r="DL158" s="43">
        <f t="shared" si="347"/>
        <v>0</v>
      </c>
      <c r="DM158" s="13">
        <f ca="1">'13年1-9支出明细'!AR153/9*12</f>
        <v>0</v>
      </c>
      <c r="DN158" s="13">
        <f ca="1">Sheet2!DK152+Sheet2!AH152</f>
        <v>0</v>
      </c>
      <c r="DO158" s="13"/>
      <c r="DP158" s="43">
        <f t="shared" si="348"/>
        <v>0</v>
      </c>
      <c r="DQ158" s="13">
        <f ca="1">'13年1-9支出明细'!AT153/9*12</f>
        <v>0</v>
      </c>
      <c r="DR158" s="13">
        <f t="shared" si="409"/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43">
        <f t="shared" si="349"/>
        <v>0</v>
      </c>
      <c r="EA158" s="13">
        <v>0</v>
      </c>
      <c r="EB158" s="13">
        <f t="shared" si="410"/>
        <v>0</v>
      </c>
      <c r="EC158" s="43">
        <f t="shared" si="350"/>
        <v>0</v>
      </c>
      <c r="ED158" s="13">
        <f ca="1">'13年1-9支出明细'!BC153/9*12</f>
        <v>0</v>
      </c>
      <c r="EE158" s="13">
        <f t="shared" si="411"/>
        <v>0</v>
      </c>
      <c r="EF158" s="43">
        <f t="shared" si="351"/>
        <v>0</v>
      </c>
      <c r="EG158" s="13">
        <f ca="1">'13年1-9支出明细'!BD153/9*12</f>
        <v>0</v>
      </c>
      <c r="EH158" s="13">
        <f t="shared" si="412"/>
        <v>0</v>
      </c>
      <c r="EI158" s="43">
        <f t="shared" si="352"/>
        <v>0</v>
      </c>
      <c r="EJ158" s="13">
        <f ca="1">'13年1-9支出明细'!BE153/9*12</f>
        <v>0</v>
      </c>
      <c r="EK158" s="13">
        <f t="shared" si="413"/>
        <v>0</v>
      </c>
      <c r="EL158" s="13">
        <v>0</v>
      </c>
      <c r="EM158" s="43">
        <f t="shared" si="353"/>
        <v>0</v>
      </c>
      <c r="EN158" s="13">
        <f ca="1">'13年1-9支出明细'!BG153/9*12</f>
        <v>0</v>
      </c>
      <c r="EO158" s="13">
        <f t="shared" si="414"/>
        <v>0</v>
      </c>
      <c r="EP158" s="43">
        <f t="shared" si="354"/>
        <v>0</v>
      </c>
      <c r="EQ158" s="13">
        <f ca="1">'13年1-9支出明细'!BH153/9*12</f>
        <v>0</v>
      </c>
      <c r="ER158" s="13">
        <f t="shared" si="415"/>
        <v>0</v>
      </c>
      <c r="ES158" s="43">
        <f t="shared" si="355"/>
        <v>0</v>
      </c>
      <c r="ET158" s="13">
        <v>0</v>
      </c>
      <c r="EU158" s="13">
        <f t="shared" si="416"/>
        <v>0</v>
      </c>
      <c r="EV158" s="43">
        <f t="shared" si="356"/>
        <v>0</v>
      </c>
      <c r="EW158" s="13">
        <v>0</v>
      </c>
      <c r="EX158" s="13">
        <f t="shared" si="417"/>
        <v>0</v>
      </c>
      <c r="EY158" s="43">
        <f t="shared" si="357"/>
        <v>0</v>
      </c>
      <c r="EZ158" s="13">
        <f ca="1">'13年1-9支出明细'!BK153/9*12</f>
        <v>0</v>
      </c>
      <c r="FA158" s="13">
        <f t="shared" si="418"/>
        <v>0</v>
      </c>
      <c r="FB158" s="43">
        <f t="shared" si="358"/>
        <v>0</v>
      </c>
      <c r="FC158" s="13">
        <f ca="1">'13年1-9支出明细'!BL153/9*12</f>
        <v>0</v>
      </c>
      <c r="FD158" s="13">
        <f t="shared" si="419"/>
        <v>0</v>
      </c>
      <c r="FE158" s="43">
        <f t="shared" si="359"/>
        <v>0</v>
      </c>
      <c r="FF158" s="13">
        <f ca="1">'13年1-9支出明细'!BM153/9*12</f>
        <v>0</v>
      </c>
      <c r="FG158" s="13">
        <f t="shared" si="420"/>
        <v>0</v>
      </c>
      <c r="FH158" s="43">
        <f t="shared" si="360"/>
        <v>0</v>
      </c>
      <c r="FI158" s="13">
        <f ca="1">'13年1-9支出明细'!BN153/9*12</f>
        <v>50</v>
      </c>
      <c r="FJ158" s="13">
        <f ca="1">Sheet2!EX152+Sheet2!BF152</f>
        <v>0</v>
      </c>
      <c r="FK158" s="13">
        <f t="shared" si="421"/>
        <v>58.026261184846199</v>
      </c>
      <c r="FL158" s="43">
        <f t="shared" si="361"/>
        <v>3.8249524290666402E-5</v>
      </c>
      <c r="FM158" s="13">
        <f ca="1">'13年1-9支出明细'!BP153/9*12</f>
        <v>0</v>
      </c>
      <c r="FN158" s="13">
        <v>0</v>
      </c>
      <c r="FO158" s="43">
        <v>0</v>
      </c>
      <c r="FP158" s="13">
        <v>0</v>
      </c>
      <c r="FQ158" s="13">
        <f t="shared" si="422"/>
        <v>0</v>
      </c>
      <c r="FR158" s="43">
        <f t="shared" si="362"/>
        <v>0</v>
      </c>
      <c r="FS158" s="13">
        <f ca="1">'13年1-9支出明细'!BR153/9*12</f>
        <v>0</v>
      </c>
      <c r="FT158" s="13">
        <f ca="1">Sheet2!FC68+Sheet2!BJ68</f>
        <v>0</v>
      </c>
      <c r="FU158" s="13"/>
      <c r="FV158" s="43"/>
      <c r="FW158" s="13">
        <f ca="1">'13年1-9支出明细'!BT153/9*12</f>
        <v>0</v>
      </c>
      <c r="FX158" s="13">
        <f t="shared" si="423"/>
        <v>0</v>
      </c>
      <c r="FY158" s="43">
        <f t="shared" si="363"/>
        <v>0</v>
      </c>
      <c r="FZ158" s="12">
        <f ca="1">'13年1-9支出明细'!BU153/9*12</f>
        <v>8798.4933333333356</v>
      </c>
      <c r="GA158" s="12">
        <f t="shared" si="424"/>
        <v>10210.873443862565</v>
      </c>
      <c r="GB158" s="43">
        <f t="shared" si="364"/>
        <v>3.0409978938041043E-4</v>
      </c>
      <c r="GC158" s="12">
        <f ca="1">'13年1-9支出明细'!BV153/9*12</f>
        <v>0</v>
      </c>
      <c r="GD158" s="12">
        <f t="shared" si="425"/>
        <v>0</v>
      </c>
      <c r="GE158" s="43">
        <f t="shared" si="365"/>
        <v>0</v>
      </c>
      <c r="GF158" s="12">
        <f ca="1">'13年1-9支出明细'!BW153/9*12</f>
        <v>0</v>
      </c>
      <c r="GG158" s="12">
        <f t="shared" si="426"/>
        <v>0</v>
      </c>
      <c r="GH158" s="43">
        <f t="shared" si="366"/>
        <v>0</v>
      </c>
      <c r="GI158" s="12">
        <v>0</v>
      </c>
      <c r="GJ158" s="12">
        <f t="shared" si="427"/>
        <v>0</v>
      </c>
      <c r="GK158" s="43">
        <f t="shared" si="367"/>
        <v>0</v>
      </c>
      <c r="GL158" s="27">
        <f t="shared" si="445"/>
        <v>0</v>
      </c>
      <c r="GM158" s="27">
        <f t="shared" si="428"/>
        <v>0</v>
      </c>
      <c r="GN158" s="43">
        <f t="shared" si="369"/>
        <v>0</v>
      </c>
      <c r="GO158" s="13">
        <f ca="1">'13年1-9支出明细'!BZ153/9*12</f>
        <v>0</v>
      </c>
      <c r="GP158" s="13" t="e">
        <f t="shared" si="429"/>
        <v>#DIV/0!</v>
      </c>
      <c r="GQ158" s="43" t="e">
        <f t="shared" si="370"/>
        <v>#DIV/0!</v>
      </c>
      <c r="GR158" s="13">
        <f ca="1">'13年1-9支出明细'!CA153/9*12</f>
        <v>0</v>
      </c>
      <c r="GS158" s="13">
        <f t="shared" si="430"/>
        <v>0</v>
      </c>
      <c r="GT158" s="43">
        <f t="shared" si="371"/>
        <v>0</v>
      </c>
      <c r="GU158" s="13">
        <f ca="1">'13年1-9支出明细'!CB153/9*12</f>
        <v>0</v>
      </c>
      <c r="GV158" s="27">
        <f t="shared" si="431"/>
        <v>0</v>
      </c>
      <c r="GW158" s="38">
        <f t="shared" si="374"/>
        <v>0</v>
      </c>
      <c r="GX158" s="13">
        <f ca="1">'13年1-9支出明细'!CC153/9*12</f>
        <v>0</v>
      </c>
      <c r="GY158" s="13">
        <f t="shared" si="432"/>
        <v>0</v>
      </c>
      <c r="GZ158" s="43">
        <f t="shared" si="372"/>
        <v>0</v>
      </c>
      <c r="HA158" s="13">
        <f ca="1">'13年1-9支出明细'!CD153/9*12</f>
        <v>0</v>
      </c>
      <c r="HB158" s="13">
        <f t="shared" si="433"/>
        <v>0</v>
      </c>
      <c r="HC158" s="56">
        <f t="shared" si="373"/>
        <v>0</v>
      </c>
    </row>
    <row r="159" spans="1:211">
      <c r="A159" s="18">
        <v>428</v>
      </c>
      <c r="B159" s="3" t="s">
        <v>630</v>
      </c>
      <c r="C159" s="3" t="s">
        <v>448</v>
      </c>
      <c r="D159" s="12">
        <f t="shared" si="435"/>
        <v>2954875.8633333333</v>
      </c>
      <c r="E159" s="12">
        <f t="shared" si="436"/>
        <v>1330320.3999999999</v>
      </c>
      <c r="F159" s="13">
        <v>529872</v>
      </c>
      <c r="G159" s="26">
        <f t="shared" si="375"/>
        <v>614929.82133073651</v>
      </c>
      <c r="H159" s="40">
        <f t="shared" si="376"/>
        <v>7.7579933369385972E-3</v>
      </c>
      <c r="I159" s="13">
        <v>245206</v>
      </c>
      <c r="J159" s="13">
        <f t="shared" si="377"/>
        <v>284567.74800182797</v>
      </c>
      <c r="K159" s="40">
        <f t="shared" si="310"/>
        <v>6.6048757766936448E-3</v>
      </c>
      <c r="L159" s="13">
        <v>238442.4</v>
      </c>
      <c r="M159" s="13">
        <f t="shared" si="378"/>
        <v>276718.4195988315</v>
      </c>
      <c r="N159" s="40">
        <f t="shared" si="311"/>
        <v>7.757993336938598E-3</v>
      </c>
      <c r="O159" s="13">
        <v>136800</v>
      </c>
      <c r="P159" s="13">
        <v>42840</v>
      </c>
      <c r="Q159" s="13">
        <f t="shared" si="441"/>
        <v>158759.85060173925</v>
      </c>
      <c r="R159" s="43">
        <f t="shared" si="442"/>
        <v>2.4474023185916703E-2</v>
      </c>
      <c r="S159" s="124">
        <v>134400</v>
      </c>
      <c r="T159" s="130">
        <v>31200</v>
      </c>
      <c r="U159" s="125">
        <v>42840</v>
      </c>
      <c r="V159" s="125">
        <f t="shared" si="379"/>
        <v>36208.386979344032</v>
      </c>
      <c r="W159" s="43">
        <f t="shared" si="314"/>
        <v>5.5817947617003002E-3</v>
      </c>
      <c r="X159" s="13">
        <f ca="1">'13年1-9支出明细'!K154/9*12</f>
        <v>285600</v>
      </c>
      <c r="Y159" s="13">
        <f t="shared" si="380"/>
        <v>331446.00388784154</v>
      </c>
      <c r="Z159" s="43">
        <f t="shared" si="315"/>
        <v>0.11727263917639785</v>
      </c>
      <c r="AA159" s="13">
        <f ca="1">'13年1-9支出明细'!L154/9*12</f>
        <v>0</v>
      </c>
      <c r="AB159" s="13">
        <f t="shared" si="381"/>
        <v>0</v>
      </c>
      <c r="AC159" s="43">
        <f t="shared" si="316"/>
        <v>0</v>
      </c>
      <c r="AD159" s="13">
        <f ca="1">'13年1-9支出明细'!M154/9*12</f>
        <v>0</v>
      </c>
      <c r="AE159" s="13">
        <f t="shared" si="382"/>
        <v>0</v>
      </c>
      <c r="AF159" s="43">
        <f t="shared" si="317"/>
        <v>0</v>
      </c>
      <c r="AG159" s="13">
        <f ca="1">'13年1-9支出明细'!N154/9*12</f>
        <v>0</v>
      </c>
      <c r="AH159" s="23">
        <v>0</v>
      </c>
      <c r="AI159" s="43">
        <v>0</v>
      </c>
      <c r="AJ159" s="23">
        <f t="shared" si="318"/>
        <v>0</v>
      </c>
      <c r="AK159" s="23">
        <f t="shared" si="319"/>
        <v>0</v>
      </c>
      <c r="AL159" s="43">
        <f t="shared" si="320"/>
        <v>0</v>
      </c>
      <c r="AM159" s="13">
        <f ca="1">'13年1-9支出明细'!P154/9*12</f>
        <v>0</v>
      </c>
      <c r="AN159" s="13">
        <f t="shared" si="383"/>
        <v>0</v>
      </c>
      <c r="AO159" s="43">
        <f t="shared" si="321"/>
        <v>0</v>
      </c>
      <c r="AP159" s="13">
        <f ca="1">'13年1-9支出明细'!Q154/9*12</f>
        <v>0</v>
      </c>
      <c r="AQ159" s="13">
        <f t="shared" si="384"/>
        <v>0</v>
      </c>
      <c r="AR159" s="43">
        <f t="shared" si="322"/>
        <v>0</v>
      </c>
      <c r="AS159" s="13">
        <f ca="1">'13年1-9支出明细'!R154/9*12</f>
        <v>0</v>
      </c>
      <c r="AT159" s="13">
        <f t="shared" si="385"/>
        <v>0</v>
      </c>
      <c r="AU159" s="43">
        <f t="shared" si="323"/>
        <v>0</v>
      </c>
      <c r="AV159" s="13">
        <v>0</v>
      </c>
      <c r="AW159" s="13">
        <f t="shared" si="386"/>
        <v>0</v>
      </c>
      <c r="AX159" s="43">
        <f t="shared" si="324"/>
        <v>0</v>
      </c>
      <c r="AY159" s="12">
        <f t="shared" si="387"/>
        <v>15504.903333333334</v>
      </c>
      <c r="AZ159" s="31">
        <f t="shared" si="388"/>
        <v>17993.831409315851</v>
      </c>
      <c r="BA159" s="43">
        <f t="shared" si="325"/>
        <v>1.4852176747697955E-4</v>
      </c>
      <c r="BB159" s="13">
        <f ca="1">'13年1-9支出明细'!U154/9*12</f>
        <v>0</v>
      </c>
      <c r="BC159" s="13">
        <f t="shared" si="389"/>
        <v>0</v>
      </c>
      <c r="BD159" s="43">
        <f t="shared" si="326"/>
        <v>0</v>
      </c>
      <c r="BE159" s="13">
        <f ca="1">'13年1-9支出明细'!V154/9*12</f>
        <v>0</v>
      </c>
      <c r="BF159" s="13">
        <f t="shared" si="390"/>
        <v>0</v>
      </c>
      <c r="BG159" s="43">
        <f t="shared" si="327"/>
        <v>0</v>
      </c>
      <c r="BH159" s="13">
        <f ca="1">'13年1-9支出明细'!W154/9*12</f>
        <v>0</v>
      </c>
      <c r="BI159" s="13">
        <f t="shared" si="391"/>
        <v>0</v>
      </c>
      <c r="BJ159" s="43">
        <f t="shared" si="328"/>
        <v>0</v>
      </c>
      <c r="BK159" s="13">
        <f ca="1">'13年1-9支出明细'!X154/9*12</f>
        <v>0</v>
      </c>
      <c r="BL159" s="13">
        <f t="shared" si="392"/>
        <v>0</v>
      </c>
      <c r="BM159" s="43">
        <f t="shared" si="329"/>
        <v>0</v>
      </c>
      <c r="BN159" s="13">
        <f ca="1">'13年1-9支出明细'!Y154/9*12</f>
        <v>0</v>
      </c>
      <c r="BO159" s="13">
        <f t="shared" si="393"/>
        <v>0</v>
      </c>
      <c r="BP159" s="43">
        <f t="shared" si="330"/>
        <v>0</v>
      </c>
      <c r="BQ159" s="13">
        <f ca="1">'13年1-9支出明细'!Z154/9*12</f>
        <v>53.333333333333336</v>
      </c>
      <c r="BR159" s="13">
        <f ca="1">Sheet2!EP153+Sheet2!V153</f>
        <v>15451.57</v>
      </c>
      <c r="BS159" s="13">
        <f t="shared" si="394"/>
        <v>61.894678597169296</v>
      </c>
      <c r="BT159" s="43">
        <f t="shared" si="331"/>
        <v>6.030490605551875E-7</v>
      </c>
      <c r="BU159" s="13">
        <f ca="1">'13年1-9支出明细'!AB154/9*12</f>
        <v>17344.759999999998</v>
      </c>
      <c r="BV159" s="13">
        <f t="shared" si="395"/>
        <v>20129.031478969457</v>
      </c>
      <c r="BW159" s="43">
        <f t="shared" si="332"/>
        <v>3.8265776175256169E-3</v>
      </c>
      <c r="BX159" s="13">
        <f ca="1">'13年1-9支出明细'!AC154/9*12</f>
        <v>2744</v>
      </c>
      <c r="BY159" s="13">
        <f t="shared" si="396"/>
        <v>3184.4812138243601</v>
      </c>
      <c r="BZ159" s="43">
        <f t="shared" si="333"/>
        <v>2.4463499003326387E-3</v>
      </c>
      <c r="CA159" s="12">
        <f t="shared" si="434"/>
        <v>2277</v>
      </c>
      <c r="CB159" s="30">
        <f t="shared" si="397"/>
        <v>2642.5159343578962</v>
      </c>
      <c r="CC159" s="43">
        <f t="shared" si="334"/>
        <v>8.5140062574342969E-6</v>
      </c>
      <c r="CD159" s="13">
        <f ca="1">'13年1-9支出明细'!AE154/9*12</f>
        <v>2277</v>
      </c>
      <c r="CE159" s="13">
        <f t="shared" si="398"/>
        <v>2642.5159343578966</v>
      </c>
      <c r="CF159" s="43">
        <f t="shared" si="335"/>
        <v>9.8558520875364051E-6</v>
      </c>
      <c r="CG159" s="13">
        <f ca="1">'13年1-9支出明细'!AF154/9*12</f>
        <v>0</v>
      </c>
      <c r="CH159" s="13">
        <f ca="1">Sheet2!BP153+Sheet2!ET153</f>
        <v>0</v>
      </c>
      <c r="CI159" s="13">
        <f t="shared" si="399"/>
        <v>0</v>
      </c>
      <c r="CJ159" s="43">
        <f t="shared" si="336"/>
        <v>0</v>
      </c>
      <c r="CK159" s="12">
        <f t="shared" si="443"/>
        <v>1521175.5999999999</v>
      </c>
      <c r="CL159" s="30">
        <f t="shared" si="400"/>
        <v>1765362.6534723029</v>
      </c>
      <c r="CM159" s="43">
        <f t="shared" si="338"/>
        <v>1.660347035481818E-2</v>
      </c>
      <c r="CN159" s="13">
        <f ca="1">'13年1-9支出明细'!AI154/9*12</f>
        <v>0</v>
      </c>
      <c r="CO159" s="13">
        <f t="shared" si="401"/>
        <v>0</v>
      </c>
      <c r="CP159" s="43">
        <f t="shared" si="339"/>
        <v>0</v>
      </c>
      <c r="CQ159" s="13">
        <f ca="1">'13年1-9支出明细'!AJ154/9*12</f>
        <v>0</v>
      </c>
      <c r="CR159" s="13">
        <f t="shared" si="402"/>
        <v>0</v>
      </c>
      <c r="CS159" s="43">
        <f t="shared" si="340"/>
        <v>0</v>
      </c>
      <c r="CT159" s="13">
        <f ca="1">'13年1-9支出明细'!AK154/9*12</f>
        <v>0</v>
      </c>
      <c r="CU159" s="13">
        <f t="shared" si="403"/>
        <v>0</v>
      </c>
      <c r="CV159" s="43">
        <f t="shared" si="341"/>
        <v>0</v>
      </c>
      <c r="CW159" s="13">
        <f ca="1">'13年1-9支出明细'!AL154/9*12</f>
        <v>0</v>
      </c>
      <c r="CX159" s="13">
        <f t="shared" si="404"/>
        <v>0</v>
      </c>
      <c r="CY159" s="43">
        <f t="shared" si="342"/>
        <v>0</v>
      </c>
      <c r="CZ159" s="13">
        <f ca="1">'13年1-9支出明细'!AM154/9*12</f>
        <v>0</v>
      </c>
      <c r="DA159" s="13">
        <f t="shared" si="405"/>
        <v>0</v>
      </c>
      <c r="DB159" s="43">
        <f t="shared" si="343"/>
        <v>0</v>
      </c>
      <c r="DC159" s="13">
        <f ca="1">'13年1-9支出明细'!AN154/9*12</f>
        <v>0</v>
      </c>
      <c r="DD159" s="13">
        <f t="shared" si="406"/>
        <v>0</v>
      </c>
      <c r="DE159" s="14">
        <f t="shared" si="444"/>
        <v>953200</v>
      </c>
      <c r="DF159" s="43">
        <f t="shared" si="345"/>
        <v>0</v>
      </c>
      <c r="DG159" s="13">
        <f ca="1">'13年1-9支出明细'!AP154/9*12</f>
        <v>953200</v>
      </c>
      <c r="DH159" s="13">
        <f t="shared" si="407"/>
        <v>1106212.6432279081</v>
      </c>
      <c r="DI159" s="43">
        <f t="shared" si="346"/>
        <v>1</v>
      </c>
      <c r="DJ159" s="13">
        <f ca="1">'13年1-9支出明细'!AQ154/9*12</f>
        <v>0</v>
      </c>
      <c r="DK159" s="13">
        <f t="shared" si="408"/>
        <v>0</v>
      </c>
      <c r="DL159" s="43">
        <f t="shared" si="347"/>
        <v>0</v>
      </c>
      <c r="DM159" s="13">
        <f ca="1">'13年1-9支出明细'!AR154/9*12</f>
        <v>0</v>
      </c>
      <c r="DN159" s="13">
        <f ca="1">Sheet2!DK153+Sheet2!AH153</f>
        <v>0</v>
      </c>
      <c r="DO159" s="13"/>
      <c r="DP159" s="43">
        <f t="shared" si="348"/>
        <v>0</v>
      </c>
      <c r="DQ159" s="13">
        <v>0</v>
      </c>
      <c r="DR159" s="13">
        <f t="shared" si="409"/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43">
        <f t="shared" si="349"/>
        <v>0</v>
      </c>
      <c r="EA159" s="13">
        <v>0</v>
      </c>
      <c r="EB159" s="13">
        <f t="shared" si="410"/>
        <v>0</v>
      </c>
      <c r="EC159" s="43">
        <f t="shared" si="350"/>
        <v>0</v>
      </c>
      <c r="ED159" s="13">
        <f ca="1">'13年1-9支出明细'!BC154/9*12</f>
        <v>567006.66666666663</v>
      </c>
      <c r="EE159" s="13">
        <f t="shared" si="411"/>
        <v>658025.5386709806</v>
      </c>
      <c r="EF159" s="43">
        <f t="shared" si="351"/>
        <v>5.0722438261022205E-2</v>
      </c>
      <c r="EG159" s="13">
        <f ca="1">'13年1-9支出明细'!BD154/9*12</f>
        <v>567006.66666666663</v>
      </c>
      <c r="EH159" s="13">
        <f t="shared" si="412"/>
        <v>658025.5386709806</v>
      </c>
      <c r="EI159" s="43">
        <f t="shared" si="352"/>
        <v>7.1633697557274986E-2</v>
      </c>
      <c r="EJ159" s="13">
        <f ca="1">'13年1-9支出明细'!BE154/9*12</f>
        <v>0</v>
      </c>
      <c r="EK159" s="13">
        <f t="shared" si="413"/>
        <v>0</v>
      </c>
      <c r="EL159" s="13">
        <v>0</v>
      </c>
      <c r="EM159" s="43">
        <f t="shared" si="353"/>
        <v>0</v>
      </c>
      <c r="EN159" s="13">
        <f ca="1">'13年1-9支出明细'!BG154/9*12</f>
        <v>0</v>
      </c>
      <c r="EO159" s="13">
        <f t="shared" si="414"/>
        <v>0</v>
      </c>
      <c r="EP159" s="43">
        <f t="shared" si="354"/>
        <v>0</v>
      </c>
      <c r="EQ159" s="13">
        <f ca="1">'13年1-9支出明细'!BH154/9*12</f>
        <v>0</v>
      </c>
      <c r="ER159" s="13">
        <f t="shared" si="415"/>
        <v>0</v>
      </c>
      <c r="ES159" s="43">
        <f t="shared" si="355"/>
        <v>0</v>
      </c>
      <c r="ET159" s="13">
        <v>0</v>
      </c>
      <c r="EU159" s="13">
        <f t="shared" si="416"/>
        <v>0</v>
      </c>
      <c r="EV159" s="43">
        <f t="shared" si="356"/>
        <v>0</v>
      </c>
      <c r="EW159" s="13">
        <v>0</v>
      </c>
      <c r="EX159" s="13">
        <f t="shared" si="417"/>
        <v>0</v>
      </c>
      <c r="EY159" s="43">
        <f t="shared" si="357"/>
        <v>0</v>
      </c>
      <c r="EZ159" s="13">
        <f ca="1">'13年1-9支出明细'!BK154/9*12</f>
        <v>0</v>
      </c>
      <c r="FA159" s="13">
        <f t="shared" si="418"/>
        <v>0</v>
      </c>
      <c r="FB159" s="43">
        <f t="shared" si="358"/>
        <v>0</v>
      </c>
      <c r="FC159" s="13">
        <f ca="1">'13年1-9支出明细'!BL154/9*12</f>
        <v>0</v>
      </c>
      <c r="FD159" s="13">
        <f t="shared" si="419"/>
        <v>0</v>
      </c>
      <c r="FE159" s="43">
        <f t="shared" si="359"/>
        <v>0</v>
      </c>
      <c r="FF159" s="13">
        <f ca="1">'13年1-9支出明细'!BM154/9*12</f>
        <v>0</v>
      </c>
      <c r="FG159" s="13">
        <f t="shared" si="420"/>
        <v>0</v>
      </c>
      <c r="FH159" s="43">
        <f t="shared" si="360"/>
        <v>0</v>
      </c>
      <c r="FI159" s="13">
        <f ca="1">'13年1-9支出明细'!BN154/9*12</f>
        <v>968.93333333333339</v>
      </c>
      <c r="FJ159" s="13">
        <f ca="1">Sheet2!EX153+Sheet2!BF153</f>
        <v>0</v>
      </c>
      <c r="FK159" s="13">
        <f t="shared" si="421"/>
        <v>1124.471573414073</v>
      </c>
      <c r="FL159" s="43">
        <f t="shared" si="361"/>
        <v>7.4122478138739399E-4</v>
      </c>
      <c r="FM159" s="13">
        <f ca="1">'13年1-9支出明细'!BP154/9*12</f>
        <v>0</v>
      </c>
      <c r="FN159" s="13">
        <v>0</v>
      </c>
      <c r="FO159" s="43">
        <v>0</v>
      </c>
      <c r="FP159" s="13">
        <v>0</v>
      </c>
      <c r="FQ159" s="13">
        <f t="shared" si="422"/>
        <v>0</v>
      </c>
      <c r="FR159" s="43">
        <f t="shared" si="362"/>
        <v>0</v>
      </c>
      <c r="FS159" s="13">
        <f ca="1">'13年1-9支出明细'!BR154/9*12</f>
        <v>0</v>
      </c>
      <c r="FT159" s="13">
        <f ca="1">Sheet2!FC69+Sheet2!BJ69</f>
        <v>0</v>
      </c>
      <c r="FU159" s="13"/>
      <c r="FV159" s="43"/>
      <c r="FW159" s="13">
        <f ca="1">'13年1-9支出明细'!BT154/9*12</f>
        <v>0</v>
      </c>
      <c r="FX159" s="13">
        <f t="shared" si="423"/>
        <v>0</v>
      </c>
      <c r="FY159" s="43">
        <f t="shared" si="363"/>
        <v>0</v>
      </c>
      <c r="FZ159" s="12">
        <f ca="1">'13年1-9支出明细'!BU154/9*12</f>
        <v>85597.96</v>
      </c>
      <c r="GA159" s="12">
        <f t="shared" si="424"/>
        <v>99338.591677000368</v>
      </c>
      <c r="GB159" s="43">
        <f t="shared" si="364"/>
        <v>2.9584976224027132E-3</v>
      </c>
      <c r="GC159" s="12">
        <f ca="1">'13年1-9支出明细'!BV154/9*12</f>
        <v>0</v>
      </c>
      <c r="GD159" s="12">
        <f t="shared" si="425"/>
        <v>0</v>
      </c>
      <c r="GE159" s="43">
        <f t="shared" si="365"/>
        <v>0</v>
      </c>
      <c r="GF159" s="12">
        <f ca="1">'13年1-9支出明细'!BW154/9*12</f>
        <v>0</v>
      </c>
      <c r="GG159" s="12">
        <f t="shared" si="426"/>
        <v>0</v>
      </c>
      <c r="GH159" s="43">
        <f t="shared" si="366"/>
        <v>0</v>
      </c>
      <c r="GI159" s="12">
        <v>0</v>
      </c>
      <c r="GJ159" s="12">
        <f t="shared" si="427"/>
        <v>0</v>
      </c>
      <c r="GK159" s="43">
        <f t="shared" si="367"/>
        <v>0</v>
      </c>
      <c r="GL159" s="27">
        <f t="shared" si="445"/>
        <v>0</v>
      </c>
      <c r="GM159" s="27">
        <f t="shared" si="428"/>
        <v>0</v>
      </c>
      <c r="GN159" s="43">
        <f t="shared" si="369"/>
        <v>0</v>
      </c>
      <c r="GO159" s="13">
        <f ca="1">'13年1-9支出明细'!BZ154/9*12</f>
        <v>0</v>
      </c>
      <c r="GP159" s="13" t="e">
        <f t="shared" si="429"/>
        <v>#DIV/0!</v>
      </c>
      <c r="GQ159" s="43" t="e">
        <f t="shared" si="370"/>
        <v>#DIV/0!</v>
      </c>
      <c r="GR159" s="13">
        <f ca="1">'13年1-9支出明细'!CA154/9*12</f>
        <v>0</v>
      </c>
      <c r="GS159" s="13">
        <f t="shared" si="430"/>
        <v>0</v>
      </c>
      <c r="GT159" s="43">
        <f t="shared" si="371"/>
        <v>0</v>
      </c>
      <c r="GU159" s="13">
        <f ca="1">'13年1-9支出明细'!CB154/9*12</f>
        <v>0</v>
      </c>
      <c r="GV159" s="27">
        <f t="shared" si="431"/>
        <v>0</v>
      </c>
      <c r="GW159" s="38">
        <f t="shared" si="374"/>
        <v>0</v>
      </c>
      <c r="GX159" s="13">
        <f ca="1">'13年1-9支出明细'!CC154/9*12</f>
        <v>0</v>
      </c>
      <c r="GY159" s="13">
        <f t="shared" si="432"/>
        <v>0</v>
      </c>
      <c r="GZ159" s="43">
        <f t="shared" si="372"/>
        <v>0</v>
      </c>
      <c r="HA159" s="13">
        <f ca="1">'13年1-9支出明细'!CD154/9*12</f>
        <v>0</v>
      </c>
      <c r="HB159" s="13">
        <f t="shared" si="433"/>
        <v>0</v>
      </c>
      <c r="HC159" s="56">
        <f t="shared" si="373"/>
        <v>0</v>
      </c>
    </row>
    <row r="160" spans="1:211">
      <c r="A160" s="18">
        <v>429</v>
      </c>
      <c r="B160" s="3" t="s">
        <v>631</v>
      </c>
      <c r="C160" s="3" t="s">
        <v>449</v>
      </c>
      <c r="D160" s="12">
        <f t="shared" si="435"/>
        <v>347449.82666666672</v>
      </c>
      <c r="E160" s="12">
        <f t="shared" si="436"/>
        <v>343373.46666666667</v>
      </c>
      <c r="F160" s="13">
        <v>191304</v>
      </c>
      <c r="G160" s="26">
        <f t="shared" si="375"/>
        <v>222013.11739411636</v>
      </c>
      <c r="H160" s="40">
        <f t="shared" si="376"/>
        <v>2.8009314652023532E-3</v>
      </c>
      <c r="I160" s="13">
        <v>49716</v>
      </c>
      <c r="J160" s="13">
        <f t="shared" si="377"/>
        <v>57696.672021316277</v>
      </c>
      <c r="K160" s="40">
        <f t="shared" si="310"/>
        <v>1.3391515872943616E-3</v>
      </c>
      <c r="L160" s="13">
        <v>86086.8</v>
      </c>
      <c r="M160" s="13">
        <f t="shared" si="378"/>
        <v>99905.902827352373</v>
      </c>
      <c r="N160" s="40">
        <f t="shared" si="311"/>
        <v>2.8009314652023536E-3</v>
      </c>
      <c r="O160" s="13">
        <v>0</v>
      </c>
      <c r="P160" s="13">
        <v>1000</v>
      </c>
      <c r="Q160" s="13">
        <f t="shared" si="441"/>
        <v>0</v>
      </c>
      <c r="R160" s="43">
        <f t="shared" si="442"/>
        <v>0</v>
      </c>
      <c r="S160" s="124">
        <v>0</v>
      </c>
      <c r="T160" s="130">
        <v>9600</v>
      </c>
      <c r="U160" s="125">
        <v>1000</v>
      </c>
      <c r="V160" s="125">
        <f t="shared" si="379"/>
        <v>11141.042147490474</v>
      </c>
      <c r="W160" s="43">
        <f t="shared" si="314"/>
        <v>1.7174753112924003E-3</v>
      </c>
      <c r="X160" s="13">
        <f ca="1">'13年1-9支出明细'!K155/9*12</f>
        <v>6666.6666666666661</v>
      </c>
      <c r="Y160" s="13">
        <f t="shared" si="380"/>
        <v>7736.8348246461601</v>
      </c>
      <c r="Z160" s="43">
        <f t="shared" si="315"/>
        <v>2.7374565634079796E-3</v>
      </c>
      <c r="AA160" s="13">
        <f ca="1">'13年1-9支出明细'!L155/9*12</f>
        <v>0</v>
      </c>
      <c r="AB160" s="13">
        <f t="shared" si="381"/>
        <v>0</v>
      </c>
      <c r="AC160" s="43">
        <f t="shared" si="316"/>
        <v>0</v>
      </c>
      <c r="AD160" s="13">
        <f ca="1">'13年1-9支出明细'!M155/9*12</f>
        <v>0</v>
      </c>
      <c r="AE160" s="13">
        <f t="shared" si="382"/>
        <v>0</v>
      </c>
      <c r="AF160" s="43">
        <f t="shared" si="317"/>
        <v>0</v>
      </c>
      <c r="AG160" s="13">
        <f ca="1">'13年1-9支出明细'!N155/9*12</f>
        <v>0</v>
      </c>
      <c r="AH160" s="23">
        <v>0</v>
      </c>
      <c r="AI160" s="43">
        <v>0</v>
      </c>
      <c r="AJ160" s="23">
        <f t="shared" si="318"/>
        <v>0</v>
      </c>
      <c r="AK160" s="23">
        <f t="shared" si="319"/>
        <v>0</v>
      </c>
      <c r="AL160" s="43">
        <f t="shared" si="320"/>
        <v>0</v>
      </c>
      <c r="AM160" s="13">
        <f ca="1">'13年1-9支出明细'!P155/9*12</f>
        <v>0</v>
      </c>
      <c r="AN160" s="13">
        <f t="shared" si="383"/>
        <v>0</v>
      </c>
      <c r="AO160" s="43">
        <f t="shared" si="321"/>
        <v>0</v>
      </c>
      <c r="AP160" s="13">
        <f ca="1">'13年1-9支出明细'!Q155/9*12</f>
        <v>0</v>
      </c>
      <c r="AQ160" s="13">
        <f t="shared" si="384"/>
        <v>0</v>
      </c>
      <c r="AR160" s="43">
        <f t="shared" si="322"/>
        <v>0</v>
      </c>
      <c r="AS160" s="13">
        <f ca="1">'13年1-9支出明细'!R155/9*12</f>
        <v>0</v>
      </c>
      <c r="AT160" s="13">
        <f t="shared" si="385"/>
        <v>0</v>
      </c>
      <c r="AU160" s="43">
        <f t="shared" si="323"/>
        <v>0</v>
      </c>
      <c r="AV160" s="13">
        <v>0</v>
      </c>
      <c r="AW160" s="13">
        <f t="shared" si="386"/>
        <v>0</v>
      </c>
      <c r="AX160" s="43">
        <f t="shared" si="324"/>
        <v>0</v>
      </c>
      <c r="AY160" s="12">
        <f t="shared" si="387"/>
        <v>2833.1333333333332</v>
      </c>
      <c r="AZ160" s="31">
        <f t="shared" si="388"/>
        <v>3287.9226954298788</v>
      </c>
      <c r="BA160" s="43">
        <f t="shared" si="325"/>
        <v>2.7138638733721865E-5</v>
      </c>
      <c r="BB160" s="13">
        <f ca="1">'13年1-9支出明细'!U155/9*12</f>
        <v>0</v>
      </c>
      <c r="BC160" s="13">
        <f t="shared" si="389"/>
        <v>0</v>
      </c>
      <c r="BD160" s="43">
        <f t="shared" si="326"/>
        <v>0</v>
      </c>
      <c r="BE160" s="13">
        <f ca="1">'13年1-9支出明细'!V155/9*12</f>
        <v>0</v>
      </c>
      <c r="BF160" s="13">
        <f t="shared" si="390"/>
        <v>0</v>
      </c>
      <c r="BG160" s="43">
        <f t="shared" si="327"/>
        <v>0</v>
      </c>
      <c r="BH160" s="13">
        <f ca="1">'13年1-9支出明细'!W155/9*12</f>
        <v>0</v>
      </c>
      <c r="BI160" s="13">
        <f t="shared" si="391"/>
        <v>0</v>
      </c>
      <c r="BJ160" s="43">
        <f t="shared" si="328"/>
        <v>0</v>
      </c>
      <c r="BK160" s="13">
        <f ca="1">'13年1-9支出明细'!X155/9*12</f>
        <v>328</v>
      </c>
      <c r="BL160" s="13">
        <f t="shared" si="392"/>
        <v>380.65227337259108</v>
      </c>
      <c r="BM160" s="43">
        <f t="shared" si="329"/>
        <v>4.8254861937249499E-4</v>
      </c>
      <c r="BN160" s="13">
        <f ca="1">'13年1-9支出明细'!Y155/9*12</f>
        <v>89.92</v>
      </c>
      <c r="BO160" s="13">
        <f t="shared" si="393"/>
        <v>104.35442811482743</v>
      </c>
      <c r="BP160" s="43">
        <f t="shared" si="330"/>
        <v>4.4481571342375676E-5</v>
      </c>
      <c r="BQ160" s="13">
        <f ca="1">'13年1-9支出明细'!Z155/9*12</f>
        <v>280.77333333333337</v>
      </c>
      <c r="BR160" s="13">
        <f ca="1">Sheet2!EP154+Sheet2!V154</f>
        <v>2134.44</v>
      </c>
      <c r="BS160" s="13">
        <f t="shared" si="394"/>
        <v>325.84453547479774</v>
      </c>
      <c r="BT160" s="43">
        <f t="shared" si="331"/>
        <v>3.1747517792927847E-6</v>
      </c>
      <c r="BU160" s="13">
        <f ca="1">'13年1-9支出明细'!AB155/9*12</f>
        <v>2845.92</v>
      </c>
      <c r="BV160" s="13">
        <f t="shared" si="395"/>
        <v>3302.7619446235503</v>
      </c>
      <c r="BW160" s="43">
        <f t="shared" si="332"/>
        <v>6.2786304182176663E-4</v>
      </c>
      <c r="BX160" s="13">
        <f ca="1">'13年1-9支出明细'!AC155/9*12</f>
        <v>0</v>
      </c>
      <c r="BY160" s="13">
        <f t="shared" si="396"/>
        <v>0</v>
      </c>
      <c r="BZ160" s="43">
        <f t="shared" si="333"/>
        <v>0</v>
      </c>
      <c r="CA160" s="12">
        <f t="shared" si="434"/>
        <v>528.26666666666665</v>
      </c>
      <c r="CB160" s="30">
        <f t="shared" si="397"/>
        <v>613.06679150496177</v>
      </c>
      <c r="CC160" s="43">
        <f t="shared" si="334"/>
        <v>1.9752594227465777E-6</v>
      </c>
      <c r="CD160" s="13">
        <f ca="1">'13年1-9支出明细'!AE155/9*12</f>
        <v>528.26666666666665</v>
      </c>
      <c r="CE160" s="13">
        <f t="shared" si="398"/>
        <v>613.06679150496188</v>
      </c>
      <c r="CF160" s="43">
        <f t="shared" si="335"/>
        <v>2.2865692268083289E-6</v>
      </c>
      <c r="CG160" s="13">
        <f ca="1">'13年1-9支出明细'!AF155/9*12</f>
        <v>0</v>
      </c>
      <c r="CH160" s="13">
        <f ca="1">Sheet2!BP154+Sheet2!ET154</f>
        <v>0</v>
      </c>
      <c r="CI160" s="13">
        <f t="shared" si="399"/>
        <v>0</v>
      </c>
      <c r="CJ160" s="43">
        <f t="shared" si="336"/>
        <v>0</v>
      </c>
      <c r="CK160" s="12">
        <f t="shared" si="443"/>
        <v>0</v>
      </c>
      <c r="CL160" s="30">
        <f t="shared" si="400"/>
        <v>0</v>
      </c>
      <c r="CM160" s="43">
        <f t="shared" si="338"/>
        <v>0</v>
      </c>
      <c r="CN160" s="13">
        <f ca="1">'13年1-9支出明细'!AI155/9*12</f>
        <v>0</v>
      </c>
      <c r="CO160" s="13">
        <f t="shared" si="401"/>
        <v>0</v>
      </c>
      <c r="CP160" s="43">
        <f t="shared" si="339"/>
        <v>0</v>
      </c>
      <c r="CQ160" s="13">
        <f ca="1">'13年1-9支出明细'!AJ155/9*12</f>
        <v>0</v>
      </c>
      <c r="CR160" s="13">
        <f t="shared" si="402"/>
        <v>0</v>
      </c>
      <c r="CS160" s="43">
        <f t="shared" si="340"/>
        <v>0</v>
      </c>
      <c r="CT160" s="13">
        <f ca="1">'13年1-9支出明细'!AK155/9*12</f>
        <v>0</v>
      </c>
      <c r="CU160" s="13">
        <f t="shared" si="403"/>
        <v>0</v>
      </c>
      <c r="CV160" s="43">
        <f t="shared" si="341"/>
        <v>0</v>
      </c>
      <c r="CW160" s="13">
        <f ca="1">'13年1-9支出明细'!AL155/9*12</f>
        <v>0</v>
      </c>
      <c r="CX160" s="13">
        <f t="shared" si="404"/>
        <v>0</v>
      </c>
      <c r="CY160" s="43">
        <f t="shared" si="342"/>
        <v>0</v>
      </c>
      <c r="CZ160" s="13">
        <f ca="1">'13年1-9支出明细'!AM155/9*12</f>
        <v>0</v>
      </c>
      <c r="DA160" s="13">
        <f t="shared" si="405"/>
        <v>0</v>
      </c>
      <c r="DB160" s="43">
        <f t="shared" si="343"/>
        <v>0</v>
      </c>
      <c r="DC160" s="13">
        <f ca="1">'13年1-9支出明细'!AN155/9*12</f>
        <v>0</v>
      </c>
      <c r="DD160" s="13">
        <f t="shared" si="406"/>
        <v>0</v>
      </c>
      <c r="DE160" s="14">
        <f t="shared" si="444"/>
        <v>0</v>
      </c>
      <c r="DF160" s="43">
        <f t="shared" si="345"/>
        <v>0</v>
      </c>
      <c r="DG160" s="13">
        <f ca="1">'13年1-9支出明细'!AP155/9*12</f>
        <v>0</v>
      </c>
      <c r="DH160" s="13">
        <f t="shared" si="407"/>
        <v>0</v>
      </c>
      <c r="DI160" s="43">
        <f t="shared" si="346"/>
        <v>0</v>
      </c>
      <c r="DJ160" s="13">
        <f ca="1">'13年1-9支出明细'!AQ155/9*12</f>
        <v>0</v>
      </c>
      <c r="DK160" s="13">
        <f t="shared" si="408"/>
        <v>0</v>
      </c>
      <c r="DL160" s="43">
        <f t="shared" si="347"/>
        <v>0</v>
      </c>
      <c r="DM160" s="13">
        <f ca="1">'13年1-9支出明细'!AR155/9*12</f>
        <v>0</v>
      </c>
      <c r="DN160" s="13">
        <f ca="1">Sheet2!DK154+Sheet2!AH154</f>
        <v>0</v>
      </c>
      <c r="DO160" s="13"/>
      <c r="DP160" s="43">
        <f t="shared" si="348"/>
        <v>0</v>
      </c>
      <c r="DQ160" s="13">
        <f ca="1">'13年1-9支出明细'!AT155/9*12</f>
        <v>0</v>
      </c>
      <c r="DR160" s="13">
        <f t="shared" si="409"/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43">
        <f t="shared" si="349"/>
        <v>0</v>
      </c>
      <c r="EA160" s="13">
        <v>0</v>
      </c>
      <c r="EB160" s="13">
        <f t="shared" si="410"/>
        <v>0</v>
      </c>
      <c r="EC160" s="43">
        <f t="shared" si="350"/>
        <v>0</v>
      </c>
      <c r="ED160" s="13">
        <f ca="1">'13年1-9支出明细'!BC155/9*12</f>
        <v>0</v>
      </c>
      <c r="EE160" s="13">
        <f t="shared" si="411"/>
        <v>0</v>
      </c>
      <c r="EF160" s="43">
        <f t="shared" si="351"/>
        <v>0</v>
      </c>
      <c r="EG160" s="13">
        <f ca="1">'13年1-9支出明细'!BD155/9*12</f>
        <v>0</v>
      </c>
      <c r="EH160" s="13">
        <f t="shared" si="412"/>
        <v>0</v>
      </c>
      <c r="EI160" s="43">
        <f t="shared" si="352"/>
        <v>0</v>
      </c>
      <c r="EJ160" s="13">
        <f ca="1">'13年1-9支出明细'!BE155/9*12</f>
        <v>0</v>
      </c>
      <c r="EK160" s="13">
        <f t="shared" si="413"/>
        <v>0</v>
      </c>
      <c r="EL160" s="13">
        <v>0</v>
      </c>
      <c r="EM160" s="43">
        <f t="shared" si="353"/>
        <v>0</v>
      </c>
      <c r="EN160" s="13">
        <f ca="1">'13年1-9支出明细'!BG155/9*12</f>
        <v>0</v>
      </c>
      <c r="EO160" s="13">
        <f t="shared" si="414"/>
        <v>0</v>
      </c>
      <c r="EP160" s="43">
        <f t="shared" si="354"/>
        <v>0</v>
      </c>
      <c r="EQ160" s="13">
        <f ca="1">'13年1-9支出明细'!BH155/9*12</f>
        <v>0</v>
      </c>
      <c r="ER160" s="13">
        <f t="shared" si="415"/>
        <v>0</v>
      </c>
      <c r="ES160" s="43">
        <f t="shared" si="355"/>
        <v>0</v>
      </c>
      <c r="ET160" s="13">
        <v>0</v>
      </c>
      <c r="EU160" s="13">
        <f t="shared" si="416"/>
        <v>0</v>
      </c>
      <c r="EV160" s="43">
        <f t="shared" si="356"/>
        <v>0</v>
      </c>
      <c r="EW160" s="13">
        <v>0</v>
      </c>
      <c r="EX160" s="13">
        <f t="shared" si="417"/>
        <v>0</v>
      </c>
      <c r="EY160" s="43">
        <f t="shared" si="357"/>
        <v>0</v>
      </c>
      <c r="EZ160" s="13">
        <f ca="1">'13年1-9支出明细'!BK155/9*12</f>
        <v>0</v>
      </c>
      <c r="FA160" s="13">
        <f t="shared" si="418"/>
        <v>0</v>
      </c>
      <c r="FB160" s="43">
        <f t="shared" si="358"/>
        <v>0</v>
      </c>
      <c r="FC160" s="13">
        <f ca="1">'13年1-9支出明细'!BL155/9*12</f>
        <v>0</v>
      </c>
      <c r="FD160" s="13">
        <f t="shared" si="419"/>
        <v>0</v>
      </c>
      <c r="FE160" s="43">
        <f t="shared" si="359"/>
        <v>0</v>
      </c>
      <c r="FF160" s="13">
        <f ca="1">'13年1-9支出明细'!BM155/9*12</f>
        <v>0</v>
      </c>
      <c r="FG160" s="13">
        <f t="shared" si="420"/>
        <v>0</v>
      </c>
      <c r="FH160" s="43">
        <f t="shared" si="360"/>
        <v>0</v>
      </c>
      <c r="FI160" s="13">
        <f ca="1">'13年1-9支出明细'!BN155/9*12</f>
        <v>0</v>
      </c>
      <c r="FJ160" s="13">
        <f ca="1">Sheet2!EX154+Sheet2!BF154</f>
        <v>0</v>
      </c>
      <c r="FK160" s="13">
        <f t="shared" si="421"/>
        <v>0</v>
      </c>
      <c r="FL160" s="43">
        <f t="shared" si="361"/>
        <v>0</v>
      </c>
      <c r="FM160" s="13">
        <f ca="1">'13年1-9支出明细'!BP155/9*12</f>
        <v>0</v>
      </c>
      <c r="FN160" s="13">
        <v>0</v>
      </c>
      <c r="FO160" s="43">
        <v>0</v>
      </c>
      <c r="FP160" s="13">
        <v>0</v>
      </c>
      <c r="FQ160" s="13">
        <f t="shared" si="422"/>
        <v>0</v>
      </c>
      <c r="FR160" s="43">
        <f t="shared" si="362"/>
        <v>0</v>
      </c>
      <c r="FS160" s="13">
        <f ca="1">'13年1-9支出明细'!BR155/9*12</f>
        <v>0</v>
      </c>
      <c r="FT160" s="13">
        <f ca="1">Sheet2!FC70+Sheet2!BJ70</f>
        <v>0</v>
      </c>
      <c r="FU160" s="13"/>
      <c r="FV160" s="43"/>
      <c r="FW160" s="13">
        <f ca="1">'13年1-9支出明细'!BT155/9*12</f>
        <v>0</v>
      </c>
      <c r="FX160" s="13">
        <f t="shared" si="423"/>
        <v>0</v>
      </c>
      <c r="FY160" s="43">
        <f t="shared" si="363"/>
        <v>0</v>
      </c>
      <c r="FZ160" s="12">
        <f ca="1">'13年1-9支出明细'!BU155/9*12</f>
        <v>714.96</v>
      </c>
      <c r="GA160" s="12">
        <f t="shared" si="424"/>
        <v>829.72911393435288</v>
      </c>
      <c r="GB160" s="43">
        <f t="shared" si="364"/>
        <v>2.4710956430656102E-5</v>
      </c>
      <c r="GC160" s="12">
        <f ca="1">'13年1-9支出明细'!BV155/9*12</f>
        <v>0</v>
      </c>
      <c r="GD160" s="12">
        <f t="shared" si="425"/>
        <v>0</v>
      </c>
      <c r="GE160" s="43">
        <f t="shared" si="365"/>
        <v>0</v>
      </c>
      <c r="GF160" s="12">
        <f ca="1">'13年1-9支出明细'!BW155/9*12</f>
        <v>0</v>
      </c>
      <c r="GG160" s="12">
        <f t="shared" si="426"/>
        <v>0</v>
      </c>
      <c r="GH160" s="43">
        <f t="shared" si="366"/>
        <v>0</v>
      </c>
      <c r="GI160" s="12">
        <v>0</v>
      </c>
      <c r="GJ160" s="12">
        <f t="shared" si="427"/>
        <v>0</v>
      </c>
      <c r="GK160" s="43">
        <f t="shared" si="367"/>
        <v>0</v>
      </c>
      <c r="GL160" s="27">
        <f t="shared" si="445"/>
        <v>0</v>
      </c>
      <c r="GM160" s="27">
        <f t="shared" si="428"/>
        <v>0</v>
      </c>
      <c r="GN160" s="43">
        <f t="shared" si="369"/>
        <v>0</v>
      </c>
      <c r="GO160" s="13">
        <f ca="1">'13年1-9支出明细'!BZ155/9*12</f>
        <v>0</v>
      </c>
      <c r="GP160" s="13" t="e">
        <f t="shared" si="429"/>
        <v>#DIV/0!</v>
      </c>
      <c r="GQ160" s="43" t="e">
        <f t="shared" si="370"/>
        <v>#DIV/0!</v>
      </c>
      <c r="GR160" s="13">
        <f ca="1">'13年1-9支出明细'!CA155/9*12</f>
        <v>0</v>
      </c>
      <c r="GS160" s="13">
        <f t="shared" si="430"/>
        <v>0</v>
      </c>
      <c r="GT160" s="43">
        <f t="shared" si="371"/>
        <v>0</v>
      </c>
      <c r="GU160" s="13">
        <f ca="1">'13年1-9支出明细'!CB155/9*12</f>
        <v>0</v>
      </c>
      <c r="GV160" s="27">
        <f t="shared" si="431"/>
        <v>0</v>
      </c>
      <c r="GW160" s="38">
        <f t="shared" si="374"/>
        <v>0</v>
      </c>
      <c r="GX160" s="13">
        <f ca="1">'13年1-9支出明细'!CC155/9*12</f>
        <v>0</v>
      </c>
      <c r="GY160" s="13">
        <f t="shared" si="432"/>
        <v>0</v>
      </c>
      <c r="GZ160" s="43">
        <f t="shared" si="372"/>
        <v>0</v>
      </c>
      <c r="HA160" s="13">
        <f ca="1">'13年1-9支出明细'!CD155/9*12</f>
        <v>0</v>
      </c>
      <c r="HB160" s="13">
        <f t="shared" si="433"/>
        <v>0</v>
      </c>
      <c r="HC160" s="56">
        <f t="shared" si="373"/>
        <v>0</v>
      </c>
    </row>
    <row r="161" spans="1:211">
      <c r="A161" s="18">
        <v>430</v>
      </c>
      <c r="B161" s="3" t="s">
        <v>632</v>
      </c>
      <c r="C161" s="3" t="s">
        <v>450</v>
      </c>
      <c r="D161" s="12">
        <f t="shared" si="435"/>
        <v>823001.87</v>
      </c>
      <c r="E161" s="12">
        <f t="shared" si="436"/>
        <v>782322.2</v>
      </c>
      <c r="F161" s="13">
        <v>430236</v>
      </c>
      <c r="G161" s="26">
        <f t="shared" si="375"/>
        <v>499299.73014246981</v>
      </c>
      <c r="H161" s="40">
        <f t="shared" si="376"/>
        <v>6.2991968273679571E-3</v>
      </c>
      <c r="I161" s="13">
        <v>134480</v>
      </c>
      <c r="J161" s="13">
        <f t="shared" si="377"/>
        <v>156067.43208276236</v>
      </c>
      <c r="K161" s="40">
        <f t="shared" si="310"/>
        <v>3.622357097500719E-3</v>
      </c>
      <c r="L161" s="13">
        <v>193606.2</v>
      </c>
      <c r="M161" s="13">
        <f t="shared" si="378"/>
        <v>224684.87856411148</v>
      </c>
      <c r="N161" s="40">
        <f t="shared" si="311"/>
        <v>6.2991968273679588E-3</v>
      </c>
      <c r="O161" s="13">
        <v>3600</v>
      </c>
      <c r="P161" s="13">
        <v>0</v>
      </c>
      <c r="Q161" s="13">
        <f t="shared" si="441"/>
        <v>4177.8908053089281</v>
      </c>
      <c r="R161" s="43">
        <f t="shared" si="442"/>
        <v>6.440532417346501E-4</v>
      </c>
      <c r="S161" s="124">
        <v>3200</v>
      </c>
      <c r="T161" s="130">
        <v>24000</v>
      </c>
      <c r="U161" s="125">
        <v>0</v>
      </c>
      <c r="V161" s="125">
        <f t="shared" si="379"/>
        <v>27852.605368726181</v>
      </c>
      <c r="W161" s="43">
        <f t="shared" si="314"/>
        <v>4.2936882782310002E-3</v>
      </c>
      <c r="X161" s="13">
        <f ca="1">'13年1-9支出明细'!K156/9*12</f>
        <v>0</v>
      </c>
      <c r="Y161" s="13">
        <f t="shared" si="380"/>
        <v>0</v>
      </c>
      <c r="Z161" s="43">
        <f t="shared" si="315"/>
        <v>0</v>
      </c>
      <c r="AA161" s="13">
        <f ca="1">'13年1-9支出明细'!L156/9*12</f>
        <v>0</v>
      </c>
      <c r="AB161" s="13">
        <f t="shared" si="381"/>
        <v>0</v>
      </c>
      <c r="AC161" s="43">
        <f t="shared" si="316"/>
        <v>0</v>
      </c>
      <c r="AD161" s="13">
        <f ca="1">'13年1-9支出明细'!M156/9*12</f>
        <v>0</v>
      </c>
      <c r="AE161" s="13">
        <f t="shared" si="382"/>
        <v>0</v>
      </c>
      <c r="AF161" s="43">
        <f t="shared" si="317"/>
        <v>0</v>
      </c>
      <c r="AG161" s="13">
        <f ca="1">'13年1-9支出明细'!N156/9*12</f>
        <v>0</v>
      </c>
      <c r="AH161" s="23">
        <v>0</v>
      </c>
      <c r="AI161" s="43">
        <v>0</v>
      </c>
      <c r="AJ161" s="23">
        <f t="shared" si="318"/>
        <v>0</v>
      </c>
      <c r="AK161" s="23">
        <f t="shared" si="319"/>
        <v>0</v>
      </c>
      <c r="AL161" s="43">
        <f t="shared" si="320"/>
        <v>0</v>
      </c>
      <c r="AM161" s="13">
        <f ca="1">'13年1-9支出明细'!P156/9*12</f>
        <v>0</v>
      </c>
      <c r="AN161" s="13">
        <f t="shared" si="383"/>
        <v>0</v>
      </c>
      <c r="AO161" s="43">
        <f t="shared" si="321"/>
        <v>0</v>
      </c>
      <c r="AP161" s="13">
        <f ca="1">'13年1-9支出明细'!Q156/9*12</f>
        <v>0</v>
      </c>
      <c r="AQ161" s="13">
        <f t="shared" si="384"/>
        <v>0</v>
      </c>
      <c r="AR161" s="43">
        <f t="shared" si="322"/>
        <v>0</v>
      </c>
      <c r="AS161" s="13">
        <f ca="1">'13年1-9支出明细'!R156/9*12</f>
        <v>0</v>
      </c>
      <c r="AT161" s="13">
        <f t="shared" si="385"/>
        <v>0</v>
      </c>
      <c r="AU161" s="43">
        <f t="shared" si="323"/>
        <v>0</v>
      </c>
      <c r="AV161" s="13">
        <v>0</v>
      </c>
      <c r="AW161" s="13">
        <f t="shared" si="386"/>
        <v>0</v>
      </c>
      <c r="AX161" s="43">
        <f t="shared" si="324"/>
        <v>0</v>
      </c>
      <c r="AY161" s="12">
        <f t="shared" si="387"/>
        <v>16409.043333333335</v>
      </c>
      <c r="AZ161" s="31">
        <f t="shared" si="388"/>
        <v>19043.108685069194</v>
      </c>
      <c r="BA161" s="43">
        <f t="shared" si="325"/>
        <v>1.5718254194036779E-4</v>
      </c>
      <c r="BB161" s="13">
        <f ca="1">'13年1-9支出明细'!U156/9*12</f>
        <v>0</v>
      </c>
      <c r="BC161" s="13">
        <f t="shared" si="389"/>
        <v>0</v>
      </c>
      <c r="BD161" s="43">
        <f t="shared" si="326"/>
        <v>0</v>
      </c>
      <c r="BE161" s="13">
        <f ca="1">'13年1-9支出明细'!V156/9*12</f>
        <v>0</v>
      </c>
      <c r="BF161" s="13">
        <f t="shared" si="390"/>
        <v>0</v>
      </c>
      <c r="BG161" s="43">
        <f t="shared" si="327"/>
        <v>0</v>
      </c>
      <c r="BH161" s="13">
        <f ca="1">'13年1-9支出明细'!W156/9*12</f>
        <v>0</v>
      </c>
      <c r="BI161" s="13">
        <f t="shared" si="391"/>
        <v>0</v>
      </c>
      <c r="BJ161" s="43">
        <f t="shared" si="328"/>
        <v>0</v>
      </c>
      <c r="BK161" s="13">
        <f ca="1">'13年1-9支出明细'!X156/9*12</f>
        <v>281.06666666666672</v>
      </c>
      <c r="BL161" s="13">
        <f t="shared" si="392"/>
        <v>326.18495620708217</v>
      </c>
      <c r="BM161" s="43">
        <f t="shared" si="329"/>
        <v>4.1350101204765024E-4</v>
      </c>
      <c r="BN161" s="13">
        <f ca="1">'13年1-9支出明细'!Y156/9*12</f>
        <v>441.33333333333337</v>
      </c>
      <c r="BO161" s="13">
        <f t="shared" si="393"/>
        <v>512.17846539157586</v>
      </c>
      <c r="BP161" s="43">
        <f t="shared" si="330"/>
        <v>2.1831850703330885E-4</v>
      </c>
      <c r="BQ161" s="13">
        <f ca="1">'13年1-9支出明细'!Z156/9*12</f>
        <v>353.05333333333334</v>
      </c>
      <c r="BR161" s="13">
        <f ca="1">Sheet2!EP155+Sheet2!V155</f>
        <v>15333.59</v>
      </c>
      <c r="BS161" s="13">
        <f t="shared" si="394"/>
        <v>409.72729864361139</v>
      </c>
      <c r="BT161" s="43">
        <f t="shared" si="331"/>
        <v>3.9920340186102021E-6</v>
      </c>
      <c r="BU161" s="13">
        <f ca="1">'13年1-9支出明细'!AB156/9*12</f>
        <v>13958.799999999997</v>
      </c>
      <c r="BV161" s="13">
        <f t="shared" si="395"/>
        <v>16199.53949254062</v>
      </c>
      <c r="BW161" s="43">
        <f t="shared" si="332"/>
        <v>3.0795716774124622E-3</v>
      </c>
      <c r="BX161" s="13">
        <f ca="1">'13年1-9支出明细'!AC156/9*12</f>
        <v>6487.4400000000005</v>
      </c>
      <c r="BY161" s="13">
        <f t="shared" si="396"/>
        <v>7528.8377572203754</v>
      </c>
      <c r="BZ161" s="43">
        <f t="shared" si="333"/>
        <v>5.7837274771916818E-3</v>
      </c>
      <c r="CA161" s="12">
        <f t="shared" si="434"/>
        <v>60.8</v>
      </c>
      <c r="CB161" s="30">
        <f t="shared" si="397"/>
        <v>70.559933600772993</v>
      </c>
      <c r="CC161" s="43">
        <f t="shared" si="334"/>
        <v>2.2733929751954557E-7</v>
      </c>
      <c r="CD161" s="13">
        <f ca="1">'13年1-9支出明细'!AE156/9*12</f>
        <v>60.8</v>
      </c>
      <c r="CE161" s="13">
        <f t="shared" si="398"/>
        <v>70.559933600772993</v>
      </c>
      <c r="CF161" s="43">
        <f t="shared" si="335"/>
        <v>2.63168997330792E-7</v>
      </c>
      <c r="CG161" s="13">
        <f ca="1">'13年1-9支出明细'!AF156/9*12</f>
        <v>0</v>
      </c>
      <c r="CH161" s="13">
        <f ca="1">Sheet2!BP155+Sheet2!ET155</f>
        <v>0</v>
      </c>
      <c r="CI161" s="13">
        <f t="shared" si="399"/>
        <v>0</v>
      </c>
      <c r="CJ161" s="43">
        <f t="shared" si="336"/>
        <v>0</v>
      </c>
      <c r="CK161" s="12">
        <f t="shared" si="443"/>
        <v>386.66666666666663</v>
      </c>
      <c r="CL161" s="30">
        <f t="shared" si="400"/>
        <v>448.73641982947737</v>
      </c>
      <c r="CM161" s="43">
        <f t="shared" si="338"/>
        <v>4.220425661045551E-6</v>
      </c>
      <c r="CN161" s="13">
        <f ca="1">'13年1-9支出明细'!AI156/9*12</f>
        <v>0</v>
      </c>
      <c r="CO161" s="13">
        <f t="shared" si="401"/>
        <v>0</v>
      </c>
      <c r="CP161" s="43">
        <f t="shared" si="339"/>
        <v>0</v>
      </c>
      <c r="CQ161" s="13">
        <f ca="1">'13年1-9支出明细'!AJ156/9*12</f>
        <v>0</v>
      </c>
      <c r="CR161" s="13">
        <f t="shared" si="402"/>
        <v>0</v>
      </c>
      <c r="CS161" s="43">
        <f t="shared" si="340"/>
        <v>0</v>
      </c>
      <c r="CT161" s="13">
        <f ca="1">'13年1-9支出明细'!AK156/9*12</f>
        <v>0</v>
      </c>
      <c r="CU161" s="13">
        <f t="shared" si="403"/>
        <v>0</v>
      </c>
      <c r="CV161" s="43">
        <f t="shared" si="341"/>
        <v>0</v>
      </c>
      <c r="CW161" s="13">
        <f ca="1">'13年1-9支出明细'!AL156/9*12</f>
        <v>0</v>
      </c>
      <c r="CX161" s="13">
        <f t="shared" si="404"/>
        <v>0</v>
      </c>
      <c r="CY161" s="43">
        <f t="shared" si="342"/>
        <v>0</v>
      </c>
      <c r="CZ161" s="12">
        <f ca="1">SUM(CZ162:CZ238)-CZ170-CZ186-CZ198-CZ225-CZ227-CZ233-CZ235-CZ237</f>
        <v>0</v>
      </c>
      <c r="DA161" s="13">
        <f t="shared" si="405"/>
        <v>0</v>
      </c>
      <c r="DB161" s="43">
        <f t="shared" si="343"/>
        <v>0</v>
      </c>
      <c r="DC161" s="13">
        <f ca="1">'13年1-9支出明细'!AN156/9*12</f>
        <v>0</v>
      </c>
      <c r="DD161" s="13">
        <f t="shared" si="406"/>
        <v>0</v>
      </c>
      <c r="DE161" s="14">
        <f t="shared" si="444"/>
        <v>0</v>
      </c>
      <c r="DF161" s="43">
        <f t="shared" si="345"/>
        <v>0</v>
      </c>
      <c r="DG161" s="13">
        <f ca="1">'13年1-9支出明细'!AP156/9*12</f>
        <v>0</v>
      </c>
      <c r="DH161" s="13">
        <f t="shared" si="407"/>
        <v>0</v>
      </c>
      <c r="DI161" s="43">
        <f t="shared" si="346"/>
        <v>0</v>
      </c>
      <c r="DJ161" s="13">
        <f ca="1">'13年1-9支出明细'!AQ156/9*12</f>
        <v>0</v>
      </c>
      <c r="DK161" s="13">
        <f t="shared" si="408"/>
        <v>0</v>
      </c>
      <c r="DL161" s="43">
        <f t="shared" si="347"/>
        <v>0</v>
      </c>
      <c r="DM161" s="13">
        <f ca="1">'13年1-9支出明细'!AR156/9*12</f>
        <v>0</v>
      </c>
      <c r="DN161" s="13">
        <f ca="1">Sheet2!DK155+Sheet2!AH155</f>
        <v>0</v>
      </c>
      <c r="DO161" s="13"/>
      <c r="DP161" s="43">
        <f t="shared" si="348"/>
        <v>0</v>
      </c>
      <c r="DQ161" s="13">
        <f ca="1">'13年1-9支出明细'!AT156/9*12</f>
        <v>0</v>
      </c>
      <c r="DR161" s="13">
        <f t="shared" si="409"/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43">
        <f t="shared" si="349"/>
        <v>0</v>
      </c>
      <c r="EA161" s="13">
        <v>0</v>
      </c>
      <c r="EB161" s="13">
        <f t="shared" si="410"/>
        <v>0</v>
      </c>
      <c r="EC161" s="43">
        <f t="shared" si="350"/>
        <v>0</v>
      </c>
      <c r="ED161" s="13">
        <f ca="1">'13年1-9支出明细'!BC156/9*12</f>
        <v>0</v>
      </c>
      <c r="EE161" s="13">
        <f t="shared" si="411"/>
        <v>0</v>
      </c>
      <c r="EF161" s="43">
        <f t="shared" si="351"/>
        <v>0</v>
      </c>
      <c r="EG161" s="13">
        <f ca="1">'13年1-9支出明细'!BD156/9*12</f>
        <v>0</v>
      </c>
      <c r="EH161" s="13">
        <f t="shared" si="412"/>
        <v>0</v>
      </c>
      <c r="EI161" s="43">
        <f t="shared" si="352"/>
        <v>0</v>
      </c>
      <c r="EJ161" s="13">
        <f ca="1">'13年1-9支出明细'!BE156/9*12</f>
        <v>0</v>
      </c>
      <c r="EK161" s="13">
        <f t="shared" si="413"/>
        <v>0</v>
      </c>
      <c r="EL161" s="13">
        <v>0</v>
      </c>
      <c r="EM161" s="43">
        <f t="shared" si="353"/>
        <v>0</v>
      </c>
      <c r="EN161" s="13">
        <f ca="1">'13年1-9支出明细'!BG156/9*12</f>
        <v>0</v>
      </c>
      <c r="EO161" s="13">
        <f t="shared" si="414"/>
        <v>0</v>
      </c>
      <c r="EP161" s="43">
        <f t="shared" si="354"/>
        <v>0</v>
      </c>
      <c r="EQ161" s="13">
        <f ca="1">'13年1-9支出明细'!BH156/9*12</f>
        <v>0</v>
      </c>
      <c r="ER161" s="13">
        <f t="shared" si="415"/>
        <v>0</v>
      </c>
      <c r="ES161" s="43">
        <f t="shared" si="355"/>
        <v>0</v>
      </c>
      <c r="ET161" s="13">
        <v>0</v>
      </c>
      <c r="EU161" s="13">
        <f t="shared" si="416"/>
        <v>0</v>
      </c>
      <c r="EV161" s="43">
        <f t="shared" si="356"/>
        <v>0</v>
      </c>
      <c r="EW161" s="13">
        <v>0</v>
      </c>
      <c r="EX161" s="13">
        <f t="shared" si="417"/>
        <v>0</v>
      </c>
      <c r="EY161" s="43">
        <f t="shared" si="357"/>
        <v>0</v>
      </c>
      <c r="EZ161" s="13">
        <f ca="1">'13年1-9支出明细'!BK156/9*12</f>
        <v>0</v>
      </c>
      <c r="FA161" s="13">
        <f t="shared" si="418"/>
        <v>0</v>
      </c>
      <c r="FB161" s="43">
        <f t="shared" si="358"/>
        <v>0</v>
      </c>
      <c r="FC161" s="13">
        <f ca="1">'13年1-9支出明细'!BL156/9*12</f>
        <v>0</v>
      </c>
      <c r="FD161" s="13">
        <f t="shared" si="419"/>
        <v>0</v>
      </c>
      <c r="FE161" s="43">
        <f t="shared" si="359"/>
        <v>0</v>
      </c>
      <c r="FF161" s="13">
        <f ca="1">'13年1-9支出明细'!BM156/9*12</f>
        <v>0</v>
      </c>
      <c r="FG161" s="13">
        <f t="shared" si="420"/>
        <v>0</v>
      </c>
      <c r="FH161" s="43">
        <f t="shared" si="360"/>
        <v>0</v>
      </c>
      <c r="FI161" s="13">
        <f ca="1">'13年1-9支出明细'!BN156/9*12</f>
        <v>386.66666666666663</v>
      </c>
      <c r="FJ161" s="13">
        <f ca="1">Sheet2!EX155+Sheet2!BF155</f>
        <v>0</v>
      </c>
      <c r="FK161" s="13">
        <f t="shared" si="421"/>
        <v>448.7364198294772</v>
      </c>
      <c r="FL161" s="43">
        <f t="shared" si="361"/>
        <v>2.9579632118115348E-4</v>
      </c>
      <c r="FM161" s="13">
        <f ca="1">'13年1-9支出明细'!BP156/9*12</f>
        <v>0</v>
      </c>
      <c r="FN161" s="13">
        <v>0</v>
      </c>
      <c r="FO161" s="43">
        <v>0</v>
      </c>
      <c r="FP161" s="13">
        <v>0</v>
      </c>
      <c r="FQ161" s="13">
        <f t="shared" si="422"/>
        <v>0</v>
      </c>
      <c r="FR161" s="43">
        <f t="shared" si="362"/>
        <v>0</v>
      </c>
      <c r="FS161" s="13">
        <f ca="1">'13年1-9支出明细'!BR156/9*12</f>
        <v>0</v>
      </c>
      <c r="FT161" s="13">
        <f ca="1">Sheet2!FC71+Sheet2!BJ71</f>
        <v>0</v>
      </c>
      <c r="FU161" s="13"/>
      <c r="FV161" s="43"/>
      <c r="FW161" s="13">
        <f ca="1">'13年1-9支出明细'!BT156/9*12</f>
        <v>0</v>
      </c>
      <c r="FX161" s="13">
        <f t="shared" si="423"/>
        <v>0</v>
      </c>
      <c r="FY161" s="43">
        <f t="shared" si="363"/>
        <v>0</v>
      </c>
      <c r="FZ161" s="12">
        <f ca="1">'13年1-9支出明细'!BU156/9*12</f>
        <v>15663.16</v>
      </c>
      <c r="GA161" s="12">
        <f t="shared" si="424"/>
        <v>18177.492262800712</v>
      </c>
      <c r="GB161" s="43">
        <f t="shared" si="364"/>
        <v>5.4136128500390987E-4</v>
      </c>
      <c r="GC161" s="12">
        <f ca="1">'13年1-9支出明细'!BV156/9*12</f>
        <v>0</v>
      </c>
      <c r="GD161" s="12">
        <f t="shared" si="425"/>
        <v>0</v>
      </c>
      <c r="GE161" s="43">
        <f t="shared" si="365"/>
        <v>0</v>
      </c>
      <c r="GF161" s="12">
        <f ca="1">'13年1-9支出明细'!BW156/9*12</f>
        <v>0</v>
      </c>
      <c r="GG161" s="12">
        <f t="shared" si="426"/>
        <v>0</v>
      </c>
      <c r="GH161" s="43">
        <f t="shared" si="366"/>
        <v>0</v>
      </c>
      <c r="GI161" s="12">
        <v>0</v>
      </c>
      <c r="GJ161" s="12">
        <f t="shared" si="427"/>
        <v>0</v>
      </c>
      <c r="GK161" s="43">
        <f t="shared" si="367"/>
        <v>0</v>
      </c>
      <c r="GL161" s="27">
        <f t="shared" si="445"/>
        <v>8160</v>
      </c>
      <c r="GM161" s="27">
        <f t="shared" si="428"/>
        <v>9469.8858253669005</v>
      </c>
      <c r="GN161" s="43">
        <f t="shared" si="369"/>
        <v>1.415625916188409E-3</v>
      </c>
      <c r="GO161" s="13">
        <f ca="1">'13年1-9支出明细'!BZ156/9*12</f>
        <v>0</v>
      </c>
      <c r="GP161" s="13" t="e">
        <f t="shared" si="429"/>
        <v>#DIV/0!</v>
      </c>
      <c r="GQ161" s="43" t="e">
        <f t="shared" si="370"/>
        <v>#DIV/0!</v>
      </c>
      <c r="GR161" s="13">
        <f ca="1">'13年1-9支出明细'!CA156/9*12</f>
        <v>8160</v>
      </c>
      <c r="GS161" s="13">
        <f t="shared" si="430"/>
        <v>9469.8858253669005</v>
      </c>
      <c r="GT161" s="43">
        <f t="shared" si="371"/>
        <v>3.1478242979117374E-2</v>
      </c>
      <c r="GU161" s="13">
        <f ca="1">'13年1-9支出明细'!CB156/9*12</f>
        <v>0</v>
      </c>
      <c r="GV161" s="27">
        <f t="shared" si="431"/>
        <v>0</v>
      </c>
      <c r="GW161" s="38">
        <f t="shared" si="374"/>
        <v>0</v>
      </c>
      <c r="GX161" s="13">
        <f ca="1">'13年1-9支出明细'!CC156/9*12</f>
        <v>0</v>
      </c>
      <c r="GY161" s="13">
        <f t="shared" si="432"/>
        <v>0</v>
      </c>
      <c r="GZ161" s="43">
        <f t="shared" si="372"/>
        <v>0</v>
      </c>
      <c r="HA161" s="13">
        <f ca="1">'13年1-9支出明细'!CD156/9*12</f>
        <v>0</v>
      </c>
      <c r="HB161" s="13">
        <f t="shared" si="433"/>
        <v>0</v>
      </c>
      <c r="HC161" s="56">
        <f t="shared" si="373"/>
        <v>0</v>
      </c>
    </row>
    <row r="162" spans="1:211">
      <c r="A162" s="18">
        <v>431</v>
      </c>
      <c r="B162" s="3" t="s">
        <v>633</v>
      </c>
      <c r="C162" s="3" t="s">
        <v>451</v>
      </c>
      <c r="D162" s="12">
        <f t="shared" si="435"/>
        <v>128103.16666666667</v>
      </c>
      <c r="E162" s="12">
        <f t="shared" si="436"/>
        <v>74208</v>
      </c>
      <c r="F162" s="13">
        <v>0</v>
      </c>
      <c r="G162" s="26">
        <f t="shared" si="375"/>
        <v>0</v>
      </c>
      <c r="H162" s="40">
        <f t="shared" si="376"/>
        <v>0</v>
      </c>
      <c r="I162" s="13">
        <v>14208</v>
      </c>
      <c r="J162" s="13">
        <f t="shared" si="377"/>
        <v>16488.742378285897</v>
      </c>
      <c r="K162" s="40">
        <f t="shared" si="310"/>
        <v>3.8270709132428774E-4</v>
      </c>
      <c r="L162" s="13">
        <v>0</v>
      </c>
      <c r="M162" s="13">
        <f t="shared" si="378"/>
        <v>0</v>
      </c>
      <c r="N162" s="40">
        <f t="shared" si="311"/>
        <v>0</v>
      </c>
      <c r="O162" s="13">
        <v>0</v>
      </c>
      <c r="P162" s="13">
        <v>9000</v>
      </c>
      <c r="Q162" s="13">
        <f t="shared" si="441"/>
        <v>0</v>
      </c>
      <c r="R162" s="43">
        <f t="shared" si="442"/>
        <v>0</v>
      </c>
      <c r="S162" s="124">
        <v>0</v>
      </c>
      <c r="T162" s="130">
        <v>0</v>
      </c>
      <c r="U162" s="125">
        <v>9000</v>
      </c>
      <c r="V162" s="125">
        <f t="shared" si="379"/>
        <v>0</v>
      </c>
      <c r="W162" s="43">
        <f t="shared" si="314"/>
        <v>0</v>
      </c>
      <c r="X162" s="13">
        <f ca="1">'13年1-9支出明细'!K157/9*12</f>
        <v>60000</v>
      </c>
      <c r="Y162" s="13">
        <f t="shared" si="380"/>
        <v>69631.513421815442</v>
      </c>
      <c r="Z162" s="43">
        <f t="shared" si="315"/>
        <v>2.4637109070671816E-2</v>
      </c>
      <c r="AA162" s="13">
        <f ca="1">'13年1-9支出明细'!L157/9*12</f>
        <v>0</v>
      </c>
      <c r="AB162" s="13">
        <f t="shared" si="381"/>
        <v>0</v>
      </c>
      <c r="AC162" s="43">
        <f t="shared" si="316"/>
        <v>0</v>
      </c>
      <c r="AD162" s="13">
        <f ca="1">'13年1-9支出明细'!M157/9*12</f>
        <v>0</v>
      </c>
      <c r="AE162" s="13">
        <f t="shared" si="382"/>
        <v>0</v>
      </c>
      <c r="AF162" s="43">
        <f t="shared" si="317"/>
        <v>0</v>
      </c>
      <c r="AG162" s="13">
        <f ca="1">'13年1-9支出明细'!N157/9*12</f>
        <v>0</v>
      </c>
      <c r="AH162" s="23">
        <v>0</v>
      </c>
      <c r="AI162" s="43">
        <v>0</v>
      </c>
      <c r="AJ162" s="23">
        <f t="shared" si="318"/>
        <v>0</v>
      </c>
      <c r="AK162" s="23">
        <f t="shared" si="319"/>
        <v>0</v>
      </c>
      <c r="AL162" s="43">
        <f t="shared" si="320"/>
        <v>0</v>
      </c>
      <c r="AM162" s="13">
        <f ca="1">'13年1-9支出明细'!P157/9*12</f>
        <v>0</v>
      </c>
      <c r="AN162" s="13">
        <f t="shared" si="383"/>
        <v>0</v>
      </c>
      <c r="AO162" s="43">
        <f t="shared" si="321"/>
        <v>0</v>
      </c>
      <c r="AP162" s="13">
        <f ca="1">'13年1-9支出明细'!Q157/9*12</f>
        <v>0</v>
      </c>
      <c r="AQ162" s="13">
        <f t="shared" si="384"/>
        <v>0</v>
      </c>
      <c r="AR162" s="43">
        <f t="shared" si="322"/>
        <v>0</v>
      </c>
      <c r="AS162" s="13">
        <f ca="1">'13年1-9支出明细'!R157/9*12</f>
        <v>0</v>
      </c>
      <c r="AT162" s="13">
        <f t="shared" si="385"/>
        <v>0</v>
      </c>
      <c r="AU162" s="43">
        <f t="shared" si="323"/>
        <v>0</v>
      </c>
      <c r="AV162" s="13">
        <v>0</v>
      </c>
      <c r="AW162" s="13">
        <f t="shared" si="386"/>
        <v>0</v>
      </c>
      <c r="AX162" s="43">
        <f t="shared" si="324"/>
        <v>0</v>
      </c>
      <c r="AY162" s="12">
        <f t="shared" si="387"/>
        <v>41124.526666666672</v>
      </c>
      <c r="AZ162" s="31">
        <f t="shared" si="388"/>
        <v>47726.050509263463</v>
      </c>
      <c r="BA162" s="43">
        <f t="shared" si="325"/>
        <v>3.9393263252770008E-4</v>
      </c>
      <c r="BB162" s="13">
        <f ca="1">'13年1-9支出明细'!U157/9*12</f>
        <v>0</v>
      </c>
      <c r="BC162" s="13">
        <f t="shared" si="389"/>
        <v>0</v>
      </c>
      <c r="BD162" s="43">
        <f t="shared" si="326"/>
        <v>0</v>
      </c>
      <c r="BE162" s="13">
        <f ca="1">'13年1-9支出明细'!V157/9*12</f>
        <v>0</v>
      </c>
      <c r="BF162" s="13">
        <f t="shared" si="390"/>
        <v>0</v>
      </c>
      <c r="BG162" s="43">
        <f t="shared" si="327"/>
        <v>0</v>
      </c>
      <c r="BH162" s="13">
        <f ca="1">'13年1-9支出明细'!W157/9*12</f>
        <v>0</v>
      </c>
      <c r="BI162" s="13">
        <f t="shared" si="391"/>
        <v>0</v>
      </c>
      <c r="BJ162" s="43">
        <f t="shared" si="328"/>
        <v>0</v>
      </c>
      <c r="BK162" s="13">
        <f ca="1">'13年1-9支出明细'!X157/9*12</f>
        <v>18938.493333333336</v>
      </c>
      <c r="BL162" s="13">
        <f t="shared" si="392"/>
        <v>21978.599212149376</v>
      </c>
      <c r="BM162" s="43">
        <f t="shared" si="329"/>
        <v>2.7862023814009762E-2</v>
      </c>
      <c r="BN162" s="13">
        <f ca="1">'13年1-9支出明细'!Y157/9*12</f>
        <v>1894.7066666666665</v>
      </c>
      <c r="BO162" s="13">
        <f t="shared" si="393"/>
        <v>2198.8548781733866</v>
      </c>
      <c r="BP162" s="43">
        <f t="shared" si="330"/>
        <v>9.3727235060284836E-4</v>
      </c>
      <c r="BQ162" s="13">
        <f ca="1">'13年1-9支出明细'!Z157/9*12</f>
        <v>16482.826666666668</v>
      </c>
      <c r="BR162" s="13">
        <f ca="1">Sheet2!EP156+Sheet2!V156</f>
        <v>3808.5</v>
      </c>
      <c r="BS162" s="13">
        <f t="shared" si="394"/>
        <v>19128.736104490963</v>
      </c>
      <c r="BT162" s="43">
        <f t="shared" si="331"/>
        <v>1.8637412131176237E-4</v>
      </c>
      <c r="BU162" s="13">
        <f ca="1">'13年1-9支出明细'!AB157/9*12</f>
        <v>7978.7066666666669</v>
      </c>
      <c r="BV162" s="13">
        <f t="shared" si="395"/>
        <v>9259.4903391454718</v>
      </c>
      <c r="BW162" s="43">
        <f t="shared" si="332"/>
        <v>1.7602515311522958E-3</v>
      </c>
      <c r="BX162" s="13">
        <f ca="1">'13年1-9支出明细'!AC157/9*12</f>
        <v>720</v>
      </c>
      <c r="BY162" s="13">
        <f t="shared" si="396"/>
        <v>835.57816106178541</v>
      </c>
      <c r="BZ162" s="43">
        <f t="shared" si="333"/>
        <v>6.4189939075783519E-4</v>
      </c>
      <c r="CA162" s="12">
        <f t="shared" si="434"/>
        <v>0</v>
      </c>
      <c r="CB162" s="30">
        <f t="shared" si="397"/>
        <v>0</v>
      </c>
      <c r="CC162" s="43">
        <f t="shared" si="334"/>
        <v>0</v>
      </c>
      <c r="CD162" s="13">
        <f ca="1">'13年1-9支出明细'!AE157/9*12</f>
        <v>0</v>
      </c>
      <c r="CE162" s="13">
        <f t="shared" si="398"/>
        <v>0</v>
      </c>
      <c r="CF162" s="43">
        <f t="shared" si="335"/>
        <v>0</v>
      </c>
      <c r="CG162" s="13">
        <f ca="1">'13年1-9支出明细'!AF157/9*12</f>
        <v>0</v>
      </c>
      <c r="CH162" s="13">
        <f ca="1">Sheet2!BP156+Sheet2!ET156</f>
        <v>0</v>
      </c>
      <c r="CI162" s="13">
        <f t="shared" si="399"/>
        <v>0</v>
      </c>
      <c r="CJ162" s="43">
        <f t="shared" si="336"/>
        <v>0</v>
      </c>
      <c r="CK162" s="12">
        <f t="shared" si="443"/>
        <v>2498.9333333333334</v>
      </c>
      <c r="CL162" s="30">
        <f t="shared" si="400"/>
        <v>2900.0751656703674</v>
      </c>
      <c r="CM162" s="43">
        <f t="shared" si="338"/>
        <v>2.7275592323901975E-5</v>
      </c>
      <c r="CN162" s="13">
        <f ca="1">'13年1-9支出明细'!AI157/9*12</f>
        <v>0</v>
      </c>
      <c r="CO162" s="13">
        <f t="shared" si="401"/>
        <v>0</v>
      </c>
      <c r="CP162" s="43">
        <f t="shared" si="339"/>
        <v>0</v>
      </c>
      <c r="CQ162" s="13">
        <f ca="1">'13年1-9支出明细'!AJ157/9*12</f>
        <v>0</v>
      </c>
      <c r="CR162" s="13">
        <f t="shared" si="402"/>
        <v>0</v>
      </c>
      <c r="CS162" s="43">
        <f t="shared" si="340"/>
        <v>0</v>
      </c>
      <c r="CT162" s="13">
        <f ca="1">'13年1-9支出明细'!AK157/9*12</f>
        <v>0</v>
      </c>
      <c r="CU162" s="13">
        <f t="shared" si="403"/>
        <v>0</v>
      </c>
      <c r="CV162" s="43">
        <f t="shared" si="341"/>
        <v>0</v>
      </c>
      <c r="CW162" s="13">
        <f ca="1">'13年1-9支出明细'!AL157/9*12</f>
        <v>0</v>
      </c>
      <c r="CX162" s="13">
        <f t="shared" si="404"/>
        <v>0</v>
      </c>
      <c r="CY162" s="43">
        <f t="shared" si="342"/>
        <v>0</v>
      </c>
      <c r="CZ162" s="13">
        <f ca="1">'13年1-9支出明细'!AM157/9*12</f>
        <v>0</v>
      </c>
      <c r="DA162" s="13">
        <f t="shared" si="405"/>
        <v>0</v>
      </c>
      <c r="DB162" s="43">
        <f t="shared" si="343"/>
        <v>0</v>
      </c>
      <c r="DC162" s="13">
        <f ca="1">'13年1-9支出明细'!AN157/9*12</f>
        <v>0</v>
      </c>
      <c r="DD162" s="13">
        <f t="shared" si="406"/>
        <v>0</v>
      </c>
      <c r="DE162" s="14">
        <f t="shared" si="444"/>
        <v>0</v>
      </c>
      <c r="DF162" s="43">
        <f t="shared" si="345"/>
        <v>0</v>
      </c>
      <c r="DG162" s="13">
        <f ca="1">'13年1-9支出明细'!AP157/9*12</f>
        <v>0</v>
      </c>
      <c r="DH162" s="13">
        <f t="shared" si="407"/>
        <v>0</v>
      </c>
      <c r="DI162" s="43">
        <f t="shared" si="346"/>
        <v>0</v>
      </c>
      <c r="DJ162" s="13">
        <v>0</v>
      </c>
      <c r="DK162" s="13">
        <f t="shared" si="408"/>
        <v>0</v>
      </c>
      <c r="DL162" s="43">
        <f t="shared" si="347"/>
        <v>0</v>
      </c>
      <c r="DM162" s="13">
        <f ca="1">'13年1-9支出明细'!AR157/9*12</f>
        <v>0</v>
      </c>
      <c r="DN162" s="13">
        <f ca="1">Sheet2!DK156+Sheet2!AH156</f>
        <v>0</v>
      </c>
      <c r="DO162" s="13"/>
      <c r="DP162" s="43">
        <f t="shared" si="348"/>
        <v>0</v>
      </c>
      <c r="DQ162" s="13">
        <f ca="1">'13年1-9支出明细'!AT157/9*12</f>
        <v>0</v>
      </c>
      <c r="DR162" s="13">
        <f t="shared" si="409"/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43">
        <f t="shared" si="349"/>
        <v>0</v>
      </c>
      <c r="EA162" s="13">
        <v>0</v>
      </c>
      <c r="EB162" s="13">
        <f t="shared" si="410"/>
        <v>0</v>
      </c>
      <c r="EC162" s="43">
        <f t="shared" si="350"/>
        <v>0</v>
      </c>
      <c r="ED162" s="13">
        <f ca="1">'13年1-9支出明细'!BC157/9*12</f>
        <v>0</v>
      </c>
      <c r="EE162" s="13">
        <f t="shared" si="411"/>
        <v>0</v>
      </c>
      <c r="EF162" s="43">
        <f t="shared" si="351"/>
        <v>0</v>
      </c>
      <c r="EG162" s="13">
        <f ca="1">'13年1-9支出明细'!BD157/9*12</f>
        <v>0</v>
      </c>
      <c r="EH162" s="13">
        <f t="shared" si="412"/>
        <v>0</v>
      </c>
      <c r="EI162" s="43">
        <f t="shared" si="352"/>
        <v>0</v>
      </c>
      <c r="EJ162" s="13">
        <f ca="1">'13年1-9支出明细'!BE157/9*12</f>
        <v>0</v>
      </c>
      <c r="EK162" s="13">
        <f t="shared" si="413"/>
        <v>0</v>
      </c>
      <c r="EL162" s="13">
        <v>0</v>
      </c>
      <c r="EM162" s="43">
        <f t="shared" si="353"/>
        <v>0</v>
      </c>
      <c r="EN162" s="13">
        <f ca="1">'13年1-9支出明细'!BG157/9*12</f>
        <v>0</v>
      </c>
      <c r="EO162" s="13">
        <f t="shared" si="414"/>
        <v>0</v>
      </c>
      <c r="EP162" s="43">
        <f t="shared" si="354"/>
        <v>0</v>
      </c>
      <c r="EQ162" s="13">
        <f ca="1">'13年1-9支出明细'!BH157/9*12</f>
        <v>0</v>
      </c>
      <c r="ER162" s="13">
        <f t="shared" si="415"/>
        <v>0</v>
      </c>
      <c r="ES162" s="43">
        <f t="shared" si="355"/>
        <v>0</v>
      </c>
      <c r="ET162" s="13">
        <v>0</v>
      </c>
      <c r="EU162" s="13">
        <f t="shared" si="416"/>
        <v>0</v>
      </c>
      <c r="EV162" s="43">
        <f t="shared" si="356"/>
        <v>0</v>
      </c>
      <c r="EW162" s="13">
        <v>0</v>
      </c>
      <c r="EX162" s="13">
        <f t="shared" si="417"/>
        <v>0</v>
      </c>
      <c r="EY162" s="43">
        <f t="shared" si="357"/>
        <v>0</v>
      </c>
      <c r="EZ162" s="13">
        <f ca="1">'13年1-9支出明细'!BK157/9*12</f>
        <v>0</v>
      </c>
      <c r="FA162" s="13">
        <f t="shared" si="418"/>
        <v>0</v>
      </c>
      <c r="FB162" s="43">
        <f t="shared" si="358"/>
        <v>0</v>
      </c>
      <c r="FC162" s="13">
        <f ca="1">'13年1-9支出明细'!BL157/9*12</f>
        <v>0</v>
      </c>
      <c r="FD162" s="13">
        <f t="shared" si="419"/>
        <v>0</v>
      </c>
      <c r="FE162" s="43">
        <f t="shared" si="359"/>
        <v>0</v>
      </c>
      <c r="FF162" s="13">
        <f ca="1">'13年1-9支出明细'!BM157/9*12</f>
        <v>0</v>
      </c>
      <c r="FG162" s="13">
        <f t="shared" si="420"/>
        <v>0</v>
      </c>
      <c r="FH162" s="43">
        <f t="shared" si="360"/>
        <v>0</v>
      </c>
      <c r="FI162" s="13">
        <f ca="1">'13年1-9支出明细'!BN157/9*12</f>
        <v>2498.9333333333334</v>
      </c>
      <c r="FJ162" s="13">
        <f ca="1">Sheet2!EX156+Sheet2!BF156</f>
        <v>0</v>
      </c>
      <c r="FK162" s="13">
        <f t="shared" si="421"/>
        <v>2900.0751656703665</v>
      </c>
      <c r="FL162" s="43">
        <f t="shared" si="361"/>
        <v>1.9116602246817859E-3</v>
      </c>
      <c r="FM162" s="13">
        <f ca="1">'13年1-9支出明细'!BP157/9*12</f>
        <v>0</v>
      </c>
      <c r="FN162" s="13">
        <v>0</v>
      </c>
      <c r="FO162" s="43">
        <v>0</v>
      </c>
      <c r="FP162" s="13">
        <v>0</v>
      </c>
      <c r="FQ162" s="13">
        <f t="shared" si="422"/>
        <v>0</v>
      </c>
      <c r="FR162" s="43">
        <f t="shared" si="362"/>
        <v>0</v>
      </c>
      <c r="FS162" s="13">
        <f ca="1">'13年1-9支出明细'!BR157/9*12</f>
        <v>0</v>
      </c>
      <c r="FT162" s="13">
        <f ca="1">Sheet2!FC72+Sheet2!BJ72</f>
        <v>0</v>
      </c>
      <c r="FU162" s="13"/>
      <c r="FV162" s="43"/>
      <c r="FW162" s="13">
        <f ca="1">'13年1-9支出明细'!BT157/9*12</f>
        <v>0</v>
      </c>
      <c r="FX162" s="13">
        <f t="shared" si="423"/>
        <v>0</v>
      </c>
      <c r="FY162" s="43">
        <f t="shared" si="363"/>
        <v>0</v>
      </c>
      <c r="FZ162" s="12">
        <f ca="1">'13年1-9支出明细'!BU157/9*12</f>
        <v>10206.506666666666</v>
      </c>
      <c r="GA162" s="12">
        <f t="shared" si="424"/>
        <v>11844.908432497479</v>
      </c>
      <c r="GB162" s="43">
        <f t="shared" si="364"/>
        <v>3.5276454843515866E-4</v>
      </c>
      <c r="GC162" s="12">
        <f ca="1">'13年1-9支出明细'!BV157/9*12</f>
        <v>0</v>
      </c>
      <c r="GD162" s="12">
        <f t="shared" si="425"/>
        <v>0</v>
      </c>
      <c r="GE162" s="43">
        <f t="shared" si="365"/>
        <v>0</v>
      </c>
      <c r="GF162" s="12">
        <f ca="1">'13年1-9支出明细'!BW157/9*12</f>
        <v>0</v>
      </c>
      <c r="GG162" s="12">
        <f t="shared" si="426"/>
        <v>0</v>
      </c>
      <c r="GH162" s="43">
        <f t="shared" si="366"/>
        <v>0</v>
      </c>
      <c r="GI162" s="12">
        <v>0</v>
      </c>
      <c r="GJ162" s="12">
        <f t="shared" si="427"/>
        <v>0</v>
      </c>
      <c r="GK162" s="43">
        <f t="shared" si="367"/>
        <v>0</v>
      </c>
      <c r="GL162" s="27">
        <f t="shared" si="445"/>
        <v>65.2</v>
      </c>
      <c r="GM162" s="27">
        <f t="shared" si="428"/>
        <v>75.66624458503945</v>
      </c>
      <c r="GN162" s="43">
        <f t="shared" si="369"/>
        <v>1.1311128644054445E-5</v>
      </c>
      <c r="GO162" s="13">
        <f ca="1">'13年1-9支出明细'!BZ157/9*12</f>
        <v>0</v>
      </c>
      <c r="GP162" s="13" t="e">
        <f t="shared" si="429"/>
        <v>#DIV/0!</v>
      </c>
      <c r="GQ162" s="43" t="e">
        <f t="shared" si="370"/>
        <v>#DIV/0!</v>
      </c>
      <c r="GR162" s="13">
        <f ca="1">'13年1-9支出明细'!CA157/9*12</f>
        <v>0</v>
      </c>
      <c r="GS162" s="13">
        <f t="shared" si="430"/>
        <v>0</v>
      </c>
      <c r="GT162" s="43">
        <f t="shared" si="371"/>
        <v>0</v>
      </c>
      <c r="GU162" s="13">
        <f ca="1">'13年1-9支出明细'!CB157/9*12</f>
        <v>0</v>
      </c>
      <c r="GV162" s="27">
        <f t="shared" si="431"/>
        <v>0</v>
      </c>
      <c r="GW162" s="38">
        <f t="shared" si="374"/>
        <v>0</v>
      </c>
      <c r="GX162" s="13">
        <f ca="1">'13年1-9支出明细'!CC157/9*12</f>
        <v>0</v>
      </c>
      <c r="GY162" s="13">
        <f t="shared" si="432"/>
        <v>0</v>
      </c>
      <c r="GZ162" s="43">
        <f t="shared" si="372"/>
        <v>0</v>
      </c>
      <c r="HA162" s="13">
        <f ca="1">'13年1-9支出明细'!CD157/9*12</f>
        <v>65.2</v>
      </c>
      <c r="HB162" s="13">
        <f t="shared" si="433"/>
        <v>75.666244585039465</v>
      </c>
      <c r="HC162" s="56">
        <f t="shared" si="373"/>
        <v>3.150854200439818E-4</v>
      </c>
    </row>
    <row r="163" spans="1:211" hidden="1">
      <c r="A163" s="18">
        <v>432</v>
      </c>
      <c r="B163" s="3" t="s">
        <v>634</v>
      </c>
      <c r="C163" s="3" t="s">
        <v>452</v>
      </c>
      <c r="D163" s="12">
        <f t="shared" si="435"/>
        <v>0</v>
      </c>
      <c r="E163" s="12">
        <f t="shared" si="436"/>
        <v>0</v>
      </c>
      <c r="F163" s="13">
        <v>0</v>
      </c>
      <c r="G163" s="26">
        <f t="shared" si="375"/>
        <v>0</v>
      </c>
      <c r="H163" s="40">
        <f t="shared" si="376"/>
        <v>0</v>
      </c>
      <c r="I163" s="13">
        <v>0</v>
      </c>
      <c r="J163" s="13">
        <f t="shared" si="377"/>
        <v>0</v>
      </c>
      <c r="K163" s="40">
        <f t="shared" si="310"/>
        <v>0</v>
      </c>
      <c r="L163" s="13">
        <v>0</v>
      </c>
      <c r="M163" s="13">
        <f t="shared" si="378"/>
        <v>0</v>
      </c>
      <c r="N163" s="40">
        <f t="shared" si="311"/>
        <v>0</v>
      </c>
      <c r="O163" s="13"/>
      <c r="P163" s="13">
        <v>0</v>
      </c>
      <c r="Q163" s="13">
        <f t="shared" si="441"/>
        <v>0</v>
      </c>
      <c r="R163" s="43">
        <f t="shared" si="442"/>
        <v>0</v>
      </c>
      <c r="S163" s="124">
        <v>0</v>
      </c>
      <c r="T163" s="130">
        <v>0</v>
      </c>
      <c r="U163" s="125">
        <v>0</v>
      </c>
      <c r="V163" s="125">
        <f t="shared" si="379"/>
        <v>0</v>
      </c>
      <c r="W163" s="43">
        <f t="shared" si="314"/>
        <v>0</v>
      </c>
      <c r="X163" s="13">
        <f ca="1">'13年1-9支出明细'!K158/9*12</f>
        <v>0</v>
      </c>
      <c r="Y163" s="13">
        <f t="shared" si="380"/>
        <v>0</v>
      </c>
      <c r="Z163" s="43">
        <f t="shared" si="315"/>
        <v>0</v>
      </c>
      <c r="AA163" s="13">
        <f ca="1">'13年1-9支出明细'!L158/9*12</f>
        <v>0</v>
      </c>
      <c r="AB163" s="13">
        <f t="shared" si="381"/>
        <v>0</v>
      </c>
      <c r="AC163" s="43">
        <f t="shared" si="316"/>
        <v>0</v>
      </c>
      <c r="AD163" s="13">
        <f ca="1">'13年1-9支出明细'!M158/9*12</f>
        <v>0</v>
      </c>
      <c r="AE163" s="13">
        <f t="shared" si="382"/>
        <v>0</v>
      </c>
      <c r="AF163" s="43">
        <f t="shared" si="317"/>
        <v>0</v>
      </c>
      <c r="AG163" s="13">
        <f ca="1">'13年1-9支出明细'!N158/9*12</f>
        <v>0</v>
      </c>
      <c r="AH163" s="23">
        <v>0</v>
      </c>
      <c r="AI163" s="43">
        <v>0</v>
      </c>
      <c r="AJ163" s="23">
        <f t="shared" si="318"/>
        <v>0</v>
      </c>
      <c r="AK163" s="23">
        <f t="shared" si="319"/>
        <v>0</v>
      </c>
      <c r="AL163" s="43">
        <f t="shared" si="320"/>
        <v>0</v>
      </c>
      <c r="AM163" s="13">
        <f ca="1">'13年1-9支出明细'!P158/9*12</f>
        <v>0</v>
      </c>
      <c r="AN163" s="13">
        <f t="shared" si="383"/>
        <v>0</v>
      </c>
      <c r="AO163" s="43">
        <f t="shared" si="321"/>
        <v>0</v>
      </c>
      <c r="AP163" s="13">
        <f ca="1">'13年1-9支出明细'!Q158/9*12</f>
        <v>0</v>
      </c>
      <c r="AQ163" s="13">
        <f t="shared" si="384"/>
        <v>0</v>
      </c>
      <c r="AR163" s="43">
        <f t="shared" si="322"/>
        <v>0</v>
      </c>
      <c r="AS163" s="13">
        <f ca="1">'13年1-9支出明细'!R158/9*12</f>
        <v>0</v>
      </c>
      <c r="AT163" s="13">
        <f t="shared" si="385"/>
        <v>0</v>
      </c>
      <c r="AU163" s="43">
        <f t="shared" si="323"/>
        <v>0</v>
      </c>
      <c r="AV163" s="13">
        <v>0</v>
      </c>
      <c r="AW163" s="13">
        <f t="shared" si="386"/>
        <v>0</v>
      </c>
      <c r="AX163" s="43">
        <f t="shared" si="324"/>
        <v>0</v>
      </c>
      <c r="AY163" s="12">
        <f t="shared" si="387"/>
        <v>0</v>
      </c>
      <c r="AZ163" s="31">
        <f t="shared" si="388"/>
        <v>0</v>
      </c>
      <c r="BA163" s="43">
        <f t="shared" si="325"/>
        <v>0</v>
      </c>
      <c r="BB163" s="13">
        <f ca="1">'13年1-9支出明细'!U158/9*12</f>
        <v>0</v>
      </c>
      <c r="BC163" s="13">
        <f t="shared" si="389"/>
        <v>0</v>
      </c>
      <c r="BD163" s="43">
        <f t="shared" si="326"/>
        <v>0</v>
      </c>
      <c r="BE163" s="13">
        <f ca="1">'13年1-9支出明细'!V158/9*12</f>
        <v>0</v>
      </c>
      <c r="BF163" s="13">
        <f t="shared" si="390"/>
        <v>0</v>
      </c>
      <c r="BG163" s="43">
        <f t="shared" si="327"/>
        <v>0</v>
      </c>
      <c r="BH163" s="13">
        <f ca="1">'13年1-9支出明细'!W158/9*12</f>
        <v>0</v>
      </c>
      <c r="BI163" s="13">
        <f t="shared" si="391"/>
        <v>0</v>
      </c>
      <c r="BJ163" s="43">
        <f t="shared" si="328"/>
        <v>0</v>
      </c>
      <c r="BK163" s="13">
        <f ca="1">'13年1-9支出明细'!X158/9*12</f>
        <v>0</v>
      </c>
      <c r="BL163" s="13">
        <f t="shared" si="392"/>
        <v>0</v>
      </c>
      <c r="BM163" s="43">
        <f t="shared" si="329"/>
        <v>0</v>
      </c>
      <c r="BN163" s="13">
        <f ca="1">'13年1-9支出明细'!Y158/9*12</f>
        <v>0</v>
      </c>
      <c r="BO163" s="13">
        <f t="shared" si="393"/>
        <v>0</v>
      </c>
      <c r="BP163" s="43">
        <f t="shared" si="330"/>
        <v>0</v>
      </c>
      <c r="BQ163" s="13">
        <f ca="1">'13年1-9支出明细'!Z158/9*12</f>
        <v>0</v>
      </c>
      <c r="BR163" s="13">
        <f ca="1">Sheet2!EP157+Sheet2!V157</f>
        <v>0</v>
      </c>
      <c r="BS163" s="13">
        <f t="shared" si="394"/>
        <v>0</v>
      </c>
      <c r="BT163" s="43">
        <f t="shared" si="331"/>
        <v>0</v>
      </c>
      <c r="BU163" s="13">
        <f ca="1">'13年1-9支出明细'!AB158/9*12</f>
        <v>0</v>
      </c>
      <c r="BV163" s="13">
        <f t="shared" si="395"/>
        <v>0</v>
      </c>
      <c r="BW163" s="43">
        <f t="shared" si="332"/>
        <v>0</v>
      </c>
      <c r="BX163" s="13">
        <f ca="1">'13年1-9支出明细'!AC158/9*12</f>
        <v>0</v>
      </c>
      <c r="BY163" s="13">
        <f t="shared" si="396"/>
        <v>0</v>
      </c>
      <c r="BZ163" s="43">
        <f t="shared" si="333"/>
        <v>0</v>
      </c>
      <c r="CA163" s="12">
        <f t="shared" si="434"/>
        <v>0</v>
      </c>
      <c r="CB163" s="30">
        <f t="shared" si="397"/>
        <v>0</v>
      </c>
      <c r="CC163" s="43">
        <f t="shared" si="334"/>
        <v>0</v>
      </c>
      <c r="CD163" s="13">
        <f ca="1">'13年1-9支出明细'!AE158/9*12</f>
        <v>0</v>
      </c>
      <c r="CE163" s="13">
        <f t="shared" si="398"/>
        <v>0</v>
      </c>
      <c r="CF163" s="43">
        <f t="shared" si="335"/>
        <v>0</v>
      </c>
      <c r="CG163" s="13">
        <f ca="1">'13年1-9支出明细'!AF158/9*12</f>
        <v>0</v>
      </c>
      <c r="CH163" s="13">
        <f ca="1">Sheet2!BP157+Sheet2!ET157</f>
        <v>0</v>
      </c>
      <c r="CI163" s="13">
        <f t="shared" si="399"/>
        <v>0</v>
      </c>
      <c r="CJ163" s="43">
        <f t="shared" si="336"/>
        <v>0</v>
      </c>
      <c r="CK163" s="12">
        <f t="shared" si="443"/>
        <v>0</v>
      </c>
      <c r="CL163" s="30">
        <f t="shared" si="400"/>
        <v>0</v>
      </c>
      <c r="CM163" s="43">
        <f t="shared" si="338"/>
        <v>0</v>
      </c>
      <c r="CN163" s="13">
        <f ca="1">'13年1-9支出明细'!AI158/9*12</f>
        <v>0</v>
      </c>
      <c r="CO163" s="13">
        <f t="shared" si="401"/>
        <v>0</v>
      </c>
      <c r="CP163" s="43">
        <f t="shared" si="339"/>
        <v>0</v>
      </c>
      <c r="CQ163" s="13">
        <f ca="1">'13年1-9支出明细'!AJ158/9*12</f>
        <v>0</v>
      </c>
      <c r="CR163" s="13">
        <f t="shared" si="402"/>
        <v>0</v>
      </c>
      <c r="CS163" s="43">
        <f t="shared" si="340"/>
        <v>0</v>
      </c>
      <c r="CT163" s="13">
        <f ca="1">'13年1-9支出明细'!AK158/9*12</f>
        <v>0</v>
      </c>
      <c r="CU163" s="13">
        <f t="shared" si="403"/>
        <v>0</v>
      </c>
      <c r="CV163" s="43">
        <f t="shared" si="341"/>
        <v>0</v>
      </c>
      <c r="CW163" s="13">
        <f ca="1">'13年1-9支出明细'!AL158/9*12</f>
        <v>0</v>
      </c>
      <c r="CX163" s="13">
        <f t="shared" si="404"/>
        <v>0</v>
      </c>
      <c r="CY163" s="43">
        <f t="shared" si="342"/>
        <v>0</v>
      </c>
      <c r="CZ163" s="13">
        <f ca="1">'13年1-9支出明细'!AM158/9*12</f>
        <v>0</v>
      </c>
      <c r="DA163" s="13">
        <f t="shared" si="405"/>
        <v>0</v>
      </c>
      <c r="DB163" s="43">
        <f t="shared" si="343"/>
        <v>0</v>
      </c>
      <c r="DC163" s="13">
        <f ca="1">'13年1-9支出明细'!AN158/9*12</f>
        <v>0</v>
      </c>
      <c r="DD163" s="13">
        <f t="shared" si="406"/>
        <v>0</v>
      </c>
      <c r="DE163" s="14">
        <f t="shared" si="444"/>
        <v>0</v>
      </c>
      <c r="DF163" s="43">
        <f t="shared" si="345"/>
        <v>0</v>
      </c>
      <c r="DG163" s="13">
        <f ca="1">'13年1-9支出明细'!AP158/9*12</f>
        <v>0</v>
      </c>
      <c r="DH163" s="13">
        <f t="shared" si="407"/>
        <v>0</v>
      </c>
      <c r="DI163" s="43">
        <f t="shared" si="346"/>
        <v>0</v>
      </c>
      <c r="DJ163" s="13">
        <f ca="1">'13年1-9支出明细'!AQ158/9*12</f>
        <v>0</v>
      </c>
      <c r="DK163" s="13">
        <f t="shared" si="408"/>
        <v>0</v>
      </c>
      <c r="DL163" s="43">
        <f t="shared" si="347"/>
        <v>0</v>
      </c>
      <c r="DM163" s="13">
        <f ca="1">'13年1-9支出明细'!AR158/9*12</f>
        <v>0</v>
      </c>
      <c r="DN163" s="13">
        <f ca="1">Sheet2!DK157+Sheet2!AH157</f>
        <v>0</v>
      </c>
      <c r="DO163" s="13"/>
      <c r="DP163" s="43">
        <f t="shared" si="348"/>
        <v>0</v>
      </c>
      <c r="DQ163" s="13">
        <f ca="1">'13年1-9支出明细'!AT158/9*12</f>
        <v>0</v>
      </c>
      <c r="DR163" s="13">
        <f t="shared" si="409"/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43">
        <f t="shared" si="349"/>
        <v>0</v>
      </c>
      <c r="EA163" s="13">
        <v>0</v>
      </c>
      <c r="EB163" s="13">
        <f t="shared" si="410"/>
        <v>0</v>
      </c>
      <c r="EC163" s="43">
        <f t="shared" si="350"/>
        <v>0</v>
      </c>
      <c r="ED163" s="13">
        <f ca="1">'13年1-9支出明细'!BC158/9*12</f>
        <v>0</v>
      </c>
      <c r="EE163" s="13">
        <f t="shared" si="411"/>
        <v>0</v>
      </c>
      <c r="EF163" s="43">
        <f t="shared" si="351"/>
        <v>0</v>
      </c>
      <c r="EG163" s="13">
        <f ca="1">'13年1-9支出明细'!BD158/9*12</f>
        <v>0</v>
      </c>
      <c r="EH163" s="13">
        <f t="shared" si="412"/>
        <v>0</v>
      </c>
      <c r="EI163" s="43">
        <f t="shared" si="352"/>
        <v>0</v>
      </c>
      <c r="EJ163" s="13">
        <f ca="1">'13年1-9支出明细'!BE158/9*12</f>
        <v>0</v>
      </c>
      <c r="EK163" s="13">
        <f t="shared" si="413"/>
        <v>0</v>
      </c>
      <c r="EL163" s="13">
        <v>0</v>
      </c>
      <c r="EM163" s="43">
        <f t="shared" si="353"/>
        <v>0</v>
      </c>
      <c r="EN163" s="13">
        <f ca="1">'13年1-9支出明细'!BG158/9*12</f>
        <v>0</v>
      </c>
      <c r="EO163" s="13">
        <f t="shared" si="414"/>
        <v>0</v>
      </c>
      <c r="EP163" s="43">
        <f t="shared" si="354"/>
        <v>0</v>
      </c>
      <c r="EQ163" s="13">
        <f ca="1">'13年1-9支出明细'!BH158/9*12</f>
        <v>0</v>
      </c>
      <c r="ER163" s="13">
        <f t="shared" si="415"/>
        <v>0</v>
      </c>
      <c r="ES163" s="43">
        <f t="shared" si="355"/>
        <v>0</v>
      </c>
      <c r="ET163" s="13">
        <v>0</v>
      </c>
      <c r="EU163" s="13">
        <f t="shared" si="416"/>
        <v>0</v>
      </c>
      <c r="EV163" s="43">
        <f t="shared" si="356"/>
        <v>0</v>
      </c>
      <c r="EW163" s="13">
        <v>0</v>
      </c>
      <c r="EX163" s="13">
        <f t="shared" si="417"/>
        <v>0</v>
      </c>
      <c r="EY163" s="43">
        <f t="shared" si="357"/>
        <v>0</v>
      </c>
      <c r="EZ163" s="13">
        <f ca="1">'13年1-9支出明细'!BK158/9*12</f>
        <v>0</v>
      </c>
      <c r="FA163" s="13">
        <f t="shared" si="418"/>
        <v>0</v>
      </c>
      <c r="FB163" s="43">
        <f t="shared" si="358"/>
        <v>0</v>
      </c>
      <c r="FC163" s="13">
        <f ca="1">'13年1-9支出明细'!BL158/9*12</f>
        <v>0</v>
      </c>
      <c r="FD163" s="13">
        <f t="shared" si="419"/>
        <v>0</v>
      </c>
      <c r="FE163" s="43">
        <f t="shared" si="359"/>
        <v>0</v>
      </c>
      <c r="FF163" s="13">
        <f ca="1">'13年1-9支出明细'!BM158/9*12</f>
        <v>0</v>
      </c>
      <c r="FG163" s="13">
        <f t="shared" si="420"/>
        <v>0</v>
      </c>
      <c r="FH163" s="43">
        <f t="shared" si="360"/>
        <v>0</v>
      </c>
      <c r="FI163" s="13">
        <f ca="1">'13年1-9支出明细'!BN158/9*12</f>
        <v>0</v>
      </c>
      <c r="FJ163" s="13">
        <f ca="1">Sheet2!EX157+Sheet2!BF157</f>
        <v>0</v>
      </c>
      <c r="FK163" s="13">
        <f t="shared" si="421"/>
        <v>0</v>
      </c>
      <c r="FL163" s="43">
        <f t="shared" si="361"/>
        <v>0</v>
      </c>
      <c r="FM163" s="13">
        <f ca="1">'13年1-9支出明细'!BP158/9*12</f>
        <v>0</v>
      </c>
      <c r="FN163" s="13">
        <v>0</v>
      </c>
      <c r="FO163" s="43">
        <v>0</v>
      </c>
      <c r="FP163" s="13">
        <v>0</v>
      </c>
      <c r="FQ163" s="13">
        <f t="shared" si="422"/>
        <v>0</v>
      </c>
      <c r="FR163" s="43">
        <f t="shared" si="362"/>
        <v>0</v>
      </c>
      <c r="FS163" s="13">
        <f ca="1">'13年1-9支出明细'!BR158/9*12</f>
        <v>0</v>
      </c>
      <c r="FT163" s="13">
        <f ca="1">Sheet2!FC73+Sheet2!BJ73</f>
        <v>0</v>
      </c>
      <c r="FU163" s="13"/>
      <c r="FV163" s="43"/>
      <c r="FW163" s="13">
        <f ca="1">'13年1-9支出明细'!BT158/9*12</f>
        <v>0</v>
      </c>
      <c r="FX163" s="13">
        <f t="shared" si="423"/>
        <v>0</v>
      </c>
      <c r="FY163" s="43">
        <f t="shared" si="363"/>
        <v>0</v>
      </c>
      <c r="FZ163" s="12">
        <f ca="1">'13年1-9支出明细'!BU158/9*12</f>
        <v>0</v>
      </c>
      <c r="GA163" s="12">
        <f t="shared" si="424"/>
        <v>0</v>
      </c>
      <c r="GB163" s="43">
        <f t="shared" si="364"/>
        <v>0</v>
      </c>
      <c r="GC163" s="12">
        <f ca="1">'13年1-9支出明细'!BV158/9*12</f>
        <v>0</v>
      </c>
      <c r="GD163" s="12">
        <f t="shared" si="425"/>
        <v>0</v>
      </c>
      <c r="GE163" s="43">
        <f t="shared" si="365"/>
        <v>0</v>
      </c>
      <c r="GF163" s="12">
        <f ca="1">'13年1-9支出明细'!BW158/9*12</f>
        <v>0</v>
      </c>
      <c r="GG163" s="12">
        <f t="shared" si="426"/>
        <v>0</v>
      </c>
      <c r="GH163" s="43">
        <f t="shared" si="366"/>
        <v>0</v>
      </c>
      <c r="GI163" s="12">
        <v>0</v>
      </c>
      <c r="GJ163" s="12">
        <f t="shared" si="427"/>
        <v>0</v>
      </c>
      <c r="GK163" s="43">
        <f t="shared" si="367"/>
        <v>0</v>
      </c>
      <c r="GL163" s="27">
        <f t="shared" si="445"/>
        <v>0</v>
      </c>
      <c r="GM163" s="27">
        <f t="shared" si="428"/>
        <v>0</v>
      </c>
      <c r="GN163" s="43">
        <f t="shared" si="369"/>
        <v>0</v>
      </c>
      <c r="GO163" s="13">
        <f ca="1">'13年1-9支出明细'!BZ158/9*12</f>
        <v>0</v>
      </c>
      <c r="GP163" s="13" t="e">
        <f t="shared" si="429"/>
        <v>#DIV/0!</v>
      </c>
      <c r="GQ163" s="43" t="e">
        <f t="shared" si="370"/>
        <v>#DIV/0!</v>
      </c>
      <c r="GR163" s="13">
        <f ca="1">'13年1-9支出明细'!CA158/9*12</f>
        <v>0</v>
      </c>
      <c r="GS163" s="13">
        <f t="shared" si="430"/>
        <v>0</v>
      </c>
      <c r="GT163" s="43">
        <f t="shared" si="371"/>
        <v>0</v>
      </c>
      <c r="GU163" s="13">
        <f ca="1">'13年1-9支出明细'!CB158/9*12</f>
        <v>0</v>
      </c>
      <c r="GV163" s="27">
        <f t="shared" si="431"/>
        <v>0</v>
      </c>
      <c r="GW163" s="38">
        <f t="shared" si="374"/>
        <v>0</v>
      </c>
      <c r="GX163" s="13">
        <f ca="1">'13年1-9支出明细'!CC158/9*12</f>
        <v>0</v>
      </c>
      <c r="GY163" s="13">
        <f t="shared" si="432"/>
        <v>0</v>
      </c>
      <c r="GZ163" s="43">
        <f t="shared" si="372"/>
        <v>0</v>
      </c>
      <c r="HA163" s="13">
        <f ca="1">'13年1-9支出明细'!CD158/9*12</f>
        <v>0</v>
      </c>
      <c r="HB163" s="13">
        <f t="shared" si="433"/>
        <v>0</v>
      </c>
      <c r="HC163" s="56">
        <f t="shared" si="373"/>
        <v>0</v>
      </c>
    </row>
    <row r="164" spans="1:211">
      <c r="A164" s="18">
        <v>433</v>
      </c>
      <c r="B164" s="3" t="s">
        <v>635</v>
      </c>
      <c r="C164" s="3" t="s">
        <v>453</v>
      </c>
      <c r="D164" s="12">
        <f t="shared" si="435"/>
        <v>109846.68</v>
      </c>
      <c r="E164" s="12">
        <f t="shared" si="436"/>
        <v>107839.2</v>
      </c>
      <c r="F164" s="13">
        <v>51816</v>
      </c>
      <c r="G164" s="26">
        <f t="shared" si="375"/>
        <v>60133.774991079823</v>
      </c>
      <c r="H164" s="40">
        <f t="shared" si="376"/>
        <v>7.5865149082572842E-4</v>
      </c>
      <c r="I164" s="13">
        <v>30306</v>
      </c>
      <c r="J164" s="13">
        <f t="shared" si="377"/>
        <v>35170.877429358981</v>
      </c>
      <c r="K164" s="40">
        <f t="shared" si="310"/>
        <v>8.1632327630024384E-4</v>
      </c>
      <c r="L164" s="13">
        <v>23317.200000000001</v>
      </c>
      <c r="M164" s="13">
        <f t="shared" si="378"/>
        <v>27060.198745985923</v>
      </c>
      <c r="N164" s="40">
        <f t="shared" si="311"/>
        <v>7.5865149082572853E-4</v>
      </c>
      <c r="O164" s="13">
        <v>0</v>
      </c>
      <c r="P164" s="13">
        <v>0</v>
      </c>
      <c r="Q164" s="13">
        <f t="shared" si="441"/>
        <v>0</v>
      </c>
      <c r="R164" s="43">
        <f t="shared" si="442"/>
        <v>0</v>
      </c>
      <c r="S164" s="124">
        <v>0</v>
      </c>
      <c r="T164" s="130">
        <v>2400</v>
      </c>
      <c r="U164" s="125">
        <v>0</v>
      </c>
      <c r="V164" s="125">
        <f t="shared" si="379"/>
        <v>2785.2605368726186</v>
      </c>
      <c r="W164" s="43">
        <f t="shared" si="314"/>
        <v>4.2936882782310007E-4</v>
      </c>
      <c r="X164" s="13">
        <f ca="1">'13年1-9支出明细'!K159/9*12</f>
        <v>0</v>
      </c>
      <c r="Y164" s="13">
        <f t="shared" si="380"/>
        <v>0</v>
      </c>
      <c r="Z164" s="43">
        <f t="shared" si="315"/>
        <v>0</v>
      </c>
      <c r="AA164" s="13">
        <f ca="1">'13年1-9支出明细'!L159/9*12</f>
        <v>0</v>
      </c>
      <c r="AB164" s="13">
        <f t="shared" si="381"/>
        <v>0</v>
      </c>
      <c r="AC164" s="43">
        <f t="shared" si="316"/>
        <v>0</v>
      </c>
      <c r="AD164" s="13">
        <f ca="1">'13年1-9支出明细'!M159/9*12</f>
        <v>0</v>
      </c>
      <c r="AE164" s="13">
        <f t="shared" si="382"/>
        <v>0</v>
      </c>
      <c r="AF164" s="43">
        <f t="shared" si="317"/>
        <v>0</v>
      </c>
      <c r="AG164" s="13">
        <f ca="1">'13年1-9支出明细'!N159/9*12</f>
        <v>0</v>
      </c>
      <c r="AH164" s="23">
        <v>0</v>
      </c>
      <c r="AI164" s="43">
        <v>0</v>
      </c>
      <c r="AJ164" s="23">
        <f t="shared" si="318"/>
        <v>0</v>
      </c>
      <c r="AK164" s="23">
        <f t="shared" si="319"/>
        <v>0</v>
      </c>
      <c r="AL164" s="43">
        <f t="shared" si="320"/>
        <v>0</v>
      </c>
      <c r="AM164" s="13">
        <f ca="1">'13年1-9支出明细'!P159/9*12</f>
        <v>0</v>
      </c>
      <c r="AN164" s="13">
        <f t="shared" si="383"/>
        <v>0</v>
      </c>
      <c r="AO164" s="43">
        <f t="shared" si="321"/>
        <v>0</v>
      </c>
      <c r="AP164" s="13">
        <f ca="1">'13年1-9支出明细'!Q159/9*12</f>
        <v>0</v>
      </c>
      <c r="AQ164" s="13">
        <f t="shared" si="384"/>
        <v>0</v>
      </c>
      <c r="AR164" s="43">
        <f t="shared" si="322"/>
        <v>0</v>
      </c>
      <c r="AS164" s="13">
        <f ca="1">'13年1-9支出明细'!R159/9*12</f>
        <v>0</v>
      </c>
      <c r="AT164" s="13">
        <f t="shared" si="385"/>
        <v>0</v>
      </c>
      <c r="AU164" s="43">
        <f t="shared" si="323"/>
        <v>0</v>
      </c>
      <c r="AV164" s="13">
        <v>0</v>
      </c>
      <c r="AW164" s="13">
        <f t="shared" si="386"/>
        <v>0</v>
      </c>
      <c r="AX164" s="43">
        <f t="shared" si="324"/>
        <v>0</v>
      </c>
      <c r="AY164" s="12">
        <f t="shared" si="387"/>
        <v>0</v>
      </c>
      <c r="AZ164" s="31">
        <f t="shared" si="388"/>
        <v>0</v>
      </c>
      <c r="BA164" s="43">
        <f t="shared" si="325"/>
        <v>0</v>
      </c>
      <c r="BB164" s="13">
        <f ca="1">'13年1-9支出明细'!U159/9*12</f>
        <v>0</v>
      </c>
      <c r="BC164" s="13">
        <f t="shared" si="389"/>
        <v>0</v>
      </c>
      <c r="BD164" s="43">
        <f t="shared" si="326"/>
        <v>0</v>
      </c>
      <c r="BE164" s="13">
        <f ca="1">'13年1-9支出明细'!V159/9*12</f>
        <v>0</v>
      </c>
      <c r="BF164" s="13">
        <f t="shared" si="390"/>
        <v>0</v>
      </c>
      <c r="BG164" s="43">
        <f t="shared" si="327"/>
        <v>0</v>
      </c>
      <c r="BH164" s="13">
        <f ca="1">'13年1-9支出明细'!W159/9*12</f>
        <v>0</v>
      </c>
      <c r="BI164" s="13">
        <f t="shared" si="391"/>
        <v>0</v>
      </c>
      <c r="BJ164" s="43">
        <f t="shared" si="328"/>
        <v>0</v>
      </c>
      <c r="BK164" s="13">
        <f ca="1">'13年1-9支出明细'!X159/9*12</f>
        <v>0</v>
      </c>
      <c r="BL164" s="13">
        <f t="shared" si="392"/>
        <v>0</v>
      </c>
      <c r="BM164" s="43">
        <f t="shared" si="329"/>
        <v>0</v>
      </c>
      <c r="BN164" s="13">
        <f ca="1">'13年1-9支出明细'!Y159/9*12</f>
        <v>0</v>
      </c>
      <c r="BO164" s="13">
        <f t="shared" si="393"/>
        <v>0</v>
      </c>
      <c r="BP164" s="43">
        <f t="shared" si="330"/>
        <v>0</v>
      </c>
      <c r="BQ164" s="13">
        <f ca="1">'13年1-9支出明细'!Z159/9*12</f>
        <v>0</v>
      </c>
      <c r="BR164" s="13">
        <f ca="1">Sheet2!EP158+Sheet2!V158</f>
        <v>0</v>
      </c>
      <c r="BS164" s="13">
        <f t="shared" si="394"/>
        <v>0</v>
      </c>
      <c r="BT164" s="43">
        <f t="shared" si="331"/>
        <v>0</v>
      </c>
      <c r="BU164" s="13">
        <f ca="1">'13年1-9支出明细'!AB159/9*12</f>
        <v>0</v>
      </c>
      <c r="BV164" s="13">
        <f t="shared" si="395"/>
        <v>0</v>
      </c>
      <c r="BW164" s="43">
        <f t="shared" si="332"/>
        <v>0</v>
      </c>
      <c r="BX164" s="13">
        <f ca="1">'13年1-9支出明细'!AC159/9*12</f>
        <v>0</v>
      </c>
      <c r="BY164" s="13">
        <f t="shared" si="396"/>
        <v>0</v>
      </c>
      <c r="BZ164" s="43">
        <f t="shared" si="333"/>
        <v>0</v>
      </c>
      <c r="CA164" s="12">
        <f t="shared" si="434"/>
        <v>0</v>
      </c>
      <c r="CB164" s="30">
        <f t="shared" si="397"/>
        <v>0</v>
      </c>
      <c r="CC164" s="43">
        <f t="shared" si="334"/>
        <v>0</v>
      </c>
      <c r="CD164" s="13">
        <f ca="1">'13年1-9支出明细'!AE159/9*12</f>
        <v>0</v>
      </c>
      <c r="CE164" s="13">
        <f t="shared" si="398"/>
        <v>0</v>
      </c>
      <c r="CF164" s="43">
        <f t="shared" si="335"/>
        <v>0</v>
      </c>
      <c r="CG164" s="13">
        <f ca="1">'13年1-9支出明细'!AF159/9*12</f>
        <v>0</v>
      </c>
      <c r="CH164" s="13">
        <f ca="1">Sheet2!BP158+Sheet2!ET158</f>
        <v>0</v>
      </c>
      <c r="CI164" s="13">
        <f t="shared" si="399"/>
        <v>0</v>
      </c>
      <c r="CJ164" s="43">
        <f t="shared" si="336"/>
        <v>0</v>
      </c>
      <c r="CK164" s="12">
        <f t="shared" si="443"/>
        <v>0</v>
      </c>
      <c r="CL164" s="30">
        <f t="shared" si="400"/>
        <v>0</v>
      </c>
      <c r="CM164" s="43">
        <f t="shared" si="338"/>
        <v>0</v>
      </c>
      <c r="CN164" s="13">
        <f ca="1">'13年1-9支出明细'!AI159/9*12</f>
        <v>0</v>
      </c>
      <c r="CO164" s="13">
        <f t="shared" si="401"/>
        <v>0</v>
      </c>
      <c r="CP164" s="43">
        <f t="shared" si="339"/>
        <v>0</v>
      </c>
      <c r="CQ164" s="13">
        <f ca="1">'13年1-9支出明细'!AJ159/9*12</f>
        <v>0</v>
      </c>
      <c r="CR164" s="13">
        <f t="shared" si="402"/>
        <v>0</v>
      </c>
      <c r="CS164" s="43">
        <f t="shared" si="340"/>
        <v>0</v>
      </c>
      <c r="CT164" s="13">
        <f ca="1">'13年1-9支出明细'!AK159/9*12</f>
        <v>0</v>
      </c>
      <c r="CU164" s="13">
        <f t="shared" si="403"/>
        <v>0</v>
      </c>
      <c r="CV164" s="43">
        <f t="shared" si="341"/>
        <v>0</v>
      </c>
      <c r="CW164" s="13">
        <f ca="1">'13年1-9支出明细'!AL159/9*12</f>
        <v>0</v>
      </c>
      <c r="CX164" s="13">
        <f t="shared" si="404"/>
        <v>0</v>
      </c>
      <c r="CY164" s="43">
        <f t="shared" si="342"/>
        <v>0</v>
      </c>
      <c r="CZ164" s="13">
        <f ca="1">'13年1-9支出明细'!AM159/9*12</f>
        <v>0</v>
      </c>
      <c r="DA164" s="13">
        <f t="shared" si="405"/>
        <v>0</v>
      </c>
      <c r="DB164" s="43">
        <f t="shared" si="343"/>
        <v>0</v>
      </c>
      <c r="DC164" s="13">
        <f ca="1">'13年1-9支出明细'!AN159/9*12</f>
        <v>0</v>
      </c>
      <c r="DD164" s="13">
        <f t="shared" si="406"/>
        <v>0</v>
      </c>
      <c r="DE164" s="14">
        <f t="shared" si="444"/>
        <v>0</v>
      </c>
      <c r="DF164" s="43">
        <f t="shared" si="345"/>
        <v>0</v>
      </c>
      <c r="DG164" s="13">
        <f ca="1">'13年1-9支出明细'!AP159/9*12</f>
        <v>0</v>
      </c>
      <c r="DH164" s="13">
        <f t="shared" si="407"/>
        <v>0</v>
      </c>
      <c r="DI164" s="43">
        <f t="shared" si="346"/>
        <v>0</v>
      </c>
      <c r="DJ164" s="13">
        <f ca="1">'13年1-9支出明细'!AQ159/9*12</f>
        <v>0</v>
      </c>
      <c r="DK164" s="13">
        <f t="shared" si="408"/>
        <v>0</v>
      </c>
      <c r="DL164" s="43">
        <f t="shared" si="347"/>
        <v>0</v>
      </c>
      <c r="DM164" s="13">
        <f ca="1">'13年1-9支出明细'!AR159/9*12</f>
        <v>0</v>
      </c>
      <c r="DN164" s="13">
        <f ca="1">Sheet2!DK158+Sheet2!AH158</f>
        <v>0</v>
      </c>
      <c r="DO164" s="13"/>
      <c r="DP164" s="43">
        <f t="shared" si="348"/>
        <v>0</v>
      </c>
      <c r="DQ164" s="13">
        <f ca="1">'13年1-9支出明细'!AT159/9*12</f>
        <v>0</v>
      </c>
      <c r="DR164" s="13">
        <f t="shared" si="409"/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43">
        <f t="shared" si="349"/>
        <v>0</v>
      </c>
      <c r="EA164" s="13">
        <v>0</v>
      </c>
      <c r="EB164" s="13">
        <f t="shared" si="410"/>
        <v>0</v>
      </c>
      <c r="EC164" s="43">
        <f t="shared" si="350"/>
        <v>0</v>
      </c>
      <c r="ED164" s="13">
        <f ca="1">'13年1-9支出明细'!BC159/9*12</f>
        <v>0</v>
      </c>
      <c r="EE164" s="13">
        <f t="shared" si="411"/>
        <v>0</v>
      </c>
      <c r="EF164" s="43">
        <f t="shared" si="351"/>
        <v>0</v>
      </c>
      <c r="EG164" s="13">
        <f ca="1">'13年1-9支出明细'!BD159/9*12</f>
        <v>0</v>
      </c>
      <c r="EH164" s="13">
        <f t="shared" si="412"/>
        <v>0</v>
      </c>
      <c r="EI164" s="43">
        <f t="shared" si="352"/>
        <v>0</v>
      </c>
      <c r="EJ164" s="13">
        <f ca="1">'13年1-9支出明细'!BE159/9*12</f>
        <v>0</v>
      </c>
      <c r="EK164" s="13">
        <f t="shared" si="413"/>
        <v>0</v>
      </c>
      <c r="EL164" s="13">
        <v>0</v>
      </c>
      <c r="EM164" s="43">
        <f t="shared" si="353"/>
        <v>0</v>
      </c>
      <c r="EN164" s="13">
        <f ca="1">'13年1-9支出明细'!BG159/9*12</f>
        <v>0</v>
      </c>
      <c r="EO164" s="13">
        <f t="shared" si="414"/>
        <v>0</v>
      </c>
      <c r="EP164" s="43">
        <f t="shared" si="354"/>
        <v>0</v>
      </c>
      <c r="EQ164" s="13">
        <f ca="1">'13年1-9支出明细'!BH159/9*12</f>
        <v>0</v>
      </c>
      <c r="ER164" s="13">
        <f t="shared" si="415"/>
        <v>0</v>
      </c>
      <c r="ES164" s="43">
        <f t="shared" si="355"/>
        <v>0</v>
      </c>
      <c r="ET164" s="13">
        <v>0</v>
      </c>
      <c r="EU164" s="13">
        <f t="shared" si="416"/>
        <v>0</v>
      </c>
      <c r="EV164" s="43">
        <f t="shared" si="356"/>
        <v>0</v>
      </c>
      <c r="EW164" s="13">
        <v>0</v>
      </c>
      <c r="EX164" s="13">
        <f t="shared" si="417"/>
        <v>0</v>
      </c>
      <c r="EY164" s="43">
        <f t="shared" si="357"/>
        <v>0</v>
      </c>
      <c r="EZ164" s="13">
        <f ca="1">'13年1-9支出明细'!BK159/9*12</f>
        <v>0</v>
      </c>
      <c r="FA164" s="13">
        <f t="shared" si="418"/>
        <v>0</v>
      </c>
      <c r="FB164" s="43">
        <f t="shared" si="358"/>
        <v>0</v>
      </c>
      <c r="FC164" s="13">
        <f ca="1">'13年1-9支出明细'!BL159/9*12</f>
        <v>0</v>
      </c>
      <c r="FD164" s="13">
        <f t="shared" si="419"/>
        <v>0</v>
      </c>
      <c r="FE164" s="43">
        <f t="shared" si="359"/>
        <v>0</v>
      </c>
      <c r="FF164" s="13">
        <f ca="1">'13年1-9支出明细'!BM159/9*12</f>
        <v>0</v>
      </c>
      <c r="FG164" s="13">
        <f t="shared" si="420"/>
        <v>0</v>
      </c>
      <c r="FH164" s="43">
        <f t="shared" si="360"/>
        <v>0</v>
      </c>
      <c r="FI164" s="13">
        <f ca="1">'13年1-9支出明细'!BN159/9*12</f>
        <v>0</v>
      </c>
      <c r="FJ164" s="13">
        <f ca="1">Sheet2!EX158+Sheet2!BF158</f>
        <v>0</v>
      </c>
      <c r="FK164" s="13">
        <f t="shared" si="421"/>
        <v>0</v>
      </c>
      <c r="FL164" s="43">
        <f t="shared" si="361"/>
        <v>0</v>
      </c>
      <c r="FM164" s="13">
        <f ca="1">'13年1-9支出明细'!BP159/9*12</f>
        <v>0</v>
      </c>
      <c r="FN164" s="13">
        <v>0</v>
      </c>
      <c r="FO164" s="43">
        <v>0</v>
      </c>
      <c r="FP164" s="13">
        <v>0</v>
      </c>
      <c r="FQ164" s="13">
        <f t="shared" si="422"/>
        <v>0</v>
      </c>
      <c r="FR164" s="43">
        <f t="shared" si="362"/>
        <v>0</v>
      </c>
      <c r="FS164" s="13">
        <f ca="1">'13年1-9支出明细'!BR159/9*12</f>
        <v>0</v>
      </c>
      <c r="FT164" s="13">
        <f ca="1">Sheet2!FC74+Sheet2!BJ74</f>
        <v>0</v>
      </c>
      <c r="FU164" s="13"/>
      <c r="FV164" s="43"/>
      <c r="FW164" s="13">
        <f ca="1">'13年1-9支出明细'!BT159/9*12</f>
        <v>0</v>
      </c>
      <c r="FX164" s="13">
        <f t="shared" si="423"/>
        <v>0</v>
      </c>
      <c r="FY164" s="43">
        <f t="shared" si="363"/>
        <v>0</v>
      </c>
      <c r="FZ164" s="12">
        <f ca="1">'13年1-9支出明细'!BU159/9*12</f>
        <v>1921.08</v>
      </c>
      <c r="GA164" s="12">
        <f t="shared" si="424"/>
        <v>2229.4617967396871</v>
      </c>
      <c r="GB164" s="43">
        <f t="shared" si="364"/>
        <v>6.6397734390462161E-5</v>
      </c>
      <c r="GC164" s="12">
        <f ca="1">'13年1-9支出明细'!BV159/9*12</f>
        <v>0</v>
      </c>
      <c r="GD164" s="12">
        <f t="shared" si="425"/>
        <v>0</v>
      </c>
      <c r="GE164" s="43">
        <f t="shared" si="365"/>
        <v>0</v>
      </c>
      <c r="GF164" s="12">
        <f ca="1">'13年1-9支出明细'!BW159/9*12</f>
        <v>0</v>
      </c>
      <c r="GG164" s="12">
        <f t="shared" si="426"/>
        <v>0</v>
      </c>
      <c r="GH164" s="43">
        <f t="shared" si="366"/>
        <v>0</v>
      </c>
      <c r="GI164" s="12">
        <v>0</v>
      </c>
      <c r="GJ164" s="12">
        <f t="shared" si="427"/>
        <v>0</v>
      </c>
      <c r="GK164" s="43">
        <f t="shared" si="367"/>
        <v>0</v>
      </c>
      <c r="GL164" s="27">
        <f t="shared" si="445"/>
        <v>86.399999999999991</v>
      </c>
      <c r="GM164" s="27">
        <f t="shared" si="428"/>
        <v>100.26937932741423</v>
      </c>
      <c r="GN164" s="43">
        <f t="shared" si="369"/>
        <v>1.4988980289053741E-5</v>
      </c>
      <c r="GO164" s="13">
        <f ca="1">'13年1-9支出明细'!BZ159/9*12</f>
        <v>0</v>
      </c>
      <c r="GP164" s="13" t="e">
        <f t="shared" si="429"/>
        <v>#DIV/0!</v>
      </c>
      <c r="GQ164" s="43" t="e">
        <f t="shared" si="370"/>
        <v>#DIV/0!</v>
      </c>
      <c r="GR164" s="13">
        <f ca="1">'13年1-9支出明细'!CA159/9*12</f>
        <v>0</v>
      </c>
      <c r="GS164" s="13">
        <f t="shared" si="430"/>
        <v>0</v>
      </c>
      <c r="GT164" s="43">
        <f t="shared" si="371"/>
        <v>0</v>
      </c>
      <c r="GU164" s="13">
        <f ca="1">'13年1-9支出明细'!CB159/9*12</f>
        <v>0</v>
      </c>
      <c r="GV164" s="27">
        <f t="shared" si="431"/>
        <v>0</v>
      </c>
      <c r="GW164" s="38">
        <f t="shared" si="374"/>
        <v>0</v>
      </c>
      <c r="GX164" s="13">
        <f ca="1">'13年1-9支出明细'!CC159/9*12</f>
        <v>0</v>
      </c>
      <c r="GY164" s="13">
        <f t="shared" si="432"/>
        <v>0</v>
      </c>
      <c r="GZ164" s="43">
        <f t="shared" si="372"/>
        <v>0</v>
      </c>
      <c r="HA164" s="13">
        <f ca="1">'13年1-9支出明细'!CD159/9*12</f>
        <v>86.399999999999991</v>
      </c>
      <c r="HB164" s="13">
        <f t="shared" si="433"/>
        <v>100.26937932741424</v>
      </c>
      <c r="HC164" s="56">
        <f t="shared" si="373"/>
        <v>4.1753650754294515E-4</v>
      </c>
    </row>
    <row r="165" spans="1:211">
      <c r="A165" s="18">
        <v>435</v>
      </c>
      <c r="B165" s="3" t="s">
        <v>636</v>
      </c>
      <c r="C165" s="3" t="s">
        <v>454</v>
      </c>
      <c r="D165" s="12">
        <f t="shared" si="435"/>
        <v>1566008.5466666666</v>
      </c>
      <c r="E165" s="12">
        <f t="shared" si="436"/>
        <v>723557</v>
      </c>
      <c r="F165" s="13">
        <v>414900</v>
      </c>
      <c r="G165" s="26">
        <f t="shared" si="375"/>
        <v>481501.91531185381</v>
      </c>
      <c r="H165" s="40">
        <f t="shared" si="376"/>
        <v>6.0746584750577953E-3</v>
      </c>
      <c r="I165" s="13">
        <v>102752</v>
      </c>
      <c r="J165" s="13">
        <f t="shared" si="377"/>
        <v>119246.28778530635</v>
      </c>
      <c r="K165" s="40">
        <f t="shared" si="310"/>
        <v>2.767730788833982E-3</v>
      </c>
      <c r="L165" s="13">
        <v>186705</v>
      </c>
      <c r="M165" s="13">
        <f t="shared" si="378"/>
        <v>216675.86189033426</v>
      </c>
      <c r="N165" s="40">
        <f t="shared" si="311"/>
        <v>6.0746584750577962E-3</v>
      </c>
      <c r="O165" s="13">
        <v>37200</v>
      </c>
      <c r="P165" s="13">
        <v>0</v>
      </c>
      <c r="Q165" s="13">
        <f t="shared" si="441"/>
        <v>43171.538321525579</v>
      </c>
      <c r="R165" s="43">
        <f t="shared" si="442"/>
        <v>6.6552168312580505E-3</v>
      </c>
      <c r="S165" s="124">
        <v>36533.333333333328</v>
      </c>
      <c r="T165" s="130">
        <v>19200</v>
      </c>
      <c r="U165" s="125">
        <v>0</v>
      </c>
      <c r="V165" s="125">
        <f t="shared" si="379"/>
        <v>22282.084294980948</v>
      </c>
      <c r="W165" s="43">
        <f t="shared" si="314"/>
        <v>3.4349506225848005E-3</v>
      </c>
      <c r="X165" s="13">
        <f ca="1">'13年1-9支出明细'!K160/9*12</f>
        <v>0</v>
      </c>
      <c r="Y165" s="13">
        <f t="shared" si="380"/>
        <v>0</v>
      </c>
      <c r="Z165" s="43">
        <f t="shared" si="315"/>
        <v>0</v>
      </c>
      <c r="AA165" s="13">
        <f ca="1">'13年1-9支出明细'!L160/9*12</f>
        <v>0</v>
      </c>
      <c r="AB165" s="13">
        <f t="shared" si="381"/>
        <v>0</v>
      </c>
      <c r="AC165" s="43">
        <f t="shared" si="316"/>
        <v>0</v>
      </c>
      <c r="AD165" s="13">
        <f ca="1">'13年1-9支出明细'!M160/9*12</f>
        <v>0</v>
      </c>
      <c r="AE165" s="13">
        <f t="shared" si="382"/>
        <v>0</v>
      </c>
      <c r="AF165" s="43">
        <f t="shared" si="317"/>
        <v>0</v>
      </c>
      <c r="AG165" s="13">
        <f ca="1">'13年1-9支出明细'!N160/9*12</f>
        <v>0</v>
      </c>
      <c r="AH165" s="23">
        <v>0</v>
      </c>
      <c r="AI165" s="43">
        <v>0</v>
      </c>
      <c r="AJ165" s="23">
        <f t="shared" si="318"/>
        <v>0</v>
      </c>
      <c r="AK165" s="23">
        <f t="shared" si="319"/>
        <v>0</v>
      </c>
      <c r="AL165" s="43">
        <f t="shared" si="320"/>
        <v>0</v>
      </c>
      <c r="AM165" s="13">
        <f ca="1">'13年1-9支出明细'!P160/9*12</f>
        <v>0</v>
      </c>
      <c r="AN165" s="13">
        <f t="shared" si="383"/>
        <v>0</v>
      </c>
      <c r="AO165" s="43">
        <f t="shared" si="321"/>
        <v>0</v>
      </c>
      <c r="AP165" s="13">
        <f ca="1">'13年1-9支出明细'!Q160/9*12</f>
        <v>0</v>
      </c>
      <c r="AQ165" s="13">
        <f t="shared" si="384"/>
        <v>0</v>
      </c>
      <c r="AR165" s="43">
        <f t="shared" si="322"/>
        <v>0</v>
      </c>
      <c r="AS165" s="13">
        <f ca="1">'13年1-9支出明细'!R160/9*12</f>
        <v>0</v>
      </c>
      <c r="AT165" s="13">
        <f t="shared" si="385"/>
        <v>0</v>
      </c>
      <c r="AU165" s="43">
        <f t="shared" si="323"/>
        <v>0</v>
      </c>
      <c r="AV165" s="13">
        <v>0</v>
      </c>
      <c r="AW165" s="13">
        <f t="shared" si="386"/>
        <v>0</v>
      </c>
      <c r="AX165" s="43">
        <f t="shared" si="324"/>
        <v>0</v>
      </c>
      <c r="AY165" s="12">
        <f t="shared" si="387"/>
        <v>802352.53333333333</v>
      </c>
      <c r="AZ165" s="31">
        <f t="shared" si="388"/>
        <v>931150.35323046043</v>
      </c>
      <c r="BA165" s="43">
        <f t="shared" si="325"/>
        <v>7.6857503609266062E-3</v>
      </c>
      <c r="BB165" s="13">
        <f ca="1">'13年1-9支出明细'!U160/9*12</f>
        <v>0</v>
      </c>
      <c r="BC165" s="13">
        <f t="shared" si="389"/>
        <v>0</v>
      </c>
      <c r="BD165" s="43">
        <f t="shared" si="326"/>
        <v>0</v>
      </c>
      <c r="BE165" s="13">
        <f ca="1">'13年1-9支出明细'!V160/9*12</f>
        <v>0</v>
      </c>
      <c r="BF165" s="13">
        <f t="shared" si="390"/>
        <v>0</v>
      </c>
      <c r="BG165" s="43">
        <f t="shared" si="327"/>
        <v>0</v>
      </c>
      <c r="BH165" s="13">
        <f ca="1">'13年1-9支出明细'!W160/9*12</f>
        <v>0</v>
      </c>
      <c r="BI165" s="13">
        <f t="shared" si="391"/>
        <v>0</v>
      </c>
      <c r="BJ165" s="43">
        <f t="shared" si="328"/>
        <v>0</v>
      </c>
      <c r="BK165" s="13">
        <f ca="1">'13年1-9支出明细'!X160/9*12</f>
        <v>366.13333333333333</v>
      </c>
      <c r="BL165" s="13">
        <f t="shared" si="392"/>
        <v>424.90696856956714</v>
      </c>
      <c r="BM165" s="43">
        <f t="shared" si="329"/>
        <v>5.3864980032393135E-4</v>
      </c>
      <c r="BN165" s="13">
        <f ca="1">'13年1-9支出明细'!Y160/9*12</f>
        <v>0</v>
      </c>
      <c r="BO165" s="13">
        <f t="shared" si="393"/>
        <v>0</v>
      </c>
      <c r="BP165" s="43">
        <f t="shared" si="330"/>
        <v>0</v>
      </c>
      <c r="BQ165" s="13">
        <f ca="1">'13年1-9支出明细'!Z160/9*12</f>
        <v>898</v>
      </c>
      <c r="BR165" s="13">
        <f ca="1">Sheet2!EP159+Sheet2!V159</f>
        <v>801088.4</v>
      </c>
      <c r="BS165" s="13">
        <f t="shared" si="394"/>
        <v>1042.1516508798379</v>
      </c>
      <c r="BT165" s="43">
        <f t="shared" si="331"/>
        <v>1.0153838557097969E-5</v>
      </c>
      <c r="BU165" s="13">
        <f ca="1">'13年1-9支出明细'!AB160/9*12</f>
        <v>1067717.8666666667</v>
      </c>
      <c r="BV165" s="13">
        <f t="shared" si="395"/>
        <v>1239113.516058536</v>
      </c>
      <c r="BW165" s="43">
        <f t="shared" si="332"/>
        <v>0.23555847935738911</v>
      </c>
      <c r="BX165" s="13">
        <f ca="1">'13年1-9支出明细'!AC160/9*12</f>
        <v>400</v>
      </c>
      <c r="BY165" s="13">
        <f t="shared" si="396"/>
        <v>464.2100894787697</v>
      </c>
      <c r="BZ165" s="43">
        <f t="shared" si="333"/>
        <v>3.566107726432418E-4</v>
      </c>
      <c r="CA165" s="12">
        <f t="shared" si="434"/>
        <v>1242.4000000000001</v>
      </c>
      <c r="CB165" s="30">
        <f t="shared" si="397"/>
        <v>1441.8365379210586</v>
      </c>
      <c r="CC165" s="43">
        <f t="shared" si="334"/>
        <v>4.6454990664191352E-6</v>
      </c>
      <c r="CD165" s="13">
        <f ca="1">'13年1-9支出明细'!AE160/9*12</f>
        <v>1242.4000000000001</v>
      </c>
      <c r="CE165" s="13">
        <f t="shared" si="398"/>
        <v>1441.8365379210588</v>
      </c>
      <c r="CF165" s="43">
        <f t="shared" si="335"/>
        <v>5.3776506954568427E-6</v>
      </c>
      <c r="CG165" s="13">
        <f ca="1">'13年1-9支出明细'!AF160/9*12</f>
        <v>0</v>
      </c>
      <c r="CH165" s="13">
        <f ca="1">Sheet2!BP159+Sheet2!ET159</f>
        <v>0</v>
      </c>
      <c r="CI165" s="13">
        <f t="shared" si="399"/>
        <v>0</v>
      </c>
      <c r="CJ165" s="43">
        <f t="shared" si="336"/>
        <v>0</v>
      </c>
      <c r="CK165" s="12">
        <f t="shared" si="443"/>
        <v>100.66666666666667</v>
      </c>
      <c r="CL165" s="30">
        <f t="shared" si="400"/>
        <v>116.82620585215706</v>
      </c>
      <c r="CM165" s="43">
        <f t="shared" si="338"/>
        <v>1.0987659910653075E-6</v>
      </c>
      <c r="CN165" s="13">
        <f ca="1">'13年1-9支出明细'!AI160/9*12</f>
        <v>0</v>
      </c>
      <c r="CO165" s="13">
        <f t="shared" si="401"/>
        <v>0</v>
      </c>
      <c r="CP165" s="43">
        <f t="shared" si="339"/>
        <v>0</v>
      </c>
      <c r="CQ165" s="13">
        <f ca="1">'13年1-9支出明细'!AJ160/9*12</f>
        <v>0</v>
      </c>
      <c r="CR165" s="13">
        <f t="shared" si="402"/>
        <v>0</v>
      </c>
      <c r="CS165" s="43">
        <f t="shared" si="340"/>
        <v>0</v>
      </c>
      <c r="CT165" s="13">
        <f ca="1">'13年1-9支出明细'!AK160/9*12</f>
        <v>0</v>
      </c>
      <c r="CU165" s="13">
        <f t="shared" si="403"/>
        <v>0</v>
      </c>
      <c r="CV165" s="43">
        <f t="shared" si="341"/>
        <v>0</v>
      </c>
      <c r="CW165" s="13">
        <f ca="1">'13年1-9支出明细'!AL160/9*12</f>
        <v>0</v>
      </c>
      <c r="CX165" s="13">
        <f t="shared" si="404"/>
        <v>0</v>
      </c>
      <c r="CY165" s="43">
        <f t="shared" si="342"/>
        <v>0</v>
      </c>
      <c r="CZ165" s="13">
        <f ca="1">'13年1-9支出明细'!AM160/9*12</f>
        <v>0</v>
      </c>
      <c r="DA165" s="13">
        <f t="shared" si="405"/>
        <v>0</v>
      </c>
      <c r="DB165" s="43">
        <f t="shared" si="343"/>
        <v>0</v>
      </c>
      <c r="DC165" s="13">
        <f ca="1">'13年1-9支出明细'!AN160/9*12</f>
        <v>0</v>
      </c>
      <c r="DD165" s="13">
        <f t="shared" si="406"/>
        <v>0</v>
      </c>
      <c r="DE165" s="14">
        <f t="shared" si="444"/>
        <v>0</v>
      </c>
      <c r="DF165" s="43">
        <f t="shared" si="345"/>
        <v>0</v>
      </c>
      <c r="DG165" s="13">
        <f ca="1">'13年1-9支出明细'!AP160/9*12</f>
        <v>0</v>
      </c>
      <c r="DH165" s="13">
        <f t="shared" si="407"/>
        <v>0</v>
      </c>
      <c r="DI165" s="43">
        <f t="shared" si="346"/>
        <v>0</v>
      </c>
      <c r="DJ165" s="13">
        <f ca="1">'13年1-9支出明细'!AQ160/9*12</f>
        <v>0</v>
      </c>
      <c r="DK165" s="13">
        <f t="shared" si="408"/>
        <v>0</v>
      </c>
      <c r="DL165" s="43">
        <f t="shared" si="347"/>
        <v>0</v>
      </c>
      <c r="DM165" s="13">
        <f ca="1">'13年1-9支出明细'!AR160/9*12</f>
        <v>0</v>
      </c>
      <c r="DN165" s="13">
        <f ca="1">Sheet2!DK159+Sheet2!AH159</f>
        <v>0</v>
      </c>
      <c r="DO165" s="13"/>
      <c r="DP165" s="43">
        <f t="shared" si="348"/>
        <v>0</v>
      </c>
      <c r="DQ165" s="13">
        <f ca="1">'13年1-9支出明细'!AT160/9*12</f>
        <v>0</v>
      </c>
      <c r="DR165" s="13">
        <f t="shared" si="409"/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43">
        <f t="shared" si="349"/>
        <v>0</v>
      </c>
      <c r="EA165" s="13">
        <v>0</v>
      </c>
      <c r="EB165" s="13">
        <f t="shared" si="410"/>
        <v>0</v>
      </c>
      <c r="EC165" s="43">
        <f t="shared" si="350"/>
        <v>0</v>
      </c>
      <c r="ED165" s="13">
        <f ca="1">'13年1-9支出明细'!BC160/9*12</f>
        <v>0</v>
      </c>
      <c r="EE165" s="13">
        <f t="shared" si="411"/>
        <v>0</v>
      </c>
      <c r="EF165" s="43">
        <f t="shared" si="351"/>
        <v>0</v>
      </c>
      <c r="EG165" s="13">
        <f ca="1">'13年1-9支出明细'!BD160/9*12</f>
        <v>0</v>
      </c>
      <c r="EH165" s="13">
        <f t="shared" si="412"/>
        <v>0</v>
      </c>
      <c r="EI165" s="43">
        <f t="shared" si="352"/>
        <v>0</v>
      </c>
      <c r="EJ165" s="13">
        <f ca="1">'13年1-9支出明细'!BE160/9*12</f>
        <v>0</v>
      </c>
      <c r="EK165" s="13">
        <f t="shared" si="413"/>
        <v>0</v>
      </c>
      <c r="EL165" s="13">
        <v>0</v>
      </c>
      <c r="EM165" s="43">
        <f t="shared" si="353"/>
        <v>0</v>
      </c>
      <c r="EN165" s="13">
        <f ca="1">'13年1-9支出明细'!BG160/9*12</f>
        <v>0</v>
      </c>
      <c r="EO165" s="13">
        <f t="shared" si="414"/>
        <v>0</v>
      </c>
      <c r="EP165" s="43">
        <f t="shared" si="354"/>
        <v>0</v>
      </c>
      <c r="EQ165" s="13">
        <f ca="1">'13年1-9支出明细'!BH160/9*12</f>
        <v>0</v>
      </c>
      <c r="ER165" s="13">
        <f t="shared" si="415"/>
        <v>0</v>
      </c>
      <c r="ES165" s="43">
        <f t="shared" si="355"/>
        <v>0</v>
      </c>
      <c r="ET165" s="13">
        <v>0</v>
      </c>
      <c r="EU165" s="13">
        <f t="shared" si="416"/>
        <v>0</v>
      </c>
      <c r="EV165" s="43">
        <f t="shared" si="356"/>
        <v>0</v>
      </c>
      <c r="EW165" s="13">
        <v>0</v>
      </c>
      <c r="EX165" s="13">
        <f t="shared" si="417"/>
        <v>0</v>
      </c>
      <c r="EY165" s="43">
        <f t="shared" si="357"/>
        <v>0</v>
      </c>
      <c r="EZ165" s="13">
        <f ca="1">'13年1-9支出明细'!BK160/9*12</f>
        <v>0</v>
      </c>
      <c r="FA165" s="13">
        <f t="shared" si="418"/>
        <v>0</v>
      </c>
      <c r="FB165" s="43">
        <f t="shared" si="358"/>
        <v>0</v>
      </c>
      <c r="FC165" s="13">
        <f ca="1">'13年1-9支出明细'!BL160/9*12</f>
        <v>0</v>
      </c>
      <c r="FD165" s="13">
        <f t="shared" si="419"/>
        <v>0</v>
      </c>
      <c r="FE165" s="43">
        <f t="shared" si="359"/>
        <v>0</v>
      </c>
      <c r="FF165" s="13">
        <f ca="1">'13年1-9支出明细'!BM160/9*12</f>
        <v>0</v>
      </c>
      <c r="FG165" s="13">
        <f t="shared" si="420"/>
        <v>0</v>
      </c>
      <c r="FH165" s="43">
        <f t="shared" si="360"/>
        <v>0</v>
      </c>
      <c r="FI165" s="13">
        <f ca="1">'13年1-9支出明细'!BN160/9*12</f>
        <v>100.66666666666667</v>
      </c>
      <c r="FJ165" s="13">
        <f ca="1">Sheet2!EX159+Sheet2!BF159</f>
        <v>0</v>
      </c>
      <c r="FK165" s="13">
        <f t="shared" si="421"/>
        <v>116.82620585215702</v>
      </c>
      <c r="FL165" s="43">
        <f t="shared" si="361"/>
        <v>7.7009042238541692E-5</v>
      </c>
      <c r="FM165" s="13">
        <f ca="1">'13年1-9支出明细'!BP160/9*12</f>
        <v>0</v>
      </c>
      <c r="FN165" s="13">
        <v>0</v>
      </c>
      <c r="FO165" s="43">
        <v>0</v>
      </c>
      <c r="FP165" s="13">
        <v>0</v>
      </c>
      <c r="FQ165" s="13">
        <f t="shared" si="422"/>
        <v>0</v>
      </c>
      <c r="FR165" s="43">
        <f t="shared" si="362"/>
        <v>0</v>
      </c>
      <c r="FS165" s="13">
        <f ca="1">'13年1-9支出明细'!BR160/9*12</f>
        <v>0</v>
      </c>
      <c r="FT165" s="13">
        <f ca="1">Sheet2!FC75+Sheet2!BJ75</f>
        <v>0</v>
      </c>
      <c r="FU165" s="13"/>
      <c r="FV165" s="43"/>
      <c r="FW165" s="13">
        <f ca="1">'13年1-9支出明细'!BT160/9*12</f>
        <v>0</v>
      </c>
      <c r="FX165" s="13">
        <f t="shared" si="423"/>
        <v>0</v>
      </c>
      <c r="FY165" s="43">
        <f t="shared" si="363"/>
        <v>0</v>
      </c>
      <c r="FZ165" s="12">
        <f ca="1">'13年1-9支出明细'!BU160/9*12</f>
        <v>38755.94666666667</v>
      </c>
      <c r="GA165" s="12">
        <f t="shared" si="424"/>
        <v>44977.253674919397</v>
      </c>
      <c r="GB165" s="43">
        <f t="shared" si="364"/>
        <v>1.339510615291529E-3</v>
      </c>
      <c r="GC165" s="12">
        <f ca="1">'13年1-9支出明细'!BV160/9*12</f>
        <v>0</v>
      </c>
      <c r="GD165" s="12">
        <f t="shared" si="425"/>
        <v>0</v>
      </c>
      <c r="GE165" s="43">
        <f t="shared" si="365"/>
        <v>0</v>
      </c>
      <c r="GF165" s="12">
        <f ca="1">'13年1-9支出明细'!BW160/9*12</f>
        <v>0</v>
      </c>
      <c r="GG165" s="12">
        <f t="shared" si="426"/>
        <v>0</v>
      </c>
      <c r="GH165" s="43">
        <f t="shared" si="366"/>
        <v>0</v>
      </c>
      <c r="GI165" s="12">
        <v>0</v>
      </c>
      <c r="GJ165" s="12">
        <f t="shared" si="427"/>
        <v>0</v>
      </c>
      <c r="GK165" s="43">
        <f t="shared" si="367"/>
        <v>0</v>
      </c>
      <c r="GL165" s="27">
        <f t="shared" si="445"/>
        <v>0</v>
      </c>
      <c r="GM165" s="27">
        <f t="shared" si="428"/>
        <v>0</v>
      </c>
      <c r="GN165" s="43">
        <f t="shared" si="369"/>
        <v>0</v>
      </c>
      <c r="GO165" s="13">
        <f ca="1">'13年1-9支出明细'!BZ160/9*12</f>
        <v>0</v>
      </c>
      <c r="GP165" s="13" t="e">
        <f t="shared" si="429"/>
        <v>#DIV/0!</v>
      </c>
      <c r="GQ165" s="43" t="e">
        <f t="shared" si="370"/>
        <v>#DIV/0!</v>
      </c>
      <c r="GR165" s="13">
        <f ca="1">'13年1-9支出明细'!CA160/9*12</f>
        <v>0</v>
      </c>
      <c r="GS165" s="13">
        <f t="shared" si="430"/>
        <v>0</v>
      </c>
      <c r="GT165" s="43">
        <f t="shared" si="371"/>
        <v>0</v>
      </c>
      <c r="GU165" s="13">
        <f ca="1">'13年1-9支出明细'!CB160/9*12</f>
        <v>0</v>
      </c>
      <c r="GV165" s="27">
        <f t="shared" si="431"/>
        <v>0</v>
      </c>
      <c r="GW165" s="38">
        <f t="shared" si="374"/>
        <v>0</v>
      </c>
      <c r="GX165" s="13">
        <f ca="1">'13年1-9支出明细'!CC160/9*12</f>
        <v>0</v>
      </c>
      <c r="GY165" s="13">
        <f t="shared" si="432"/>
        <v>0</v>
      </c>
      <c r="GZ165" s="43">
        <f t="shared" si="372"/>
        <v>0</v>
      </c>
      <c r="HA165" s="13">
        <f ca="1">'13年1-9支出明细'!CD160/9*12</f>
        <v>0</v>
      </c>
      <c r="HB165" s="13">
        <f t="shared" si="433"/>
        <v>0</v>
      </c>
      <c r="HC165" s="56">
        <f t="shared" si="373"/>
        <v>0</v>
      </c>
    </row>
    <row r="166" spans="1:211">
      <c r="A166" s="18">
        <v>436</v>
      </c>
      <c r="B166" s="3" t="s">
        <v>637</v>
      </c>
      <c r="C166" s="3" t="s">
        <v>455</v>
      </c>
      <c r="D166" s="12">
        <f t="shared" si="435"/>
        <v>543194.34333333338</v>
      </c>
      <c r="E166" s="12">
        <f t="shared" si="436"/>
        <v>298490.2</v>
      </c>
      <c r="F166" s="13">
        <v>173436</v>
      </c>
      <c r="G166" s="26">
        <f t="shared" si="375"/>
        <v>201276.85269709973</v>
      </c>
      <c r="H166" s="40">
        <f t="shared" si="376"/>
        <v>2.5393214443965384E-3</v>
      </c>
      <c r="I166" s="13">
        <v>37408</v>
      </c>
      <c r="J166" s="13">
        <f t="shared" si="377"/>
        <v>43412.92756805454</v>
      </c>
      <c r="K166" s="40">
        <f t="shared" si="310"/>
        <v>1.0076229499056135E-3</v>
      </c>
      <c r="L166" s="13">
        <v>78046.2</v>
      </c>
      <c r="M166" s="13">
        <f t="shared" si="378"/>
        <v>90574.583713694883</v>
      </c>
      <c r="N166" s="40">
        <f t="shared" si="311"/>
        <v>2.5393214443965384E-3</v>
      </c>
      <c r="O166" s="13">
        <v>0</v>
      </c>
      <c r="P166" s="13">
        <v>0</v>
      </c>
      <c r="Q166" s="13">
        <f t="shared" si="441"/>
        <v>0</v>
      </c>
      <c r="R166" s="43">
        <f t="shared" si="442"/>
        <v>0</v>
      </c>
      <c r="S166" s="124">
        <v>0</v>
      </c>
      <c r="T166" s="130">
        <v>9600</v>
      </c>
      <c r="U166" s="125">
        <v>0</v>
      </c>
      <c r="V166" s="125">
        <f t="shared" si="379"/>
        <v>11141.042147490474</v>
      </c>
      <c r="W166" s="43">
        <f t="shared" si="314"/>
        <v>1.7174753112924003E-3</v>
      </c>
      <c r="X166" s="13">
        <f ca="1">'13年1-9支出明细'!K161/9*12</f>
        <v>0</v>
      </c>
      <c r="Y166" s="13">
        <f t="shared" si="380"/>
        <v>0</v>
      </c>
      <c r="Z166" s="43">
        <f t="shared" si="315"/>
        <v>0</v>
      </c>
      <c r="AA166" s="13">
        <f ca="1">'13年1-9支出明细'!L161/9*12</f>
        <v>0</v>
      </c>
      <c r="AB166" s="13">
        <f t="shared" si="381"/>
        <v>0</v>
      </c>
      <c r="AC166" s="43">
        <f t="shared" si="316"/>
        <v>0</v>
      </c>
      <c r="AD166" s="13">
        <f ca="1">'13年1-9支出明细'!M161/9*12</f>
        <v>0</v>
      </c>
      <c r="AE166" s="13">
        <f t="shared" si="382"/>
        <v>0</v>
      </c>
      <c r="AF166" s="43">
        <f t="shared" si="317"/>
        <v>0</v>
      </c>
      <c r="AG166" s="13">
        <f ca="1">'13年1-9支出明细'!N161/9*12</f>
        <v>0</v>
      </c>
      <c r="AH166" s="23">
        <v>0</v>
      </c>
      <c r="AI166" s="43">
        <v>0</v>
      </c>
      <c r="AJ166" s="23">
        <f t="shared" si="318"/>
        <v>0</v>
      </c>
      <c r="AK166" s="23">
        <f t="shared" si="319"/>
        <v>0</v>
      </c>
      <c r="AL166" s="43">
        <f t="shared" si="320"/>
        <v>0</v>
      </c>
      <c r="AM166" s="13">
        <f ca="1">'13年1-9支出明细'!P161/9*12</f>
        <v>0</v>
      </c>
      <c r="AN166" s="13">
        <f t="shared" si="383"/>
        <v>0</v>
      </c>
      <c r="AO166" s="43">
        <f t="shared" si="321"/>
        <v>0</v>
      </c>
      <c r="AP166" s="13">
        <f ca="1">'13年1-9支出明细'!Q161/9*12</f>
        <v>0</v>
      </c>
      <c r="AQ166" s="13">
        <f t="shared" si="384"/>
        <v>0</v>
      </c>
      <c r="AR166" s="43">
        <f t="shared" si="322"/>
        <v>0</v>
      </c>
      <c r="AS166" s="13">
        <f ca="1">'13年1-9支出明细'!R161/9*12</f>
        <v>0</v>
      </c>
      <c r="AT166" s="13">
        <f t="shared" si="385"/>
        <v>0</v>
      </c>
      <c r="AU166" s="43">
        <f t="shared" si="323"/>
        <v>0</v>
      </c>
      <c r="AV166" s="13">
        <v>0</v>
      </c>
      <c r="AW166" s="13">
        <f t="shared" si="386"/>
        <v>0</v>
      </c>
      <c r="AX166" s="43">
        <f t="shared" si="324"/>
        <v>0</v>
      </c>
      <c r="AY166" s="12">
        <f t="shared" si="387"/>
        <v>222195.89</v>
      </c>
      <c r="AZ166" s="31">
        <f t="shared" si="388"/>
        <v>257863.93494678717</v>
      </c>
      <c r="BA166" s="43">
        <f t="shared" si="325"/>
        <v>2.1284187072597373E-3</v>
      </c>
      <c r="BB166" s="13">
        <f ca="1">'13年1-9支出明细'!U161/9*12</f>
        <v>0</v>
      </c>
      <c r="BC166" s="13">
        <f t="shared" si="389"/>
        <v>0</v>
      </c>
      <c r="BD166" s="43">
        <f t="shared" si="326"/>
        <v>0</v>
      </c>
      <c r="BE166" s="13">
        <f ca="1">'13年1-9支出明细'!V161/9*12</f>
        <v>0</v>
      </c>
      <c r="BF166" s="13">
        <f t="shared" si="390"/>
        <v>0</v>
      </c>
      <c r="BG166" s="43">
        <f t="shared" si="327"/>
        <v>0</v>
      </c>
      <c r="BH166" s="13">
        <f ca="1">'13年1-9支出明细'!W161/9*12</f>
        <v>0</v>
      </c>
      <c r="BI166" s="13">
        <f t="shared" si="391"/>
        <v>0</v>
      </c>
      <c r="BJ166" s="43">
        <f t="shared" si="328"/>
        <v>0</v>
      </c>
      <c r="BK166" s="13">
        <f ca="1">'13年1-9支出明细'!X161/9*12</f>
        <v>0</v>
      </c>
      <c r="BL166" s="13">
        <f t="shared" si="392"/>
        <v>0</v>
      </c>
      <c r="BM166" s="43">
        <f t="shared" si="329"/>
        <v>0</v>
      </c>
      <c r="BN166" s="13">
        <f ca="1">'13年1-9支出明细'!Y161/9*12</f>
        <v>2854.5466666666662</v>
      </c>
      <c r="BO166" s="13">
        <f t="shared" si="393"/>
        <v>3312.7734088866418</v>
      </c>
      <c r="BP166" s="43">
        <f t="shared" si="330"/>
        <v>1.4120854226364989E-3</v>
      </c>
      <c r="BQ166" s="13">
        <f ca="1">'13年1-9支出明细'!Z161/9*12</f>
        <v>15.333333333333332</v>
      </c>
      <c r="BR166" s="13">
        <f ca="1">Sheet2!EP160+Sheet2!V160</f>
        <v>219326.01</v>
      </c>
      <c r="BS166" s="13">
        <f t="shared" si="394"/>
        <v>17.79472009668617</v>
      </c>
      <c r="BT166" s="43">
        <f t="shared" si="331"/>
        <v>1.733766049096164E-7</v>
      </c>
      <c r="BU166" s="13">
        <f ca="1">'13年1-9支出明细'!AB161/9*12</f>
        <v>7597.8799999999992</v>
      </c>
      <c r="BV166" s="13">
        <f t="shared" si="395"/>
        <v>8817.5313866223842</v>
      </c>
      <c r="BW166" s="43">
        <f t="shared" si="332"/>
        <v>1.6762340642733329E-3</v>
      </c>
      <c r="BX166" s="13">
        <f ca="1">'13年1-9支出明细'!AC161/9*12</f>
        <v>1820</v>
      </c>
      <c r="BY166" s="13">
        <f t="shared" si="396"/>
        <v>2112.1559071284023</v>
      </c>
      <c r="BZ166" s="43">
        <f t="shared" si="333"/>
        <v>1.6225790155267501E-3</v>
      </c>
      <c r="CA166" s="12">
        <f t="shared" si="434"/>
        <v>554.66666666666663</v>
      </c>
      <c r="CB166" s="30">
        <f t="shared" si="397"/>
        <v>643.70465741056057</v>
      </c>
      <c r="CC166" s="43">
        <f t="shared" si="334"/>
        <v>2.0739725387748014E-6</v>
      </c>
      <c r="CD166" s="13">
        <f ca="1">'13年1-9支出明细'!AE161/9*12</f>
        <v>554.66666666666663</v>
      </c>
      <c r="CE166" s="13">
        <f t="shared" si="398"/>
        <v>643.70465741056069</v>
      </c>
      <c r="CF166" s="43">
        <f t="shared" si="335"/>
        <v>2.4008399756493306E-6</v>
      </c>
      <c r="CG166" s="13">
        <f ca="1">'13年1-9支出明细'!AF161/9*12</f>
        <v>0</v>
      </c>
      <c r="CH166" s="13">
        <f ca="1">Sheet2!BP160+Sheet2!ET160</f>
        <v>0</v>
      </c>
      <c r="CI166" s="13">
        <f t="shared" si="399"/>
        <v>0</v>
      </c>
      <c r="CJ166" s="43">
        <f t="shared" si="336"/>
        <v>0</v>
      </c>
      <c r="CK166" s="12">
        <f t="shared" si="443"/>
        <v>5066.666666666667</v>
      </c>
      <c r="CL166" s="30">
        <f t="shared" si="400"/>
        <v>5879.9944667310838</v>
      </c>
      <c r="CM166" s="43">
        <f t="shared" si="338"/>
        <v>5.5302129351631369E-5</v>
      </c>
      <c r="CN166" s="13">
        <f ca="1">'13年1-9支出明细'!AI161/9*12</f>
        <v>0</v>
      </c>
      <c r="CO166" s="13">
        <f t="shared" si="401"/>
        <v>0</v>
      </c>
      <c r="CP166" s="43">
        <f t="shared" si="339"/>
        <v>0</v>
      </c>
      <c r="CQ166" s="13">
        <f ca="1">'13年1-9支出明细'!AJ161/9*12</f>
        <v>0</v>
      </c>
      <c r="CR166" s="13">
        <f t="shared" si="402"/>
        <v>0</v>
      </c>
      <c r="CS166" s="43">
        <f t="shared" si="340"/>
        <v>0</v>
      </c>
      <c r="CT166" s="13">
        <f ca="1">'13年1-9支出明细'!AK161/9*12</f>
        <v>0</v>
      </c>
      <c r="CU166" s="13">
        <f t="shared" si="403"/>
        <v>0</v>
      </c>
      <c r="CV166" s="43">
        <f t="shared" si="341"/>
        <v>0</v>
      </c>
      <c r="CW166" s="13">
        <f ca="1">'13年1-9支出明细'!AL161/9*12</f>
        <v>0</v>
      </c>
      <c r="CX166" s="13">
        <f t="shared" si="404"/>
        <v>0</v>
      </c>
      <c r="CY166" s="43">
        <f t="shared" si="342"/>
        <v>0</v>
      </c>
      <c r="CZ166" s="13">
        <f ca="1">'13年1-9支出明细'!AM161/9*12</f>
        <v>0</v>
      </c>
      <c r="DA166" s="13">
        <f t="shared" si="405"/>
        <v>0</v>
      </c>
      <c r="DB166" s="43">
        <f t="shared" si="343"/>
        <v>0</v>
      </c>
      <c r="DC166" s="13">
        <f ca="1">'13年1-9支出明细'!AN161/9*12</f>
        <v>0</v>
      </c>
      <c r="DD166" s="13">
        <f t="shared" si="406"/>
        <v>0</v>
      </c>
      <c r="DE166" s="14">
        <f t="shared" si="444"/>
        <v>0</v>
      </c>
      <c r="DF166" s="43">
        <f t="shared" si="345"/>
        <v>0</v>
      </c>
      <c r="DG166" s="13">
        <f ca="1">'13年1-9支出明细'!AP161/9*12</f>
        <v>0</v>
      </c>
      <c r="DH166" s="13">
        <f t="shared" si="407"/>
        <v>0</v>
      </c>
      <c r="DI166" s="43">
        <f t="shared" si="346"/>
        <v>0</v>
      </c>
      <c r="DJ166" s="13">
        <v>0</v>
      </c>
      <c r="DK166" s="13">
        <f t="shared" si="408"/>
        <v>0</v>
      </c>
      <c r="DL166" s="43">
        <f t="shared" si="347"/>
        <v>0</v>
      </c>
      <c r="DM166" s="13">
        <v>0</v>
      </c>
      <c r="DN166" s="13">
        <f ca="1">Sheet2!DK160+Sheet2!AH160</f>
        <v>0</v>
      </c>
      <c r="DO166" s="13"/>
      <c r="DP166" s="43">
        <f t="shared" si="348"/>
        <v>0</v>
      </c>
      <c r="DQ166" s="13">
        <f ca="1">'13年1-9支出明细'!AT161/9*12</f>
        <v>5066.666666666667</v>
      </c>
      <c r="DR166" s="13">
        <f t="shared" si="409"/>
        <v>5879.994466731082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43">
        <f t="shared" si="349"/>
        <v>3.3384739682624097E-3</v>
      </c>
      <c r="EA166" s="13">
        <v>0</v>
      </c>
      <c r="EB166" s="13">
        <f t="shared" si="410"/>
        <v>0</v>
      </c>
      <c r="EC166" s="43">
        <f t="shared" si="350"/>
        <v>0</v>
      </c>
      <c r="ED166" s="13">
        <f ca="1">'13年1-9支出明细'!BC161/9*12</f>
        <v>0</v>
      </c>
      <c r="EE166" s="13">
        <f t="shared" si="411"/>
        <v>0</v>
      </c>
      <c r="EF166" s="43">
        <f t="shared" si="351"/>
        <v>0</v>
      </c>
      <c r="EG166" s="13">
        <f ca="1">'13年1-9支出明细'!BD161/9*12</f>
        <v>0</v>
      </c>
      <c r="EH166" s="13">
        <f t="shared" si="412"/>
        <v>0</v>
      </c>
      <c r="EI166" s="43">
        <f t="shared" si="352"/>
        <v>0</v>
      </c>
      <c r="EJ166" s="13">
        <f ca="1">'13年1-9支出明细'!BE161/9*12</f>
        <v>0</v>
      </c>
      <c r="EK166" s="13">
        <f t="shared" si="413"/>
        <v>0</v>
      </c>
      <c r="EL166" s="13">
        <v>0</v>
      </c>
      <c r="EM166" s="43">
        <f t="shared" si="353"/>
        <v>0</v>
      </c>
      <c r="EN166" s="13">
        <f ca="1">'13年1-9支出明细'!BG161/9*12</f>
        <v>0</v>
      </c>
      <c r="EO166" s="13">
        <f t="shared" si="414"/>
        <v>0</v>
      </c>
      <c r="EP166" s="43">
        <f t="shared" si="354"/>
        <v>0</v>
      </c>
      <c r="EQ166" s="13">
        <f ca="1">'13年1-9支出明细'!BH161/9*12</f>
        <v>0</v>
      </c>
      <c r="ER166" s="13">
        <f t="shared" si="415"/>
        <v>0</v>
      </c>
      <c r="ES166" s="43">
        <f t="shared" si="355"/>
        <v>0</v>
      </c>
      <c r="ET166" s="13">
        <v>0</v>
      </c>
      <c r="EU166" s="13">
        <f t="shared" si="416"/>
        <v>0</v>
      </c>
      <c r="EV166" s="43">
        <f t="shared" si="356"/>
        <v>0</v>
      </c>
      <c r="EW166" s="13">
        <v>0</v>
      </c>
      <c r="EX166" s="13">
        <f t="shared" si="417"/>
        <v>0</v>
      </c>
      <c r="EY166" s="43">
        <f t="shared" si="357"/>
        <v>0</v>
      </c>
      <c r="EZ166" s="13">
        <v>0</v>
      </c>
      <c r="FA166" s="13">
        <f t="shared" si="418"/>
        <v>0</v>
      </c>
      <c r="FB166" s="43">
        <f t="shared" si="358"/>
        <v>0</v>
      </c>
      <c r="FC166" s="13">
        <f ca="1">'13年1-9支出明细'!BL161/9*12</f>
        <v>0</v>
      </c>
      <c r="FD166" s="13">
        <f t="shared" si="419"/>
        <v>0</v>
      </c>
      <c r="FE166" s="43">
        <f t="shared" si="359"/>
        <v>0</v>
      </c>
      <c r="FF166" s="13">
        <f ca="1">'13年1-9支出明细'!BM161/9*12</f>
        <v>0</v>
      </c>
      <c r="FG166" s="13">
        <f t="shared" si="420"/>
        <v>0</v>
      </c>
      <c r="FH166" s="43">
        <f t="shared" si="360"/>
        <v>0</v>
      </c>
      <c r="FI166" s="13">
        <f ca="1">'13年1-9支出明细'!BN161/9*12</f>
        <v>0</v>
      </c>
      <c r="FJ166" s="13">
        <f ca="1">Sheet2!EX160+Sheet2!BF160</f>
        <v>0</v>
      </c>
      <c r="FK166" s="13">
        <f t="shared" si="421"/>
        <v>0</v>
      </c>
      <c r="FL166" s="43">
        <f t="shared" si="361"/>
        <v>0</v>
      </c>
      <c r="FM166" s="13">
        <f ca="1">'13年1-9支出明细'!BP161/9*12</f>
        <v>0</v>
      </c>
      <c r="FN166" s="13">
        <v>0</v>
      </c>
      <c r="FO166" s="43">
        <v>0</v>
      </c>
      <c r="FP166" s="13">
        <v>0</v>
      </c>
      <c r="FQ166" s="13">
        <f t="shared" si="422"/>
        <v>0</v>
      </c>
      <c r="FR166" s="43">
        <f t="shared" si="362"/>
        <v>0</v>
      </c>
      <c r="FS166" s="13">
        <f ca="1">'13年1-9支出明细'!BR161/9*12</f>
        <v>0</v>
      </c>
      <c r="FT166" s="13">
        <f ca="1">Sheet2!FC76+Sheet2!BJ76</f>
        <v>0</v>
      </c>
      <c r="FU166" s="13"/>
      <c r="FV166" s="43"/>
      <c r="FW166" s="13">
        <f ca="1">'13年1-9支出明细'!BT161/9*12</f>
        <v>0</v>
      </c>
      <c r="FX166" s="13">
        <f t="shared" si="423"/>
        <v>0</v>
      </c>
      <c r="FY166" s="43">
        <f t="shared" si="363"/>
        <v>0</v>
      </c>
      <c r="FZ166" s="12">
        <f ca="1">'13年1-9支出明细'!BU161/9*12</f>
        <v>16486.920000000002</v>
      </c>
      <c r="GA166" s="12">
        <f t="shared" si="424"/>
        <v>19133.486521073293</v>
      </c>
      <c r="GB166" s="43">
        <f t="shared" si="364"/>
        <v>5.6983266447872989E-4</v>
      </c>
      <c r="GC166" s="12">
        <f ca="1">'13年1-9支出明细'!BV161/9*12</f>
        <v>0</v>
      </c>
      <c r="GD166" s="12">
        <f t="shared" si="425"/>
        <v>0</v>
      </c>
      <c r="GE166" s="43">
        <f t="shared" si="365"/>
        <v>0</v>
      </c>
      <c r="GF166" s="12">
        <f ca="1">'13年1-9支出明细'!BW161/9*12</f>
        <v>0</v>
      </c>
      <c r="GG166" s="12">
        <f t="shared" si="426"/>
        <v>0</v>
      </c>
      <c r="GH166" s="43">
        <f t="shared" si="366"/>
        <v>0</v>
      </c>
      <c r="GI166" s="12">
        <v>0</v>
      </c>
      <c r="GJ166" s="12">
        <f t="shared" si="427"/>
        <v>0</v>
      </c>
      <c r="GK166" s="43">
        <f t="shared" si="367"/>
        <v>0</v>
      </c>
      <c r="GL166" s="27">
        <f t="shared" si="445"/>
        <v>400</v>
      </c>
      <c r="GM166" s="27">
        <f t="shared" si="428"/>
        <v>464.21008947876959</v>
      </c>
      <c r="GN166" s="43">
        <f t="shared" si="369"/>
        <v>6.939342726413769E-5</v>
      </c>
      <c r="GO166" s="13">
        <f ca="1">'13年1-9支出明细'!BZ161/9*12</f>
        <v>0</v>
      </c>
      <c r="GP166" s="13" t="e">
        <f t="shared" si="429"/>
        <v>#DIV/0!</v>
      </c>
      <c r="GQ166" s="43" t="e">
        <f t="shared" si="370"/>
        <v>#DIV/0!</v>
      </c>
      <c r="GR166" s="13">
        <f ca="1">'13年1-9支出明细'!CA161/9*12</f>
        <v>0</v>
      </c>
      <c r="GS166" s="13">
        <f t="shared" si="430"/>
        <v>0</v>
      </c>
      <c r="GT166" s="43">
        <f t="shared" si="371"/>
        <v>0</v>
      </c>
      <c r="GU166" s="13">
        <f ca="1">'13年1-9支出明细'!CB161/9*12</f>
        <v>0</v>
      </c>
      <c r="GV166" s="27">
        <f t="shared" si="431"/>
        <v>0</v>
      </c>
      <c r="GW166" s="38">
        <f t="shared" si="374"/>
        <v>0</v>
      </c>
      <c r="GX166" s="13">
        <f ca="1">'13年1-9支出明细'!CC161/9*12</f>
        <v>0</v>
      </c>
      <c r="GY166" s="13">
        <f t="shared" si="432"/>
        <v>0</v>
      </c>
      <c r="GZ166" s="43">
        <f t="shared" si="372"/>
        <v>0</v>
      </c>
      <c r="HA166" s="13">
        <f ca="1">'13年1-9支出明细'!CD161/9*12</f>
        <v>400</v>
      </c>
      <c r="HB166" s="13">
        <f t="shared" si="433"/>
        <v>464.2100894787697</v>
      </c>
      <c r="HC166" s="56">
        <f t="shared" si="373"/>
        <v>1.9330393867728944E-3</v>
      </c>
    </row>
    <row r="167" spans="1:211">
      <c r="A167" s="18">
        <v>437</v>
      </c>
      <c r="B167" s="3" t="s">
        <v>638</v>
      </c>
      <c r="C167" s="3" t="s">
        <v>456</v>
      </c>
      <c r="D167" s="12">
        <f t="shared" si="435"/>
        <v>230035.48</v>
      </c>
      <c r="E167" s="12">
        <f t="shared" si="436"/>
        <v>227767.6</v>
      </c>
      <c r="F167" s="13">
        <v>119808</v>
      </c>
      <c r="G167" s="26">
        <f t="shared" si="375"/>
        <v>139040.20600068109</v>
      </c>
      <c r="H167" s="40">
        <f t="shared" si="376"/>
        <v>1.7541399917563854E-3</v>
      </c>
      <c r="I167" s="13">
        <v>49246</v>
      </c>
      <c r="J167" s="13">
        <f t="shared" si="377"/>
        <v>57151.22516617873</v>
      </c>
      <c r="K167" s="40">
        <f t="shared" si="310"/>
        <v>1.3264916539524124E-3</v>
      </c>
      <c r="L167" s="13">
        <v>53913.599999999999</v>
      </c>
      <c r="M167" s="13">
        <f t="shared" si="378"/>
        <v>62568.092700306493</v>
      </c>
      <c r="N167" s="40">
        <f t="shared" si="311"/>
        <v>1.7541399917563856E-3</v>
      </c>
      <c r="O167" s="13">
        <v>0</v>
      </c>
      <c r="P167" s="13">
        <v>0</v>
      </c>
      <c r="Q167" s="13">
        <f t="shared" si="441"/>
        <v>0</v>
      </c>
      <c r="R167" s="43">
        <f t="shared" si="442"/>
        <v>0</v>
      </c>
      <c r="S167" s="124">
        <v>0</v>
      </c>
      <c r="T167" s="130">
        <v>4800</v>
      </c>
      <c r="U167" s="125">
        <v>0</v>
      </c>
      <c r="V167" s="125">
        <f t="shared" si="379"/>
        <v>5570.5210737452371</v>
      </c>
      <c r="W167" s="43">
        <f t="shared" si="314"/>
        <v>8.5873765564620013E-4</v>
      </c>
      <c r="X167" s="13">
        <f ca="1">'13年1-9支出明细'!K162/9*12</f>
        <v>0</v>
      </c>
      <c r="Y167" s="13">
        <f t="shared" si="380"/>
        <v>0</v>
      </c>
      <c r="Z167" s="43">
        <f t="shared" si="315"/>
        <v>0</v>
      </c>
      <c r="AA167" s="13">
        <f ca="1">'13年1-9支出明细'!L162/9*12</f>
        <v>0</v>
      </c>
      <c r="AB167" s="13">
        <f t="shared" si="381"/>
        <v>0</v>
      </c>
      <c r="AC167" s="43">
        <f t="shared" si="316"/>
        <v>0</v>
      </c>
      <c r="AD167" s="13">
        <f ca="1">'13年1-9支出明细'!M162/9*12</f>
        <v>0</v>
      </c>
      <c r="AE167" s="13">
        <f t="shared" si="382"/>
        <v>0</v>
      </c>
      <c r="AF167" s="43">
        <f t="shared" si="317"/>
        <v>0</v>
      </c>
      <c r="AG167" s="13">
        <f ca="1">'13年1-9支出明细'!N162/9*12</f>
        <v>0</v>
      </c>
      <c r="AH167" s="23">
        <v>0</v>
      </c>
      <c r="AI167" s="43">
        <v>0</v>
      </c>
      <c r="AJ167" s="23">
        <f t="shared" si="318"/>
        <v>0</v>
      </c>
      <c r="AK167" s="23">
        <f t="shared" si="319"/>
        <v>0</v>
      </c>
      <c r="AL167" s="43">
        <f t="shared" si="320"/>
        <v>0</v>
      </c>
      <c r="AM167" s="13">
        <f ca="1">'13年1-9支出明细'!P162/9*12</f>
        <v>0</v>
      </c>
      <c r="AN167" s="13">
        <f t="shared" si="383"/>
        <v>0</v>
      </c>
      <c r="AO167" s="43">
        <f t="shared" si="321"/>
        <v>0</v>
      </c>
      <c r="AP167" s="13">
        <f ca="1">'13年1-9支出明细'!Q162/9*12</f>
        <v>0</v>
      </c>
      <c r="AQ167" s="13">
        <f t="shared" si="384"/>
        <v>0</v>
      </c>
      <c r="AR167" s="43">
        <f t="shared" si="322"/>
        <v>0</v>
      </c>
      <c r="AS167" s="13">
        <f ca="1">'13年1-9支出明细'!R162/9*12</f>
        <v>0</v>
      </c>
      <c r="AT167" s="13">
        <f t="shared" si="385"/>
        <v>0</v>
      </c>
      <c r="AU167" s="43">
        <f t="shared" si="323"/>
        <v>0</v>
      </c>
      <c r="AV167" s="13">
        <v>0</v>
      </c>
      <c r="AW167" s="13">
        <f t="shared" si="386"/>
        <v>0</v>
      </c>
      <c r="AX167" s="43">
        <f t="shared" si="324"/>
        <v>0</v>
      </c>
      <c r="AY167" s="12">
        <f t="shared" si="387"/>
        <v>0</v>
      </c>
      <c r="AZ167" s="31">
        <f t="shared" si="388"/>
        <v>0</v>
      </c>
      <c r="BA167" s="43">
        <f t="shared" si="325"/>
        <v>0</v>
      </c>
      <c r="BB167" s="13">
        <f ca="1">'13年1-9支出明细'!U162/9*12</f>
        <v>0</v>
      </c>
      <c r="BC167" s="13">
        <f t="shared" si="389"/>
        <v>0</v>
      </c>
      <c r="BD167" s="43">
        <f t="shared" si="326"/>
        <v>0</v>
      </c>
      <c r="BE167" s="13">
        <f ca="1">'13年1-9支出明细'!V162/9*12</f>
        <v>0</v>
      </c>
      <c r="BF167" s="13">
        <f t="shared" si="390"/>
        <v>0</v>
      </c>
      <c r="BG167" s="43">
        <f t="shared" si="327"/>
        <v>0</v>
      </c>
      <c r="BH167" s="13">
        <f ca="1">'13年1-9支出明细'!W162/9*12</f>
        <v>0</v>
      </c>
      <c r="BI167" s="13">
        <f t="shared" si="391"/>
        <v>0</v>
      </c>
      <c r="BJ167" s="43">
        <f t="shared" si="328"/>
        <v>0</v>
      </c>
      <c r="BK167" s="13">
        <f ca="1">'13年1-9支出明细'!X162/9*12</f>
        <v>0</v>
      </c>
      <c r="BL167" s="13">
        <f t="shared" si="392"/>
        <v>0</v>
      </c>
      <c r="BM167" s="43">
        <f t="shared" si="329"/>
        <v>0</v>
      </c>
      <c r="BN167" s="13">
        <f ca="1">'13年1-9支出明细'!Y162/9*12</f>
        <v>0</v>
      </c>
      <c r="BO167" s="13">
        <f t="shared" si="393"/>
        <v>0</v>
      </c>
      <c r="BP167" s="43">
        <f t="shared" si="330"/>
        <v>0</v>
      </c>
      <c r="BQ167" s="13">
        <f ca="1">'13年1-9支出明细'!Z162/9*12</f>
        <v>0</v>
      </c>
      <c r="BR167" s="13">
        <f ca="1">Sheet2!EP161+Sheet2!V161</f>
        <v>0</v>
      </c>
      <c r="BS167" s="13">
        <f t="shared" si="394"/>
        <v>0</v>
      </c>
      <c r="BT167" s="43">
        <f t="shared" si="331"/>
        <v>0</v>
      </c>
      <c r="BU167" s="13">
        <f ca="1">'13年1-9支出明细'!AB162/9*12</f>
        <v>0</v>
      </c>
      <c r="BV167" s="13">
        <f t="shared" si="395"/>
        <v>0</v>
      </c>
      <c r="BW167" s="43">
        <f t="shared" si="332"/>
        <v>0</v>
      </c>
      <c r="BX167" s="13">
        <f ca="1">'13年1-9支出明细'!AC162/9*12</f>
        <v>0</v>
      </c>
      <c r="BY167" s="13">
        <f t="shared" si="396"/>
        <v>0</v>
      </c>
      <c r="BZ167" s="43">
        <f t="shared" si="333"/>
        <v>0</v>
      </c>
      <c r="CA167" s="12">
        <f t="shared" si="434"/>
        <v>0</v>
      </c>
      <c r="CB167" s="30">
        <f t="shared" si="397"/>
        <v>0</v>
      </c>
      <c r="CC167" s="43">
        <f t="shared" si="334"/>
        <v>0</v>
      </c>
      <c r="CD167" s="13">
        <f ca="1">'13年1-9支出明细'!AE162/9*12</f>
        <v>0</v>
      </c>
      <c r="CE167" s="13">
        <f t="shared" si="398"/>
        <v>0</v>
      </c>
      <c r="CF167" s="43">
        <f t="shared" si="335"/>
        <v>0</v>
      </c>
      <c r="CG167" s="13">
        <f ca="1">'13年1-9支出明细'!AF162/9*12</f>
        <v>0</v>
      </c>
      <c r="CH167" s="13">
        <f ca="1">Sheet2!BP161+Sheet2!ET161</f>
        <v>0</v>
      </c>
      <c r="CI167" s="13">
        <f t="shared" si="399"/>
        <v>0</v>
      </c>
      <c r="CJ167" s="43">
        <f t="shared" si="336"/>
        <v>0</v>
      </c>
      <c r="CK167" s="12">
        <f t="shared" si="443"/>
        <v>0</v>
      </c>
      <c r="CL167" s="30">
        <f t="shared" si="400"/>
        <v>0</v>
      </c>
      <c r="CM167" s="43">
        <f t="shared" si="338"/>
        <v>0</v>
      </c>
      <c r="CN167" s="13">
        <f ca="1">'13年1-9支出明细'!AI162/9*12</f>
        <v>0</v>
      </c>
      <c r="CO167" s="13">
        <f t="shared" si="401"/>
        <v>0</v>
      </c>
      <c r="CP167" s="43">
        <f t="shared" si="339"/>
        <v>0</v>
      </c>
      <c r="CQ167" s="13">
        <f ca="1">'13年1-9支出明细'!AJ162/9*12</f>
        <v>0</v>
      </c>
      <c r="CR167" s="13">
        <f t="shared" si="402"/>
        <v>0</v>
      </c>
      <c r="CS167" s="43">
        <f t="shared" si="340"/>
        <v>0</v>
      </c>
      <c r="CT167" s="13">
        <f ca="1">'13年1-9支出明细'!AK162/9*12</f>
        <v>0</v>
      </c>
      <c r="CU167" s="13">
        <f t="shared" si="403"/>
        <v>0</v>
      </c>
      <c r="CV167" s="43">
        <f t="shared" si="341"/>
        <v>0</v>
      </c>
      <c r="CW167" s="13">
        <f ca="1">'13年1-9支出明细'!AL162/9*12</f>
        <v>0</v>
      </c>
      <c r="CX167" s="13">
        <f t="shared" si="404"/>
        <v>0</v>
      </c>
      <c r="CY167" s="43">
        <f t="shared" si="342"/>
        <v>0</v>
      </c>
      <c r="CZ167" s="13">
        <f ca="1">'13年1-9支出明细'!AM162/9*12</f>
        <v>0</v>
      </c>
      <c r="DA167" s="13">
        <f t="shared" si="405"/>
        <v>0</v>
      </c>
      <c r="DB167" s="43">
        <f t="shared" si="343"/>
        <v>0</v>
      </c>
      <c r="DC167" s="13">
        <f ca="1">'13年1-9支出明细'!AN162/9*12</f>
        <v>0</v>
      </c>
      <c r="DD167" s="13">
        <f t="shared" si="406"/>
        <v>0</v>
      </c>
      <c r="DE167" s="14">
        <f t="shared" si="444"/>
        <v>0</v>
      </c>
      <c r="DF167" s="43">
        <f t="shared" si="345"/>
        <v>0</v>
      </c>
      <c r="DG167" s="13">
        <f ca="1">'13年1-9支出明细'!AP162/9*12</f>
        <v>0</v>
      </c>
      <c r="DH167" s="13">
        <f t="shared" si="407"/>
        <v>0</v>
      </c>
      <c r="DI167" s="43">
        <f t="shared" si="346"/>
        <v>0</v>
      </c>
      <c r="DJ167" s="13">
        <f ca="1">'13年1-9支出明细'!AQ162/9*12</f>
        <v>0</v>
      </c>
      <c r="DK167" s="13">
        <f t="shared" si="408"/>
        <v>0</v>
      </c>
      <c r="DL167" s="43">
        <f t="shared" si="347"/>
        <v>0</v>
      </c>
      <c r="DM167" s="13">
        <f ca="1">'13年1-9支出明细'!AR162/9*12</f>
        <v>0</v>
      </c>
      <c r="DN167" s="13">
        <f ca="1">Sheet2!DK161+Sheet2!AH161</f>
        <v>0</v>
      </c>
      <c r="DO167" s="13"/>
      <c r="DP167" s="43">
        <f t="shared" si="348"/>
        <v>0</v>
      </c>
      <c r="DQ167" s="13">
        <f ca="1">'13年1-9支出明细'!AT162/9*12</f>
        <v>0</v>
      </c>
      <c r="DR167" s="13">
        <f t="shared" si="409"/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43">
        <f t="shared" si="349"/>
        <v>0</v>
      </c>
      <c r="EA167" s="13">
        <v>0</v>
      </c>
      <c r="EB167" s="13">
        <f t="shared" si="410"/>
        <v>0</v>
      </c>
      <c r="EC167" s="43">
        <f t="shared" si="350"/>
        <v>0</v>
      </c>
      <c r="ED167" s="13">
        <f ca="1">'13年1-9支出明细'!BC162/9*12</f>
        <v>0</v>
      </c>
      <c r="EE167" s="13">
        <f t="shared" si="411"/>
        <v>0</v>
      </c>
      <c r="EF167" s="43">
        <f t="shared" si="351"/>
        <v>0</v>
      </c>
      <c r="EG167" s="13">
        <f ca="1">'13年1-9支出明细'!BD162/9*12</f>
        <v>0</v>
      </c>
      <c r="EH167" s="13">
        <f t="shared" si="412"/>
        <v>0</v>
      </c>
      <c r="EI167" s="43">
        <f t="shared" si="352"/>
        <v>0</v>
      </c>
      <c r="EJ167" s="13">
        <f ca="1">'13年1-9支出明细'!BE162/9*12</f>
        <v>0</v>
      </c>
      <c r="EK167" s="13">
        <f t="shared" si="413"/>
        <v>0</v>
      </c>
      <c r="EL167" s="13">
        <v>0</v>
      </c>
      <c r="EM167" s="43">
        <f t="shared" si="353"/>
        <v>0</v>
      </c>
      <c r="EN167" s="13">
        <f ca="1">'13年1-9支出明细'!BG162/9*12</f>
        <v>0</v>
      </c>
      <c r="EO167" s="13">
        <f t="shared" si="414"/>
        <v>0</v>
      </c>
      <c r="EP167" s="43">
        <f t="shared" si="354"/>
        <v>0</v>
      </c>
      <c r="EQ167" s="13">
        <f ca="1">'13年1-9支出明细'!BH162/9*12</f>
        <v>0</v>
      </c>
      <c r="ER167" s="13">
        <f t="shared" si="415"/>
        <v>0</v>
      </c>
      <c r="ES167" s="43">
        <f t="shared" si="355"/>
        <v>0</v>
      </c>
      <c r="ET167" s="13">
        <v>0</v>
      </c>
      <c r="EU167" s="13">
        <f t="shared" si="416"/>
        <v>0</v>
      </c>
      <c r="EV167" s="43">
        <f t="shared" si="356"/>
        <v>0</v>
      </c>
      <c r="EW167" s="13">
        <v>0</v>
      </c>
      <c r="EX167" s="13">
        <f t="shared" si="417"/>
        <v>0</v>
      </c>
      <c r="EY167" s="43">
        <f t="shared" si="357"/>
        <v>0</v>
      </c>
      <c r="EZ167" s="13">
        <f ca="1">'13年1-9支出明细'!BK162/9*12</f>
        <v>0</v>
      </c>
      <c r="FA167" s="13">
        <f t="shared" si="418"/>
        <v>0</v>
      </c>
      <c r="FB167" s="43">
        <f t="shared" si="358"/>
        <v>0</v>
      </c>
      <c r="FC167" s="13">
        <f ca="1">'13年1-9支出明细'!BL162/9*12</f>
        <v>0</v>
      </c>
      <c r="FD167" s="13">
        <f t="shared" si="419"/>
        <v>0</v>
      </c>
      <c r="FE167" s="43">
        <f t="shared" si="359"/>
        <v>0</v>
      </c>
      <c r="FF167" s="13">
        <f ca="1">'13年1-9支出明细'!BM162/9*12</f>
        <v>0</v>
      </c>
      <c r="FG167" s="13">
        <f t="shared" si="420"/>
        <v>0</v>
      </c>
      <c r="FH167" s="43">
        <f t="shared" si="360"/>
        <v>0</v>
      </c>
      <c r="FI167" s="13">
        <f ca="1">'13年1-9支出明细'!BN162/9*12</f>
        <v>0</v>
      </c>
      <c r="FJ167" s="13">
        <f ca="1">Sheet2!EX161+Sheet2!BF161</f>
        <v>0</v>
      </c>
      <c r="FK167" s="13">
        <f t="shared" si="421"/>
        <v>0</v>
      </c>
      <c r="FL167" s="43">
        <f t="shared" si="361"/>
        <v>0</v>
      </c>
      <c r="FM167" s="13">
        <f ca="1">'13年1-9支出明细'!BP162/9*12</f>
        <v>0</v>
      </c>
      <c r="FN167" s="13">
        <v>0</v>
      </c>
      <c r="FO167" s="43">
        <v>0</v>
      </c>
      <c r="FP167" s="13">
        <v>0</v>
      </c>
      <c r="FQ167" s="13">
        <f t="shared" si="422"/>
        <v>0</v>
      </c>
      <c r="FR167" s="43">
        <f t="shared" si="362"/>
        <v>0</v>
      </c>
      <c r="FS167" s="13">
        <f ca="1">'13年1-9支出明细'!BR162/9*12</f>
        <v>0</v>
      </c>
      <c r="FT167" s="13">
        <f ca="1">Sheet2!FC77+Sheet2!BJ77</f>
        <v>0</v>
      </c>
      <c r="FU167" s="13"/>
      <c r="FV167" s="43"/>
      <c r="FW167" s="13">
        <f ca="1">'13年1-9支出明细'!BT162/9*12</f>
        <v>0</v>
      </c>
      <c r="FX167" s="13">
        <f t="shared" si="423"/>
        <v>0</v>
      </c>
      <c r="FY167" s="43">
        <f t="shared" si="363"/>
        <v>0</v>
      </c>
      <c r="FZ167" s="12">
        <f ca="1">'13年1-9支出明细'!BU162/9*12</f>
        <v>2267.88</v>
      </c>
      <c r="GA167" s="12">
        <f t="shared" si="424"/>
        <v>2631.9319443177806</v>
      </c>
      <c r="GB167" s="43">
        <f t="shared" si="364"/>
        <v>7.8384082843734423E-5</v>
      </c>
      <c r="GC167" s="12">
        <f ca="1">'13年1-9支出明细'!BV162/9*12</f>
        <v>0</v>
      </c>
      <c r="GD167" s="12">
        <f t="shared" si="425"/>
        <v>0</v>
      </c>
      <c r="GE167" s="43">
        <f t="shared" si="365"/>
        <v>0</v>
      </c>
      <c r="GF167" s="12">
        <f ca="1">'13年1-9支出明细'!BW162/9*12</f>
        <v>0</v>
      </c>
      <c r="GG167" s="12">
        <f t="shared" si="426"/>
        <v>0</v>
      </c>
      <c r="GH167" s="43">
        <f t="shared" si="366"/>
        <v>0</v>
      </c>
      <c r="GI167" s="12">
        <v>0</v>
      </c>
      <c r="GJ167" s="12">
        <f t="shared" si="427"/>
        <v>0</v>
      </c>
      <c r="GK167" s="43">
        <f t="shared" si="367"/>
        <v>0</v>
      </c>
      <c r="GL167" s="27">
        <f t="shared" si="445"/>
        <v>0</v>
      </c>
      <c r="GM167" s="27">
        <f t="shared" si="428"/>
        <v>0</v>
      </c>
      <c r="GN167" s="43">
        <f t="shared" si="369"/>
        <v>0</v>
      </c>
      <c r="GO167" s="13">
        <f ca="1">'13年1-9支出明细'!BZ162/9*12</f>
        <v>0</v>
      </c>
      <c r="GP167" s="13" t="e">
        <f t="shared" si="429"/>
        <v>#DIV/0!</v>
      </c>
      <c r="GQ167" s="43" t="e">
        <f t="shared" si="370"/>
        <v>#DIV/0!</v>
      </c>
      <c r="GR167" s="13">
        <f ca="1">'13年1-9支出明细'!CA162/9*12</f>
        <v>0</v>
      </c>
      <c r="GS167" s="13">
        <f t="shared" si="430"/>
        <v>0</v>
      </c>
      <c r="GT167" s="43">
        <f t="shared" si="371"/>
        <v>0</v>
      </c>
      <c r="GU167" s="13">
        <f ca="1">'13年1-9支出明细'!CB162/9*12</f>
        <v>0</v>
      </c>
      <c r="GV167" s="27">
        <f t="shared" si="431"/>
        <v>0</v>
      </c>
      <c r="GW167" s="38">
        <f t="shared" si="374"/>
        <v>0</v>
      </c>
      <c r="GX167" s="13">
        <f ca="1">'13年1-9支出明细'!CC162/9*12</f>
        <v>0</v>
      </c>
      <c r="GY167" s="13">
        <f t="shared" si="432"/>
        <v>0</v>
      </c>
      <c r="GZ167" s="43">
        <f t="shared" si="372"/>
        <v>0</v>
      </c>
      <c r="HA167" s="13">
        <f ca="1">'13年1-9支出明细'!CD162/9*12</f>
        <v>0</v>
      </c>
      <c r="HB167" s="13">
        <f t="shared" si="433"/>
        <v>0</v>
      </c>
      <c r="HC167" s="56">
        <f t="shared" si="373"/>
        <v>0</v>
      </c>
    </row>
    <row r="168" spans="1:211">
      <c r="A168" s="18">
        <v>438</v>
      </c>
      <c r="B168" s="3" t="s">
        <v>639</v>
      </c>
      <c r="C168" s="3" t="s">
        <v>457</v>
      </c>
      <c r="D168" s="12">
        <f t="shared" si="435"/>
        <v>517251.52666666667</v>
      </c>
      <c r="E168" s="12">
        <f t="shared" si="436"/>
        <v>347237.4</v>
      </c>
      <c r="F168" s="13">
        <v>196932</v>
      </c>
      <c r="G168" s="26">
        <f t="shared" si="375"/>
        <v>228544.55335308265</v>
      </c>
      <c r="H168" s="40">
        <f t="shared" si="376"/>
        <v>2.8833324724272876E-3</v>
      </c>
      <c r="I168" s="13">
        <v>52086</v>
      </c>
      <c r="J168" s="13">
        <f t="shared" si="377"/>
        <v>60447.116801477991</v>
      </c>
      <c r="K168" s="40">
        <f t="shared" si="310"/>
        <v>1.4029899745718504E-3</v>
      </c>
      <c r="L168" s="13">
        <v>88619.4</v>
      </c>
      <c r="M168" s="13">
        <f t="shared" si="378"/>
        <v>102845.0490088872</v>
      </c>
      <c r="N168" s="40">
        <f t="shared" si="311"/>
        <v>2.883332472427288E-3</v>
      </c>
      <c r="O168" s="13">
        <v>14880</v>
      </c>
      <c r="P168" s="13">
        <v>0</v>
      </c>
      <c r="Q168" s="13">
        <f t="shared" si="441"/>
        <v>17268.615328610231</v>
      </c>
      <c r="R168" s="43">
        <f t="shared" si="442"/>
        <v>2.6620867325032201E-3</v>
      </c>
      <c r="S168" s="124">
        <v>8213.3333333333339</v>
      </c>
      <c r="T168" s="130">
        <v>9600</v>
      </c>
      <c r="U168" s="125">
        <v>0</v>
      </c>
      <c r="V168" s="125">
        <f t="shared" si="379"/>
        <v>11141.042147490474</v>
      </c>
      <c r="W168" s="43">
        <f t="shared" si="314"/>
        <v>1.7174753112924003E-3</v>
      </c>
      <c r="X168" s="13">
        <f ca="1">'13年1-9支出明细'!K163/9*12</f>
        <v>0</v>
      </c>
      <c r="Y168" s="13">
        <f t="shared" si="380"/>
        <v>0</v>
      </c>
      <c r="Z168" s="43">
        <f t="shared" si="315"/>
        <v>0</v>
      </c>
      <c r="AA168" s="13">
        <f ca="1">'13年1-9支出明细'!L163/9*12</f>
        <v>0</v>
      </c>
      <c r="AB168" s="13">
        <f t="shared" si="381"/>
        <v>0</v>
      </c>
      <c r="AC168" s="43">
        <f t="shared" si="316"/>
        <v>0</v>
      </c>
      <c r="AD168" s="13">
        <f ca="1">'13年1-9支出明细'!M163/9*12</f>
        <v>0</v>
      </c>
      <c r="AE168" s="13">
        <f t="shared" si="382"/>
        <v>0</v>
      </c>
      <c r="AF168" s="43">
        <f t="shared" si="317"/>
        <v>0</v>
      </c>
      <c r="AG168" s="13">
        <f ca="1">'13年1-9支出明细'!N163/9*12</f>
        <v>0</v>
      </c>
      <c r="AH168" s="23">
        <v>0</v>
      </c>
      <c r="AI168" s="43">
        <v>0</v>
      </c>
      <c r="AJ168" s="23">
        <f t="shared" si="318"/>
        <v>0</v>
      </c>
      <c r="AK168" s="23">
        <f t="shared" si="319"/>
        <v>0</v>
      </c>
      <c r="AL168" s="43">
        <f t="shared" si="320"/>
        <v>0</v>
      </c>
      <c r="AM168" s="13">
        <f ca="1">'13年1-9支出明细'!P163/9*12</f>
        <v>0</v>
      </c>
      <c r="AN168" s="13">
        <f t="shared" si="383"/>
        <v>0</v>
      </c>
      <c r="AO168" s="43">
        <f t="shared" si="321"/>
        <v>0</v>
      </c>
      <c r="AP168" s="13">
        <f ca="1">'13年1-9支出明细'!Q163/9*12</f>
        <v>0</v>
      </c>
      <c r="AQ168" s="13">
        <f t="shared" si="384"/>
        <v>0</v>
      </c>
      <c r="AR168" s="43">
        <f t="shared" si="322"/>
        <v>0</v>
      </c>
      <c r="AS168" s="13">
        <f ca="1">'13年1-9支出明细'!R163/9*12</f>
        <v>0</v>
      </c>
      <c r="AT168" s="13">
        <f t="shared" si="385"/>
        <v>0</v>
      </c>
      <c r="AU168" s="43">
        <f t="shared" si="323"/>
        <v>0</v>
      </c>
      <c r="AV168" s="13">
        <v>0</v>
      </c>
      <c r="AW168" s="13">
        <f t="shared" si="386"/>
        <v>0</v>
      </c>
      <c r="AX168" s="43">
        <f t="shared" si="324"/>
        <v>0</v>
      </c>
      <c r="AY168" s="12">
        <f t="shared" si="387"/>
        <v>8723.6866666666665</v>
      </c>
      <c r="AZ168" s="31">
        <f t="shared" si="388"/>
        <v>10124.058420295209</v>
      </c>
      <c r="BA168" s="43">
        <f t="shared" si="325"/>
        <v>8.3564362498359768E-5</v>
      </c>
      <c r="BB168" s="13">
        <f ca="1">'13年1-9支出明细'!U163/9*12</f>
        <v>0</v>
      </c>
      <c r="BC168" s="13">
        <f t="shared" si="389"/>
        <v>0</v>
      </c>
      <c r="BD168" s="43">
        <f t="shared" si="326"/>
        <v>0</v>
      </c>
      <c r="BE168" s="13">
        <f ca="1">'13年1-9支出明细'!V163/9*12</f>
        <v>0</v>
      </c>
      <c r="BF168" s="13">
        <f t="shared" si="390"/>
        <v>0</v>
      </c>
      <c r="BG168" s="43">
        <f t="shared" si="327"/>
        <v>0</v>
      </c>
      <c r="BH168" s="13">
        <f ca="1">'13年1-9支出明细'!W163/9*12</f>
        <v>0</v>
      </c>
      <c r="BI168" s="13">
        <f t="shared" si="391"/>
        <v>0</v>
      </c>
      <c r="BJ168" s="43">
        <f t="shared" si="328"/>
        <v>0</v>
      </c>
      <c r="BK168" s="13">
        <f ca="1">'13年1-9支出明细'!X163/9*12</f>
        <v>235.73333333333335</v>
      </c>
      <c r="BL168" s="13">
        <f t="shared" si="392"/>
        <v>273.57447939948827</v>
      </c>
      <c r="BM168" s="43">
        <f t="shared" si="329"/>
        <v>3.4680730042706146E-4</v>
      </c>
      <c r="BN168" s="13">
        <f ca="1">'13年1-9支出明细'!Y163/9*12</f>
        <v>0</v>
      </c>
      <c r="BO168" s="13">
        <f t="shared" si="393"/>
        <v>0</v>
      </c>
      <c r="BP168" s="43">
        <f t="shared" si="330"/>
        <v>0</v>
      </c>
      <c r="BQ168" s="13">
        <f ca="1">'13年1-9支出明细'!Z163/9*12</f>
        <v>533.33333333333326</v>
      </c>
      <c r="BR168" s="13">
        <f ca="1">Sheet2!EP162+Sheet2!V162</f>
        <v>7954.62</v>
      </c>
      <c r="BS168" s="13">
        <f t="shared" si="394"/>
        <v>618.94678597169286</v>
      </c>
      <c r="BT168" s="43">
        <f t="shared" si="331"/>
        <v>6.030490605551874E-6</v>
      </c>
      <c r="BU168" s="13">
        <f ca="1">'13年1-9支出明细'!AB163/9*12</f>
        <v>8892.8266666666659</v>
      </c>
      <c r="BV168" s="13">
        <f t="shared" si="395"/>
        <v>10320.349656631304</v>
      </c>
      <c r="BW168" s="43">
        <f t="shared" si="332"/>
        <v>1.961923455798847E-3</v>
      </c>
      <c r="BX168" s="13">
        <f ca="1">'13年1-9支出明细'!AC163/9*12</f>
        <v>1600</v>
      </c>
      <c r="BY168" s="13">
        <f t="shared" si="396"/>
        <v>1856.8403579150788</v>
      </c>
      <c r="BZ168" s="43">
        <f t="shared" si="333"/>
        <v>1.4264430905729672E-3</v>
      </c>
      <c r="CA168" s="12">
        <f t="shared" si="434"/>
        <v>0</v>
      </c>
      <c r="CB168" s="30">
        <f t="shared" si="397"/>
        <v>0</v>
      </c>
      <c r="CC168" s="43">
        <f t="shared" si="334"/>
        <v>0</v>
      </c>
      <c r="CD168" s="13">
        <f ca="1">'13年1-9支出明细'!AE163/9*12</f>
        <v>0</v>
      </c>
      <c r="CE168" s="13">
        <f t="shared" si="398"/>
        <v>0</v>
      </c>
      <c r="CF168" s="43">
        <f t="shared" si="335"/>
        <v>0</v>
      </c>
      <c r="CG168" s="13">
        <f ca="1">'13年1-9支出明细'!AF163/9*12</f>
        <v>0</v>
      </c>
      <c r="CH168" s="13">
        <f ca="1">Sheet2!BP162+Sheet2!ET162</f>
        <v>0</v>
      </c>
      <c r="CI168" s="13">
        <f t="shared" si="399"/>
        <v>0</v>
      </c>
      <c r="CJ168" s="43">
        <f t="shared" si="336"/>
        <v>0</v>
      </c>
      <c r="CK168" s="12">
        <f t="shared" si="443"/>
        <v>1030</v>
      </c>
      <c r="CL168" s="30">
        <f t="shared" si="400"/>
        <v>1195.3409804078319</v>
      </c>
      <c r="CM168" s="43">
        <f t="shared" si="338"/>
        <v>1.124234076950927E-5</v>
      </c>
      <c r="CN168" s="13">
        <f ca="1">'13年1-9支出明细'!AI163/9*12</f>
        <v>0</v>
      </c>
      <c r="CO168" s="13">
        <f t="shared" si="401"/>
        <v>0</v>
      </c>
      <c r="CP168" s="43">
        <f t="shared" si="339"/>
        <v>0</v>
      </c>
      <c r="CQ168" s="13">
        <f ca="1">'13年1-9支出明细'!AJ163/9*12</f>
        <v>0</v>
      </c>
      <c r="CR168" s="13">
        <f t="shared" si="402"/>
        <v>0</v>
      </c>
      <c r="CS168" s="43">
        <f t="shared" si="340"/>
        <v>0</v>
      </c>
      <c r="CT168" s="13">
        <f ca="1">'13年1-9支出明细'!AK163/9*12</f>
        <v>0</v>
      </c>
      <c r="CU168" s="13">
        <f t="shared" si="403"/>
        <v>0</v>
      </c>
      <c r="CV168" s="43">
        <f t="shared" si="341"/>
        <v>0</v>
      </c>
      <c r="CW168" s="13">
        <f ca="1">'13年1-9支出明细'!AL163/9*12</f>
        <v>0</v>
      </c>
      <c r="CX168" s="13">
        <f t="shared" si="404"/>
        <v>0</v>
      </c>
      <c r="CY168" s="43">
        <f t="shared" si="342"/>
        <v>0</v>
      </c>
      <c r="CZ168" s="13">
        <f ca="1">'13年1-9支出明细'!AM163/9*12</f>
        <v>0</v>
      </c>
      <c r="DA168" s="13">
        <f t="shared" si="405"/>
        <v>0</v>
      </c>
      <c r="DB168" s="43">
        <f t="shared" si="343"/>
        <v>0</v>
      </c>
      <c r="DC168" s="13">
        <f ca="1">'13年1-9支出明细'!AN163/9*12</f>
        <v>0</v>
      </c>
      <c r="DD168" s="13">
        <f t="shared" si="406"/>
        <v>0</v>
      </c>
      <c r="DE168" s="14">
        <f t="shared" si="444"/>
        <v>0</v>
      </c>
      <c r="DF168" s="43">
        <f t="shared" si="345"/>
        <v>0</v>
      </c>
      <c r="DG168" s="13">
        <f ca="1">'13年1-9支出明细'!AP163/9*12</f>
        <v>0</v>
      </c>
      <c r="DH168" s="13">
        <f t="shared" si="407"/>
        <v>0</v>
      </c>
      <c r="DI168" s="43">
        <f t="shared" si="346"/>
        <v>0</v>
      </c>
      <c r="DJ168" s="13">
        <f ca="1">'13年1-9支出明细'!AQ163/9*12</f>
        <v>0</v>
      </c>
      <c r="DK168" s="13">
        <f t="shared" si="408"/>
        <v>0</v>
      </c>
      <c r="DL168" s="43">
        <f t="shared" si="347"/>
        <v>0</v>
      </c>
      <c r="DM168" s="13">
        <f ca="1">'13年1-9支出明细'!AR163/9*12</f>
        <v>0</v>
      </c>
      <c r="DN168" s="13">
        <f ca="1">Sheet2!DK162+Sheet2!AH162</f>
        <v>0</v>
      </c>
      <c r="DO168" s="13"/>
      <c r="DP168" s="43">
        <f t="shared" si="348"/>
        <v>0</v>
      </c>
      <c r="DQ168" s="13">
        <f ca="1">'13年1-9支出明细'!AT163/9*12</f>
        <v>1000</v>
      </c>
      <c r="DR168" s="13">
        <f t="shared" si="409"/>
        <v>1160.5252236969241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43">
        <f t="shared" si="349"/>
        <v>6.5890933584126512E-4</v>
      </c>
      <c r="EA168" s="13">
        <v>0</v>
      </c>
      <c r="EB168" s="13">
        <f t="shared" si="410"/>
        <v>0</v>
      </c>
      <c r="EC168" s="43">
        <f t="shared" si="350"/>
        <v>0</v>
      </c>
      <c r="ED168" s="13">
        <f ca="1">'13年1-9支出明细'!BC163/9*12</f>
        <v>0</v>
      </c>
      <c r="EE168" s="13">
        <f t="shared" si="411"/>
        <v>0</v>
      </c>
      <c r="EF168" s="43">
        <f t="shared" si="351"/>
        <v>0</v>
      </c>
      <c r="EG168" s="13">
        <f ca="1">'13年1-9支出明细'!BD163/9*12</f>
        <v>0</v>
      </c>
      <c r="EH168" s="13">
        <f t="shared" si="412"/>
        <v>0</v>
      </c>
      <c r="EI168" s="43">
        <f t="shared" si="352"/>
        <v>0</v>
      </c>
      <c r="EJ168" s="13">
        <f ca="1">'13年1-9支出明细'!BE163/9*12</f>
        <v>0</v>
      </c>
      <c r="EK168" s="13">
        <f t="shared" si="413"/>
        <v>0</v>
      </c>
      <c r="EL168" s="13">
        <v>0</v>
      </c>
      <c r="EM168" s="43">
        <f t="shared" si="353"/>
        <v>0</v>
      </c>
      <c r="EN168" s="13">
        <f ca="1">'13年1-9支出明细'!BG163/9*12</f>
        <v>0</v>
      </c>
      <c r="EO168" s="13">
        <f t="shared" si="414"/>
        <v>0</v>
      </c>
      <c r="EP168" s="43">
        <f t="shared" si="354"/>
        <v>0</v>
      </c>
      <c r="EQ168" s="13">
        <f ca="1">'13年1-9支出明细'!BH163/9*12</f>
        <v>0</v>
      </c>
      <c r="ER168" s="13">
        <f t="shared" si="415"/>
        <v>0</v>
      </c>
      <c r="ES168" s="43">
        <f t="shared" si="355"/>
        <v>0</v>
      </c>
      <c r="ET168" s="13">
        <v>0</v>
      </c>
      <c r="EU168" s="13">
        <f t="shared" si="416"/>
        <v>0</v>
      </c>
      <c r="EV168" s="43">
        <f t="shared" si="356"/>
        <v>0</v>
      </c>
      <c r="EW168" s="13">
        <v>0</v>
      </c>
      <c r="EX168" s="13">
        <f t="shared" si="417"/>
        <v>0</v>
      </c>
      <c r="EY168" s="43">
        <f t="shared" si="357"/>
        <v>0</v>
      </c>
      <c r="EZ168" s="13">
        <f ca="1">'13年1-9支出明细'!BK163/9*12</f>
        <v>0</v>
      </c>
      <c r="FA168" s="13">
        <f t="shared" si="418"/>
        <v>0</v>
      </c>
      <c r="FB168" s="43">
        <f t="shared" si="358"/>
        <v>0</v>
      </c>
      <c r="FC168" s="13">
        <f ca="1">'13年1-9支出明细'!BL163/9*12</f>
        <v>0</v>
      </c>
      <c r="FD168" s="13">
        <f t="shared" si="419"/>
        <v>0</v>
      </c>
      <c r="FE168" s="43">
        <f t="shared" si="359"/>
        <v>0</v>
      </c>
      <c r="FF168" s="13">
        <f ca="1">'13年1-9支出明细'!BM163/9*12</f>
        <v>0</v>
      </c>
      <c r="FG168" s="13">
        <f t="shared" si="420"/>
        <v>0</v>
      </c>
      <c r="FH168" s="43">
        <f t="shared" si="360"/>
        <v>0</v>
      </c>
      <c r="FI168" s="13">
        <f ca="1">'13年1-9支出明细'!BN163/9*12</f>
        <v>30</v>
      </c>
      <c r="FJ168" s="13">
        <f ca="1">Sheet2!EX162+Sheet2!BF162</f>
        <v>0</v>
      </c>
      <c r="FK168" s="13">
        <f t="shared" si="421"/>
        <v>34.815756710907721</v>
      </c>
      <c r="FL168" s="43">
        <f t="shared" si="361"/>
        <v>2.2949714574399841E-5</v>
      </c>
      <c r="FM168" s="13">
        <f ca="1">'13年1-9支出明细'!BP163/9*12</f>
        <v>0</v>
      </c>
      <c r="FN168" s="13">
        <v>0</v>
      </c>
      <c r="FO168" s="43">
        <v>0</v>
      </c>
      <c r="FP168" s="13">
        <v>0</v>
      </c>
      <c r="FQ168" s="13">
        <f t="shared" si="422"/>
        <v>0</v>
      </c>
      <c r="FR168" s="43">
        <f t="shared" si="362"/>
        <v>0</v>
      </c>
      <c r="FS168" s="13">
        <f ca="1">'13年1-9支出明细'!BR163/9*12</f>
        <v>0</v>
      </c>
      <c r="FT168" s="13">
        <f ca="1">Sheet2!FC78+Sheet2!BJ78</f>
        <v>0</v>
      </c>
      <c r="FU168" s="13"/>
      <c r="FV168" s="43"/>
      <c r="FW168" s="13">
        <f ca="1">'13年1-9支出明细'!BT163/9*12</f>
        <v>0</v>
      </c>
      <c r="FX168" s="13">
        <f t="shared" si="423"/>
        <v>0</v>
      </c>
      <c r="FY168" s="43">
        <f t="shared" si="363"/>
        <v>0</v>
      </c>
      <c r="FZ168" s="12">
        <f ca="1">'13年1-9支出明细'!BU163/9*12</f>
        <v>8438.64</v>
      </c>
      <c r="GA168" s="12">
        <f t="shared" si="424"/>
        <v>9793.2545736978118</v>
      </c>
      <c r="GB168" s="43">
        <f t="shared" si="364"/>
        <v>2.9166228232906989E-4</v>
      </c>
      <c r="GC168" s="12">
        <f ca="1">'13年1-9支出明细'!BV163/9*12</f>
        <v>0</v>
      </c>
      <c r="GD168" s="12">
        <f t="shared" si="425"/>
        <v>0</v>
      </c>
      <c r="GE168" s="43">
        <f t="shared" si="365"/>
        <v>0</v>
      </c>
      <c r="GF168" s="12">
        <f ca="1">'13年1-9支出明细'!BW163/9*12</f>
        <v>0</v>
      </c>
      <c r="GG168" s="12">
        <f t="shared" si="426"/>
        <v>0</v>
      </c>
      <c r="GH168" s="43">
        <f t="shared" si="366"/>
        <v>0</v>
      </c>
      <c r="GI168" s="12">
        <v>151821.79999999999</v>
      </c>
      <c r="GJ168" s="12">
        <f t="shared" si="427"/>
        <v>176193.02840706965</v>
      </c>
      <c r="GK168" s="43">
        <f t="shared" si="367"/>
        <v>1.5235029749426312E-2</v>
      </c>
      <c r="GL168" s="27">
        <f t="shared" si="445"/>
        <v>0</v>
      </c>
      <c r="GM168" s="27">
        <f t="shared" si="428"/>
        <v>0</v>
      </c>
      <c r="GN168" s="43">
        <f t="shared" si="369"/>
        <v>0</v>
      </c>
      <c r="GO168" s="13">
        <f ca="1">'13年1-9支出明细'!BZ163/9*12</f>
        <v>0</v>
      </c>
      <c r="GP168" s="13" t="e">
        <f t="shared" si="429"/>
        <v>#DIV/0!</v>
      </c>
      <c r="GQ168" s="43" t="e">
        <f t="shared" si="370"/>
        <v>#DIV/0!</v>
      </c>
      <c r="GR168" s="13">
        <f ca="1">'13年1-9支出明细'!CA163/9*12</f>
        <v>0</v>
      </c>
      <c r="GS168" s="13">
        <f t="shared" si="430"/>
        <v>0</v>
      </c>
      <c r="GT168" s="43">
        <f t="shared" si="371"/>
        <v>0</v>
      </c>
      <c r="GU168" s="13">
        <f ca="1">'13年1-9支出明细'!CB163/9*12</f>
        <v>0</v>
      </c>
      <c r="GV168" s="27">
        <f t="shared" si="431"/>
        <v>0</v>
      </c>
      <c r="GW168" s="38">
        <f t="shared" si="374"/>
        <v>0</v>
      </c>
      <c r="GX168" s="13">
        <f ca="1">'13年1-9支出明细'!CC163/9*12</f>
        <v>0</v>
      </c>
      <c r="GY168" s="13">
        <f t="shared" si="432"/>
        <v>0</v>
      </c>
      <c r="GZ168" s="43">
        <f t="shared" si="372"/>
        <v>0</v>
      </c>
      <c r="HA168" s="13">
        <f ca="1">'13年1-9支出明细'!CD163/9*12</f>
        <v>0</v>
      </c>
      <c r="HB168" s="13">
        <f t="shared" si="433"/>
        <v>0</v>
      </c>
      <c r="HC168" s="56">
        <f t="shared" si="373"/>
        <v>0</v>
      </c>
    </row>
    <row r="169" spans="1:211">
      <c r="A169" s="18">
        <v>439</v>
      </c>
      <c r="B169" s="3" t="s">
        <v>640</v>
      </c>
      <c r="C169" s="3" t="s">
        <v>458</v>
      </c>
      <c r="D169" s="12">
        <f t="shared" si="435"/>
        <v>322877.95333333331</v>
      </c>
      <c r="E169" s="12">
        <f t="shared" si="436"/>
        <v>299589.2</v>
      </c>
      <c r="F169" s="13">
        <v>174216</v>
      </c>
      <c r="G169" s="26">
        <f t="shared" si="375"/>
        <v>202182.06237158334</v>
      </c>
      <c r="H169" s="40">
        <f t="shared" si="376"/>
        <v>2.5507416266345355E-3</v>
      </c>
      <c r="I169" s="13">
        <v>39776</v>
      </c>
      <c r="J169" s="13">
        <f t="shared" si="377"/>
        <v>46161.051297768849</v>
      </c>
      <c r="K169" s="40">
        <f t="shared" si="310"/>
        <v>1.071407465126328E-3</v>
      </c>
      <c r="L169" s="13">
        <v>78397.2</v>
      </c>
      <c r="M169" s="13">
        <f t="shared" si="378"/>
        <v>90981.928067212517</v>
      </c>
      <c r="N169" s="40">
        <f t="shared" si="311"/>
        <v>2.550741626634536E-3</v>
      </c>
      <c r="O169" s="13">
        <v>0</v>
      </c>
      <c r="P169" s="13">
        <v>0</v>
      </c>
      <c r="Q169" s="13">
        <f t="shared" si="441"/>
        <v>0</v>
      </c>
      <c r="R169" s="43">
        <f t="shared" si="442"/>
        <v>0</v>
      </c>
      <c r="S169" s="124">
        <v>0</v>
      </c>
      <c r="T169" s="130">
        <v>7200</v>
      </c>
      <c r="U169" s="125">
        <v>0</v>
      </c>
      <c r="V169" s="125">
        <f t="shared" si="379"/>
        <v>8355.7816106178561</v>
      </c>
      <c r="W169" s="43">
        <f t="shared" si="314"/>
        <v>1.2881064834693002E-3</v>
      </c>
      <c r="X169" s="13">
        <f ca="1">'13年1-9支出明细'!K164/9*12</f>
        <v>0</v>
      </c>
      <c r="Y169" s="13">
        <f t="shared" si="380"/>
        <v>0</v>
      </c>
      <c r="Z169" s="43">
        <f t="shared" si="315"/>
        <v>0</v>
      </c>
      <c r="AA169" s="13">
        <f ca="1">'13年1-9支出明细'!L164/9*12</f>
        <v>0</v>
      </c>
      <c r="AB169" s="13">
        <f t="shared" si="381"/>
        <v>0</v>
      </c>
      <c r="AC169" s="43">
        <f t="shared" si="316"/>
        <v>0</v>
      </c>
      <c r="AD169" s="13">
        <f ca="1">'13年1-9支出明细'!M164/9*12</f>
        <v>0</v>
      </c>
      <c r="AE169" s="13">
        <f t="shared" si="382"/>
        <v>0</v>
      </c>
      <c r="AF169" s="43">
        <f t="shared" si="317"/>
        <v>0</v>
      </c>
      <c r="AG169" s="13">
        <f ca="1">'13年1-9支出明细'!N164/9*12</f>
        <v>0</v>
      </c>
      <c r="AH169" s="23">
        <v>0</v>
      </c>
      <c r="AI169" s="43">
        <v>0</v>
      </c>
      <c r="AJ169" s="23">
        <f t="shared" si="318"/>
        <v>0</v>
      </c>
      <c r="AK169" s="23">
        <f t="shared" si="319"/>
        <v>0</v>
      </c>
      <c r="AL169" s="43">
        <f t="shared" si="320"/>
        <v>0</v>
      </c>
      <c r="AM169" s="13">
        <f ca="1">'13年1-9支出明细'!P164/9*12</f>
        <v>0</v>
      </c>
      <c r="AN169" s="13">
        <f t="shared" si="383"/>
        <v>0</v>
      </c>
      <c r="AO169" s="43">
        <f t="shared" si="321"/>
        <v>0</v>
      </c>
      <c r="AP169" s="13">
        <f ca="1">'13年1-9支出明细'!Q164/9*12</f>
        <v>0</v>
      </c>
      <c r="AQ169" s="13">
        <f t="shared" si="384"/>
        <v>0</v>
      </c>
      <c r="AR169" s="43">
        <f t="shared" si="322"/>
        <v>0</v>
      </c>
      <c r="AS169" s="13">
        <f ca="1">'13年1-9支出明细'!R164/9*12</f>
        <v>0</v>
      </c>
      <c r="AT169" s="13">
        <f t="shared" si="385"/>
        <v>0</v>
      </c>
      <c r="AU169" s="43">
        <f t="shared" si="323"/>
        <v>0</v>
      </c>
      <c r="AV169" s="13">
        <v>0</v>
      </c>
      <c r="AW169" s="13">
        <f t="shared" si="386"/>
        <v>0</v>
      </c>
      <c r="AX169" s="43">
        <f t="shared" si="324"/>
        <v>0</v>
      </c>
      <c r="AY169" s="12">
        <f t="shared" si="387"/>
        <v>12229.806666666667</v>
      </c>
      <c r="AZ169" s="31">
        <f t="shared" si="388"/>
        <v>14192.999117603469</v>
      </c>
      <c r="BA169" s="43">
        <f t="shared" si="325"/>
        <v>1.1714955346610229E-4</v>
      </c>
      <c r="BB169" s="13">
        <f ca="1">'13年1-9支出明细'!U164/9*12</f>
        <v>0</v>
      </c>
      <c r="BC169" s="13">
        <f t="shared" si="389"/>
        <v>0</v>
      </c>
      <c r="BD169" s="43">
        <f t="shared" si="326"/>
        <v>0</v>
      </c>
      <c r="BE169" s="13">
        <f ca="1">'13年1-9支出明细'!V164/9*12</f>
        <v>0</v>
      </c>
      <c r="BF169" s="13">
        <f t="shared" si="390"/>
        <v>0</v>
      </c>
      <c r="BG169" s="43">
        <f t="shared" si="327"/>
        <v>0</v>
      </c>
      <c r="BH169" s="13">
        <f ca="1">'13年1-9支出明细'!W164/9*12</f>
        <v>0</v>
      </c>
      <c r="BI169" s="13">
        <f t="shared" si="391"/>
        <v>0</v>
      </c>
      <c r="BJ169" s="43">
        <f t="shared" si="328"/>
        <v>0</v>
      </c>
      <c r="BK169" s="13">
        <f ca="1">'13年1-9支出明细'!X164/9*12</f>
        <v>0</v>
      </c>
      <c r="BL169" s="13">
        <f t="shared" si="392"/>
        <v>0</v>
      </c>
      <c r="BM169" s="43">
        <f t="shared" si="329"/>
        <v>0</v>
      </c>
      <c r="BN169" s="13">
        <f ca="1">'13年1-9支出明细'!Y164/9*12</f>
        <v>0</v>
      </c>
      <c r="BO169" s="13">
        <f t="shared" si="393"/>
        <v>0</v>
      </c>
      <c r="BP169" s="43">
        <f t="shared" si="330"/>
        <v>0</v>
      </c>
      <c r="BQ169" s="13">
        <f ca="1">'13年1-9支出明细'!Z164/9*12</f>
        <v>49.466666666666669</v>
      </c>
      <c r="BR169" s="13">
        <f ca="1">Sheet2!EP163+Sheet2!V163</f>
        <v>12180.34</v>
      </c>
      <c r="BS169" s="13">
        <f t="shared" si="394"/>
        <v>57.407314398874526</v>
      </c>
      <c r="BT169" s="43">
        <f t="shared" si="331"/>
        <v>5.5932800366493646E-7</v>
      </c>
      <c r="BU169" s="13">
        <f ca="1">'13年1-9支出明细'!AB164/9*12</f>
        <v>6212.4533333333329</v>
      </c>
      <c r="BV169" s="13">
        <f t="shared" si="395"/>
        <v>7209.7087943733677</v>
      </c>
      <c r="BW169" s="43">
        <f t="shared" si="332"/>
        <v>1.3705830968693568E-3</v>
      </c>
      <c r="BX169" s="13">
        <f ca="1">'13年1-9支出明细'!AC164/9*12</f>
        <v>10028</v>
      </c>
      <c r="BY169" s="13">
        <f t="shared" si="396"/>
        <v>11637.746943232756</v>
      </c>
      <c r="BZ169" s="43">
        <f t="shared" si="333"/>
        <v>8.940232070166072E-3</v>
      </c>
      <c r="CA169" s="12">
        <f t="shared" si="434"/>
        <v>2719.0666666666666</v>
      </c>
      <c r="CB169" s="30">
        <f t="shared" si="397"/>
        <v>3155.5454515801835</v>
      </c>
      <c r="CC169" s="43">
        <f t="shared" si="334"/>
        <v>1.0166952399815993E-5</v>
      </c>
      <c r="CD169" s="13">
        <f ca="1">'13年1-9支出明细'!AE164/9*12</f>
        <v>2719.0666666666666</v>
      </c>
      <c r="CE169" s="13">
        <f t="shared" si="398"/>
        <v>3155.5454515801835</v>
      </c>
      <c r="CF169" s="43">
        <f t="shared" si="335"/>
        <v>1.1769310005629039E-5</v>
      </c>
      <c r="CG169" s="13">
        <f ca="1">'13年1-9支出明细'!AF164/9*12</f>
        <v>0</v>
      </c>
      <c r="CH169" s="13">
        <f ca="1">Sheet2!BP163+Sheet2!ET163</f>
        <v>0</v>
      </c>
      <c r="CI169" s="13">
        <f t="shared" si="399"/>
        <v>0</v>
      </c>
      <c r="CJ169" s="43">
        <f t="shared" si="336"/>
        <v>0</v>
      </c>
      <c r="CK169" s="12">
        <f t="shared" si="443"/>
        <v>0</v>
      </c>
      <c r="CL169" s="30">
        <f t="shared" si="400"/>
        <v>0</v>
      </c>
      <c r="CM169" s="43">
        <f t="shared" si="338"/>
        <v>0</v>
      </c>
      <c r="CN169" s="13">
        <f ca="1">'13年1-9支出明细'!AI164/9*12</f>
        <v>0</v>
      </c>
      <c r="CO169" s="13">
        <f t="shared" si="401"/>
        <v>0</v>
      </c>
      <c r="CP169" s="43">
        <f t="shared" si="339"/>
        <v>0</v>
      </c>
      <c r="CQ169" s="13">
        <f ca="1">'13年1-9支出明细'!AJ164/9*12</f>
        <v>0</v>
      </c>
      <c r="CR169" s="13">
        <f t="shared" si="402"/>
        <v>0</v>
      </c>
      <c r="CS169" s="43">
        <f t="shared" si="340"/>
        <v>0</v>
      </c>
      <c r="CT169" s="13">
        <f ca="1">'13年1-9支出明细'!AK164/9*12</f>
        <v>0</v>
      </c>
      <c r="CU169" s="13">
        <f t="shared" si="403"/>
        <v>0</v>
      </c>
      <c r="CV169" s="43">
        <f t="shared" si="341"/>
        <v>0</v>
      </c>
      <c r="CW169" s="13">
        <f ca="1">'13年1-9支出明细'!AL164/9*12</f>
        <v>0</v>
      </c>
      <c r="CX169" s="13">
        <f t="shared" si="404"/>
        <v>0</v>
      </c>
      <c r="CY169" s="43">
        <f t="shared" si="342"/>
        <v>0</v>
      </c>
      <c r="CZ169" s="13">
        <f ca="1">'13年1-9支出明细'!AM164/9*12</f>
        <v>0</v>
      </c>
      <c r="DA169" s="13">
        <f t="shared" si="405"/>
        <v>0</v>
      </c>
      <c r="DB169" s="43">
        <f t="shared" si="343"/>
        <v>0</v>
      </c>
      <c r="DC169" s="13">
        <f ca="1">'13年1-9支出明细'!AN164/9*12</f>
        <v>0</v>
      </c>
      <c r="DD169" s="13">
        <f t="shared" si="406"/>
        <v>0</v>
      </c>
      <c r="DE169" s="14">
        <f t="shared" si="444"/>
        <v>0</v>
      </c>
      <c r="DF169" s="43">
        <f t="shared" si="345"/>
        <v>0</v>
      </c>
      <c r="DG169" s="13">
        <f ca="1">'13年1-9支出明细'!AP164/9*12</f>
        <v>0</v>
      </c>
      <c r="DH169" s="13">
        <f t="shared" si="407"/>
        <v>0</v>
      </c>
      <c r="DI169" s="43">
        <f t="shared" si="346"/>
        <v>0</v>
      </c>
      <c r="DJ169" s="13">
        <f ca="1">'13年1-9支出明细'!AQ164/9*12</f>
        <v>0</v>
      </c>
      <c r="DK169" s="13">
        <f t="shared" si="408"/>
        <v>0</v>
      </c>
      <c r="DL169" s="43">
        <f t="shared" si="347"/>
        <v>0</v>
      </c>
      <c r="DM169" s="13">
        <f ca="1">'13年1-9支出明细'!AR164/9*12</f>
        <v>0</v>
      </c>
      <c r="DN169" s="13">
        <f ca="1">Sheet2!DK163+Sheet2!AH163</f>
        <v>0</v>
      </c>
      <c r="DO169" s="13"/>
      <c r="DP169" s="43">
        <f t="shared" si="348"/>
        <v>0</v>
      </c>
      <c r="DQ169" s="13">
        <f ca="1">'13年1-9支出明细'!AT164/9*12</f>
        <v>0</v>
      </c>
      <c r="DR169" s="13">
        <f t="shared" si="409"/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43">
        <f t="shared" si="349"/>
        <v>0</v>
      </c>
      <c r="EA169" s="13">
        <v>0</v>
      </c>
      <c r="EB169" s="13">
        <f t="shared" si="410"/>
        <v>0</v>
      </c>
      <c r="EC169" s="43">
        <f t="shared" si="350"/>
        <v>0</v>
      </c>
      <c r="ED169" s="13">
        <f ca="1">'13年1-9支出明细'!BC164/9*12</f>
        <v>0</v>
      </c>
      <c r="EE169" s="13">
        <f t="shared" si="411"/>
        <v>0</v>
      </c>
      <c r="EF169" s="43">
        <f t="shared" si="351"/>
        <v>0</v>
      </c>
      <c r="EG169" s="13">
        <f ca="1">'13年1-9支出明细'!BD164/9*12</f>
        <v>0</v>
      </c>
      <c r="EH169" s="13">
        <f t="shared" si="412"/>
        <v>0</v>
      </c>
      <c r="EI169" s="43">
        <f t="shared" si="352"/>
        <v>0</v>
      </c>
      <c r="EJ169" s="13">
        <f ca="1">'13年1-9支出明细'!BE164/9*12</f>
        <v>0</v>
      </c>
      <c r="EK169" s="13">
        <f t="shared" si="413"/>
        <v>0</v>
      </c>
      <c r="EL169" s="13">
        <v>0</v>
      </c>
      <c r="EM169" s="43">
        <f t="shared" si="353"/>
        <v>0</v>
      </c>
      <c r="EN169" s="13">
        <f ca="1">'13年1-9支出明细'!BG164/9*12</f>
        <v>0</v>
      </c>
      <c r="EO169" s="13">
        <f t="shared" si="414"/>
        <v>0</v>
      </c>
      <c r="EP169" s="43">
        <f t="shared" si="354"/>
        <v>0</v>
      </c>
      <c r="EQ169" s="13">
        <f ca="1">'13年1-9支出明细'!BH164/9*12</f>
        <v>0</v>
      </c>
      <c r="ER169" s="13">
        <f t="shared" si="415"/>
        <v>0</v>
      </c>
      <c r="ES169" s="43">
        <f t="shared" si="355"/>
        <v>0</v>
      </c>
      <c r="ET169" s="13">
        <v>0</v>
      </c>
      <c r="EU169" s="13">
        <f t="shared" si="416"/>
        <v>0</v>
      </c>
      <c r="EV169" s="43">
        <f t="shared" si="356"/>
        <v>0</v>
      </c>
      <c r="EW169" s="13">
        <v>0</v>
      </c>
      <c r="EX169" s="13">
        <f t="shared" si="417"/>
        <v>0</v>
      </c>
      <c r="EY169" s="43">
        <f t="shared" si="357"/>
        <v>0</v>
      </c>
      <c r="EZ169" s="13">
        <f ca="1">'13年1-9支出明细'!BK164/9*12</f>
        <v>0</v>
      </c>
      <c r="FA169" s="13">
        <f t="shared" si="418"/>
        <v>0</v>
      </c>
      <c r="FB169" s="43">
        <f t="shared" si="358"/>
        <v>0</v>
      </c>
      <c r="FC169" s="13">
        <f ca="1">'13年1-9支出明细'!BL164/9*12</f>
        <v>0</v>
      </c>
      <c r="FD169" s="13">
        <f t="shared" si="419"/>
        <v>0</v>
      </c>
      <c r="FE169" s="43">
        <f t="shared" si="359"/>
        <v>0</v>
      </c>
      <c r="FF169" s="13">
        <f ca="1">'13年1-9支出明细'!BM164/9*12</f>
        <v>0</v>
      </c>
      <c r="FG169" s="13">
        <f t="shared" si="420"/>
        <v>0</v>
      </c>
      <c r="FH169" s="43">
        <f t="shared" si="360"/>
        <v>0</v>
      </c>
      <c r="FI169" s="13">
        <f ca="1">'13年1-9支出明细'!BN164/9*12</f>
        <v>0</v>
      </c>
      <c r="FJ169" s="13">
        <f ca="1">Sheet2!EX163+Sheet2!BF163</f>
        <v>0</v>
      </c>
      <c r="FK169" s="13">
        <f t="shared" si="421"/>
        <v>0</v>
      </c>
      <c r="FL169" s="43">
        <f t="shared" si="361"/>
        <v>0</v>
      </c>
      <c r="FM169" s="13">
        <f ca="1">'13年1-9支出明细'!BP164/9*12</f>
        <v>0</v>
      </c>
      <c r="FN169" s="13">
        <v>0</v>
      </c>
      <c r="FO169" s="43">
        <v>0</v>
      </c>
      <c r="FP169" s="13">
        <v>0</v>
      </c>
      <c r="FQ169" s="13">
        <f t="shared" si="422"/>
        <v>0</v>
      </c>
      <c r="FR169" s="43">
        <f t="shared" si="362"/>
        <v>0</v>
      </c>
      <c r="FS169" s="13">
        <f ca="1">'13年1-9支出明细'!BR164/9*12</f>
        <v>0</v>
      </c>
      <c r="FT169" s="13">
        <f ca="1">Sheet2!FC79+Sheet2!BJ79</f>
        <v>0</v>
      </c>
      <c r="FU169" s="13"/>
      <c r="FV169" s="43"/>
      <c r="FW169" s="13">
        <f ca="1">'13年1-9支出明细'!BT164/9*12</f>
        <v>0</v>
      </c>
      <c r="FX169" s="13">
        <f t="shared" si="423"/>
        <v>0</v>
      </c>
      <c r="FY169" s="43">
        <f t="shared" si="363"/>
        <v>0</v>
      </c>
      <c r="FZ169" s="12">
        <f ca="1">'13年1-9支出明细'!BU164/9*12</f>
        <v>8339.880000000001</v>
      </c>
      <c r="GA169" s="12">
        <f t="shared" si="424"/>
        <v>9678.6411026055048</v>
      </c>
      <c r="GB169" s="43">
        <f t="shared" si="364"/>
        <v>2.8824886891140795E-4</v>
      </c>
      <c r="GC169" s="12">
        <f ca="1">'13年1-9支出明细'!BV164/9*12</f>
        <v>0</v>
      </c>
      <c r="GD169" s="12">
        <f t="shared" si="425"/>
        <v>0</v>
      </c>
      <c r="GE169" s="43">
        <f t="shared" si="365"/>
        <v>0</v>
      </c>
      <c r="GF169" s="12">
        <f ca="1">'13年1-9支出明细'!BW164/9*12</f>
        <v>0</v>
      </c>
      <c r="GG169" s="12">
        <f t="shared" si="426"/>
        <v>0</v>
      </c>
      <c r="GH169" s="43">
        <f t="shared" si="366"/>
        <v>0</v>
      </c>
      <c r="GI169" s="12">
        <v>0</v>
      </c>
      <c r="GJ169" s="12">
        <f t="shared" si="427"/>
        <v>0</v>
      </c>
      <c r="GK169" s="43">
        <f t="shared" si="367"/>
        <v>0</v>
      </c>
      <c r="GL169" s="27">
        <f t="shared" si="445"/>
        <v>0</v>
      </c>
      <c r="GM169" s="27">
        <f t="shared" si="428"/>
        <v>0</v>
      </c>
      <c r="GN169" s="43">
        <f t="shared" si="369"/>
        <v>0</v>
      </c>
      <c r="GO169" s="13">
        <f ca="1">'13年1-9支出明细'!BZ164/9*12</f>
        <v>0</v>
      </c>
      <c r="GP169" s="13" t="e">
        <f t="shared" si="429"/>
        <v>#DIV/0!</v>
      </c>
      <c r="GQ169" s="43" t="e">
        <f t="shared" si="370"/>
        <v>#DIV/0!</v>
      </c>
      <c r="GR169" s="13">
        <f ca="1">'13年1-9支出明细'!CA164/9*12</f>
        <v>0</v>
      </c>
      <c r="GS169" s="13">
        <f t="shared" si="430"/>
        <v>0</v>
      </c>
      <c r="GT169" s="43">
        <f t="shared" si="371"/>
        <v>0</v>
      </c>
      <c r="GU169" s="13">
        <f ca="1">'13年1-9支出明细'!CB164/9*12</f>
        <v>0</v>
      </c>
      <c r="GV169" s="27">
        <f t="shared" si="431"/>
        <v>0</v>
      </c>
      <c r="GW169" s="38">
        <f t="shared" si="374"/>
        <v>0</v>
      </c>
      <c r="GX169" s="13">
        <f ca="1">'13年1-9支出明细'!CC164/9*12</f>
        <v>0</v>
      </c>
      <c r="GY169" s="13">
        <f t="shared" si="432"/>
        <v>0</v>
      </c>
      <c r="GZ169" s="43">
        <f t="shared" si="372"/>
        <v>0</v>
      </c>
      <c r="HA169" s="13">
        <f ca="1">'13年1-9支出明细'!CD164/9*12</f>
        <v>0</v>
      </c>
      <c r="HB169" s="13">
        <f t="shared" si="433"/>
        <v>0</v>
      </c>
      <c r="HC169" s="56">
        <f t="shared" si="373"/>
        <v>0</v>
      </c>
    </row>
    <row r="170" spans="1:211">
      <c r="A170" s="18">
        <v>440</v>
      </c>
      <c r="B170" s="3" t="s">
        <v>674</v>
      </c>
      <c r="C170" s="3" t="s">
        <v>459</v>
      </c>
      <c r="D170" s="12">
        <f t="shared" si="435"/>
        <v>33049574.653333336</v>
      </c>
      <c r="E170" s="12">
        <f t="shared" si="436"/>
        <v>7741930.1333333328</v>
      </c>
      <c r="F170" s="13">
        <v>208104</v>
      </c>
      <c r="G170" s="26">
        <f t="shared" si="375"/>
        <v>241509.9411522247</v>
      </c>
      <c r="H170" s="40">
        <f t="shared" si="376"/>
        <v>3.0469046210976798E-3</v>
      </c>
      <c r="I170" s="13">
        <v>0</v>
      </c>
      <c r="J170" s="13">
        <f t="shared" si="377"/>
        <v>0</v>
      </c>
      <c r="K170" s="40">
        <f t="shared" si="310"/>
        <v>0</v>
      </c>
      <c r="L170" s="13">
        <v>93646.8</v>
      </c>
      <c r="M170" s="13">
        <f t="shared" si="378"/>
        <v>108679.47351850112</v>
      </c>
      <c r="N170" s="40">
        <f t="shared" si="311"/>
        <v>3.0469046210976802E-3</v>
      </c>
      <c r="O170" s="13">
        <v>0</v>
      </c>
      <c r="P170" s="13">
        <v>395878.23</v>
      </c>
      <c r="Q170" s="13">
        <f t="shared" si="441"/>
        <v>0</v>
      </c>
      <c r="R170" s="43">
        <f t="shared" si="442"/>
        <v>0</v>
      </c>
      <c r="S170" s="124">
        <v>16000</v>
      </c>
      <c r="T170" s="130">
        <v>1166400</v>
      </c>
      <c r="U170" s="125">
        <v>395878.23</v>
      </c>
      <c r="V170" s="125">
        <f t="shared" si="379"/>
        <v>1353636.6209200926</v>
      </c>
      <c r="W170" s="43">
        <f t="shared" si="314"/>
        <v>0.20867325032202663</v>
      </c>
      <c r="X170" s="13">
        <f ca="1">'13年1-9支出明细'!K165/9*12</f>
        <v>74430.666666666672</v>
      </c>
      <c r="Y170" s="13">
        <f t="shared" si="380"/>
        <v>86378.66608324452</v>
      </c>
      <c r="Z170" s="43">
        <f t="shared" si="315"/>
        <v>3.0562607547824732E-2</v>
      </c>
      <c r="AA170" s="13">
        <f ca="1">'13年1-9支出明细'!L165/9*12</f>
        <v>0</v>
      </c>
      <c r="AB170" s="13">
        <f t="shared" si="381"/>
        <v>0</v>
      </c>
      <c r="AC170" s="43">
        <f t="shared" si="316"/>
        <v>0</v>
      </c>
      <c r="AD170" s="13">
        <f ca="1">'13年1-9支出明细'!M165/9*12</f>
        <v>0</v>
      </c>
      <c r="AE170" s="13">
        <f t="shared" si="382"/>
        <v>0</v>
      </c>
      <c r="AF170" s="43">
        <f t="shared" si="317"/>
        <v>0</v>
      </c>
      <c r="AG170" s="13">
        <f ca="1">'13年1-9支出明细'!N165/9*12</f>
        <v>657925.33333333326</v>
      </c>
      <c r="AH170" s="23">
        <v>0</v>
      </c>
      <c r="AI170" s="43">
        <v>0</v>
      </c>
      <c r="AJ170" s="23">
        <f t="shared" si="318"/>
        <v>577917.33333333337</v>
      </c>
      <c r="AK170" s="23">
        <f t="shared" si="319"/>
        <v>670687.64254499658</v>
      </c>
      <c r="AL170" s="43">
        <f t="shared" si="320"/>
        <v>1</v>
      </c>
      <c r="AM170" s="13">
        <v>5917.333333333333</v>
      </c>
      <c r="AN170" s="13">
        <f t="shared" si="383"/>
        <v>6867.2145903559322</v>
      </c>
      <c r="AO170" s="43">
        <f t="shared" si="321"/>
        <v>1</v>
      </c>
      <c r="AP170" s="13">
        <v>572000</v>
      </c>
      <c r="AQ170" s="13">
        <f t="shared" si="384"/>
        <v>663820.42795464059</v>
      </c>
      <c r="AR170" s="43">
        <f t="shared" si="322"/>
        <v>1</v>
      </c>
      <c r="AS170" s="13">
        <f ca="1">'13年1-9支出明细'!R165/9*12</f>
        <v>0</v>
      </c>
      <c r="AT170" s="13">
        <f t="shared" si="385"/>
        <v>0</v>
      </c>
      <c r="AU170" s="43">
        <f t="shared" si="323"/>
        <v>0</v>
      </c>
      <c r="AV170" s="13">
        <v>4963506</v>
      </c>
      <c r="AW170" s="13">
        <f t="shared" si="386"/>
        <v>5760273.910971025</v>
      </c>
      <c r="AX170" s="43">
        <f t="shared" si="324"/>
        <v>1</v>
      </c>
      <c r="AY170" s="12">
        <f t="shared" si="387"/>
        <v>3381.746666666666</v>
      </c>
      <c r="AZ170" s="31">
        <f t="shared" si="388"/>
        <v>3924.6023068196605</v>
      </c>
      <c r="BA170" s="43">
        <f t="shared" si="325"/>
        <v>3.2393816413735607E-5</v>
      </c>
      <c r="BB170" s="13">
        <f ca="1">'13年1-9支出明细'!U165/9*12</f>
        <v>0</v>
      </c>
      <c r="BC170" s="13">
        <f t="shared" si="389"/>
        <v>0</v>
      </c>
      <c r="BD170" s="43">
        <f t="shared" si="326"/>
        <v>0</v>
      </c>
      <c r="BE170" s="13">
        <f ca="1">'13年1-9支出明细'!V165/9*12</f>
        <v>0</v>
      </c>
      <c r="BF170" s="13">
        <f t="shared" si="390"/>
        <v>0</v>
      </c>
      <c r="BG170" s="43">
        <f t="shared" si="327"/>
        <v>0</v>
      </c>
      <c r="BH170" s="13">
        <f ca="1">'13年1-9支出明细'!W165/9*12</f>
        <v>0</v>
      </c>
      <c r="BI170" s="13">
        <f t="shared" si="391"/>
        <v>0</v>
      </c>
      <c r="BJ170" s="43">
        <f t="shared" si="328"/>
        <v>0</v>
      </c>
      <c r="BK170" s="13">
        <f ca="1">'13年1-9支出明细'!X165/9*12</f>
        <v>0</v>
      </c>
      <c r="BL170" s="13">
        <f t="shared" si="392"/>
        <v>0</v>
      </c>
      <c r="BM170" s="43">
        <f t="shared" si="329"/>
        <v>0</v>
      </c>
      <c r="BN170" s="13">
        <f ca="1">'13年1-9支出明细'!Y165/9*12</f>
        <v>18906.666666666668</v>
      </c>
      <c r="BO170" s="13">
        <f t="shared" si="393"/>
        <v>21941.663562696514</v>
      </c>
      <c r="BP170" s="43">
        <f t="shared" si="330"/>
        <v>9.3527384584057988E-3</v>
      </c>
      <c r="BQ170" s="13">
        <f ca="1">'13年1-9支出明细'!Z165/9*12</f>
        <v>-15069.920000000002</v>
      </c>
      <c r="BR170" s="13">
        <f ca="1">Sheet2!EP164+Sheet2!V164</f>
        <v>-455</v>
      </c>
      <c r="BS170" s="13">
        <f t="shared" si="394"/>
        <v>-17489.022279094756</v>
      </c>
      <c r="BT170" s="43">
        <f t="shared" si="331"/>
        <v>-1.7039814559953435E-4</v>
      </c>
      <c r="BU170" s="13">
        <f ca="1">'13年1-9支出明细'!AB165/9*12</f>
        <v>0</v>
      </c>
      <c r="BV170" s="13">
        <f t="shared" si="395"/>
        <v>0</v>
      </c>
      <c r="BW170" s="43">
        <f t="shared" si="332"/>
        <v>0</v>
      </c>
      <c r="BX170" s="13">
        <f ca="1">'13年1-9支出明细'!AC165/9*12</f>
        <v>0</v>
      </c>
      <c r="BY170" s="13">
        <f t="shared" si="396"/>
        <v>0</v>
      </c>
      <c r="BZ170" s="43">
        <f t="shared" si="333"/>
        <v>0</v>
      </c>
      <c r="CA170" s="12">
        <f t="shared" si="434"/>
        <v>-26158.946666666667</v>
      </c>
      <c r="CB170" s="30">
        <f t="shared" si="397"/>
        <v>-30358.117432009243</v>
      </c>
      <c r="CC170" s="43">
        <f t="shared" si="334"/>
        <v>-9.7811785510711492E-5</v>
      </c>
      <c r="CD170" s="13">
        <f ca="1">'13年1-9支出明细'!AE165/9*12</f>
        <v>-26158.946666666667</v>
      </c>
      <c r="CE170" s="13">
        <f t="shared" si="398"/>
        <v>-30358.117432009243</v>
      </c>
      <c r="CF170" s="43">
        <f t="shared" si="335"/>
        <v>-1.1322736456408438E-4</v>
      </c>
      <c r="CG170" s="13">
        <f ca="1">'13年1-9支出明细'!AF165/9*12</f>
        <v>0</v>
      </c>
      <c r="CH170" s="13">
        <f ca="1">Sheet2!BP164+Sheet2!ET164</f>
        <v>0</v>
      </c>
      <c r="CI170" s="13">
        <f t="shared" si="399"/>
        <v>0</v>
      </c>
      <c r="CJ170" s="43">
        <f t="shared" si="336"/>
        <v>0</v>
      </c>
      <c r="CK170" s="12">
        <f t="shared" si="443"/>
        <v>10402898.48</v>
      </c>
      <c r="CL170" s="30">
        <f t="shared" si="400"/>
        <v>12072826.085598394</v>
      </c>
      <c r="CM170" s="43">
        <f t="shared" si="338"/>
        <v>0.11354653369200973</v>
      </c>
      <c r="CN170" s="13">
        <f ca="1">'13年1-9支出明细'!AI165/9*12</f>
        <v>0</v>
      </c>
      <c r="CO170" s="13">
        <f t="shared" si="401"/>
        <v>0</v>
      </c>
      <c r="CP170" s="43">
        <f t="shared" si="339"/>
        <v>0</v>
      </c>
      <c r="CQ170" s="13">
        <f ca="1">'13年1-9支出明细'!AJ165/9*12</f>
        <v>28</v>
      </c>
      <c r="CR170" s="13">
        <f t="shared" si="402"/>
        <v>32.494706263513876</v>
      </c>
      <c r="CS170" s="43">
        <f t="shared" si="340"/>
        <v>1.5636401542791617E-4</v>
      </c>
      <c r="CT170" s="13">
        <f ca="1">'13年1-9支出明细'!AK165/9*12</f>
        <v>0</v>
      </c>
      <c r="CU170" s="13">
        <f t="shared" si="403"/>
        <v>0</v>
      </c>
      <c r="CV170" s="43">
        <f t="shared" si="341"/>
        <v>0</v>
      </c>
      <c r="CW170" s="13">
        <f ca="1">'13年1-9支出明细'!AL165/9*12</f>
        <v>0</v>
      </c>
      <c r="CX170" s="13">
        <f t="shared" si="404"/>
        <v>0</v>
      </c>
      <c r="CY170" s="43">
        <f t="shared" si="342"/>
        <v>0</v>
      </c>
      <c r="CZ170" s="13">
        <f ca="1">'13年1-9支出明细'!AM165/9*12</f>
        <v>0</v>
      </c>
      <c r="DA170" s="13">
        <f t="shared" si="405"/>
        <v>0</v>
      </c>
      <c r="DB170" s="43">
        <f t="shared" si="343"/>
        <v>0</v>
      </c>
      <c r="DC170" s="13">
        <f ca="1">'13年1-9支出明细'!AN165/9*12</f>
        <v>0</v>
      </c>
      <c r="DD170" s="13">
        <f t="shared" si="406"/>
        <v>0</v>
      </c>
      <c r="DE170" s="14">
        <f t="shared" si="444"/>
        <v>0</v>
      </c>
      <c r="DF170" s="43">
        <f t="shared" si="345"/>
        <v>0</v>
      </c>
      <c r="DG170" s="13">
        <f ca="1">'13年1-9支出明细'!AP165/9*12</f>
        <v>0</v>
      </c>
      <c r="DH170" s="13">
        <f t="shared" si="407"/>
        <v>0</v>
      </c>
      <c r="DI170" s="43">
        <f t="shared" si="346"/>
        <v>0</v>
      </c>
      <c r="DJ170" s="13">
        <f ca="1">'13年1-9支出明细'!AQ165/9*12</f>
        <v>0</v>
      </c>
      <c r="DK170" s="13">
        <f t="shared" si="408"/>
        <v>0</v>
      </c>
      <c r="DL170" s="43">
        <f t="shared" si="347"/>
        <v>0</v>
      </c>
      <c r="DM170" s="13">
        <f ca="1">'13年1-9支出明细'!AR165/9*12</f>
        <v>0</v>
      </c>
      <c r="DN170" s="13">
        <f ca="1">Sheet2!DK164+Sheet2!AH164</f>
        <v>0</v>
      </c>
      <c r="DO170" s="13"/>
      <c r="DP170" s="43">
        <f t="shared" si="348"/>
        <v>0</v>
      </c>
      <c r="DQ170" s="13">
        <f ca="1">'13年1-9支出明细'!AT165/9*12</f>
        <v>0</v>
      </c>
      <c r="DR170" s="13">
        <f t="shared" si="409"/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43">
        <f t="shared" si="349"/>
        <v>0</v>
      </c>
      <c r="EA170" s="13">
        <v>0</v>
      </c>
      <c r="EB170" s="13">
        <f t="shared" si="410"/>
        <v>0</v>
      </c>
      <c r="EC170" s="43">
        <f t="shared" si="350"/>
        <v>0</v>
      </c>
      <c r="ED170" s="13">
        <f ca="1">'13年1-9支出明细'!BC165/9*12</f>
        <v>0</v>
      </c>
      <c r="EE170" s="13">
        <f t="shared" si="411"/>
        <v>0</v>
      </c>
      <c r="EF170" s="43">
        <f t="shared" si="351"/>
        <v>0</v>
      </c>
      <c r="EG170" s="13">
        <f ca="1">'13年1-9支出明细'!BD165/9*12</f>
        <v>0</v>
      </c>
      <c r="EH170" s="13">
        <f t="shared" si="412"/>
        <v>0</v>
      </c>
      <c r="EI170" s="43">
        <f t="shared" si="352"/>
        <v>0</v>
      </c>
      <c r="EJ170" s="13">
        <f ca="1">'13年1-9支出明细'!BE165/9*12</f>
        <v>0</v>
      </c>
      <c r="EK170" s="13">
        <f t="shared" si="413"/>
        <v>0</v>
      </c>
      <c r="EL170" s="13">
        <v>0</v>
      </c>
      <c r="EM170" s="43">
        <f t="shared" si="353"/>
        <v>0</v>
      </c>
      <c r="EN170" s="13">
        <f ca="1">'13年1-9支出明细'!BG165/9*12</f>
        <v>0</v>
      </c>
      <c r="EO170" s="13">
        <f t="shared" si="414"/>
        <v>0</v>
      </c>
      <c r="EP170" s="43">
        <f t="shared" si="354"/>
        <v>0</v>
      </c>
      <c r="EQ170" s="13">
        <f ca="1">'13年1-9支出明细'!BH165/9*12</f>
        <v>0</v>
      </c>
      <c r="ER170" s="13">
        <f t="shared" si="415"/>
        <v>0</v>
      </c>
      <c r="ES170" s="43">
        <f t="shared" si="355"/>
        <v>0</v>
      </c>
      <c r="ET170" s="13">
        <v>0</v>
      </c>
      <c r="EU170" s="13">
        <f t="shared" si="416"/>
        <v>0</v>
      </c>
      <c r="EV170" s="43">
        <f t="shared" si="356"/>
        <v>0</v>
      </c>
      <c r="EW170" s="13">
        <v>0</v>
      </c>
      <c r="EX170" s="13">
        <f t="shared" si="417"/>
        <v>0</v>
      </c>
      <c r="EY170" s="43">
        <f t="shared" si="357"/>
        <v>0</v>
      </c>
      <c r="EZ170" s="13">
        <v>1835126.2666666666</v>
      </c>
      <c r="FA170" s="13">
        <f t="shared" si="418"/>
        <v>2129710.3211354343</v>
      </c>
      <c r="FB170" s="43">
        <f t="shared" si="358"/>
        <v>1</v>
      </c>
      <c r="FC170" s="13">
        <f ca="1">'13年1-9支出明细'!BL165/9*12</f>
        <v>1346424.1066666667</v>
      </c>
      <c r="FD170" s="13">
        <f t="shared" si="419"/>
        <v>1562559.1375802648</v>
      </c>
      <c r="FE170" s="43">
        <f t="shared" si="359"/>
        <v>1</v>
      </c>
      <c r="FF170" s="13">
        <f ca="1">'13年1-9支出明细'!BM165/9*12</f>
        <v>7220397.706666667</v>
      </c>
      <c r="FG170" s="13">
        <f t="shared" si="420"/>
        <v>8379453.6637100922</v>
      </c>
      <c r="FH170" s="43">
        <f t="shared" si="360"/>
        <v>1</v>
      </c>
      <c r="FI170" s="13">
        <f ca="1">'13年1-9支出明细'!BN165/9*12</f>
        <v>922.39999999999986</v>
      </c>
      <c r="FJ170" s="13">
        <f ca="1">Sheet2!EX164+Sheet2!BF164</f>
        <v>0</v>
      </c>
      <c r="FK170" s="13">
        <f t="shared" si="421"/>
        <v>1070.4684663380424</v>
      </c>
      <c r="FL170" s="43">
        <f t="shared" si="361"/>
        <v>7.0562722411421364E-4</v>
      </c>
      <c r="FM170" s="13">
        <f ca="1">'13年1-9支出明细'!BP165/9*12</f>
        <v>0</v>
      </c>
      <c r="FN170" s="13">
        <v>0</v>
      </c>
      <c r="FO170" s="43">
        <v>0</v>
      </c>
      <c r="FP170" s="13">
        <v>0</v>
      </c>
      <c r="FQ170" s="13">
        <f t="shared" si="422"/>
        <v>0</v>
      </c>
      <c r="FR170" s="43">
        <f t="shared" si="362"/>
        <v>0</v>
      </c>
      <c r="FS170" s="13">
        <f ca="1">'13年1-9支出明细'!BR165/9*12</f>
        <v>0</v>
      </c>
      <c r="FT170" s="13">
        <f ca="1">Sheet2!FC80+Sheet2!BJ80</f>
        <v>0</v>
      </c>
      <c r="FU170" s="13"/>
      <c r="FV170" s="43"/>
      <c r="FW170" s="13">
        <f ca="1">'13年1-9支出明细'!BT165/9*12</f>
        <v>0</v>
      </c>
      <c r="FX170" s="13">
        <f t="shared" si="423"/>
        <v>0</v>
      </c>
      <c r="FY170" s="43">
        <f t="shared" si="363"/>
        <v>0</v>
      </c>
      <c r="FZ170" s="12">
        <f ca="1">'13年1-9支出明细'!BU165/9*12</f>
        <v>394.66666666666663</v>
      </c>
      <c r="GA170" s="12">
        <f t="shared" si="424"/>
        <v>458.02062161905269</v>
      </c>
      <c r="GB170" s="43">
        <f t="shared" si="364"/>
        <v>1.3640750258241404E-5</v>
      </c>
      <c r="GC170" s="12">
        <f ca="1">'13年1-9支出明细'!BV165/9*12</f>
        <v>0</v>
      </c>
      <c r="GD170" s="12">
        <f t="shared" si="425"/>
        <v>0</v>
      </c>
      <c r="GE170" s="43">
        <f t="shared" si="365"/>
        <v>0</v>
      </c>
      <c r="GF170" s="12">
        <f ca="1">9470*12</f>
        <v>113640</v>
      </c>
      <c r="GG170" s="12">
        <f t="shared" si="426"/>
        <v>131882.08642091847</v>
      </c>
      <c r="GH170" s="43">
        <f t="shared" si="366"/>
        <v>1</v>
      </c>
      <c r="GI170" s="12">
        <v>9813488.5733333342</v>
      </c>
      <c r="GJ170" s="12">
        <f t="shared" si="427"/>
        <v>11388801.021814875</v>
      </c>
      <c r="GK170" s="43">
        <f t="shared" si="367"/>
        <v>0.98476497025057363</v>
      </c>
      <c r="GL170" s="27">
        <f t="shared" si="445"/>
        <v>5000000</v>
      </c>
      <c r="GM170" s="27">
        <f t="shared" si="428"/>
        <v>5802626.1184846209</v>
      </c>
      <c r="GN170" s="43">
        <f t="shared" si="369"/>
        <v>0.86741784080172124</v>
      </c>
      <c r="GO170" s="13">
        <f ca="1">'13年1-9支出明细'!BZ165/9*12</f>
        <v>0</v>
      </c>
      <c r="GP170" s="13" t="e">
        <f t="shared" si="429"/>
        <v>#DIV/0!</v>
      </c>
      <c r="GQ170" s="43" t="e">
        <f t="shared" si="370"/>
        <v>#DIV/0!</v>
      </c>
      <c r="GR170" s="13">
        <f ca="1">'13年1-9支出明细'!CA165/9*12</f>
        <v>0</v>
      </c>
      <c r="GS170" s="13">
        <f t="shared" si="430"/>
        <v>0</v>
      </c>
      <c r="GT170" s="43">
        <f t="shared" si="371"/>
        <v>0</v>
      </c>
      <c r="GU170" s="13">
        <v>5000000</v>
      </c>
      <c r="GV170" s="27">
        <f t="shared" si="431"/>
        <v>5802626.1184846209</v>
      </c>
      <c r="GW170" s="38">
        <f t="shared" si="374"/>
        <v>1</v>
      </c>
      <c r="GX170" s="13">
        <f ca="1">'13年1-9支出明细'!CC165/9*12</f>
        <v>0</v>
      </c>
      <c r="GY170" s="13">
        <f t="shared" si="432"/>
        <v>0</v>
      </c>
      <c r="GZ170" s="43">
        <f t="shared" si="372"/>
        <v>0</v>
      </c>
      <c r="HA170" s="13">
        <f ca="1">'13年1-9支出明细'!CD165/9*12</f>
        <v>0</v>
      </c>
      <c r="HB170" s="13">
        <f t="shared" si="433"/>
        <v>0</v>
      </c>
      <c r="HC170" s="56">
        <f t="shared" si="373"/>
        <v>0</v>
      </c>
    </row>
    <row r="171" spans="1:211">
      <c r="A171" s="18">
        <v>441</v>
      </c>
      <c r="B171" s="3" t="s">
        <v>642</v>
      </c>
      <c r="C171" s="3" t="s">
        <v>460</v>
      </c>
      <c r="D171" s="12">
        <f t="shared" si="435"/>
        <v>108288.23999999999</v>
      </c>
      <c r="E171" s="12">
        <f t="shared" si="436"/>
        <v>104756.4</v>
      </c>
      <c r="F171" s="13">
        <v>60792</v>
      </c>
      <c r="G171" s="26">
        <f t="shared" si="375"/>
        <v>70550.649398983413</v>
      </c>
      <c r="H171" s="40">
        <f t="shared" si="376"/>
        <v>8.9007143411837426E-4</v>
      </c>
      <c r="I171" s="13">
        <v>14208</v>
      </c>
      <c r="J171" s="13">
        <f t="shared" si="377"/>
        <v>16488.742378285897</v>
      </c>
      <c r="K171" s="40">
        <f t="shared" si="310"/>
        <v>3.8270709132428774E-4</v>
      </c>
      <c r="L171" s="13">
        <v>27356.400000000001</v>
      </c>
      <c r="M171" s="13">
        <f t="shared" si="378"/>
        <v>31747.792229542541</v>
      </c>
      <c r="N171" s="40">
        <f t="shared" si="311"/>
        <v>8.9007143411837437E-4</v>
      </c>
      <c r="O171" s="13">
        <v>0</v>
      </c>
      <c r="P171" s="13">
        <v>0</v>
      </c>
      <c r="Q171" s="13">
        <f t="shared" si="441"/>
        <v>0</v>
      </c>
      <c r="R171" s="43">
        <f t="shared" si="442"/>
        <v>0</v>
      </c>
      <c r="S171" s="124">
        <v>0</v>
      </c>
      <c r="T171" s="130">
        <v>2400</v>
      </c>
      <c r="U171" s="125">
        <v>0</v>
      </c>
      <c r="V171" s="125">
        <f t="shared" si="379"/>
        <v>2785.2605368726186</v>
      </c>
      <c r="W171" s="43">
        <f t="shared" si="314"/>
        <v>4.2936882782310007E-4</v>
      </c>
      <c r="X171" s="13">
        <f ca="1">'13年1-9支出明细'!K166/9*12</f>
        <v>0</v>
      </c>
      <c r="Y171" s="13">
        <f t="shared" si="380"/>
        <v>0</v>
      </c>
      <c r="Z171" s="43">
        <f t="shared" si="315"/>
        <v>0</v>
      </c>
      <c r="AA171" s="13">
        <f ca="1">'13年1-9支出明细'!L166/9*12</f>
        <v>0</v>
      </c>
      <c r="AB171" s="13">
        <f t="shared" si="381"/>
        <v>0</v>
      </c>
      <c r="AC171" s="43">
        <f t="shared" si="316"/>
        <v>0</v>
      </c>
      <c r="AD171" s="13">
        <f ca="1">'13年1-9支出明细'!M166/9*12</f>
        <v>0</v>
      </c>
      <c r="AE171" s="13">
        <f t="shared" si="382"/>
        <v>0</v>
      </c>
      <c r="AF171" s="43">
        <f t="shared" si="317"/>
        <v>0</v>
      </c>
      <c r="AG171" s="13">
        <f ca="1">'13年1-9支出明细'!N166/9*12</f>
        <v>0</v>
      </c>
      <c r="AH171" s="23">
        <v>0</v>
      </c>
      <c r="AI171" s="43">
        <v>0</v>
      </c>
      <c r="AJ171" s="23">
        <f t="shared" si="318"/>
        <v>0</v>
      </c>
      <c r="AK171" s="23">
        <f t="shared" si="319"/>
        <v>0</v>
      </c>
      <c r="AL171" s="43">
        <f t="shared" si="320"/>
        <v>0</v>
      </c>
      <c r="AM171" s="13">
        <f ca="1">'13年1-9支出明细'!P166/9*12</f>
        <v>0</v>
      </c>
      <c r="AN171" s="13">
        <f t="shared" si="383"/>
        <v>0</v>
      </c>
      <c r="AO171" s="43">
        <f t="shared" si="321"/>
        <v>0</v>
      </c>
      <c r="AP171" s="13">
        <f ca="1">'13年1-9支出明细'!Q166/9*12</f>
        <v>0</v>
      </c>
      <c r="AQ171" s="13">
        <f t="shared" si="384"/>
        <v>0</v>
      </c>
      <c r="AR171" s="43">
        <f t="shared" si="322"/>
        <v>0</v>
      </c>
      <c r="AS171" s="13">
        <f ca="1">'13年1-9支出明细'!R166/9*12</f>
        <v>0</v>
      </c>
      <c r="AT171" s="13">
        <f t="shared" si="385"/>
        <v>0</v>
      </c>
      <c r="AU171" s="43">
        <f t="shared" si="323"/>
        <v>0</v>
      </c>
      <c r="AV171" s="13">
        <f ca="1">'13年1-9支出明细'!S166/9*12</f>
        <v>0</v>
      </c>
      <c r="AW171" s="13">
        <f t="shared" si="386"/>
        <v>0</v>
      </c>
      <c r="AX171" s="43">
        <f t="shared" si="324"/>
        <v>0</v>
      </c>
      <c r="AY171" s="12">
        <f t="shared" si="387"/>
        <v>730.94666666666672</v>
      </c>
      <c r="AZ171" s="31">
        <f t="shared" si="388"/>
        <v>848.28204384385447</v>
      </c>
      <c r="BA171" s="43">
        <f t="shared" si="325"/>
        <v>7.0017521896668781E-6</v>
      </c>
      <c r="BB171" s="13">
        <f ca="1">'13年1-9支出明细'!U166/9*12</f>
        <v>0</v>
      </c>
      <c r="BC171" s="13">
        <f t="shared" si="389"/>
        <v>0</v>
      </c>
      <c r="BD171" s="43">
        <f t="shared" si="326"/>
        <v>0</v>
      </c>
      <c r="BE171" s="13">
        <f ca="1">'13年1-9支出明细'!V166/9*12</f>
        <v>0</v>
      </c>
      <c r="BF171" s="13">
        <f t="shared" si="390"/>
        <v>0</v>
      </c>
      <c r="BG171" s="43">
        <f t="shared" si="327"/>
        <v>0</v>
      </c>
      <c r="BH171" s="13">
        <f ca="1">'13年1-9支出明细'!W166/9*12</f>
        <v>0</v>
      </c>
      <c r="BI171" s="13">
        <f t="shared" si="391"/>
        <v>0</v>
      </c>
      <c r="BJ171" s="43">
        <f t="shared" si="328"/>
        <v>0</v>
      </c>
      <c r="BK171" s="13">
        <f ca="1">'13年1-9支出明细'!X166/9*12</f>
        <v>53.866666666666667</v>
      </c>
      <c r="BL171" s="13">
        <f t="shared" si="392"/>
        <v>62.513625383140976</v>
      </c>
      <c r="BM171" s="43">
        <f t="shared" si="329"/>
        <v>7.9247822043287792E-5</v>
      </c>
      <c r="BN171" s="13">
        <f ca="1">'13年1-9支出明细'!Y166/9*12</f>
        <v>0</v>
      </c>
      <c r="BO171" s="13">
        <f t="shared" si="393"/>
        <v>0</v>
      </c>
      <c r="BP171" s="43">
        <f t="shared" si="330"/>
        <v>0</v>
      </c>
      <c r="BQ171" s="13">
        <f ca="1">'13年1-9支出明细'!Z166/9*12</f>
        <v>52</v>
      </c>
      <c r="BR171" s="13">
        <f ca="1">Sheet2!EP165+Sheet2!V165</f>
        <v>625.08000000000004</v>
      </c>
      <c r="BS171" s="13">
        <f t="shared" si="394"/>
        <v>60.347311632240064</v>
      </c>
      <c r="BT171" s="43">
        <f t="shared" si="331"/>
        <v>5.8797283404130784E-7</v>
      </c>
      <c r="BU171" s="13">
        <f ca="1">'13年1-9支出明细'!AB166/9*12</f>
        <v>667.56000000000006</v>
      </c>
      <c r="BV171" s="13">
        <f t="shared" si="395"/>
        <v>774.72021833111864</v>
      </c>
      <c r="BW171" s="43">
        <f t="shared" si="332"/>
        <v>1.4727618914043211E-4</v>
      </c>
      <c r="BX171" s="13">
        <f ca="1">'13年1-9支出明细'!AC166/9*12</f>
        <v>166.66666666666669</v>
      </c>
      <c r="BY171" s="13">
        <f t="shared" si="396"/>
        <v>193.42087061615408</v>
      </c>
      <c r="BZ171" s="43">
        <f t="shared" si="333"/>
        <v>1.485878219346841E-4</v>
      </c>
      <c r="CA171" s="12">
        <f t="shared" si="434"/>
        <v>1228</v>
      </c>
      <c r="CB171" s="30">
        <f t="shared" si="397"/>
        <v>1425.1249746998228</v>
      </c>
      <c r="CC171" s="43">
        <f t="shared" si="334"/>
        <v>4.5916555485855587E-6</v>
      </c>
      <c r="CD171" s="13">
        <f ca="1">'13年1-9支出明细'!AE166/9*12</f>
        <v>1228</v>
      </c>
      <c r="CE171" s="13">
        <f t="shared" si="398"/>
        <v>1425.124974699823</v>
      </c>
      <c r="CF171" s="43">
        <f t="shared" si="335"/>
        <v>5.3153211960890231E-6</v>
      </c>
      <c r="CG171" s="13">
        <f ca="1">'13年1-9支出明细'!AF166/9*12</f>
        <v>0</v>
      </c>
      <c r="CH171" s="13">
        <f ca="1">Sheet2!BP165+Sheet2!ET165</f>
        <v>0</v>
      </c>
      <c r="CI171" s="13">
        <f t="shared" si="399"/>
        <v>0</v>
      </c>
      <c r="CJ171" s="43">
        <f t="shared" si="336"/>
        <v>0</v>
      </c>
      <c r="CK171" s="12">
        <f t="shared" si="443"/>
        <v>0</v>
      </c>
      <c r="CL171" s="30">
        <f t="shared" si="400"/>
        <v>0</v>
      </c>
      <c r="CM171" s="43">
        <f t="shared" si="338"/>
        <v>0</v>
      </c>
      <c r="CN171" s="13">
        <f ca="1">'13年1-9支出明细'!AI166/9*12</f>
        <v>0</v>
      </c>
      <c r="CO171" s="13">
        <f t="shared" si="401"/>
        <v>0</v>
      </c>
      <c r="CP171" s="43">
        <f t="shared" si="339"/>
        <v>0</v>
      </c>
      <c r="CQ171" s="13">
        <f ca="1">'13年1-9支出明细'!AJ166/9*12</f>
        <v>0</v>
      </c>
      <c r="CR171" s="13">
        <f t="shared" si="402"/>
        <v>0</v>
      </c>
      <c r="CS171" s="43">
        <f t="shared" si="340"/>
        <v>0</v>
      </c>
      <c r="CT171" s="13">
        <f ca="1">'13年1-9支出明细'!AK166/9*12</f>
        <v>0</v>
      </c>
      <c r="CU171" s="13">
        <f t="shared" si="403"/>
        <v>0</v>
      </c>
      <c r="CV171" s="43">
        <f t="shared" si="341"/>
        <v>0</v>
      </c>
      <c r="CW171" s="13">
        <f ca="1">'13年1-9支出明细'!AL166/9*12</f>
        <v>0</v>
      </c>
      <c r="CX171" s="13">
        <f t="shared" si="404"/>
        <v>0</v>
      </c>
      <c r="CY171" s="43">
        <f t="shared" si="342"/>
        <v>0</v>
      </c>
      <c r="CZ171" s="13">
        <f ca="1">'13年1-9支出明细'!AM166/9*12</f>
        <v>0</v>
      </c>
      <c r="DA171" s="13">
        <f t="shared" si="405"/>
        <v>0</v>
      </c>
      <c r="DB171" s="43">
        <f t="shared" si="343"/>
        <v>0</v>
      </c>
      <c r="DC171" s="13">
        <f ca="1">'13年1-9支出明细'!AN166/9*12</f>
        <v>0</v>
      </c>
      <c r="DD171" s="13">
        <f t="shared" si="406"/>
        <v>0</v>
      </c>
      <c r="DE171" s="14">
        <f t="shared" si="444"/>
        <v>0</v>
      </c>
      <c r="DF171" s="43">
        <f t="shared" si="345"/>
        <v>0</v>
      </c>
      <c r="DG171" s="13">
        <f ca="1">'13年1-9支出明细'!AP166/9*12</f>
        <v>0</v>
      </c>
      <c r="DH171" s="13">
        <f t="shared" si="407"/>
        <v>0</v>
      </c>
      <c r="DI171" s="43">
        <f t="shared" si="346"/>
        <v>0</v>
      </c>
      <c r="DJ171" s="13">
        <f ca="1">'13年1-9支出明细'!AQ166/9*12</f>
        <v>0</v>
      </c>
      <c r="DK171" s="13">
        <f t="shared" si="408"/>
        <v>0</v>
      </c>
      <c r="DL171" s="43">
        <f t="shared" si="347"/>
        <v>0</v>
      </c>
      <c r="DM171" s="13">
        <f ca="1">'13年1-9支出明细'!AR166/9*12</f>
        <v>0</v>
      </c>
      <c r="DN171" s="13">
        <f ca="1">Sheet2!DK165+Sheet2!AH165</f>
        <v>0</v>
      </c>
      <c r="DO171" s="13"/>
      <c r="DP171" s="43">
        <f t="shared" si="348"/>
        <v>0</v>
      </c>
      <c r="DQ171" s="13">
        <f ca="1">'13年1-9支出明细'!AT166/9*12</f>
        <v>0</v>
      </c>
      <c r="DR171" s="13">
        <f t="shared" si="409"/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43">
        <f t="shared" si="349"/>
        <v>0</v>
      </c>
      <c r="EA171" s="13">
        <v>0</v>
      </c>
      <c r="EB171" s="13">
        <f t="shared" si="410"/>
        <v>0</v>
      </c>
      <c r="EC171" s="43">
        <f t="shared" si="350"/>
        <v>0</v>
      </c>
      <c r="ED171" s="13">
        <f ca="1">'13年1-9支出明细'!BC166/9*12</f>
        <v>0</v>
      </c>
      <c r="EE171" s="13">
        <f t="shared" si="411"/>
        <v>0</v>
      </c>
      <c r="EF171" s="43">
        <f t="shared" si="351"/>
        <v>0</v>
      </c>
      <c r="EG171" s="13">
        <f ca="1">'13年1-9支出明细'!BD166/9*12</f>
        <v>0</v>
      </c>
      <c r="EH171" s="13">
        <f t="shared" si="412"/>
        <v>0</v>
      </c>
      <c r="EI171" s="43">
        <f t="shared" si="352"/>
        <v>0</v>
      </c>
      <c r="EJ171" s="13">
        <f ca="1">'13年1-9支出明细'!BE166/9*12</f>
        <v>0</v>
      </c>
      <c r="EK171" s="13">
        <f t="shared" si="413"/>
        <v>0</v>
      </c>
      <c r="EL171" s="13">
        <v>0</v>
      </c>
      <c r="EM171" s="43">
        <f t="shared" si="353"/>
        <v>0</v>
      </c>
      <c r="EN171" s="13">
        <f ca="1">'13年1-9支出明细'!BG166/9*12</f>
        <v>0</v>
      </c>
      <c r="EO171" s="13">
        <f t="shared" si="414"/>
        <v>0</v>
      </c>
      <c r="EP171" s="43">
        <f t="shared" si="354"/>
        <v>0</v>
      </c>
      <c r="EQ171" s="13">
        <f ca="1">'13年1-9支出明细'!BH166/9*12</f>
        <v>0</v>
      </c>
      <c r="ER171" s="13">
        <f t="shared" si="415"/>
        <v>0</v>
      </c>
      <c r="ES171" s="43">
        <f t="shared" si="355"/>
        <v>0</v>
      </c>
      <c r="ET171" s="13">
        <v>0</v>
      </c>
      <c r="EU171" s="13">
        <f t="shared" si="416"/>
        <v>0</v>
      </c>
      <c r="EV171" s="43">
        <f t="shared" si="356"/>
        <v>0</v>
      </c>
      <c r="EW171" s="13">
        <v>0</v>
      </c>
      <c r="EX171" s="13">
        <f t="shared" si="417"/>
        <v>0</v>
      </c>
      <c r="EY171" s="43">
        <f t="shared" si="357"/>
        <v>0</v>
      </c>
      <c r="EZ171" s="13">
        <f ca="1">'13年1-9支出明细'!BK166/9*12</f>
        <v>0</v>
      </c>
      <c r="FA171" s="13">
        <f t="shared" si="418"/>
        <v>0</v>
      </c>
      <c r="FB171" s="43">
        <f t="shared" si="358"/>
        <v>0</v>
      </c>
      <c r="FC171" s="13">
        <f ca="1">'13年1-9支出明细'!BL166/9*12</f>
        <v>0</v>
      </c>
      <c r="FD171" s="13">
        <f t="shared" si="419"/>
        <v>0</v>
      </c>
      <c r="FE171" s="43">
        <f t="shared" si="359"/>
        <v>0</v>
      </c>
      <c r="FF171" s="13">
        <f ca="1">'13年1-9支出明细'!BM166/9*12</f>
        <v>0</v>
      </c>
      <c r="FG171" s="13">
        <f t="shared" si="420"/>
        <v>0</v>
      </c>
      <c r="FH171" s="43">
        <f t="shared" si="360"/>
        <v>0</v>
      </c>
      <c r="FI171" s="13">
        <f ca="1">'13年1-9支出明细'!BN166/9*12</f>
        <v>0</v>
      </c>
      <c r="FJ171" s="13">
        <f ca="1">Sheet2!EX165+Sheet2!BF165</f>
        <v>0</v>
      </c>
      <c r="FK171" s="13">
        <f t="shared" si="421"/>
        <v>0</v>
      </c>
      <c r="FL171" s="43">
        <f t="shared" si="361"/>
        <v>0</v>
      </c>
      <c r="FM171" s="13">
        <f ca="1">'13年1-9支出明细'!BP166/9*12</f>
        <v>0</v>
      </c>
      <c r="FN171" s="13">
        <v>0</v>
      </c>
      <c r="FO171" s="43">
        <v>0</v>
      </c>
      <c r="FP171" s="13">
        <v>0</v>
      </c>
      <c r="FQ171" s="13">
        <f t="shared" si="422"/>
        <v>0</v>
      </c>
      <c r="FR171" s="43">
        <f t="shared" si="362"/>
        <v>0</v>
      </c>
      <c r="FS171" s="13">
        <f ca="1">'13年1-9支出明细'!BR166/9*12</f>
        <v>0</v>
      </c>
      <c r="FT171" s="13">
        <f ca="1">Sheet2!FC81+Sheet2!BJ81</f>
        <v>0</v>
      </c>
      <c r="FU171" s="13"/>
      <c r="FV171" s="43"/>
      <c r="FW171" s="13">
        <f ca="1">'13年1-9支出明细'!BT166/9*12</f>
        <v>0</v>
      </c>
      <c r="FX171" s="13">
        <f t="shared" si="423"/>
        <v>0</v>
      </c>
      <c r="FY171" s="43">
        <f t="shared" si="363"/>
        <v>0</v>
      </c>
      <c r="FZ171" s="12">
        <f ca="1">'13年1-9支出明细'!BU166/9*12</f>
        <v>1572.8933333333334</v>
      </c>
      <c r="GA171" s="12">
        <f t="shared" si="424"/>
        <v>1825.3823875180672</v>
      </c>
      <c r="GB171" s="43">
        <f t="shared" si="364"/>
        <v>5.4363458976823102E-5</v>
      </c>
      <c r="GC171" s="12">
        <f ca="1">'13年1-9支出明细'!BV166/9*12</f>
        <v>0</v>
      </c>
      <c r="GD171" s="12">
        <f t="shared" si="425"/>
        <v>0</v>
      </c>
      <c r="GE171" s="43">
        <f t="shared" si="365"/>
        <v>0</v>
      </c>
      <c r="GF171" s="12">
        <f ca="1">'13年1-9支出明细'!BW166/9*12</f>
        <v>0</v>
      </c>
      <c r="GG171" s="12">
        <f t="shared" si="426"/>
        <v>0</v>
      </c>
      <c r="GH171" s="43">
        <f t="shared" si="366"/>
        <v>0</v>
      </c>
      <c r="GI171" s="12">
        <v>0</v>
      </c>
      <c r="GJ171" s="12">
        <f t="shared" si="427"/>
        <v>0</v>
      </c>
      <c r="GK171" s="43">
        <f t="shared" si="367"/>
        <v>0</v>
      </c>
      <c r="GL171" s="27">
        <f t="shared" si="445"/>
        <v>0</v>
      </c>
      <c r="GM171" s="27">
        <f t="shared" si="428"/>
        <v>0</v>
      </c>
      <c r="GN171" s="43">
        <f t="shared" si="369"/>
        <v>0</v>
      </c>
      <c r="GO171" s="13">
        <f ca="1">'13年1-9支出明细'!BZ166/9*12</f>
        <v>0</v>
      </c>
      <c r="GP171" s="13" t="e">
        <f t="shared" si="429"/>
        <v>#DIV/0!</v>
      </c>
      <c r="GQ171" s="43" t="e">
        <f t="shared" si="370"/>
        <v>#DIV/0!</v>
      </c>
      <c r="GR171" s="13">
        <f ca="1">'13年1-9支出明细'!CA166/9*12</f>
        <v>0</v>
      </c>
      <c r="GS171" s="13">
        <f t="shared" si="430"/>
        <v>0</v>
      </c>
      <c r="GT171" s="43">
        <f t="shared" si="371"/>
        <v>0</v>
      </c>
      <c r="GU171" s="13">
        <f ca="1">'13年1-9支出明细'!CB166/9*12</f>
        <v>0</v>
      </c>
      <c r="GV171" s="27">
        <f t="shared" si="431"/>
        <v>0</v>
      </c>
      <c r="GW171" s="38">
        <f t="shared" si="374"/>
        <v>0</v>
      </c>
      <c r="GX171" s="13">
        <f ca="1">'13年1-9支出明细'!CC166/9*12</f>
        <v>0</v>
      </c>
      <c r="GY171" s="13">
        <f t="shared" si="432"/>
        <v>0</v>
      </c>
      <c r="GZ171" s="43">
        <f t="shared" si="372"/>
        <v>0</v>
      </c>
      <c r="HA171" s="13">
        <f ca="1">'13年1-9支出明细'!CD166/9*12</f>
        <v>0</v>
      </c>
      <c r="HB171" s="13">
        <f t="shared" si="433"/>
        <v>0</v>
      </c>
      <c r="HC171" s="56">
        <f t="shared" si="373"/>
        <v>0</v>
      </c>
    </row>
    <row r="172" spans="1:211">
      <c r="A172" s="18">
        <v>446</v>
      </c>
      <c r="B172" s="3" t="s">
        <v>643</v>
      </c>
      <c r="C172" s="3" t="s">
        <v>461</v>
      </c>
      <c r="D172" s="12">
        <f t="shared" si="435"/>
        <v>304835.49666666664</v>
      </c>
      <c r="E172" s="12">
        <f t="shared" si="436"/>
        <v>119959.8</v>
      </c>
      <c r="F172" s="13">
        <v>58404</v>
      </c>
      <c r="G172" s="26">
        <f t="shared" si="375"/>
        <v>67779.31516479516</v>
      </c>
      <c r="H172" s="40">
        <f t="shared" si="376"/>
        <v>8.5510810695896711E-4</v>
      </c>
      <c r="I172" s="13">
        <v>32874</v>
      </c>
      <c r="J172" s="13">
        <f t="shared" si="377"/>
        <v>38151.106203812684</v>
      </c>
      <c r="K172" s="40">
        <f t="shared" si="310"/>
        <v>8.8549499719838367E-4</v>
      </c>
      <c r="L172" s="13">
        <v>26281.8</v>
      </c>
      <c r="M172" s="13">
        <f t="shared" si="378"/>
        <v>30500.691824157824</v>
      </c>
      <c r="N172" s="40">
        <f t="shared" si="311"/>
        <v>8.5510810695896722E-4</v>
      </c>
      <c r="O172" s="13">
        <v>0</v>
      </c>
      <c r="P172" s="13">
        <v>0</v>
      </c>
      <c r="Q172" s="13">
        <f t="shared" si="441"/>
        <v>0</v>
      </c>
      <c r="R172" s="43">
        <f t="shared" si="442"/>
        <v>0</v>
      </c>
      <c r="S172" s="124">
        <v>0</v>
      </c>
      <c r="T172" s="130">
        <v>2400</v>
      </c>
      <c r="U172" s="125">
        <v>0</v>
      </c>
      <c r="V172" s="125">
        <f t="shared" si="379"/>
        <v>2785.2605368726186</v>
      </c>
      <c r="W172" s="43">
        <f t="shared" si="314"/>
        <v>4.2936882782310007E-4</v>
      </c>
      <c r="X172" s="13">
        <f ca="1">'13年1-9支出明细'!K167/9*12</f>
        <v>0</v>
      </c>
      <c r="Y172" s="13">
        <f t="shared" si="380"/>
        <v>0</v>
      </c>
      <c r="Z172" s="43">
        <f t="shared" si="315"/>
        <v>0</v>
      </c>
      <c r="AA172" s="13">
        <f ca="1">'13年1-9支出明细'!L167/9*12</f>
        <v>0</v>
      </c>
      <c r="AB172" s="13">
        <f t="shared" si="381"/>
        <v>0</v>
      </c>
      <c r="AC172" s="43">
        <f t="shared" si="316"/>
        <v>0</v>
      </c>
      <c r="AD172" s="13">
        <f ca="1">'13年1-9支出明细'!M167/9*12</f>
        <v>0</v>
      </c>
      <c r="AE172" s="13">
        <f t="shared" si="382"/>
        <v>0</v>
      </c>
      <c r="AF172" s="43">
        <f t="shared" si="317"/>
        <v>0</v>
      </c>
      <c r="AG172" s="13">
        <f ca="1">'13年1-9支出明细'!N167/9*12</f>
        <v>0</v>
      </c>
      <c r="AH172" s="23">
        <v>0</v>
      </c>
      <c r="AI172" s="43">
        <v>0</v>
      </c>
      <c r="AJ172" s="23">
        <f t="shared" si="318"/>
        <v>0</v>
      </c>
      <c r="AK172" s="23">
        <f t="shared" si="319"/>
        <v>0</v>
      </c>
      <c r="AL172" s="43">
        <f t="shared" si="320"/>
        <v>0</v>
      </c>
      <c r="AM172" s="13">
        <f ca="1">'13年1-9支出明细'!P167/9*12</f>
        <v>0</v>
      </c>
      <c r="AN172" s="13">
        <f t="shared" si="383"/>
        <v>0</v>
      </c>
      <c r="AO172" s="43">
        <f t="shared" si="321"/>
        <v>0</v>
      </c>
      <c r="AP172" s="13">
        <f ca="1">'13年1-9支出明细'!Q167/9*12</f>
        <v>0</v>
      </c>
      <c r="AQ172" s="13">
        <f t="shared" si="384"/>
        <v>0</v>
      </c>
      <c r="AR172" s="43">
        <f t="shared" si="322"/>
        <v>0</v>
      </c>
      <c r="AS172" s="13">
        <f ca="1">'13年1-9支出明细'!R167/9*12</f>
        <v>0</v>
      </c>
      <c r="AT172" s="13">
        <f t="shared" si="385"/>
        <v>0</v>
      </c>
      <c r="AU172" s="43">
        <f t="shared" si="323"/>
        <v>0</v>
      </c>
      <c r="AV172" s="13">
        <v>0</v>
      </c>
      <c r="AW172" s="13">
        <f t="shared" si="386"/>
        <v>0</v>
      </c>
      <c r="AX172" s="43">
        <f t="shared" si="324"/>
        <v>0</v>
      </c>
      <c r="AY172" s="12">
        <f t="shared" si="387"/>
        <v>179398.60333333333</v>
      </c>
      <c r="AZ172" s="31">
        <f t="shared" si="388"/>
        <v>208196.60426433242</v>
      </c>
      <c r="BA172" s="43">
        <f t="shared" si="325"/>
        <v>1.7184626744938248E-3</v>
      </c>
      <c r="BB172" s="13">
        <f ca="1">'13年1-9支出明细'!U167/9*12</f>
        <v>0</v>
      </c>
      <c r="BC172" s="13">
        <f t="shared" si="389"/>
        <v>0</v>
      </c>
      <c r="BD172" s="43">
        <f t="shared" si="326"/>
        <v>0</v>
      </c>
      <c r="BE172" s="13">
        <f ca="1">'13年1-9支出明细'!V167/9*12</f>
        <v>0</v>
      </c>
      <c r="BF172" s="13">
        <f t="shared" si="390"/>
        <v>0</v>
      </c>
      <c r="BG172" s="43">
        <f t="shared" si="327"/>
        <v>0</v>
      </c>
      <c r="BH172" s="13">
        <f ca="1">'13年1-9支出明细'!W167/9*12</f>
        <v>0</v>
      </c>
      <c r="BI172" s="13">
        <f t="shared" si="391"/>
        <v>0</v>
      </c>
      <c r="BJ172" s="43">
        <f t="shared" si="328"/>
        <v>0</v>
      </c>
      <c r="BK172" s="13">
        <f ca="1">'13年1-9支出明细'!X167/9*12</f>
        <v>89.066666666666663</v>
      </c>
      <c r="BL172" s="13">
        <f t="shared" si="392"/>
        <v>103.36411325727269</v>
      </c>
      <c r="BM172" s="43">
        <f t="shared" si="329"/>
        <v>1.3103352753692139E-4</v>
      </c>
      <c r="BN172" s="13">
        <f ca="1">'13年1-9支出明细'!Y167/9*12</f>
        <v>866.66666666666674</v>
      </c>
      <c r="BO172" s="13">
        <f t="shared" si="393"/>
        <v>1005.7885272040011</v>
      </c>
      <c r="BP172" s="43">
        <f t="shared" si="330"/>
        <v>4.2872214372099927E-4</v>
      </c>
      <c r="BQ172" s="13">
        <f ca="1">'13年1-9支出明细'!Z167/9*12</f>
        <v>0</v>
      </c>
      <c r="BR172" s="13">
        <f ca="1">Sheet2!EP166+Sheet2!V166</f>
        <v>178442.87</v>
      </c>
      <c r="BS172" s="13">
        <f t="shared" si="394"/>
        <v>0</v>
      </c>
      <c r="BT172" s="43">
        <f t="shared" si="331"/>
        <v>0</v>
      </c>
      <c r="BU172" s="13">
        <f ca="1">'13年1-9支出明细'!AB167/9*12</f>
        <v>232497.15999999997</v>
      </c>
      <c r="BV172" s="13">
        <f t="shared" si="395"/>
        <v>269818.81861789949</v>
      </c>
      <c r="BW172" s="43">
        <f t="shared" si="332"/>
        <v>5.1293210663870367E-2</v>
      </c>
      <c r="BX172" s="13">
        <f ca="1">'13年1-9支出明细'!AC167/9*12</f>
        <v>5426.666666666667</v>
      </c>
      <c r="BY172" s="13">
        <f t="shared" si="396"/>
        <v>6297.7835472619763</v>
      </c>
      <c r="BZ172" s="43">
        <f t="shared" si="333"/>
        <v>4.8380194821933138E-3</v>
      </c>
      <c r="CA172" s="12">
        <f t="shared" si="434"/>
        <v>0</v>
      </c>
      <c r="CB172" s="30">
        <f t="shared" si="397"/>
        <v>0</v>
      </c>
      <c r="CC172" s="43">
        <f t="shared" si="334"/>
        <v>0</v>
      </c>
      <c r="CD172" s="13">
        <f ca="1">'13年1-9支出明细'!AE167/9*12</f>
        <v>0</v>
      </c>
      <c r="CE172" s="13">
        <f t="shared" si="398"/>
        <v>0</v>
      </c>
      <c r="CF172" s="43">
        <f t="shared" si="335"/>
        <v>0</v>
      </c>
      <c r="CG172" s="13">
        <f ca="1">'13年1-9支出明细'!AF167/9*12</f>
        <v>0</v>
      </c>
      <c r="CH172" s="13">
        <f ca="1">Sheet2!BP166+Sheet2!ET166</f>
        <v>0</v>
      </c>
      <c r="CI172" s="13">
        <f t="shared" si="399"/>
        <v>0</v>
      </c>
      <c r="CJ172" s="43">
        <f t="shared" si="336"/>
        <v>0</v>
      </c>
      <c r="CK172" s="12">
        <f t="shared" si="443"/>
        <v>0</v>
      </c>
      <c r="CL172" s="30">
        <f t="shared" si="400"/>
        <v>0</v>
      </c>
      <c r="CM172" s="43">
        <f t="shared" si="338"/>
        <v>0</v>
      </c>
      <c r="CN172" s="13">
        <f ca="1">'13年1-9支出明细'!AI167/9*12</f>
        <v>0</v>
      </c>
      <c r="CO172" s="13">
        <f t="shared" si="401"/>
        <v>0</v>
      </c>
      <c r="CP172" s="43">
        <f t="shared" si="339"/>
        <v>0</v>
      </c>
      <c r="CQ172" s="13">
        <f ca="1">'13年1-9支出明细'!AJ167/9*12</f>
        <v>0</v>
      </c>
      <c r="CR172" s="13">
        <f t="shared" si="402"/>
        <v>0</v>
      </c>
      <c r="CS172" s="43">
        <f t="shared" si="340"/>
        <v>0</v>
      </c>
      <c r="CT172" s="13">
        <f ca="1">'13年1-9支出明细'!AK167/9*12</f>
        <v>0</v>
      </c>
      <c r="CU172" s="13">
        <f t="shared" si="403"/>
        <v>0</v>
      </c>
      <c r="CV172" s="43">
        <f t="shared" si="341"/>
        <v>0</v>
      </c>
      <c r="CW172" s="13">
        <f ca="1">'13年1-9支出明细'!AL167/9*12</f>
        <v>0</v>
      </c>
      <c r="CX172" s="13">
        <f t="shared" si="404"/>
        <v>0</v>
      </c>
      <c r="CY172" s="43">
        <f t="shared" si="342"/>
        <v>0</v>
      </c>
      <c r="CZ172" s="13">
        <f ca="1">'13年1-9支出明细'!AM167/9*12</f>
        <v>0</v>
      </c>
      <c r="DA172" s="13">
        <f t="shared" si="405"/>
        <v>0</v>
      </c>
      <c r="DB172" s="43">
        <f t="shared" si="343"/>
        <v>0</v>
      </c>
      <c r="DC172" s="13">
        <f ca="1">'13年1-9支出明细'!AN167/9*12</f>
        <v>0</v>
      </c>
      <c r="DD172" s="13">
        <f t="shared" si="406"/>
        <v>0</v>
      </c>
      <c r="DE172" s="14">
        <f t="shared" si="444"/>
        <v>0</v>
      </c>
      <c r="DF172" s="43">
        <f t="shared" si="345"/>
        <v>0</v>
      </c>
      <c r="DG172" s="13">
        <f ca="1">'13年1-9支出明细'!AP167/9*12</f>
        <v>0</v>
      </c>
      <c r="DH172" s="13">
        <f t="shared" si="407"/>
        <v>0</v>
      </c>
      <c r="DI172" s="43">
        <f t="shared" si="346"/>
        <v>0</v>
      </c>
      <c r="DJ172" s="13">
        <f ca="1">'13年1-9支出明细'!AQ167/9*12</f>
        <v>0</v>
      </c>
      <c r="DK172" s="13">
        <f t="shared" si="408"/>
        <v>0</v>
      </c>
      <c r="DL172" s="43">
        <f t="shared" si="347"/>
        <v>0</v>
      </c>
      <c r="DM172" s="13">
        <f ca="1">'13年1-9支出明细'!AR167/9*12</f>
        <v>0</v>
      </c>
      <c r="DN172" s="13">
        <f ca="1">Sheet2!DK166+Sheet2!AH166</f>
        <v>0</v>
      </c>
      <c r="DO172" s="13"/>
      <c r="DP172" s="43">
        <f t="shared" si="348"/>
        <v>0</v>
      </c>
      <c r="DQ172" s="13">
        <f ca="1">'13年1-9支出明细'!AT167/9*12</f>
        <v>0</v>
      </c>
      <c r="DR172" s="13">
        <f t="shared" si="409"/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43">
        <f t="shared" si="349"/>
        <v>0</v>
      </c>
      <c r="EA172" s="13">
        <v>0</v>
      </c>
      <c r="EB172" s="13">
        <f t="shared" si="410"/>
        <v>0</v>
      </c>
      <c r="EC172" s="43">
        <f t="shared" si="350"/>
        <v>0</v>
      </c>
      <c r="ED172" s="13">
        <f ca="1">'13年1-9支出明细'!BC167/9*12</f>
        <v>0</v>
      </c>
      <c r="EE172" s="13">
        <f t="shared" si="411"/>
        <v>0</v>
      </c>
      <c r="EF172" s="43">
        <f t="shared" si="351"/>
        <v>0</v>
      </c>
      <c r="EG172" s="13">
        <f ca="1">'13年1-9支出明细'!BD167/9*12</f>
        <v>0</v>
      </c>
      <c r="EH172" s="13">
        <f t="shared" si="412"/>
        <v>0</v>
      </c>
      <c r="EI172" s="43">
        <f t="shared" si="352"/>
        <v>0</v>
      </c>
      <c r="EJ172" s="13">
        <f ca="1">'13年1-9支出明细'!BE167/9*12</f>
        <v>0</v>
      </c>
      <c r="EK172" s="13">
        <f t="shared" si="413"/>
        <v>0</v>
      </c>
      <c r="EL172" s="13">
        <v>0</v>
      </c>
      <c r="EM172" s="43">
        <f t="shared" si="353"/>
        <v>0</v>
      </c>
      <c r="EN172" s="13">
        <f ca="1">'13年1-9支出明细'!BG167/9*12</f>
        <v>0</v>
      </c>
      <c r="EO172" s="13">
        <f t="shared" si="414"/>
        <v>0</v>
      </c>
      <c r="EP172" s="43">
        <f t="shared" si="354"/>
        <v>0</v>
      </c>
      <c r="EQ172" s="13">
        <f ca="1">'13年1-9支出明细'!BH167/9*12</f>
        <v>0</v>
      </c>
      <c r="ER172" s="13">
        <f t="shared" si="415"/>
        <v>0</v>
      </c>
      <c r="ES172" s="43">
        <f t="shared" si="355"/>
        <v>0</v>
      </c>
      <c r="ET172" s="13">
        <v>0</v>
      </c>
      <c r="EU172" s="13">
        <f t="shared" si="416"/>
        <v>0</v>
      </c>
      <c r="EV172" s="43">
        <f t="shared" si="356"/>
        <v>0</v>
      </c>
      <c r="EW172" s="13">
        <v>0</v>
      </c>
      <c r="EX172" s="13">
        <f t="shared" si="417"/>
        <v>0</v>
      </c>
      <c r="EY172" s="43">
        <f t="shared" si="357"/>
        <v>0</v>
      </c>
      <c r="EZ172" s="13">
        <v>0</v>
      </c>
      <c r="FA172" s="13">
        <f t="shared" si="418"/>
        <v>0</v>
      </c>
      <c r="FB172" s="43">
        <f t="shared" si="358"/>
        <v>0</v>
      </c>
      <c r="FC172" s="13">
        <f ca="1">'13年1-9支出明细'!BL167/9*12</f>
        <v>0</v>
      </c>
      <c r="FD172" s="13">
        <f t="shared" si="419"/>
        <v>0</v>
      </c>
      <c r="FE172" s="43">
        <f t="shared" si="359"/>
        <v>0</v>
      </c>
      <c r="FF172" s="13">
        <f ca="1">'13年1-9支出明细'!BM167/9*12</f>
        <v>0</v>
      </c>
      <c r="FG172" s="13">
        <f t="shared" si="420"/>
        <v>0</v>
      </c>
      <c r="FH172" s="43">
        <f t="shared" si="360"/>
        <v>0</v>
      </c>
      <c r="FI172" s="13">
        <f ca="1">'13年1-9支出明细'!BN167/9*12</f>
        <v>0</v>
      </c>
      <c r="FJ172" s="13">
        <f ca="1">Sheet2!EX166+Sheet2!BF166</f>
        <v>0</v>
      </c>
      <c r="FK172" s="13">
        <f t="shared" si="421"/>
        <v>0</v>
      </c>
      <c r="FL172" s="43">
        <f t="shared" si="361"/>
        <v>0</v>
      </c>
      <c r="FM172" s="13">
        <f ca="1">'13年1-9支出明细'!BP167/9*12</f>
        <v>0</v>
      </c>
      <c r="FN172" s="13">
        <v>0</v>
      </c>
      <c r="FO172" s="43">
        <v>0</v>
      </c>
      <c r="FP172" s="13">
        <v>0</v>
      </c>
      <c r="FQ172" s="13">
        <f t="shared" si="422"/>
        <v>0</v>
      </c>
      <c r="FR172" s="43">
        <f t="shared" si="362"/>
        <v>0</v>
      </c>
      <c r="FS172" s="13">
        <f ca="1">'13年1-9支出明细'!BR167/9*12</f>
        <v>0</v>
      </c>
      <c r="FT172" s="13">
        <f ca="1">Sheet2!FC82+Sheet2!BJ82</f>
        <v>0</v>
      </c>
      <c r="FU172" s="13"/>
      <c r="FV172" s="43"/>
      <c r="FW172" s="13">
        <f ca="1">'13年1-9支出明细'!BT167/9*12</f>
        <v>0</v>
      </c>
      <c r="FX172" s="13">
        <f t="shared" si="423"/>
        <v>0</v>
      </c>
      <c r="FY172" s="43">
        <f t="shared" si="363"/>
        <v>0</v>
      </c>
      <c r="FZ172" s="12">
        <f ca="1">'13年1-9支出明细'!BU167/9*12</f>
        <v>5477.0933333333332</v>
      </c>
      <c r="GA172" s="12">
        <f t="shared" si="424"/>
        <v>6356.3049658755981</v>
      </c>
      <c r="GB172" s="43">
        <f t="shared" si="364"/>
        <v>1.8930319839800407E-4</v>
      </c>
      <c r="GC172" s="12">
        <f ca="1">'13年1-9支出明细'!BV167/9*12</f>
        <v>0</v>
      </c>
      <c r="GD172" s="12">
        <f t="shared" si="425"/>
        <v>0</v>
      </c>
      <c r="GE172" s="43">
        <f t="shared" si="365"/>
        <v>0</v>
      </c>
      <c r="GF172" s="12">
        <f ca="1">'13年1-9支出明细'!BW167/9*12</f>
        <v>0</v>
      </c>
      <c r="GG172" s="12">
        <f t="shared" si="426"/>
        <v>0</v>
      </c>
      <c r="GH172" s="43">
        <f t="shared" si="366"/>
        <v>0</v>
      </c>
      <c r="GI172" s="12">
        <v>0</v>
      </c>
      <c r="GJ172" s="12">
        <f t="shared" si="427"/>
        <v>0</v>
      </c>
      <c r="GK172" s="43">
        <f t="shared" si="367"/>
        <v>0</v>
      </c>
      <c r="GL172" s="27">
        <f t="shared" si="445"/>
        <v>0</v>
      </c>
      <c r="GM172" s="27">
        <f t="shared" si="428"/>
        <v>0</v>
      </c>
      <c r="GN172" s="43">
        <f t="shared" si="369"/>
        <v>0</v>
      </c>
      <c r="GO172" s="13">
        <f ca="1">'13年1-9支出明细'!BZ167/9*12</f>
        <v>0</v>
      </c>
      <c r="GP172" s="13" t="e">
        <f t="shared" si="429"/>
        <v>#DIV/0!</v>
      </c>
      <c r="GQ172" s="43" t="e">
        <f t="shared" si="370"/>
        <v>#DIV/0!</v>
      </c>
      <c r="GR172" s="13">
        <f ca="1">'13年1-9支出明细'!CA167/9*12</f>
        <v>0</v>
      </c>
      <c r="GS172" s="13">
        <f t="shared" si="430"/>
        <v>0</v>
      </c>
      <c r="GT172" s="43">
        <f t="shared" si="371"/>
        <v>0</v>
      </c>
      <c r="GU172" s="13">
        <f ca="1">'13年1-9支出明细'!CB167/9*12</f>
        <v>0</v>
      </c>
      <c r="GV172" s="27">
        <f t="shared" si="431"/>
        <v>0</v>
      </c>
      <c r="GW172" s="38">
        <f t="shared" si="374"/>
        <v>0</v>
      </c>
      <c r="GX172" s="13">
        <f ca="1">'13年1-9支出明细'!CC167/9*12</f>
        <v>0</v>
      </c>
      <c r="GY172" s="13">
        <f t="shared" si="432"/>
        <v>0</v>
      </c>
      <c r="GZ172" s="43">
        <f t="shared" si="372"/>
        <v>0</v>
      </c>
      <c r="HA172" s="13">
        <f ca="1">'13年1-9支出明细'!CD167/9*12</f>
        <v>0</v>
      </c>
      <c r="HB172" s="13">
        <f t="shared" si="433"/>
        <v>0</v>
      </c>
      <c r="HC172" s="56">
        <f t="shared" si="373"/>
        <v>0</v>
      </c>
    </row>
    <row r="173" spans="1:211">
      <c r="A173" s="18">
        <v>447</v>
      </c>
      <c r="B173" s="3" t="s">
        <v>644</v>
      </c>
      <c r="C173" s="3" t="s">
        <v>462</v>
      </c>
      <c r="D173" s="12">
        <f t="shared" si="435"/>
        <v>210491.29333333333</v>
      </c>
      <c r="E173" s="12">
        <f t="shared" si="436"/>
        <v>202405.4</v>
      </c>
      <c r="F173" s="13">
        <v>117012</v>
      </c>
      <c r="G173" s="26">
        <f t="shared" si="375"/>
        <v>135795.37747522446</v>
      </c>
      <c r="H173" s="40">
        <f t="shared" si="376"/>
        <v>1.7132030308109488E-3</v>
      </c>
      <c r="I173" s="13">
        <v>27938</v>
      </c>
      <c r="J173" s="13">
        <f t="shared" si="377"/>
        <v>32422.753699644669</v>
      </c>
      <c r="K173" s="40">
        <f t="shared" si="310"/>
        <v>7.5253876107952923E-4</v>
      </c>
      <c r="L173" s="13">
        <v>52655.4</v>
      </c>
      <c r="M173" s="13">
        <f t="shared" si="378"/>
        <v>61107.919863851028</v>
      </c>
      <c r="N173" s="40">
        <f t="shared" si="311"/>
        <v>1.7132030308109492E-3</v>
      </c>
      <c r="O173" s="13">
        <v>0</v>
      </c>
      <c r="P173" s="13">
        <v>0</v>
      </c>
      <c r="Q173" s="13">
        <f t="shared" si="441"/>
        <v>0</v>
      </c>
      <c r="R173" s="43">
        <f t="shared" si="442"/>
        <v>0</v>
      </c>
      <c r="S173" s="124">
        <v>0</v>
      </c>
      <c r="T173" s="130">
        <v>4800</v>
      </c>
      <c r="U173" s="125">
        <v>0</v>
      </c>
      <c r="V173" s="125">
        <f t="shared" si="379"/>
        <v>5570.5210737452371</v>
      </c>
      <c r="W173" s="43">
        <f t="shared" si="314"/>
        <v>8.5873765564620013E-4</v>
      </c>
      <c r="X173" s="13">
        <f ca="1">'13年1-9支出明细'!K168/9*12</f>
        <v>0</v>
      </c>
      <c r="Y173" s="13">
        <f t="shared" si="380"/>
        <v>0</v>
      </c>
      <c r="Z173" s="43">
        <f t="shared" si="315"/>
        <v>0</v>
      </c>
      <c r="AA173" s="13">
        <f ca="1">'13年1-9支出明细'!L168/9*12</f>
        <v>0</v>
      </c>
      <c r="AB173" s="13">
        <f t="shared" si="381"/>
        <v>0</v>
      </c>
      <c r="AC173" s="43">
        <f t="shared" si="316"/>
        <v>0</v>
      </c>
      <c r="AD173" s="13">
        <f ca="1">'13年1-9支出明细'!M168/9*12</f>
        <v>0</v>
      </c>
      <c r="AE173" s="13">
        <f t="shared" si="382"/>
        <v>0</v>
      </c>
      <c r="AF173" s="43">
        <f t="shared" si="317"/>
        <v>0</v>
      </c>
      <c r="AG173" s="13">
        <f ca="1">'13年1-9支出明细'!N168/9*12</f>
        <v>0</v>
      </c>
      <c r="AH173" s="23">
        <v>0</v>
      </c>
      <c r="AI173" s="43">
        <v>0</v>
      </c>
      <c r="AJ173" s="23">
        <f t="shared" si="318"/>
        <v>0</v>
      </c>
      <c r="AK173" s="23">
        <f t="shared" si="319"/>
        <v>0</v>
      </c>
      <c r="AL173" s="43">
        <f t="shared" si="320"/>
        <v>0</v>
      </c>
      <c r="AM173" s="13">
        <f ca="1">'13年1-9支出明细'!P168/9*12</f>
        <v>0</v>
      </c>
      <c r="AN173" s="13">
        <f t="shared" si="383"/>
        <v>0</v>
      </c>
      <c r="AO173" s="43">
        <f t="shared" si="321"/>
        <v>0</v>
      </c>
      <c r="AP173" s="13">
        <f ca="1">'13年1-9支出明细'!Q168/9*12</f>
        <v>0</v>
      </c>
      <c r="AQ173" s="13">
        <f t="shared" si="384"/>
        <v>0</v>
      </c>
      <c r="AR173" s="43">
        <f t="shared" si="322"/>
        <v>0</v>
      </c>
      <c r="AS173" s="13">
        <f ca="1">'13年1-9支出明细'!R168/9*12</f>
        <v>0</v>
      </c>
      <c r="AT173" s="13">
        <f t="shared" si="385"/>
        <v>0</v>
      </c>
      <c r="AU173" s="43">
        <f t="shared" si="323"/>
        <v>0</v>
      </c>
      <c r="AV173" s="13">
        <f ca="1">'13年1-9支出明细'!S168/9*12</f>
        <v>0</v>
      </c>
      <c r="AW173" s="13">
        <f t="shared" si="386"/>
        <v>0</v>
      </c>
      <c r="AX173" s="43">
        <f t="shared" si="324"/>
        <v>0</v>
      </c>
      <c r="AY173" s="12">
        <f t="shared" si="387"/>
        <v>4263.04</v>
      </c>
      <c r="AZ173" s="31">
        <f t="shared" si="388"/>
        <v>4947.3654496289355</v>
      </c>
      <c r="BA173" s="43">
        <f t="shared" si="325"/>
        <v>4.0835742217358521E-5</v>
      </c>
      <c r="BB173" s="13">
        <f ca="1">'13年1-9支出明细'!U168/9*12</f>
        <v>0</v>
      </c>
      <c r="BC173" s="13">
        <f t="shared" si="389"/>
        <v>0</v>
      </c>
      <c r="BD173" s="43">
        <f t="shared" si="326"/>
        <v>0</v>
      </c>
      <c r="BE173" s="13">
        <f ca="1">'13年1-9支出明细'!V168/9*12</f>
        <v>0</v>
      </c>
      <c r="BF173" s="13">
        <f t="shared" si="390"/>
        <v>0</v>
      </c>
      <c r="BG173" s="43">
        <f t="shared" si="327"/>
        <v>0</v>
      </c>
      <c r="BH173" s="13">
        <f ca="1">'13年1-9支出明细'!W168/9*12</f>
        <v>0</v>
      </c>
      <c r="BI173" s="13">
        <f t="shared" si="391"/>
        <v>0</v>
      </c>
      <c r="BJ173" s="43">
        <f t="shared" si="328"/>
        <v>0</v>
      </c>
      <c r="BK173" s="13">
        <f ca="1">'13年1-9支出明细'!X168/9*12</f>
        <v>0</v>
      </c>
      <c r="BL173" s="13">
        <f t="shared" si="392"/>
        <v>0</v>
      </c>
      <c r="BM173" s="43">
        <f t="shared" si="329"/>
        <v>0</v>
      </c>
      <c r="BN173" s="13">
        <f ca="1">'13年1-9支出明细'!Y168/9*12</f>
        <v>0</v>
      </c>
      <c r="BO173" s="13">
        <f t="shared" si="393"/>
        <v>0</v>
      </c>
      <c r="BP173" s="43">
        <f t="shared" si="330"/>
        <v>0</v>
      </c>
      <c r="BQ173" s="13">
        <f ca="1">'13年1-9支出明细'!Z168/9*12</f>
        <v>0</v>
      </c>
      <c r="BR173" s="13">
        <f ca="1">Sheet2!EP167+Sheet2!V167</f>
        <v>4263.04</v>
      </c>
      <c r="BS173" s="13">
        <f t="shared" si="394"/>
        <v>0</v>
      </c>
      <c r="BT173" s="43">
        <f t="shared" si="331"/>
        <v>0</v>
      </c>
      <c r="BU173" s="13">
        <f ca="1">'13年1-9支出明细'!AB168/9*12</f>
        <v>4964.0533333333333</v>
      </c>
      <c r="BV173" s="13">
        <f t="shared" si="395"/>
        <v>5760.9091051101286</v>
      </c>
      <c r="BW173" s="43">
        <f t="shared" si="332"/>
        <v>1.0951627683252329E-3</v>
      </c>
      <c r="BX173" s="13">
        <f ca="1">'13年1-9支出明细'!AC168/9*12</f>
        <v>720</v>
      </c>
      <c r="BY173" s="13">
        <f t="shared" si="396"/>
        <v>835.57816106178541</v>
      </c>
      <c r="BZ173" s="43">
        <f t="shared" si="333"/>
        <v>6.4189939075783519E-4</v>
      </c>
      <c r="CA173" s="12">
        <f t="shared" si="434"/>
        <v>0</v>
      </c>
      <c r="CB173" s="30">
        <f t="shared" si="397"/>
        <v>0</v>
      </c>
      <c r="CC173" s="43">
        <f t="shared" si="334"/>
        <v>0</v>
      </c>
      <c r="CD173" s="13">
        <f ca="1">'13年1-9支出明细'!AE168/9*12</f>
        <v>0</v>
      </c>
      <c r="CE173" s="13">
        <f t="shared" si="398"/>
        <v>0</v>
      </c>
      <c r="CF173" s="43">
        <f t="shared" si="335"/>
        <v>0</v>
      </c>
      <c r="CG173" s="13">
        <f ca="1">'13年1-9支出明细'!AF168/9*12</f>
        <v>0</v>
      </c>
      <c r="CH173" s="13">
        <f ca="1">Sheet2!BP167+Sheet2!ET167</f>
        <v>0</v>
      </c>
      <c r="CI173" s="13">
        <f t="shared" si="399"/>
        <v>0</v>
      </c>
      <c r="CJ173" s="43">
        <f t="shared" si="336"/>
        <v>0</v>
      </c>
      <c r="CK173" s="12">
        <f t="shared" si="443"/>
        <v>0</v>
      </c>
      <c r="CL173" s="30">
        <f t="shared" si="400"/>
        <v>0</v>
      </c>
      <c r="CM173" s="43">
        <f t="shared" si="338"/>
        <v>0</v>
      </c>
      <c r="CN173" s="13">
        <f ca="1">'13年1-9支出明细'!AI168/9*12</f>
        <v>0</v>
      </c>
      <c r="CO173" s="13">
        <f t="shared" si="401"/>
        <v>0</v>
      </c>
      <c r="CP173" s="43">
        <f t="shared" si="339"/>
        <v>0</v>
      </c>
      <c r="CQ173" s="13">
        <f ca="1">'13年1-9支出明细'!AJ168/9*12</f>
        <v>0</v>
      </c>
      <c r="CR173" s="13">
        <f t="shared" si="402"/>
        <v>0</v>
      </c>
      <c r="CS173" s="43">
        <f t="shared" si="340"/>
        <v>0</v>
      </c>
      <c r="CT173" s="13">
        <f ca="1">'13年1-9支出明细'!AK168/9*12</f>
        <v>0</v>
      </c>
      <c r="CU173" s="13">
        <f t="shared" si="403"/>
        <v>0</v>
      </c>
      <c r="CV173" s="43">
        <f t="shared" si="341"/>
        <v>0</v>
      </c>
      <c r="CW173" s="13">
        <f ca="1">'13年1-9支出明细'!AL168/9*12</f>
        <v>0</v>
      </c>
      <c r="CX173" s="13">
        <f t="shared" si="404"/>
        <v>0</v>
      </c>
      <c r="CY173" s="43">
        <f t="shared" si="342"/>
        <v>0</v>
      </c>
      <c r="CZ173" s="13">
        <f ca="1">'13年1-9支出明细'!AM168/9*12</f>
        <v>0</v>
      </c>
      <c r="DA173" s="13">
        <f t="shared" si="405"/>
        <v>0</v>
      </c>
      <c r="DB173" s="43">
        <f t="shared" si="343"/>
        <v>0</v>
      </c>
      <c r="DC173" s="13">
        <f ca="1">'13年1-9支出明细'!AN168/9*12</f>
        <v>0</v>
      </c>
      <c r="DD173" s="13">
        <f t="shared" si="406"/>
        <v>0</v>
      </c>
      <c r="DE173" s="14">
        <f t="shared" si="444"/>
        <v>0</v>
      </c>
      <c r="DF173" s="43">
        <f t="shared" si="345"/>
        <v>0</v>
      </c>
      <c r="DG173" s="13">
        <f ca="1">'13年1-9支出明细'!AP168/9*12</f>
        <v>0</v>
      </c>
      <c r="DH173" s="13">
        <f t="shared" si="407"/>
        <v>0</v>
      </c>
      <c r="DI173" s="43">
        <f t="shared" si="346"/>
        <v>0</v>
      </c>
      <c r="DJ173" s="13">
        <f ca="1">'13年1-9支出明细'!AQ168/9*12</f>
        <v>0</v>
      </c>
      <c r="DK173" s="13">
        <f t="shared" si="408"/>
        <v>0</v>
      </c>
      <c r="DL173" s="43">
        <f t="shared" si="347"/>
        <v>0</v>
      </c>
      <c r="DM173" s="13">
        <f ca="1">'13年1-9支出明细'!AR168/9*12</f>
        <v>0</v>
      </c>
      <c r="DN173" s="13">
        <f ca="1">Sheet2!DK167+Sheet2!AH167</f>
        <v>0</v>
      </c>
      <c r="DO173" s="13"/>
      <c r="DP173" s="43">
        <f t="shared" si="348"/>
        <v>0</v>
      </c>
      <c r="DQ173" s="13">
        <f ca="1">'13年1-9支出明细'!AT168/9*12</f>
        <v>0</v>
      </c>
      <c r="DR173" s="13">
        <f t="shared" si="409"/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43">
        <f t="shared" si="349"/>
        <v>0</v>
      </c>
      <c r="EA173" s="13">
        <v>0</v>
      </c>
      <c r="EB173" s="13">
        <f t="shared" si="410"/>
        <v>0</v>
      </c>
      <c r="EC173" s="43">
        <f t="shared" si="350"/>
        <v>0</v>
      </c>
      <c r="ED173" s="13">
        <f ca="1">'13年1-9支出明细'!BC168/9*12</f>
        <v>0</v>
      </c>
      <c r="EE173" s="13">
        <f t="shared" si="411"/>
        <v>0</v>
      </c>
      <c r="EF173" s="43">
        <f t="shared" si="351"/>
        <v>0</v>
      </c>
      <c r="EG173" s="13">
        <f ca="1">'13年1-9支出明细'!BD168/9*12</f>
        <v>0</v>
      </c>
      <c r="EH173" s="13">
        <f t="shared" si="412"/>
        <v>0</v>
      </c>
      <c r="EI173" s="43">
        <f t="shared" si="352"/>
        <v>0</v>
      </c>
      <c r="EJ173" s="13">
        <f ca="1">'13年1-9支出明细'!BE168/9*12</f>
        <v>0</v>
      </c>
      <c r="EK173" s="13">
        <f t="shared" si="413"/>
        <v>0</v>
      </c>
      <c r="EL173" s="13">
        <v>0</v>
      </c>
      <c r="EM173" s="43">
        <f t="shared" si="353"/>
        <v>0</v>
      </c>
      <c r="EN173" s="13">
        <f ca="1">'13年1-9支出明细'!BG168/9*12</f>
        <v>0</v>
      </c>
      <c r="EO173" s="13">
        <f t="shared" si="414"/>
        <v>0</v>
      </c>
      <c r="EP173" s="43">
        <f t="shared" si="354"/>
        <v>0</v>
      </c>
      <c r="EQ173" s="13">
        <f ca="1">'13年1-9支出明细'!BH168/9*12</f>
        <v>0</v>
      </c>
      <c r="ER173" s="13">
        <f t="shared" si="415"/>
        <v>0</v>
      </c>
      <c r="ES173" s="43">
        <f t="shared" si="355"/>
        <v>0</v>
      </c>
      <c r="ET173" s="13">
        <v>0</v>
      </c>
      <c r="EU173" s="13">
        <f t="shared" si="416"/>
        <v>0</v>
      </c>
      <c r="EV173" s="43">
        <f t="shared" si="356"/>
        <v>0</v>
      </c>
      <c r="EW173" s="13">
        <v>0</v>
      </c>
      <c r="EX173" s="13">
        <f t="shared" si="417"/>
        <v>0</v>
      </c>
      <c r="EY173" s="43">
        <f t="shared" si="357"/>
        <v>0</v>
      </c>
      <c r="EZ173" s="13">
        <f ca="1">'13年1-9支出明细'!BK168/9*12</f>
        <v>0</v>
      </c>
      <c r="FA173" s="13">
        <f t="shared" si="418"/>
        <v>0</v>
      </c>
      <c r="FB173" s="43">
        <f t="shared" si="358"/>
        <v>0</v>
      </c>
      <c r="FC173" s="13">
        <f ca="1">'13年1-9支出明细'!BL168/9*12</f>
        <v>0</v>
      </c>
      <c r="FD173" s="13">
        <f t="shared" si="419"/>
        <v>0</v>
      </c>
      <c r="FE173" s="43">
        <f t="shared" si="359"/>
        <v>0</v>
      </c>
      <c r="FF173" s="13">
        <f ca="1">'13年1-9支出明细'!BM168/9*12</f>
        <v>0</v>
      </c>
      <c r="FG173" s="13">
        <f t="shared" si="420"/>
        <v>0</v>
      </c>
      <c r="FH173" s="43">
        <f t="shared" si="360"/>
        <v>0</v>
      </c>
      <c r="FI173" s="13">
        <f ca="1">'13年1-9支出明细'!BN168/9*12</f>
        <v>0</v>
      </c>
      <c r="FJ173" s="13">
        <f ca="1">Sheet2!EX167+Sheet2!BF167</f>
        <v>0</v>
      </c>
      <c r="FK173" s="13">
        <f t="shared" si="421"/>
        <v>0</v>
      </c>
      <c r="FL173" s="43">
        <f t="shared" si="361"/>
        <v>0</v>
      </c>
      <c r="FM173" s="13">
        <f ca="1">'13年1-9支出明细'!BP168/9*12</f>
        <v>0</v>
      </c>
      <c r="FN173" s="13">
        <v>0</v>
      </c>
      <c r="FO173" s="43">
        <v>0</v>
      </c>
      <c r="FP173" s="13">
        <v>0</v>
      </c>
      <c r="FQ173" s="13">
        <f t="shared" si="422"/>
        <v>0</v>
      </c>
      <c r="FR173" s="43">
        <f t="shared" si="362"/>
        <v>0</v>
      </c>
      <c r="FS173" s="13">
        <f ca="1">'13年1-9支出明细'!BR168/9*12</f>
        <v>0</v>
      </c>
      <c r="FT173" s="13">
        <f ca="1">Sheet2!FC83+Sheet2!BJ83</f>
        <v>7700</v>
      </c>
      <c r="FU173" s="13"/>
      <c r="FV173" s="43"/>
      <c r="FW173" s="13">
        <f ca="1">'13年1-9支出明细'!BT168/9*12</f>
        <v>0</v>
      </c>
      <c r="FX173" s="13">
        <f t="shared" si="423"/>
        <v>0</v>
      </c>
      <c r="FY173" s="43">
        <f t="shared" si="363"/>
        <v>0</v>
      </c>
      <c r="FZ173" s="12">
        <f ca="1">'13年1-9支出明细'!BU168/9*12</f>
        <v>3822.8533333333335</v>
      </c>
      <c r="GA173" s="12">
        <f t="shared" si="424"/>
        <v>4436.5177198271986</v>
      </c>
      <c r="GB173" s="43">
        <f t="shared" si="364"/>
        <v>1.3212817802504817E-4</v>
      </c>
      <c r="GC173" s="12">
        <f ca="1">'13年1-9支出明细'!BV168/9*12</f>
        <v>0</v>
      </c>
      <c r="GD173" s="12">
        <f t="shared" si="425"/>
        <v>0</v>
      </c>
      <c r="GE173" s="43">
        <f t="shared" si="365"/>
        <v>0</v>
      </c>
      <c r="GF173" s="12">
        <v>0</v>
      </c>
      <c r="GG173" s="12">
        <f t="shared" si="426"/>
        <v>0</v>
      </c>
      <c r="GH173" s="43">
        <f t="shared" si="366"/>
        <v>0</v>
      </c>
      <c r="GI173" s="12">
        <v>0</v>
      </c>
      <c r="GJ173" s="12">
        <f t="shared" si="427"/>
        <v>0</v>
      </c>
      <c r="GK173" s="43">
        <f t="shared" si="367"/>
        <v>0</v>
      </c>
      <c r="GL173" s="27">
        <f t="shared" si="445"/>
        <v>0</v>
      </c>
      <c r="GM173" s="27">
        <f t="shared" si="428"/>
        <v>0</v>
      </c>
      <c r="GN173" s="43">
        <f t="shared" si="369"/>
        <v>0</v>
      </c>
      <c r="GO173" s="13">
        <f ca="1">'13年1-9支出明细'!BZ168/9*12</f>
        <v>0</v>
      </c>
      <c r="GP173" s="13" t="e">
        <f t="shared" si="429"/>
        <v>#DIV/0!</v>
      </c>
      <c r="GQ173" s="43" t="e">
        <f t="shared" si="370"/>
        <v>#DIV/0!</v>
      </c>
      <c r="GR173" s="13">
        <f ca="1">'13年1-9支出明细'!CA168/9*12</f>
        <v>0</v>
      </c>
      <c r="GS173" s="13">
        <f t="shared" si="430"/>
        <v>0</v>
      </c>
      <c r="GT173" s="43">
        <f t="shared" si="371"/>
        <v>0</v>
      </c>
      <c r="GU173" s="13">
        <f ca="1">'13年1-9支出明细'!CB168/9*12</f>
        <v>0</v>
      </c>
      <c r="GV173" s="27">
        <f t="shared" si="431"/>
        <v>0</v>
      </c>
      <c r="GW173" s="38">
        <f t="shared" si="374"/>
        <v>0</v>
      </c>
      <c r="GX173" s="13">
        <f ca="1">'13年1-9支出明细'!CC168/9*12</f>
        <v>0</v>
      </c>
      <c r="GY173" s="13">
        <f t="shared" si="432"/>
        <v>0</v>
      </c>
      <c r="GZ173" s="43">
        <f t="shared" si="372"/>
        <v>0</v>
      </c>
      <c r="HA173" s="13">
        <f ca="1">'13年1-9支出明细'!CD168/9*12</f>
        <v>0</v>
      </c>
      <c r="HB173" s="13">
        <f t="shared" si="433"/>
        <v>0</v>
      </c>
      <c r="HC173" s="56">
        <f t="shared" si="373"/>
        <v>0</v>
      </c>
    </row>
    <row r="174" spans="1:211">
      <c r="A174" s="18">
        <v>448</v>
      </c>
      <c r="B174" s="3" t="s">
        <v>645</v>
      </c>
      <c r="C174" s="3" t="s">
        <v>463</v>
      </c>
      <c r="D174" s="12">
        <f t="shared" si="435"/>
        <v>352129.54333333333</v>
      </c>
      <c r="E174" s="12">
        <f t="shared" si="436"/>
        <v>347236.4</v>
      </c>
      <c r="F174" s="13">
        <v>200712</v>
      </c>
      <c r="G174" s="26">
        <f t="shared" si="375"/>
        <v>232931.33869865703</v>
      </c>
      <c r="H174" s="40">
        <f t="shared" si="376"/>
        <v>2.9386764325037363E-3</v>
      </c>
      <c r="I174" s="13">
        <v>46604</v>
      </c>
      <c r="J174" s="13">
        <f t="shared" si="377"/>
        <v>54085.117525171452</v>
      </c>
      <c r="K174" s="40">
        <f t="shared" si="310"/>
        <v>1.2553266669536251E-3</v>
      </c>
      <c r="L174" s="13">
        <v>90320.4</v>
      </c>
      <c r="M174" s="13">
        <f t="shared" si="378"/>
        <v>104819.10241439567</v>
      </c>
      <c r="N174" s="40">
        <f t="shared" si="311"/>
        <v>2.9386764325037363E-3</v>
      </c>
      <c r="O174" s="13">
        <v>0</v>
      </c>
      <c r="P174" s="13">
        <v>0</v>
      </c>
      <c r="Q174" s="13">
        <f t="shared" si="441"/>
        <v>0</v>
      </c>
      <c r="R174" s="43">
        <f t="shared" si="442"/>
        <v>0</v>
      </c>
      <c r="S174" s="124">
        <v>0</v>
      </c>
      <c r="T174" s="130">
        <v>9600</v>
      </c>
      <c r="U174" s="125">
        <v>0</v>
      </c>
      <c r="V174" s="125">
        <f t="shared" si="379"/>
        <v>11141.042147490474</v>
      </c>
      <c r="W174" s="43">
        <f t="shared" si="314"/>
        <v>1.7174753112924003E-3</v>
      </c>
      <c r="X174" s="13">
        <f ca="1">'13年1-9支出明细'!K169/9*12</f>
        <v>0</v>
      </c>
      <c r="Y174" s="13">
        <f t="shared" si="380"/>
        <v>0</v>
      </c>
      <c r="Z174" s="43">
        <f t="shared" si="315"/>
        <v>0</v>
      </c>
      <c r="AA174" s="13">
        <f ca="1">'13年1-9支出明细'!L169/9*12</f>
        <v>0</v>
      </c>
      <c r="AB174" s="13">
        <f t="shared" si="381"/>
        <v>0</v>
      </c>
      <c r="AC174" s="43">
        <f t="shared" si="316"/>
        <v>0</v>
      </c>
      <c r="AD174" s="13">
        <f ca="1">'13年1-9支出明细'!M169/9*12</f>
        <v>0</v>
      </c>
      <c r="AE174" s="13">
        <f t="shared" si="382"/>
        <v>0</v>
      </c>
      <c r="AF174" s="43">
        <f t="shared" si="317"/>
        <v>0</v>
      </c>
      <c r="AG174" s="13">
        <f ca="1">'13年1-9支出明细'!N169/9*12</f>
        <v>0</v>
      </c>
      <c r="AH174" s="23">
        <v>0</v>
      </c>
      <c r="AI174" s="43">
        <v>0</v>
      </c>
      <c r="AJ174" s="23">
        <f t="shared" si="318"/>
        <v>0</v>
      </c>
      <c r="AK174" s="23">
        <f t="shared" si="319"/>
        <v>0</v>
      </c>
      <c r="AL174" s="43">
        <f t="shared" si="320"/>
        <v>0</v>
      </c>
      <c r="AM174" s="13">
        <f ca="1">'13年1-9支出明细'!P169/9*12</f>
        <v>0</v>
      </c>
      <c r="AN174" s="13">
        <f t="shared" si="383"/>
        <v>0</v>
      </c>
      <c r="AO174" s="43">
        <f t="shared" si="321"/>
        <v>0</v>
      </c>
      <c r="AP174" s="13">
        <f ca="1">'13年1-9支出明细'!Q169/9*12</f>
        <v>0</v>
      </c>
      <c r="AQ174" s="13">
        <f t="shared" si="384"/>
        <v>0</v>
      </c>
      <c r="AR174" s="43">
        <f t="shared" si="322"/>
        <v>0</v>
      </c>
      <c r="AS174" s="13">
        <f ca="1">'13年1-9支出明细'!R169/9*12</f>
        <v>0</v>
      </c>
      <c r="AT174" s="13">
        <f t="shared" si="385"/>
        <v>0</v>
      </c>
      <c r="AU174" s="43">
        <f t="shared" si="323"/>
        <v>0</v>
      </c>
      <c r="AV174" s="13">
        <f ca="1">'13年1-9支出明细'!S169/9*12</f>
        <v>0</v>
      </c>
      <c r="AW174" s="13">
        <f t="shared" si="386"/>
        <v>0</v>
      </c>
      <c r="AX174" s="43">
        <f t="shared" si="324"/>
        <v>0</v>
      </c>
      <c r="AY174" s="12">
        <f t="shared" si="387"/>
        <v>3455.97</v>
      </c>
      <c r="AZ174" s="31">
        <f t="shared" si="388"/>
        <v>4010.7403573398592</v>
      </c>
      <c r="BA174" s="43">
        <f t="shared" si="325"/>
        <v>3.3104803152427499E-5</v>
      </c>
      <c r="BB174" s="13">
        <f ca="1">'13年1-9支出明细'!U169/9*12</f>
        <v>0</v>
      </c>
      <c r="BC174" s="13">
        <f t="shared" si="389"/>
        <v>0</v>
      </c>
      <c r="BD174" s="43">
        <f t="shared" si="326"/>
        <v>0</v>
      </c>
      <c r="BE174" s="13">
        <f ca="1">'13年1-9支出明细'!V169/9*12</f>
        <v>0</v>
      </c>
      <c r="BF174" s="13">
        <f t="shared" si="390"/>
        <v>0</v>
      </c>
      <c r="BG174" s="43">
        <f t="shared" si="327"/>
        <v>0</v>
      </c>
      <c r="BH174" s="13">
        <f ca="1">'13年1-9支出明细'!W169/9*12</f>
        <v>0</v>
      </c>
      <c r="BI174" s="13">
        <f t="shared" si="391"/>
        <v>0</v>
      </c>
      <c r="BJ174" s="43">
        <f t="shared" si="328"/>
        <v>0</v>
      </c>
      <c r="BK174" s="13">
        <f ca="1">'13年1-9支出明细'!X169/9*12</f>
        <v>0</v>
      </c>
      <c r="BL174" s="13">
        <f t="shared" si="392"/>
        <v>0</v>
      </c>
      <c r="BM174" s="43">
        <f t="shared" si="329"/>
        <v>0</v>
      </c>
      <c r="BN174" s="13">
        <f ca="1">'13年1-9支出明细'!Y169/9*12</f>
        <v>0</v>
      </c>
      <c r="BO174" s="13">
        <f t="shared" si="393"/>
        <v>0</v>
      </c>
      <c r="BP174" s="43">
        <f t="shared" si="330"/>
        <v>0</v>
      </c>
      <c r="BQ174" s="13">
        <f ca="1">'13年1-9支出明细'!Z169/9*12</f>
        <v>0</v>
      </c>
      <c r="BR174" s="13">
        <f ca="1">Sheet2!EP168+Sheet2!V168</f>
        <v>3455.97</v>
      </c>
      <c r="BS174" s="13">
        <f t="shared" si="394"/>
        <v>0</v>
      </c>
      <c r="BT174" s="43">
        <f t="shared" si="331"/>
        <v>0</v>
      </c>
      <c r="BU174" s="13">
        <f ca="1">'13年1-9支出明细'!AB169/9*12</f>
        <v>1487.96</v>
      </c>
      <c r="BV174" s="13">
        <f t="shared" si="395"/>
        <v>1726.8151118520752</v>
      </c>
      <c r="BW174" s="43">
        <f t="shared" si="332"/>
        <v>3.2827173346724992E-4</v>
      </c>
      <c r="BX174" s="13">
        <f ca="1">'13年1-9支出明细'!AC169/9*12</f>
        <v>3120</v>
      </c>
      <c r="BY174" s="13">
        <f t="shared" si="396"/>
        <v>3620.8386979344036</v>
      </c>
      <c r="BZ174" s="43">
        <f t="shared" si="333"/>
        <v>2.7815640266172859E-3</v>
      </c>
      <c r="CA174" s="12">
        <f t="shared" si="434"/>
        <v>0</v>
      </c>
      <c r="CB174" s="30">
        <f t="shared" si="397"/>
        <v>0</v>
      </c>
      <c r="CC174" s="43">
        <f t="shared" si="334"/>
        <v>0</v>
      </c>
      <c r="CD174" s="13">
        <f ca="1">'13年1-9支出明细'!AE169/9*12</f>
        <v>0</v>
      </c>
      <c r="CE174" s="13">
        <f t="shared" si="398"/>
        <v>0</v>
      </c>
      <c r="CF174" s="43">
        <f t="shared" si="335"/>
        <v>0</v>
      </c>
      <c r="CG174" s="13">
        <f ca="1">'13年1-9支出明细'!AF169/9*12</f>
        <v>0</v>
      </c>
      <c r="CH174" s="13">
        <f ca="1">Sheet2!BP168+Sheet2!ET168</f>
        <v>0</v>
      </c>
      <c r="CI174" s="13">
        <f t="shared" si="399"/>
        <v>0</v>
      </c>
      <c r="CJ174" s="43">
        <f t="shared" si="336"/>
        <v>0</v>
      </c>
      <c r="CK174" s="12">
        <f t="shared" si="443"/>
        <v>0</v>
      </c>
      <c r="CL174" s="30">
        <f t="shared" si="400"/>
        <v>0</v>
      </c>
      <c r="CM174" s="43">
        <f t="shared" si="338"/>
        <v>0</v>
      </c>
      <c r="CN174" s="13">
        <f ca="1">'13年1-9支出明细'!AI169/9*12</f>
        <v>0</v>
      </c>
      <c r="CO174" s="13">
        <f t="shared" si="401"/>
        <v>0</v>
      </c>
      <c r="CP174" s="43">
        <f t="shared" si="339"/>
        <v>0</v>
      </c>
      <c r="CQ174" s="13">
        <f ca="1">'13年1-9支出明细'!AJ169/9*12</f>
        <v>0</v>
      </c>
      <c r="CR174" s="13">
        <f t="shared" si="402"/>
        <v>0</v>
      </c>
      <c r="CS174" s="43">
        <f t="shared" si="340"/>
        <v>0</v>
      </c>
      <c r="CT174" s="13">
        <f ca="1">'13年1-9支出明细'!AK169/9*12</f>
        <v>0</v>
      </c>
      <c r="CU174" s="13">
        <f t="shared" si="403"/>
        <v>0</v>
      </c>
      <c r="CV174" s="43">
        <f t="shared" si="341"/>
        <v>0</v>
      </c>
      <c r="CW174" s="13">
        <f ca="1">'13年1-9支出明细'!AL169/9*12</f>
        <v>0</v>
      </c>
      <c r="CX174" s="13">
        <f t="shared" si="404"/>
        <v>0</v>
      </c>
      <c r="CY174" s="43">
        <f t="shared" si="342"/>
        <v>0</v>
      </c>
      <c r="CZ174" s="13">
        <f ca="1">'13年1-9支出明细'!AM169/9*12</f>
        <v>0</v>
      </c>
      <c r="DA174" s="13">
        <f t="shared" si="405"/>
        <v>0</v>
      </c>
      <c r="DB174" s="43">
        <f t="shared" si="343"/>
        <v>0</v>
      </c>
      <c r="DC174" s="13">
        <f ca="1">'13年1-9支出明细'!AN169/9*12</f>
        <v>0</v>
      </c>
      <c r="DD174" s="13">
        <f t="shared" si="406"/>
        <v>0</v>
      </c>
      <c r="DE174" s="14">
        <f t="shared" si="444"/>
        <v>0</v>
      </c>
      <c r="DF174" s="43">
        <f t="shared" si="345"/>
        <v>0</v>
      </c>
      <c r="DG174" s="13">
        <f ca="1">'13年1-9支出明细'!AP169/9*12</f>
        <v>0</v>
      </c>
      <c r="DH174" s="13">
        <f t="shared" si="407"/>
        <v>0</v>
      </c>
      <c r="DI174" s="43">
        <f t="shared" si="346"/>
        <v>0</v>
      </c>
      <c r="DJ174" s="13">
        <f ca="1">'13年1-9支出明细'!AQ169/9*12</f>
        <v>0</v>
      </c>
      <c r="DK174" s="13">
        <f t="shared" si="408"/>
        <v>0</v>
      </c>
      <c r="DL174" s="43">
        <f t="shared" si="347"/>
        <v>0</v>
      </c>
      <c r="DM174" s="13">
        <f ca="1">'13年1-9支出明细'!AR169/9*12</f>
        <v>0</v>
      </c>
      <c r="DN174" s="13">
        <f ca="1">Sheet2!DK168+Sheet2!AH168</f>
        <v>0</v>
      </c>
      <c r="DO174" s="13"/>
      <c r="DP174" s="43">
        <f t="shared" si="348"/>
        <v>0</v>
      </c>
      <c r="DQ174" s="13">
        <f ca="1">'13年1-9支出明细'!AT169/9*12</f>
        <v>0</v>
      </c>
      <c r="DR174" s="13">
        <f t="shared" si="409"/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43">
        <f t="shared" si="349"/>
        <v>0</v>
      </c>
      <c r="EA174" s="13">
        <v>0</v>
      </c>
      <c r="EB174" s="13">
        <f t="shared" si="410"/>
        <v>0</v>
      </c>
      <c r="EC174" s="43">
        <f t="shared" si="350"/>
        <v>0</v>
      </c>
      <c r="ED174" s="13">
        <f ca="1">'13年1-9支出明细'!BC169/9*12</f>
        <v>0</v>
      </c>
      <c r="EE174" s="13">
        <f t="shared" si="411"/>
        <v>0</v>
      </c>
      <c r="EF174" s="43">
        <f t="shared" si="351"/>
        <v>0</v>
      </c>
      <c r="EG174" s="13">
        <f ca="1">'13年1-9支出明细'!BD169/9*12</f>
        <v>0</v>
      </c>
      <c r="EH174" s="13">
        <f t="shared" si="412"/>
        <v>0</v>
      </c>
      <c r="EI174" s="43">
        <f t="shared" si="352"/>
        <v>0</v>
      </c>
      <c r="EJ174" s="13">
        <f ca="1">'13年1-9支出明细'!BE169/9*12</f>
        <v>0</v>
      </c>
      <c r="EK174" s="13">
        <f t="shared" si="413"/>
        <v>0</v>
      </c>
      <c r="EL174" s="13">
        <v>0</v>
      </c>
      <c r="EM174" s="43">
        <f t="shared" si="353"/>
        <v>0</v>
      </c>
      <c r="EN174" s="13">
        <v>0</v>
      </c>
      <c r="EO174" s="13">
        <f t="shared" si="414"/>
        <v>0</v>
      </c>
      <c r="EP174" s="43">
        <f t="shared" si="354"/>
        <v>0</v>
      </c>
      <c r="EQ174" s="13">
        <f ca="1">'13年1-9支出明细'!BH169/9*12</f>
        <v>0</v>
      </c>
      <c r="ER174" s="13">
        <f t="shared" si="415"/>
        <v>0</v>
      </c>
      <c r="ES174" s="43">
        <f t="shared" si="355"/>
        <v>0</v>
      </c>
      <c r="ET174" s="13">
        <v>0</v>
      </c>
      <c r="EU174" s="13">
        <f t="shared" si="416"/>
        <v>0</v>
      </c>
      <c r="EV174" s="43">
        <f t="shared" si="356"/>
        <v>0</v>
      </c>
      <c r="EW174" s="13">
        <v>0</v>
      </c>
      <c r="EX174" s="13">
        <f t="shared" si="417"/>
        <v>0</v>
      </c>
      <c r="EY174" s="43">
        <f t="shared" si="357"/>
        <v>0</v>
      </c>
      <c r="EZ174" s="13">
        <v>0</v>
      </c>
      <c r="FA174" s="13">
        <f t="shared" si="418"/>
        <v>0</v>
      </c>
      <c r="FB174" s="43">
        <f t="shared" si="358"/>
        <v>0</v>
      </c>
      <c r="FC174" s="13">
        <f ca="1">'13年1-9支出明细'!BL169/9*12</f>
        <v>0</v>
      </c>
      <c r="FD174" s="13">
        <f t="shared" si="419"/>
        <v>0</v>
      </c>
      <c r="FE174" s="43">
        <f t="shared" si="359"/>
        <v>0</v>
      </c>
      <c r="FF174" s="13">
        <f ca="1">'13年1-9支出明细'!BM169/9*12</f>
        <v>0</v>
      </c>
      <c r="FG174" s="13">
        <f t="shared" si="420"/>
        <v>0</v>
      </c>
      <c r="FH174" s="43">
        <f t="shared" si="360"/>
        <v>0</v>
      </c>
      <c r="FI174" s="13">
        <f ca="1">'13年1-9支出明细'!BN169/9*12</f>
        <v>0</v>
      </c>
      <c r="FJ174" s="13">
        <f ca="1">Sheet2!EX168+Sheet2!BF168</f>
        <v>0</v>
      </c>
      <c r="FK174" s="13">
        <f t="shared" si="421"/>
        <v>0</v>
      </c>
      <c r="FL174" s="43">
        <f t="shared" si="361"/>
        <v>0</v>
      </c>
      <c r="FM174" s="13">
        <f ca="1">'13年1-9支出明细'!BP169/9*12</f>
        <v>0</v>
      </c>
      <c r="FN174" s="13">
        <v>0</v>
      </c>
      <c r="FO174" s="43">
        <v>0</v>
      </c>
      <c r="FP174" s="13">
        <v>0</v>
      </c>
      <c r="FQ174" s="13">
        <f t="shared" si="422"/>
        <v>0</v>
      </c>
      <c r="FR174" s="43">
        <f t="shared" si="362"/>
        <v>0</v>
      </c>
      <c r="FS174" s="13">
        <f ca="1">'13年1-9支出明细'!BR169/9*12</f>
        <v>0</v>
      </c>
      <c r="FT174" s="13">
        <f ca="1">Sheet2!FC84+Sheet2!BJ84</f>
        <v>0</v>
      </c>
      <c r="FU174" s="13"/>
      <c r="FV174" s="43"/>
      <c r="FW174" s="13">
        <f ca="1">'13年1-9支出明细'!BT169/9*12</f>
        <v>0</v>
      </c>
      <c r="FX174" s="13">
        <f t="shared" si="423"/>
        <v>0</v>
      </c>
      <c r="FY174" s="43">
        <f t="shared" si="363"/>
        <v>0</v>
      </c>
      <c r="FZ174" s="12">
        <f ca="1">'13年1-9支出明细'!BU169/9*12</f>
        <v>1437.1733333333334</v>
      </c>
      <c r="GA174" s="12">
        <f t="shared" si="424"/>
        <v>1667.8759041579208</v>
      </c>
      <c r="GB174" s="43">
        <f t="shared" si="364"/>
        <v>4.967260773092313E-5</v>
      </c>
      <c r="GC174" s="12">
        <f ca="1">'13年1-9支出明细'!BV169/9*12</f>
        <v>0</v>
      </c>
      <c r="GD174" s="12">
        <f t="shared" si="425"/>
        <v>0</v>
      </c>
      <c r="GE174" s="43">
        <f t="shared" si="365"/>
        <v>0</v>
      </c>
      <c r="GF174" s="12">
        <f ca="1">'13年1-9支出明细'!BW169/9*12</f>
        <v>0</v>
      </c>
      <c r="GG174" s="12">
        <f t="shared" si="426"/>
        <v>0</v>
      </c>
      <c r="GH174" s="43">
        <f t="shared" si="366"/>
        <v>0</v>
      </c>
      <c r="GI174" s="12">
        <v>0</v>
      </c>
      <c r="GJ174" s="12">
        <f t="shared" si="427"/>
        <v>0</v>
      </c>
      <c r="GK174" s="43">
        <f t="shared" si="367"/>
        <v>0</v>
      </c>
      <c r="GL174" s="27">
        <f t="shared" si="445"/>
        <v>0</v>
      </c>
      <c r="GM174" s="27">
        <f t="shared" si="428"/>
        <v>0</v>
      </c>
      <c r="GN174" s="43">
        <f t="shared" si="369"/>
        <v>0</v>
      </c>
      <c r="GO174" s="13">
        <f ca="1">'13年1-9支出明细'!BZ169/9*12</f>
        <v>0</v>
      </c>
      <c r="GP174" s="13" t="e">
        <f t="shared" si="429"/>
        <v>#DIV/0!</v>
      </c>
      <c r="GQ174" s="43" t="e">
        <f t="shared" si="370"/>
        <v>#DIV/0!</v>
      </c>
      <c r="GR174" s="13">
        <f ca="1">'13年1-9支出明细'!CA169/9*12</f>
        <v>0</v>
      </c>
      <c r="GS174" s="13">
        <f t="shared" si="430"/>
        <v>0</v>
      </c>
      <c r="GT174" s="43">
        <f t="shared" si="371"/>
        <v>0</v>
      </c>
      <c r="GU174" s="13">
        <f ca="1">'13年1-9支出明细'!CB169/9*12</f>
        <v>0</v>
      </c>
      <c r="GV174" s="27">
        <f t="shared" si="431"/>
        <v>0</v>
      </c>
      <c r="GW174" s="38">
        <f t="shared" si="374"/>
        <v>0</v>
      </c>
      <c r="GX174" s="13">
        <f ca="1">'13年1-9支出明细'!CC169/9*12</f>
        <v>0</v>
      </c>
      <c r="GY174" s="13">
        <f t="shared" si="432"/>
        <v>0</v>
      </c>
      <c r="GZ174" s="43">
        <f t="shared" si="372"/>
        <v>0</v>
      </c>
      <c r="HA174" s="13">
        <f ca="1">'13年1-9支出明细'!CD169/9*12</f>
        <v>0</v>
      </c>
      <c r="HB174" s="13">
        <f t="shared" si="433"/>
        <v>0</v>
      </c>
      <c r="HC174" s="56">
        <f t="shared" si="373"/>
        <v>0</v>
      </c>
    </row>
    <row r="175" spans="1:211">
      <c r="A175" s="18">
        <v>460</v>
      </c>
      <c r="B175" s="3" t="s">
        <v>646</v>
      </c>
      <c r="C175" s="3" t="s">
        <v>464</v>
      </c>
      <c r="D175" s="12">
        <f t="shared" si="435"/>
        <v>47057.760000000002</v>
      </c>
      <c r="E175" s="12">
        <f t="shared" si="436"/>
        <v>0</v>
      </c>
      <c r="F175" s="13">
        <v>0</v>
      </c>
      <c r="G175" s="26">
        <f t="shared" si="375"/>
        <v>0</v>
      </c>
      <c r="H175" s="40">
        <f t="shared" si="376"/>
        <v>0</v>
      </c>
      <c r="I175" s="13">
        <v>0</v>
      </c>
      <c r="J175" s="13">
        <f t="shared" si="377"/>
        <v>0</v>
      </c>
      <c r="K175" s="40">
        <f t="shared" si="310"/>
        <v>0</v>
      </c>
      <c r="L175" s="13">
        <v>0</v>
      </c>
      <c r="M175" s="13">
        <f t="shared" si="378"/>
        <v>0</v>
      </c>
      <c r="N175" s="40">
        <f t="shared" si="311"/>
        <v>0</v>
      </c>
      <c r="O175" s="13">
        <v>0</v>
      </c>
      <c r="P175" s="13">
        <v>0</v>
      </c>
      <c r="Q175" s="13">
        <f t="shared" si="441"/>
        <v>0</v>
      </c>
      <c r="R175" s="43">
        <f t="shared" si="442"/>
        <v>0</v>
      </c>
      <c r="S175" s="124">
        <v>0</v>
      </c>
      <c r="T175" s="125">
        <f ca="1">'13年1-9支出明细'!I170/9*12</f>
        <v>0</v>
      </c>
      <c r="U175" s="125">
        <v>0</v>
      </c>
      <c r="V175" s="125">
        <f t="shared" si="379"/>
        <v>0</v>
      </c>
      <c r="W175" s="43">
        <f t="shared" si="314"/>
        <v>0</v>
      </c>
      <c r="X175" s="13">
        <f ca="1">'13年1-9支出明细'!K170/9*12</f>
        <v>0</v>
      </c>
      <c r="Y175" s="13">
        <f t="shared" si="380"/>
        <v>0</v>
      </c>
      <c r="Z175" s="43">
        <f t="shared" si="315"/>
        <v>0</v>
      </c>
      <c r="AA175" s="13">
        <f ca="1">'13年1-9支出明细'!L170/9*12</f>
        <v>0</v>
      </c>
      <c r="AB175" s="13">
        <f t="shared" si="381"/>
        <v>0</v>
      </c>
      <c r="AC175" s="43">
        <f t="shared" si="316"/>
        <v>0</v>
      </c>
      <c r="AD175" s="13">
        <f ca="1">'13年1-9支出明细'!M170/9*12</f>
        <v>0</v>
      </c>
      <c r="AE175" s="13">
        <f t="shared" si="382"/>
        <v>0</v>
      </c>
      <c r="AF175" s="43">
        <f t="shared" si="317"/>
        <v>0</v>
      </c>
      <c r="AG175" s="13">
        <f ca="1">'13年1-9支出明细'!N170/9*12</f>
        <v>0</v>
      </c>
      <c r="AH175" s="23">
        <v>0</v>
      </c>
      <c r="AI175" s="43">
        <v>0</v>
      </c>
      <c r="AJ175" s="23">
        <f t="shared" si="318"/>
        <v>0</v>
      </c>
      <c r="AK175" s="23">
        <f t="shared" si="319"/>
        <v>0</v>
      </c>
      <c r="AL175" s="43">
        <f t="shared" si="320"/>
        <v>0</v>
      </c>
      <c r="AM175" s="13">
        <f ca="1">'13年1-9支出明细'!P170/9*12</f>
        <v>0</v>
      </c>
      <c r="AN175" s="13">
        <f t="shared" si="383"/>
        <v>0</v>
      </c>
      <c r="AO175" s="43">
        <f t="shared" si="321"/>
        <v>0</v>
      </c>
      <c r="AP175" s="13">
        <f ca="1">'13年1-9支出明细'!Q170/9*12</f>
        <v>0</v>
      </c>
      <c r="AQ175" s="13">
        <f t="shared" si="384"/>
        <v>0</v>
      </c>
      <c r="AR175" s="43">
        <f t="shared" si="322"/>
        <v>0</v>
      </c>
      <c r="AS175" s="13">
        <f ca="1">'13年1-9支出明细'!R170/9*12</f>
        <v>0</v>
      </c>
      <c r="AT175" s="13">
        <f t="shared" si="385"/>
        <v>0</v>
      </c>
      <c r="AU175" s="43">
        <f t="shared" si="323"/>
        <v>0</v>
      </c>
      <c r="AV175" s="13">
        <f ca="1">'13年1-9支出明细'!S170/9*12</f>
        <v>0</v>
      </c>
      <c r="AW175" s="13">
        <f t="shared" si="386"/>
        <v>0</v>
      </c>
      <c r="AX175" s="43">
        <f t="shared" si="324"/>
        <v>0</v>
      </c>
      <c r="AY175" s="12">
        <f t="shared" si="387"/>
        <v>0</v>
      </c>
      <c r="AZ175" s="31">
        <f t="shared" si="388"/>
        <v>0</v>
      </c>
      <c r="BA175" s="43">
        <f t="shared" si="325"/>
        <v>0</v>
      </c>
      <c r="BB175" s="13">
        <f ca="1">'13年1-9支出明细'!U170/9*12</f>
        <v>0</v>
      </c>
      <c r="BC175" s="13">
        <f t="shared" si="389"/>
        <v>0</v>
      </c>
      <c r="BD175" s="43">
        <f t="shared" si="326"/>
        <v>0</v>
      </c>
      <c r="BE175" s="13">
        <f ca="1">'13年1-9支出明细'!V170/9*12</f>
        <v>0</v>
      </c>
      <c r="BF175" s="13">
        <f t="shared" si="390"/>
        <v>0</v>
      </c>
      <c r="BG175" s="43">
        <f t="shared" si="327"/>
        <v>0</v>
      </c>
      <c r="BH175" s="13">
        <f ca="1">'13年1-9支出明细'!W170/9*12</f>
        <v>0</v>
      </c>
      <c r="BI175" s="13">
        <f t="shared" si="391"/>
        <v>0</v>
      </c>
      <c r="BJ175" s="43">
        <f t="shared" si="328"/>
        <v>0</v>
      </c>
      <c r="BK175" s="13">
        <f ca="1">'13年1-9支出明细'!X170/9*12</f>
        <v>0</v>
      </c>
      <c r="BL175" s="13">
        <f t="shared" si="392"/>
        <v>0</v>
      </c>
      <c r="BM175" s="43">
        <f t="shared" si="329"/>
        <v>0</v>
      </c>
      <c r="BN175" s="13">
        <f ca="1">'13年1-9支出明细'!Y170/9*12</f>
        <v>0</v>
      </c>
      <c r="BO175" s="13">
        <f t="shared" si="393"/>
        <v>0</v>
      </c>
      <c r="BP175" s="43">
        <f t="shared" si="330"/>
        <v>0</v>
      </c>
      <c r="BQ175" s="13">
        <f ca="1">'13年1-9支出明细'!Z170/9*12</f>
        <v>0</v>
      </c>
      <c r="BR175" s="13">
        <f ca="1">Sheet2!EP169+Sheet2!V169</f>
        <v>0</v>
      </c>
      <c r="BS175" s="13">
        <f t="shared" si="394"/>
        <v>0</v>
      </c>
      <c r="BT175" s="43">
        <f t="shared" si="331"/>
        <v>0</v>
      </c>
      <c r="BU175" s="13">
        <f ca="1">'13年1-9支出明细'!AB170/9*12</f>
        <v>0</v>
      </c>
      <c r="BV175" s="13">
        <f t="shared" si="395"/>
        <v>0</v>
      </c>
      <c r="BW175" s="43">
        <f t="shared" si="332"/>
        <v>0</v>
      </c>
      <c r="BX175" s="13">
        <f ca="1">'13年1-9支出明细'!AC170/9*12</f>
        <v>0</v>
      </c>
      <c r="BY175" s="13">
        <f t="shared" si="396"/>
        <v>0</v>
      </c>
      <c r="BZ175" s="43">
        <f t="shared" si="333"/>
        <v>0</v>
      </c>
      <c r="CA175" s="12">
        <f t="shared" si="434"/>
        <v>0</v>
      </c>
      <c r="CB175" s="30">
        <f t="shared" si="397"/>
        <v>0</v>
      </c>
      <c r="CC175" s="43">
        <f t="shared" si="334"/>
        <v>0</v>
      </c>
      <c r="CD175" s="13">
        <f ca="1">'13年1-9支出明细'!AE170/9*12</f>
        <v>0</v>
      </c>
      <c r="CE175" s="13">
        <f t="shared" si="398"/>
        <v>0</v>
      </c>
      <c r="CF175" s="43">
        <f t="shared" si="335"/>
        <v>0</v>
      </c>
      <c r="CG175" s="13">
        <f ca="1">'13年1-9支出明细'!AF170/9*12</f>
        <v>0</v>
      </c>
      <c r="CH175" s="13">
        <f ca="1">Sheet2!BP169+Sheet2!ET169</f>
        <v>0</v>
      </c>
      <c r="CI175" s="13">
        <f t="shared" si="399"/>
        <v>0</v>
      </c>
      <c r="CJ175" s="43">
        <f t="shared" si="336"/>
        <v>0</v>
      </c>
      <c r="CK175" s="12">
        <f t="shared" si="443"/>
        <v>0</v>
      </c>
      <c r="CL175" s="30">
        <f t="shared" si="400"/>
        <v>0</v>
      </c>
      <c r="CM175" s="43">
        <f t="shared" si="338"/>
        <v>0</v>
      </c>
      <c r="CN175" s="13">
        <f ca="1">'13年1-9支出明细'!AI170/9*12</f>
        <v>0</v>
      </c>
      <c r="CO175" s="13">
        <f t="shared" si="401"/>
        <v>0</v>
      </c>
      <c r="CP175" s="43">
        <f t="shared" si="339"/>
        <v>0</v>
      </c>
      <c r="CQ175" s="13">
        <f ca="1">'13年1-9支出明细'!AJ170/9*12</f>
        <v>0</v>
      </c>
      <c r="CR175" s="13">
        <f t="shared" si="402"/>
        <v>0</v>
      </c>
      <c r="CS175" s="43">
        <f t="shared" si="340"/>
        <v>0</v>
      </c>
      <c r="CT175" s="13">
        <f ca="1">'13年1-9支出明细'!AK170/9*12</f>
        <v>0</v>
      </c>
      <c r="CU175" s="13">
        <f t="shared" si="403"/>
        <v>0</v>
      </c>
      <c r="CV175" s="43">
        <f t="shared" si="341"/>
        <v>0</v>
      </c>
      <c r="CW175" s="13">
        <f ca="1">'13年1-9支出明细'!AL170/9*12</f>
        <v>0</v>
      </c>
      <c r="CX175" s="13">
        <f t="shared" si="404"/>
        <v>0</v>
      </c>
      <c r="CY175" s="43">
        <f t="shared" si="342"/>
        <v>0</v>
      </c>
      <c r="CZ175" s="13">
        <f ca="1">'13年1-9支出明细'!AM170/9*12</f>
        <v>0</v>
      </c>
      <c r="DA175" s="13">
        <f t="shared" si="405"/>
        <v>0</v>
      </c>
      <c r="DB175" s="43">
        <f t="shared" si="343"/>
        <v>0</v>
      </c>
      <c r="DC175" s="13">
        <f ca="1">'13年1-9支出明细'!AN170/9*12</f>
        <v>0</v>
      </c>
      <c r="DD175" s="13">
        <f t="shared" si="406"/>
        <v>0</v>
      </c>
      <c r="DE175" s="14">
        <f t="shared" si="444"/>
        <v>0</v>
      </c>
      <c r="DF175" s="43">
        <f t="shared" si="345"/>
        <v>0</v>
      </c>
      <c r="DG175" s="13">
        <f ca="1">'13年1-9支出明细'!AP170/9*12</f>
        <v>0</v>
      </c>
      <c r="DH175" s="13">
        <f t="shared" si="407"/>
        <v>0</v>
      </c>
      <c r="DI175" s="43">
        <f t="shared" si="346"/>
        <v>0</v>
      </c>
      <c r="DJ175" s="13">
        <f ca="1">'13年1-9支出明细'!AQ170/9*12</f>
        <v>0</v>
      </c>
      <c r="DK175" s="13">
        <f t="shared" si="408"/>
        <v>0</v>
      </c>
      <c r="DL175" s="43">
        <f t="shared" si="347"/>
        <v>0</v>
      </c>
      <c r="DM175" s="13">
        <f ca="1">'13年1-9支出明细'!AR170/9*12</f>
        <v>0</v>
      </c>
      <c r="DN175" s="13">
        <f ca="1">Sheet2!DK169+Sheet2!AH169</f>
        <v>0</v>
      </c>
      <c r="DO175" s="13"/>
      <c r="DP175" s="43">
        <f t="shared" si="348"/>
        <v>0</v>
      </c>
      <c r="DQ175" s="13">
        <f ca="1">'13年1-9支出明细'!AT170/9*12</f>
        <v>0</v>
      </c>
      <c r="DR175" s="13">
        <f t="shared" si="409"/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43">
        <f t="shared" si="349"/>
        <v>0</v>
      </c>
      <c r="EA175" s="13">
        <v>0</v>
      </c>
      <c r="EB175" s="13">
        <f t="shared" si="410"/>
        <v>0</v>
      </c>
      <c r="EC175" s="43">
        <f t="shared" si="350"/>
        <v>0</v>
      </c>
      <c r="ED175" s="13">
        <f ca="1">'13年1-9支出明细'!BC170/9*12</f>
        <v>0</v>
      </c>
      <c r="EE175" s="13">
        <f t="shared" si="411"/>
        <v>0</v>
      </c>
      <c r="EF175" s="43">
        <f t="shared" si="351"/>
        <v>0</v>
      </c>
      <c r="EG175" s="13">
        <f ca="1">'13年1-9支出明细'!BD170/9*12</f>
        <v>0</v>
      </c>
      <c r="EH175" s="13">
        <f t="shared" si="412"/>
        <v>0</v>
      </c>
      <c r="EI175" s="43">
        <f t="shared" si="352"/>
        <v>0</v>
      </c>
      <c r="EJ175" s="13">
        <f ca="1">'13年1-9支出明细'!BE170/9*12</f>
        <v>0</v>
      </c>
      <c r="EK175" s="13">
        <f t="shared" si="413"/>
        <v>0</v>
      </c>
      <c r="EL175" s="13">
        <v>0</v>
      </c>
      <c r="EM175" s="43">
        <f t="shared" si="353"/>
        <v>0</v>
      </c>
      <c r="EN175" s="13">
        <f ca="1">'13年1-9支出明细'!BG170/9*12</f>
        <v>0</v>
      </c>
      <c r="EO175" s="13">
        <f t="shared" si="414"/>
        <v>0</v>
      </c>
      <c r="EP175" s="43">
        <f t="shared" si="354"/>
        <v>0</v>
      </c>
      <c r="EQ175" s="13">
        <f ca="1">'13年1-9支出明细'!BH170/9*12</f>
        <v>0</v>
      </c>
      <c r="ER175" s="13">
        <f t="shared" si="415"/>
        <v>0</v>
      </c>
      <c r="ES175" s="43">
        <f t="shared" si="355"/>
        <v>0</v>
      </c>
      <c r="ET175" s="13">
        <v>0</v>
      </c>
      <c r="EU175" s="13">
        <f t="shared" si="416"/>
        <v>0</v>
      </c>
      <c r="EV175" s="43">
        <f t="shared" si="356"/>
        <v>0</v>
      </c>
      <c r="EW175" s="13">
        <v>0</v>
      </c>
      <c r="EX175" s="13">
        <f t="shared" si="417"/>
        <v>0</v>
      </c>
      <c r="EY175" s="43">
        <f t="shared" si="357"/>
        <v>0</v>
      </c>
      <c r="EZ175" s="13">
        <f ca="1">'13年1-9支出明细'!BK170/9*12</f>
        <v>0</v>
      </c>
      <c r="FA175" s="13">
        <f t="shared" si="418"/>
        <v>0</v>
      </c>
      <c r="FB175" s="43">
        <f t="shared" si="358"/>
        <v>0</v>
      </c>
      <c r="FC175" s="13">
        <f ca="1">'13年1-9支出明细'!BL170/9*12</f>
        <v>0</v>
      </c>
      <c r="FD175" s="13">
        <f t="shared" si="419"/>
        <v>0</v>
      </c>
      <c r="FE175" s="43">
        <f t="shared" si="359"/>
        <v>0</v>
      </c>
      <c r="FF175" s="13">
        <f ca="1">'13年1-9支出明细'!BM170/9*12</f>
        <v>0</v>
      </c>
      <c r="FG175" s="13">
        <f t="shared" si="420"/>
        <v>0</v>
      </c>
      <c r="FH175" s="43">
        <f t="shared" si="360"/>
        <v>0</v>
      </c>
      <c r="FI175" s="13">
        <f ca="1">'13年1-9支出明细'!BN170/9*12</f>
        <v>0</v>
      </c>
      <c r="FJ175" s="13">
        <f ca="1">Sheet2!EX169+Sheet2!BF169</f>
        <v>0</v>
      </c>
      <c r="FK175" s="13">
        <f t="shared" si="421"/>
        <v>0</v>
      </c>
      <c r="FL175" s="43">
        <f t="shared" si="361"/>
        <v>0</v>
      </c>
      <c r="FM175" s="13">
        <f ca="1">'13年1-9支出明细'!BP170/9*12</f>
        <v>0</v>
      </c>
      <c r="FN175" s="13">
        <v>0</v>
      </c>
      <c r="FO175" s="43">
        <v>0</v>
      </c>
      <c r="FP175" s="13">
        <v>0</v>
      </c>
      <c r="FQ175" s="13">
        <f t="shared" si="422"/>
        <v>0</v>
      </c>
      <c r="FR175" s="43">
        <f t="shared" si="362"/>
        <v>0</v>
      </c>
      <c r="FS175" s="13">
        <f ca="1">'13年1-9支出明细'!BR170/9*12</f>
        <v>0</v>
      </c>
      <c r="FT175" s="13">
        <f ca="1">Sheet2!FC85+Sheet2!BJ85</f>
        <v>0</v>
      </c>
      <c r="FU175" s="13"/>
      <c r="FV175" s="43"/>
      <c r="FW175" s="13">
        <f ca="1">'13年1-9支出明细'!BT170/9*12</f>
        <v>0</v>
      </c>
      <c r="FX175" s="13">
        <f t="shared" si="423"/>
        <v>0</v>
      </c>
      <c r="FY175" s="43">
        <f t="shared" si="363"/>
        <v>0</v>
      </c>
      <c r="FZ175" s="12">
        <f ca="1">'13年1-9支出明细'!BU170/9*12</f>
        <v>47057.760000000002</v>
      </c>
      <c r="GA175" s="12">
        <f t="shared" si="424"/>
        <v>54611.717450676166</v>
      </c>
      <c r="GB175" s="43">
        <f t="shared" si="364"/>
        <v>1.626443796973637E-3</v>
      </c>
      <c r="GC175" s="12">
        <f ca="1">'13年1-9支出明细'!BV170/9*12</f>
        <v>0</v>
      </c>
      <c r="GD175" s="12">
        <f t="shared" si="425"/>
        <v>0</v>
      </c>
      <c r="GE175" s="43">
        <f t="shared" si="365"/>
        <v>0</v>
      </c>
      <c r="GF175" s="12">
        <f ca="1">'13年1-9支出明细'!BW170/9*12</f>
        <v>0</v>
      </c>
      <c r="GG175" s="12">
        <f t="shared" si="426"/>
        <v>0</v>
      </c>
      <c r="GH175" s="43">
        <f t="shared" si="366"/>
        <v>0</v>
      </c>
      <c r="GI175" s="12">
        <v>0</v>
      </c>
      <c r="GJ175" s="12">
        <f t="shared" si="427"/>
        <v>0</v>
      </c>
      <c r="GK175" s="43">
        <f t="shared" si="367"/>
        <v>0</v>
      </c>
      <c r="GL175" s="27">
        <f t="shared" si="445"/>
        <v>0</v>
      </c>
      <c r="GM175" s="27">
        <f t="shared" si="428"/>
        <v>0</v>
      </c>
      <c r="GN175" s="43">
        <f t="shared" si="369"/>
        <v>0</v>
      </c>
      <c r="GO175" s="13">
        <f ca="1">'13年1-9支出明细'!BZ170/9*12</f>
        <v>0</v>
      </c>
      <c r="GP175" s="13" t="e">
        <f t="shared" si="429"/>
        <v>#DIV/0!</v>
      </c>
      <c r="GQ175" s="43" t="e">
        <f t="shared" si="370"/>
        <v>#DIV/0!</v>
      </c>
      <c r="GR175" s="13">
        <f ca="1">'13年1-9支出明细'!CA170/9*12</f>
        <v>0</v>
      </c>
      <c r="GS175" s="13">
        <f t="shared" si="430"/>
        <v>0</v>
      </c>
      <c r="GT175" s="43">
        <f t="shared" si="371"/>
        <v>0</v>
      </c>
      <c r="GU175" s="13">
        <f ca="1">'13年1-9支出明细'!CB170/9*12</f>
        <v>0</v>
      </c>
      <c r="GV175" s="27">
        <f t="shared" si="431"/>
        <v>0</v>
      </c>
      <c r="GW175" s="38">
        <f t="shared" si="374"/>
        <v>0</v>
      </c>
      <c r="GX175" s="13">
        <f ca="1">'13年1-9支出明细'!CC170/9*12</f>
        <v>0</v>
      </c>
      <c r="GY175" s="13">
        <f t="shared" si="432"/>
        <v>0</v>
      </c>
      <c r="GZ175" s="43">
        <f t="shared" si="372"/>
        <v>0</v>
      </c>
      <c r="HA175" s="13">
        <f ca="1">'13年1-9支出明细'!CD170/9*12</f>
        <v>0</v>
      </c>
      <c r="HB175" s="13">
        <f t="shared" si="433"/>
        <v>0</v>
      </c>
      <c r="HC175" s="56">
        <f t="shared" si="373"/>
        <v>0</v>
      </c>
    </row>
    <row r="176" spans="1:211">
      <c r="A176" s="18">
        <v>46001</v>
      </c>
      <c r="B176" s="3" t="s">
        <v>647</v>
      </c>
      <c r="C176" s="3" t="s">
        <v>465</v>
      </c>
      <c r="D176" s="12">
        <f t="shared" ref="D176:D188" si="446">E176+AY176+CA176+CK176+FZ176+GC176+GF176+GI176+GL176</f>
        <v>47057.760000000002</v>
      </c>
      <c r="E176" s="12">
        <f t="shared" ref="E176:E188" si="447">F176+I176+L176+T176+X176+AV176+AA176+AD176+AG176+AJ176+AS176</f>
        <v>0</v>
      </c>
      <c r="F176" s="13">
        <v>0</v>
      </c>
      <c r="G176" s="26">
        <f t="shared" si="375"/>
        <v>0</v>
      </c>
      <c r="H176" s="40">
        <f t="shared" si="376"/>
        <v>0</v>
      </c>
      <c r="I176" s="13">
        <v>0</v>
      </c>
      <c r="J176" s="13">
        <f t="shared" si="377"/>
        <v>0</v>
      </c>
      <c r="K176" s="40">
        <f t="shared" si="310"/>
        <v>0</v>
      </c>
      <c r="L176" s="13">
        <v>0</v>
      </c>
      <c r="M176" s="13">
        <f t="shared" si="378"/>
        <v>0</v>
      </c>
      <c r="N176" s="40">
        <f t="shared" si="311"/>
        <v>0</v>
      </c>
      <c r="O176" s="13">
        <v>129600</v>
      </c>
      <c r="P176" s="13">
        <v>0</v>
      </c>
      <c r="Q176" s="13">
        <f t="shared" si="441"/>
        <v>150404.0689911214</v>
      </c>
      <c r="R176" s="43">
        <f t="shared" si="442"/>
        <v>2.3185916702447403E-2</v>
      </c>
      <c r="S176" s="124">
        <v>0</v>
      </c>
      <c r="T176" s="125">
        <f ca="1">'13年1-9支出明细'!I171/9*12</f>
        <v>0</v>
      </c>
      <c r="U176" s="125">
        <v>0</v>
      </c>
      <c r="V176" s="125">
        <f t="shared" si="379"/>
        <v>0</v>
      </c>
      <c r="W176" s="43">
        <f t="shared" si="314"/>
        <v>0</v>
      </c>
      <c r="X176" s="13">
        <f ca="1">'13年1-9支出明细'!K171/9*12</f>
        <v>0</v>
      </c>
      <c r="Y176" s="13">
        <f t="shared" si="380"/>
        <v>0</v>
      </c>
      <c r="Z176" s="43">
        <f t="shared" si="315"/>
        <v>0</v>
      </c>
      <c r="AA176" s="13">
        <f ca="1">'13年1-9支出明细'!L171/9*12</f>
        <v>0</v>
      </c>
      <c r="AB176" s="13">
        <f t="shared" si="381"/>
        <v>0</v>
      </c>
      <c r="AC176" s="43">
        <f t="shared" si="316"/>
        <v>0</v>
      </c>
      <c r="AD176" s="13">
        <f ca="1">'13年1-9支出明细'!M171/9*12</f>
        <v>0</v>
      </c>
      <c r="AE176" s="13">
        <f t="shared" si="382"/>
        <v>0</v>
      </c>
      <c r="AF176" s="43">
        <f t="shared" si="317"/>
        <v>0</v>
      </c>
      <c r="AG176" s="13">
        <f ca="1">'13年1-9支出明细'!N171/9*12</f>
        <v>0</v>
      </c>
      <c r="AH176" s="23">
        <v>0</v>
      </c>
      <c r="AI176" s="43">
        <v>0</v>
      </c>
      <c r="AJ176" s="23">
        <f t="shared" si="318"/>
        <v>0</v>
      </c>
      <c r="AK176" s="23">
        <f t="shared" si="319"/>
        <v>0</v>
      </c>
      <c r="AL176" s="43">
        <f t="shared" si="320"/>
        <v>0</v>
      </c>
      <c r="AM176" s="13">
        <f ca="1">'13年1-9支出明细'!P171/9*12</f>
        <v>0</v>
      </c>
      <c r="AN176" s="13">
        <f t="shared" si="383"/>
        <v>0</v>
      </c>
      <c r="AO176" s="43">
        <f t="shared" si="321"/>
        <v>0</v>
      </c>
      <c r="AP176" s="13">
        <f ca="1">'13年1-9支出明细'!Q171/9*12</f>
        <v>0</v>
      </c>
      <c r="AQ176" s="13">
        <f t="shared" si="384"/>
        <v>0</v>
      </c>
      <c r="AR176" s="43">
        <f t="shared" si="322"/>
        <v>0</v>
      </c>
      <c r="AS176" s="13">
        <f ca="1">'13年1-9支出明细'!R171/9*12</f>
        <v>0</v>
      </c>
      <c r="AT176" s="13">
        <f t="shared" si="385"/>
        <v>0</v>
      </c>
      <c r="AU176" s="43">
        <f t="shared" si="323"/>
        <v>0</v>
      </c>
      <c r="AV176" s="13">
        <f ca="1">'13年1-9支出明细'!S171/9*12</f>
        <v>0</v>
      </c>
      <c r="AW176" s="13">
        <f t="shared" si="386"/>
        <v>0</v>
      </c>
      <c r="AX176" s="43">
        <f t="shared" si="324"/>
        <v>0</v>
      </c>
      <c r="AY176" s="12">
        <f t="shared" si="387"/>
        <v>0</v>
      </c>
      <c r="AZ176" s="31">
        <f t="shared" si="388"/>
        <v>0</v>
      </c>
      <c r="BA176" s="43">
        <f t="shared" si="325"/>
        <v>0</v>
      </c>
      <c r="BB176" s="13">
        <f ca="1">'13年1-9支出明细'!U171/9*12</f>
        <v>0</v>
      </c>
      <c r="BC176" s="13">
        <f t="shared" si="389"/>
        <v>0</v>
      </c>
      <c r="BD176" s="43">
        <f t="shared" si="326"/>
        <v>0</v>
      </c>
      <c r="BE176" s="13">
        <f ca="1">'13年1-9支出明细'!V171/9*12</f>
        <v>0</v>
      </c>
      <c r="BF176" s="13">
        <f t="shared" si="390"/>
        <v>0</v>
      </c>
      <c r="BG176" s="43">
        <f t="shared" si="327"/>
        <v>0</v>
      </c>
      <c r="BH176" s="13">
        <f ca="1">'13年1-9支出明细'!W171/9*12</f>
        <v>0</v>
      </c>
      <c r="BI176" s="13">
        <f t="shared" si="391"/>
        <v>0</v>
      </c>
      <c r="BJ176" s="43">
        <f t="shared" si="328"/>
        <v>0</v>
      </c>
      <c r="BK176" s="13">
        <f ca="1">'13年1-9支出明细'!X171/9*12</f>
        <v>0</v>
      </c>
      <c r="BL176" s="13">
        <f t="shared" si="392"/>
        <v>0</v>
      </c>
      <c r="BM176" s="43">
        <f t="shared" si="329"/>
        <v>0</v>
      </c>
      <c r="BN176" s="13">
        <f ca="1">'13年1-9支出明细'!Y171/9*12</f>
        <v>0</v>
      </c>
      <c r="BO176" s="13">
        <f t="shared" si="393"/>
        <v>0</v>
      </c>
      <c r="BP176" s="43">
        <f t="shared" si="330"/>
        <v>0</v>
      </c>
      <c r="BQ176" s="13">
        <f ca="1">'13年1-9支出明细'!Z171/9*12</f>
        <v>0</v>
      </c>
      <c r="BR176" s="13">
        <f ca="1">Sheet2!EP170+Sheet2!V170</f>
        <v>0</v>
      </c>
      <c r="BS176" s="13">
        <f t="shared" si="394"/>
        <v>0</v>
      </c>
      <c r="BT176" s="43">
        <f t="shared" si="331"/>
        <v>0</v>
      </c>
      <c r="BU176" s="13">
        <f ca="1">'13年1-9支出明细'!AB171/9*12</f>
        <v>0</v>
      </c>
      <c r="BV176" s="13">
        <f t="shared" si="395"/>
        <v>0</v>
      </c>
      <c r="BW176" s="43">
        <f t="shared" si="332"/>
        <v>0</v>
      </c>
      <c r="BX176" s="13">
        <f ca="1">'13年1-9支出明细'!AC171/9*12</f>
        <v>0</v>
      </c>
      <c r="BY176" s="13">
        <f t="shared" si="396"/>
        <v>0</v>
      </c>
      <c r="BZ176" s="43">
        <f t="shared" si="333"/>
        <v>0</v>
      </c>
      <c r="CA176" s="12">
        <f t="shared" si="434"/>
        <v>0</v>
      </c>
      <c r="CB176" s="30">
        <f t="shared" si="397"/>
        <v>0</v>
      </c>
      <c r="CC176" s="43">
        <f t="shared" si="334"/>
        <v>0</v>
      </c>
      <c r="CD176" s="13">
        <f ca="1">'13年1-9支出明细'!AE171/9*12</f>
        <v>0</v>
      </c>
      <c r="CE176" s="13">
        <f t="shared" si="398"/>
        <v>0</v>
      </c>
      <c r="CF176" s="43">
        <f t="shared" si="335"/>
        <v>0</v>
      </c>
      <c r="CG176" s="13">
        <f ca="1">'13年1-9支出明细'!AF171/9*12</f>
        <v>0</v>
      </c>
      <c r="CH176" s="13">
        <f ca="1">Sheet2!BP170+Sheet2!ET170</f>
        <v>0</v>
      </c>
      <c r="CI176" s="13">
        <f t="shared" si="399"/>
        <v>0</v>
      </c>
      <c r="CJ176" s="43">
        <f t="shared" si="336"/>
        <v>0</v>
      </c>
      <c r="CK176" s="12">
        <f t="shared" si="443"/>
        <v>0</v>
      </c>
      <c r="CL176" s="30">
        <f t="shared" si="400"/>
        <v>0</v>
      </c>
      <c r="CM176" s="43">
        <f t="shared" si="338"/>
        <v>0</v>
      </c>
      <c r="CN176" s="13">
        <f ca="1">'13年1-9支出明细'!AI171/9*12</f>
        <v>0</v>
      </c>
      <c r="CO176" s="13">
        <f t="shared" si="401"/>
        <v>0</v>
      </c>
      <c r="CP176" s="43">
        <f t="shared" si="339"/>
        <v>0</v>
      </c>
      <c r="CQ176" s="13">
        <f ca="1">'13年1-9支出明细'!AJ171/9*12</f>
        <v>0</v>
      </c>
      <c r="CR176" s="13">
        <f t="shared" si="402"/>
        <v>0</v>
      </c>
      <c r="CS176" s="43">
        <f t="shared" si="340"/>
        <v>0</v>
      </c>
      <c r="CT176" s="13">
        <f ca="1">'13年1-9支出明细'!AK171/9*12</f>
        <v>0</v>
      </c>
      <c r="CU176" s="13">
        <f t="shared" si="403"/>
        <v>0</v>
      </c>
      <c r="CV176" s="43">
        <f t="shared" si="341"/>
        <v>0</v>
      </c>
      <c r="CW176" s="13">
        <f ca="1">'13年1-9支出明细'!AL171/9*12</f>
        <v>0</v>
      </c>
      <c r="CX176" s="13">
        <f t="shared" si="404"/>
        <v>0</v>
      </c>
      <c r="CY176" s="43">
        <f t="shared" si="342"/>
        <v>0</v>
      </c>
      <c r="CZ176" s="13">
        <f ca="1">'13年1-9支出明细'!AM171/9*12</f>
        <v>0</v>
      </c>
      <c r="DA176" s="13">
        <f t="shared" si="405"/>
        <v>0</v>
      </c>
      <c r="DB176" s="43">
        <f t="shared" si="343"/>
        <v>0</v>
      </c>
      <c r="DC176" s="13">
        <f ca="1">'13年1-9支出明细'!AN171/9*12</f>
        <v>0</v>
      </c>
      <c r="DD176" s="13">
        <f t="shared" si="406"/>
        <v>0</v>
      </c>
      <c r="DE176" s="14">
        <f t="shared" si="444"/>
        <v>0</v>
      </c>
      <c r="DF176" s="43">
        <f t="shared" si="345"/>
        <v>0</v>
      </c>
      <c r="DG176" s="13">
        <f ca="1">'13年1-9支出明细'!AP171/9*12</f>
        <v>0</v>
      </c>
      <c r="DH176" s="13">
        <f t="shared" si="407"/>
        <v>0</v>
      </c>
      <c r="DI176" s="43">
        <f t="shared" si="346"/>
        <v>0</v>
      </c>
      <c r="DJ176" s="13">
        <f ca="1">'13年1-9支出明细'!AQ171/9*12</f>
        <v>0</v>
      </c>
      <c r="DK176" s="13">
        <f t="shared" si="408"/>
        <v>0</v>
      </c>
      <c r="DL176" s="43">
        <f t="shared" si="347"/>
        <v>0</v>
      </c>
      <c r="DM176" s="13">
        <f ca="1">'13年1-9支出明细'!AR171/9*12</f>
        <v>0</v>
      </c>
      <c r="DN176" s="13">
        <f ca="1">Sheet2!DK170+Sheet2!AH170</f>
        <v>0</v>
      </c>
      <c r="DO176" s="13"/>
      <c r="DP176" s="43">
        <f t="shared" si="348"/>
        <v>0</v>
      </c>
      <c r="DQ176" s="13">
        <f ca="1">'13年1-9支出明细'!AT171/9*12</f>
        <v>0</v>
      </c>
      <c r="DR176" s="13">
        <f t="shared" si="409"/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43">
        <f t="shared" si="349"/>
        <v>0</v>
      </c>
      <c r="EA176" s="13">
        <v>0</v>
      </c>
      <c r="EB176" s="13">
        <f t="shared" si="410"/>
        <v>0</v>
      </c>
      <c r="EC176" s="43">
        <f t="shared" si="350"/>
        <v>0</v>
      </c>
      <c r="ED176" s="13">
        <f ca="1">'13年1-9支出明细'!BC171/9*12</f>
        <v>0</v>
      </c>
      <c r="EE176" s="13">
        <f t="shared" si="411"/>
        <v>0</v>
      </c>
      <c r="EF176" s="43">
        <f t="shared" si="351"/>
        <v>0</v>
      </c>
      <c r="EG176" s="13">
        <f ca="1">'13年1-9支出明细'!BD171/9*12</f>
        <v>0</v>
      </c>
      <c r="EH176" s="13">
        <f t="shared" si="412"/>
        <v>0</v>
      </c>
      <c r="EI176" s="43">
        <f t="shared" si="352"/>
        <v>0</v>
      </c>
      <c r="EJ176" s="13">
        <f ca="1">'13年1-9支出明细'!BE171/9*12</f>
        <v>0</v>
      </c>
      <c r="EK176" s="13">
        <f t="shared" si="413"/>
        <v>0</v>
      </c>
      <c r="EL176" s="13">
        <v>0</v>
      </c>
      <c r="EM176" s="43">
        <f t="shared" si="353"/>
        <v>0</v>
      </c>
      <c r="EN176" s="13">
        <f ca="1">'13年1-9支出明细'!BG171/9*12</f>
        <v>0</v>
      </c>
      <c r="EO176" s="13">
        <f t="shared" si="414"/>
        <v>0</v>
      </c>
      <c r="EP176" s="43">
        <f t="shared" si="354"/>
        <v>0</v>
      </c>
      <c r="EQ176" s="13">
        <f ca="1">'13年1-9支出明细'!BH171/9*12</f>
        <v>0</v>
      </c>
      <c r="ER176" s="13">
        <f t="shared" si="415"/>
        <v>0</v>
      </c>
      <c r="ES176" s="43">
        <f t="shared" si="355"/>
        <v>0</v>
      </c>
      <c r="ET176" s="13">
        <v>0</v>
      </c>
      <c r="EU176" s="13">
        <f t="shared" si="416"/>
        <v>0</v>
      </c>
      <c r="EV176" s="43">
        <f t="shared" si="356"/>
        <v>0</v>
      </c>
      <c r="EW176" s="13">
        <v>0</v>
      </c>
      <c r="EX176" s="13">
        <f t="shared" si="417"/>
        <v>0</v>
      </c>
      <c r="EY176" s="43">
        <f t="shared" si="357"/>
        <v>0</v>
      </c>
      <c r="EZ176" s="13">
        <f ca="1">'13年1-9支出明细'!BK171/9*12</f>
        <v>0</v>
      </c>
      <c r="FA176" s="13">
        <f t="shared" si="418"/>
        <v>0</v>
      </c>
      <c r="FB176" s="43">
        <f t="shared" si="358"/>
        <v>0</v>
      </c>
      <c r="FC176" s="13">
        <f ca="1">'13年1-9支出明细'!BL171/9*12</f>
        <v>0</v>
      </c>
      <c r="FD176" s="13">
        <f t="shared" si="419"/>
        <v>0</v>
      </c>
      <c r="FE176" s="43">
        <f t="shared" si="359"/>
        <v>0</v>
      </c>
      <c r="FF176" s="13">
        <f ca="1">'13年1-9支出明细'!BM171/9*12</f>
        <v>0</v>
      </c>
      <c r="FG176" s="13">
        <f t="shared" si="420"/>
        <v>0</v>
      </c>
      <c r="FH176" s="43">
        <f t="shared" si="360"/>
        <v>0</v>
      </c>
      <c r="FI176" s="13">
        <f ca="1">'13年1-9支出明细'!BN171/9*12</f>
        <v>0</v>
      </c>
      <c r="FJ176" s="13">
        <f ca="1">Sheet2!EX170+Sheet2!BF170</f>
        <v>0</v>
      </c>
      <c r="FK176" s="13">
        <f t="shared" si="421"/>
        <v>0</v>
      </c>
      <c r="FL176" s="43">
        <f t="shared" si="361"/>
        <v>0</v>
      </c>
      <c r="FM176" s="13">
        <f ca="1">'13年1-9支出明细'!BP171/9*12</f>
        <v>0</v>
      </c>
      <c r="FN176" s="13">
        <v>0</v>
      </c>
      <c r="FO176" s="43">
        <v>0</v>
      </c>
      <c r="FP176" s="13">
        <v>0</v>
      </c>
      <c r="FQ176" s="13">
        <f t="shared" si="422"/>
        <v>0</v>
      </c>
      <c r="FR176" s="43">
        <f t="shared" si="362"/>
        <v>0</v>
      </c>
      <c r="FS176" s="13">
        <f ca="1">'13年1-9支出明细'!BR171/9*12</f>
        <v>0</v>
      </c>
      <c r="FT176" s="13">
        <f ca="1">Sheet2!FC86+Sheet2!BJ86</f>
        <v>0</v>
      </c>
      <c r="FU176" s="13"/>
      <c r="FV176" s="43"/>
      <c r="FW176" s="13">
        <f ca="1">'13年1-9支出明细'!BT171/9*12</f>
        <v>0</v>
      </c>
      <c r="FX176" s="13">
        <f t="shared" si="423"/>
        <v>0</v>
      </c>
      <c r="FY176" s="43">
        <f t="shared" si="363"/>
        <v>0</v>
      </c>
      <c r="FZ176" s="12">
        <f ca="1">'13年1-9支出明细'!BU171/9*12</f>
        <v>47057.760000000002</v>
      </c>
      <c r="GA176" s="12">
        <f t="shared" si="424"/>
        <v>54611.717450676166</v>
      </c>
      <c r="GB176" s="43">
        <f t="shared" si="364"/>
        <v>1.626443796973637E-3</v>
      </c>
      <c r="GC176" s="12">
        <f ca="1">'13年1-9支出明细'!BV171/9*12</f>
        <v>0</v>
      </c>
      <c r="GD176" s="12">
        <f t="shared" si="425"/>
        <v>0</v>
      </c>
      <c r="GE176" s="43">
        <f t="shared" si="365"/>
        <v>0</v>
      </c>
      <c r="GF176" s="12">
        <f ca="1">'13年1-9支出明细'!BW171/9*12</f>
        <v>0</v>
      </c>
      <c r="GG176" s="12">
        <f t="shared" si="426"/>
        <v>0</v>
      </c>
      <c r="GH176" s="43">
        <f t="shared" si="366"/>
        <v>0</v>
      </c>
      <c r="GI176" s="12">
        <v>0</v>
      </c>
      <c r="GJ176" s="12">
        <f t="shared" si="427"/>
        <v>0</v>
      </c>
      <c r="GK176" s="43">
        <f t="shared" si="367"/>
        <v>0</v>
      </c>
      <c r="GL176" s="27">
        <f t="shared" si="445"/>
        <v>0</v>
      </c>
      <c r="GM176" s="27">
        <f t="shared" si="428"/>
        <v>0</v>
      </c>
      <c r="GN176" s="43">
        <f t="shared" si="369"/>
        <v>0</v>
      </c>
      <c r="GO176" s="13">
        <f ca="1">'13年1-9支出明细'!BZ171/9*12</f>
        <v>0</v>
      </c>
      <c r="GP176" s="13" t="e">
        <f t="shared" si="429"/>
        <v>#DIV/0!</v>
      </c>
      <c r="GQ176" s="43" t="e">
        <f t="shared" si="370"/>
        <v>#DIV/0!</v>
      </c>
      <c r="GR176" s="13">
        <f ca="1">'13年1-9支出明细'!CA171/9*12</f>
        <v>0</v>
      </c>
      <c r="GS176" s="13">
        <f t="shared" si="430"/>
        <v>0</v>
      </c>
      <c r="GT176" s="43">
        <f t="shared" si="371"/>
        <v>0</v>
      </c>
      <c r="GU176" s="13">
        <f ca="1">'13年1-9支出明细'!CB171/9*12</f>
        <v>0</v>
      </c>
      <c r="GV176" s="27">
        <f t="shared" si="431"/>
        <v>0</v>
      </c>
      <c r="GW176" s="38">
        <f t="shared" si="374"/>
        <v>0</v>
      </c>
      <c r="GX176" s="13">
        <f ca="1">'13年1-9支出明细'!CC171/9*12</f>
        <v>0</v>
      </c>
      <c r="GY176" s="13">
        <f t="shared" si="432"/>
        <v>0</v>
      </c>
      <c r="GZ176" s="43">
        <f t="shared" si="372"/>
        <v>0</v>
      </c>
      <c r="HA176" s="13">
        <f ca="1">'13年1-9支出明细'!CD171/9*12</f>
        <v>0</v>
      </c>
      <c r="HB176" s="13">
        <f t="shared" si="433"/>
        <v>0</v>
      </c>
      <c r="HC176" s="56">
        <f t="shared" si="373"/>
        <v>0</v>
      </c>
    </row>
    <row r="177" spans="1:211">
      <c r="A177" s="18">
        <v>5</v>
      </c>
      <c r="B177" s="3" t="s">
        <v>648</v>
      </c>
      <c r="C177" s="3" t="s">
        <v>466</v>
      </c>
      <c r="D177" s="12">
        <f t="shared" si="446"/>
        <v>925210.2</v>
      </c>
      <c r="E177" s="12">
        <f t="shared" si="447"/>
        <v>925210.2</v>
      </c>
      <c r="F177" s="13">
        <f>SUM(F178:F182)</f>
        <v>638076</v>
      </c>
      <c r="G177" s="13">
        <f t="shared" ref="G177:BW177" si="448">SUM(G178:G182)</f>
        <v>740503.2926356385</v>
      </c>
      <c r="H177" s="13">
        <f t="shared" si="448"/>
        <v>9.342236156015855E-3</v>
      </c>
      <c r="I177" s="13">
        <f t="shared" si="448"/>
        <v>0</v>
      </c>
      <c r="J177" s="13">
        <f t="shared" si="448"/>
        <v>0</v>
      </c>
      <c r="K177" s="13">
        <f t="shared" si="448"/>
        <v>0</v>
      </c>
      <c r="L177" s="13">
        <f t="shared" si="448"/>
        <v>287134.2</v>
      </c>
      <c r="M177" s="13">
        <f t="shared" si="448"/>
        <v>333226.48168603738</v>
      </c>
      <c r="N177" s="13">
        <f t="shared" si="448"/>
        <v>9.342236156015855E-3</v>
      </c>
      <c r="O177" s="13">
        <f>SUM(O178:O182)</f>
        <v>0</v>
      </c>
      <c r="P177" s="13">
        <f>SUM(P178:P182)</f>
        <v>0</v>
      </c>
      <c r="Q177" s="13">
        <f>SUM(Q178:Q182)</f>
        <v>0</v>
      </c>
      <c r="R177" s="13">
        <f>SUM(R178:R182)</f>
        <v>0</v>
      </c>
      <c r="S177" s="127">
        <v>0</v>
      </c>
      <c r="T177" s="125">
        <f t="shared" si="448"/>
        <v>0</v>
      </c>
      <c r="U177" s="125">
        <f t="shared" si="448"/>
        <v>0</v>
      </c>
      <c r="V177" s="125">
        <f t="shared" si="379"/>
        <v>0</v>
      </c>
      <c r="W177" s="13">
        <f t="shared" si="448"/>
        <v>0</v>
      </c>
      <c r="X177" s="13">
        <f t="shared" si="448"/>
        <v>0</v>
      </c>
      <c r="Y177" s="13">
        <f t="shared" si="448"/>
        <v>0</v>
      </c>
      <c r="Z177" s="13">
        <f t="shared" si="448"/>
        <v>0</v>
      </c>
      <c r="AA177" s="13">
        <f t="shared" si="448"/>
        <v>0</v>
      </c>
      <c r="AB177" s="13">
        <f t="shared" si="448"/>
        <v>0</v>
      </c>
      <c r="AC177" s="13">
        <f t="shared" si="448"/>
        <v>0</v>
      </c>
      <c r="AD177" s="13">
        <f t="shared" si="448"/>
        <v>0</v>
      </c>
      <c r="AE177" s="13">
        <f t="shared" si="448"/>
        <v>0</v>
      </c>
      <c r="AF177" s="13">
        <f t="shared" si="448"/>
        <v>0</v>
      </c>
      <c r="AG177" s="13">
        <f t="shared" si="448"/>
        <v>0</v>
      </c>
      <c r="AH177" s="23">
        <v>0</v>
      </c>
      <c r="AI177" s="43">
        <v>0</v>
      </c>
      <c r="AJ177" s="23">
        <f t="shared" si="318"/>
        <v>0</v>
      </c>
      <c r="AK177" s="23">
        <f t="shared" si="319"/>
        <v>0</v>
      </c>
      <c r="AL177" s="13">
        <f t="shared" si="448"/>
        <v>0</v>
      </c>
      <c r="AM177" s="13">
        <f t="shared" si="448"/>
        <v>0</v>
      </c>
      <c r="AN177" s="13">
        <f t="shared" si="448"/>
        <v>0</v>
      </c>
      <c r="AO177" s="13">
        <f t="shared" si="448"/>
        <v>0</v>
      </c>
      <c r="AP177" s="13">
        <f t="shared" si="448"/>
        <v>0</v>
      </c>
      <c r="AQ177" s="13">
        <f t="shared" si="448"/>
        <v>0</v>
      </c>
      <c r="AR177" s="13">
        <f t="shared" si="448"/>
        <v>0</v>
      </c>
      <c r="AS177" s="13">
        <f t="shared" si="448"/>
        <v>0</v>
      </c>
      <c r="AT177" s="13">
        <f t="shared" si="448"/>
        <v>0</v>
      </c>
      <c r="AU177" s="13">
        <f t="shared" si="448"/>
        <v>0</v>
      </c>
      <c r="AV177" s="13">
        <f t="shared" si="448"/>
        <v>0</v>
      </c>
      <c r="AW177" s="13">
        <f t="shared" si="448"/>
        <v>0</v>
      </c>
      <c r="AX177" s="13">
        <f t="shared" si="448"/>
        <v>0</v>
      </c>
      <c r="AY177" s="13">
        <f t="shared" si="448"/>
        <v>0</v>
      </c>
      <c r="AZ177" s="13">
        <f t="shared" si="448"/>
        <v>0</v>
      </c>
      <c r="BA177" s="13">
        <f t="shared" si="448"/>
        <v>0</v>
      </c>
      <c r="BB177" s="13">
        <f t="shared" si="448"/>
        <v>0</v>
      </c>
      <c r="BC177" s="13">
        <f t="shared" si="448"/>
        <v>0</v>
      </c>
      <c r="BD177" s="13">
        <f t="shared" si="448"/>
        <v>0</v>
      </c>
      <c r="BE177" s="13">
        <f t="shared" si="448"/>
        <v>0</v>
      </c>
      <c r="BF177" s="13">
        <f t="shared" si="448"/>
        <v>0</v>
      </c>
      <c r="BG177" s="13">
        <f t="shared" si="448"/>
        <v>0</v>
      </c>
      <c r="BH177" s="13">
        <f t="shared" si="448"/>
        <v>0</v>
      </c>
      <c r="BI177" s="13">
        <f t="shared" si="448"/>
        <v>0</v>
      </c>
      <c r="BJ177" s="13">
        <f t="shared" si="448"/>
        <v>0</v>
      </c>
      <c r="BK177" s="13">
        <f t="shared" si="448"/>
        <v>0</v>
      </c>
      <c r="BL177" s="13">
        <f t="shared" si="448"/>
        <v>0</v>
      </c>
      <c r="BM177" s="13">
        <f t="shared" si="448"/>
        <v>0</v>
      </c>
      <c r="BN177" s="13">
        <f t="shared" si="448"/>
        <v>0</v>
      </c>
      <c r="BO177" s="13">
        <f t="shared" si="448"/>
        <v>0</v>
      </c>
      <c r="BP177" s="13">
        <f t="shared" si="448"/>
        <v>0</v>
      </c>
      <c r="BQ177" s="13">
        <f t="shared" si="448"/>
        <v>0</v>
      </c>
      <c r="BR177" s="13">
        <f t="shared" si="448"/>
        <v>0</v>
      </c>
      <c r="BS177" s="13">
        <f t="shared" si="448"/>
        <v>0</v>
      </c>
      <c r="BT177" s="13">
        <f t="shared" si="448"/>
        <v>0</v>
      </c>
      <c r="BU177" s="13">
        <f t="shared" si="448"/>
        <v>0</v>
      </c>
      <c r="BV177" s="13">
        <f t="shared" si="448"/>
        <v>0</v>
      </c>
      <c r="BW177" s="13">
        <f t="shared" si="448"/>
        <v>0</v>
      </c>
      <c r="BX177" s="13">
        <f t="shared" ref="BX177:EI177" si="449">SUM(BX178:BX182)</f>
        <v>0</v>
      </c>
      <c r="BY177" s="13">
        <f t="shared" si="449"/>
        <v>0</v>
      </c>
      <c r="BZ177" s="13">
        <f t="shared" si="449"/>
        <v>0</v>
      </c>
      <c r="CA177" s="13">
        <f t="shared" si="449"/>
        <v>0</v>
      </c>
      <c r="CB177" s="13">
        <f t="shared" si="449"/>
        <v>0</v>
      </c>
      <c r="CC177" s="13">
        <f t="shared" si="449"/>
        <v>0</v>
      </c>
      <c r="CD177" s="13">
        <f t="shared" si="449"/>
        <v>0</v>
      </c>
      <c r="CE177" s="13">
        <f t="shared" si="449"/>
        <v>0</v>
      </c>
      <c r="CF177" s="13">
        <f t="shared" si="449"/>
        <v>0</v>
      </c>
      <c r="CG177" s="13">
        <f t="shared" si="449"/>
        <v>0</v>
      </c>
      <c r="CH177" s="13">
        <f t="shared" si="449"/>
        <v>0</v>
      </c>
      <c r="CI177" s="13">
        <f t="shared" si="449"/>
        <v>0</v>
      </c>
      <c r="CJ177" s="13">
        <f t="shared" si="449"/>
        <v>0</v>
      </c>
      <c r="CK177" s="13">
        <f t="shared" si="449"/>
        <v>0</v>
      </c>
      <c r="CL177" s="13">
        <f t="shared" si="449"/>
        <v>0</v>
      </c>
      <c r="CM177" s="13">
        <f t="shared" si="449"/>
        <v>0</v>
      </c>
      <c r="CN177" s="13">
        <f t="shared" si="449"/>
        <v>0</v>
      </c>
      <c r="CO177" s="13">
        <f t="shared" si="449"/>
        <v>0</v>
      </c>
      <c r="CP177" s="13">
        <f t="shared" si="449"/>
        <v>0</v>
      </c>
      <c r="CQ177" s="13">
        <f t="shared" si="449"/>
        <v>0</v>
      </c>
      <c r="CR177" s="13">
        <f t="shared" si="449"/>
        <v>0</v>
      </c>
      <c r="CS177" s="13">
        <f t="shared" si="449"/>
        <v>0</v>
      </c>
      <c r="CT177" s="13">
        <f t="shared" si="449"/>
        <v>0</v>
      </c>
      <c r="CU177" s="13">
        <f t="shared" si="449"/>
        <v>0</v>
      </c>
      <c r="CV177" s="13">
        <f t="shared" si="449"/>
        <v>0</v>
      </c>
      <c r="CW177" s="13">
        <f t="shared" si="449"/>
        <v>0</v>
      </c>
      <c r="CX177" s="13">
        <f t="shared" si="449"/>
        <v>0</v>
      </c>
      <c r="CY177" s="13">
        <f t="shared" si="449"/>
        <v>0</v>
      </c>
      <c r="CZ177" s="13">
        <f t="shared" si="449"/>
        <v>0</v>
      </c>
      <c r="DA177" s="13">
        <f t="shared" si="449"/>
        <v>0</v>
      </c>
      <c r="DB177" s="13">
        <f t="shared" si="449"/>
        <v>0</v>
      </c>
      <c r="DC177" s="13">
        <f t="shared" si="449"/>
        <v>0</v>
      </c>
      <c r="DD177" s="13">
        <f t="shared" si="449"/>
        <v>0</v>
      </c>
      <c r="DE177" s="13">
        <f t="shared" si="449"/>
        <v>0</v>
      </c>
      <c r="DF177" s="13">
        <f t="shared" si="449"/>
        <v>0</v>
      </c>
      <c r="DG177" s="13">
        <f t="shared" si="449"/>
        <v>0</v>
      </c>
      <c r="DH177" s="13">
        <f t="shared" si="449"/>
        <v>0</v>
      </c>
      <c r="DI177" s="13">
        <f t="shared" si="449"/>
        <v>0</v>
      </c>
      <c r="DJ177" s="13">
        <f t="shared" si="449"/>
        <v>0</v>
      </c>
      <c r="DK177" s="13">
        <f t="shared" si="449"/>
        <v>0</v>
      </c>
      <c r="DL177" s="13">
        <f t="shared" si="449"/>
        <v>0</v>
      </c>
      <c r="DM177" s="13">
        <f t="shared" si="449"/>
        <v>0</v>
      </c>
      <c r="DN177" s="13">
        <f t="shared" si="449"/>
        <v>0</v>
      </c>
      <c r="DO177" s="13">
        <f t="shared" si="449"/>
        <v>0</v>
      </c>
      <c r="DP177" s="13">
        <f t="shared" si="449"/>
        <v>0</v>
      </c>
      <c r="DQ177" s="13">
        <f t="shared" si="449"/>
        <v>0</v>
      </c>
      <c r="DR177" s="13">
        <f t="shared" si="449"/>
        <v>0</v>
      </c>
      <c r="DS177" s="13">
        <f t="shared" si="449"/>
        <v>0</v>
      </c>
      <c r="DT177" s="13">
        <f t="shared" si="449"/>
        <v>0</v>
      </c>
      <c r="DU177" s="13">
        <f t="shared" si="449"/>
        <v>0</v>
      </c>
      <c r="DV177" s="13">
        <f t="shared" si="449"/>
        <v>0</v>
      </c>
      <c r="DW177" s="13">
        <f t="shared" si="449"/>
        <v>0</v>
      </c>
      <c r="DX177" s="13">
        <f t="shared" si="449"/>
        <v>0</v>
      </c>
      <c r="DY177" s="13">
        <f t="shared" si="449"/>
        <v>0</v>
      </c>
      <c r="DZ177" s="13">
        <f t="shared" si="449"/>
        <v>0</v>
      </c>
      <c r="EA177" s="13">
        <v>0</v>
      </c>
      <c r="EB177" s="13">
        <f t="shared" si="449"/>
        <v>0</v>
      </c>
      <c r="EC177" s="13">
        <f t="shared" si="449"/>
        <v>0</v>
      </c>
      <c r="ED177" s="13">
        <f t="shared" si="449"/>
        <v>0</v>
      </c>
      <c r="EE177" s="13">
        <f t="shared" si="449"/>
        <v>0</v>
      </c>
      <c r="EF177" s="13">
        <f t="shared" si="449"/>
        <v>0</v>
      </c>
      <c r="EG177" s="13">
        <f t="shared" si="449"/>
        <v>0</v>
      </c>
      <c r="EH177" s="13">
        <f t="shared" si="449"/>
        <v>0</v>
      </c>
      <c r="EI177" s="13">
        <f t="shared" si="449"/>
        <v>0</v>
      </c>
      <c r="EJ177" s="13">
        <f t="shared" ref="EJ177:GU177" si="450">SUM(EJ178:EJ182)</f>
        <v>0</v>
      </c>
      <c r="EK177" s="13">
        <f t="shared" si="450"/>
        <v>0</v>
      </c>
      <c r="EL177" s="13">
        <f t="shared" si="450"/>
        <v>0</v>
      </c>
      <c r="EM177" s="13">
        <f t="shared" si="450"/>
        <v>0</v>
      </c>
      <c r="EN177" s="13">
        <f t="shared" si="450"/>
        <v>0</v>
      </c>
      <c r="EO177" s="13">
        <f t="shared" si="450"/>
        <v>0</v>
      </c>
      <c r="EP177" s="13">
        <f t="shared" si="450"/>
        <v>0</v>
      </c>
      <c r="EQ177" s="13">
        <f t="shared" si="450"/>
        <v>0</v>
      </c>
      <c r="ER177" s="13">
        <f t="shared" si="450"/>
        <v>0</v>
      </c>
      <c r="ES177" s="13">
        <f t="shared" si="450"/>
        <v>0</v>
      </c>
      <c r="ET177" s="13">
        <v>0</v>
      </c>
      <c r="EU177" s="13">
        <f t="shared" si="450"/>
        <v>0</v>
      </c>
      <c r="EV177" s="13">
        <f t="shared" si="450"/>
        <v>0</v>
      </c>
      <c r="EW177" s="13">
        <v>0</v>
      </c>
      <c r="EX177" s="13">
        <f t="shared" si="450"/>
        <v>0</v>
      </c>
      <c r="EY177" s="13">
        <f t="shared" si="450"/>
        <v>0</v>
      </c>
      <c r="EZ177" s="13">
        <f t="shared" si="450"/>
        <v>0</v>
      </c>
      <c r="FA177" s="13">
        <f t="shared" si="450"/>
        <v>0</v>
      </c>
      <c r="FB177" s="13">
        <f t="shared" si="450"/>
        <v>0</v>
      </c>
      <c r="FC177" s="13">
        <f t="shared" si="450"/>
        <v>0</v>
      </c>
      <c r="FD177" s="13">
        <f t="shared" si="450"/>
        <v>0</v>
      </c>
      <c r="FE177" s="13">
        <f t="shared" si="450"/>
        <v>0</v>
      </c>
      <c r="FF177" s="13">
        <f t="shared" si="450"/>
        <v>0</v>
      </c>
      <c r="FG177" s="13">
        <f t="shared" si="450"/>
        <v>0</v>
      </c>
      <c r="FH177" s="13">
        <f t="shared" si="450"/>
        <v>0</v>
      </c>
      <c r="FI177" s="13">
        <f t="shared" si="450"/>
        <v>0</v>
      </c>
      <c r="FJ177" s="13">
        <f t="shared" si="450"/>
        <v>0</v>
      </c>
      <c r="FK177" s="13">
        <f t="shared" si="450"/>
        <v>0</v>
      </c>
      <c r="FL177" s="13">
        <f t="shared" si="450"/>
        <v>0</v>
      </c>
      <c r="FM177" s="13">
        <f t="shared" si="450"/>
        <v>0</v>
      </c>
      <c r="FN177" s="13">
        <v>0</v>
      </c>
      <c r="FO177" s="43">
        <v>0</v>
      </c>
      <c r="FP177" s="13">
        <v>0</v>
      </c>
      <c r="FQ177" s="13">
        <f t="shared" si="450"/>
        <v>0</v>
      </c>
      <c r="FR177" s="13">
        <f t="shared" si="450"/>
        <v>0</v>
      </c>
      <c r="FS177" s="13">
        <f t="shared" si="450"/>
        <v>0</v>
      </c>
      <c r="FT177" s="13">
        <f t="shared" si="450"/>
        <v>181398</v>
      </c>
      <c r="FU177" s="13">
        <f t="shared" si="450"/>
        <v>0</v>
      </c>
      <c r="FV177" s="13">
        <f t="shared" si="450"/>
        <v>0</v>
      </c>
      <c r="FW177" s="13">
        <f t="shared" si="450"/>
        <v>0</v>
      </c>
      <c r="FX177" s="13">
        <f t="shared" si="450"/>
        <v>0</v>
      </c>
      <c r="FY177" s="13">
        <f t="shared" si="450"/>
        <v>0</v>
      </c>
      <c r="FZ177" s="13">
        <f t="shared" si="450"/>
        <v>0</v>
      </c>
      <c r="GA177" s="13">
        <f t="shared" si="450"/>
        <v>0</v>
      </c>
      <c r="GB177" s="13">
        <f t="shared" si="450"/>
        <v>0</v>
      </c>
      <c r="GC177" s="13">
        <f t="shared" si="450"/>
        <v>0</v>
      </c>
      <c r="GD177" s="13">
        <f t="shared" si="450"/>
        <v>0</v>
      </c>
      <c r="GE177" s="13">
        <f t="shared" si="450"/>
        <v>0</v>
      </c>
      <c r="GF177" s="13">
        <f t="shared" si="450"/>
        <v>0</v>
      </c>
      <c r="GG177" s="13">
        <f t="shared" si="450"/>
        <v>0</v>
      </c>
      <c r="GH177" s="13">
        <f t="shared" si="450"/>
        <v>0</v>
      </c>
      <c r="GI177" s="12">
        <v>0</v>
      </c>
      <c r="GJ177" s="13">
        <f t="shared" si="450"/>
        <v>0</v>
      </c>
      <c r="GK177" s="13">
        <f t="shared" si="450"/>
        <v>0</v>
      </c>
      <c r="GL177" s="13">
        <f t="shared" si="450"/>
        <v>0</v>
      </c>
      <c r="GM177" s="13">
        <f t="shared" si="450"/>
        <v>0</v>
      </c>
      <c r="GN177" s="13">
        <f t="shared" si="450"/>
        <v>0</v>
      </c>
      <c r="GO177" s="13">
        <f t="shared" si="450"/>
        <v>0</v>
      </c>
      <c r="GP177" s="13" t="e">
        <f t="shared" si="450"/>
        <v>#DIV/0!</v>
      </c>
      <c r="GQ177" s="13" t="e">
        <f t="shared" si="450"/>
        <v>#DIV/0!</v>
      </c>
      <c r="GR177" s="13">
        <f t="shared" si="450"/>
        <v>0</v>
      </c>
      <c r="GS177" s="13">
        <f t="shared" si="450"/>
        <v>0</v>
      </c>
      <c r="GT177" s="13">
        <f t="shared" si="450"/>
        <v>0</v>
      </c>
      <c r="GU177" s="13">
        <f t="shared" si="450"/>
        <v>0</v>
      </c>
      <c r="GV177" s="27">
        <f t="shared" si="431"/>
        <v>0</v>
      </c>
      <c r="GW177" s="38">
        <f t="shared" si="374"/>
        <v>0</v>
      </c>
      <c r="GX177" s="13">
        <f t="shared" ref="GX177:HC177" si="451">SUM(GX178:GX182)</f>
        <v>0</v>
      </c>
      <c r="GY177" s="13">
        <f t="shared" si="451"/>
        <v>0</v>
      </c>
      <c r="GZ177" s="13">
        <f t="shared" si="451"/>
        <v>0</v>
      </c>
      <c r="HA177" s="13">
        <f t="shared" si="451"/>
        <v>0</v>
      </c>
      <c r="HB177" s="13">
        <f t="shared" si="451"/>
        <v>0</v>
      </c>
      <c r="HC177" s="13">
        <f t="shared" si="451"/>
        <v>0</v>
      </c>
    </row>
    <row r="178" spans="1:211">
      <c r="A178" s="18">
        <v>501</v>
      </c>
      <c r="B178" s="3" t="s">
        <v>649</v>
      </c>
      <c r="C178" s="3" t="s">
        <v>467</v>
      </c>
      <c r="D178" s="12">
        <f t="shared" si="446"/>
        <v>739152</v>
      </c>
      <c r="E178" s="12">
        <f t="shared" si="447"/>
        <v>739152</v>
      </c>
      <c r="F178" s="13">
        <v>509760</v>
      </c>
      <c r="G178" s="26">
        <f t="shared" si="375"/>
        <v>591589.338031744</v>
      </c>
      <c r="H178" s="40">
        <f t="shared" si="376"/>
        <v>7.4635283303096205E-3</v>
      </c>
      <c r="I178" s="13">
        <v>0</v>
      </c>
      <c r="J178" s="13">
        <f t="shared" si="377"/>
        <v>0</v>
      </c>
      <c r="K178" s="40">
        <f t="shared" si="310"/>
        <v>0</v>
      </c>
      <c r="L178" s="13">
        <v>229392</v>
      </c>
      <c r="M178" s="13">
        <f t="shared" si="378"/>
        <v>266215.20211428485</v>
      </c>
      <c r="N178" s="40">
        <f t="shared" si="311"/>
        <v>7.4635283303096213E-3</v>
      </c>
      <c r="O178" s="13">
        <f t="shared" ref="O178:O188" si="452">SUM(O179:O183)</f>
        <v>0</v>
      </c>
      <c r="P178" s="13">
        <v>0</v>
      </c>
      <c r="Q178" s="13">
        <f t="shared" ref="Q178:Q188" si="453">$T$4*R178</f>
        <v>0</v>
      </c>
      <c r="R178" s="43">
        <f t="shared" ref="R178:R188" si="454">O178/$T$8</f>
        <v>0</v>
      </c>
      <c r="S178" s="124">
        <v>0</v>
      </c>
      <c r="T178" s="125">
        <f ca="1">'13年1-9支出明细'!I173/9*12</f>
        <v>0</v>
      </c>
      <c r="U178" s="125">
        <v>0</v>
      </c>
      <c r="V178" s="125">
        <f t="shared" si="379"/>
        <v>0</v>
      </c>
      <c r="W178" s="43">
        <f t="shared" si="314"/>
        <v>0</v>
      </c>
      <c r="X178" s="13">
        <f ca="1">'13年1-9支出明细'!K173/9*12</f>
        <v>0</v>
      </c>
      <c r="Y178" s="13">
        <f t="shared" si="380"/>
        <v>0</v>
      </c>
      <c r="Z178" s="43">
        <f t="shared" si="315"/>
        <v>0</v>
      </c>
      <c r="AA178" s="13">
        <f ca="1">'13年1-9支出明细'!L173/9*12</f>
        <v>0</v>
      </c>
      <c r="AB178" s="13">
        <f t="shared" si="381"/>
        <v>0</v>
      </c>
      <c r="AC178" s="43">
        <f t="shared" si="316"/>
        <v>0</v>
      </c>
      <c r="AD178" s="13">
        <f ca="1">'13年1-9支出明细'!M173/9*12</f>
        <v>0</v>
      </c>
      <c r="AE178" s="13">
        <f t="shared" si="382"/>
        <v>0</v>
      </c>
      <c r="AF178" s="43">
        <f t="shared" si="317"/>
        <v>0</v>
      </c>
      <c r="AG178" s="13">
        <f ca="1">'13年1-9支出明细'!N173/9*12</f>
        <v>0</v>
      </c>
      <c r="AH178" s="23">
        <v>0</v>
      </c>
      <c r="AI178" s="43">
        <v>0</v>
      </c>
      <c r="AJ178" s="23">
        <f t="shared" si="318"/>
        <v>0</v>
      </c>
      <c r="AK178" s="23">
        <f t="shared" si="319"/>
        <v>0</v>
      </c>
      <c r="AL178" s="43">
        <f t="shared" si="320"/>
        <v>0</v>
      </c>
      <c r="AM178" s="13">
        <f ca="1">'13年1-9支出明细'!P173/9*12</f>
        <v>0</v>
      </c>
      <c r="AN178" s="13">
        <f t="shared" si="383"/>
        <v>0</v>
      </c>
      <c r="AO178" s="43">
        <f t="shared" si="321"/>
        <v>0</v>
      </c>
      <c r="AP178" s="13">
        <f ca="1">'13年1-9支出明细'!Q173/9*12</f>
        <v>0</v>
      </c>
      <c r="AQ178" s="13">
        <f t="shared" si="384"/>
        <v>0</v>
      </c>
      <c r="AR178" s="43">
        <f t="shared" si="322"/>
        <v>0</v>
      </c>
      <c r="AS178" s="13">
        <f ca="1">'13年1-9支出明细'!R173/9*12</f>
        <v>0</v>
      </c>
      <c r="AT178" s="13">
        <f t="shared" si="385"/>
        <v>0</v>
      </c>
      <c r="AU178" s="43">
        <f t="shared" si="323"/>
        <v>0</v>
      </c>
      <c r="AV178" s="13">
        <f ca="1">'13年1-9支出明细'!S173/9*12</f>
        <v>0</v>
      </c>
      <c r="AW178" s="13">
        <f t="shared" si="386"/>
        <v>0</v>
      </c>
      <c r="AX178" s="43">
        <f t="shared" si="324"/>
        <v>0</v>
      </c>
      <c r="AY178" s="12">
        <f t="shared" si="387"/>
        <v>0</v>
      </c>
      <c r="AZ178" s="31">
        <f t="shared" si="388"/>
        <v>0</v>
      </c>
      <c r="BA178" s="43">
        <f t="shared" si="325"/>
        <v>0</v>
      </c>
      <c r="BB178" s="13">
        <f ca="1">'13年1-9支出明细'!U173/9*12</f>
        <v>0</v>
      </c>
      <c r="BC178" s="13">
        <f t="shared" si="389"/>
        <v>0</v>
      </c>
      <c r="BD178" s="43">
        <f t="shared" si="326"/>
        <v>0</v>
      </c>
      <c r="BE178" s="13">
        <f ca="1">'13年1-9支出明细'!V173/9*12</f>
        <v>0</v>
      </c>
      <c r="BF178" s="13">
        <f t="shared" si="390"/>
        <v>0</v>
      </c>
      <c r="BG178" s="43">
        <f t="shared" si="327"/>
        <v>0</v>
      </c>
      <c r="BH178" s="13">
        <f ca="1">'13年1-9支出明细'!W173/9*12</f>
        <v>0</v>
      </c>
      <c r="BI178" s="13">
        <f t="shared" si="391"/>
        <v>0</v>
      </c>
      <c r="BJ178" s="43">
        <f t="shared" si="328"/>
        <v>0</v>
      </c>
      <c r="BK178" s="13">
        <f ca="1">'13年1-9支出明细'!X173/9*12</f>
        <v>0</v>
      </c>
      <c r="BL178" s="13">
        <f t="shared" si="392"/>
        <v>0</v>
      </c>
      <c r="BM178" s="43">
        <f t="shared" si="329"/>
        <v>0</v>
      </c>
      <c r="BN178" s="13">
        <f ca="1">'13年1-9支出明细'!Y173/9*12</f>
        <v>0</v>
      </c>
      <c r="BO178" s="13">
        <f t="shared" si="393"/>
        <v>0</v>
      </c>
      <c r="BP178" s="43">
        <f t="shared" si="330"/>
        <v>0</v>
      </c>
      <c r="BQ178" s="13">
        <f ca="1">'13年1-9支出明细'!Z173/9*12</f>
        <v>0</v>
      </c>
      <c r="BR178" s="13">
        <f ca="1">Sheet2!EP172+Sheet2!V172</f>
        <v>0</v>
      </c>
      <c r="BS178" s="13">
        <f t="shared" si="394"/>
        <v>0</v>
      </c>
      <c r="BT178" s="43">
        <f t="shared" si="331"/>
        <v>0</v>
      </c>
      <c r="BU178" s="13">
        <f ca="1">'13年1-9支出明细'!AB173/9*12</f>
        <v>0</v>
      </c>
      <c r="BV178" s="13">
        <f t="shared" si="395"/>
        <v>0</v>
      </c>
      <c r="BW178" s="43">
        <f t="shared" si="332"/>
        <v>0</v>
      </c>
      <c r="BX178" s="13">
        <f ca="1">'13年1-9支出明细'!AC173/9*12</f>
        <v>0</v>
      </c>
      <c r="BY178" s="13">
        <f t="shared" si="396"/>
        <v>0</v>
      </c>
      <c r="BZ178" s="43">
        <f t="shared" si="333"/>
        <v>0</v>
      </c>
      <c r="CA178" s="12">
        <f t="shared" si="434"/>
        <v>0</v>
      </c>
      <c r="CB178" s="30">
        <f t="shared" si="397"/>
        <v>0</v>
      </c>
      <c r="CC178" s="43">
        <f t="shared" si="334"/>
        <v>0</v>
      </c>
      <c r="CD178" s="13">
        <f ca="1">'13年1-9支出明细'!AE173/9*12</f>
        <v>0</v>
      </c>
      <c r="CE178" s="13">
        <f t="shared" si="398"/>
        <v>0</v>
      </c>
      <c r="CF178" s="43">
        <f t="shared" si="335"/>
        <v>0</v>
      </c>
      <c r="CG178" s="13">
        <f ca="1">'13年1-9支出明细'!AF173/9*12</f>
        <v>0</v>
      </c>
      <c r="CH178" s="13">
        <f ca="1">Sheet2!BP172+Sheet2!ET172</f>
        <v>0</v>
      </c>
      <c r="CI178" s="13">
        <f t="shared" si="399"/>
        <v>0</v>
      </c>
      <c r="CJ178" s="43">
        <f t="shared" si="336"/>
        <v>0</v>
      </c>
      <c r="CK178" s="12">
        <f t="shared" ref="CK178:CK188" si="455">CN178+CQ178+CT178+CW178+CZ178+DC178++DG178+DJ178+DM178+DQ178+EA178+ED178+EN178+EQ178+ET178+EW178+EZ178+FC178+FF178+FI178+FJ178+FM178+FP178+FS178+FW178</f>
        <v>0</v>
      </c>
      <c r="CL178" s="30">
        <f t="shared" si="400"/>
        <v>0</v>
      </c>
      <c r="CM178" s="43">
        <f t="shared" si="338"/>
        <v>0</v>
      </c>
      <c r="CN178" s="13">
        <f ca="1">'13年1-9支出明细'!AI173/9*12</f>
        <v>0</v>
      </c>
      <c r="CO178" s="13">
        <f t="shared" si="401"/>
        <v>0</v>
      </c>
      <c r="CP178" s="43">
        <f t="shared" si="339"/>
        <v>0</v>
      </c>
      <c r="CQ178" s="13">
        <f ca="1">'13年1-9支出明细'!AJ173/9*12</f>
        <v>0</v>
      </c>
      <c r="CR178" s="13">
        <f t="shared" si="402"/>
        <v>0</v>
      </c>
      <c r="CS178" s="43">
        <f t="shared" si="340"/>
        <v>0</v>
      </c>
      <c r="CT178" s="13">
        <f ca="1">'13年1-9支出明细'!AK173/9*12</f>
        <v>0</v>
      </c>
      <c r="CU178" s="13">
        <f t="shared" si="403"/>
        <v>0</v>
      </c>
      <c r="CV178" s="43">
        <f t="shared" si="341"/>
        <v>0</v>
      </c>
      <c r="CW178" s="13">
        <f ca="1">'13年1-9支出明细'!AL173/9*12</f>
        <v>0</v>
      </c>
      <c r="CX178" s="13">
        <f t="shared" si="404"/>
        <v>0</v>
      </c>
      <c r="CY178" s="43">
        <f t="shared" si="342"/>
        <v>0</v>
      </c>
      <c r="CZ178" s="13">
        <f ca="1">'13年1-9支出明细'!AM173/9*12</f>
        <v>0</v>
      </c>
      <c r="DA178" s="13">
        <f t="shared" si="405"/>
        <v>0</v>
      </c>
      <c r="DB178" s="43">
        <f t="shared" si="343"/>
        <v>0</v>
      </c>
      <c r="DC178" s="13">
        <f ca="1">'13年1-9支出明细'!AN173/9*12</f>
        <v>0</v>
      </c>
      <c r="DD178" s="13">
        <f t="shared" si="406"/>
        <v>0</v>
      </c>
      <c r="DE178" s="14">
        <f t="shared" ref="DE178:DE188" si="456">DG178+DJ178+DM178+DN178</f>
        <v>0</v>
      </c>
      <c r="DF178" s="43">
        <f t="shared" si="345"/>
        <v>0</v>
      </c>
      <c r="DG178" s="13">
        <f ca="1">'13年1-9支出明细'!AP173/9*12</f>
        <v>0</v>
      </c>
      <c r="DH178" s="13">
        <f t="shared" si="407"/>
        <v>0</v>
      </c>
      <c r="DI178" s="43">
        <f t="shared" si="346"/>
        <v>0</v>
      </c>
      <c r="DJ178" s="13">
        <f ca="1">'13年1-9支出明细'!AQ173/9*12</f>
        <v>0</v>
      </c>
      <c r="DK178" s="13">
        <f t="shared" si="408"/>
        <v>0</v>
      </c>
      <c r="DL178" s="43">
        <f t="shared" si="347"/>
        <v>0</v>
      </c>
      <c r="DM178" s="13">
        <f ca="1">'13年1-9支出明细'!AR173/9*12</f>
        <v>0</v>
      </c>
      <c r="DN178" s="13">
        <f ca="1">Sheet2!DK172+Sheet2!AH172</f>
        <v>0</v>
      </c>
      <c r="DO178" s="13"/>
      <c r="DP178" s="43">
        <f t="shared" si="348"/>
        <v>0</v>
      </c>
      <c r="DQ178" s="13">
        <f ca="1">'13年1-9支出明细'!AT173/9*12</f>
        <v>0</v>
      </c>
      <c r="DR178" s="13">
        <f t="shared" si="409"/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43">
        <f t="shared" si="349"/>
        <v>0</v>
      </c>
      <c r="EA178" s="13">
        <v>0</v>
      </c>
      <c r="EB178" s="13">
        <f t="shared" si="410"/>
        <v>0</v>
      </c>
      <c r="EC178" s="43">
        <f t="shared" si="350"/>
        <v>0</v>
      </c>
      <c r="ED178" s="13">
        <f ca="1">'13年1-9支出明细'!BC173/9*12</f>
        <v>0</v>
      </c>
      <c r="EE178" s="13">
        <f t="shared" si="411"/>
        <v>0</v>
      </c>
      <c r="EF178" s="43">
        <f t="shared" si="351"/>
        <v>0</v>
      </c>
      <c r="EG178" s="13">
        <f ca="1">'13年1-9支出明细'!BD173/9*12</f>
        <v>0</v>
      </c>
      <c r="EH178" s="13">
        <f t="shared" si="412"/>
        <v>0</v>
      </c>
      <c r="EI178" s="43">
        <f t="shared" si="352"/>
        <v>0</v>
      </c>
      <c r="EJ178" s="13">
        <f ca="1">'13年1-9支出明细'!BE173/9*12</f>
        <v>0</v>
      </c>
      <c r="EK178" s="13">
        <f t="shared" si="413"/>
        <v>0</v>
      </c>
      <c r="EL178" s="13">
        <v>0</v>
      </c>
      <c r="EM178" s="43">
        <f t="shared" si="353"/>
        <v>0</v>
      </c>
      <c r="EN178" s="13">
        <f ca="1">'13年1-9支出明细'!BG173/9*12</f>
        <v>0</v>
      </c>
      <c r="EO178" s="13">
        <f t="shared" si="414"/>
        <v>0</v>
      </c>
      <c r="EP178" s="43">
        <f t="shared" si="354"/>
        <v>0</v>
      </c>
      <c r="EQ178" s="13">
        <f ca="1">'13年1-9支出明细'!BH173/9*12</f>
        <v>0</v>
      </c>
      <c r="ER178" s="13">
        <f t="shared" si="415"/>
        <v>0</v>
      </c>
      <c r="ES178" s="43">
        <f t="shared" si="355"/>
        <v>0</v>
      </c>
      <c r="ET178" s="13">
        <v>0</v>
      </c>
      <c r="EU178" s="13">
        <f t="shared" si="416"/>
        <v>0</v>
      </c>
      <c r="EV178" s="43">
        <f t="shared" si="356"/>
        <v>0</v>
      </c>
      <c r="EW178" s="13">
        <v>0</v>
      </c>
      <c r="EX178" s="13">
        <f t="shared" si="417"/>
        <v>0</v>
      </c>
      <c r="EY178" s="43">
        <f t="shared" si="357"/>
        <v>0</v>
      </c>
      <c r="EZ178" s="13">
        <f ca="1">'13年1-9支出明细'!BK173/9*12</f>
        <v>0</v>
      </c>
      <c r="FA178" s="13">
        <f t="shared" si="418"/>
        <v>0</v>
      </c>
      <c r="FB178" s="43">
        <f t="shared" si="358"/>
        <v>0</v>
      </c>
      <c r="FC178" s="13">
        <f ca="1">'13年1-9支出明细'!BL173/9*12</f>
        <v>0</v>
      </c>
      <c r="FD178" s="13">
        <f t="shared" si="419"/>
        <v>0</v>
      </c>
      <c r="FE178" s="43">
        <f t="shared" si="359"/>
        <v>0</v>
      </c>
      <c r="FF178" s="13">
        <f ca="1">'13年1-9支出明细'!BM173/9*12</f>
        <v>0</v>
      </c>
      <c r="FG178" s="13">
        <f t="shared" si="420"/>
        <v>0</v>
      </c>
      <c r="FH178" s="43">
        <f t="shared" si="360"/>
        <v>0</v>
      </c>
      <c r="FI178" s="13">
        <f ca="1">'13年1-9支出明细'!BN173/9*12</f>
        <v>0</v>
      </c>
      <c r="FJ178" s="13">
        <f ca="1">Sheet2!EX172+Sheet2!BF172</f>
        <v>0</v>
      </c>
      <c r="FK178" s="13">
        <f t="shared" si="421"/>
        <v>0</v>
      </c>
      <c r="FL178" s="43">
        <f t="shared" si="361"/>
        <v>0</v>
      </c>
      <c r="FM178" s="13">
        <f ca="1">'13年1-9支出明细'!BP173/9*12</f>
        <v>0</v>
      </c>
      <c r="FN178" s="13">
        <v>0</v>
      </c>
      <c r="FO178" s="43">
        <v>0</v>
      </c>
      <c r="FP178" s="13">
        <v>0</v>
      </c>
      <c r="FQ178" s="13">
        <f t="shared" si="422"/>
        <v>0</v>
      </c>
      <c r="FR178" s="43">
        <f t="shared" si="362"/>
        <v>0</v>
      </c>
      <c r="FS178" s="13">
        <f ca="1">'13年1-9支出明细'!BR173/9*12</f>
        <v>0</v>
      </c>
      <c r="FT178" s="13">
        <f ca="1">Sheet2!FC88+Sheet2!BJ88</f>
        <v>0</v>
      </c>
      <c r="FU178" s="13"/>
      <c r="FV178" s="43"/>
      <c r="FW178" s="13">
        <f ca="1">'13年1-9支出明细'!BT173/9*12</f>
        <v>0</v>
      </c>
      <c r="FX178" s="13">
        <f t="shared" si="423"/>
        <v>0</v>
      </c>
      <c r="FY178" s="43">
        <f t="shared" si="363"/>
        <v>0</v>
      </c>
      <c r="FZ178" s="12">
        <f ca="1">'13年1-9支出明细'!BU173/9*12</f>
        <v>0</v>
      </c>
      <c r="GA178" s="12">
        <f t="shared" si="424"/>
        <v>0</v>
      </c>
      <c r="GB178" s="43">
        <f t="shared" si="364"/>
        <v>0</v>
      </c>
      <c r="GC178" s="12">
        <f ca="1">'13年1-9支出明细'!BV173/9*12</f>
        <v>0</v>
      </c>
      <c r="GD178" s="12">
        <f t="shared" si="425"/>
        <v>0</v>
      </c>
      <c r="GE178" s="43">
        <f t="shared" si="365"/>
        <v>0</v>
      </c>
      <c r="GF178" s="12">
        <f ca="1">'13年1-9支出明细'!BW173/9*12</f>
        <v>0</v>
      </c>
      <c r="GG178" s="12">
        <f t="shared" si="426"/>
        <v>0</v>
      </c>
      <c r="GH178" s="43">
        <f t="shared" si="366"/>
        <v>0</v>
      </c>
      <c r="GI178" s="12">
        <v>0</v>
      </c>
      <c r="GJ178" s="12">
        <f t="shared" si="427"/>
        <v>0</v>
      </c>
      <c r="GK178" s="43">
        <f t="shared" si="367"/>
        <v>0</v>
      </c>
      <c r="GL178" s="27">
        <f t="shared" ref="GL178:GL188" si="457">GO178+GR178+GU178+GX178+HA178</f>
        <v>0</v>
      </c>
      <c r="GM178" s="27">
        <f t="shared" si="428"/>
        <v>0</v>
      </c>
      <c r="GN178" s="43">
        <f t="shared" si="369"/>
        <v>0</v>
      </c>
      <c r="GO178" s="13">
        <f ca="1">'13年1-9支出明细'!BZ173/9*12</f>
        <v>0</v>
      </c>
      <c r="GP178" s="13" t="e">
        <f t="shared" si="429"/>
        <v>#DIV/0!</v>
      </c>
      <c r="GQ178" s="43" t="e">
        <f t="shared" si="370"/>
        <v>#DIV/0!</v>
      </c>
      <c r="GR178" s="13">
        <f ca="1">'13年1-9支出明细'!CA173/9*12</f>
        <v>0</v>
      </c>
      <c r="GS178" s="13">
        <f t="shared" si="430"/>
        <v>0</v>
      </c>
      <c r="GT178" s="43">
        <f t="shared" si="371"/>
        <v>0</v>
      </c>
      <c r="GU178" s="13">
        <f ca="1">'13年1-9支出明细'!CB173/9*12</f>
        <v>0</v>
      </c>
      <c r="GV178" s="27">
        <f t="shared" si="431"/>
        <v>0</v>
      </c>
      <c r="GW178" s="38">
        <f t="shared" si="374"/>
        <v>0</v>
      </c>
      <c r="GX178" s="13">
        <f ca="1">'13年1-9支出明细'!CC173/9*12</f>
        <v>0</v>
      </c>
      <c r="GY178" s="13">
        <f t="shared" si="432"/>
        <v>0</v>
      </c>
      <c r="GZ178" s="43">
        <f t="shared" si="372"/>
        <v>0</v>
      </c>
      <c r="HA178" s="13">
        <f ca="1">'13年1-9支出明细'!CD173/9*12</f>
        <v>0</v>
      </c>
      <c r="HB178" s="13">
        <f t="shared" si="433"/>
        <v>0</v>
      </c>
      <c r="HC178" s="56">
        <f t="shared" si="373"/>
        <v>0</v>
      </c>
    </row>
    <row r="179" spans="1:211">
      <c r="A179" s="18">
        <v>502</v>
      </c>
      <c r="B179" s="3" t="s">
        <v>650</v>
      </c>
      <c r="C179" s="3" t="s">
        <v>468</v>
      </c>
      <c r="D179" s="12">
        <f t="shared" si="446"/>
        <v>168919.2</v>
      </c>
      <c r="E179" s="12">
        <f t="shared" si="447"/>
        <v>168919.2</v>
      </c>
      <c r="F179" s="13">
        <v>116496</v>
      </c>
      <c r="G179" s="26">
        <f t="shared" si="375"/>
        <v>135196.54645979687</v>
      </c>
      <c r="H179" s="40">
        <f t="shared" si="376"/>
        <v>1.7056481410227353E-3</v>
      </c>
      <c r="I179" s="13">
        <v>0</v>
      </c>
      <c r="J179" s="13">
        <f t="shared" si="377"/>
        <v>0</v>
      </c>
      <c r="K179" s="40">
        <f t="shared" si="310"/>
        <v>0</v>
      </c>
      <c r="L179" s="13">
        <v>52423.199999999997</v>
      </c>
      <c r="M179" s="13">
        <f t="shared" si="378"/>
        <v>60838.445906908601</v>
      </c>
      <c r="N179" s="40">
        <f t="shared" si="311"/>
        <v>1.7056481410227355E-3</v>
      </c>
      <c r="O179" s="13">
        <f t="shared" si="452"/>
        <v>0</v>
      </c>
      <c r="P179" s="13">
        <v>0</v>
      </c>
      <c r="Q179" s="13">
        <f t="shared" si="453"/>
        <v>0</v>
      </c>
      <c r="R179" s="43">
        <f t="shared" si="454"/>
        <v>0</v>
      </c>
      <c r="S179" s="124">
        <v>0</v>
      </c>
      <c r="T179" s="125">
        <f ca="1">'13年1-9支出明细'!I174/9*12</f>
        <v>0</v>
      </c>
      <c r="U179" s="125">
        <v>0</v>
      </c>
      <c r="V179" s="125">
        <f t="shared" si="379"/>
        <v>0</v>
      </c>
      <c r="W179" s="43">
        <f t="shared" si="314"/>
        <v>0</v>
      </c>
      <c r="X179" s="13">
        <f ca="1">'13年1-9支出明细'!K174/9*12</f>
        <v>0</v>
      </c>
      <c r="Y179" s="13">
        <f t="shared" si="380"/>
        <v>0</v>
      </c>
      <c r="Z179" s="43">
        <f t="shared" si="315"/>
        <v>0</v>
      </c>
      <c r="AA179" s="13">
        <f ca="1">'13年1-9支出明细'!L174/9*12</f>
        <v>0</v>
      </c>
      <c r="AB179" s="13">
        <f t="shared" si="381"/>
        <v>0</v>
      </c>
      <c r="AC179" s="43">
        <f t="shared" si="316"/>
        <v>0</v>
      </c>
      <c r="AD179" s="13">
        <f ca="1">'13年1-9支出明细'!M174/9*12</f>
        <v>0</v>
      </c>
      <c r="AE179" s="13">
        <f t="shared" si="382"/>
        <v>0</v>
      </c>
      <c r="AF179" s="43">
        <f t="shared" si="317"/>
        <v>0</v>
      </c>
      <c r="AG179" s="13">
        <f ca="1">'13年1-9支出明细'!N174/9*12</f>
        <v>0</v>
      </c>
      <c r="AH179" s="23">
        <v>0</v>
      </c>
      <c r="AI179" s="43">
        <v>0</v>
      </c>
      <c r="AJ179" s="23">
        <f t="shared" si="318"/>
        <v>0</v>
      </c>
      <c r="AK179" s="23">
        <f t="shared" si="319"/>
        <v>0</v>
      </c>
      <c r="AL179" s="43">
        <f t="shared" si="320"/>
        <v>0</v>
      </c>
      <c r="AM179" s="13">
        <f ca="1">'13年1-9支出明细'!P174/9*12</f>
        <v>0</v>
      </c>
      <c r="AN179" s="13">
        <f t="shared" si="383"/>
        <v>0</v>
      </c>
      <c r="AO179" s="43">
        <f t="shared" si="321"/>
        <v>0</v>
      </c>
      <c r="AP179" s="13">
        <f ca="1">'13年1-9支出明细'!Q174/9*12</f>
        <v>0</v>
      </c>
      <c r="AQ179" s="13">
        <f t="shared" si="384"/>
        <v>0</v>
      </c>
      <c r="AR179" s="43">
        <f t="shared" si="322"/>
        <v>0</v>
      </c>
      <c r="AS179" s="13">
        <f ca="1">'13年1-9支出明细'!R174/9*12</f>
        <v>0</v>
      </c>
      <c r="AT179" s="13">
        <f t="shared" si="385"/>
        <v>0</v>
      </c>
      <c r="AU179" s="43">
        <f t="shared" si="323"/>
        <v>0</v>
      </c>
      <c r="AV179" s="13">
        <f ca="1">'13年1-9支出明细'!S174/9*12</f>
        <v>0</v>
      </c>
      <c r="AW179" s="13">
        <f t="shared" si="386"/>
        <v>0</v>
      </c>
      <c r="AX179" s="43">
        <f t="shared" si="324"/>
        <v>0</v>
      </c>
      <c r="AY179" s="12">
        <f t="shared" si="387"/>
        <v>0</v>
      </c>
      <c r="AZ179" s="31">
        <f t="shared" si="388"/>
        <v>0</v>
      </c>
      <c r="BA179" s="43">
        <f t="shared" si="325"/>
        <v>0</v>
      </c>
      <c r="BB179" s="13">
        <f ca="1">'13年1-9支出明细'!U174/9*12</f>
        <v>0</v>
      </c>
      <c r="BC179" s="13">
        <f t="shared" si="389"/>
        <v>0</v>
      </c>
      <c r="BD179" s="43">
        <f t="shared" si="326"/>
        <v>0</v>
      </c>
      <c r="BE179" s="13">
        <f ca="1">'13年1-9支出明细'!V174/9*12</f>
        <v>0</v>
      </c>
      <c r="BF179" s="13">
        <f t="shared" si="390"/>
        <v>0</v>
      </c>
      <c r="BG179" s="43">
        <f t="shared" si="327"/>
        <v>0</v>
      </c>
      <c r="BH179" s="13">
        <f ca="1">'13年1-9支出明细'!W174/9*12</f>
        <v>0</v>
      </c>
      <c r="BI179" s="13">
        <f t="shared" si="391"/>
        <v>0</v>
      </c>
      <c r="BJ179" s="43">
        <f t="shared" si="328"/>
        <v>0</v>
      </c>
      <c r="BK179" s="13">
        <f ca="1">'13年1-9支出明细'!X174/9*12</f>
        <v>0</v>
      </c>
      <c r="BL179" s="13">
        <f t="shared" si="392"/>
        <v>0</v>
      </c>
      <c r="BM179" s="43">
        <f t="shared" si="329"/>
        <v>0</v>
      </c>
      <c r="BN179" s="13">
        <f ca="1">'13年1-9支出明细'!Y174/9*12</f>
        <v>0</v>
      </c>
      <c r="BO179" s="13">
        <f t="shared" si="393"/>
        <v>0</v>
      </c>
      <c r="BP179" s="43">
        <f t="shared" si="330"/>
        <v>0</v>
      </c>
      <c r="BQ179" s="13">
        <f ca="1">'13年1-9支出明细'!Z174/9*12</f>
        <v>0</v>
      </c>
      <c r="BR179" s="13">
        <f ca="1">Sheet2!EP173+Sheet2!V173</f>
        <v>0</v>
      </c>
      <c r="BS179" s="13">
        <f t="shared" si="394"/>
        <v>0</v>
      </c>
      <c r="BT179" s="43">
        <f t="shared" si="331"/>
        <v>0</v>
      </c>
      <c r="BU179" s="13">
        <f ca="1">'13年1-9支出明细'!AB174/9*12</f>
        <v>0</v>
      </c>
      <c r="BV179" s="13">
        <f t="shared" si="395"/>
        <v>0</v>
      </c>
      <c r="BW179" s="43">
        <f t="shared" si="332"/>
        <v>0</v>
      </c>
      <c r="BX179" s="13">
        <f ca="1">'13年1-9支出明细'!AC174/9*12</f>
        <v>0</v>
      </c>
      <c r="BY179" s="13">
        <f t="shared" si="396"/>
        <v>0</v>
      </c>
      <c r="BZ179" s="43">
        <f t="shared" si="333"/>
        <v>0</v>
      </c>
      <c r="CA179" s="12">
        <f t="shared" si="434"/>
        <v>0</v>
      </c>
      <c r="CB179" s="30">
        <f t="shared" si="397"/>
        <v>0</v>
      </c>
      <c r="CC179" s="43">
        <f t="shared" si="334"/>
        <v>0</v>
      </c>
      <c r="CD179" s="13">
        <f ca="1">'13年1-9支出明细'!AE174/9*12</f>
        <v>0</v>
      </c>
      <c r="CE179" s="13">
        <f t="shared" si="398"/>
        <v>0</v>
      </c>
      <c r="CF179" s="43">
        <f t="shared" si="335"/>
        <v>0</v>
      </c>
      <c r="CG179" s="13">
        <f ca="1">'13年1-9支出明细'!AF174/9*12</f>
        <v>0</v>
      </c>
      <c r="CH179" s="13">
        <f ca="1">Sheet2!BP173+Sheet2!ET173</f>
        <v>0</v>
      </c>
      <c r="CI179" s="13">
        <f t="shared" si="399"/>
        <v>0</v>
      </c>
      <c r="CJ179" s="43">
        <f t="shared" si="336"/>
        <v>0</v>
      </c>
      <c r="CK179" s="12">
        <f t="shared" si="455"/>
        <v>0</v>
      </c>
      <c r="CL179" s="30">
        <f t="shared" si="400"/>
        <v>0</v>
      </c>
      <c r="CM179" s="43">
        <f t="shared" si="338"/>
        <v>0</v>
      </c>
      <c r="CN179" s="13">
        <f ca="1">'13年1-9支出明细'!AI174/9*12</f>
        <v>0</v>
      </c>
      <c r="CO179" s="13">
        <f t="shared" si="401"/>
        <v>0</v>
      </c>
      <c r="CP179" s="43">
        <f t="shared" si="339"/>
        <v>0</v>
      </c>
      <c r="CQ179" s="13">
        <f ca="1">'13年1-9支出明细'!AJ174/9*12</f>
        <v>0</v>
      </c>
      <c r="CR179" s="13">
        <f t="shared" si="402"/>
        <v>0</v>
      </c>
      <c r="CS179" s="43">
        <f t="shared" si="340"/>
        <v>0</v>
      </c>
      <c r="CT179" s="13">
        <f ca="1">'13年1-9支出明细'!AK174/9*12</f>
        <v>0</v>
      </c>
      <c r="CU179" s="13">
        <f t="shared" si="403"/>
        <v>0</v>
      </c>
      <c r="CV179" s="43">
        <f t="shared" si="341"/>
        <v>0</v>
      </c>
      <c r="CW179" s="13">
        <f ca="1">'13年1-9支出明细'!AL174/9*12</f>
        <v>0</v>
      </c>
      <c r="CX179" s="13">
        <f t="shared" si="404"/>
        <v>0</v>
      </c>
      <c r="CY179" s="43">
        <f t="shared" si="342"/>
        <v>0</v>
      </c>
      <c r="CZ179" s="13">
        <f ca="1">'13年1-9支出明细'!AM174/9*12</f>
        <v>0</v>
      </c>
      <c r="DA179" s="13">
        <f t="shared" si="405"/>
        <v>0</v>
      </c>
      <c r="DB179" s="43">
        <f t="shared" si="343"/>
        <v>0</v>
      </c>
      <c r="DC179" s="13">
        <f ca="1">'13年1-9支出明细'!AN174/9*12</f>
        <v>0</v>
      </c>
      <c r="DD179" s="13">
        <f t="shared" si="406"/>
        <v>0</v>
      </c>
      <c r="DE179" s="14">
        <f t="shared" si="456"/>
        <v>0</v>
      </c>
      <c r="DF179" s="43">
        <f t="shared" si="345"/>
        <v>0</v>
      </c>
      <c r="DG179" s="13">
        <f ca="1">'13年1-9支出明细'!AP174/9*12</f>
        <v>0</v>
      </c>
      <c r="DH179" s="13">
        <f t="shared" si="407"/>
        <v>0</v>
      </c>
      <c r="DI179" s="43">
        <f t="shared" si="346"/>
        <v>0</v>
      </c>
      <c r="DJ179" s="13">
        <f ca="1">'13年1-9支出明细'!AQ174/9*12</f>
        <v>0</v>
      </c>
      <c r="DK179" s="13">
        <f t="shared" si="408"/>
        <v>0</v>
      </c>
      <c r="DL179" s="43">
        <f t="shared" si="347"/>
        <v>0</v>
      </c>
      <c r="DM179" s="13">
        <f ca="1">'13年1-9支出明细'!AR174/9*12</f>
        <v>0</v>
      </c>
      <c r="DN179" s="13">
        <f ca="1">Sheet2!DK173+Sheet2!AH173</f>
        <v>0</v>
      </c>
      <c r="DO179" s="13"/>
      <c r="DP179" s="43">
        <f t="shared" si="348"/>
        <v>0</v>
      </c>
      <c r="DQ179" s="13">
        <f ca="1">'13年1-9支出明细'!AT174/9*12</f>
        <v>0</v>
      </c>
      <c r="DR179" s="13">
        <f t="shared" si="409"/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43">
        <f t="shared" si="349"/>
        <v>0</v>
      </c>
      <c r="EA179" s="13">
        <v>0</v>
      </c>
      <c r="EB179" s="13">
        <f t="shared" si="410"/>
        <v>0</v>
      </c>
      <c r="EC179" s="43">
        <f t="shared" si="350"/>
        <v>0</v>
      </c>
      <c r="ED179" s="13">
        <f ca="1">'13年1-9支出明细'!BC174/9*12</f>
        <v>0</v>
      </c>
      <c r="EE179" s="13">
        <f t="shared" si="411"/>
        <v>0</v>
      </c>
      <c r="EF179" s="43">
        <f t="shared" si="351"/>
        <v>0</v>
      </c>
      <c r="EG179" s="13">
        <f ca="1">'13年1-9支出明细'!BD174/9*12</f>
        <v>0</v>
      </c>
      <c r="EH179" s="13">
        <f t="shared" si="412"/>
        <v>0</v>
      </c>
      <c r="EI179" s="43">
        <f t="shared" si="352"/>
        <v>0</v>
      </c>
      <c r="EJ179" s="13">
        <f ca="1">'13年1-9支出明细'!BE174/9*12</f>
        <v>0</v>
      </c>
      <c r="EK179" s="13">
        <f t="shared" si="413"/>
        <v>0</v>
      </c>
      <c r="EL179" s="13">
        <v>0</v>
      </c>
      <c r="EM179" s="43">
        <f t="shared" si="353"/>
        <v>0</v>
      </c>
      <c r="EN179" s="13">
        <f ca="1">'13年1-9支出明细'!BG174/9*12</f>
        <v>0</v>
      </c>
      <c r="EO179" s="13">
        <f t="shared" si="414"/>
        <v>0</v>
      </c>
      <c r="EP179" s="43">
        <f t="shared" si="354"/>
        <v>0</v>
      </c>
      <c r="EQ179" s="13">
        <f ca="1">'13年1-9支出明细'!BH174/9*12</f>
        <v>0</v>
      </c>
      <c r="ER179" s="13">
        <f t="shared" si="415"/>
        <v>0</v>
      </c>
      <c r="ES179" s="43">
        <f t="shared" si="355"/>
        <v>0</v>
      </c>
      <c r="ET179" s="13">
        <v>0</v>
      </c>
      <c r="EU179" s="13">
        <f t="shared" si="416"/>
        <v>0</v>
      </c>
      <c r="EV179" s="43">
        <f t="shared" si="356"/>
        <v>0</v>
      </c>
      <c r="EW179" s="13">
        <v>0</v>
      </c>
      <c r="EX179" s="13">
        <f t="shared" si="417"/>
        <v>0</v>
      </c>
      <c r="EY179" s="43">
        <f t="shared" si="357"/>
        <v>0</v>
      </c>
      <c r="EZ179" s="13">
        <f ca="1">'13年1-9支出明细'!BK174/9*12</f>
        <v>0</v>
      </c>
      <c r="FA179" s="13">
        <f t="shared" si="418"/>
        <v>0</v>
      </c>
      <c r="FB179" s="43">
        <f t="shared" si="358"/>
        <v>0</v>
      </c>
      <c r="FC179" s="13">
        <f ca="1">'13年1-9支出明细'!BL174/9*12</f>
        <v>0</v>
      </c>
      <c r="FD179" s="13">
        <f t="shared" si="419"/>
        <v>0</v>
      </c>
      <c r="FE179" s="43">
        <f t="shared" si="359"/>
        <v>0</v>
      </c>
      <c r="FF179" s="13">
        <f ca="1">'13年1-9支出明细'!BM174/9*12</f>
        <v>0</v>
      </c>
      <c r="FG179" s="13">
        <f t="shared" si="420"/>
        <v>0</v>
      </c>
      <c r="FH179" s="43">
        <f t="shared" si="360"/>
        <v>0</v>
      </c>
      <c r="FI179" s="13">
        <f ca="1">'13年1-9支出明细'!BN174/9*12</f>
        <v>0</v>
      </c>
      <c r="FJ179" s="13">
        <f ca="1">Sheet2!EX173+Sheet2!BF173</f>
        <v>0</v>
      </c>
      <c r="FK179" s="13">
        <f t="shared" si="421"/>
        <v>0</v>
      </c>
      <c r="FL179" s="43">
        <f t="shared" si="361"/>
        <v>0</v>
      </c>
      <c r="FM179" s="13">
        <f ca="1">'13年1-9支出明细'!BP174/9*12</f>
        <v>0</v>
      </c>
      <c r="FN179" s="13">
        <v>0</v>
      </c>
      <c r="FO179" s="43">
        <v>0</v>
      </c>
      <c r="FP179" s="13">
        <v>0</v>
      </c>
      <c r="FQ179" s="13">
        <f t="shared" si="422"/>
        <v>0</v>
      </c>
      <c r="FR179" s="43">
        <f t="shared" si="362"/>
        <v>0</v>
      </c>
      <c r="FS179" s="13">
        <f ca="1">'13年1-9支出明细'!BR174/9*12</f>
        <v>0</v>
      </c>
      <c r="FT179" s="13">
        <f ca="1">Sheet2!FC89+Sheet2!BJ89</f>
        <v>0</v>
      </c>
      <c r="FU179" s="13"/>
      <c r="FV179" s="43"/>
      <c r="FW179" s="13">
        <f ca="1">'13年1-9支出明细'!BT174/9*12</f>
        <v>0</v>
      </c>
      <c r="FX179" s="13">
        <f t="shared" si="423"/>
        <v>0</v>
      </c>
      <c r="FY179" s="43">
        <f t="shared" si="363"/>
        <v>0</v>
      </c>
      <c r="FZ179" s="12">
        <f ca="1">'13年1-9支出明细'!BU174/9*12</f>
        <v>0</v>
      </c>
      <c r="GA179" s="12">
        <f t="shared" si="424"/>
        <v>0</v>
      </c>
      <c r="GB179" s="43">
        <f t="shared" si="364"/>
        <v>0</v>
      </c>
      <c r="GC179" s="12">
        <f ca="1">'13年1-9支出明细'!BV174/9*12</f>
        <v>0</v>
      </c>
      <c r="GD179" s="12">
        <f t="shared" si="425"/>
        <v>0</v>
      </c>
      <c r="GE179" s="43">
        <f t="shared" si="365"/>
        <v>0</v>
      </c>
      <c r="GF179" s="12">
        <f ca="1">'13年1-9支出明细'!BW174/9*12</f>
        <v>0</v>
      </c>
      <c r="GG179" s="12">
        <f t="shared" si="426"/>
        <v>0</v>
      </c>
      <c r="GH179" s="43">
        <f t="shared" si="366"/>
        <v>0</v>
      </c>
      <c r="GI179" s="12">
        <v>0</v>
      </c>
      <c r="GJ179" s="12">
        <f t="shared" si="427"/>
        <v>0</v>
      </c>
      <c r="GK179" s="43">
        <f t="shared" si="367"/>
        <v>0</v>
      </c>
      <c r="GL179" s="27">
        <f t="shared" si="457"/>
        <v>0</v>
      </c>
      <c r="GM179" s="27">
        <f t="shared" si="428"/>
        <v>0</v>
      </c>
      <c r="GN179" s="43">
        <f t="shared" si="369"/>
        <v>0</v>
      </c>
      <c r="GO179" s="13">
        <f ca="1">'13年1-9支出明细'!BZ174/9*12</f>
        <v>0</v>
      </c>
      <c r="GP179" s="13" t="e">
        <f t="shared" si="429"/>
        <v>#DIV/0!</v>
      </c>
      <c r="GQ179" s="43" t="e">
        <f t="shared" si="370"/>
        <v>#DIV/0!</v>
      </c>
      <c r="GR179" s="13">
        <f ca="1">'13年1-9支出明细'!CA174/9*12</f>
        <v>0</v>
      </c>
      <c r="GS179" s="13">
        <f t="shared" si="430"/>
        <v>0</v>
      </c>
      <c r="GT179" s="43">
        <f t="shared" si="371"/>
        <v>0</v>
      </c>
      <c r="GU179" s="13">
        <f ca="1">'13年1-9支出明细'!CB174/9*12</f>
        <v>0</v>
      </c>
      <c r="GV179" s="27">
        <f t="shared" si="431"/>
        <v>0</v>
      </c>
      <c r="GW179" s="38">
        <f t="shared" si="374"/>
        <v>0</v>
      </c>
      <c r="GX179" s="13">
        <f ca="1">'13年1-9支出明细'!CC174/9*12</f>
        <v>0</v>
      </c>
      <c r="GY179" s="13">
        <f t="shared" si="432"/>
        <v>0</v>
      </c>
      <c r="GZ179" s="43">
        <f t="shared" si="372"/>
        <v>0</v>
      </c>
      <c r="HA179" s="13">
        <f ca="1">'13年1-9支出明细'!CD174/9*12</f>
        <v>0</v>
      </c>
      <c r="HB179" s="13">
        <f t="shared" si="433"/>
        <v>0</v>
      </c>
      <c r="HC179" s="56">
        <f t="shared" si="373"/>
        <v>0</v>
      </c>
    </row>
    <row r="180" spans="1:211">
      <c r="A180" s="18">
        <v>503</v>
      </c>
      <c r="B180" s="3" t="s">
        <v>651</v>
      </c>
      <c r="C180" s="3" t="s">
        <v>469</v>
      </c>
      <c r="D180" s="12">
        <f t="shared" si="446"/>
        <v>8526</v>
      </c>
      <c r="E180" s="12">
        <f t="shared" si="447"/>
        <v>8526</v>
      </c>
      <c r="F180" s="13">
        <v>5880</v>
      </c>
      <c r="G180" s="26">
        <f t="shared" si="375"/>
        <v>6823.8883153379138</v>
      </c>
      <c r="H180" s="40">
        <f t="shared" si="376"/>
        <v>8.6090604563364266E-5</v>
      </c>
      <c r="I180" s="13">
        <v>0</v>
      </c>
      <c r="J180" s="13">
        <f t="shared" si="377"/>
        <v>0</v>
      </c>
      <c r="K180" s="40">
        <f t="shared" si="310"/>
        <v>0</v>
      </c>
      <c r="L180" s="13">
        <v>2646</v>
      </c>
      <c r="M180" s="13">
        <f t="shared" si="378"/>
        <v>3070.7497419020615</v>
      </c>
      <c r="N180" s="40">
        <f t="shared" si="311"/>
        <v>8.6090604563364279E-5</v>
      </c>
      <c r="O180" s="13">
        <f t="shared" si="452"/>
        <v>0</v>
      </c>
      <c r="P180" s="13">
        <v>0</v>
      </c>
      <c r="Q180" s="13">
        <f t="shared" si="453"/>
        <v>0</v>
      </c>
      <c r="R180" s="43">
        <f t="shared" si="454"/>
        <v>0</v>
      </c>
      <c r="S180" s="124">
        <v>0</v>
      </c>
      <c r="T180" s="125">
        <f ca="1">'13年1-9支出明细'!I175/9*12</f>
        <v>0</v>
      </c>
      <c r="U180" s="125">
        <v>0</v>
      </c>
      <c r="V180" s="125">
        <f t="shared" si="379"/>
        <v>0</v>
      </c>
      <c r="W180" s="43">
        <f t="shared" si="314"/>
        <v>0</v>
      </c>
      <c r="X180" s="13">
        <f ca="1">'13年1-9支出明细'!K175/9*12</f>
        <v>0</v>
      </c>
      <c r="Y180" s="13">
        <f t="shared" si="380"/>
        <v>0</v>
      </c>
      <c r="Z180" s="43">
        <f t="shared" si="315"/>
        <v>0</v>
      </c>
      <c r="AA180" s="13">
        <f ca="1">'13年1-9支出明细'!L175/9*12</f>
        <v>0</v>
      </c>
      <c r="AB180" s="13">
        <f t="shared" si="381"/>
        <v>0</v>
      </c>
      <c r="AC180" s="43">
        <f t="shared" si="316"/>
        <v>0</v>
      </c>
      <c r="AD180" s="13">
        <f ca="1">'13年1-9支出明细'!M175/9*12</f>
        <v>0</v>
      </c>
      <c r="AE180" s="13">
        <f t="shared" si="382"/>
        <v>0</v>
      </c>
      <c r="AF180" s="43">
        <f t="shared" si="317"/>
        <v>0</v>
      </c>
      <c r="AG180" s="13">
        <f ca="1">'13年1-9支出明细'!N175/9*12</f>
        <v>0</v>
      </c>
      <c r="AH180" s="23">
        <v>0</v>
      </c>
      <c r="AI180" s="43">
        <v>0</v>
      </c>
      <c r="AJ180" s="23">
        <f t="shared" si="318"/>
        <v>0</v>
      </c>
      <c r="AK180" s="23">
        <f t="shared" si="319"/>
        <v>0</v>
      </c>
      <c r="AL180" s="43">
        <f t="shared" si="320"/>
        <v>0</v>
      </c>
      <c r="AM180" s="13">
        <f ca="1">'13年1-9支出明细'!P175/9*12</f>
        <v>0</v>
      </c>
      <c r="AN180" s="13">
        <f t="shared" si="383"/>
        <v>0</v>
      </c>
      <c r="AO180" s="43">
        <f t="shared" si="321"/>
        <v>0</v>
      </c>
      <c r="AP180" s="13">
        <f ca="1">'13年1-9支出明细'!Q175/9*12</f>
        <v>0</v>
      </c>
      <c r="AQ180" s="13">
        <f t="shared" si="384"/>
        <v>0</v>
      </c>
      <c r="AR180" s="43">
        <f t="shared" si="322"/>
        <v>0</v>
      </c>
      <c r="AS180" s="13">
        <f ca="1">'13年1-9支出明细'!R175/9*12</f>
        <v>0</v>
      </c>
      <c r="AT180" s="13">
        <f t="shared" si="385"/>
        <v>0</v>
      </c>
      <c r="AU180" s="43">
        <f t="shared" si="323"/>
        <v>0</v>
      </c>
      <c r="AV180" s="13">
        <f ca="1">'13年1-9支出明细'!S175/9*12</f>
        <v>0</v>
      </c>
      <c r="AW180" s="13">
        <f t="shared" si="386"/>
        <v>0</v>
      </c>
      <c r="AX180" s="43">
        <f t="shared" si="324"/>
        <v>0</v>
      </c>
      <c r="AY180" s="12">
        <f t="shared" si="387"/>
        <v>0</v>
      </c>
      <c r="AZ180" s="31">
        <f t="shared" si="388"/>
        <v>0</v>
      </c>
      <c r="BA180" s="43">
        <f t="shared" si="325"/>
        <v>0</v>
      </c>
      <c r="BB180" s="13">
        <f ca="1">'13年1-9支出明细'!U175/9*12</f>
        <v>0</v>
      </c>
      <c r="BC180" s="13">
        <f t="shared" si="389"/>
        <v>0</v>
      </c>
      <c r="BD180" s="43">
        <f t="shared" si="326"/>
        <v>0</v>
      </c>
      <c r="BE180" s="13">
        <f ca="1">'13年1-9支出明细'!V175/9*12</f>
        <v>0</v>
      </c>
      <c r="BF180" s="13">
        <f t="shared" si="390"/>
        <v>0</v>
      </c>
      <c r="BG180" s="43">
        <f t="shared" si="327"/>
        <v>0</v>
      </c>
      <c r="BH180" s="13">
        <f ca="1">'13年1-9支出明细'!W175/9*12</f>
        <v>0</v>
      </c>
      <c r="BI180" s="13">
        <f t="shared" si="391"/>
        <v>0</v>
      </c>
      <c r="BJ180" s="43">
        <f t="shared" si="328"/>
        <v>0</v>
      </c>
      <c r="BK180" s="13">
        <f ca="1">'13年1-9支出明细'!X175/9*12</f>
        <v>0</v>
      </c>
      <c r="BL180" s="13">
        <f t="shared" si="392"/>
        <v>0</v>
      </c>
      <c r="BM180" s="43">
        <f t="shared" si="329"/>
        <v>0</v>
      </c>
      <c r="BN180" s="13">
        <f ca="1">'13年1-9支出明细'!Y175/9*12</f>
        <v>0</v>
      </c>
      <c r="BO180" s="13">
        <f t="shared" si="393"/>
        <v>0</v>
      </c>
      <c r="BP180" s="43">
        <f t="shared" si="330"/>
        <v>0</v>
      </c>
      <c r="BQ180" s="13">
        <f ca="1">'13年1-9支出明细'!Z175/9*12</f>
        <v>0</v>
      </c>
      <c r="BR180" s="13">
        <f ca="1">Sheet2!EP174+Sheet2!V174</f>
        <v>0</v>
      </c>
      <c r="BS180" s="13">
        <f t="shared" si="394"/>
        <v>0</v>
      </c>
      <c r="BT180" s="43">
        <f t="shared" si="331"/>
        <v>0</v>
      </c>
      <c r="BU180" s="13">
        <f ca="1">'13年1-9支出明细'!AB175/9*12</f>
        <v>0</v>
      </c>
      <c r="BV180" s="13">
        <f t="shared" si="395"/>
        <v>0</v>
      </c>
      <c r="BW180" s="43">
        <f t="shared" si="332"/>
        <v>0</v>
      </c>
      <c r="BX180" s="13">
        <f ca="1">'13年1-9支出明细'!AC175/9*12</f>
        <v>0</v>
      </c>
      <c r="BY180" s="13">
        <f t="shared" si="396"/>
        <v>0</v>
      </c>
      <c r="BZ180" s="43">
        <f t="shared" si="333"/>
        <v>0</v>
      </c>
      <c r="CA180" s="12">
        <f t="shared" si="434"/>
        <v>0</v>
      </c>
      <c r="CB180" s="30">
        <f t="shared" si="397"/>
        <v>0</v>
      </c>
      <c r="CC180" s="43">
        <f t="shared" si="334"/>
        <v>0</v>
      </c>
      <c r="CD180" s="13">
        <f ca="1">'13年1-9支出明细'!AE175/9*12</f>
        <v>0</v>
      </c>
      <c r="CE180" s="13">
        <f t="shared" si="398"/>
        <v>0</v>
      </c>
      <c r="CF180" s="43">
        <f t="shared" si="335"/>
        <v>0</v>
      </c>
      <c r="CG180" s="13">
        <f ca="1">'13年1-9支出明细'!AF175/9*12</f>
        <v>0</v>
      </c>
      <c r="CH180" s="13">
        <f ca="1">Sheet2!BP174+Sheet2!ET174</f>
        <v>0</v>
      </c>
      <c r="CI180" s="13">
        <f t="shared" si="399"/>
        <v>0</v>
      </c>
      <c r="CJ180" s="43">
        <f t="shared" si="336"/>
        <v>0</v>
      </c>
      <c r="CK180" s="12">
        <f t="shared" si="455"/>
        <v>0</v>
      </c>
      <c r="CL180" s="30">
        <f t="shared" si="400"/>
        <v>0</v>
      </c>
      <c r="CM180" s="43">
        <f t="shared" si="338"/>
        <v>0</v>
      </c>
      <c r="CN180" s="13">
        <f ca="1">'13年1-9支出明细'!AI175/9*12</f>
        <v>0</v>
      </c>
      <c r="CO180" s="13">
        <f t="shared" si="401"/>
        <v>0</v>
      </c>
      <c r="CP180" s="43">
        <f t="shared" si="339"/>
        <v>0</v>
      </c>
      <c r="CQ180" s="13">
        <f ca="1">'13年1-9支出明细'!AJ175/9*12</f>
        <v>0</v>
      </c>
      <c r="CR180" s="13">
        <f t="shared" si="402"/>
        <v>0</v>
      </c>
      <c r="CS180" s="43">
        <f t="shared" si="340"/>
        <v>0</v>
      </c>
      <c r="CT180" s="13">
        <f ca="1">'13年1-9支出明细'!AK175/9*12</f>
        <v>0</v>
      </c>
      <c r="CU180" s="13">
        <f t="shared" si="403"/>
        <v>0</v>
      </c>
      <c r="CV180" s="43">
        <f t="shared" si="341"/>
        <v>0</v>
      </c>
      <c r="CW180" s="13">
        <f ca="1">'13年1-9支出明细'!AL175/9*12</f>
        <v>0</v>
      </c>
      <c r="CX180" s="13">
        <f t="shared" si="404"/>
        <v>0</v>
      </c>
      <c r="CY180" s="43">
        <f t="shared" si="342"/>
        <v>0</v>
      </c>
      <c r="CZ180" s="13">
        <f ca="1">'13年1-9支出明细'!AM175/9*12</f>
        <v>0</v>
      </c>
      <c r="DA180" s="13">
        <f t="shared" si="405"/>
        <v>0</v>
      </c>
      <c r="DB180" s="43">
        <f t="shared" si="343"/>
        <v>0</v>
      </c>
      <c r="DC180" s="13">
        <f ca="1">'13年1-9支出明细'!AN175/9*12</f>
        <v>0</v>
      </c>
      <c r="DD180" s="13">
        <f t="shared" si="406"/>
        <v>0</v>
      </c>
      <c r="DE180" s="14">
        <f t="shared" si="456"/>
        <v>0</v>
      </c>
      <c r="DF180" s="43">
        <f t="shared" si="345"/>
        <v>0</v>
      </c>
      <c r="DG180" s="13">
        <f ca="1">'13年1-9支出明细'!AP175/9*12</f>
        <v>0</v>
      </c>
      <c r="DH180" s="13">
        <f t="shared" si="407"/>
        <v>0</v>
      </c>
      <c r="DI180" s="43">
        <f t="shared" si="346"/>
        <v>0</v>
      </c>
      <c r="DJ180" s="13">
        <f ca="1">'13年1-9支出明细'!AQ175/9*12</f>
        <v>0</v>
      </c>
      <c r="DK180" s="13">
        <f t="shared" si="408"/>
        <v>0</v>
      </c>
      <c r="DL180" s="43">
        <f t="shared" si="347"/>
        <v>0</v>
      </c>
      <c r="DM180" s="13">
        <f ca="1">'13年1-9支出明细'!AR175/9*12</f>
        <v>0</v>
      </c>
      <c r="DN180" s="13">
        <f ca="1">Sheet2!DK174+Sheet2!AH174</f>
        <v>0</v>
      </c>
      <c r="DO180" s="13"/>
      <c r="DP180" s="43">
        <f t="shared" si="348"/>
        <v>0</v>
      </c>
      <c r="DQ180" s="13">
        <f ca="1">'13年1-9支出明细'!AT175/9*12</f>
        <v>0</v>
      </c>
      <c r="DR180" s="13">
        <f t="shared" si="409"/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43">
        <f t="shared" si="349"/>
        <v>0</v>
      </c>
      <c r="EA180" s="13">
        <v>0</v>
      </c>
      <c r="EB180" s="13">
        <f t="shared" si="410"/>
        <v>0</v>
      </c>
      <c r="EC180" s="43">
        <f t="shared" si="350"/>
        <v>0</v>
      </c>
      <c r="ED180" s="13">
        <f ca="1">'13年1-9支出明细'!BC175/9*12</f>
        <v>0</v>
      </c>
      <c r="EE180" s="13">
        <f t="shared" si="411"/>
        <v>0</v>
      </c>
      <c r="EF180" s="43">
        <f t="shared" si="351"/>
        <v>0</v>
      </c>
      <c r="EG180" s="13">
        <f ca="1">'13年1-9支出明细'!BD175/9*12</f>
        <v>0</v>
      </c>
      <c r="EH180" s="13">
        <f t="shared" si="412"/>
        <v>0</v>
      </c>
      <c r="EI180" s="43">
        <f t="shared" si="352"/>
        <v>0</v>
      </c>
      <c r="EJ180" s="13">
        <f ca="1">'13年1-9支出明细'!BE175/9*12</f>
        <v>0</v>
      </c>
      <c r="EK180" s="13">
        <f t="shared" si="413"/>
        <v>0</v>
      </c>
      <c r="EL180" s="13">
        <v>0</v>
      </c>
      <c r="EM180" s="43">
        <f t="shared" si="353"/>
        <v>0</v>
      </c>
      <c r="EN180" s="13">
        <f ca="1">'13年1-9支出明细'!BG175/9*12</f>
        <v>0</v>
      </c>
      <c r="EO180" s="13">
        <f t="shared" si="414"/>
        <v>0</v>
      </c>
      <c r="EP180" s="43">
        <f t="shared" si="354"/>
        <v>0</v>
      </c>
      <c r="EQ180" s="13">
        <f ca="1">'13年1-9支出明细'!BH175/9*12</f>
        <v>0</v>
      </c>
      <c r="ER180" s="13">
        <f t="shared" si="415"/>
        <v>0</v>
      </c>
      <c r="ES180" s="43">
        <f t="shared" si="355"/>
        <v>0</v>
      </c>
      <c r="ET180" s="13">
        <v>0</v>
      </c>
      <c r="EU180" s="13">
        <f t="shared" si="416"/>
        <v>0</v>
      </c>
      <c r="EV180" s="43">
        <f t="shared" si="356"/>
        <v>0</v>
      </c>
      <c r="EW180" s="13">
        <v>0</v>
      </c>
      <c r="EX180" s="13">
        <f t="shared" si="417"/>
        <v>0</v>
      </c>
      <c r="EY180" s="43">
        <f t="shared" si="357"/>
        <v>0</v>
      </c>
      <c r="EZ180" s="13">
        <f ca="1">'13年1-9支出明细'!BK175/9*12</f>
        <v>0</v>
      </c>
      <c r="FA180" s="13">
        <f t="shared" si="418"/>
        <v>0</v>
      </c>
      <c r="FB180" s="43">
        <f t="shared" si="358"/>
        <v>0</v>
      </c>
      <c r="FC180" s="13">
        <f ca="1">'13年1-9支出明细'!BL175/9*12</f>
        <v>0</v>
      </c>
      <c r="FD180" s="13">
        <f t="shared" si="419"/>
        <v>0</v>
      </c>
      <c r="FE180" s="43">
        <f t="shared" si="359"/>
        <v>0</v>
      </c>
      <c r="FF180" s="13">
        <f ca="1">'13年1-9支出明细'!BM175/9*12</f>
        <v>0</v>
      </c>
      <c r="FG180" s="13">
        <f t="shared" si="420"/>
        <v>0</v>
      </c>
      <c r="FH180" s="43">
        <f t="shared" si="360"/>
        <v>0</v>
      </c>
      <c r="FI180" s="13">
        <f ca="1">'13年1-9支出明细'!BN175/9*12</f>
        <v>0</v>
      </c>
      <c r="FJ180" s="13">
        <f ca="1">Sheet2!EX174+Sheet2!BF174</f>
        <v>0</v>
      </c>
      <c r="FK180" s="13">
        <f t="shared" si="421"/>
        <v>0</v>
      </c>
      <c r="FL180" s="43">
        <f t="shared" si="361"/>
        <v>0</v>
      </c>
      <c r="FM180" s="13">
        <f ca="1">'13年1-9支出明细'!BP175/9*12</f>
        <v>0</v>
      </c>
      <c r="FN180" s="13">
        <v>0</v>
      </c>
      <c r="FO180" s="43">
        <v>0</v>
      </c>
      <c r="FP180" s="13">
        <v>0</v>
      </c>
      <c r="FQ180" s="13">
        <f t="shared" si="422"/>
        <v>0</v>
      </c>
      <c r="FR180" s="43">
        <f t="shared" si="362"/>
        <v>0</v>
      </c>
      <c r="FS180" s="13">
        <f ca="1">'13年1-9支出明细'!BR175/9*12</f>
        <v>0</v>
      </c>
      <c r="FT180" s="13">
        <f ca="1">Sheet2!FC90+Sheet2!BJ90</f>
        <v>0</v>
      </c>
      <c r="FU180" s="13"/>
      <c r="FV180" s="43"/>
      <c r="FW180" s="13">
        <f ca="1">'13年1-9支出明细'!BT175/9*12</f>
        <v>0</v>
      </c>
      <c r="FX180" s="13">
        <f t="shared" si="423"/>
        <v>0</v>
      </c>
      <c r="FY180" s="43">
        <f t="shared" si="363"/>
        <v>0</v>
      </c>
      <c r="FZ180" s="12">
        <f ca="1">'13年1-9支出明细'!BU175/9*12</f>
        <v>0</v>
      </c>
      <c r="GA180" s="12">
        <f t="shared" si="424"/>
        <v>0</v>
      </c>
      <c r="GB180" s="43">
        <f t="shared" si="364"/>
        <v>0</v>
      </c>
      <c r="GC180" s="12">
        <f ca="1">'13年1-9支出明细'!BV175/9*12</f>
        <v>0</v>
      </c>
      <c r="GD180" s="12">
        <f t="shared" si="425"/>
        <v>0</v>
      </c>
      <c r="GE180" s="43">
        <f t="shared" si="365"/>
        <v>0</v>
      </c>
      <c r="GF180" s="12">
        <f ca="1">'13年1-9支出明细'!BW175/9*12</f>
        <v>0</v>
      </c>
      <c r="GG180" s="12">
        <f t="shared" si="426"/>
        <v>0</v>
      </c>
      <c r="GH180" s="43">
        <f t="shared" si="366"/>
        <v>0</v>
      </c>
      <c r="GI180" s="12">
        <v>0</v>
      </c>
      <c r="GJ180" s="12">
        <f t="shared" si="427"/>
        <v>0</v>
      </c>
      <c r="GK180" s="43">
        <f t="shared" si="367"/>
        <v>0</v>
      </c>
      <c r="GL180" s="27">
        <f t="shared" si="457"/>
        <v>0</v>
      </c>
      <c r="GM180" s="27">
        <f t="shared" si="428"/>
        <v>0</v>
      </c>
      <c r="GN180" s="43">
        <f t="shared" si="369"/>
        <v>0</v>
      </c>
      <c r="GO180" s="13">
        <f ca="1">'13年1-9支出明细'!BZ175/9*12</f>
        <v>0</v>
      </c>
      <c r="GP180" s="13" t="e">
        <f t="shared" si="429"/>
        <v>#DIV/0!</v>
      </c>
      <c r="GQ180" s="43" t="e">
        <f t="shared" si="370"/>
        <v>#DIV/0!</v>
      </c>
      <c r="GR180" s="13">
        <f ca="1">'13年1-9支出明细'!CA175/9*12</f>
        <v>0</v>
      </c>
      <c r="GS180" s="13">
        <f t="shared" si="430"/>
        <v>0</v>
      </c>
      <c r="GT180" s="43">
        <f t="shared" si="371"/>
        <v>0</v>
      </c>
      <c r="GU180" s="13">
        <f ca="1">'13年1-9支出明细'!CB175/9*12</f>
        <v>0</v>
      </c>
      <c r="GV180" s="27">
        <f t="shared" si="431"/>
        <v>0</v>
      </c>
      <c r="GW180" s="38">
        <f t="shared" si="374"/>
        <v>0</v>
      </c>
      <c r="GX180" s="13">
        <f ca="1">'13年1-9支出明细'!CC175/9*12</f>
        <v>0</v>
      </c>
      <c r="GY180" s="13">
        <f t="shared" si="432"/>
        <v>0</v>
      </c>
      <c r="GZ180" s="43">
        <f t="shared" si="372"/>
        <v>0</v>
      </c>
      <c r="HA180" s="13">
        <f ca="1">'13年1-9支出明细'!CD175/9*12</f>
        <v>0</v>
      </c>
      <c r="HB180" s="13">
        <f t="shared" si="433"/>
        <v>0</v>
      </c>
      <c r="HC180" s="56">
        <f t="shared" si="373"/>
        <v>0</v>
      </c>
    </row>
    <row r="181" spans="1:211">
      <c r="A181" s="18">
        <v>504</v>
      </c>
      <c r="B181" s="3" t="s">
        <v>652</v>
      </c>
      <c r="C181" s="3" t="s">
        <v>470</v>
      </c>
      <c r="D181" s="12">
        <f t="shared" si="446"/>
        <v>8613</v>
      </c>
      <c r="E181" s="12">
        <f t="shared" si="447"/>
        <v>8613</v>
      </c>
      <c r="F181" s="13">
        <v>5940</v>
      </c>
      <c r="G181" s="26">
        <f t="shared" si="375"/>
        <v>6893.5198287597295</v>
      </c>
      <c r="H181" s="40">
        <f t="shared" si="376"/>
        <v>8.6969080120133293E-5</v>
      </c>
      <c r="I181" s="13">
        <v>0</v>
      </c>
      <c r="J181" s="13">
        <f t="shared" si="377"/>
        <v>0</v>
      </c>
      <c r="K181" s="40">
        <f t="shared" si="310"/>
        <v>0</v>
      </c>
      <c r="L181" s="13">
        <v>2673</v>
      </c>
      <c r="M181" s="13">
        <f t="shared" si="378"/>
        <v>3102.0839229418789</v>
      </c>
      <c r="N181" s="40">
        <f t="shared" si="311"/>
        <v>8.6969080120133306E-5</v>
      </c>
      <c r="O181" s="13">
        <f t="shared" si="452"/>
        <v>0</v>
      </c>
      <c r="P181" s="13">
        <v>0</v>
      </c>
      <c r="Q181" s="13">
        <f t="shared" si="453"/>
        <v>0</v>
      </c>
      <c r="R181" s="43">
        <f t="shared" si="454"/>
        <v>0</v>
      </c>
      <c r="S181" s="124">
        <v>0</v>
      </c>
      <c r="T181" s="125">
        <f ca="1">'13年1-9支出明细'!I176/9*12</f>
        <v>0</v>
      </c>
      <c r="U181" s="125">
        <v>0</v>
      </c>
      <c r="V181" s="125">
        <f t="shared" si="379"/>
        <v>0</v>
      </c>
      <c r="W181" s="43">
        <f t="shared" si="314"/>
        <v>0</v>
      </c>
      <c r="X181" s="13">
        <f ca="1">'13年1-9支出明细'!K176/9*12</f>
        <v>0</v>
      </c>
      <c r="Y181" s="13">
        <f t="shared" si="380"/>
        <v>0</v>
      </c>
      <c r="Z181" s="43">
        <f t="shared" si="315"/>
        <v>0</v>
      </c>
      <c r="AA181" s="13">
        <f ca="1">'13年1-9支出明细'!L176/9*12</f>
        <v>0</v>
      </c>
      <c r="AB181" s="13">
        <f t="shared" si="381"/>
        <v>0</v>
      </c>
      <c r="AC181" s="43">
        <f t="shared" si="316"/>
        <v>0</v>
      </c>
      <c r="AD181" s="13">
        <f ca="1">'13年1-9支出明细'!M176/9*12</f>
        <v>0</v>
      </c>
      <c r="AE181" s="13">
        <f t="shared" si="382"/>
        <v>0</v>
      </c>
      <c r="AF181" s="43">
        <f t="shared" si="317"/>
        <v>0</v>
      </c>
      <c r="AG181" s="13">
        <f ca="1">'13年1-9支出明细'!N176/9*12</f>
        <v>0</v>
      </c>
      <c r="AH181" s="23">
        <v>0</v>
      </c>
      <c r="AI181" s="43">
        <v>0</v>
      </c>
      <c r="AJ181" s="23">
        <f t="shared" si="318"/>
        <v>0</v>
      </c>
      <c r="AK181" s="23">
        <f t="shared" si="319"/>
        <v>0</v>
      </c>
      <c r="AL181" s="43">
        <f t="shared" si="320"/>
        <v>0</v>
      </c>
      <c r="AM181" s="13">
        <f ca="1">'13年1-9支出明细'!P176/9*12</f>
        <v>0</v>
      </c>
      <c r="AN181" s="13">
        <f t="shared" si="383"/>
        <v>0</v>
      </c>
      <c r="AO181" s="43">
        <f t="shared" si="321"/>
        <v>0</v>
      </c>
      <c r="AP181" s="13">
        <f ca="1">'13年1-9支出明细'!Q176/9*12</f>
        <v>0</v>
      </c>
      <c r="AQ181" s="13">
        <f t="shared" si="384"/>
        <v>0</v>
      </c>
      <c r="AR181" s="43">
        <f t="shared" si="322"/>
        <v>0</v>
      </c>
      <c r="AS181" s="13">
        <f ca="1">'13年1-9支出明细'!R176/9*12</f>
        <v>0</v>
      </c>
      <c r="AT181" s="13">
        <f t="shared" si="385"/>
        <v>0</v>
      </c>
      <c r="AU181" s="43">
        <f t="shared" si="323"/>
        <v>0</v>
      </c>
      <c r="AV181" s="13">
        <f ca="1">'13年1-9支出明细'!S176/9*12</f>
        <v>0</v>
      </c>
      <c r="AW181" s="13">
        <f t="shared" si="386"/>
        <v>0</v>
      </c>
      <c r="AX181" s="43">
        <f t="shared" si="324"/>
        <v>0</v>
      </c>
      <c r="AY181" s="12">
        <f t="shared" si="387"/>
        <v>0</v>
      </c>
      <c r="AZ181" s="31">
        <f t="shared" si="388"/>
        <v>0</v>
      </c>
      <c r="BA181" s="43">
        <f t="shared" si="325"/>
        <v>0</v>
      </c>
      <c r="BB181" s="13">
        <f ca="1">'13年1-9支出明细'!U176/9*12</f>
        <v>0</v>
      </c>
      <c r="BC181" s="13">
        <f t="shared" si="389"/>
        <v>0</v>
      </c>
      <c r="BD181" s="43">
        <f t="shared" si="326"/>
        <v>0</v>
      </c>
      <c r="BE181" s="13">
        <f ca="1">'13年1-9支出明细'!V176/9*12</f>
        <v>0</v>
      </c>
      <c r="BF181" s="13">
        <f t="shared" si="390"/>
        <v>0</v>
      </c>
      <c r="BG181" s="43">
        <f t="shared" si="327"/>
        <v>0</v>
      </c>
      <c r="BH181" s="13">
        <f ca="1">'13年1-9支出明细'!W176/9*12</f>
        <v>0</v>
      </c>
      <c r="BI181" s="13">
        <f t="shared" si="391"/>
        <v>0</v>
      </c>
      <c r="BJ181" s="43">
        <f t="shared" si="328"/>
        <v>0</v>
      </c>
      <c r="BK181" s="13">
        <f ca="1">'13年1-9支出明细'!X176/9*12</f>
        <v>0</v>
      </c>
      <c r="BL181" s="13">
        <f t="shared" si="392"/>
        <v>0</v>
      </c>
      <c r="BM181" s="43">
        <f t="shared" si="329"/>
        <v>0</v>
      </c>
      <c r="BN181" s="13">
        <f ca="1">'13年1-9支出明细'!Y176/9*12</f>
        <v>0</v>
      </c>
      <c r="BO181" s="13">
        <f t="shared" si="393"/>
        <v>0</v>
      </c>
      <c r="BP181" s="43">
        <f t="shared" si="330"/>
        <v>0</v>
      </c>
      <c r="BQ181" s="13">
        <f ca="1">'13年1-9支出明细'!Z176/9*12</f>
        <v>0</v>
      </c>
      <c r="BR181" s="13">
        <f ca="1">Sheet2!EP175+Sheet2!V175</f>
        <v>0</v>
      </c>
      <c r="BS181" s="13">
        <f t="shared" si="394"/>
        <v>0</v>
      </c>
      <c r="BT181" s="43">
        <f t="shared" si="331"/>
        <v>0</v>
      </c>
      <c r="BU181" s="13">
        <f ca="1">'13年1-9支出明细'!AB176/9*12</f>
        <v>0</v>
      </c>
      <c r="BV181" s="13">
        <f t="shared" si="395"/>
        <v>0</v>
      </c>
      <c r="BW181" s="43">
        <f t="shared" si="332"/>
        <v>0</v>
      </c>
      <c r="BX181" s="13">
        <f ca="1">'13年1-9支出明细'!AC176/9*12</f>
        <v>0</v>
      </c>
      <c r="BY181" s="13">
        <f t="shared" si="396"/>
        <v>0</v>
      </c>
      <c r="BZ181" s="43">
        <f t="shared" si="333"/>
        <v>0</v>
      </c>
      <c r="CA181" s="12">
        <f t="shared" si="434"/>
        <v>0</v>
      </c>
      <c r="CB181" s="30">
        <f t="shared" si="397"/>
        <v>0</v>
      </c>
      <c r="CC181" s="43">
        <f t="shared" si="334"/>
        <v>0</v>
      </c>
      <c r="CD181" s="13">
        <f ca="1">'13年1-9支出明细'!AE176/9*12</f>
        <v>0</v>
      </c>
      <c r="CE181" s="13">
        <f t="shared" si="398"/>
        <v>0</v>
      </c>
      <c r="CF181" s="43">
        <f t="shared" si="335"/>
        <v>0</v>
      </c>
      <c r="CG181" s="13">
        <f ca="1">'13年1-9支出明细'!AF176/9*12</f>
        <v>0</v>
      </c>
      <c r="CH181" s="13">
        <f ca="1">Sheet2!BP175+Sheet2!ET175</f>
        <v>0</v>
      </c>
      <c r="CI181" s="13">
        <f t="shared" si="399"/>
        <v>0</v>
      </c>
      <c r="CJ181" s="43">
        <f t="shared" si="336"/>
        <v>0</v>
      </c>
      <c r="CK181" s="12">
        <f t="shared" si="455"/>
        <v>0</v>
      </c>
      <c r="CL181" s="30">
        <f t="shared" si="400"/>
        <v>0</v>
      </c>
      <c r="CM181" s="43">
        <f t="shared" si="338"/>
        <v>0</v>
      </c>
      <c r="CN181" s="13">
        <f ca="1">'13年1-9支出明细'!AI176/9*12</f>
        <v>0</v>
      </c>
      <c r="CO181" s="13">
        <f t="shared" si="401"/>
        <v>0</v>
      </c>
      <c r="CP181" s="43">
        <f t="shared" si="339"/>
        <v>0</v>
      </c>
      <c r="CQ181" s="13">
        <f ca="1">'13年1-9支出明细'!AJ176/9*12</f>
        <v>0</v>
      </c>
      <c r="CR181" s="13">
        <f t="shared" si="402"/>
        <v>0</v>
      </c>
      <c r="CS181" s="43">
        <f t="shared" si="340"/>
        <v>0</v>
      </c>
      <c r="CT181" s="13">
        <f ca="1">'13年1-9支出明细'!AK176/9*12</f>
        <v>0</v>
      </c>
      <c r="CU181" s="13">
        <f t="shared" si="403"/>
        <v>0</v>
      </c>
      <c r="CV181" s="43">
        <f t="shared" si="341"/>
        <v>0</v>
      </c>
      <c r="CW181" s="13">
        <f ca="1">'13年1-9支出明细'!AL176/9*12</f>
        <v>0</v>
      </c>
      <c r="CX181" s="13">
        <f t="shared" si="404"/>
        <v>0</v>
      </c>
      <c r="CY181" s="43">
        <f t="shared" si="342"/>
        <v>0</v>
      </c>
      <c r="CZ181" s="13">
        <f ca="1">'13年1-9支出明细'!AM176/9*12</f>
        <v>0</v>
      </c>
      <c r="DA181" s="13">
        <f t="shared" si="405"/>
        <v>0</v>
      </c>
      <c r="DB181" s="43">
        <f t="shared" si="343"/>
        <v>0</v>
      </c>
      <c r="DC181" s="13">
        <f ca="1">'13年1-9支出明细'!AN176/9*12</f>
        <v>0</v>
      </c>
      <c r="DD181" s="13">
        <f t="shared" si="406"/>
        <v>0</v>
      </c>
      <c r="DE181" s="14">
        <f t="shared" si="456"/>
        <v>0</v>
      </c>
      <c r="DF181" s="43">
        <f t="shared" si="345"/>
        <v>0</v>
      </c>
      <c r="DG181" s="13">
        <f ca="1">'13年1-9支出明细'!AP176/9*12</f>
        <v>0</v>
      </c>
      <c r="DH181" s="13">
        <f t="shared" si="407"/>
        <v>0</v>
      </c>
      <c r="DI181" s="43">
        <f t="shared" si="346"/>
        <v>0</v>
      </c>
      <c r="DJ181" s="13">
        <f ca="1">'13年1-9支出明细'!AQ176/9*12</f>
        <v>0</v>
      </c>
      <c r="DK181" s="13">
        <f t="shared" si="408"/>
        <v>0</v>
      </c>
      <c r="DL181" s="43">
        <f t="shared" si="347"/>
        <v>0</v>
      </c>
      <c r="DM181" s="13">
        <f ca="1">'13年1-9支出明细'!AR176/9*12</f>
        <v>0</v>
      </c>
      <c r="DN181" s="13">
        <f ca="1">Sheet2!DK175+Sheet2!AH175</f>
        <v>0</v>
      </c>
      <c r="DO181" s="13"/>
      <c r="DP181" s="43">
        <f t="shared" si="348"/>
        <v>0</v>
      </c>
      <c r="DQ181" s="13">
        <f ca="1">'13年1-9支出明细'!AT176/9*12</f>
        <v>0</v>
      </c>
      <c r="DR181" s="13">
        <f t="shared" si="409"/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43">
        <f t="shared" si="349"/>
        <v>0</v>
      </c>
      <c r="EA181" s="13">
        <v>0</v>
      </c>
      <c r="EB181" s="13">
        <f t="shared" si="410"/>
        <v>0</v>
      </c>
      <c r="EC181" s="43">
        <f t="shared" si="350"/>
        <v>0</v>
      </c>
      <c r="ED181" s="13">
        <f ca="1">'13年1-9支出明细'!BC176/9*12</f>
        <v>0</v>
      </c>
      <c r="EE181" s="13">
        <f t="shared" si="411"/>
        <v>0</v>
      </c>
      <c r="EF181" s="43">
        <f t="shared" si="351"/>
        <v>0</v>
      </c>
      <c r="EG181" s="13">
        <f ca="1">'13年1-9支出明细'!BD176/9*12</f>
        <v>0</v>
      </c>
      <c r="EH181" s="13">
        <f t="shared" si="412"/>
        <v>0</v>
      </c>
      <c r="EI181" s="43">
        <f t="shared" si="352"/>
        <v>0</v>
      </c>
      <c r="EJ181" s="13">
        <f ca="1">'13年1-9支出明细'!BE176/9*12</f>
        <v>0</v>
      </c>
      <c r="EK181" s="13">
        <f t="shared" si="413"/>
        <v>0</v>
      </c>
      <c r="EL181" s="13">
        <v>0</v>
      </c>
      <c r="EM181" s="43">
        <f t="shared" si="353"/>
        <v>0</v>
      </c>
      <c r="EN181" s="13">
        <f ca="1">'13年1-9支出明细'!BG176/9*12</f>
        <v>0</v>
      </c>
      <c r="EO181" s="13">
        <f t="shared" si="414"/>
        <v>0</v>
      </c>
      <c r="EP181" s="43">
        <f t="shared" si="354"/>
        <v>0</v>
      </c>
      <c r="EQ181" s="13">
        <f ca="1">'13年1-9支出明细'!BH176/9*12</f>
        <v>0</v>
      </c>
      <c r="ER181" s="13">
        <f t="shared" si="415"/>
        <v>0</v>
      </c>
      <c r="ES181" s="43">
        <f t="shared" si="355"/>
        <v>0</v>
      </c>
      <c r="ET181" s="13">
        <v>0</v>
      </c>
      <c r="EU181" s="13">
        <f t="shared" si="416"/>
        <v>0</v>
      </c>
      <c r="EV181" s="43">
        <f t="shared" si="356"/>
        <v>0</v>
      </c>
      <c r="EW181" s="13">
        <v>0</v>
      </c>
      <c r="EX181" s="13">
        <f t="shared" si="417"/>
        <v>0</v>
      </c>
      <c r="EY181" s="43">
        <f t="shared" si="357"/>
        <v>0</v>
      </c>
      <c r="EZ181" s="13">
        <f ca="1">'13年1-9支出明细'!BK176/9*12</f>
        <v>0</v>
      </c>
      <c r="FA181" s="13">
        <f t="shared" si="418"/>
        <v>0</v>
      </c>
      <c r="FB181" s="43">
        <f t="shared" si="358"/>
        <v>0</v>
      </c>
      <c r="FC181" s="13">
        <f ca="1">'13年1-9支出明细'!BL176/9*12</f>
        <v>0</v>
      </c>
      <c r="FD181" s="13">
        <f t="shared" si="419"/>
        <v>0</v>
      </c>
      <c r="FE181" s="43">
        <f t="shared" si="359"/>
        <v>0</v>
      </c>
      <c r="FF181" s="13">
        <f ca="1">'13年1-9支出明细'!BM176/9*12</f>
        <v>0</v>
      </c>
      <c r="FG181" s="13">
        <f t="shared" si="420"/>
        <v>0</v>
      </c>
      <c r="FH181" s="43">
        <f t="shared" si="360"/>
        <v>0</v>
      </c>
      <c r="FI181" s="13">
        <f ca="1">'13年1-9支出明细'!BN176/9*12</f>
        <v>0</v>
      </c>
      <c r="FJ181" s="13">
        <f ca="1">Sheet2!EX175+Sheet2!BF175</f>
        <v>0</v>
      </c>
      <c r="FK181" s="13">
        <f t="shared" si="421"/>
        <v>0</v>
      </c>
      <c r="FL181" s="43">
        <f t="shared" si="361"/>
        <v>0</v>
      </c>
      <c r="FM181" s="13">
        <f ca="1">'13年1-9支出明细'!BP176/9*12</f>
        <v>0</v>
      </c>
      <c r="FN181" s="13">
        <v>0</v>
      </c>
      <c r="FO181" s="43">
        <v>0</v>
      </c>
      <c r="FP181" s="13">
        <v>0</v>
      </c>
      <c r="FQ181" s="13">
        <f t="shared" si="422"/>
        <v>0</v>
      </c>
      <c r="FR181" s="43">
        <f t="shared" si="362"/>
        <v>0</v>
      </c>
      <c r="FS181" s="13">
        <f ca="1">'13年1-9支出明细'!BR176/9*12</f>
        <v>0</v>
      </c>
      <c r="FT181" s="13">
        <f ca="1">Sheet2!FC91+Sheet2!BJ91</f>
        <v>181398</v>
      </c>
      <c r="FU181" s="13"/>
      <c r="FV181" s="43"/>
      <c r="FW181" s="13">
        <f ca="1">'13年1-9支出明细'!BT176/9*12</f>
        <v>0</v>
      </c>
      <c r="FX181" s="13">
        <f t="shared" si="423"/>
        <v>0</v>
      </c>
      <c r="FY181" s="43">
        <f t="shared" si="363"/>
        <v>0</v>
      </c>
      <c r="FZ181" s="12">
        <f ca="1">'13年1-9支出明细'!BU176/9*12</f>
        <v>0</v>
      </c>
      <c r="GA181" s="12">
        <f t="shared" si="424"/>
        <v>0</v>
      </c>
      <c r="GB181" s="43">
        <f t="shared" si="364"/>
        <v>0</v>
      </c>
      <c r="GC181" s="12">
        <f ca="1">'13年1-9支出明细'!BV176/9*12</f>
        <v>0</v>
      </c>
      <c r="GD181" s="12">
        <f t="shared" si="425"/>
        <v>0</v>
      </c>
      <c r="GE181" s="43">
        <f t="shared" si="365"/>
        <v>0</v>
      </c>
      <c r="GF181" s="12">
        <f ca="1">'13年1-9支出明细'!BW176/9*12</f>
        <v>0</v>
      </c>
      <c r="GG181" s="12">
        <f t="shared" si="426"/>
        <v>0</v>
      </c>
      <c r="GH181" s="43">
        <f t="shared" si="366"/>
        <v>0</v>
      </c>
      <c r="GI181" s="12">
        <v>0</v>
      </c>
      <c r="GJ181" s="12">
        <f t="shared" si="427"/>
        <v>0</v>
      </c>
      <c r="GK181" s="43">
        <f t="shared" si="367"/>
        <v>0</v>
      </c>
      <c r="GL181" s="27">
        <f t="shared" si="457"/>
        <v>0</v>
      </c>
      <c r="GM181" s="27">
        <f t="shared" si="428"/>
        <v>0</v>
      </c>
      <c r="GN181" s="43">
        <f t="shared" si="369"/>
        <v>0</v>
      </c>
      <c r="GO181" s="13">
        <f ca="1">'13年1-9支出明细'!BZ176/9*12</f>
        <v>0</v>
      </c>
      <c r="GP181" s="13" t="e">
        <f t="shared" si="429"/>
        <v>#DIV/0!</v>
      </c>
      <c r="GQ181" s="43" t="e">
        <f t="shared" si="370"/>
        <v>#DIV/0!</v>
      </c>
      <c r="GR181" s="13">
        <f ca="1">'13年1-9支出明细'!CA176/9*12</f>
        <v>0</v>
      </c>
      <c r="GS181" s="13">
        <f t="shared" si="430"/>
        <v>0</v>
      </c>
      <c r="GT181" s="43">
        <f t="shared" si="371"/>
        <v>0</v>
      </c>
      <c r="GU181" s="13">
        <f ca="1">'13年1-9支出明细'!CB176/9*12</f>
        <v>0</v>
      </c>
      <c r="GV181" s="27">
        <f t="shared" si="431"/>
        <v>0</v>
      </c>
      <c r="GW181" s="38">
        <f t="shared" si="374"/>
        <v>0</v>
      </c>
      <c r="GX181" s="13">
        <f ca="1">'13年1-9支出明细'!CC176/9*12</f>
        <v>0</v>
      </c>
      <c r="GY181" s="13">
        <f t="shared" si="432"/>
        <v>0</v>
      </c>
      <c r="GZ181" s="43">
        <f t="shared" si="372"/>
        <v>0</v>
      </c>
      <c r="HA181" s="13">
        <f ca="1">'13年1-9支出明细'!CD176/9*12</f>
        <v>0</v>
      </c>
      <c r="HB181" s="13">
        <f t="shared" si="433"/>
        <v>0</v>
      </c>
      <c r="HC181" s="56">
        <f t="shared" si="373"/>
        <v>0</v>
      </c>
    </row>
    <row r="182" spans="1:211" hidden="1">
      <c r="A182" s="18">
        <v>599</v>
      </c>
      <c r="B182" s="3" t="s">
        <v>653</v>
      </c>
      <c r="C182" s="3" t="s">
        <v>471</v>
      </c>
      <c r="D182" s="12">
        <f t="shared" si="446"/>
        <v>0</v>
      </c>
      <c r="E182" s="12">
        <f t="shared" si="447"/>
        <v>0</v>
      </c>
      <c r="F182" s="13">
        <v>0</v>
      </c>
      <c r="G182" s="26">
        <f t="shared" si="375"/>
        <v>0</v>
      </c>
      <c r="H182" s="40">
        <f t="shared" si="376"/>
        <v>0</v>
      </c>
      <c r="I182" s="13">
        <v>0</v>
      </c>
      <c r="J182" s="13">
        <f t="shared" si="377"/>
        <v>0</v>
      </c>
      <c r="K182" s="40">
        <f t="shared" si="310"/>
        <v>0</v>
      </c>
      <c r="L182" s="13">
        <v>0</v>
      </c>
      <c r="M182" s="13">
        <f t="shared" si="378"/>
        <v>0</v>
      </c>
      <c r="N182" s="40">
        <f t="shared" si="311"/>
        <v>0</v>
      </c>
      <c r="O182" s="13">
        <f t="shared" si="452"/>
        <v>0</v>
      </c>
      <c r="P182" s="13">
        <v>0</v>
      </c>
      <c r="Q182" s="13">
        <f t="shared" si="453"/>
        <v>0</v>
      </c>
      <c r="R182" s="43">
        <f t="shared" si="454"/>
        <v>0</v>
      </c>
      <c r="S182" s="124">
        <v>0</v>
      </c>
      <c r="T182" s="125">
        <f ca="1">'13年1-9支出明细'!I177/9*12</f>
        <v>0</v>
      </c>
      <c r="U182" s="125">
        <v>0</v>
      </c>
      <c r="V182" s="125">
        <f t="shared" si="379"/>
        <v>0</v>
      </c>
      <c r="W182" s="43">
        <f t="shared" si="314"/>
        <v>0</v>
      </c>
      <c r="X182" s="13">
        <f ca="1">'13年1-9支出明细'!K177/9*12</f>
        <v>0</v>
      </c>
      <c r="Y182" s="13">
        <f t="shared" si="380"/>
        <v>0</v>
      </c>
      <c r="Z182" s="43">
        <f t="shared" si="315"/>
        <v>0</v>
      </c>
      <c r="AA182" s="13">
        <f ca="1">'13年1-9支出明细'!L177/9*12</f>
        <v>0</v>
      </c>
      <c r="AB182" s="13">
        <f t="shared" si="381"/>
        <v>0</v>
      </c>
      <c r="AC182" s="43">
        <f t="shared" si="316"/>
        <v>0</v>
      </c>
      <c r="AD182" s="13">
        <f ca="1">'13年1-9支出明细'!M177/9*12</f>
        <v>0</v>
      </c>
      <c r="AE182" s="13">
        <f t="shared" si="382"/>
        <v>0</v>
      </c>
      <c r="AF182" s="43">
        <f t="shared" si="317"/>
        <v>0</v>
      </c>
      <c r="AG182" s="13">
        <f ca="1">'13年1-9支出明细'!N177/9*12</f>
        <v>0</v>
      </c>
      <c r="AH182" s="23">
        <v>0</v>
      </c>
      <c r="AI182" s="43">
        <v>0</v>
      </c>
      <c r="AJ182" s="23">
        <f t="shared" si="318"/>
        <v>0</v>
      </c>
      <c r="AK182" s="23">
        <f t="shared" si="319"/>
        <v>0</v>
      </c>
      <c r="AL182" s="43">
        <f t="shared" si="320"/>
        <v>0</v>
      </c>
      <c r="AM182" s="13">
        <f ca="1">'13年1-9支出明细'!P177/9*12</f>
        <v>0</v>
      </c>
      <c r="AN182" s="13">
        <f t="shared" si="383"/>
        <v>0</v>
      </c>
      <c r="AO182" s="43">
        <f t="shared" si="321"/>
        <v>0</v>
      </c>
      <c r="AP182" s="13">
        <f ca="1">'13年1-9支出明细'!Q177/9*12</f>
        <v>0</v>
      </c>
      <c r="AQ182" s="13">
        <f t="shared" si="384"/>
        <v>0</v>
      </c>
      <c r="AR182" s="43">
        <f t="shared" si="322"/>
        <v>0</v>
      </c>
      <c r="AS182" s="13">
        <f ca="1">'13年1-9支出明细'!R177/9*12</f>
        <v>0</v>
      </c>
      <c r="AT182" s="13">
        <f t="shared" si="385"/>
        <v>0</v>
      </c>
      <c r="AU182" s="43">
        <f t="shared" si="323"/>
        <v>0</v>
      </c>
      <c r="AV182" s="13">
        <f ca="1">'13年1-9支出明细'!S177/9*12</f>
        <v>0</v>
      </c>
      <c r="AW182" s="13">
        <f t="shared" si="386"/>
        <v>0</v>
      </c>
      <c r="AX182" s="43">
        <f t="shared" si="324"/>
        <v>0</v>
      </c>
      <c r="AY182" s="12">
        <f t="shared" si="387"/>
        <v>0</v>
      </c>
      <c r="AZ182" s="31">
        <f t="shared" si="388"/>
        <v>0</v>
      </c>
      <c r="BA182" s="43">
        <f t="shared" si="325"/>
        <v>0</v>
      </c>
      <c r="BB182" s="13">
        <f ca="1">'13年1-9支出明细'!U177/9*12</f>
        <v>0</v>
      </c>
      <c r="BC182" s="13">
        <f t="shared" si="389"/>
        <v>0</v>
      </c>
      <c r="BD182" s="43">
        <f t="shared" si="326"/>
        <v>0</v>
      </c>
      <c r="BE182" s="13">
        <f ca="1">'13年1-9支出明细'!V177/9*12</f>
        <v>0</v>
      </c>
      <c r="BF182" s="13">
        <f t="shared" si="390"/>
        <v>0</v>
      </c>
      <c r="BG182" s="43">
        <f t="shared" si="327"/>
        <v>0</v>
      </c>
      <c r="BH182" s="13">
        <f ca="1">'13年1-9支出明细'!W177/9*12</f>
        <v>0</v>
      </c>
      <c r="BI182" s="13">
        <f t="shared" si="391"/>
        <v>0</v>
      </c>
      <c r="BJ182" s="43">
        <f t="shared" si="328"/>
        <v>0</v>
      </c>
      <c r="BK182" s="13">
        <f ca="1">'13年1-9支出明细'!X177/9*12</f>
        <v>0</v>
      </c>
      <c r="BL182" s="13">
        <f t="shared" si="392"/>
        <v>0</v>
      </c>
      <c r="BM182" s="43">
        <f t="shared" si="329"/>
        <v>0</v>
      </c>
      <c r="BN182" s="13">
        <f ca="1">'13年1-9支出明细'!Y177/9*12</f>
        <v>0</v>
      </c>
      <c r="BO182" s="13">
        <f t="shared" si="393"/>
        <v>0</v>
      </c>
      <c r="BP182" s="43">
        <f t="shared" si="330"/>
        <v>0</v>
      </c>
      <c r="BQ182" s="13">
        <f ca="1">'13年1-9支出明细'!Z177/9*12</f>
        <v>0</v>
      </c>
      <c r="BR182" s="13">
        <f ca="1">Sheet2!EP176+Sheet2!V176</f>
        <v>0</v>
      </c>
      <c r="BS182" s="13">
        <f t="shared" si="394"/>
        <v>0</v>
      </c>
      <c r="BT182" s="43">
        <f t="shared" si="331"/>
        <v>0</v>
      </c>
      <c r="BU182" s="13">
        <f ca="1">'13年1-9支出明细'!AB177/9*12</f>
        <v>0</v>
      </c>
      <c r="BV182" s="13">
        <f t="shared" si="395"/>
        <v>0</v>
      </c>
      <c r="BW182" s="43">
        <f t="shared" si="332"/>
        <v>0</v>
      </c>
      <c r="BX182" s="13">
        <f ca="1">'13年1-9支出明细'!AC177/9*12</f>
        <v>0</v>
      </c>
      <c r="BY182" s="13">
        <f t="shared" si="396"/>
        <v>0</v>
      </c>
      <c r="BZ182" s="43">
        <f t="shared" si="333"/>
        <v>0</v>
      </c>
      <c r="CA182" s="12">
        <f t="shared" si="434"/>
        <v>0</v>
      </c>
      <c r="CB182" s="30">
        <f t="shared" si="397"/>
        <v>0</v>
      </c>
      <c r="CC182" s="43">
        <f t="shared" si="334"/>
        <v>0</v>
      </c>
      <c r="CD182" s="13">
        <f ca="1">'13年1-9支出明细'!AE177/9*12</f>
        <v>0</v>
      </c>
      <c r="CE182" s="13">
        <f t="shared" si="398"/>
        <v>0</v>
      </c>
      <c r="CF182" s="43">
        <f t="shared" si="335"/>
        <v>0</v>
      </c>
      <c r="CG182" s="13">
        <f ca="1">'13年1-9支出明细'!AF177/9*12</f>
        <v>0</v>
      </c>
      <c r="CH182" s="13">
        <f ca="1">Sheet2!BP176+Sheet2!ET176</f>
        <v>0</v>
      </c>
      <c r="CI182" s="13">
        <f t="shared" si="399"/>
        <v>0</v>
      </c>
      <c r="CJ182" s="43">
        <f t="shared" si="336"/>
        <v>0</v>
      </c>
      <c r="CK182" s="12">
        <f t="shared" si="455"/>
        <v>0</v>
      </c>
      <c r="CL182" s="30">
        <f t="shared" si="400"/>
        <v>0</v>
      </c>
      <c r="CM182" s="43">
        <f t="shared" si="338"/>
        <v>0</v>
      </c>
      <c r="CN182" s="13">
        <f ca="1">'13年1-9支出明细'!AI177/9*12</f>
        <v>0</v>
      </c>
      <c r="CO182" s="13">
        <f t="shared" si="401"/>
        <v>0</v>
      </c>
      <c r="CP182" s="43">
        <f t="shared" si="339"/>
        <v>0</v>
      </c>
      <c r="CQ182" s="13">
        <f ca="1">'13年1-9支出明细'!AJ177/9*12</f>
        <v>0</v>
      </c>
      <c r="CR182" s="13">
        <f t="shared" si="402"/>
        <v>0</v>
      </c>
      <c r="CS182" s="43">
        <f t="shared" si="340"/>
        <v>0</v>
      </c>
      <c r="CT182" s="13">
        <f ca="1">'13年1-9支出明细'!AK177/9*12</f>
        <v>0</v>
      </c>
      <c r="CU182" s="13">
        <f t="shared" si="403"/>
        <v>0</v>
      </c>
      <c r="CV182" s="43">
        <f t="shared" si="341"/>
        <v>0</v>
      </c>
      <c r="CW182" s="13">
        <f ca="1">'13年1-9支出明细'!AL177/9*12</f>
        <v>0</v>
      </c>
      <c r="CX182" s="13">
        <f t="shared" si="404"/>
        <v>0</v>
      </c>
      <c r="CY182" s="43">
        <f t="shared" si="342"/>
        <v>0</v>
      </c>
      <c r="CZ182" s="13">
        <f ca="1">'13年1-9支出明细'!AM177/9*12</f>
        <v>0</v>
      </c>
      <c r="DA182" s="13">
        <f t="shared" si="405"/>
        <v>0</v>
      </c>
      <c r="DB182" s="43">
        <f t="shared" si="343"/>
        <v>0</v>
      </c>
      <c r="DC182" s="13">
        <f ca="1">'13年1-9支出明细'!AN177/9*12</f>
        <v>0</v>
      </c>
      <c r="DD182" s="13">
        <f t="shared" si="406"/>
        <v>0</v>
      </c>
      <c r="DE182" s="14">
        <f t="shared" si="456"/>
        <v>0</v>
      </c>
      <c r="DF182" s="43">
        <f t="shared" si="345"/>
        <v>0</v>
      </c>
      <c r="DG182" s="13">
        <f ca="1">'13年1-9支出明细'!AP177/9*12</f>
        <v>0</v>
      </c>
      <c r="DH182" s="13">
        <f t="shared" si="407"/>
        <v>0</v>
      </c>
      <c r="DI182" s="43">
        <f t="shared" si="346"/>
        <v>0</v>
      </c>
      <c r="DJ182" s="13">
        <f ca="1">'13年1-9支出明细'!AQ177/9*12</f>
        <v>0</v>
      </c>
      <c r="DK182" s="13">
        <f t="shared" si="408"/>
        <v>0</v>
      </c>
      <c r="DL182" s="43">
        <f t="shared" si="347"/>
        <v>0</v>
      </c>
      <c r="DM182" s="13">
        <f ca="1">'13年1-9支出明细'!AR177/9*12</f>
        <v>0</v>
      </c>
      <c r="DN182" s="13">
        <f ca="1">Sheet2!DK176+Sheet2!AH176</f>
        <v>0</v>
      </c>
      <c r="DO182" s="13"/>
      <c r="DP182" s="43">
        <f t="shared" si="348"/>
        <v>0</v>
      </c>
      <c r="DQ182" s="13">
        <f ca="1">'13年1-9支出明细'!AT177/9*12</f>
        <v>0</v>
      </c>
      <c r="DR182" s="13">
        <f t="shared" si="409"/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43">
        <f t="shared" si="349"/>
        <v>0</v>
      </c>
      <c r="EA182" s="13">
        <v>0</v>
      </c>
      <c r="EB182" s="13">
        <f t="shared" si="410"/>
        <v>0</v>
      </c>
      <c r="EC182" s="43">
        <f t="shared" si="350"/>
        <v>0</v>
      </c>
      <c r="ED182" s="13">
        <f ca="1">'13年1-9支出明细'!BC177/9*12</f>
        <v>0</v>
      </c>
      <c r="EE182" s="13">
        <f t="shared" si="411"/>
        <v>0</v>
      </c>
      <c r="EF182" s="43">
        <f t="shared" si="351"/>
        <v>0</v>
      </c>
      <c r="EG182" s="13">
        <f ca="1">'13年1-9支出明细'!BD177/9*12</f>
        <v>0</v>
      </c>
      <c r="EH182" s="13">
        <f t="shared" si="412"/>
        <v>0</v>
      </c>
      <c r="EI182" s="43">
        <f t="shared" si="352"/>
        <v>0</v>
      </c>
      <c r="EJ182" s="13">
        <f ca="1">'13年1-9支出明细'!BE177/9*12</f>
        <v>0</v>
      </c>
      <c r="EK182" s="13">
        <f t="shared" si="413"/>
        <v>0</v>
      </c>
      <c r="EL182" s="13">
        <v>0</v>
      </c>
      <c r="EM182" s="43">
        <f t="shared" si="353"/>
        <v>0</v>
      </c>
      <c r="EN182" s="13">
        <f ca="1">'13年1-9支出明细'!BG177/9*12</f>
        <v>0</v>
      </c>
      <c r="EO182" s="13">
        <f t="shared" si="414"/>
        <v>0</v>
      </c>
      <c r="EP182" s="43">
        <f t="shared" si="354"/>
        <v>0</v>
      </c>
      <c r="EQ182" s="13">
        <f ca="1">'13年1-9支出明细'!BH177/9*12</f>
        <v>0</v>
      </c>
      <c r="ER182" s="13">
        <f t="shared" si="415"/>
        <v>0</v>
      </c>
      <c r="ES182" s="43">
        <f t="shared" si="355"/>
        <v>0</v>
      </c>
      <c r="ET182" s="13">
        <v>0</v>
      </c>
      <c r="EU182" s="13">
        <f t="shared" si="416"/>
        <v>0</v>
      </c>
      <c r="EV182" s="43">
        <f t="shared" si="356"/>
        <v>0</v>
      </c>
      <c r="EW182" s="13">
        <v>0</v>
      </c>
      <c r="EX182" s="13">
        <f t="shared" si="417"/>
        <v>0</v>
      </c>
      <c r="EY182" s="43">
        <f t="shared" si="357"/>
        <v>0</v>
      </c>
      <c r="EZ182" s="13">
        <f ca="1">'13年1-9支出明细'!BK177/9*12</f>
        <v>0</v>
      </c>
      <c r="FA182" s="13">
        <f t="shared" si="418"/>
        <v>0</v>
      </c>
      <c r="FB182" s="43">
        <f t="shared" si="358"/>
        <v>0</v>
      </c>
      <c r="FC182" s="13">
        <f ca="1">'13年1-9支出明细'!BL177/9*12</f>
        <v>0</v>
      </c>
      <c r="FD182" s="13">
        <f t="shared" si="419"/>
        <v>0</v>
      </c>
      <c r="FE182" s="43">
        <f t="shared" si="359"/>
        <v>0</v>
      </c>
      <c r="FF182" s="13">
        <f ca="1">'13年1-9支出明细'!BM177/9*12</f>
        <v>0</v>
      </c>
      <c r="FG182" s="13">
        <f t="shared" si="420"/>
        <v>0</v>
      </c>
      <c r="FH182" s="43">
        <f t="shared" si="360"/>
        <v>0</v>
      </c>
      <c r="FI182" s="13">
        <f ca="1">'13年1-9支出明细'!BN177/9*12</f>
        <v>0</v>
      </c>
      <c r="FJ182" s="13">
        <f ca="1">Sheet2!EX176+Sheet2!BF176</f>
        <v>0</v>
      </c>
      <c r="FK182" s="13">
        <f t="shared" si="421"/>
        <v>0</v>
      </c>
      <c r="FL182" s="43">
        <f t="shared" si="361"/>
        <v>0</v>
      </c>
      <c r="FM182" s="13">
        <f ca="1">'13年1-9支出明细'!BP177/9*12</f>
        <v>0</v>
      </c>
      <c r="FN182" s="13">
        <v>0</v>
      </c>
      <c r="FO182" s="43">
        <v>0</v>
      </c>
      <c r="FP182" s="13">
        <v>0</v>
      </c>
      <c r="FQ182" s="13">
        <f t="shared" si="422"/>
        <v>0</v>
      </c>
      <c r="FR182" s="43">
        <f t="shared" si="362"/>
        <v>0</v>
      </c>
      <c r="FS182" s="13">
        <f ca="1">'13年1-9支出明细'!BR177/9*12</f>
        <v>0</v>
      </c>
      <c r="FT182" s="13">
        <f ca="1">Sheet2!FC92+Sheet2!BJ92</f>
        <v>0</v>
      </c>
      <c r="FU182" s="13"/>
      <c r="FV182" s="43"/>
      <c r="FW182" s="13">
        <f ca="1">'13年1-9支出明细'!BT177/9*12</f>
        <v>0</v>
      </c>
      <c r="FX182" s="13">
        <f t="shared" si="423"/>
        <v>0</v>
      </c>
      <c r="FY182" s="43">
        <f t="shared" si="363"/>
        <v>0</v>
      </c>
      <c r="FZ182" s="12">
        <f ca="1">'13年1-9支出明细'!BU177/9*12</f>
        <v>0</v>
      </c>
      <c r="GA182" s="12">
        <f t="shared" si="424"/>
        <v>0</v>
      </c>
      <c r="GB182" s="43">
        <f t="shared" si="364"/>
        <v>0</v>
      </c>
      <c r="GC182" s="12">
        <f ca="1">'13年1-9支出明细'!BV177/9*12</f>
        <v>0</v>
      </c>
      <c r="GD182" s="12">
        <f t="shared" si="425"/>
        <v>0</v>
      </c>
      <c r="GE182" s="43">
        <f t="shared" si="365"/>
        <v>0</v>
      </c>
      <c r="GF182" s="12">
        <f ca="1">'13年1-9支出明细'!BW177/9*12</f>
        <v>0</v>
      </c>
      <c r="GG182" s="12">
        <f t="shared" si="426"/>
        <v>0</v>
      </c>
      <c r="GH182" s="43">
        <f t="shared" si="366"/>
        <v>0</v>
      </c>
      <c r="GI182" s="12">
        <v>0</v>
      </c>
      <c r="GJ182" s="12">
        <f t="shared" si="427"/>
        <v>0</v>
      </c>
      <c r="GK182" s="43">
        <f t="shared" si="367"/>
        <v>0</v>
      </c>
      <c r="GL182" s="27">
        <f t="shared" si="457"/>
        <v>0</v>
      </c>
      <c r="GM182" s="27">
        <f t="shared" si="428"/>
        <v>0</v>
      </c>
      <c r="GN182" s="43">
        <f t="shared" si="369"/>
        <v>0</v>
      </c>
      <c r="GO182" s="13">
        <f ca="1">'13年1-9支出明细'!BZ177/9*12</f>
        <v>0</v>
      </c>
      <c r="GP182" s="13" t="e">
        <f t="shared" si="429"/>
        <v>#DIV/0!</v>
      </c>
      <c r="GQ182" s="43" t="e">
        <f t="shared" si="370"/>
        <v>#DIV/0!</v>
      </c>
      <c r="GR182" s="13">
        <f ca="1">'13年1-9支出明细'!CA177/9*12</f>
        <v>0</v>
      </c>
      <c r="GS182" s="13">
        <f t="shared" si="430"/>
        <v>0</v>
      </c>
      <c r="GT182" s="43">
        <f t="shared" si="371"/>
        <v>0</v>
      </c>
      <c r="GU182" s="13">
        <f ca="1">'13年1-9支出明细'!CB177/9*12</f>
        <v>0</v>
      </c>
      <c r="GV182" s="27">
        <f t="shared" si="431"/>
        <v>0</v>
      </c>
      <c r="GW182" s="38">
        <f t="shared" si="374"/>
        <v>0</v>
      </c>
      <c r="GX182" s="13">
        <f ca="1">'13年1-9支出明细'!CC177/9*12</f>
        <v>0</v>
      </c>
      <c r="GY182" s="13">
        <f t="shared" si="432"/>
        <v>0</v>
      </c>
      <c r="GZ182" s="43">
        <f t="shared" si="372"/>
        <v>0</v>
      </c>
      <c r="HA182" s="13">
        <f ca="1">'13年1-9支出明细'!CD177/9*12</f>
        <v>0</v>
      </c>
      <c r="HB182" s="13">
        <f t="shared" si="433"/>
        <v>0</v>
      </c>
      <c r="HC182" s="56">
        <f t="shared" si="373"/>
        <v>0</v>
      </c>
    </row>
    <row r="183" spans="1:211">
      <c r="A183" s="18">
        <v>6</v>
      </c>
      <c r="B183" s="3" t="s">
        <v>654</v>
      </c>
      <c r="C183" s="3" t="s">
        <v>472</v>
      </c>
      <c r="D183" s="12">
        <f t="shared" si="446"/>
        <v>403766.4</v>
      </c>
      <c r="E183" s="12">
        <f t="shared" si="447"/>
        <v>403436.4</v>
      </c>
      <c r="F183" s="13">
        <v>278232</v>
      </c>
      <c r="G183" s="26">
        <f t="shared" si="375"/>
        <v>322895.25403964258</v>
      </c>
      <c r="H183" s="40">
        <f t="shared" si="376"/>
        <v>4.0736668518493143E-3</v>
      </c>
      <c r="I183" s="13">
        <v>0</v>
      </c>
      <c r="J183" s="13">
        <f t="shared" si="377"/>
        <v>0</v>
      </c>
      <c r="K183" s="40">
        <f t="shared" si="310"/>
        <v>0</v>
      </c>
      <c r="L183" s="13">
        <v>125204.4</v>
      </c>
      <c r="M183" s="13">
        <f t="shared" si="378"/>
        <v>145302.86431783918</v>
      </c>
      <c r="N183" s="40">
        <f t="shared" si="311"/>
        <v>4.0736668518493143E-3</v>
      </c>
      <c r="O183" s="13">
        <f t="shared" si="452"/>
        <v>0</v>
      </c>
      <c r="P183" s="13">
        <v>0</v>
      </c>
      <c r="Q183" s="13">
        <f t="shared" si="453"/>
        <v>0</v>
      </c>
      <c r="R183" s="43">
        <f t="shared" si="454"/>
        <v>0</v>
      </c>
      <c r="S183" s="124">
        <v>0</v>
      </c>
      <c r="T183" s="125">
        <f ca="1">'13年1-9支出明细'!I178/9*12</f>
        <v>0</v>
      </c>
      <c r="U183" s="125">
        <v>0</v>
      </c>
      <c r="V183" s="125">
        <f t="shared" si="379"/>
        <v>0</v>
      </c>
      <c r="W183" s="43">
        <f t="shared" si="314"/>
        <v>0</v>
      </c>
      <c r="X183" s="13">
        <f ca="1">'13年1-9支出明细'!K178/9*12</f>
        <v>0</v>
      </c>
      <c r="Y183" s="13">
        <f t="shared" si="380"/>
        <v>0</v>
      </c>
      <c r="Z183" s="43">
        <f t="shared" si="315"/>
        <v>0</v>
      </c>
      <c r="AA183" s="13">
        <f ca="1">'13年1-9支出明细'!L178/9*12</f>
        <v>0</v>
      </c>
      <c r="AB183" s="13">
        <f t="shared" si="381"/>
        <v>0</v>
      </c>
      <c r="AC183" s="43">
        <f t="shared" si="316"/>
        <v>0</v>
      </c>
      <c r="AD183" s="13">
        <f ca="1">'13年1-9支出明细'!M178/9*12</f>
        <v>0</v>
      </c>
      <c r="AE183" s="13">
        <f t="shared" si="382"/>
        <v>0</v>
      </c>
      <c r="AF183" s="43">
        <f t="shared" si="317"/>
        <v>0</v>
      </c>
      <c r="AG183" s="13">
        <f ca="1">'13年1-9支出明细'!N178/9*12</f>
        <v>0</v>
      </c>
      <c r="AH183" s="23">
        <v>0</v>
      </c>
      <c r="AI183" s="43">
        <v>0</v>
      </c>
      <c r="AJ183" s="23">
        <f t="shared" si="318"/>
        <v>0</v>
      </c>
      <c r="AK183" s="23">
        <f t="shared" si="319"/>
        <v>0</v>
      </c>
      <c r="AL183" s="43">
        <f t="shared" si="320"/>
        <v>0</v>
      </c>
      <c r="AM183" s="13">
        <f ca="1">'13年1-9支出明细'!P178/9*12</f>
        <v>0</v>
      </c>
      <c r="AN183" s="13">
        <f t="shared" si="383"/>
        <v>0</v>
      </c>
      <c r="AO183" s="43">
        <f t="shared" si="321"/>
        <v>0</v>
      </c>
      <c r="AP183" s="13">
        <f ca="1">'13年1-9支出明细'!Q178/9*12</f>
        <v>0</v>
      </c>
      <c r="AQ183" s="13">
        <f t="shared" si="384"/>
        <v>0</v>
      </c>
      <c r="AR183" s="43">
        <f t="shared" si="322"/>
        <v>0</v>
      </c>
      <c r="AS183" s="13">
        <f ca="1">'13年1-9支出明细'!R178/9*12</f>
        <v>0</v>
      </c>
      <c r="AT183" s="13">
        <f t="shared" si="385"/>
        <v>0</v>
      </c>
      <c r="AU183" s="43">
        <f t="shared" si="323"/>
        <v>0</v>
      </c>
      <c r="AV183" s="13">
        <f ca="1">'13年1-9支出明细'!S178/9*12</f>
        <v>0</v>
      </c>
      <c r="AW183" s="13">
        <f t="shared" si="386"/>
        <v>0</v>
      </c>
      <c r="AX183" s="43">
        <f t="shared" si="324"/>
        <v>0</v>
      </c>
      <c r="AY183" s="12">
        <f t="shared" si="387"/>
        <v>330</v>
      </c>
      <c r="AZ183" s="31">
        <f t="shared" si="388"/>
        <v>382.97332381998496</v>
      </c>
      <c r="BA183" s="43">
        <f t="shared" si="325"/>
        <v>3.1610763520230426E-6</v>
      </c>
      <c r="BB183" s="13">
        <f ca="1">'13年1-9支出明细'!U178/9*12</f>
        <v>0</v>
      </c>
      <c r="BC183" s="13">
        <f t="shared" si="389"/>
        <v>0</v>
      </c>
      <c r="BD183" s="43">
        <f t="shared" si="326"/>
        <v>0</v>
      </c>
      <c r="BE183" s="13">
        <f ca="1">'13年1-9支出明细'!V178/9*12</f>
        <v>0</v>
      </c>
      <c r="BF183" s="13">
        <f t="shared" si="390"/>
        <v>0</v>
      </c>
      <c r="BG183" s="43">
        <f t="shared" si="327"/>
        <v>0</v>
      </c>
      <c r="BH183" s="13">
        <f ca="1">'13年1-9支出明细'!W178/9*12</f>
        <v>0</v>
      </c>
      <c r="BI183" s="13">
        <f t="shared" si="391"/>
        <v>0</v>
      </c>
      <c r="BJ183" s="43">
        <f t="shared" si="328"/>
        <v>0</v>
      </c>
      <c r="BK183" s="13">
        <f ca="1">'13年1-9支出明细'!X178/9*12</f>
        <v>0</v>
      </c>
      <c r="BL183" s="13">
        <f t="shared" si="392"/>
        <v>0</v>
      </c>
      <c r="BM183" s="43">
        <f t="shared" si="329"/>
        <v>0</v>
      </c>
      <c r="BN183" s="13">
        <f ca="1">'13年1-9支出明细'!Y178/9*12</f>
        <v>0</v>
      </c>
      <c r="BO183" s="13">
        <f t="shared" si="393"/>
        <v>0</v>
      </c>
      <c r="BP183" s="43">
        <f t="shared" si="330"/>
        <v>0</v>
      </c>
      <c r="BQ183" s="13">
        <f ca="1">'13年1-9支出明细'!Z178/9*12</f>
        <v>0</v>
      </c>
      <c r="BR183" s="13">
        <f ca="1">Sheet2!EP177+Sheet2!V177</f>
        <v>330</v>
      </c>
      <c r="BS183" s="13">
        <f t="shared" si="394"/>
        <v>0</v>
      </c>
      <c r="BT183" s="43">
        <f t="shared" si="331"/>
        <v>0</v>
      </c>
      <c r="BU183" s="13">
        <f ca="1">'13年1-9支出明细'!AB178/9*12</f>
        <v>0</v>
      </c>
      <c r="BV183" s="13">
        <f t="shared" si="395"/>
        <v>0</v>
      </c>
      <c r="BW183" s="43">
        <f t="shared" si="332"/>
        <v>0</v>
      </c>
      <c r="BX183" s="13">
        <f ca="1">'13年1-9支出明细'!AC178/9*12</f>
        <v>0</v>
      </c>
      <c r="BY183" s="13">
        <f t="shared" si="396"/>
        <v>0</v>
      </c>
      <c r="BZ183" s="43">
        <f t="shared" si="333"/>
        <v>0</v>
      </c>
      <c r="CA183" s="12">
        <f t="shared" si="434"/>
        <v>0</v>
      </c>
      <c r="CB183" s="30">
        <f t="shared" si="397"/>
        <v>0</v>
      </c>
      <c r="CC183" s="43">
        <f t="shared" si="334"/>
        <v>0</v>
      </c>
      <c r="CD183" s="13">
        <f ca="1">'13年1-9支出明细'!AE178/9*12</f>
        <v>0</v>
      </c>
      <c r="CE183" s="13">
        <f t="shared" si="398"/>
        <v>0</v>
      </c>
      <c r="CF183" s="43">
        <f t="shared" si="335"/>
        <v>0</v>
      </c>
      <c r="CG183" s="13">
        <f ca="1">'13年1-9支出明细'!AF178/9*12</f>
        <v>0</v>
      </c>
      <c r="CH183" s="13">
        <f ca="1">Sheet2!BP177+Sheet2!ET177</f>
        <v>0</v>
      </c>
      <c r="CI183" s="13">
        <f t="shared" si="399"/>
        <v>0</v>
      </c>
      <c r="CJ183" s="43">
        <f t="shared" si="336"/>
        <v>0</v>
      </c>
      <c r="CK183" s="12">
        <f t="shared" si="455"/>
        <v>0</v>
      </c>
      <c r="CL183" s="30">
        <f t="shared" si="400"/>
        <v>0</v>
      </c>
      <c r="CM183" s="43">
        <f t="shared" si="338"/>
        <v>0</v>
      </c>
      <c r="CN183" s="13">
        <f ca="1">'13年1-9支出明细'!AI178/9*12</f>
        <v>0</v>
      </c>
      <c r="CO183" s="13">
        <f t="shared" si="401"/>
        <v>0</v>
      </c>
      <c r="CP183" s="43">
        <f t="shared" si="339"/>
        <v>0</v>
      </c>
      <c r="CQ183" s="13">
        <f ca="1">'13年1-9支出明细'!AJ178/9*12</f>
        <v>0</v>
      </c>
      <c r="CR183" s="13">
        <f t="shared" si="402"/>
        <v>0</v>
      </c>
      <c r="CS183" s="43">
        <f t="shared" si="340"/>
        <v>0</v>
      </c>
      <c r="CT183" s="13">
        <f ca="1">'13年1-9支出明细'!AK178/9*12</f>
        <v>0</v>
      </c>
      <c r="CU183" s="13">
        <f t="shared" si="403"/>
        <v>0</v>
      </c>
      <c r="CV183" s="43">
        <f t="shared" si="341"/>
        <v>0</v>
      </c>
      <c r="CW183" s="13">
        <f ca="1">'13年1-9支出明细'!AL178/9*12</f>
        <v>0</v>
      </c>
      <c r="CX183" s="13">
        <f t="shared" si="404"/>
        <v>0</v>
      </c>
      <c r="CY183" s="43">
        <f t="shared" si="342"/>
        <v>0</v>
      </c>
      <c r="CZ183" s="13">
        <f ca="1">'13年1-9支出明细'!AM178/9*12</f>
        <v>0</v>
      </c>
      <c r="DA183" s="13">
        <f t="shared" si="405"/>
        <v>0</v>
      </c>
      <c r="DB183" s="43">
        <f t="shared" si="343"/>
        <v>0</v>
      </c>
      <c r="DC183" s="13">
        <f ca="1">'13年1-9支出明细'!AN178/9*12</f>
        <v>0</v>
      </c>
      <c r="DD183" s="13">
        <f t="shared" si="406"/>
        <v>0</v>
      </c>
      <c r="DE183" s="14">
        <f t="shared" si="456"/>
        <v>0</v>
      </c>
      <c r="DF183" s="43">
        <f t="shared" si="345"/>
        <v>0</v>
      </c>
      <c r="DG183" s="13">
        <f ca="1">'13年1-9支出明细'!AP178/9*12</f>
        <v>0</v>
      </c>
      <c r="DH183" s="13">
        <f t="shared" si="407"/>
        <v>0</v>
      </c>
      <c r="DI183" s="43">
        <f t="shared" si="346"/>
        <v>0</v>
      </c>
      <c r="DJ183" s="13">
        <f ca="1">'13年1-9支出明细'!AQ178/9*12</f>
        <v>0</v>
      </c>
      <c r="DK183" s="13">
        <f t="shared" si="408"/>
        <v>0</v>
      </c>
      <c r="DL183" s="43">
        <f t="shared" si="347"/>
        <v>0</v>
      </c>
      <c r="DM183" s="13">
        <f ca="1">'13年1-9支出明细'!AR178/9*12</f>
        <v>0</v>
      </c>
      <c r="DN183" s="13">
        <f ca="1">Sheet2!DK177+Sheet2!AH177</f>
        <v>0</v>
      </c>
      <c r="DO183" s="13"/>
      <c r="DP183" s="43">
        <f t="shared" si="348"/>
        <v>0</v>
      </c>
      <c r="DQ183" s="13">
        <f ca="1">'13年1-9支出明细'!AT178/9*12</f>
        <v>0</v>
      </c>
      <c r="DR183" s="13">
        <f t="shared" si="409"/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43">
        <f t="shared" si="349"/>
        <v>0</v>
      </c>
      <c r="EA183" s="13">
        <v>0</v>
      </c>
      <c r="EB183" s="13">
        <f t="shared" si="410"/>
        <v>0</v>
      </c>
      <c r="EC183" s="43">
        <f t="shared" si="350"/>
        <v>0</v>
      </c>
      <c r="ED183" s="13">
        <f ca="1">'13年1-9支出明细'!BC178/9*12</f>
        <v>0</v>
      </c>
      <c r="EE183" s="13">
        <f t="shared" si="411"/>
        <v>0</v>
      </c>
      <c r="EF183" s="43">
        <f t="shared" si="351"/>
        <v>0</v>
      </c>
      <c r="EG183" s="13">
        <f ca="1">'13年1-9支出明细'!BD178/9*12</f>
        <v>0</v>
      </c>
      <c r="EH183" s="13">
        <f t="shared" si="412"/>
        <v>0</v>
      </c>
      <c r="EI183" s="43">
        <f t="shared" si="352"/>
        <v>0</v>
      </c>
      <c r="EJ183" s="13">
        <f ca="1">'13年1-9支出明细'!BE178/9*12</f>
        <v>0</v>
      </c>
      <c r="EK183" s="13">
        <f t="shared" si="413"/>
        <v>0</v>
      </c>
      <c r="EL183" s="13">
        <v>0</v>
      </c>
      <c r="EM183" s="43">
        <f t="shared" si="353"/>
        <v>0</v>
      </c>
      <c r="EN183" s="13">
        <f ca="1">'13年1-9支出明细'!BG178/9*12</f>
        <v>0</v>
      </c>
      <c r="EO183" s="13">
        <f t="shared" si="414"/>
        <v>0</v>
      </c>
      <c r="EP183" s="43">
        <f t="shared" si="354"/>
        <v>0</v>
      </c>
      <c r="EQ183" s="13">
        <f ca="1">'13年1-9支出明细'!BH178/9*12</f>
        <v>0</v>
      </c>
      <c r="ER183" s="13">
        <f t="shared" si="415"/>
        <v>0</v>
      </c>
      <c r="ES183" s="43">
        <f t="shared" si="355"/>
        <v>0</v>
      </c>
      <c r="ET183" s="13">
        <v>0</v>
      </c>
      <c r="EU183" s="13">
        <f t="shared" si="416"/>
        <v>0</v>
      </c>
      <c r="EV183" s="43">
        <f t="shared" si="356"/>
        <v>0</v>
      </c>
      <c r="EW183" s="13">
        <v>0</v>
      </c>
      <c r="EX183" s="13">
        <f t="shared" si="417"/>
        <v>0</v>
      </c>
      <c r="EY183" s="43">
        <f t="shared" si="357"/>
        <v>0</v>
      </c>
      <c r="EZ183" s="13">
        <f ca="1">'13年1-9支出明细'!BK178/9*12</f>
        <v>0</v>
      </c>
      <c r="FA183" s="13">
        <f t="shared" si="418"/>
        <v>0</v>
      </c>
      <c r="FB183" s="43">
        <f t="shared" si="358"/>
        <v>0</v>
      </c>
      <c r="FC183" s="13">
        <f ca="1">'13年1-9支出明细'!BL178/9*12</f>
        <v>0</v>
      </c>
      <c r="FD183" s="13">
        <f t="shared" si="419"/>
        <v>0</v>
      </c>
      <c r="FE183" s="43">
        <f t="shared" si="359"/>
        <v>0</v>
      </c>
      <c r="FF183" s="13">
        <f ca="1">'13年1-9支出明细'!BM178/9*12</f>
        <v>0</v>
      </c>
      <c r="FG183" s="13">
        <f t="shared" si="420"/>
        <v>0</v>
      </c>
      <c r="FH183" s="43">
        <f t="shared" si="360"/>
        <v>0</v>
      </c>
      <c r="FI183" s="13">
        <f ca="1">'13年1-9支出明细'!BN178/9*12</f>
        <v>0</v>
      </c>
      <c r="FJ183" s="13">
        <f ca="1">Sheet2!EX177+Sheet2!BF177</f>
        <v>0</v>
      </c>
      <c r="FK183" s="13">
        <f t="shared" si="421"/>
        <v>0</v>
      </c>
      <c r="FL183" s="43">
        <f t="shared" si="361"/>
        <v>0</v>
      </c>
      <c r="FM183" s="13">
        <f ca="1">'13年1-9支出明细'!BP178/9*12</f>
        <v>0</v>
      </c>
      <c r="FN183" s="13">
        <v>0</v>
      </c>
      <c r="FO183" s="43">
        <v>0</v>
      </c>
      <c r="FP183" s="13">
        <v>0</v>
      </c>
      <c r="FQ183" s="13">
        <f t="shared" si="422"/>
        <v>0</v>
      </c>
      <c r="FR183" s="43">
        <f t="shared" si="362"/>
        <v>0</v>
      </c>
      <c r="FS183" s="13">
        <f ca="1">'13年1-9支出明细'!BR178/9*12</f>
        <v>0</v>
      </c>
      <c r="FT183" s="13">
        <f ca="1">Sheet2!FC93+Sheet2!BJ93</f>
        <v>0</v>
      </c>
      <c r="FU183" s="13"/>
      <c r="FV183" s="43"/>
      <c r="FW183" s="13">
        <f ca="1">'13年1-9支出明细'!BT178/9*12</f>
        <v>0</v>
      </c>
      <c r="FX183" s="13">
        <f t="shared" si="423"/>
        <v>0</v>
      </c>
      <c r="FY183" s="43">
        <f t="shared" si="363"/>
        <v>0</v>
      </c>
      <c r="FZ183" s="12">
        <f ca="1">'13年1-9支出明细'!BU178/9*12</f>
        <v>0</v>
      </c>
      <c r="GA183" s="12">
        <f t="shared" si="424"/>
        <v>0</v>
      </c>
      <c r="GB183" s="43">
        <f t="shared" si="364"/>
        <v>0</v>
      </c>
      <c r="GC183" s="12">
        <f ca="1">'13年1-9支出明细'!BV178/9*12</f>
        <v>0</v>
      </c>
      <c r="GD183" s="12">
        <f t="shared" si="425"/>
        <v>0</v>
      </c>
      <c r="GE183" s="43">
        <f t="shared" si="365"/>
        <v>0</v>
      </c>
      <c r="GF183" s="12">
        <f ca="1">'13年1-9支出明细'!BW178/9*12</f>
        <v>0</v>
      </c>
      <c r="GG183" s="12">
        <f t="shared" si="426"/>
        <v>0</v>
      </c>
      <c r="GH183" s="43">
        <f t="shared" si="366"/>
        <v>0</v>
      </c>
      <c r="GI183" s="12">
        <v>0</v>
      </c>
      <c r="GJ183" s="12">
        <f t="shared" si="427"/>
        <v>0</v>
      </c>
      <c r="GK183" s="43">
        <f t="shared" si="367"/>
        <v>0</v>
      </c>
      <c r="GL183" s="27">
        <f t="shared" si="457"/>
        <v>0</v>
      </c>
      <c r="GM183" s="27">
        <f t="shared" si="428"/>
        <v>0</v>
      </c>
      <c r="GN183" s="43">
        <f t="shared" si="369"/>
        <v>0</v>
      </c>
      <c r="GO183" s="13">
        <f ca="1">'13年1-9支出明细'!BZ178/9*12</f>
        <v>0</v>
      </c>
      <c r="GP183" s="13" t="e">
        <f t="shared" si="429"/>
        <v>#DIV/0!</v>
      </c>
      <c r="GQ183" s="43" t="e">
        <f t="shared" si="370"/>
        <v>#DIV/0!</v>
      </c>
      <c r="GR183" s="13">
        <f ca="1">'13年1-9支出明细'!CA178/9*12</f>
        <v>0</v>
      </c>
      <c r="GS183" s="13">
        <f t="shared" si="430"/>
        <v>0</v>
      </c>
      <c r="GT183" s="43">
        <f t="shared" si="371"/>
        <v>0</v>
      </c>
      <c r="GU183" s="13">
        <f ca="1">'13年1-9支出明细'!CB178/9*12</f>
        <v>0</v>
      </c>
      <c r="GV183" s="27">
        <f t="shared" si="431"/>
        <v>0</v>
      </c>
      <c r="GW183" s="38">
        <f t="shared" si="374"/>
        <v>0</v>
      </c>
      <c r="GX183" s="13">
        <f ca="1">'13年1-9支出明细'!CC178/9*12</f>
        <v>0</v>
      </c>
      <c r="GY183" s="13">
        <f t="shared" si="432"/>
        <v>0</v>
      </c>
      <c r="GZ183" s="43">
        <f t="shared" si="372"/>
        <v>0</v>
      </c>
      <c r="HA183" s="13">
        <f ca="1">'13年1-9支出明细'!CD178/9*12</f>
        <v>0</v>
      </c>
      <c r="HB183" s="13">
        <f t="shared" si="433"/>
        <v>0</v>
      </c>
      <c r="HC183" s="56">
        <f t="shared" si="373"/>
        <v>0</v>
      </c>
    </row>
    <row r="184" spans="1:211">
      <c r="A184" s="18">
        <v>601</v>
      </c>
      <c r="B184" s="3" t="s">
        <v>655</v>
      </c>
      <c r="C184" s="3" t="s">
        <v>473</v>
      </c>
      <c r="D184" s="12">
        <f t="shared" si="446"/>
        <v>403766.4</v>
      </c>
      <c r="E184" s="12">
        <f t="shared" si="447"/>
        <v>403436.4</v>
      </c>
      <c r="F184" s="13">
        <v>278232</v>
      </c>
      <c r="G184" s="26">
        <f t="shared" si="375"/>
        <v>322895.25403964258</v>
      </c>
      <c r="H184" s="40">
        <f t="shared" si="376"/>
        <v>4.0736668518493143E-3</v>
      </c>
      <c r="I184" s="13">
        <v>0</v>
      </c>
      <c r="J184" s="13">
        <f t="shared" si="377"/>
        <v>0</v>
      </c>
      <c r="K184" s="40">
        <f t="shared" si="310"/>
        <v>0</v>
      </c>
      <c r="L184" s="13">
        <v>125204.4</v>
      </c>
      <c r="M184" s="13">
        <f t="shared" si="378"/>
        <v>145302.86431783918</v>
      </c>
      <c r="N184" s="40">
        <f t="shared" si="311"/>
        <v>4.0736668518493143E-3</v>
      </c>
      <c r="O184" s="13">
        <f t="shared" si="452"/>
        <v>0</v>
      </c>
      <c r="P184" s="13">
        <v>0</v>
      </c>
      <c r="Q184" s="13">
        <f t="shared" si="453"/>
        <v>0</v>
      </c>
      <c r="R184" s="43">
        <f t="shared" si="454"/>
        <v>0</v>
      </c>
      <c r="S184" s="124">
        <v>0</v>
      </c>
      <c r="T184" s="125">
        <f ca="1">'13年1-9支出明细'!I179/9*12</f>
        <v>0</v>
      </c>
      <c r="U184" s="125">
        <v>0</v>
      </c>
      <c r="V184" s="125">
        <f t="shared" si="379"/>
        <v>0</v>
      </c>
      <c r="W184" s="43">
        <f t="shared" si="314"/>
        <v>0</v>
      </c>
      <c r="X184" s="13">
        <f ca="1">'13年1-9支出明细'!K179/9*12</f>
        <v>0</v>
      </c>
      <c r="Y184" s="13">
        <f t="shared" si="380"/>
        <v>0</v>
      </c>
      <c r="Z184" s="43">
        <f t="shared" si="315"/>
        <v>0</v>
      </c>
      <c r="AA184" s="13">
        <f ca="1">'13年1-9支出明细'!L179/9*12</f>
        <v>0</v>
      </c>
      <c r="AB184" s="13">
        <f t="shared" si="381"/>
        <v>0</v>
      </c>
      <c r="AC184" s="43">
        <f t="shared" si="316"/>
        <v>0</v>
      </c>
      <c r="AD184" s="13">
        <f ca="1">'13年1-9支出明细'!M179/9*12</f>
        <v>0</v>
      </c>
      <c r="AE184" s="13">
        <f t="shared" si="382"/>
        <v>0</v>
      </c>
      <c r="AF184" s="43">
        <f t="shared" si="317"/>
        <v>0</v>
      </c>
      <c r="AG184" s="13">
        <f ca="1">'13年1-9支出明细'!N179/9*12</f>
        <v>0</v>
      </c>
      <c r="AH184" s="23">
        <v>0</v>
      </c>
      <c r="AI184" s="43">
        <v>0</v>
      </c>
      <c r="AJ184" s="23">
        <f t="shared" si="318"/>
        <v>0</v>
      </c>
      <c r="AK184" s="23">
        <f t="shared" si="319"/>
        <v>0</v>
      </c>
      <c r="AL184" s="43">
        <f t="shared" si="320"/>
        <v>0</v>
      </c>
      <c r="AM184" s="13">
        <f ca="1">'13年1-9支出明细'!P179/9*12</f>
        <v>0</v>
      </c>
      <c r="AN184" s="13">
        <f t="shared" si="383"/>
        <v>0</v>
      </c>
      <c r="AO184" s="43">
        <f t="shared" si="321"/>
        <v>0</v>
      </c>
      <c r="AP184" s="13">
        <f ca="1">'13年1-9支出明细'!Q179/9*12</f>
        <v>0</v>
      </c>
      <c r="AQ184" s="13">
        <f t="shared" si="384"/>
        <v>0</v>
      </c>
      <c r="AR184" s="43">
        <f t="shared" si="322"/>
        <v>0</v>
      </c>
      <c r="AS184" s="13">
        <f ca="1">'13年1-9支出明细'!R179/9*12</f>
        <v>0</v>
      </c>
      <c r="AT184" s="13">
        <f t="shared" si="385"/>
        <v>0</v>
      </c>
      <c r="AU184" s="43">
        <f t="shared" si="323"/>
        <v>0</v>
      </c>
      <c r="AV184" s="13">
        <f ca="1">'13年1-9支出明细'!S179/9*12</f>
        <v>0</v>
      </c>
      <c r="AW184" s="13">
        <f t="shared" si="386"/>
        <v>0</v>
      </c>
      <c r="AX184" s="43">
        <f t="shared" si="324"/>
        <v>0</v>
      </c>
      <c r="AY184" s="12">
        <f t="shared" si="387"/>
        <v>330</v>
      </c>
      <c r="AZ184" s="31">
        <f t="shared" si="388"/>
        <v>382.97332381998496</v>
      </c>
      <c r="BA184" s="43">
        <f t="shared" si="325"/>
        <v>3.1610763520230426E-6</v>
      </c>
      <c r="BB184" s="13">
        <f ca="1">'13年1-9支出明细'!U179/9*12</f>
        <v>0</v>
      </c>
      <c r="BC184" s="13">
        <f t="shared" si="389"/>
        <v>0</v>
      </c>
      <c r="BD184" s="43">
        <f t="shared" si="326"/>
        <v>0</v>
      </c>
      <c r="BE184" s="13">
        <f ca="1">'13年1-9支出明细'!V179/9*12</f>
        <v>0</v>
      </c>
      <c r="BF184" s="13">
        <f t="shared" si="390"/>
        <v>0</v>
      </c>
      <c r="BG184" s="43">
        <f t="shared" si="327"/>
        <v>0</v>
      </c>
      <c r="BH184" s="13">
        <f ca="1">'13年1-9支出明细'!W179/9*12</f>
        <v>0</v>
      </c>
      <c r="BI184" s="13">
        <f t="shared" si="391"/>
        <v>0</v>
      </c>
      <c r="BJ184" s="43">
        <f t="shared" si="328"/>
        <v>0</v>
      </c>
      <c r="BK184" s="13">
        <f ca="1">'13年1-9支出明细'!X179/9*12</f>
        <v>0</v>
      </c>
      <c r="BL184" s="13">
        <f t="shared" si="392"/>
        <v>0</v>
      </c>
      <c r="BM184" s="43">
        <f t="shared" si="329"/>
        <v>0</v>
      </c>
      <c r="BN184" s="13">
        <f ca="1">'13年1-9支出明细'!Y179/9*12</f>
        <v>0</v>
      </c>
      <c r="BO184" s="13">
        <f t="shared" si="393"/>
        <v>0</v>
      </c>
      <c r="BP184" s="43">
        <f t="shared" si="330"/>
        <v>0</v>
      </c>
      <c r="BQ184" s="13">
        <f ca="1">'13年1-9支出明细'!Z179/9*12</f>
        <v>0</v>
      </c>
      <c r="BR184" s="13">
        <f ca="1">Sheet2!EP178+Sheet2!V178</f>
        <v>330</v>
      </c>
      <c r="BS184" s="13">
        <f t="shared" si="394"/>
        <v>0</v>
      </c>
      <c r="BT184" s="43">
        <f t="shared" si="331"/>
        <v>0</v>
      </c>
      <c r="BU184" s="13">
        <f ca="1">'13年1-9支出明细'!AB179/9*12</f>
        <v>0</v>
      </c>
      <c r="BV184" s="13">
        <f t="shared" si="395"/>
        <v>0</v>
      </c>
      <c r="BW184" s="43">
        <f t="shared" si="332"/>
        <v>0</v>
      </c>
      <c r="BX184" s="13">
        <f ca="1">'13年1-9支出明细'!AC179/9*12</f>
        <v>0</v>
      </c>
      <c r="BY184" s="13">
        <f t="shared" si="396"/>
        <v>0</v>
      </c>
      <c r="BZ184" s="43">
        <f t="shared" si="333"/>
        <v>0</v>
      </c>
      <c r="CA184" s="12">
        <f t="shared" si="434"/>
        <v>0</v>
      </c>
      <c r="CB184" s="30">
        <f t="shared" si="397"/>
        <v>0</v>
      </c>
      <c r="CC184" s="43">
        <f t="shared" si="334"/>
        <v>0</v>
      </c>
      <c r="CD184" s="13">
        <f ca="1">'13年1-9支出明细'!AE179/9*12</f>
        <v>0</v>
      </c>
      <c r="CE184" s="13">
        <f t="shared" si="398"/>
        <v>0</v>
      </c>
      <c r="CF184" s="43">
        <f t="shared" si="335"/>
        <v>0</v>
      </c>
      <c r="CG184" s="13">
        <f ca="1">'13年1-9支出明细'!AF179/9*12</f>
        <v>0</v>
      </c>
      <c r="CH184" s="13">
        <f ca="1">Sheet2!BP178+Sheet2!ET178</f>
        <v>0</v>
      </c>
      <c r="CI184" s="13">
        <f t="shared" si="399"/>
        <v>0</v>
      </c>
      <c r="CJ184" s="43">
        <f t="shared" si="336"/>
        <v>0</v>
      </c>
      <c r="CK184" s="12">
        <f t="shared" si="455"/>
        <v>0</v>
      </c>
      <c r="CL184" s="30">
        <f t="shared" si="400"/>
        <v>0</v>
      </c>
      <c r="CM184" s="43">
        <f t="shared" si="338"/>
        <v>0</v>
      </c>
      <c r="CN184" s="13">
        <f ca="1">'13年1-9支出明细'!AI179/9*12</f>
        <v>0</v>
      </c>
      <c r="CO184" s="13">
        <f t="shared" si="401"/>
        <v>0</v>
      </c>
      <c r="CP184" s="43">
        <f t="shared" si="339"/>
        <v>0</v>
      </c>
      <c r="CQ184" s="13">
        <f ca="1">'13年1-9支出明细'!AJ179/9*12</f>
        <v>0</v>
      </c>
      <c r="CR184" s="13">
        <f t="shared" si="402"/>
        <v>0</v>
      </c>
      <c r="CS184" s="43">
        <f t="shared" si="340"/>
        <v>0</v>
      </c>
      <c r="CT184" s="13">
        <f ca="1">'13年1-9支出明细'!AK179/9*12</f>
        <v>0</v>
      </c>
      <c r="CU184" s="13">
        <f t="shared" si="403"/>
        <v>0</v>
      </c>
      <c r="CV184" s="43">
        <f t="shared" si="341"/>
        <v>0</v>
      </c>
      <c r="CW184" s="13">
        <f ca="1">'13年1-9支出明细'!AL179/9*12</f>
        <v>0</v>
      </c>
      <c r="CX184" s="13">
        <f t="shared" si="404"/>
        <v>0</v>
      </c>
      <c r="CY184" s="43">
        <f t="shared" si="342"/>
        <v>0</v>
      </c>
      <c r="CZ184" s="13">
        <f ca="1">'13年1-9支出明细'!AM179/9*12</f>
        <v>0</v>
      </c>
      <c r="DA184" s="13">
        <f t="shared" si="405"/>
        <v>0</v>
      </c>
      <c r="DB184" s="43">
        <f t="shared" si="343"/>
        <v>0</v>
      </c>
      <c r="DC184" s="13">
        <f ca="1">'13年1-9支出明细'!AN179/9*12</f>
        <v>0</v>
      </c>
      <c r="DD184" s="13">
        <f t="shared" si="406"/>
        <v>0</v>
      </c>
      <c r="DE184" s="14">
        <f t="shared" si="456"/>
        <v>0</v>
      </c>
      <c r="DF184" s="43">
        <f t="shared" si="345"/>
        <v>0</v>
      </c>
      <c r="DG184" s="13">
        <f ca="1">'13年1-9支出明细'!AP179/9*12</f>
        <v>0</v>
      </c>
      <c r="DH184" s="13">
        <f t="shared" si="407"/>
        <v>0</v>
      </c>
      <c r="DI184" s="43">
        <f t="shared" si="346"/>
        <v>0</v>
      </c>
      <c r="DJ184" s="13">
        <f ca="1">'13年1-9支出明细'!AQ179/9*12</f>
        <v>0</v>
      </c>
      <c r="DK184" s="13">
        <f t="shared" si="408"/>
        <v>0</v>
      </c>
      <c r="DL184" s="43">
        <f t="shared" si="347"/>
        <v>0</v>
      </c>
      <c r="DM184" s="13">
        <f ca="1">'13年1-9支出明细'!AR179/9*12</f>
        <v>0</v>
      </c>
      <c r="DN184" s="13">
        <f ca="1">Sheet2!DK178+Sheet2!AH178</f>
        <v>0</v>
      </c>
      <c r="DO184" s="13"/>
      <c r="DP184" s="43">
        <f t="shared" si="348"/>
        <v>0</v>
      </c>
      <c r="DQ184" s="13">
        <f ca="1">'13年1-9支出明细'!AT179/9*12</f>
        <v>0</v>
      </c>
      <c r="DR184" s="13">
        <f t="shared" si="409"/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43">
        <f t="shared" si="349"/>
        <v>0</v>
      </c>
      <c r="EA184" s="13">
        <v>0</v>
      </c>
      <c r="EB184" s="13">
        <f t="shared" si="410"/>
        <v>0</v>
      </c>
      <c r="EC184" s="43">
        <f t="shared" si="350"/>
        <v>0</v>
      </c>
      <c r="ED184" s="13">
        <f ca="1">'13年1-9支出明细'!BC179/9*12</f>
        <v>0</v>
      </c>
      <c r="EE184" s="13">
        <f t="shared" si="411"/>
        <v>0</v>
      </c>
      <c r="EF184" s="43">
        <f t="shared" si="351"/>
        <v>0</v>
      </c>
      <c r="EG184" s="13">
        <f ca="1">'13年1-9支出明细'!BD179/9*12</f>
        <v>0</v>
      </c>
      <c r="EH184" s="13">
        <f t="shared" si="412"/>
        <v>0</v>
      </c>
      <c r="EI184" s="43">
        <f t="shared" si="352"/>
        <v>0</v>
      </c>
      <c r="EJ184" s="13">
        <f ca="1">'13年1-9支出明细'!BE179/9*12</f>
        <v>0</v>
      </c>
      <c r="EK184" s="13">
        <f t="shared" si="413"/>
        <v>0</v>
      </c>
      <c r="EL184" s="13">
        <v>0</v>
      </c>
      <c r="EM184" s="43">
        <f t="shared" si="353"/>
        <v>0</v>
      </c>
      <c r="EN184" s="13">
        <f ca="1">'13年1-9支出明细'!BG179/9*12</f>
        <v>0</v>
      </c>
      <c r="EO184" s="13">
        <f t="shared" si="414"/>
        <v>0</v>
      </c>
      <c r="EP184" s="43">
        <f t="shared" si="354"/>
        <v>0</v>
      </c>
      <c r="EQ184" s="13">
        <f ca="1">'13年1-9支出明细'!BH179/9*12</f>
        <v>0</v>
      </c>
      <c r="ER184" s="13">
        <f t="shared" si="415"/>
        <v>0</v>
      </c>
      <c r="ES184" s="43">
        <f t="shared" si="355"/>
        <v>0</v>
      </c>
      <c r="ET184" s="13">
        <v>0</v>
      </c>
      <c r="EU184" s="13">
        <f t="shared" si="416"/>
        <v>0</v>
      </c>
      <c r="EV184" s="43">
        <f t="shared" si="356"/>
        <v>0</v>
      </c>
      <c r="EW184" s="13">
        <v>0</v>
      </c>
      <c r="EX184" s="13">
        <f t="shared" si="417"/>
        <v>0</v>
      </c>
      <c r="EY184" s="43">
        <f t="shared" si="357"/>
        <v>0</v>
      </c>
      <c r="EZ184" s="13">
        <f ca="1">'13年1-9支出明细'!BK179/9*12</f>
        <v>0</v>
      </c>
      <c r="FA184" s="13">
        <f t="shared" si="418"/>
        <v>0</v>
      </c>
      <c r="FB184" s="43">
        <f t="shared" si="358"/>
        <v>0</v>
      </c>
      <c r="FC184" s="13">
        <f ca="1">'13年1-9支出明细'!BL179/9*12</f>
        <v>0</v>
      </c>
      <c r="FD184" s="13">
        <f t="shared" si="419"/>
        <v>0</v>
      </c>
      <c r="FE184" s="43">
        <f t="shared" si="359"/>
        <v>0</v>
      </c>
      <c r="FF184" s="13">
        <f ca="1">'13年1-9支出明细'!BM179/9*12</f>
        <v>0</v>
      </c>
      <c r="FG184" s="13">
        <f t="shared" si="420"/>
        <v>0</v>
      </c>
      <c r="FH184" s="43">
        <f t="shared" si="360"/>
        <v>0</v>
      </c>
      <c r="FI184" s="13">
        <f ca="1">'13年1-9支出明细'!BN179/9*12</f>
        <v>0</v>
      </c>
      <c r="FJ184" s="13">
        <f ca="1">Sheet2!EX178+Sheet2!BF178</f>
        <v>0</v>
      </c>
      <c r="FK184" s="13">
        <f t="shared" si="421"/>
        <v>0</v>
      </c>
      <c r="FL184" s="43">
        <f t="shared" si="361"/>
        <v>0</v>
      </c>
      <c r="FM184" s="13">
        <f ca="1">'13年1-9支出明细'!BP179/9*12</f>
        <v>0</v>
      </c>
      <c r="FN184" s="13">
        <v>0</v>
      </c>
      <c r="FO184" s="43">
        <v>0</v>
      </c>
      <c r="FP184" s="13">
        <v>0</v>
      </c>
      <c r="FQ184" s="13">
        <f t="shared" si="422"/>
        <v>0</v>
      </c>
      <c r="FR184" s="43">
        <f t="shared" si="362"/>
        <v>0</v>
      </c>
      <c r="FS184" s="13">
        <f ca="1">'13年1-9支出明细'!BR179/9*12</f>
        <v>0</v>
      </c>
      <c r="FT184" s="13">
        <f ca="1">Sheet2!FC94+Sheet2!BJ94</f>
        <v>181398</v>
      </c>
      <c r="FU184" s="13"/>
      <c r="FV184" s="43"/>
      <c r="FW184" s="13">
        <f ca="1">'13年1-9支出明细'!BT179/9*12</f>
        <v>0</v>
      </c>
      <c r="FX184" s="13">
        <f t="shared" si="423"/>
        <v>0</v>
      </c>
      <c r="FY184" s="43">
        <f t="shared" si="363"/>
        <v>0</v>
      </c>
      <c r="FZ184" s="12">
        <f ca="1">'13年1-9支出明细'!BU179/9*12</f>
        <v>0</v>
      </c>
      <c r="GA184" s="12">
        <f t="shared" si="424"/>
        <v>0</v>
      </c>
      <c r="GB184" s="43">
        <f t="shared" si="364"/>
        <v>0</v>
      </c>
      <c r="GC184" s="12">
        <f ca="1">'13年1-9支出明细'!BV179/9*12</f>
        <v>0</v>
      </c>
      <c r="GD184" s="12">
        <f t="shared" si="425"/>
        <v>0</v>
      </c>
      <c r="GE184" s="43">
        <f t="shared" si="365"/>
        <v>0</v>
      </c>
      <c r="GF184" s="12">
        <f ca="1">'13年1-9支出明细'!BW179/9*12</f>
        <v>0</v>
      </c>
      <c r="GG184" s="12">
        <f t="shared" si="426"/>
        <v>0</v>
      </c>
      <c r="GH184" s="43">
        <f t="shared" si="366"/>
        <v>0</v>
      </c>
      <c r="GI184" s="12">
        <v>0</v>
      </c>
      <c r="GJ184" s="12">
        <f t="shared" si="427"/>
        <v>0</v>
      </c>
      <c r="GK184" s="43">
        <f t="shared" si="367"/>
        <v>0</v>
      </c>
      <c r="GL184" s="27">
        <f t="shared" si="457"/>
        <v>0</v>
      </c>
      <c r="GM184" s="27">
        <f t="shared" si="428"/>
        <v>0</v>
      </c>
      <c r="GN184" s="43">
        <f t="shared" si="369"/>
        <v>0</v>
      </c>
      <c r="GO184" s="13">
        <f ca="1">'13年1-9支出明细'!BZ179/9*12</f>
        <v>0</v>
      </c>
      <c r="GP184" s="13" t="e">
        <f t="shared" si="429"/>
        <v>#DIV/0!</v>
      </c>
      <c r="GQ184" s="43" t="e">
        <f t="shared" si="370"/>
        <v>#DIV/0!</v>
      </c>
      <c r="GR184" s="13">
        <f ca="1">'13年1-9支出明细'!CA179/9*12</f>
        <v>0</v>
      </c>
      <c r="GS184" s="13">
        <f t="shared" si="430"/>
        <v>0</v>
      </c>
      <c r="GT184" s="43">
        <f t="shared" si="371"/>
        <v>0</v>
      </c>
      <c r="GU184" s="13">
        <f ca="1">'13年1-9支出明细'!CB179/9*12</f>
        <v>0</v>
      </c>
      <c r="GV184" s="27">
        <f t="shared" si="431"/>
        <v>0</v>
      </c>
      <c r="GW184" s="38">
        <f t="shared" si="374"/>
        <v>0</v>
      </c>
      <c r="GX184" s="13">
        <f ca="1">'13年1-9支出明细'!CC179/9*12</f>
        <v>0</v>
      </c>
      <c r="GY184" s="13">
        <f t="shared" si="432"/>
        <v>0</v>
      </c>
      <c r="GZ184" s="43">
        <f t="shared" si="372"/>
        <v>0</v>
      </c>
      <c r="HA184" s="13">
        <f ca="1">'13年1-9支出明细'!CD179/9*12</f>
        <v>0</v>
      </c>
      <c r="HB184" s="13">
        <f t="shared" si="433"/>
        <v>0</v>
      </c>
      <c r="HC184" s="56">
        <f t="shared" si="373"/>
        <v>0</v>
      </c>
    </row>
    <row r="185" spans="1:211">
      <c r="A185" s="18">
        <v>7</v>
      </c>
      <c r="B185" s="3" t="s">
        <v>656</v>
      </c>
      <c r="C185" s="3" t="s">
        <v>474</v>
      </c>
      <c r="D185" s="12">
        <f t="shared" si="446"/>
        <v>0</v>
      </c>
      <c r="E185" s="12">
        <f t="shared" si="447"/>
        <v>0</v>
      </c>
      <c r="F185" s="13">
        <v>0</v>
      </c>
      <c r="G185" s="26">
        <f t="shared" si="375"/>
        <v>0</v>
      </c>
      <c r="H185" s="40">
        <f t="shared" si="376"/>
        <v>0</v>
      </c>
      <c r="I185" s="13">
        <v>0</v>
      </c>
      <c r="J185" s="13">
        <f t="shared" si="377"/>
        <v>0</v>
      </c>
      <c r="K185" s="40">
        <f t="shared" si="310"/>
        <v>0</v>
      </c>
      <c r="L185" s="13">
        <v>0</v>
      </c>
      <c r="M185" s="13">
        <f t="shared" si="378"/>
        <v>0</v>
      </c>
      <c r="N185" s="40">
        <f t="shared" si="311"/>
        <v>0</v>
      </c>
      <c r="O185" s="13">
        <f t="shared" si="452"/>
        <v>0</v>
      </c>
      <c r="P185" s="13">
        <v>0</v>
      </c>
      <c r="Q185" s="13">
        <f t="shared" si="453"/>
        <v>0</v>
      </c>
      <c r="R185" s="43">
        <f t="shared" si="454"/>
        <v>0</v>
      </c>
      <c r="S185" s="124">
        <v>0</v>
      </c>
      <c r="T185" s="125">
        <f ca="1">'13年1-9支出明细'!I180/9*12</f>
        <v>0</v>
      </c>
      <c r="U185" s="125">
        <v>0</v>
      </c>
      <c r="V185" s="125">
        <f t="shared" si="379"/>
        <v>0</v>
      </c>
      <c r="W185" s="43">
        <f t="shared" si="314"/>
        <v>0</v>
      </c>
      <c r="X185" s="13">
        <f ca="1">'13年1-9支出明细'!K180/9*12</f>
        <v>0</v>
      </c>
      <c r="Y185" s="13">
        <f t="shared" si="380"/>
        <v>0</v>
      </c>
      <c r="Z185" s="43">
        <f t="shared" si="315"/>
        <v>0</v>
      </c>
      <c r="AA185" s="13">
        <f ca="1">'13年1-9支出明细'!L180/9*12</f>
        <v>0</v>
      </c>
      <c r="AB185" s="13">
        <f t="shared" si="381"/>
        <v>0</v>
      </c>
      <c r="AC185" s="43">
        <f t="shared" si="316"/>
        <v>0</v>
      </c>
      <c r="AD185" s="13">
        <f ca="1">'13年1-9支出明细'!M180/9*12</f>
        <v>0</v>
      </c>
      <c r="AE185" s="13">
        <f t="shared" si="382"/>
        <v>0</v>
      </c>
      <c r="AF185" s="43">
        <f t="shared" si="317"/>
        <v>0</v>
      </c>
      <c r="AG185" s="13">
        <f ca="1">'13年1-9支出明细'!N180/9*12</f>
        <v>0</v>
      </c>
      <c r="AH185" s="23">
        <v>0</v>
      </c>
      <c r="AI185" s="43">
        <v>0</v>
      </c>
      <c r="AJ185" s="23">
        <f t="shared" si="318"/>
        <v>0</v>
      </c>
      <c r="AK185" s="23">
        <f t="shared" si="319"/>
        <v>0</v>
      </c>
      <c r="AL185" s="43">
        <f t="shared" si="320"/>
        <v>0</v>
      </c>
      <c r="AM185" s="13">
        <f ca="1">'13年1-9支出明细'!P180/9*12</f>
        <v>0</v>
      </c>
      <c r="AN185" s="13">
        <f t="shared" si="383"/>
        <v>0</v>
      </c>
      <c r="AO185" s="43">
        <f t="shared" si="321"/>
        <v>0</v>
      </c>
      <c r="AP185" s="13">
        <f ca="1">'13年1-9支出明细'!Q180/9*12</f>
        <v>0</v>
      </c>
      <c r="AQ185" s="13">
        <f t="shared" si="384"/>
        <v>0</v>
      </c>
      <c r="AR185" s="43">
        <f t="shared" si="322"/>
        <v>0</v>
      </c>
      <c r="AS185" s="13">
        <f ca="1">'13年1-9支出明细'!R180/9*12</f>
        <v>0</v>
      </c>
      <c r="AT185" s="13">
        <f t="shared" si="385"/>
        <v>0</v>
      </c>
      <c r="AU185" s="43">
        <f t="shared" si="323"/>
        <v>0</v>
      </c>
      <c r="AV185" s="13">
        <f ca="1">'13年1-9支出明细'!S180/9*12</f>
        <v>0</v>
      </c>
      <c r="AW185" s="13">
        <f t="shared" si="386"/>
        <v>0</v>
      </c>
      <c r="AX185" s="43">
        <f t="shared" si="324"/>
        <v>0</v>
      </c>
      <c r="AY185" s="12">
        <f t="shared" si="387"/>
        <v>0</v>
      </c>
      <c r="AZ185" s="31">
        <f t="shared" si="388"/>
        <v>0</v>
      </c>
      <c r="BA185" s="43">
        <f t="shared" si="325"/>
        <v>0</v>
      </c>
      <c r="BB185" s="13">
        <f ca="1">'13年1-9支出明细'!U180/9*12</f>
        <v>0</v>
      </c>
      <c r="BC185" s="13">
        <f t="shared" si="389"/>
        <v>0</v>
      </c>
      <c r="BD185" s="43">
        <f t="shared" si="326"/>
        <v>0</v>
      </c>
      <c r="BE185" s="13">
        <f ca="1">'13年1-9支出明细'!V180/9*12</f>
        <v>0</v>
      </c>
      <c r="BF185" s="13">
        <f t="shared" si="390"/>
        <v>0</v>
      </c>
      <c r="BG185" s="43">
        <f t="shared" si="327"/>
        <v>0</v>
      </c>
      <c r="BH185" s="13">
        <f ca="1">'13年1-9支出明细'!W180/9*12</f>
        <v>0</v>
      </c>
      <c r="BI185" s="13">
        <f t="shared" si="391"/>
        <v>0</v>
      </c>
      <c r="BJ185" s="43">
        <f t="shared" si="328"/>
        <v>0</v>
      </c>
      <c r="BK185" s="13">
        <f ca="1">'13年1-9支出明细'!X180/9*12</f>
        <v>0</v>
      </c>
      <c r="BL185" s="13">
        <f t="shared" si="392"/>
        <v>0</v>
      </c>
      <c r="BM185" s="43">
        <f t="shared" si="329"/>
        <v>0</v>
      </c>
      <c r="BN185" s="13">
        <f ca="1">'13年1-9支出明细'!Y180/9*12</f>
        <v>0</v>
      </c>
      <c r="BO185" s="13">
        <f t="shared" si="393"/>
        <v>0</v>
      </c>
      <c r="BP185" s="43">
        <f t="shared" si="330"/>
        <v>0</v>
      </c>
      <c r="BQ185" s="13">
        <f ca="1">'13年1-9支出明细'!Z180/9*12</f>
        <v>0</v>
      </c>
      <c r="BR185" s="13">
        <f ca="1">Sheet2!EP179+Sheet2!V179</f>
        <v>0</v>
      </c>
      <c r="BS185" s="13">
        <f t="shared" si="394"/>
        <v>0</v>
      </c>
      <c r="BT185" s="43">
        <f t="shared" si="331"/>
        <v>0</v>
      </c>
      <c r="BU185" s="13">
        <f ca="1">'13年1-9支出明细'!AB180/9*12</f>
        <v>0</v>
      </c>
      <c r="BV185" s="13">
        <f t="shared" si="395"/>
        <v>0</v>
      </c>
      <c r="BW185" s="43">
        <f t="shared" si="332"/>
        <v>0</v>
      </c>
      <c r="BX185" s="13">
        <f ca="1">'13年1-9支出明细'!AC180/9*12</f>
        <v>0</v>
      </c>
      <c r="BY185" s="13">
        <f t="shared" si="396"/>
        <v>0</v>
      </c>
      <c r="BZ185" s="43">
        <f t="shared" si="333"/>
        <v>0</v>
      </c>
      <c r="CA185" s="12">
        <f t="shared" si="434"/>
        <v>0</v>
      </c>
      <c r="CB185" s="30">
        <f t="shared" si="397"/>
        <v>0</v>
      </c>
      <c r="CC185" s="43">
        <f t="shared" si="334"/>
        <v>0</v>
      </c>
      <c r="CD185" s="13">
        <f ca="1">'13年1-9支出明细'!AE180/9*12</f>
        <v>0</v>
      </c>
      <c r="CE185" s="13">
        <f t="shared" si="398"/>
        <v>0</v>
      </c>
      <c r="CF185" s="43">
        <f t="shared" si="335"/>
        <v>0</v>
      </c>
      <c r="CG185" s="13">
        <f ca="1">'13年1-9支出明细'!AF180/9*12</f>
        <v>0</v>
      </c>
      <c r="CH185" s="13">
        <f ca="1">Sheet2!BP179+Sheet2!ET179</f>
        <v>0</v>
      </c>
      <c r="CI185" s="13">
        <f t="shared" si="399"/>
        <v>0</v>
      </c>
      <c r="CJ185" s="43">
        <f t="shared" si="336"/>
        <v>0</v>
      </c>
      <c r="CK185" s="12">
        <f t="shared" si="455"/>
        <v>0</v>
      </c>
      <c r="CL185" s="30">
        <f t="shared" si="400"/>
        <v>0</v>
      </c>
      <c r="CM185" s="43">
        <f t="shared" si="338"/>
        <v>0</v>
      </c>
      <c r="CN185" s="13">
        <f ca="1">'13年1-9支出明细'!AI180/9*12</f>
        <v>0</v>
      </c>
      <c r="CO185" s="13">
        <f t="shared" si="401"/>
        <v>0</v>
      </c>
      <c r="CP185" s="43">
        <f t="shared" si="339"/>
        <v>0</v>
      </c>
      <c r="CQ185" s="13">
        <f ca="1">'13年1-9支出明细'!AJ180/9*12</f>
        <v>0</v>
      </c>
      <c r="CR185" s="13">
        <f t="shared" si="402"/>
        <v>0</v>
      </c>
      <c r="CS185" s="43">
        <f t="shared" si="340"/>
        <v>0</v>
      </c>
      <c r="CT185" s="13">
        <f ca="1">'13年1-9支出明细'!AK180/9*12</f>
        <v>0</v>
      </c>
      <c r="CU185" s="13">
        <f t="shared" si="403"/>
        <v>0</v>
      </c>
      <c r="CV185" s="43">
        <f t="shared" si="341"/>
        <v>0</v>
      </c>
      <c r="CW185" s="13">
        <f ca="1">'13年1-9支出明细'!AL180/9*12</f>
        <v>0</v>
      </c>
      <c r="CX185" s="13">
        <f t="shared" si="404"/>
        <v>0</v>
      </c>
      <c r="CY185" s="43">
        <f t="shared" si="342"/>
        <v>0</v>
      </c>
      <c r="CZ185" s="13">
        <f ca="1">'13年1-9支出明细'!AM180/9*12</f>
        <v>0</v>
      </c>
      <c r="DA185" s="13">
        <f t="shared" si="405"/>
        <v>0</v>
      </c>
      <c r="DB185" s="43">
        <f t="shared" si="343"/>
        <v>0</v>
      </c>
      <c r="DC185" s="13">
        <f ca="1">'13年1-9支出明细'!AN180/9*12</f>
        <v>0</v>
      </c>
      <c r="DD185" s="13">
        <f t="shared" si="406"/>
        <v>0</v>
      </c>
      <c r="DE185" s="14">
        <f t="shared" si="456"/>
        <v>0</v>
      </c>
      <c r="DF185" s="43">
        <f t="shared" si="345"/>
        <v>0</v>
      </c>
      <c r="DG185" s="13">
        <f ca="1">'13年1-9支出明细'!AP180/9*12</f>
        <v>0</v>
      </c>
      <c r="DH185" s="13">
        <f t="shared" si="407"/>
        <v>0</v>
      </c>
      <c r="DI185" s="43">
        <f t="shared" si="346"/>
        <v>0</v>
      </c>
      <c r="DJ185" s="13">
        <f ca="1">'13年1-9支出明细'!AQ180/9*12</f>
        <v>0</v>
      </c>
      <c r="DK185" s="13">
        <f t="shared" si="408"/>
        <v>0</v>
      </c>
      <c r="DL185" s="43">
        <f t="shared" si="347"/>
        <v>0</v>
      </c>
      <c r="DM185" s="13">
        <f ca="1">'13年1-9支出明细'!AR180/9*12</f>
        <v>0</v>
      </c>
      <c r="DN185" s="13">
        <f ca="1">Sheet2!DK179+Sheet2!AH179</f>
        <v>0</v>
      </c>
      <c r="DO185" s="13"/>
      <c r="DP185" s="43">
        <f t="shared" si="348"/>
        <v>0</v>
      </c>
      <c r="DQ185" s="13">
        <f ca="1">'13年1-9支出明细'!AT180/9*12</f>
        <v>0</v>
      </c>
      <c r="DR185" s="13">
        <f t="shared" si="409"/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43">
        <f t="shared" si="349"/>
        <v>0</v>
      </c>
      <c r="EA185" s="13">
        <v>0</v>
      </c>
      <c r="EB185" s="13">
        <f t="shared" si="410"/>
        <v>0</v>
      </c>
      <c r="EC185" s="43">
        <f t="shared" si="350"/>
        <v>0</v>
      </c>
      <c r="ED185" s="13">
        <f ca="1">'13年1-9支出明细'!BC180/9*12</f>
        <v>0</v>
      </c>
      <c r="EE185" s="13">
        <f t="shared" si="411"/>
        <v>0</v>
      </c>
      <c r="EF185" s="43">
        <f t="shared" si="351"/>
        <v>0</v>
      </c>
      <c r="EG185" s="13">
        <f ca="1">'13年1-9支出明细'!BD180/9*12</f>
        <v>0</v>
      </c>
      <c r="EH185" s="13">
        <f t="shared" si="412"/>
        <v>0</v>
      </c>
      <c r="EI185" s="43">
        <f t="shared" si="352"/>
        <v>0</v>
      </c>
      <c r="EJ185" s="13">
        <f ca="1">'13年1-9支出明细'!BE180/9*12</f>
        <v>0</v>
      </c>
      <c r="EK185" s="13">
        <f t="shared" si="413"/>
        <v>0</v>
      </c>
      <c r="EL185" s="13">
        <v>0</v>
      </c>
      <c r="EM185" s="43">
        <f t="shared" si="353"/>
        <v>0</v>
      </c>
      <c r="EN185" s="13">
        <f ca="1">'13年1-9支出明细'!BG180/9*12</f>
        <v>0</v>
      </c>
      <c r="EO185" s="13">
        <f t="shared" si="414"/>
        <v>0</v>
      </c>
      <c r="EP185" s="43">
        <f t="shared" si="354"/>
        <v>0</v>
      </c>
      <c r="EQ185" s="13">
        <f ca="1">'13年1-9支出明细'!BH180/9*12</f>
        <v>0</v>
      </c>
      <c r="ER185" s="13">
        <f t="shared" si="415"/>
        <v>0</v>
      </c>
      <c r="ES185" s="43">
        <f t="shared" si="355"/>
        <v>0</v>
      </c>
      <c r="ET185" s="13">
        <v>0</v>
      </c>
      <c r="EU185" s="13">
        <f t="shared" si="416"/>
        <v>0</v>
      </c>
      <c r="EV185" s="43">
        <f t="shared" si="356"/>
        <v>0</v>
      </c>
      <c r="EW185" s="13">
        <v>0</v>
      </c>
      <c r="EX185" s="13">
        <f t="shared" si="417"/>
        <v>0</v>
      </c>
      <c r="EY185" s="43">
        <f t="shared" si="357"/>
        <v>0</v>
      </c>
      <c r="EZ185" s="13">
        <f ca="1">'13年1-9支出明细'!BK180/9*12</f>
        <v>0</v>
      </c>
      <c r="FA185" s="13">
        <f t="shared" si="418"/>
        <v>0</v>
      </c>
      <c r="FB185" s="43">
        <f t="shared" si="358"/>
        <v>0</v>
      </c>
      <c r="FC185" s="13">
        <f ca="1">'13年1-9支出明细'!BL180/9*12</f>
        <v>0</v>
      </c>
      <c r="FD185" s="13">
        <f t="shared" si="419"/>
        <v>0</v>
      </c>
      <c r="FE185" s="43">
        <f t="shared" si="359"/>
        <v>0</v>
      </c>
      <c r="FF185" s="13">
        <f ca="1">'13年1-9支出明细'!BM180/9*12</f>
        <v>0</v>
      </c>
      <c r="FG185" s="13">
        <f t="shared" si="420"/>
        <v>0</v>
      </c>
      <c r="FH185" s="43">
        <f t="shared" si="360"/>
        <v>0</v>
      </c>
      <c r="FI185" s="13">
        <f ca="1">'13年1-9支出明细'!BN180/9*12</f>
        <v>0</v>
      </c>
      <c r="FJ185" s="13">
        <f ca="1">Sheet2!EX179+Sheet2!BF179</f>
        <v>0</v>
      </c>
      <c r="FK185" s="13">
        <f t="shared" si="421"/>
        <v>0</v>
      </c>
      <c r="FL185" s="43">
        <f t="shared" si="361"/>
        <v>0</v>
      </c>
      <c r="FM185" s="13">
        <f ca="1">'13年1-9支出明细'!BP180/9*12</f>
        <v>0</v>
      </c>
      <c r="FN185" s="13">
        <v>0</v>
      </c>
      <c r="FO185" s="43">
        <v>0</v>
      </c>
      <c r="FP185" s="13">
        <v>0</v>
      </c>
      <c r="FQ185" s="13">
        <f t="shared" si="422"/>
        <v>0</v>
      </c>
      <c r="FR185" s="43">
        <f t="shared" si="362"/>
        <v>0</v>
      </c>
      <c r="FS185" s="13">
        <f ca="1">'13年1-9支出明细'!BR180/9*12</f>
        <v>0</v>
      </c>
      <c r="FT185" s="13">
        <f ca="1">Sheet2!FC95+Sheet2!BJ95</f>
        <v>0</v>
      </c>
      <c r="FU185" s="13"/>
      <c r="FV185" s="43"/>
      <c r="FW185" s="13">
        <f ca="1">'13年1-9支出明细'!BT180/9*12</f>
        <v>0</v>
      </c>
      <c r="FX185" s="13">
        <f t="shared" si="423"/>
        <v>0</v>
      </c>
      <c r="FY185" s="43">
        <f t="shared" si="363"/>
        <v>0</v>
      </c>
      <c r="FZ185" s="12">
        <f ca="1">'13年1-9支出明细'!BU180/9*12</f>
        <v>0</v>
      </c>
      <c r="GA185" s="12">
        <f t="shared" si="424"/>
        <v>0</v>
      </c>
      <c r="GB185" s="43">
        <f t="shared" si="364"/>
        <v>0</v>
      </c>
      <c r="GC185" s="12">
        <f ca="1">'13年1-9支出明细'!BV180/9*12</f>
        <v>0</v>
      </c>
      <c r="GD185" s="12">
        <f t="shared" si="425"/>
        <v>0</v>
      </c>
      <c r="GE185" s="43">
        <f t="shared" si="365"/>
        <v>0</v>
      </c>
      <c r="GF185" s="12">
        <f ca="1">'13年1-9支出明细'!BW180/9*12</f>
        <v>0</v>
      </c>
      <c r="GG185" s="12">
        <f t="shared" si="426"/>
        <v>0</v>
      </c>
      <c r="GH185" s="43">
        <f t="shared" si="366"/>
        <v>0</v>
      </c>
      <c r="GI185" s="12">
        <v>0</v>
      </c>
      <c r="GJ185" s="12">
        <f t="shared" si="427"/>
        <v>0</v>
      </c>
      <c r="GK185" s="43">
        <f t="shared" si="367"/>
        <v>0</v>
      </c>
      <c r="GL185" s="27">
        <f t="shared" si="457"/>
        <v>0</v>
      </c>
      <c r="GM185" s="27">
        <f t="shared" si="428"/>
        <v>0</v>
      </c>
      <c r="GN185" s="43">
        <f t="shared" si="369"/>
        <v>0</v>
      </c>
      <c r="GO185" s="13">
        <f ca="1">'13年1-9支出明细'!BZ180/9*12</f>
        <v>0</v>
      </c>
      <c r="GP185" s="13" t="e">
        <f t="shared" si="429"/>
        <v>#DIV/0!</v>
      </c>
      <c r="GQ185" s="43" t="e">
        <f t="shared" si="370"/>
        <v>#DIV/0!</v>
      </c>
      <c r="GR185" s="13">
        <f ca="1">'13年1-9支出明细'!CA180/9*12</f>
        <v>0</v>
      </c>
      <c r="GS185" s="13">
        <f t="shared" si="430"/>
        <v>0</v>
      </c>
      <c r="GT185" s="43">
        <f t="shared" si="371"/>
        <v>0</v>
      </c>
      <c r="GU185" s="13">
        <f ca="1">'13年1-9支出明细'!CB180/9*12</f>
        <v>0</v>
      </c>
      <c r="GV185" s="27">
        <f t="shared" si="431"/>
        <v>0</v>
      </c>
      <c r="GW185" s="38">
        <f t="shared" si="374"/>
        <v>0</v>
      </c>
      <c r="GX185" s="13">
        <f ca="1">'13年1-9支出明细'!CC180/9*12</f>
        <v>0</v>
      </c>
      <c r="GY185" s="13">
        <f t="shared" si="432"/>
        <v>0</v>
      </c>
      <c r="GZ185" s="43">
        <f t="shared" si="372"/>
        <v>0</v>
      </c>
      <c r="HA185" s="13">
        <f ca="1">'13年1-9支出明细'!CD180/9*12</f>
        <v>0</v>
      </c>
      <c r="HB185" s="13">
        <f t="shared" si="433"/>
        <v>0</v>
      </c>
      <c r="HC185" s="56">
        <f t="shared" si="373"/>
        <v>0</v>
      </c>
    </row>
    <row r="186" spans="1:211">
      <c r="A186" s="18">
        <v>701</v>
      </c>
      <c r="B186" s="3" t="s">
        <v>657</v>
      </c>
      <c r="C186" s="3" t="s">
        <v>475</v>
      </c>
      <c r="D186" s="12">
        <f t="shared" si="446"/>
        <v>0</v>
      </c>
      <c r="E186" s="12">
        <f t="shared" si="447"/>
        <v>0</v>
      </c>
      <c r="F186" s="13">
        <v>0</v>
      </c>
      <c r="G186" s="26">
        <f t="shared" si="375"/>
        <v>0</v>
      </c>
      <c r="H186" s="40">
        <f t="shared" si="376"/>
        <v>0</v>
      </c>
      <c r="I186" s="13">
        <v>0</v>
      </c>
      <c r="J186" s="13">
        <f t="shared" si="377"/>
        <v>0</v>
      </c>
      <c r="K186" s="40">
        <f t="shared" si="310"/>
        <v>0</v>
      </c>
      <c r="L186" s="13">
        <v>0</v>
      </c>
      <c r="M186" s="13">
        <f t="shared" si="378"/>
        <v>0</v>
      </c>
      <c r="N186" s="40">
        <f t="shared" si="311"/>
        <v>0</v>
      </c>
      <c r="O186" s="13">
        <f t="shared" si="452"/>
        <v>0</v>
      </c>
      <c r="P186" s="13">
        <v>0</v>
      </c>
      <c r="Q186" s="13">
        <f t="shared" si="453"/>
        <v>0</v>
      </c>
      <c r="R186" s="43">
        <f t="shared" si="454"/>
        <v>0</v>
      </c>
      <c r="S186" s="124">
        <v>0</v>
      </c>
      <c r="T186" s="125">
        <f ca="1">'13年1-9支出明细'!I181/9*12</f>
        <v>0</v>
      </c>
      <c r="U186" s="125">
        <v>0</v>
      </c>
      <c r="V186" s="125">
        <f t="shared" si="379"/>
        <v>0</v>
      </c>
      <c r="W186" s="43">
        <f t="shared" si="314"/>
        <v>0</v>
      </c>
      <c r="X186" s="13">
        <f ca="1">'13年1-9支出明细'!K181/9*12</f>
        <v>0</v>
      </c>
      <c r="Y186" s="13">
        <f t="shared" si="380"/>
        <v>0</v>
      </c>
      <c r="Z186" s="43">
        <f t="shared" si="315"/>
        <v>0</v>
      </c>
      <c r="AA186" s="13">
        <f ca="1">'13年1-9支出明细'!L181/9*12</f>
        <v>0</v>
      </c>
      <c r="AB186" s="13">
        <f t="shared" si="381"/>
        <v>0</v>
      </c>
      <c r="AC186" s="43">
        <f t="shared" si="316"/>
        <v>0</v>
      </c>
      <c r="AD186" s="13">
        <f ca="1">'13年1-9支出明细'!M181/9*12</f>
        <v>0</v>
      </c>
      <c r="AE186" s="13">
        <f t="shared" si="382"/>
        <v>0</v>
      </c>
      <c r="AF186" s="43">
        <f t="shared" si="317"/>
        <v>0</v>
      </c>
      <c r="AG186" s="13">
        <f ca="1">'13年1-9支出明细'!N181/9*12</f>
        <v>0</v>
      </c>
      <c r="AH186" s="23">
        <v>0</v>
      </c>
      <c r="AI186" s="43">
        <v>0</v>
      </c>
      <c r="AJ186" s="23">
        <f t="shared" si="318"/>
        <v>0</v>
      </c>
      <c r="AK186" s="23">
        <f t="shared" si="319"/>
        <v>0</v>
      </c>
      <c r="AL186" s="43">
        <f t="shared" si="320"/>
        <v>0</v>
      </c>
      <c r="AM186" s="13">
        <f ca="1">'13年1-9支出明细'!P181/9*12</f>
        <v>0</v>
      </c>
      <c r="AN186" s="13">
        <f t="shared" si="383"/>
        <v>0</v>
      </c>
      <c r="AO186" s="43">
        <f t="shared" si="321"/>
        <v>0</v>
      </c>
      <c r="AP186" s="13">
        <f ca="1">'13年1-9支出明细'!Q181/9*12</f>
        <v>0</v>
      </c>
      <c r="AQ186" s="13">
        <f t="shared" si="384"/>
        <v>0</v>
      </c>
      <c r="AR186" s="43">
        <f t="shared" si="322"/>
        <v>0</v>
      </c>
      <c r="AS186" s="13">
        <f ca="1">'13年1-9支出明细'!R181/9*12</f>
        <v>0</v>
      </c>
      <c r="AT186" s="13">
        <f t="shared" si="385"/>
        <v>0</v>
      </c>
      <c r="AU186" s="43">
        <f t="shared" si="323"/>
        <v>0</v>
      </c>
      <c r="AV186" s="13">
        <f ca="1">'13年1-9支出明细'!S181/9*12</f>
        <v>0</v>
      </c>
      <c r="AW186" s="13">
        <f t="shared" si="386"/>
        <v>0</v>
      </c>
      <c r="AX186" s="43">
        <f t="shared" si="324"/>
        <v>0</v>
      </c>
      <c r="AY186" s="12">
        <f t="shared" si="387"/>
        <v>0</v>
      </c>
      <c r="AZ186" s="31">
        <f t="shared" si="388"/>
        <v>0</v>
      </c>
      <c r="BA186" s="43">
        <f t="shared" si="325"/>
        <v>0</v>
      </c>
      <c r="BB186" s="13">
        <f ca="1">'13年1-9支出明细'!U181/9*12</f>
        <v>0</v>
      </c>
      <c r="BC186" s="13">
        <f t="shared" si="389"/>
        <v>0</v>
      </c>
      <c r="BD186" s="43">
        <f t="shared" si="326"/>
        <v>0</v>
      </c>
      <c r="BE186" s="13">
        <f ca="1">'13年1-9支出明细'!V181/9*12</f>
        <v>0</v>
      </c>
      <c r="BF186" s="13">
        <f t="shared" si="390"/>
        <v>0</v>
      </c>
      <c r="BG186" s="43">
        <f t="shared" si="327"/>
        <v>0</v>
      </c>
      <c r="BH186" s="13">
        <f ca="1">'13年1-9支出明细'!W181/9*12</f>
        <v>0</v>
      </c>
      <c r="BI186" s="13">
        <f t="shared" si="391"/>
        <v>0</v>
      </c>
      <c r="BJ186" s="43">
        <f t="shared" si="328"/>
        <v>0</v>
      </c>
      <c r="BK186" s="13">
        <f ca="1">'13年1-9支出明细'!X181/9*12</f>
        <v>0</v>
      </c>
      <c r="BL186" s="13">
        <f t="shared" si="392"/>
        <v>0</v>
      </c>
      <c r="BM186" s="43">
        <f t="shared" si="329"/>
        <v>0</v>
      </c>
      <c r="BN186" s="13">
        <f ca="1">'13年1-9支出明细'!Y181/9*12</f>
        <v>0</v>
      </c>
      <c r="BO186" s="13">
        <f t="shared" si="393"/>
        <v>0</v>
      </c>
      <c r="BP186" s="43">
        <f t="shared" si="330"/>
        <v>0</v>
      </c>
      <c r="BQ186" s="13">
        <f ca="1">'13年1-9支出明细'!Z181/9*12</f>
        <v>0</v>
      </c>
      <c r="BR186" s="13">
        <f ca="1">Sheet2!EP180+Sheet2!V180</f>
        <v>0</v>
      </c>
      <c r="BS186" s="13">
        <f t="shared" si="394"/>
        <v>0</v>
      </c>
      <c r="BT186" s="43">
        <f t="shared" si="331"/>
        <v>0</v>
      </c>
      <c r="BU186" s="13">
        <f ca="1">'13年1-9支出明细'!AB181/9*12</f>
        <v>0</v>
      </c>
      <c r="BV186" s="13">
        <f t="shared" si="395"/>
        <v>0</v>
      </c>
      <c r="BW186" s="43">
        <f t="shared" si="332"/>
        <v>0</v>
      </c>
      <c r="BX186" s="13">
        <f ca="1">'13年1-9支出明细'!AC181/9*12</f>
        <v>0</v>
      </c>
      <c r="BY186" s="13">
        <f t="shared" si="396"/>
        <v>0</v>
      </c>
      <c r="BZ186" s="43">
        <f t="shared" si="333"/>
        <v>0</v>
      </c>
      <c r="CA186" s="12">
        <f t="shared" si="434"/>
        <v>0</v>
      </c>
      <c r="CB186" s="30">
        <f t="shared" si="397"/>
        <v>0</v>
      </c>
      <c r="CC186" s="43">
        <f t="shared" si="334"/>
        <v>0</v>
      </c>
      <c r="CD186" s="13">
        <f ca="1">'13年1-9支出明细'!AE181/9*12</f>
        <v>0</v>
      </c>
      <c r="CE186" s="13">
        <f t="shared" si="398"/>
        <v>0</v>
      </c>
      <c r="CF186" s="43">
        <f t="shared" si="335"/>
        <v>0</v>
      </c>
      <c r="CG186" s="13">
        <f ca="1">'13年1-9支出明细'!AF181/9*12</f>
        <v>0</v>
      </c>
      <c r="CH186" s="13">
        <f ca="1">Sheet2!BP180+Sheet2!ET180</f>
        <v>0</v>
      </c>
      <c r="CI186" s="13">
        <f t="shared" si="399"/>
        <v>0</v>
      </c>
      <c r="CJ186" s="43">
        <f t="shared" si="336"/>
        <v>0</v>
      </c>
      <c r="CK186" s="12">
        <f t="shared" si="455"/>
        <v>0</v>
      </c>
      <c r="CL186" s="30">
        <f t="shared" si="400"/>
        <v>0</v>
      </c>
      <c r="CM186" s="43">
        <f t="shared" si="338"/>
        <v>0</v>
      </c>
      <c r="CN186" s="13">
        <f ca="1">'13年1-9支出明细'!AI181/9*12</f>
        <v>0</v>
      </c>
      <c r="CO186" s="13">
        <f t="shared" si="401"/>
        <v>0</v>
      </c>
      <c r="CP186" s="43">
        <f t="shared" si="339"/>
        <v>0</v>
      </c>
      <c r="CQ186" s="13">
        <f ca="1">'13年1-9支出明细'!AJ181/9*12</f>
        <v>0</v>
      </c>
      <c r="CR186" s="13">
        <f t="shared" si="402"/>
        <v>0</v>
      </c>
      <c r="CS186" s="43">
        <f t="shared" si="340"/>
        <v>0</v>
      </c>
      <c r="CT186" s="13">
        <f ca="1">'13年1-9支出明细'!AK181/9*12</f>
        <v>0</v>
      </c>
      <c r="CU186" s="13">
        <f t="shared" si="403"/>
        <v>0</v>
      </c>
      <c r="CV186" s="43">
        <f t="shared" si="341"/>
        <v>0</v>
      </c>
      <c r="CW186" s="13">
        <f ca="1">'13年1-9支出明细'!AL181/9*12</f>
        <v>0</v>
      </c>
      <c r="CX186" s="13">
        <f t="shared" si="404"/>
        <v>0</v>
      </c>
      <c r="CY186" s="43">
        <f t="shared" si="342"/>
        <v>0</v>
      </c>
      <c r="CZ186" s="13">
        <f ca="1">'13年1-9支出明细'!AM181/9*12</f>
        <v>0</v>
      </c>
      <c r="DA186" s="13">
        <f t="shared" si="405"/>
        <v>0</v>
      </c>
      <c r="DB186" s="43">
        <f t="shared" si="343"/>
        <v>0</v>
      </c>
      <c r="DC186" s="13">
        <f ca="1">'13年1-9支出明细'!AN181/9*12</f>
        <v>0</v>
      </c>
      <c r="DD186" s="13">
        <f t="shared" si="406"/>
        <v>0</v>
      </c>
      <c r="DE186" s="14">
        <f t="shared" si="456"/>
        <v>0</v>
      </c>
      <c r="DF186" s="43">
        <f t="shared" si="345"/>
        <v>0</v>
      </c>
      <c r="DG186" s="13">
        <f ca="1">'13年1-9支出明细'!AP181/9*12</f>
        <v>0</v>
      </c>
      <c r="DH186" s="13">
        <f t="shared" si="407"/>
        <v>0</v>
      </c>
      <c r="DI186" s="43">
        <f t="shared" si="346"/>
        <v>0</v>
      </c>
      <c r="DJ186" s="13">
        <f ca="1">'13年1-9支出明细'!AQ181/9*12</f>
        <v>0</v>
      </c>
      <c r="DK186" s="13">
        <f t="shared" si="408"/>
        <v>0</v>
      </c>
      <c r="DL186" s="43">
        <f t="shared" si="347"/>
        <v>0</v>
      </c>
      <c r="DM186" s="13">
        <f ca="1">'13年1-9支出明细'!AR181/9*12</f>
        <v>0</v>
      </c>
      <c r="DN186" s="13">
        <f ca="1">Sheet2!DK180+Sheet2!AH180</f>
        <v>0</v>
      </c>
      <c r="DO186" s="13"/>
      <c r="DP186" s="43">
        <f t="shared" si="348"/>
        <v>0</v>
      </c>
      <c r="DQ186" s="13">
        <f ca="1">'13年1-9支出明细'!AT181/9*12</f>
        <v>0</v>
      </c>
      <c r="DR186" s="13">
        <f t="shared" si="409"/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43">
        <f t="shared" si="349"/>
        <v>0</v>
      </c>
      <c r="EA186" s="13">
        <v>0</v>
      </c>
      <c r="EB186" s="13">
        <f t="shared" si="410"/>
        <v>0</v>
      </c>
      <c r="EC186" s="43">
        <f t="shared" si="350"/>
        <v>0</v>
      </c>
      <c r="ED186" s="13">
        <f ca="1">'13年1-9支出明细'!BC181/9*12</f>
        <v>0</v>
      </c>
      <c r="EE186" s="13">
        <f t="shared" si="411"/>
        <v>0</v>
      </c>
      <c r="EF186" s="43">
        <f t="shared" si="351"/>
        <v>0</v>
      </c>
      <c r="EG186" s="13">
        <f ca="1">'13年1-9支出明细'!BD181/9*12</f>
        <v>0</v>
      </c>
      <c r="EH186" s="13">
        <f t="shared" si="412"/>
        <v>0</v>
      </c>
      <c r="EI186" s="43">
        <f t="shared" si="352"/>
        <v>0</v>
      </c>
      <c r="EJ186" s="13">
        <f ca="1">'13年1-9支出明细'!BE181/9*12</f>
        <v>0</v>
      </c>
      <c r="EK186" s="13">
        <f t="shared" si="413"/>
        <v>0</v>
      </c>
      <c r="EL186" s="13">
        <v>0</v>
      </c>
      <c r="EM186" s="43">
        <f t="shared" si="353"/>
        <v>0</v>
      </c>
      <c r="EN186" s="13">
        <f ca="1">'13年1-9支出明细'!BG181/9*12</f>
        <v>0</v>
      </c>
      <c r="EO186" s="13">
        <f t="shared" si="414"/>
        <v>0</v>
      </c>
      <c r="EP186" s="43">
        <f t="shared" si="354"/>
        <v>0</v>
      </c>
      <c r="EQ186" s="13">
        <f ca="1">'13年1-9支出明细'!BH181/9*12</f>
        <v>0</v>
      </c>
      <c r="ER186" s="13">
        <f t="shared" si="415"/>
        <v>0</v>
      </c>
      <c r="ES186" s="43">
        <f t="shared" si="355"/>
        <v>0</v>
      </c>
      <c r="ET186" s="13">
        <v>0</v>
      </c>
      <c r="EU186" s="13">
        <f t="shared" si="416"/>
        <v>0</v>
      </c>
      <c r="EV186" s="43">
        <f t="shared" si="356"/>
        <v>0</v>
      </c>
      <c r="EW186" s="13">
        <v>0</v>
      </c>
      <c r="EX186" s="13">
        <f t="shared" si="417"/>
        <v>0</v>
      </c>
      <c r="EY186" s="43">
        <f t="shared" si="357"/>
        <v>0</v>
      </c>
      <c r="EZ186" s="13">
        <f ca="1">'13年1-9支出明细'!BK181/9*12</f>
        <v>0</v>
      </c>
      <c r="FA186" s="13">
        <f t="shared" si="418"/>
        <v>0</v>
      </c>
      <c r="FB186" s="43">
        <f t="shared" si="358"/>
        <v>0</v>
      </c>
      <c r="FC186" s="13">
        <f ca="1">'13年1-9支出明细'!BL181/9*12</f>
        <v>0</v>
      </c>
      <c r="FD186" s="13">
        <f t="shared" si="419"/>
        <v>0</v>
      </c>
      <c r="FE186" s="43">
        <f t="shared" si="359"/>
        <v>0</v>
      </c>
      <c r="FF186" s="13">
        <f ca="1">'13年1-9支出明细'!BM181/9*12</f>
        <v>0</v>
      </c>
      <c r="FG186" s="13">
        <f t="shared" si="420"/>
        <v>0</v>
      </c>
      <c r="FH186" s="43">
        <f t="shared" si="360"/>
        <v>0</v>
      </c>
      <c r="FI186" s="13">
        <f ca="1">'13年1-9支出明细'!BN181/9*12</f>
        <v>0</v>
      </c>
      <c r="FJ186" s="13">
        <f ca="1">Sheet2!EX180+Sheet2!BF180</f>
        <v>0</v>
      </c>
      <c r="FK186" s="13">
        <f t="shared" si="421"/>
        <v>0</v>
      </c>
      <c r="FL186" s="43">
        <f t="shared" si="361"/>
        <v>0</v>
      </c>
      <c r="FM186" s="13">
        <f ca="1">'13年1-9支出明细'!BP181/9*12</f>
        <v>0</v>
      </c>
      <c r="FN186" s="13">
        <v>0</v>
      </c>
      <c r="FO186" s="43">
        <v>0</v>
      </c>
      <c r="FP186" s="13">
        <v>0</v>
      </c>
      <c r="FQ186" s="13">
        <f t="shared" si="422"/>
        <v>0</v>
      </c>
      <c r="FR186" s="43">
        <f t="shared" si="362"/>
        <v>0</v>
      </c>
      <c r="FS186" s="13">
        <f ca="1">'13年1-9支出明细'!BR181/9*12</f>
        <v>0</v>
      </c>
      <c r="FT186" s="13">
        <f ca="1">Sheet2!FC96+Sheet2!BJ96</f>
        <v>0</v>
      </c>
      <c r="FU186" s="13"/>
      <c r="FV186" s="43"/>
      <c r="FW186" s="13">
        <f ca="1">'13年1-9支出明细'!BT181/9*12</f>
        <v>0</v>
      </c>
      <c r="FX186" s="13">
        <f t="shared" si="423"/>
        <v>0</v>
      </c>
      <c r="FY186" s="43">
        <f t="shared" si="363"/>
        <v>0</v>
      </c>
      <c r="FZ186" s="12">
        <f ca="1">'13年1-9支出明细'!BU181/9*12</f>
        <v>0</v>
      </c>
      <c r="GA186" s="12">
        <f t="shared" si="424"/>
        <v>0</v>
      </c>
      <c r="GB186" s="43">
        <f t="shared" si="364"/>
        <v>0</v>
      </c>
      <c r="GC186" s="12">
        <f ca="1">'13年1-9支出明细'!BV181/9*12</f>
        <v>0</v>
      </c>
      <c r="GD186" s="12">
        <f t="shared" si="425"/>
        <v>0</v>
      </c>
      <c r="GE186" s="43">
        <f t="shared" si="365"/>
        <v>0</v>
      </c>
      <c r="GF186" s="12">
        <f ca="1">'13年1-9支出明细'!BW181/9*12</f>
        <v>0</v>
      </c>
      <c r="GG186" s="12">
        <f t="shared" si="426"/>
        <v>0</v>
      </c>
      <c r="GH186" s="43">
        <f t="shared" si="366"/>
        <v>0</v>
      </c>
      <c r="GI186" s="12">
        <v>0</v>
      </c>
      <c r="GJ186" s="12">
        <f t="shared" si="427"/>
        <v>0</v>
      </c>
      <c r="GK186" s="43">
        <f t="shared" si="367"/>
        <v>0</v>
      </c>
      <c r="GL186" s="27">
        <f t="shared" si="457"/>
        <v>0</v>
      </c>
      <c r="GM186" s="27">
        <f t="shared" si="428"/>
        <v>0</v>
      </c>
      <c r="GN186" s="43">
        <f t="shared" si="369"/>
        <v>0</v>
      </c>
      <c r="GO186" s="13">
        <f ca="1">'13年1-9支出明细'!BZ181/9*12</f>
        <v>0</v>
      </c>
      <c r="GP186" s="13" t="e">
        <f t="shared" si="429"/>
        <v>#DIV/0!</v>
      </c>
      <c r="GQ186" s="43" t="e">
        <f t="shared" si="370"/>
        <v>#DIV/0!</v>
      </c>
      <c r="GR186" s="13">
        <f ca="1">'13年1-9支出明细'!CA181/9*12</f>
        <v>0</v>
      </c>
      <c r="GS186" s="13">
        <f t="shared" si="430"/>
        <v>0</v>
      </c>
      <c r="GT186" s="43">
        <f t="shared" si="371"/>
        <v>0</v>
      </c>
      <c r="GU186" s="13">
        <f ca="1">'13年1-9支出明细'!CB181/9*12</f>
        <v>0</v>
      </c>
      <c r="GV186" s="27">
        <f t="shared" si="431"/>
        <v>0</v>
      </c>
      <c r="GW186" s="38">
        <f t="shared" si="374"/>
        <v>0</v>
      </c>
      <c r="GX186" s="13">
        <f ca="1">'13年1-9支出明细'!CC181/9*12</f>
        <v>0</v>
      </c>
      <c r="GY186" s="13">
        <f t="shared" si="432"/>
        <v>0</v>
      </c>
      <c r="GZ186" s="43">
        <f t="shared" si="372"/>
        <v>0</v>
      </c>
      <c r="HA186" s="13">
        <f ca="1">'13年1-9支出明细'!CD181/9*12</f>
        <v>0</v>
      </c>
      <c r="HB186" s="13">
        <f t="shared" si="433"/>
        <v>0</v>
      </c>
      <c r="HC186" s="56">
        <f t="shared" si="373"/>
        <v>0</v>
      </c>
    </row>
    <row r="187" spans="1:211">
      <c r="A187" s="18">
        <v>9</v>
      </c>
      <c r="B187" s="3" t="s">
        <v>191</v>
      </c>
      <c r="C187" s="3" t="s">
        <v>476</v>
      </c>
      <c r="D187" s="12">
        <f t="shared" si="446"/>
        <v>2359.4133333333334</v>
      </c>
      <c r="E187" s="12">
        <f t="shared" si="447"/>
        <v>0</v>
      </c>
      <c r="F187" s="13">
        <v>0</v>
      </c>
      <c r="G187" s="26">
        <f t="shared" si="375"/>
        <v>0</v>
      </c>
      <c r="H187" s="40">
        <f t="shared" si="376"/>
        <v>0</v>
      </c>
      <c r="I187" s="13">
        <v>0</v>
      </c>
      <c r="J187" s="13">
        <f t="shared" si="377"/>
        <v>0</v>
      </c>
      <c r="K187" s="40">
        <f t="shared" si="310"/>
        <v>0</v>
      </c>
      <c r="L187" s="13">
        <v>0</v>
      </c>
      <c r="M187" s="13">
        <f t="shared" si="378"/>
        <v>0</v>
      </c>
      <c r="N187" s="40">
        <f t="shared" si="311"/>
        <v>0</v>
      </c>
      <c r="O187" s="13">
        <f t="shared" si="452"/>
        <v>0</v>
      </c>
      <c r="P187" s="13">
        <v>0</v>
      </c>
      <c r="Q187" s="13">
        <f t="shared" si="453"/>
        <v>0</v>
      </c>
      <c r="R187" s="43">
        <f t="shared" si="454"/>
        <v>0</v>
      </c>
      <c r="S187" s="124">
        <v>0</v>
      </c>
      <c r="T187" s="125">
        <f ca="1">'13年1-9支出明细'!I182/9*12</f>
        <v>0</v>
      </c>
      <c r="U187" s="125">
        <v>0</v>
      </c>
      <c r="V187" s="125">
        <f t="shared" si="379"/>
        <v>0</v>
      </c>
      <c r="W187" s="43">
        <f t="shared" si="314"/>
        <v>0</v>
      </c>
      <c r="X187" s="13">
        <f ca="1">'13年1-9支出明细'!K182/9*12</f>
        <v>0</v>
      </c>
      <c r="Y187" s="13">
        <v>0</v>
      </c>
      <c r="Z187" s="43">
        <f t="shared" si="315"/>
        <v>0</v>
      </c>
      <c r="AA187" s="13">
        <f ca="1">'13年1-9支出明细'!L182/9*12</f>
        <v>0</v>
      </c>
      <c r="AB187" s="13">
        <f t="shared" si="381"/>
        <v>0</v>
      </c>
      <c r="AC187" s="43">
        <f t="shared" si="316"/>
        <v>0</v>
      </c>
      <c r="AD187" s="13">
        <f ca="1">'13年1-9支出明细'!M182/9*12</f>
        <v>0</v>
      </c>
      <c r="AE187" s="13">
        <f t="shared" si="382"/>
        <v>0</v>
      </c>
      <c r="AF187" s="43">
        <f t="shared" si="317"/>
        <v>0</v>
      </c>
      <c r="AG187" s="13">
        <f ca="1">'13年1-9支出明细'!N182/9*12</f>
        <v>0</v>
      </c>
      <c r="AH187" s="23">
        <v>0</v>
      </c>
      <c r="AI187" s="43">
        <v>0</v>
      </c>
      <c r="AJ187" s="23">
        <f t="shared" si="318"/>
        <v>0</v>
      </c>
      <c r="AK187" s="23">
        <f t="shared" si="319"/>
        <v>0</v>
      </c>
      <c r="AL187" s="43">
        <f t="shared" si="320"/>
        <v>0</v>
      </c>
      <c r="AM187" s="13">
        <f ca="1">'13年1-9支出明细'!P182/9*12</f>
        <v>0</v>
      </c>
      <c r="AN187" s="13">
        <f t="shared" si="383"/>
        <v>0</v>
      </c>
      <c r="AO187" s="43">
        <f t="shared" si="321"/>
        <v>0</v>
      </c>
      <c r="AP187" s="13">
        <f ca="1">'13年1-9支出明细'!Q182/9*12</f>
        <v>0</v>
      </c>
      <c r="AQ187" s="13">
        <f t="shared" si="384"/>
        <v>0</v>
      </c>
      <c r="AR187" s="43">
        <f t="shared" si="322"/>
        <v>0</v>
      </c>
      <c r="AS187" s="13">
        <f ca="1">'13年1-9支出明细'!R182/9*12</f>
        <v>0</v>
      </c>
      <c r="AT187" s="13">
        <f t="shared" si="385"/>
        <v>0</v>
      </c>
      <c r="AU187" s="43">
        <f t="shared" si="323"/>
        <v>0</v>
      </c>
      <c r="AV187" s="13">
        <f ca="1">'13年1-9支出明细'!S182/9*12</f>
        <v>0</v>
      </c>
      <c r="AW187" s="13">
        <f t="shared" si="386"/>
        <v>0</v>
      </c>
      <c r="AX187" s="43">
        <f t="shared" si="324"/>
        <v>0</v>
      </c>
      <c r="AY187" s="12">
        <f t="shared" si="387"/>
        <v>0</v>
      </c>
      <c r="AZ187" s="31">
        <f t="shared" si="388"/>
        <v>0</v>
      </c>
      <c r="BA187" s="43">
        <f t="shared" si="325"/>
        <v>0</v>
      </c>
      <c r="BB187" s="13">
        <f ca="1">'13年1-9支出明细'!U182/9*12</f>
        <v>0</v>
      </c>
      <c r="BC187" s="13">
        <f t="shared" si="389"/>
        <v>0</v>
      </c>
      <c r="BD187" s="43">
        <f t="shared" si="326"/>
        <v>0</v>
      </c>
      <c r="BE187" s="13">
        <f ca="1">'13年1-9支出明细'!V182/9*12</f>
        <v>0</v>
      </c>
      <c r="BF187" s="13">
        <f t="shared" si="390"/>
        <v>0</v>
      </c>
      <c r="BG187" s="43">
        <f t="shared" si="327"/>
        <v>0</v>
      </c>
      <c r="BH187" s="13">
        <f ca="1">'13年1-9支出明细'!W182/9*12</f>
        <v>0</v>
      </c>
      <c r="BI187" s="13">
        <f t="shared" si="391"/>
        <v>0</v>
      </c>
      <c r="BJ187" s="43">
        <f t="shared" si="328"/>
        <v>0</v>
      </c>
      <c r="BK187" s="13">
        <f ca="1">'13年1-9支出明细'!X182/9*12</f>
        <v>0</v>
      </c>
      <c r="BL187" s="13">
        <f t="shared" si="392"/>
        <v>0</v>
      </c>
      <c r="BM187" s="43">
        <f t="shared" si="329"/>
        <v>0</v>
      </c>
      <c r="BN187" s="13">
        <f ca="1">'13年1-9支出明细'!Y182/9*12</f>
        <v>0</v>
      </c>
      <c r="BO187" s="13">
        <f t="shared" si="393"/>
        <v>0</v>
      </c>
      <c r="BP187" s="43">
        <f t="shared" si="330"/>
        <v>0</v>
      </c>
      <c r="BQ187" s="13">
        <f ca="1">'13年1-9支出明细'!Z182/9*12</f>
        <v>0</v>
      </c>
      <c r="BR187" s="13">
        <f ca="1">Sheet2!EP181+Sheet2!V181</f>
        <v>0</v>
      </c>
      <c r="BS187" s="13">
        <f t="shared" si="394"/>
        <v>0</v>
      </c>
      <c r="BT187" s="43">
        <f t="shared" si="331"/>
        <v>0</v>
      </c>
      <c r="BU187" s="13">
        <f ca="1">'13年1-9支出明细'!AB182/9*12</f>
        <v>0</v>
      </c>
      <c r="BV187" s="13">
        <f t="shared" si="395"/>
        <v>0</v>
      </c>
      <c r="BW187" s="43">
        <f t="shared" si="332"/>
        <v>0</v>
      </c>
      <c r="BX187" s="13">
        <f ca="1">'13年1-9支出明细'!AC182/9*12</f>
        <v>0</v>
      </c>
      <c r="BY187" s="13">
        <f t="shared" si="396"/>
        <v>0</v>
      </c>
      <c r="BZ187" s="43">
        <f t="shared" si="333"/>
        <v>0</v>
      </c>
      <c r="CA187" s="12">
        <f t="shared" si="434"/>
        <v>0</v>
      </c>
      <c r="CB187" s="30">
        <f t="shared" si="397"/>
        <v>0</v>
      </c>
      <c r="CC187" s="43">
        <f t="shared" si="334"/>
        <v>0</v>
      </c>
      <c r="CD187" s="13">
        <f ca="1">'13年1-9支出明细'!AE182/9*12</f>
        <v>0</v>
      </c>
      <c r="CE187" s="13">
        <f t="shared" si="398"/>
        <v>0</v>
      </c>
      <c r="CF187" s="43">
        <f t="shared" si="335"/>
        <v>0</v>
      </c>
      <c r="CG187" s="13">
        <f ca="1">'13年1-9支出明细'!AF182/9*12</f>
        <v>0</v>
      </c>
      <c r="CH187" s="13">
        <f ca="1">Sheet2!BP181+Sheet2!ET181</f>
        <v>0</v>
      </c>
      <c r="CI187" s="13">
        <f t="shared" si="399"/>
        <v>0</v>
      </c>
      <c r="CJ187" s="43">
        <f t="shared" si="336"/>
        <v>0</v>
      </c>
      <c r="CK187" s="12">
        <f t="shared" si="455"/>
        <v>0</v>
      </c>
      <c r="CL187" s="30">
        <f t="shared" si="400"/>
        <v>0</v>
      </c>
      <c r="CM187" s="43">
        <f t="shared" si="338"/>
        <v>0</v>
      </c>
      <c r="CN187" s="13">
        <f ca="1">'13年1-9支出明细'!AI182/9*12</f>
        <v>0</v>
      </c>
      <c r="CO187" s="13">
        <f t="shared" si="401"/>
        <v>0</v>
      </c>
      <c r="CP187" s="43">
        <f t="shared" si="339"/>
        <v>0</v>
      </c>
      <c r="CQ187" s="13">
        <f ca="1">'13年1-9支出明细'!AJ182/9*12</f>
        <v>0</v>
      </c>
      <c r="CR187" s="13">
        <f t="shared" si="402"/>
        <v>0</v>
      </c>
      <c r="CS187" s="43">
        <f t="shared" si="340"/>
        <v>0</v>
      </c>
      <c r="CT187" s="13">
        <f ca="1">'13年1-9支出明细'!AK182/9*12</f>
        <v>0</v>
      </c>
      <c r="CU187" s="13">
        <f t="shared" si="403"/>
        <v>0</v>
      </c>
      <c r="CV187" s="43">
        <f t="shared" si="341"/>
        <v>0</v>
      </c>
      <c r="CW187" s="13">
        <f ca="1">'13年1-9支出明细'!AL182/9*12</f>
        <v>0</v>
      </c>
      <c r="CX187" s="13">
        <f t="shared" si="404"/>
        <v>0</v>
      </c>
      <c r="CY187" s="43">
        <f t="shared" si="342"/>
        <v>0</v>
      </c>
      <c r="CZ187" s="13">
        <f ca="1">'13年1-9支出明细'!AM182/9*12</f>
        <v>0</v>
      </c>
      <c r="DA187" s="13">
        <f t="shared" si="405"/>
        <v>0</v>
      </c>
      <c r="DB187" s="43">
        <f t="shared" si="343"/>
        <v>0</v>
      </c>
      <c r="DC187" s="13">
        <f ca="1">'13年1-9支出明细'!AN182/9*12</f>
        <v>0</v>
      </c>
      <c r="DD187" s="13">
        <f t="shared" si="406"/>
        <v>0</v>
      </c>
      <c r="DE187" s="14">
        <f t="shared" si="456"/>
        <v>0</v>
      </c>
      <c r="DF187" s="43">
        <f t="shared" si="345"/>
        <v>0</v>
      </c>
      <c r="DG187" s="13">
        <f ca="1">'13年1-9支出明细'!AP182/9*12</f>
        <v>0</v>
      </c>
      <c r="DH187" s="13">
        <f t="shared" si="407"/>
        <v>0</v>
      </c>
      <c r="DI187" s="43">
        <f t="shared" si="346"/>
        <v>0</v>
      </c>
      <c r="DJ187" s="13">
        <f ca="1">'13年1-9支出明细'!AQ182/9*12</f>
        <v>0</v>
      </c>
      <c r="DK187" s="13">
        <f t="shared" si="408"/>
        <v>0</v>
      </c>
      <c r="DL187" s="43">
        <f t="shared" si="347"/>
        <v>0</v>
      </c>
      <c r="DM187" s="13">
        <f ca="1">'13年1-9支出明细'!AR182/9*12</f>
        <v>0</v>
      </c>
      <c r="DN187" s="13">
        <f ca="1">Sheet2!DK181+Sheet2!AH181</f>
        <v>0</v>
      </c>
      <c r="DO187" s="13"/>
      <c r="DP187" s="43">
        <f t="shared" si="348"/>
        <v>0</v>
      </c>
      <c r="DQ187" s="13">
        <f ca="1">'13年1-9支出明细'!AT182/9*12</f>
        <v>0</v>
      </c>
      <c r="DR187" s="13">
        <f t="shared" si="409"/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43">
        <f t="shared" si="349"/>
        <v>0</v>
      </c>
      <c r="EA187" s="13">
        <v>0</v>
      </c>
      <c r="EB187" s="13">
        <f t="shared" si="410"/>
        <v>0</v>
      </c>
      <c r="EC187" s="43">
        <f t="shared" si="350"/>
        <v>0</v>
      </c>
      <c r="ED187" s="13">
        <f ca="1">'13年1-9支出明细'!BC182/9*12</f>
        <v>0</v>
      </c>
      <c r="EE187" s="13">
        <f t="shared" si="411"/>
        <v>0</v>
      </c>
      <c r="EF187" s="43">
        <f t="shared" si="351"/>
        <v>0</v>
      </c>
      <c r="EG187" s="13">
        <f ca="1">'13年1-9支出明细'!BD182/9*12</f>
        <v>0</v>
      </c>
      <c r="EH187" s="13">
        <f t="shared" si="412"/>
        <v>0</v>
      </c>
      <c r="EI187" s="43">
        <f t="shared" si="352"/>
        <v>0</v>
      </c>
      <c r="EJ187" s="13">
        <f ca="1">'13年1-9支出明细'!BE182/9*12</f>
        <v>0</v>
      </c>
      <c r="EK187" s="13">
        <f t="shared" si="413"/>
        <v>0</v>
      </c>
      <c r="EL187" s="13">
        <v>0</v>
      </c>
      <c r="EM187" s="43">
        <f t="shared" si="353"/>
        <v>0</v>
      </c>
      <c r="EN187" s="13">
        <f ca="1">'13年1-9支出明细'!BG182/9*12</f>
        <v>0</v>
      </c>
      <c r="EO187" s="13">
        <f t="shared" si="414"/>
        <v>0</v>
      </c>
      <c r="EP187" s="43">
        <f t="shared" si="354"/>
        <v>0</v>
      </c>
      <c r="EQ187" s="13">
        <f ca="1">'13年1-9支出明细'!BH182/9*12</f>
        <v>0</v>
      </c>
      <c r="ER187" s="13">
        <f t="shared" si="415"/>
        <v>0</v>
      </c>
      <c r="ES187" s="43">
        <f t="shared" si="355"/>
        <v>0</v>
      </c>
      <c r="ET187" s="13">
        <v>0</v>
      </c>
      <c r="EU187" s="13">
        <f t="shared" si="416"/>
        <v>0</v>
      </c>
      <c r="EV187" s="43">
        <f t="shared" si="356"/>
        <v>0</v>
      </c>
      <c r="EW187" s="13">
        <v>0</v>
      </c>
      <c r="EX187" s="13">
        <f t="shared" si="417"/>
        <v>0</v>
      </c>
      <c r="EY187" s="43">
        <f t="shared" si="357"/>
        <v>0</v>
      </c>
      <c r="EZ187" s="13">
        <f ca="1">'13年1-9支出明细'!BK182/9*12</f>
        <v>0</v>
      </c>
      <c r="FA187" s="13">
        <f t="shared" si="418"/>
        <v>0</v>
      </c>
      <c r="FB187" s="43">
        <f t="shared" si="358"/>
        <v>0</v>
      </c>
      <c r="FC187" s="13">
        <f ca="1">'13年1-9支出明细'!BL182/9*12</f>
        <v>0</v>
      </c>
      <c r="FD187" s="13">
        <f t="shared" si="419"/>
        <v>0</v>
      </c>
      <c r="FE187" s="43">
        <f t="shared" si="359"/>
        <v>0</v>
      </c>
      <c r="FF187" s="13">
        <f ca="1">'13年1-9支出明细'!BM182/9*12</f>
        <v>0</v>
      </c>
      <c r="FG187" s="13">
        <f t="shared" si="420"/>
        <v>0</v>
      </c>
      <c r="FH187" s="43">
        <f t="shared" si="360"/>
        <v>0</v>
      </c>
      <c r="FI187" s="13">
        <f ca="1">'13年1-9支出明细'!BN182/9*12</f>
        <v>0</v>
      </c>
      <c r="FJ187" s="13">
        <f ca="1">Sheet2!EX181+Sheet2!BF181</f>
        <v>0</v>
      </c>
      <c r="FK187" s="13">
        <f t="shared" si="421"/>
        <v>0</v>
      </c>
      <c r="FL187" s="43">
        <f t="shared" si="361"/>
        <v>0</v>
      </c>
      <c r="FM187" s="13">
        <f ca="1">'13年1-9支出明细'!BP182/9*12</f>
        <v>0</v>
      </c>
      <c r="FN187" s="13">
        <v>0</v>
      </c>
      <c r="FO187" s="43">
        <v>0</v>
      </c>
      <c r="FP187" s="13">
        <v>0</v>
      </c>
      <c r="FQ187" s="13">
        <f t="shared" si="422"/>
        <v>0</v>
      </c>
      <c r="FR187" s="43">
        <f t="shared" si="362"/>
        <v>0</v>
      </c>
      <c r="FS187" s="13">
        <f ca="1">'13年1-9支出明细'!BR182/9*12</f>
        <v>0</v>
      </c>
      <c r="FT187" s="13">
        <f ca="1">Sheet2!FC97+Sheet2!BJ97</f>
        <v>0</v>
      </c>
      <c r="FU187" s="13"/>
      <c r="FV187" s="43"/>
      <c r="FW187" s="13">
        <f ca="1">'13年1-9支出明细'!BT182/9*12</f>
        <v>0</v>
      </c>
      <c r="FX187" s="13">
        <f t="shared" si="423"/>
        <v>0</v>
      </c>
      <c r="FY187" s="43">
        <f t="shared" si="363"/>
        <v>0</v>
      </c>
      <c r="FZ187" s="12">
        <f ca="1">'13年1-9支出明细'!BU182/9*12</f>
        <v>2359.4133333333334</v>
      </c>
      <c r="GA187" s="12">
        <f t="shared" si="424"/>
        <v>2738.1586864601722</v>
      </c>
      <c r="GB187" s="43">
        <f t="shared" si="364"/>
        <v>8.1547723064100209E-5</v>
      </c>
      <c r="GC187" s="12">
        <f ca="1">'13年1-9支出明细'!BV182/9*12</f>
        <v>0</v>
      </c>
      <c r="GD187" s="12">
        <f t="shared" si="425"/>
        <v>0</v>
      </c>
      <c r="GE187" s="43">
        <f t="shared" si="365"/>
        <v>0</v>
      </c>
      <c r="GF187" s="12">
        <f ca="1">'13年1-9支出明细'!BW182/9*12</f>
        <v>0</v>
      </c>
      <c r="GG187" s="12">
        <f t="shared" si="426"/>
        <v>0</v>
      </c>
      <c r="GH187" s="43">
        <f t="shared" si="366"/>
        <v>0</v>
      </c>
      <c r="GI187" s="12">
        <v>0</v>
      </c>
      <c r="GJ187" s="12">
        <f t="shared" si="427"/>
        <v>0</v>
      </c>
      <c r="GK187" s="43">
        <f t="shared" si="367"/>
        <v>0</v>
      </c>
      <c r="GL187" s="27">
        <f t="shared" si="457"/>
        <v>0</v>
      </c>
      <c r="GM187" s="27">
        <f t="shared" si="428"/>
        <v>0</v>
      </c>
      <c r="GN187" s="43">
        <f t="shared" si="369"/>
        <v>0</v>
      </c>
      <c r="GO187" s="13">
        <f ca="1">'13年1-9支出明细'!BZ182/9*12</f>
        <v>0</v>
      </c>
      <c r="GP187" s="13" t="e">
        <f t="shared" si="429"/>
        <v>#DIV/0!</v>
      </c>
      <c r="GQ187" s="43" t="e">
        <f t="shared" si="370"/>
        <v>#DIV/0!</v>
      </c>
      <c r="GR187" s="13">
        <f ca="1">'13年1-9支出明细'!CA182/9*12</f>
        <v>0</v>
      </c>
      <c r="GS187" s="13">
        <f t="shared" si="430"/>
        <v>0</v>
      </c>
      <c r="GT187" s="43">
        <f t="shared" si="371"/>
        <v>0</v>
      </c>
      <c r="GU187" s="13">
        <f ca="1">'13年1-9支出明细'!CB182/9*12</f>
        <v>0</v>
      </c>
      <c r="GV187" s="27">
        <f t="shared" si="431"/>
        <v>0</v>
      </c>
      <c r="GW187" s="38">
        <f t="shared" si="374"/>
        <v>0</v>
      </c>
      <c r="GX187" s="13">
        <f ca="1">'13年1-9支出明细'!CC182/9*12</f>
        <v>0</v>
      </c>
      <c r="GY187" s="13">
        <f t="shared" si="432"/>
        <v>0</v>
      </c>
      <c r="GZ187" s="43">
        <f t="shared" si="372"/>
        <v>0</v>
      </c>
      <c r="HA187" s="13">
        <f ca="1">'13年1-9支出明细'!CD182/9*12</f>
        <v>0</v>
      </c>
      <c r="HB187" s="13">
        <f t="shared" si="433"/>
        <v>0</v>
      </c>
      <c r="HC187" s="56">
        <f t="shared" si="373"/>
        <v>0</v>
      </c>
    </row>
    <row r="188" spans="1:211">
      <c r="A188" s="18">
        <v>901</v>
      </c>
      <c r="B188" s="3" t="s">
        <v>191</v>
      </c>
      <c r="C188" s="3" t="s">
        <v>477</v>
      </c>
      <c r="D188" s="12">
        <f t="shared" si="446"/>
        <v>2359.4133333333334</v>
      </c>
      <c r="E188" s="12">
        <f t="shared" si="447"/>
        <v>0</v>
      </c>
      <c r="F188" s="13">
        <v>0</v>
      </c>
      <c r="G188" s="26">
        <f t="shared" si="375"/>
        <v>0</v>
      </c>
      <c r="H188" s="40">
        <f t="shared" si="376"/>
        <v>0</v>
      </c>
      <c r="I188" s="13">
        <v>0</v>
      </c>
      <c r="J188" s="13">
        <f t="shared" si="377"/>
        <v>0</v>
      </c>
      <c r="K188" s="40">
        <f t="shared" si="310"/>
        <v>0</v>
      </c>
      <c r="L188" s="13">
        <v>0</v>
      </c>
      <c r="M188" s="13">
        <f t="shared" si="378"/>
        <v>0</v>
      </c>
      <c r="N188" s="40">
        <f t="shared" si="311"/>
        <v>0</v>
      </c>
      <c r="O188" s="13">
        <f t="shared" si="452"/>
        <v>0</v>
      </c>
      <c r="P188" s="13">
        <v>0</v>
      </c>
      <c r="Q188" s="13">
        <f t="shared" si="453"/>
        <v>0</v>
      </c>
      <c r="R188" s="43">
        <f t="shared" si="454"/>
        <v>0</v>
      </c>
      <c r="S188" s="124">
        <v>0</v>
      </c>
      <c r="T188" s="125">
        <f ca="1">'13年1-9支出明细'!I183/9*12</f>
        <v>0</v>
      </c>
      <c r="U188" s="125">
        <v>0</v>
      </c>
      <c r="V188" s="125">
        <f t="shared" si="379"/>
        <v>0</v>
      </c>
      <c r="W188" s="43">
        <f t="shared" si="314"/>
        <v>0</v>
      </c>
      <c r="X188" s="13">
        <f ca="1">'13年1-9支出明细'!K183/9*12</f>
        <v>0</v>
      </c>
      <c r="Y188" s="13">
        <v>0</v>
      </c>
      <c r="Z188" s="43">
        <f t="shared" si="315"/>
        <v>0</v>
      </c>
      <c r="AA188" s="13">
        <f ca="1">'13年1-9支出明细'!L183/9*12</f>
        <v>0</v>
      </c>
      <c r="AB188" s="13">
        <f t="shared" si="381"/>
        <v>0</v>
      </c>
      <c r="AC188" s="43">
        <f t="shared" si="316"/>
        <v>0</v>
      </c>
      <c r="AD188" s="13">
        <f ca="1">'13年1-9支出明细'!M183/9*12</f>
        <v>0</v>
      </c>
      <c r="AE188" s="13">
        <f t="shared" si="382"/>
        <v>0</v>
      </c>
      <c r="AF188" s="43">
        <f t="shared" si="317"/>
        <v>0</v>
      </c>
      <c r="AG188" s="13">
        <f ca="1">'13年1-9支出明细'!N183/9*12</f>
        <v>0</v>
      </c>
      <c r="AH188" s="23">
        <v>0</v>
      </c>
      <c r="AI188" s="43">
        <v>0</v>
      </c>
      <c r="AJ188" s="23">
        <f t="shared" si="318"/>
        <v>0</v>
      </c>
      <c r="AK188" s="23">
        <f t="shared" si="319"/>
        <v>0</v>
      </c>
      <c r="AL188" s="43">
        <f t="shared" si="320"/>
        <v>0</v>
      </c>
      <c r="AM188" s="13">
        <f ca="1">'13年1-9支出明细'!P183/9*12</f>
        <v>0</v>
      </c>
      <c r="AN188" s="13">
        <f t="shared" si="383"/>
        <v>0</v>
      </c>
      <c r="AO188" s="43">
        <f t="shared" si="321"/>
        <v>0</v>
      </c>
      <c r="AP188" s="13">
        <f ca="1">'13年1-9支出明细'!Q183/9*12</f>
        <v>0</v>
      </c>
      <c r="AQ188" s="13">
        <f t="shared" si="384"/>
        <v>0</v>
      </c>
      <c r="AR188" s="43">
        <f t="shared" si="322"/>
        <v>0</v>
      </c>
      <c r="AS188" s="13">
        <f ca="1">'13年1-9支出明细'!R183/9*12</f>
        <v>0</v>
      </c>
      <c r="AT188" s="13">
        <f t="shared" si="385"/>
        <v>0</v>
      </c>
      <c r="AU188" s="43">
        <f t="shared" si="323"/>
        <v>0</v>
      </c>
      <c r="AV188" s="13">
        <f ca="1">'13年1-9支出明细'!S183/9*12</f>
        <v>0</v>
      </c>
      <c r="AW188" s="13">
        <f t="shared" si="386"/>
        <v>0</v>
      </c>
      <c r="AX188" s="43">
        <f t="shared" si="324"/>
        <v>0</v>
      </c>
      <c r="AY188" s="12">
        <f t="shared" si="387"/>
        <v>0</v>
      </c>
      <c r="AZ188" s="31">
        <f t="shared" si="388"/>
        <v>0</v>
      </c>
      <c r="BA188" s="43">
        <f t="shared" si="325"/>
        <v>0</v>
      </c>
      <c r="BB188" s="13">
        <f ca="1">'13年1-9支出明细'!U183/9*12</f>
        <v>0</v>
      </c>
      <c r="BC188" s="13">
        <f t="shared" si="389"/>
        <v>0</v>
      </c>
      <c r="BD188" s="43">
        <f t="shared" si="326"/>
        <v>0</v>
      </c>
      <c r="BE188" s="13">
        <f ca="1">'13年1-9支出明细'!V183/9*12</f>
        <v>0</v>
      </c>
      <c r="BF188" s="13">
        <f t="shared" si="390"/>
        <v>0</v>
      </c>
      <c r="BG188" s="43">
        <f t="shared" si="327"/>
        <v>0</v>
      </c>
      <c r="BH188" s="13">
        <f ca="1">'13年1-9支出明细'!W183/9*12</f>
        <v>0</v>
      </c>
      <c r="BI188" s="13">
        <f t="shared" si="391"/>
        <v>0</v>
      </c>
      <c r="BJ188" s="43">
        <f t="shared" si="328"/>
        <v>0</v>
      </c>
      <c r="BK188" s="13">
        <f ca="1">'13年1-9支出明细'!X183/9*12</f>
        <v>0</v>
      </c>
      <c r="BL188" s="13">
        <f t="shared" si="392"/>
        <v>0</v>
      </c>
      <c r="BM188" s="43">
        <f t="shared" si="329"/>
        <v>0</v>
      </c>
      <c r="BN188" s="13">
        <f ca="1">'13年1-9支出明细'!Y183/9*12</f>
        <v>0</v>
      </c>
      <c r="BO188" s="13">
        <f t="shared" si="393"/>
        <v>0</v>
      </c>
      <c r="BP188" s="43">
        <f t="shared" si="330"/>
        <v>0</v>
      </c>
      <c r="BQ188" s="13">
        <f ca="1">'13年1-9支出明细'!Z183/9*12</f>
        <v>0</v>
      </c>
      <c r="BR188" s="13">
        <f ca="1">Sheet2!EP182+Sheet2!V182</f>
        <v>0</v>
      </c>
      <c r="BS188" s="13">
        <f t="shared" si="394"/>
        <v>0</v>
      </c>
      <c r="BT188" s="43">
        <f t="shared" si="331"/>
        <v>0</v>
      </c>
      <c r="BU188" s="13">
        <f ca="1">'13年1-9支出明细'!AB183/9*12</f>
        <v>0</v>
      </c>
      <c r="BV188" s="13">
        <f t="shared" si="395"/>
        <v>0</v>
      </c>
      <c r="BW188" s="43">
        <f t="shared" si="332"/>
        <v>0</v>
      </c>
      <c r="BX188" s="13">
        <f ca="1">'13年1-9支出明细'!AC183/9*12</f>
        <v>0</v>
      </c>
      <c r="BY188" s="13">
        <f t="shared" si="396"/>
        <v>0</v>
      </c>
      <c r="BZ188" s="43">
        <f t="shared" si="333"/>
        <v>0</v>
      </c>
      <c r="CA188" s="12">
        <f t="shared" si="434"/>
        <v>0</v>
      </c>
      <c r="CB188" s="30">
        <f t="shared" si="397"/>
        <v>0</v>
      </c>
      <c r="CC188" s="43">
        <f t="shared" si="334"/>
        <v>0</v>
      </c>
      <c r="CD188" s="13">
        <f ca="1">'13年1-9支出明细'!AE183/9*12</f>
        <v>0</v>
      </c>
      <c r="CE188" s="13">
        <f t="shared" si="398"/>
        <v>0</v>
      </c>
      <c r="CF188" s="43">
        <f t="shared" si="335"/>
        <v>0</v>
      </c>
      <c r="CG188" s="13">
        <f ca="1">'13年1-9支出明细'!AF183/9*12</f>
        <v>0</v>
      </c>
      <c r="CH188" s="13">
        <f ca="1">Sheet2!BP182+Sheet2!ET182</f>
        <v>0</v>
      </c>
      <c r="CI188" s="13">
        <f t="shared" si="399"/>
        <v>0</v>
      </c>
      <c r="CJ188" s="43">
        <f t="shared" si="336"/>
        <v>0</v>
      </c>
      <c r="CK188" s="12">
        <f t="shared" si="455"/>
        <v>0</v>
      </c>
      <c r="CL188" s="30">
        <f t="shared" si="400"/>
        <v>0</v>
      </c>
      <c r="CM188" s="43">
        <f t="shared" si="338"/>
        <v>0</v>
      </c>
      <c r="CN188" s="13">
        <f ca="1">'13年1-9支出明细'!AI183/9*12</f>
        <v>0</v>
      </c>
      <c r="CO188" s="13">
        <f t="shared" si="401"/>
        <v>0</v>
      </c>
      <c r="CP188" s="43">
        <f t="shared" si="339"/>
        <v>0</v>
      </c>
      <c r="CQ188" s="13">
        <f ca="1">'13年1-9支出明细'!AJ183/9*12</f>
        <v>0</v>
      </c>
      <c r="CR188" s="13">
        <f t="shared" si="402"/>
        <v>0</v>
      </c>
      <c r="CS188" s="43">
        <f t="shared" si="340"/>
        <v>0</v>
      </c>
      <c r="CT188" s="13">
        <f ca="1">'13年1-9支出明细'!AK183/9*12</f>
        <v>0</v>
      </c>
      <c r="CU188" s="13">
        <f t="shared" si="403"/>
        <v>0</v>
      </c>
      <c r="CV188" s="43">
        <f t="shared" si="341"/>
        <v>0</v>
      </c>
      <c r="CW188" s="13">
        <f ca="1">'13年1-9支出明细'!AL183/9*12</f>
        <v>0</v>
      </c>
      <c r="CX188" s="13">
        <f t="shared" si="404"/>
        <v>0</v>
      </c>
      <c r="CY188" s="43">
        <f t="shared" si="342"/>
        <v>0</v>
      </c>
      <c r="CZ188" s="13">
        <f ca="1">'13年1-9支出明细'!AM183/9*12</f>
        <v>0</v>
      </c>
      <c r="DA188" s="13">
        <f t="shared" si="405"/>
        <v>0</v>
      </c>
      <c r="DB188" s="43">
        <f t="shared" si="343"/>
        <v>0</v>
      </c>
      <c r="DC188" s="13">
        <f ca="1">'13年1-9支出明细'!AN183/9*12</f>
        <v>0</v>
      </c>
      <c r="DD188" s="13">
        <f t="shared" si="406"/>
        <v>0</v>
      </c>
      <c r="DE188" s="14">
        <f t="shared" si="456"/>
        <v>0</v>
      </c>
      <c r="DF188" s="43">
        <f t="shared" si="345"/>
        <v>0</v>
      </c>
      <c r="DG188" s="13">
        <f ca="1">'13年1-9支出明细'!AP183/9*12</f>
        <v>0</v>
      </c>
      <c r="DH188" s="13">
        <f t="shared" si="407"/>
        <v>0</v>
      </c>
      <c r="DI188" s="43">
        <f t="shared" si="346"/>
        <v>0</v>
      </c>
      <c r="DJ188" s="13">
        <f ca="1">'13年1-9支出明细'!AQ183/9*12</f>
        <v>0</v>
      </c>
      <c r="DK188" s="13">
        <f t="shared" si="408"/>
        <v>0</v>
      </c>
      <c r="DL188" s="43">
        <f t="shared" si="347"/>
        <v>0</v>
      </c>
      <c r="DM188" s="13">
        <f ca="1">'13年1-9支出明细'!AR183/9*12</f>
        <v>0</v>
      </c>
      <c r="DN188" s="13">
        <f ca="1">Sheet2!DK182+Sheet2!AH182</f>
        <v>0</v>
      </c>
      <c r="DO188" s="13"/>
      <c r="DP188" s="43">
        <f t="shared" si="348"/>
        <v>0</v>
      </c>
      <c r="DQ188" s="13">
        <f ca="1">'13年1-9支出明细'!AT183/9*12</f>
        <v>0</v>
      </c>
      <c r="DR188" s="13">
        <f t="shared" si="409"/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43">
        <f t="shared" si="349"/>
        <v>0</v>
      </c>
      <c r="EA188" s="13">
        <v>0</v>
      </c>
      <c r="EB188" s="13">
        <f t="shared" si="410"/>
        <v>0</v>
      </c>
      <c r="EC188" s="43">
        <f t="shared" si="350"/>
        <v>0</v>
      </c>
      <c r="ED188" s="13">
        <f ca="1">'13年1-9支出明细'!BC183/9*12</f>
        <v>0</v>
      </c>
      <c r="EE188" s="13">
        <f t="shared" si="411"/>
        <v>0</v>
      </c>
      <c r="EF188" s="43">
        <f t="shared" si="351"/>
        <v>0</v>
      </c>
      <c r="EG188" s="13">
        <f ca="1">'13年1-9支出明细'!BD183/9*12</f>
        <v>0</v>
      </c>
      <c r="EH188" s="13">
        <f t="shared" si="412"/>
        <v>0</v>
      </c>
      <c r="EI188" s="43">
        <f t="shared" si="352"/>
        <v>0</v>
      </c>
      <c r="EJ188" s="13">
        <f ca="1">'13年1-9支出明细'!BE183/9*12</f>
        <v>0</v>
      </c>
      <c r="EK188" s="13">
        <f t="shared" si="413"/>
        <v>0</v>
      </c>
      <c r="EL188" s="13">
        <f ca="1">Sheet2!DZ182+Sheet2!AV182</f>
        <v>0</v>
      </c>
      <c r="EM188" s="43">
        <f t="shared" si="353"/>
        <v>0</v>
      </c>
      <c r="EN188" s="13">
        <f ca="1">'13年1-9支出明细'!BG183/9*12</f>
        <v>0</v>
      </c>
      <c r="EO188" s="13">
        <f t="shared" si="414"/>
        <v>0</v>
      </c>
      <c r="EP188" s="43">
        <f t="shared" si="354"/>
        <v>0</v>
      </c>
      <c r="EQ188" s="13">
        <f ca="1">'13年1-9支出明细'!BH183/9*12</f>
        <v>0</v>
      </c>
      <c r="ER188" s="13">
        <f t="shared" si="415"/>
        <v>0</v>
      </c>
      <c r="ES188" s="43">
        <f t="shared" si="355"/>
        <v>0</v>
      </c>
      <c r="ET188" s="13">
        <v>0</v>
      </c>
      <c r="EU188" s="13">
        <f t="shared" si="416"/>
        <v>0</v>
      </c>
      <c r="EV188" s="43">
        <f t="shared" si="356"/>
        <v>0</v>
      </c>
      <c r="EW188" s="13">
        <v>0</v>
      </c>
      <c r="EX188" s="13">
        <f t="shared" si="417"/>
        <v>0</v>
      </c>
      <c r="EY188" s="43">
        <f t="shared" si="357"/>
        <v>0</v>
      </c>
      <c r="EZ188" s="13">
        <f ca="1">'13年1-9支出明细'!BK183/9*12</f>
        <v>0</v>
      </c>
      <c r="FA188" s="13">
        <f t="shared" si="418"/>
        <v>0</v>
      </c>
      <c r="FB188" s="43">
        <f t="shared" si="358"/>
        <v>0</v>
      </c>
      <c r="FC188" s="13">
        <f ca="1">'13年1-9支出明细'!BL183/9*12</f>
        <v>0</v>
      </c>
      <c r="FD188" s="13">
        <f t="shared" si="419"/>
        <v>0</v>
      </c>
      <c r="FE188" s="43">
        <f t="shared" si="359"/>
        <v>0</v>
      </c>
      <c r="FF188" s="13">
        <f ca="1">'13年1-9支出明细'!BM183/9*12</f>
        <v>0</v>
      </c>
      <c r="FG188" s="13">
        <f t="shared" si="420"/>
        <v>0</v>
      </c>
      <c r="FH188" s="43">
        <f t="shared" si="360"/>
        <v>0</v>
      </c>
      <c r="FI188" s="13">
        <f ca="1">'13年1-9支出明细'!BN183/9*12</f>
        <v>0</v>
      </c>
      <c r="FJ188" s="13">
        <f ca="1">Sheet2!EX182+Sheet2!BF182</f>
        <v>0</v>
      </c>
      <c r="FK188" s="13">
        <f t="shared" si="421"/>
        <v>0</v>
      </c>
      <c r="FL188" s="43">
        <f t="shared" si="361"/>
        <v>0</v>
      </c>
      <c r="FM188" s="13">
        <f ca="1">'13年1-9支出明细'!BP183/9*12</f>
        <v>0</v>
      </c>
      <c r="FN188" s="13">
        <v>0</v>
      </c>
      <c r="FO188" s="43">
        <v>0</v>
      </c>
      <c r="FP188" s="13">
        <v>0</v>
      </c>
      <c r="FQ188" s="13">
        <f t="shared" si="422"/>
        <v>0</v>
      </c>
      <c r="FR188" s="43">
        <f t="shared" si="362"/>
        <v>0</v>
      </c>
      <c r="FS188" s="13">
        <f ca="1">'13年1-9支出明细'!BR183/9*12</f>
        <v>0</v>
      </c>
      <c r="FT188" s="13">
        <f ca="1">Sheet2!FC98+Sheet2!BJ98</f>
        <v>0</v>
      </c>
      <c r="FU188" s="13"/>
      <c r="FV188" s="43"/>
      <c r="FW188" s="13">
        <f ca="1">'13年1-9支出明细'!BT183/9*12</f>
        <v>0</v>
      </c>
      <c r="FX188" s="13">
        <f t="shared" si="423"/>
        <v>0</v>
      </c>
      <c r="FY188" s="43">
        <f t="shared" si="363"/>
        <v>0</v>
      </c>
      <c r="FZ188" s="12">
        <f ca="1">'13年1-9支出明细'!BU183/9*12</f>
        <v>2359.4133333333334</v>
      </c>
      <c r="GA188" s="12">
        <f t="shared" si="424"/>
        <v>2738.1586864601722</v>
      </c>
      <c r="GB188" s="43">
        <f t="shared" si="364"/>
        <v>8.1547723064100209E-5</v>
      </c>
      <c r="GC188" s="12">
        <f ca="1">'13年1-9支出明细'!BV183/9*12</f>
        <v>0</v>
      </c>
      <c r="GD188" s="12">
        <f t="shared" si="425"/>
        <v>0</v>
      </c>
      <c r="GE188" s="43">
        <f t="shared" si="365"/>
        <v>0</v>
      </c>
      <c r="GF188" s="12">
        <f ca="1">'13年1-9支出明细'!BW183/9*12</f>
        <v>0</v>
      </c>
      <c r="GG188" s="12">
        <f t="shared" si="426"/>
        <v>0</v>
      </c>
      <c r="GH188" s="43">
        <f t="shared" si="366"/>
        <v>0</v>
      </c>
      <c r="GI188" s="12">
        <v>0</v>
      </c>
      <c r="GJ188" s="12">
        <f t="shared" si="427"/>
        <v>0</v>
      </c>
      <c r="GK188" s="43">
        <f t="shared" si="367"/>
        <v>0</v>
      </c>
      <c r="GL188" s="27">
        <f t="shared" si="457"/>
        <v>0</v>
      </c>
      <c r="GM188" s="27">
        <f t="shared" si="428"/>
        <v>0</v>
      </c>
      <c r="GN188" s="43">
        <f t="shared" si="369"/>
        <v>0</v>
      </c>
      <c r="GO188" s="13">
        <f ca="1">'13年1-9支出明细'!BZ183/9*12</f>
        <v>0</v>
      </c>
      <c r="GP188" s="13" t="e">
        <f t="shared" si="429"/>
        <v>#DIV/0!</v>
      </c>
      <c r="GQ188" s="43" t="e">
        <f t="shared" si="370"/>
        <v>#DIV/0!</v>
      </c>
      <c r="GR188" s="13">
        <f ca="1">'13年1-9支出明细'!CA183/9*12</f>
        <v>0</v>
      </c>
      <c r="GS188" s="13">
        <f t="shared" si="430"/>
        <v>0</v>
      </c>
      <c r="GT188" s="43">
        <f t="shared" si="371"/>
        <v>0</v>
      </c>
      <c r="GU188" s="13">
        <f ca="1">'13年1-9支出明细'!CB183/9*12</f>
        <v>0</v>
      </c>
      <c r="GV188" s="27">
        <f t="shared" si="431"/>
        <v>0</v>
      </c>
      <c r="GW188" s="38">
        <f t="shared" si="374"/>
        <v>0</v>
      </c>
      <c r="GX188" s="13">
        <f ca="1">'13年1-9支出明细'!CC183/9*12</f>
        <v>0</v>
      </c>
      <c r="GY188" s="13">
        <f t="shared" si="432"/>
        <v>0</v>
      </c>
      <c r="GZ188" s="43">
        <f t="shared" si="372"/>
        <v>0</v>
      </c>
      <c r="HA188" s="13">
        <f ca="1">'13年1-9支出明细'!CD183/9*12</f>
        <v>0</v>
      </c>
      <c r="HB188" s="13">
        <f t="shared" si="433"/>
        <v>0</v>
      </c>
      <c r="HC188" s="56">
        <f t="shared" si="373"/>
        <v>0</v>
      </c>
    </row>
    <row r="189" spans="1:211">
      <c r="BU189" s="15"/>
      <c r="BV189" s="15"/>
      <c r="BW189" s="42"/>
      <c r="CA189" s="16"/>
      <c r="CB189" s="16"/>
      <c r="CC189" s="41"/>
      <c r="CG189" s="15"/>
      <c r="CK189" s="16"/>
      <c r="CL189" s="16"/>
      <c r="CM189" s="41"/>
      <c r="FT189" s="15"/>
      <c r="FU189" s="15"/>
      <c r="FV189" s="42"/>
      <c r="FW189" s="15"/>
      <c r="FX189" s="15"/>
      <c r="FY189" s="42"/>
      <c r="GL189" s="16"/>
      <c r="GM189" s="16"/>
      <c r="GX189"/>
      <c r="GY189"/>
      <c r="HA189"/>
      <c r="HB189"/>
    </row>
    <row r="190" spans="1:211">
      <c r="BU190" s="15"/>
      <c r="BV190" s="15"/>
      <c r="BW190" s="42"/>
      <c r="CA190" s="16"/>
      <c r="CB190" s="16"/>
      <c r="CC190" s="41"/>
      <c r="CD190" s="16">
        <v>31524044.879999999</v>
      </c>
      <c r="CE190" s="23">
        <v>38345904.826561712</v>
      </c>
      <c r="CF190" s="15"/>
      <c r="CI190" s="41"/>
      <c r="CJ190" s="16"/>
      <c r="CK190" s="16"/>
      <c r="CL190" s="41"/>
      <c r="CM190" s="16"/>
      <c r="CO190" s="41"/>
      <c r="CP190" s="16"/>
      <c r="CR190" s="41"/>
      <c r="CS190" s="16"/>
      <c r="CU190" s="41"/>
      <c r="CV190" s="16"/>
      <c r="CX190" s="41"/>
      <c r="CY190" s="16"/>
      <c r="DA190" s="41"/>
      <c r="DB190" s="16"/>
      <c r="DE190" s="41"/>
      <c r="DF190" s="16"/>
      <c r="DH190" s="41"/>
      <c r="DI190" s="16"/>
      <c r="DK190" s="41"/>
      <c r="DL190" s="16"/>
      <c r="DO190" s="41"/>
      <c r="DP190" s="16"/>
      <c r="DY190" s="41"/>
      <c r="DZ190" s="16"/>
      <c r="EB190" s="41"/>
      <c r="EC190" s="16"/>
      <c r="EE190" s="41"/>
      <c r="EF190" s="16"/>
      <c r="EH190" s="41"/>
      <c r="EI190" s="16"/>
      <c r="EL190" s="41"/>
      <c r="EM190" s="16"/>
      <c r="EO190" s="41"/>
      <c r="EP190" s="16"/>
      <c r="ER190" s="41"/>
      <c r="ES190" s="16"/>
      <c r="EU190" s="41"/>
      <c r="EV190" s="16"/>
      <c r="EX190" s="41"/>
      <c r="EY190" s="16"/>
      <c r="FA190" s="41"/>
      <c r="FB190" s="16"/>
      <c r="FD190" s="41"/>
      <c r="FE190" s="16"/>
      <c r="FG190" s="41"/>
      <c r="FH190" s="16"/>
      <c r="FK190" s="41"/>
      <c r="FL190" s="16"/>
      <c r="FN190" s="41"/>
      <c r="FO190" s="16"/>
      <c r="FQ190" s="41"/>
      <c r="FR190" s="16"/>
      <c r="FS190" s="15"/>
      <c r="FT190" s="15"/>
      <c r="FU190" s="42"/>
      <c r="FV190" s="15"/>
      <c r="FW190" s="15"/>
      <c r="FX190" s="42"/>
      <c r="FY190" s="15"/>
      <c r="GA190" s="44"/>
      <c r="GB190" s="15"/>
      <c r="GD190" s="44"/>
      <c r="GE190" s="15"/>
      <c r="GG190" s="42"/>
      <c r="GH190" s="15"/>
      <c r="GJ190" s="44"/>
      <c r="GK190" s="16"/>
      <c r="GL190" s="16"/>
      <c r="GM190" s="44"/>
      <c r="GN190" s="16"/>
      <c r="GP190" s="44"/>
      <c r="GQ190" s="16"/>
      <c r="GS190" s="44"/>
      <c r="GT190" s="16"/>
      <c r="GV190" s="41"/>
      <c r="GX190"/>
      <c r="GY190" s="41"/>
      <c r="GZ190"/>
      <c r="HA190"/>
      <c r="HB190" s="41"/>
      <c r="HC190"/>
    </row>
    <row r="191" spans="1:211">
      <c r="BU191" s="15"/>
      <c r="BV191" s="15"/>
      <c r="BW191" s="42"/>
      <c r="CA191" s="16"/>
      <c r="CB191" s="16"/>
      <c r="CC191" s="41"/>
      <c r="CD191" s="16">
        <v>231030252.86666664</v>
      </c>
      <c r="CE191" s="16">
        <v>281025614.64446467</v>
      </c>
      <c r="CG191" s="15"/>
      <c r="CK191" s="16"/>
      <c r="CL191" s="16"/>
      <c r="CM191" s="41"/>
      <c r="FT191" s="15"/>
      <c r="FU191" s="15"/>
      <c r="FV191" s="42"/>
      <c r="FW191" s="15"/>
      <c r="FX191" s="15"/>
      <c r="FY191" s="42"/>
      <c r="GL191" s="16"/>
      <c r="GM191" s="16"/>
      <c r="GX191"/>
      <c r="GY191"/>
      <c r="HA191"/>
      <c r="HB191"/>
    </row>
    <row r="192" spans="1:211">
      <c r="BU192" s="15"/>
      <c r="BV192" s="15"/>
      <c r="BW192" s="42"/>
      <c r="CA192" s="16"/>
      <c r="CB192" s="16"/>
      <c r="CC192" s="41"/>
      <c r="CD192" s="16">
        <f>CD191+CD190</f>
        <v>262554297.74666664</v>
      </c>
      <c r="CE192" s="16">
        <f>CE191+CE190</f>
        <v>319371519.47102636</v>
      </c>
      <c r="CG192" s="15"/>
      <c r="CK192" s="16"/>
      <c r="CL192" s="16"/>
      <c r="CM192" s="41"/>
      <c r="FT192" s="15"/>
      <c r="FU192" s="15"/>
      <c r="FV192" s="42"/>
      <c r="FW192" s="15"/>
      <c r="FX192" s="15"/>
      <c r="FY192" s="42"/>
      <c r="GL192" s="16"/>
      <c r="GM192" s="16"/>
      <c r="GX192"/>
      <c r="GY192"/>
      <c r="HA192"/>
      <c r="HB192"/>
    </row>
    <row r="193" spans="73:210">
      <c r="BU193" s="15"/>
      <c r="BV193" s="15"/>
      <c r="BW193" s="42"/>
      <c r="CA193" s="16"/>
      <c r="CB193" s="16"/>
      <c r="CC193" s="41"/>
      <c r="CD193" s="16">
        <f>CD192*1.15</f>
        <v>301937442.40866661</v>
      </c>
      <c r="CE193" s="16">
        <f>CE192*1.15</f>
        <v>367277247.3916803</v>
      </c>
      <c r="CG193" s="15"/>
      <c r="CK193" s="16"/>
      <c r="CL193" s="16"/>
      <c r="CM193" s="41"/>
      <c r="FT193" s="15"/>
      <c r="FU193" s="15"/>
      <c r="FV193" s="42"/>
      <c r="FW193" s="15"/>
      <c r="FX193" s="15"/>
      <c r="FY193" s="42"/>
      <c r="GL193" s="16"/>
      <c r="GM193" s="16"/>
      <c r="GX193"/>
      <c r="GY193"/>
      <c r="HA193"/>
      <c r="HB193"/>
    </row>
    <row r="194" spans="73:210">
      <c r="BU194" s="15"/>
      <c r="BV194" s="15"/>
      <c r="BW194" s="42"/>
      <c r="CA194" s="16"/>
      <c r="CB194" s="16"/>
      <c r="CC194" s="41"/>
      <c r="CD194" s="16">
        <f>700000000*0.44</f>
        <v>308000000</v>
      </c>
      <c r="CE194" s="16">
        <f>900000000*0.44</f>
        <v>396000000</v>
      </c>
      <c r="CG194" s="15"/>
      <c r="CK194" s="16"/>
      <c r="CL194" s="16"/>
      <c r="CM194" s="41"/>
      <c r="FT194" s="15"/>
      <c r="FU194" s="15"/>
      <c r="FV194" s="42"/>
      <c r="FW194" s="15"/>
      <c r="FX194" s="15"/>
      <c r="FY194" s="42"/>
      <c r="GL194" s="16"/>
      <c r="GM194" s="16"/>
      <c r="GX194"/>
      <c r="GY194"/>
      <c r="HA194"/>
      <c r="HB194"/>
    </row>
    <row r="195" spans="73:210">
      <c r="BU195" s="15"/>
      <c r="BV195" s="15"/>
      <c r="BW195" s="42"/>
      <c r="CA195" s="16"/>
      <c r="CB195" s="16"/>
      <c r="CC195" s="41"/>
      <c r="CG195" s="15"/>
      <c r="CK195" s="16"/>
      <c r="CL195" s="16"/>
      <c r="CM195" s="41"/>
      <c r="FT195" s="15"/>
      <c r="FU195" s="15"/>
      <c r="FV195" s="42"/>
      <c r="FW195" s="15"/>
      <c r="FX195" s="15"/>
      <c r="FY195" s="42"/>
      <c r="GL195" s="16"/>
      <c r="GM195" s="16"/>
      <c r="GX195"/>
      <c r="GY195"/>
      <c r="HA195"/>
      <c r="HB195"/>
    </row>
    <row r="196" spans="73:210">
      <c r="BU196" s="15"/>
      <c r="BV196" s="15"/>
      <c r="BW196" s="42"/>
      <c r="CA196" s="16"/>
      <c r="CB196" s="16"/>
      <c r="CC196" s="41"/>
      <c r="CG196" s="15"/>
      <c r="CK196" s="16"/>
      <c r="CL196" s="16"/>
      <c r="CM196" s="41"/>
      <c r="FT196" s="15"/>
      <c r="FU196" s="15"/>
      <c r="FV196" s="42"/>
      <c r="FW196" s="15"/>
      <c r="FX196" s="15"/>
      <c r="FY196" s="42"/>
      <c r="GL196" s="16"/>
      <c r="GM196" s="16"/>
      <c r="GX196"/>
      <c r="GY196"/>
      <c r="HA196"/>
      <c r="HB196"/>
    </row>
    <row r="197" spans="73:210">
      <c r="BU197" s="15"/>
      <c r="BV197" s="15"/>
      <c r="BW197" s="42"/>
      <c r="CA197" s="16"/>
      <c r="CB197" s="16"/>
      <c r="CC197" s="41"/>
      <c r="CG197" s="15"/>
      <c r="CK197" s="16"/>
      <c r="CL197" s="16"/>
      <c r="CM197" s="41"/>
      <c r="FT197" s="15"/>
      <c r="FU197" s="15"/>
      <c r="FV197" s="42"/>
      <c r="FW197" s="15"/>
      <c r="FX197" s="15"/>
      <c r="FY197" s="42"/>
      <c r="GL197" s="16"/>
      <c r="GM197" s="16"/>
      <c r="GX197"/>
      <c r="GY197"/>
      <c r="HA197"/>
      <c r="HB197"/>
    </row>
    <row r="198" spans="73:210">
      <c r="BU198" s="15"/>
      <c r="BV198" s="15"/>
      <c r="BW198" s="42"/>
      <c r="CA198" s="16"/>
      <c r="CB198" s="16"/>
      <c r="CC198" s="41"/>
      <c r="CG198" s="15"/>
      <c r="CK198" s="16"/>
      <c r="CL198" s="16"/>
      <c r="CM198" s="41"/>
      <c r="FT198" s="15"/>
      <c r="FU198" s="15"/>
      <c r="FV198" s="42"/>
      <c r="FW198" s="15"/>
      <c r="FX198" s="15"/>
      <c r="FY198" s="42"/>
      <c r="GL198" s="16"/>
      <c r="GM198" s="16"/>
      <c r="GX198"/>
      <c r="GY198"/>
      <c r="HA198"/>
      <c r="HB198"/>
    </row>
    <row r="199" spans="73:210">
      <c r="BU199" s="15"/>
      <c r="BV199" s="15"/>
      <c r="BW199" s="42"/>
      <c r="CA199" s="16"/>
      <c r="CB199" s="16"/>
      <c r="CC199" s="41"/>
      <c r="CG199" s="15"/>
      <c r="CK199" s="16"/>
      <c r="CL199" s="16"/>
      <c r="CM199" s="41"/>
      <c r="FT199" s="15"/>
      <c r="FU199" s="15"/>
      <c r="FV199" s="42"/>
      <c r="FW199" s="15"/>
      <c r="FX199" s="15"/>
      <c r="FY199" s="42"/>
      <c r="GL199" s="16"/>
      <c r="GM199" s="16"/>
      <c r="GX199"/>
      <c r="GY199"/>
      <c r="HA199"/>
      <c r="HB199"/>
    </row>
    <row r="200" spans="73:210">
      <c r="BU200" s="15"/>
      <c r="BV200" s="15"/>
      <c r="BW200" s="42"/>
      <c r="CA200" s="16"/>
      <c r="CB200" s="16"/>
      <c r="CC200" s="41"/>
      <c r="CG200" s="15"/>
      <c r="CK200" s="16"/>
      <c r="CL200" s="16"/>
      <c r="CM200" s="41"/>
      <c r="FT200" s="15"/>
      <c r="FU200" s="15"/>
      <c r="FV200" s="42"/>
      <c r="FW200" s="15"/>
      <c r="FX200" s="15"/>
      <c r="FY200" s="42"/>
      <c r="GL200" s="16"/>
      <c r="GM200" s="16"/>
      <c r="GX200"/>
      <c r="GY200"/>
      <c r="HA200"/>
      <c r="HB200"/>
    </row>
    <row r="201" spans="73:210">
      <c r="BU201" s="15"/>
      <c r="BV201" s="15"/>
      <c r="BW201" s="42"/>
      <c r="CA201" s="16"/>
      <c r="CB201" s="16"/>
      <c r="CC201" s="41"/>
      <c r="CG201" s="15"/>
      <c r="CK201" s="16"/>
      <c r="CL201" s="16"/>
      <c r="CM201" s="41"/>
      <c r="FT201" s="15"/>
      <c r="FU201" s="15"/>
      <c r="FV201" s="42"/>
      <c r="FW201" s="15"/>
      <c r="FX201" s="15"/>
      <c r="FY201" s="42"/>
      <c r="GL201" s="16"/>
      <c r="GM201" s="16"/>
      <c r="GX201"/>
      <c r="GY201"/>
      <c r="HA201"/>
      <c r="HB201"/>
    </row>
    <row r="202" spans="73:210">
      <c r="BU202" s="15"/>
      <c r="BV202" s="15"/>
      <c r="BW202" s="42"/>
      <c r="CA202" s="16"/>
      <c r="CB202" s="16"/>
      <c r="CC202" s="41"/>
      <c r="CG202" s="15"/>
      <c r="CK202" s="16"/>
      <c r="CL202" s="16"/>
      <c r="CM202" s="41"/>
      <c r="FT202" s="15"/>
      <c r="FU202" s="15"/>
      <c r="FV202" s="42"/>
      <c r="FW202" s="15"/>
      <c r="FX202" s="15"/>
      <c r="FY202" s="42"/>
      <c r="GL202" s="16"/>
      <c r="GM202" s="16"/>
      <c r="GX202"/>
      <c r="GY202"/>
      <c r="HA202"/>
      <c r="HB202"/>
    </row>
    <row r="203" spans="73:210">
      <c r="BU203" s="15"/>
      <c r="BV203" s="15"/>
      <c r="BW203" s="42"/>
      <c r="CA203" s="16"/>
      <c r="CB203" s="16"/>
      <c r="CC203" s="41"/>
      <c r="CG203" s="15"/>
      <c r="CK203" s="16"/>
      <c r="CL203" s="16"/>
      <c r="CM203" s="41"/>
      <c r="FT203" s="15"/>
      <c r="FU203" s="15"/>
      <c r="FV203" s="42"/>
      <c r="FW203" s="15"/>
      <c r="FX203" s="15"/>
      <c r="FY203" s="42"/>
      <c r="GL203" s="16"/>
      <c r="GM203" s="16"/>
      <c r="GX203"/>
      <c r="GY203"/>
      <c r="HA203"/>
      <c r="HB203"/>
    </row>
    <row r="204" spans="73:210">
      <c r="BU204" s="15"/>
      <c r="BV204" s="15"/>
      <c r="BW204" s="42"/>
      <c r="CA204" s="16"/>
      <c r="CB204" s="16"/>
      <c r="CC204" s="41"/>
      <c r="CG204" s="15"/>
      <c r="CK204" s="16"/>
      <c r="CL204" s="16"/>
      <c r="CM204" s="41"/>
      <c r="FT204" s="15"/>
      <c r="FU204" s="15"/>
      <c r="FV204" s="42"/>
      <c r="FW204" s="15"/>
      <c r="FX204" s="15"/>
      <c r="FY204" s="42"/>
      <c r="GL204" s="16"/>
      <c r="GM204" s="16"/>
      <c r="GX204"/>
      <c r="GY204"/>
      <c r="HA204"/>
      <c r="HB204"/>
    </row>
    <row r="205" spans="73:210">
      <c r="BU205" s="15"/>
      <c r="BV205" s="15"/>
      <c r="BW205" s="42"/>
      <c r="CA205" s="16"/>
      <c r="CB205" s="16"/>
      <c r="CC205" s="41"/>
      <c r="CG205" s="15"/>
      <c r="CK205" s="16"/>
      <c r="CL205" s="16"/>
      <c r="CM205" s="41"/>
      <c r="FT205" s="15"/>
      <c r="FU205" s="15"/>
      <c r="FV205" s="42"/>
      <c r="FW205" s="15"/>
      <c r="FX205" s="15"/>
      <c r="FY205" s="42"/>
      <c r="GL205" s="16"/>
      <c r="GM205" s="16"/>
      <c r="GX205"/>
      <c r="GY205"/>
      <c r="HA205"/>
      <c r="HB205"/>
    </row>
    <row r="206" spans="73:210">
      <c r="BU206" s="15"/>
      <c r="BV206" s="15"/>
      <c r="BW206" s="42"/>
      <c r="CA206" s="16"/>
      <c r="CB206" s="16"/>
      <c r="CC206" s="41"/>
      <c r="CG206" s="15"/>
      <c r="CK206" s="16"/>
      <c r="CL206" s="16"/>
      <c r="CM206" s="41"/>
      <c r="FT206" s="15"/>
      <c r="FU206" s="15"/>
      <c r="FV206" s="42"/>
      <c r="FW206" s="15"/>
      <c r="FX206" s="15"/>
      <c r="FY206" s="42"/>
      <c r="GL206" s="16"/>
      <c r="GM206" s="16"/>
      <c r="GX206"/>
      <c r="GY206"/>
      <c r="HA206"/>
      <c r="HB206"/>
    </row>
    <row r="207" spans="73:210">
      <c r="BU207" s="15"/>
      <c r="BV207" s="15"/>
      <c r="BW207" s="42"/>
      <c r="CA207" s="16"/>
      <c r="CB207" s="16"/>
      <c r="CC207" s="41"/>
      <c r="CG207" s="15"/>
      <c r="CK207" s="16"/>
      <c r="CL207" s="16"/>
      <c r="CM207" s="41"/>
      <c r="FT207" s="15"/>
      <c r="FU207" s="15"/>
      <c r="FV207" s="42"/>
      <c r="FW207" s="15"/>
      <c r="FX207" s="15"/>
      <c r="FY207" s="42"/>
      <c r="GL207" s="16"/>
      <c r="GM207" s="16"/>
      <c r="GX207"/>
      <c r="GY207"/>
      <c r="HA207"/>
      <c r="HB207"/>
    </row>
    <row r="208" spans="73:210">
      <c r="BU208" s="15"/>
      <c r="BV208" s="15"/>
      <c r="BW208" s="42"/>
      <c r="CA208" s="16"/>
      <c r="CB208" s="16"/>
      <c r="CC208" s="41"/>
      <c r="CG208" s="15"/>
      <c r="CK208" s="16"/>
      <c r="CL208" s="16"/>
      <c r="CM208" s="41"/>
      <c r="FT208" s="15"/>
      <c r="FU208" s="15"/>
      <c r="FV208" s="42"/>
      <c r="FW208" s="15"/>
      <c r="FX208" s="15"/>
      <c r="FY208" s="42"/>
      <c r="GL208" s="16"/>
      <c r="GM208" s="16"/>
      <c r="GX208"/>
      <c r="GY208"/>
      <c r="HA208"/>
      <c r="HB208"/>
    </row>
    <row r="209" spans="73:210">
      <c r="BU209" s="15"/>
      <c r="BV209" s="15"/>
      <c r="BW209" s="42"/>
      <c r="CA209" s="16"/>
      <c r="CB209" s="16"/>
      <c r="CC209" s="41"/>
      <c r="CG209" s="15"/>
      <c r="CK209" s="16"/>
      <c r="CL209" s="16"/>
      <c r="CM209" s="41"/>
      <c r="FT209" s="15"/>
      <c r="FU209" s="15"/>
      <c r="FV209" s="42"/>
      <c r="FW209" s="15"/>
      <c r="FX209" s="15"/>
      <c r="FY209" s="42"/>
      <c r="GL209" s="16"/>
      <c r="GM209" s="16"/>
      <c r="GX209"/>
      <c r="GY209"/>
      <c r="HA209"/>
      <c r="HB209"/>
    </row>
    <row r="210" spans="73:210">
      <c r="BU210" s="15"/>
      <c r="BV210" s="15"/>
      <c r="BW210" s="42"/>
      <c r="CA210" s="16"/>
      <c r="CB210" s="16"/>
      <c r="CC210" s="41"/>
      <c r="CG210" s="15"/>
      <c r="CK210" s="16"/>
      <c r="CL210" s="16"/>
      <c r="CM210" s="41"/>
      <c r="FT210" s="15"/>
      <c r="FU210" s="15"/>
      <c r="FV210" s="42"/>
      <c r="FW210" s="15"/>
      <c r="FX210" s="15"/>
      <c r="FY210" s="42"/>
      <c r="GL210" s="16"/>
      <c r="GM210" s="16"/>
      <c r="GX210"/>
      <c r="GY210"/>
      <c r="HA210"/>
      <c r="HB210"/>
    </row>
    <row r="211" spans="73:210">
      <c r="BU211" s="15"/>
      <c r="BV211" s="15"/>
      <c r="BW211" s="42"/>
      <c r="CA211" s="16"/>
      <c r="CB211" s="16"/>
      <c r="CC211" s="41"/>
      <c r="CG211" s="15"/>
      <c r="CK211" s="16"/>
      <c r="CL211" s="16"/>
      <c r="CM211" s="41"/>
      <c r="FT211" s="15"/>
      <c r="FU211" s="15"/>
      <c r="FV211" s="42"/>
      <c r="FW211" s="15"/>
      <c r="FX211" s="15"/>
      <c r="FY211" s="42"/>
      <c r="GL211" s="16"/>
      <c r="GM211" s="16"/>
      <c r="GX211"/>
      <c r="GY211"/>
      <c r="HA211"/>
      <c r="HB211"/>
    </row>
    <row r="212" spans="73:210">
      <c r="BU212" s="15"/>
      <c r="BV212" s="15"/>
      <c r="BW212" s="42"/>
      <c r="CA212" s="16"/>
      <c r="CB212" s="16"/>
      <c r="CC212" s="41"/>
      <c r="CG212" s="15"/>
      <c r="CK212" s="16"/>
      <c r="CL212" s="16"/>
      <c r="CM212" s="41"/>
      <c r="FT212" s="15"/>
      <c r="FU212" s="15"/>
      <c r="FV212" s="42"/>
      <c r="FW212" s="15"/>
      <c r="FX212" s="15"/>
      <c r="FY212" s="42"/>
      <c r="GL212" s="16"/>
      <c r="GM212" s="16"/>
      <c r="GX212"/>
      <c r="GY212"/>
      <c r="HA212"/>
      <c r="HB212"/>
    </row>
    <row r="213" spans="73:210">
      <c r="BU213" s="15"/>
      <c r="BV213" s="15"/>
      <c r="BW213" s="42"/>
      <c r="CA213" s="16"/>
      <c r="CB213" s="16"/>
      <c r="CC213" s="41"/>
      <c r="CG213" s="15"/>
      <c r="CK213" s="16"/>
      <c r="CL213" s="16"/>
      <c r="CM213" s="41"/>
      <c r="FT213" s="15"/>
      <c r="FU213" s="15"/>
      <c r="FV213" s="42"/>
      <c r="FW213" s="15"/>
      <c r="FX213" s="15"/>
      <c r="FY213" s="42"/>
      <c r="GL213" s="16"/>
      <c r="GM213" s="16"/>
      <c r="GX213"/>
      <c r="GY213"/>
      <c r="HA213"/>
      <c r="HB213"/>
    </row>
    <row r="214" spans="73:210">
      <c r="BU214" s="15"/>
      <c r="BV214" s="15"/>
      <c r="BW214" s="42"/>
      <c r="CA214" s="16"/>
      <c r="CB214" s="16"/>
      <c r="CC214" s="41"/>
      <c r="CG214" s="15"/>
      <c r="CK214" s="16"/>
      <c r="CL214" s="16"/>
      <c r="CM214" s="41"/>
      <c r="FT214" s="15"/>
      <c r="FU214" s="15"/>
      <c r="FV214" s="42"/>
      <c r="FW214" s="15"/>
      <c r="FX214" s="15"/>
      <c r="FY214" s="42"/>
      <c r="GL214" s="16"/>
      <c r="GM214" s="16"/>
      <c r="GX214"/>
      <c r="GY214"/>
      <c r="HA214"/>
      <c r="HB214"/>
    </row>
    <row r="215" spans="73:210">
      <c r="BU215" s="15"/>
      <c r="BV215" s="15"/>
      <c r="BW215" s="42"/>
      <c r="CA215" s="16"/>
      <c r="CB215" s="16"/>
      <c r="CC215" s="41"/>
      <c r="CG215" s="15"/>
      <c r="CK215" s="16"/>
      <c r="CL215" s="16"/>
      <c r="CM215" s="41"/>
      <c r="FT215" s="15"/>
      <c r="FU215" s="15"/>
      <c r="FV215" s="42"/>
      <c r="FW215" s="15"/>
      <c r="FX215" s="15"/>
      <c r="FY215" s="42"/>
      <c r="GL215" s="16"/>
      <c r="GM215" s="16"/>
      <c r="GX215"/>
      <c r="GY215"/>
      <c r="HA215"/>
      <c r="HB215"/>
    </row>
    <row r="216" spans="73:210">
      <c r="BU216" s="15"/>
      <c r="BV216" s="15"/>
      <c r="BW216" s="42"/>
      <c r="CA216" s="16"/>
      <c r="CB216" s="16"/>
      <c r="CC216" s="41"/>
      <c r="CG216" s="15"/>
      <c r="CK216" s="16"/>
      <c r="CL216" s="16"/>
      <c r="CM216" s="41"/>
      <c r="FT216" s="15"/>
      <c r="FU216" s="15"/>
      <c r="FV216" s="42"/>
      <c r="FW216" s="15"/>
      <c r="FX216" s="15"/>
      <c r="FY216" s="42"/>
      <c r="GL216" s="16"/>
      <c r="GM216" s="16"/>
      <c r="GX216"/>
      <c r="GY216"/>
      <c r="HA216"/>
      <c r="HB216"/>
    </row>
    <row r="217" spans="73:210">
      <c r="BU217" s="15"/>
      <c r="BV217" s="15"/>
      <c r="BW217" s="42"/>
      <c r="CA217" s="16"/>
      <c r="CB217" s="16"/>
      <c r="CC217" s="41"/>
      <c r="CG217" s="15"/>
      <c r="CK217" s="16"/>
      <c r="CL217" s="16"/>
      <c r="CM217" s="41"/>
      <c r="FT217" s="15"/>
      <c r="FU217" s="15"/>
      <c r="FV217" s="42"/>
      <c r="FW217" s="15"/>
      <c r="FX217" s="15"/>
      <c r="FY217" s="42"/>
      <c r="GL217" s="16"/>
      <c r="GM217" s="16"/>
      <c r="GX217"/>
      <c r="GY217"/>
      <c r="HA217"/>
      <c r="HB217"/>
    </row>
  </sheetData>
  <mergeCells count="67">
    <mergeCell ref="AI3:AI7"/>
    <mergeCell ref="Z3:Z7"/>
    <mergeCell ref="AC3:AC7"/>
    <mergeCell ref="AF3:AF7"/>
    <mergeCell ref="H3:H7"/>
    <mergeCell ref="K3:K7"/>
    <mergeCell ref="N3:N7"/>
    <mergeCell ref="W3:W7"/>
    <mergeCell ref="R3:R7"/>
    <mergeCell ref="BP3:BP7"/>
    <mergeCell ref="BT3:BT7"/>
    <mergeCell ref="CJ3:CJ7"/>
    <mergeCell ref="AL3:AL7"/>
    <mergeCell ref="AO3:AO7"/>
    <mergeCell ref="AR3:AR7"/>
    <mergeCell ref="CY3:CY7"/>
    <mergeCell ref="DI3:DI7"/>
    <mergeCell ref="DL3:DL7"/>
    <mergeCell ref="CP3:CP7"/>
    <mergeCell ref="BJ3:BJ7"/>
    <mergeCell ref="AX3:AX7"/>
    <mergeCell ref="BD3:BD7"/>
    <mergeCell ref="BG3:BG7"/>
    <mergeCell ref="CM3:CM7"/>
    <mergeCell ref="BA3:BA7"/>
    <mergeCell ref="AU3:AU7"/>
    <mergeCell ref="EB4:EB5"/>
    <mergeCell ref="CS3:CS7"/>
    <mergeCell ref="BW3:BW7"/>
    <mergeCell ref="BZ3:BZ7"/>
    <mergeCell ref="BM3:BM7"/>
    <mergeCell ref="CC3:CC7"/>
    <mergeCell ref="CF3:CF7"/>
    <mergeCell ref="DZ3:DZ7"/>
    <mergeCell ref="DB3:DB7"/>
    <mergeCell ref="FL3:FL7"/>
    <mergeCell ref="EM3:EM7"/>
    <mergeCell ref="EP3:EP7"/>
    <mergeCell ref="ES3:ES7"/>
    <mergeCell ref="EU4:EU5"/>
    <mergeCell ref="ER4:ER5"/>
    <mergeCell ref="EV3:EV7"/>
    <mergeCell ref="EY3:EY7"/>
    <mergeCell ref="FB3:FB7"/>
    <mergeCell ref="FE3:FE7"/>
    <mergeCell ref="FH3:FH7"/>
    <mergeCell ref="EC3:EC7"/>
    <mergeCell ref="CV3:CV7"/>
    <mergeCell ref="DF3:DF7"/>
    <mergeCell ref="EI3:EI7"/>
    <mergeCell ref="EF3:EF7"/>
    <mergeCell ref="DP3:DP7"/>
    <mergeCell ref="HC3:HC7"/>
    <mergeCell ref="GH3:GH7"/>
    <mergeCell ref="GK3:GK7"/>
    <mergeCell ref="GN3:GN7"/>
    <mergeCell ref="GQ3:GQ7"/>
    <mergeCell ref="GZ3:GZ7"/>
    <mergeCell ref="GT3:GT7"/>
    <mergeCell ref="GW3:GW7"/>
    <mergeCell ref="FR3:FR7"/>
    <mergeCell ref="GE3:GE7"/>
    <mergeCell ref="FV3:FV7"/>
    <mergeCell ref="FY3:FY7"/>
    <mergeCell ref="GB3:GB7"/>
    <mergeCell ref="FO3:FO7"/>
    <mergeCell ref="FQ4:FQ5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X217"/>
  <sheetViews>
    <sheetView tabSelected="1" workbookViewId="0">
      <pane xSplit="4" ySplit="3" topLeftCell="BJ123" activePane="bottomRight" state="frozen"/>
      <selection pane="topRight" activeCell="C1" sqref="C1"/>
      <selection pane="bottomLeft" activeCell="A3" sqref="A3"/>
      <selection pane="bottomRight" activeCell="A128" sqref="A128:IV128"/>
    </sheetView>
  </sheetViews>
  <sheetFormatPr defaultRowHeight="13.5"/>
  <cols>
    <col min="1" max="1" width="6.125" style="19" customWidth="1"/>
    <col min="2" max="2" width="19.375" customWidth="1"/>
    <col min="3" max="3" width="19.375" hidden="1" customWidth="1"/>
    <col min="4" max="4" width="18.5" style="15" customWidth="1"/>
    <col min="5" max="5" width="17" style="15" bestFit="1" customWidth="1"/>
    <col min="6" max="6" width="18" style="16" customWidth="1"/>
    <col min="7" max="7" width="18" style="28" customWidth="1"/>
    <col min="8" max="8" width="7.625" style="41" customWidth="1"/>
    <col min="9" max="10" width="16.125" style="16" customWidth="1"/>
    <col min="11" max="11" width="7.625" style="41" customWidth="1"/>
    <col min="12" max="12" width="16.125" style="16" customWidth="1"/>
    <col min="13" max="13" width="14.875" style="16" customWidth="1"/>
    <col min="14" max="14" width="7.625" style="41" customWidth="1"/>
    <col min="15" max="15" width="15.875" style="16" customWidth="1"/>
    <col min="16" max="16" width="0" style="16" hidden="1" customWidth="1"/>
    <col min="17" max="17" width="14.875" style="16" customWidth="1"/>
    <col min="18" max="18" width="7.75" style="44" customWidth="1"/>
    <col min="19" max="20" width="15.125" style="16" customWidth="1"/>
    <col min="21" max="21" width="8.375" style="41" customWidth="1"/>
    <col min="22" max="22" width="11.5" style="16" customWidth="1"/>
    <col min="23" max="23" width="10.75" style="16" customWidth="1"/>
    <col min="24" max="24" width="8.375" style="41" customWidth="1"/>
    <col min="25" max="26" width="11.625" style="16" customWidth="1"/>
    <col min="27" max="27" width="8.375" style="41" customWidth="1"/>
    <col min="28" max="29" width="14.125" style="16" customWidth="1"/>
    <col min="30" max="30" width="8.375" style="41" customWidth="1"/>
    <col min="31" max="32" width="13.625" style="16" customWidth="1"/>
    <col min="33" max="33" width="8.25" style="41" customWidth="1"/>
    <col min="34" max="35" width="12.25" style="16" customWidth="1"/>
    <col min="36" max="36" width="8.25" style="41" customWidth="1"/>
    <col min="37" max="38" width="13.375" style="16" customWidth="1"/>
    <col min="39" max="39" width="8.25" style="41" customWidth="1"/>
    <col min="40" max="41" width="11.875" style="16" customWidth="1"/>
    <col min="42" max="42" width="8.25" style="41" customWidth="1"/>
    <col min="43" max="43" width="15.875" style="16" customWidth="1"/>
    <col min="44" max="44" width="13.625" style="16" customWidth="1"/>
    <col min="45" max="45" width="8.25" style="41" customWidth="1"/>
    <col min="46" max="46" width="17.75" style="15" customWidth="1"/>
    <col min="47" max="47" width="15.875" style="15" customWidth="1"/>
    <col min="48" max="48" width="8.25" style="42" customWidth="1"/>
    <col min="49" max="49" width="16.125" style="16" customWidth="1"/>
    <col min="50" max="50" width="14.75" style="16" customWidth="1"/>
    <col min="51" max="51" width="8.25" style="41" customWidth="1"/>
    <col min="52" max="53" width="12.875" style="16" customWidth="1"/>
    <col min="54" max="54" width="8.25" style="41" customWidth="1"/>
    <col min="55" max="56" width="14.875" style="16" customWidth="1"/>
    <col min="57" max="57" width="8.25" style="41" customWidth="1"/>
    <col min="58" max="59" width="14.875" style="16" customWidth="1"/>
    <col min="60" max="60" width="8.25" style="41" customWidth="1"/>
    <col min="61" max="62" width="14.375" style="16" customWidth="1"/>
    <col min="63" max="63" width="8.25" style="41" customWidth="1"/>
    <col min="64" max="64" width="16.875" style="16" customWidth="1"/>
    <col min="65" max="65" width="15.75" style="16" hidden="1" customWidth="1"/>
    <col min="66" max="66" width="15.75" style="16" customWidth="1"/>
    <col min="67" max="67" width="8.25" style="41" customWidth="1"/>
    <col min="68" max="69" width="15.75" style="16" customWidth="1"/>
    <col min="70" max="70" width="8.25" style="41" customWidth="1"/>
    <col min="71" max="72" width="15.75" style="16" customWidth="1"/>
    <col min="73" max="73" width="8.25" style="41" customWidth="1"/>
    <col min="74" max="75" width="16.75" style="15" customWidth="1"/>
    <col min="76" max="76" width="8.25" style="42" customWidth="1"/>
    <col min="77" max="78" width="17" style="16" customWidth="1"/>
    <col min="79" max="79" width="8.25" style="41" customWidth="1"/>
    <col min="80" max="80" width="15.75" style="16" customWidth="1"/>
    <col min="81" max="81" width="9.25" style="16" hidden="1" customWidth="1"/>
    <col min="82" max="82" width="15" style="16" customWidth="1"/>
    <col min="83" max="83" width="8.25" style="41" customWidth="1"/>
    <col min="84" max="84" width="15.875" style="15" bestFit="1" customWidth="1"/>
    <col min="85" max="85" width="15.875" style="15" customWidth="1"/>
    <col min="86" max="86" width="8.25" style="42" customWidth="1"/>
    <col min="87" max="88" width="14.75" style="16" customWidth="1"/>
    <col min="89" max="89" width="8.25" style="41" customWidth="1"/>
    <col min="90" max="91" width="14.5" style="16" customWidth="1"/>
    <col min="92" max="92" width="8.25" style="41" customWidth="1"/>
    <col min="93" max="94" width="14.875" style="16" customWidth="1"/>
    <col min="95" max="95" width="8.25" style="41" customWidth="1"/>
    <col min="96" max="96" width="16.5" style="16" customWidth="1"/>
    <col min="97" max="97" width="15.25" style="16" customWidth="1"/>
    <col min="98" max="98" width="8.25" style="41" customWidth="1"/>
    <col min="99" max="100" width="13.375" style="16" customWidth="1"/>
    <col min="101" max="101" width="8.25" style="41" customWidth="1"/>
    <col min="102" max="103" width="14.625" style="16" customWidth="1"/>
    <col min="104" max="104" width="0" style="16" hidden="1" customWidth="1"/>
    <col min="105" max="105" width="8.25" style="41" customWidth="1"/>
    <col min="106" max="107" width="13.5" style="16" customWidth="1"/>
    <col min="108" max="108" width="8.25" style="41" customWidth="1"/>
    <col min="109" max="110" width="14.25" style="16" customWidth="1"/>
    <col min="111" max="111" width="8.25" style="41" customWidth="1"/>
    <col min="112" max="112" width="11.125" style="16" customWidth="1"/>
    <col min="113" max="113" width="9.25" style="16" hidden="1" customWidth="1"/>
    <col min="114" max="114" width="9.25" style="16" customWidth="1"/>
    <col min="115" max="115" width="8.25" style="41" customWidth="1"/>
    <col min="116" max="117" width="13.875" style="16" customWidth="1"/>
    <col min="118" max="124" width="0" style="16" hidden="1" customWidth="1"/>
    <col min="125" max="125" width="8.25" style="41" customWidth="1"/>
    <col min="126" max="127" width="14.875" style="16" customWidth="1"/>
    <col min="128" max="128" width="8.25" style="41" customWidth="1"/>
    <col min="129" max="129" width="15.875" style="16" customWidth="1"/>
    <col min="130" max="130" width="14.5" style="16" customWidth="1"/>
    <col min="131" max="131" width="8.25" style="41" customWidth="1"/>
    <col min="132" max="132" width="16.5" style="16" customWidth="1"/>
    <col min="133" max="133" width="14.25" style="16" customWidth="1"/>
    <col min="134" max="134" width="8.25" style="41" customWidth="1"/>
    <col min="135" max="136" width="14.25" style="16" customWidth="1"/>
    <col min="137" max="137" width="14.375" style="16" hidden="1" customWidth="1"/>
    <col min="138" max="138" width="8.25" style="41" customWidth="1"/>
    <col min="139" max="140" width="12.5" style="16" customWidth="1"/>
    <col min="141" max="141" width="8.25" style="41" customWidth="1"/>
    <col min="142" max="143" width="14.375" style="16" customWidth="1"/>
    <col min="144" max="144" width="8.25" style="41" customWidth="1"/>
    <col min="145" max="146" width="15" style="16" customWidth="1"/>
    <col min="147" max="147" width="8.25" style="41" customWidth="1"/>
    <col min="148" max="149" width="13.75" style="16" customWidth="1"/>
    <col min="150" max="150" width="8.25" style="41" customWidth="1"/>
    <col min="151" max="152" width="15.875" style="16" customWidth="1"/>
    <col min="153" max="153" width="8.25" style="41" customWidth="1"/>
    <col min="154" max="155" width="14.375" style="16" customWidth="1"/>
    <col min="156" max="156" width="8.25" style="41" customWidth="1"/>
    <col min="157" max="157" width="15.875" style="16" customWidth="1"/>
    <col min="158" max="158" width="14.125" style="16" customWidth="1"/>
    <col min="159" max="159" width="8.25" style="41" customWidth="1"/>
    <col min="160" max="160" width="13.625" style="16" customWidth="1"/>
    <col min="161" max="161" width="0" style="16" hidden="1" customWidth="1"/>
    <col min="162" max="162" width="13.875" style="16" customWidth="1"/>
    <col min="163" max="163" width="8.25" style="41" customWidth="1"/>
    <col min="164" max="165" width="12.5" style="16" customWidth="1"/>
    <col min="166" max="166" width="8.25" style="41" customWidth="1"/>
    <col min="167" max="168" width="13.125" style="16" customWidth="1"/>
    <col min="169" max="169" width="8.25" style="41" customWidth="1"/>
    <col min="170" max="170" width="10.875" style="16" customWidth="1"/>
    <col min="171" max="171" width="0" style="16" hidden="1" customWidth="1"/>
    <col min="172" max="172" width="9" style="16"/>
    <col min="173" max="173" width="8.25" style="41" customWidth="1"/>
    <col min="174" max="175" width="15.5" style="16" customWidth="1"/>
    <col min="176" max="176" width="8.25" style="41" customWidth="1"/>
    <col min="177" max="177" width="15.75" style="15" bestFit="1" customWidth="1"/>
    <col min="178" max="178" width="15.75" style="15" customWidth="1"/>
    <col min="179" max="179" width="8.25" style="44" customWidth="1"/>
    <col min="180" max="180" width="14.625" style="15" bestFit="1" customWidth="1"/>
    <col min="181" max="181" width="14.625" style="15" customWidth="1"/>
    <col min="182" max="182" width="8.25" style="44" customWidth="1"/>
    <col min="183" max="183" width="12.125" style="15" bestFit="1" customWidth="1"/>
    <col min="184" max="184" width="12.125" style="15" customWidth="1"/>
    <col min="185" max="185" width="8.25" style="42" customWidth="1"/>
    <col min="186" max="186" width="15.5" style="15" customWidth="1"/>
    <col min="187" max="187" width="14.625" style="15" customWidth="1"/>
    <col min="188" max="188" width="8.25" style="44" customWidth="1"/>
    <col min="189" max="190" width="14.75" style="15" customWidth="1"/>
    <col min="191" max="191" width="8.25" style="44" customWidth="1"/>
    <col min="192" max="193" width="14.25" style="16" customWidth="1"/>
    <col min="194" max="194" width="8.25" style="44" customWidth="1"/>
    <col min="195" max="196" width="13.125" style="16" customWidth="1"/>
    <col min="197" max="197" width="8.25" style="44" customWidth="1"/>
    <col min="198" max="198" width="9.25" style="16" bestFit="1" customWidth="1"/>
    <col min="199" max="199" width="9.25" style="16" customWidth="1"/>
    <col min="200" max="200" width="8.25" style="41" customWidth="1"/>
    <col min="201" max="202" width="13.625" style="16" customWidth="1"/>
    <col min="203" max="203" width="8.625" style="41" customWidth="1"/>
    <col min="204" max="205" width="13" style="16" customWidth="1"/>
    <col min="206" max="206" width="8.25" style="41" customWidth="1"/>
  </cols>
  <sheetData>
    <row r="1" spans="1:206" s="48" customFormat="1" ht="27" hidden="1">
      <c r="A1" s="17" t="s">
        <v>0</v>
      </c>
      <c r="B1" s="5"/>
      <c r="C1" s="5" t="s">
        <v>0</v>
      </c>
      <c r="D1" s="46" t="s">
        <v>1</v>
      </c>
      <c r="E1" s="46" t="s">
        <v>2</v>
      </c>
      <c r="F1" s="2"/>
      <c r="G1" s="49"/>
      <c r="H1" s="2"/>
      <c r="I1" s="2" t="s">
        <v>5</v>
      </c>
      <c r="J1" s="2"/>
      <c r="K1" s="2"/>
      <c r="L1" s="2" t="s">
        <v>6</v>
      </c>
      <c r="M1" s="2"/>
      <c r="N1" s="2"/>
      <c r="O1" s="2" t="s">
        <v>7</v>
      </c>
      <c r="P1" s="2" t="s">
        <v>10</v>
      </c>
      <c r="Q1" s="2"/>
      <c r="R1" s="47"/>
      <c r="S1" s="2" t="s">
        <v>11</v>
      </c>
      <c r="T1" s="2"/>
      <c r="U1" s="2"/>
      <c r="V1" s="2" t="s">
        <v>70</v>
      </c>
      <c r="W1" s="2"/>
      <c r="X1" s="2"/>
      <c r="Y1" s="2" t="s">
        <v>71</v>
      </c>
      <c r="Z1" s="2"/>
      <c r="AA1" s="2"/>
      <c r="AB1" s="2" t="s">
        <v>73</v>
      </c>
      <c r="AC1" s="2"/>
      <c r="AD1" s="2"/>
      <c r="AE1" s="2" t="s">
        <v>74</v>
      </c>
      <c r="AF1" s="2"/>
      <c r="AG1" s="2"/>
      <c r="AH1" s="2" t="s">
        <v>75</v>
      </c>
      <c r="AI1" s="2"/>
      <c r="AJ1" s="2"/>
      <c r="AK1" s="2" t="s">
        <v>76</v>
      </c>
      <c r="AL1" s="2"/>
      <c r="AM1" s="2"/>
      <c r="AN1" s="2" t="s">
        <v>81</v>
      </c>
      <c r="AO1" s="2"/>
      <c r="AP1" s="2"/>
      <c r="AQ1" s="2" t="s">
        <v>13</v>
      </c>
      <c r="AR1" s="2"/>
      <c r="AS1" s="2"/>
      <c r="AT1" s="46" t="s">
        <v>14</v>
      </c>
      <c r="AU1" s="46"/>
      <c r="AV1" s="46"/>
      <c r="AW1" s="2" t="s">
        <v>15</v>
      </c>
      <c r="AX1" s="2"/>
      <c r="AY1" s="2"/>
      <c r="AZ1" s="2" t="s">
        <v>16</v>
      </c>
      <c r="BA1" s="2"/>
      <c r="BB1" s="2"/>
      <c r="BC1" s="2" t="s">
        <v>17</v>
      </c>
      <c r="BD1" s="2"/>
      <c r="BE1" s="2"/>
      <c r="BF1" s="2" t="s">
        <v>18</v>
      </c>
      <c r="BG1" s="2"/>
      <c r="BH1" s="2"/>
      <c r="BI1" s="2" t="s">
        <v>19</v>
      </c>
      <c r="BJ1" s="2"/>
      <c r="BK1" s="2"/>
      <c r="BL1" s="2" t="s">
        <v>20</v>
      </c>
      <c r="BM1" s="2" t="s">
        <v>21</v>
      </c>
      <c r="BN1" s="2"/>
      <c r="BO1" s="2"/>
      <c r="BP1" s="2" t="s">
        <v>660</v>
      </c>
      <c r="BQ1" s="2"/>
      <c r="BR1" s="2"/>
      <c r="BS1" s="2" t="s">
        <v>661</v>
      </c>
      <c r="BT1" s="2"/>
      <c r="BU1" s="2"/>
      <c r="BV1" s="46" t="s">
        <v>64</v>
      </c>
      <c r="BW1" s="46"/>
      <c r="BX1" s="46"/>
      <c r="BY1" s="2" t="s">
        <v>65</v>
      </c>
      <c r="BZ1" s="2"/>
      <c r="CA1" s="2"/>
      <c r="CB1" s="2" t="s">
        <v>66</v>
      </c>
      <c r="CC1" s="2" t="s">
        <v>67</v>
      </c>
      <c r="CD1" s="2"/>
      <c r="CE1" s="2"/>
      <c r="CF1" s="46" t="s">
        <v>22</v>
      </c>
      <c r="CG1" s="46"/>
      <c r="CH1" s="46"/>
      <c r="CI1" s="2" t="s">
        <v>23</v>
      </c>
      <c r="CJ1" s="2"/>
      <c r="CK1" s="2"/>
      <c r="CL1" s="2" t="s">
        <v>24</v>
      </c>
      <c r="CM1" s="2"/>
      <c r="CN1" s="2"/>
      <c r="CO1" s="2" t="s">
        <v>25</v>
      </c>
      <c r="CP1" s="2"/>
      <c r="CQ1" s="2"/>
      <c r="CR1" s="2" t="s">
        <v>26</v>
      </c>
      <c r="CS1" s="2"/>
      <c r="CT1" s="2"/>
      <c r="CU1" s="2" t="s">
        <v>27</v>
      </c>
      <c r="CV1" s="2"/>
      <c r="CW1" s="2"/>
      <c r="CX1" s="2" t="s">
        <v>28</v>
      </c>
      <c r="CY1" s="2"/>
      <c r="CZ1" s="2" t="s">
        <v>29</v>
      </c>
      <c r="DA1" s="2"/>
      <c r="DB1" s="2" t="s">
        <v>30</v>
      </c>
      <c r="DC1" s="2"/>
      <c r="DD1" s="2"/>
      <c r="DE1" s="2" t="s">
        <v>31</v>
      </c>
      <c r="DF1" s="2"/>
      <c r="DG1" s="2"/>
      <c r="DH1" s="2" t="s">
        <v>32</v>
      </c>
      <c r="DI1" s="2" t="s">
        <v>33</v>
      </c>
      <c r="DJ1" s="2"/>
      <c r="DK1" s="2"/>
      <c r="DL1" s="2" t="s">
        <v>34</v>
      </c>
      <c r="DM1" s="2"/>
      <c r="DN1" s="2" t="s">
        <v>35</v>
      </c>
      <c r="DO1" s="2" t="s">
        <v>36</v>
      </c>
      <c r="DP1" s="2" t="s">
        <v>37</v>
      </c>
      <c r="DQ1" s="2" t="s">
        <v>38</v>
      </c>
      <c r="DR1" s="2" t="s">
        <v>39</v>
      </c>
      <c r="DS1" s="2" t="s">
        <v>40</v>
      </c>
      <c r="DT1" s="2" t="s">
        <v>41</v>
      </c>
      <c r="DU1" s="2"/>
      <c r="DV1" s="2" t="s">
        <v>42</v>
      </c>
      <c r="DW1" s="2"/>
      <c r="DX1" s="2"/>
      <c r="DY1" s="2" t="s">
        <v>43</v>
      </c>
      <c r="DZ1" s="2"/>
      <c r="EA1" s="2"/>
      <c r="EB1" s="2" t="s">
        <v>44</v>
      </c>
      <c r="EC1" s="2"/>
      <c r="ED1" s="2"/>
      <c r="EE1" s="2" t="s">
        <v>45</v>
      </c>
      <c r="EF1" s="2"/>
      <c r="EG1" s="2" t="s">
        <v>47</v>
      </c>
      <c r="EH1" s="2"/>
      <c r="EI1" s="2" t="s">
        <v>48</v>
      </c>
      <c r="EJ1" s="2"/>
      <c r="EK1" s="2"/>
      <c r="EL1" s="2" t="s">
        <v>49</v>
      </c>
      <c r="EM1" s="2"/>
      <c r="EN1" s="2"/>
      <c r="EO1" s="2" t="s">
        <v>50</v>
      </c>
      <c r="EP1" s="2"/>
      <c r="EQ1" s="2"/>
      <c r="ER1" s="2" t="s">
        <v>51</v>
      </c>
      <c r="ES1" s="2"/>
      <c r="ET1" s="2"/>
      <c r="EU1" s="2" t="s">
        <v>52</v>
      </c>
      <c r="EV1" s="2"/>
      <c r="EW1" s="2"/>
      <c r="EX1" s="2" t="s">
        <v>53</v>
      </c>
      <c r="EY1" s="2"/>
      <c r="EZ1" s="2"/>
      <c r="FA1" s="2" t="s">
        <v>54</v>
      </c>
      <c r="FB1" s="2"/>
      <c r="FC1" s="2"/>
      <c r="FD1" s="2" t="s">
        <v>56</v>
      </c>
      <c r="FE1" s="2" t="s">
        <v>57</v>
      </c>
      <c r="FF1" s="2"/>
      <c r="FG1" s="2"/>
      <c r="FH1" s="2" t="s">
        <v>58</v>
      </c>
      <c r="FI1" s="2"/>
      <c r="FJ1" s="2"/>
      <c r="FK1" s="2" t="s">
        <v>59</v>
      </c>
      <c r="FL1" s="2"/>
      <c r="FM1" s="2"/>
      <c r="FN1" s="2" t="s">
        <v>60</v>
      </c>
      <c r="FO1" s="2" t="s">
        <v>61</v>
      </c>
      <c r="FP1" s="2"/>
      <c r="FQ1" s="2"/>
      <c r="FR1" s="2" t="s">
        <v>62</v>
      </c>
      <c r="FS1" s="2"/>
      <c r="FT1" s="2"/>
      <c r="FU1" s="46" t="s">
        <v>63</v>
      </c>
      <c r="FV1" s="46"/>
      <c r="FW1" s="47"/>
      <c r="FX1" s="46" t="s">
        <v>68</v>
      </c>
      <c r="FY1" s="46"/>
      <c r="FZ1" s="47"/>
      <c r="GA1" s="46" t="s">
        <v>83</v>
      </c>
      <c r="GB1" s="46"/>
      <c r="GC1" s="46"/>
      <c r="GD1" s="46" t="s">
        <v>84</v>
      </c>
      <c r="GE1" s="46"/>
      <c r="GF1" s="47"/>
      <c r="GG1" s="46" t="s">
        <v>179</v>
      </c>
      <c r="GH1" s="46"/>
      <c r="GI1" s="47"/>
      <c r="GJ1" s="2" t="s">
        <v>180</v>
      </c>
      <c r="GK1" s="2"/>
      <c r="GL1" s="47"/>
      <c r="GM1" s="2" t="s">
        <v>181</v>
      </c>
      <c r="GN1" s="2"/>
      <c r="GO1" s="47"/>
      <c r="GP1" s="2" t="s">
        <v>182</v>
      </c>
      <c r="GQ1" s="2"/>
      <c r="GR1" s="2"/>
      <c r="GS1" s="2" t="s">
        <v>183</v>
      </c>
      <c r="GT1" s="2"/>
      <c r="GU1" s="2"/>
      <c r="GV1" s="2" t="s">
        <v>184</v>
      </c>
      <c r="GW1" s="2"/>
      <c r="GX1" s="54"/>
    </row>
    <row r="2" spans="1:206" s="48" customFormat="1">
      <c r="A2" s="17"/>
      <c r="B2" s="5"/>
      <c r="C2" s="5"/>
      <c r="D2" s="46">
        <v>1</v>
      </c>
      <c r="E2" s="46">
        <v>2</v>
      </c>
      <c r="F2" s="46">
        <v>3</v>
      </c>
      <c r="G2" s="46">
        <v>4</v>
      </c>
      <c r="H2" s="46">
        <v>5</v>
      </c>
      <c r="I2" s="46">
        <v>6</v>
      </c>
      <c r="J2" s="46">
        <v>7</v>
      </c>
      <c r="K2" s="46">
        <v>8</v>
      </c>
      <c r="L2" s="46">
        <v>9</v>
      </c>
      <c r="M2" s="46">
        <v>10</v>
      </c>
      <c r="N2" s="46">
        <v>11</v>
      </c>
      <c r="O2" s="46">
        <v>12</v>
      </c>
      <c r="P2" s="46">
        <v>13</v>
      </c>
      <c r="Q2" s="46">
        <v>14</v>
      </c>
      <c r="R2" s="46">
        <v>15</v>
      </c>
      <c r="S2" s="46">
        <v>16</v>
      </c>
      <c r="T2" s="46">
        <v>17</v>
      </c>
      <c r="U2" s="46">
        <v>18</v>
      </c>
      <c r="V2" s="46">
        <v>19</v>
      </c>
      <c r="W2" s="46">
        <v>20</v>
      </c>
      <c r="X2" s="46">
        <v>21</v>
      </c>
      <c r="Y2" s="46">
        <v>22</v>
      </c>
      <c r="Z2" s="46">
        <v>23</v>
      </c>
      <c r="AA2" s="46">
        <v>24</v>
      </c>
      <c r="AB2" s="46">
        <v>25</v>
      </c>
      <c r="AC2" s="46">
        <v>26</v>
      </c>
      <c r="AD2" s="46">
        <v>27</v>
      </c>
      <c r="AE2" s="46">
        <v>28</v>
      </c>
      <c r="AF2" s="46">
        <v>29</v>
      </c>
      <c r="AG2" s="46">
        <v>30</v>
      </c>
      <c r="AH2" s="46">
        <v>31</v>
      </c>
      <c r="AI2" s="46">
        <v>32</v>
      </c>
      <c r="AJ2" s="46">
        <v>33</v>
      </c>
      <c r="AK2" s="46">
        <v>34</v>
      </c>
      <c r="AL2" s="46">
        <v>35</v>
      </c>
      <c r="AM2" s="46">
        <v>36</v>
      </c>
      <c r="AN2" s="46">
        <v>37</v>
      </c>
      <c r="AO2" s="46">
        <v>38</v>
      </c>
      <c r="AP2" s="46">
        <v>39</v>
      </c>
      <c r="AQ2" s="46">
        <v>40</v>
      </c>
      <c r="AR2" s="46">
        <v>41</v>
      </c>
      <c r="AS2" s="46">
        <v>42</v>
      </c>
      <c r="AT2" s="46">
        <v>43</v>
      </c>
      <c r="AU2" s="46">
        <v>44</v>
      </c>
      <c r="AV2" s="46">
        <v>45</v>
      </c>
      <c r="AW2" s="46">
        <v>46</v>
      </c>
      <c r="AX2" s="46">
        <v>47</v>
      </c>
      <c r="AY2" s="46">
        <v>48</v>
      </c>
      <c r="AZ2" s="46">
        <v>49</v>
      </c>
      <c r="BA2" s="46">
        <v>50</v>
      </c>
      <c r="BB2" s="46">
        <v>51</v>
      </c>
      <c r="BC2" s="46">
        <v>52</v>
      </c>
      <c r="BD2" s="46">
        <v>53</v>
      </c>
      <c r="BE2" s="46">
        <v>54</v>
      </c>
      <c r="BF2" s="46">
        <v>55</v>
      </c>
      <c r="BG2" s="46">
        <v>56</v>
      </c>
      <c r="BH2" s="46">
        <v>57</v>
      </c>
      <c r="BI2" s="46">
        <v>58</v>
      </c>
      <c r="BJ2" s="46">
        <v>59</v>
      </c>
      <c r="BK2" s="46">
        <v>60</v>
      </c>
      <c r="BL2" s="46">
        <v>61</v>
      </c>
      <c r="BM2" s="46">
        <v>62</v>
      </c>
      <c r="BN2" s="46">
        <v>63</v>
      </c>
      <c r="BO2" s="46">
        <v>64</v>
      </c>
      <c r="BP2" s="46">
        <v>65</v>
      </c>
      <c r="BQ2" s="46">
        <v>66</v>
      </c>
      <c r="BR2" s="46">
        <v>67</v>
      </c>
      <c r="BS2" s="46">
        <v>68</v>
      </c>
      <c r="BT2" s="46">
        <v>69</v>
      </c>
      <c r="BU2" s="46">
        <v>70</v>
      </c>
      <c r="BV2" s="46">
        <v>71</v>
      </c>
      <c r="BW2" s="46">
        <v>72</v>
      </c>
      <c r="BX2" s="46">
        <v>73</v>
      </c>
      <c r="BY2" s="46">
        <v>74</v>
      </c>
      <c r="BZ2" s="46">
        <v>75</v>
      </c>
      <c r="CA2" s="46">
        <v>76</v>
      </c>
      <c r="CB2" s="46">
        <v>77</v>
      </c>
      <c r="CC2" s="46">
        <v>78</v>
      </c>
      <c r="CD2" s="46">
        <v>79</v>
      </c>
      <c r="CE2" s="46">
        <v>80</v>
      </c>
      <c r="CF2" s="46">
        <v>81</v>
      </c>
      <c r="CG2" s="46">
        <v>82</v>
      </c>
      <c r="CH2" s="46">
        <v>83</v>
      </c>
      <c r="CI2" s="46">
        <v>84</v>
      </c>
      <c r="CJ2" s="46">
        <v>85</v>
      </c>
      <c r="CK2" s="46">
        <v>86</v>
      </c>
      <c r="CL2" s="46">
        <v>87</v>
      </c>
      <c r="CM2" s="46">
        <v>88</v>
      </c>
      <c r="CN2" s="46">
        <v>89</v>
      </c>
      <c r="CO2" s="46">
        <v>90</v>
      </c>
      <c r="CP2" s="46">
        <v>91</v>
      </c>
      <c r="CQ2" s="46">
        <v>92</v>
      </c>
      <c r="CR2" s="46">
        <v>93</v>
      </c>
      <c r="CS2" s="46">
        <v>94</v>
      </c>
      <c r="CT2" s="46">
        <v>95</v>
      </c>
      <c r="CU2" s="46">
        <v>96</v>
      </c>
      <c r="CV2" s="46">
        <v>97</v>
      </c>
      <c r="CW2" s="46">
        <v>98</v>
      </c>
      <c r="CX2" s="46">
        <v>99</v>
      </c>
      <c r="CY2" s="46">
        <v>100</v>
      </c>
      <c r="CZ2" s="46">
        <v>101</v>
      </c>
      <c r="DA2" s="46">
        <v>102</v>
      </c>
      <c r="DB2" s="46">
        <v>103</v>
      </c>
      <c r="DC2" s="46">
        <v>104</v>
      </c>
      <c r="DD2" s="46">
        <v>105</v>
      </c>
      <c r="DE2" s="46">
        <v>106</v>
      </c>
      <c r="DF2" s="46">
        <v>107</v>
      </c>
      <c r="DG2" s="46">
        <v>108</v>
      </c>
      <c r="DH2" s="46">
        <v>109</v>
      </c>
      <c r="DI2" s="46">
        <v>110</v>
      </c>
      <c r="DJ2" s="46">
        <v>111</v>
      </c>
      <c r="DK2" s="46">
        <v>112</v>
      </c>
      <c r="DL2" s="46">
        <v>113</v>
      </c>
      <c r="DM2" s="46">
        <v>114</v>
      </c>
      <c r="DN2" s="46">
        <v>115</v>
      </c>
      <c r="DO2" s="46">
        <v>116</v>
      </c>
      <c r="DP2" s="46">
        <v>117</v>
      </c>
      <c r="DQ2" s="46">
        <v>118</v>
      </c>
      <c r="DR2" s="46">
        <v>119</v>
      </c>
      <c r="DS2" s="46">
        <v>120</v>
      </c>
      <c r="DT2" s="46">
        <v>121</v>
      </c>
      <c r="DU2" s="46">
        <v>122</v>
      </c>
      <c r="DV2" s="46">
        <v>123</v>
      </c>
      <c r="DW2" s="46">
        <v>124</v>
      </c>
      <c r="DX2" s="46">
        <v>125</v>
      </c>
      <c r="DY2" s="46">
        <v>126</v>
      </c>
      <c r="DZ2" s="46">
        <v>127</v>
      </c>
      <c r="EA2" s="46">
        <v>128</v>
      </c>
      <c r="EB2" s="46">
        <v>129</v>
      </c>
      <c r="EC2" s="46">
        <v>130</v>
      </c>
      <c r="ED2" s="46">
        <v>131</v>
      </c>
      <c r="EE2" s="46">
        <v>132</v>
      </c>
      <c r="EF2" s="46">
        <v>133</v>
      </c>
      <c r="EG2" s="46">
        <v>134</v>
      </c>
      <c r="EH2" s="46">
        <v>135</v>
      </c>
      <c r="EI2" s="46">
        <v>136</v>
      </c>
      <c r="EJ2" s="46">
        <v>137</v>
      </c>
      <c r="EK2" s="46">
        <v>138</v>
      </c>
      <c r="EL2" s="46">
        <v>139</v>
      </c>
      <c r="EM2" s="46">
        <v>140</v>
      </c>
      <c r="EN2" s="46">
        <v>141</v>
      </c>
      <c r="EO2" s="46">
        <v>142</v>
      </c>
      <c r="EP2" s="46">
        <v>143</v>
      </c>
      <c r="EQ2" s="46">
        <v>144</v>
      </c>
      <c r="ER2" s="46">
        <v>145</v>
      </c>
      <c r="ES2" s="46">
        <v>146</v>
      </c>
      <c r="ET2" s="46">
        <v>147</v>
      </c>
      <c r="EU2" s="46">
        <v>148</v>
      </c>
      <c r="EV2" s="46">
        <v>149</v>
      </c>
      <c r="EW2" s="46">
        <v>150</v>
      </c>
      <c r="EX2" s="46">
        <v>151</v>
      </c>
      <c r="EY2" s="46">
        <v>152</v>
      </c>
      <c r="EZ2" s="46">
        <v>153</v>
      </c>
      <c r="FA2" s="46">
        <v>154</v>
      </c>
      <c r="FB2" s="46">
        <v>155</v>
      </c>
      <c r="FC2" s="46">
        <v>156</v>
      </c>
      <c r="FD2" s="46">
        <v>157</v>
      </c>
      <c r="FE2" s="46">
        <v>158</v>
      </c>
      <c r="FF2" s="46">
        <v>159</v>
      </c>
      <c r="FG2" s="46">
        <v>160</v>
      </c>
      <c r="FH2" s="46">
        <v>161</v>
      </c>
      <c r="FI2" s="46">
        <v>162</v>
      </c>
      <c r="FJ2" s="46">
        <v>163</v>
      </c>
      <c r="FK2" s="46">
        <v>164</v>
      </c>
      <c r="FL2" s="46">
        <v>165</v>
      </c>
      <c r="FM2" s="46">
        <v>166</v>
      </c>
      <c r="FN2" s="46">
        <v>167</v>
      </c>
      <c r="FO2" s="46">
        <v>168</v>
      </c>
      <c r="FP2" s="46">
        <v>169</v>
      </c>
      <c r="FQ2" s="46">
        <v>170</v>
      </c>
      <c r="FR2" s="46">
        <v>171</v>
      </c>
      <c r="FS2" s="46">
        <v>172</v>
      </c>
      <c r="FT2" s="46">
        <v>173</v>
      </c>
      <c r="FU2" s="46">
        <v>174</v>
      </c>
      <c r="FV2" s="46">
        <v>175</v>
      </c>
      <c r="FW2" s="46">
        <v>176</v>
      </c>
      <c r="FX2" s="46">
        <v>177</v>
      </c>
      <c r="FY2" s="46">
        <v>178</v>
      </c>
      <c r="FZ2" s="46">
        <v>179</v>
      </c>
      <c r="GA2" s="46">
        <v>180</v>
      </c>
      <c r="GB2" s="46">
        <v>181</v>
      </c>
      <c r="GC2" s="46">
        <v>182</v>
      </c>
      <c r="GD2" s="46">
        <v>183</v>
      </c>
      <c r="GE2" s="46">
        <v>184</v>
      </c>
      <c r="GF2" s="46">
        <v>185</v>
      </c>
      <c r="GG2" s="46">
        <v>186</v>
      </c>
      <c r="GH2" s="46">
        <v>187</v>
      </c>
      <c r="GI2" s="46">
        <v>188</v>
      </c>
      <c r="GJ2" s="46">
        <v>189</v>
      </c>
      <c r="GK2" s="46">
        <v>190</v>
      </c>
      <c r="GL2" s="46">
        <v>191</v>
      </c>
      <c r="GM2" s="46">
        <v>192</v>
      </c>
      <c r="GN2" s="46">
        <v>193</v>
      </c>
      <c r="GO2" s="46">
        <v>194</v>
      </c>
      <c r="GP2" s="46">
        <v>195</v>
      </c>
      <c r="GQ2" s="46">
        <v>196</v>
      </c>
      <c r="GR2" s="46">
        <v>197</v>
      </c>
      <c r="GS2" s="46">
        <v>198</v>
      </c>
      <c r="GT2" s="46">
        <v>199</v>
      </c>
      <c r="GU2" s="46">
        <v>200</v>
      </c>
      <c r="GV2" s="46">
        <v>201</v>
      </c>
      <c r="GW2" s="46">
        <v>202</v>
      </c>
      <c r="GX2" s="46">
        <v>203</v>
      </c>
    </row>
    <row r="3" spans="1:206" s="4" customFormat="1" ht="27">
      <c r="A3" s="17" t="s">
        <v>186</v>
      </c>
      <c r="B3" s="5" t="s">
        <v>186</v>
      </c>
      <c r="C3" s="5" t="s">
        <v>186</v>
      </c>
      <c r="D3" s="9" t="s">
        <v>666</v>
      </c>
      <c r="E3" s="9" t="s">
        <v>188</v>
      </c>
      <c r="F3" s="10" t="s">
        <v>478</v>
      </c>
      <c r="G3" s="50" t="s">
        <v>673</v>
      </c>
      <c r="H3" s="133" t="s">
        <v>672</v>
      </c>
      <c r="I3" s="11" t="s">
        <v>192</v>
      </c>
      <c r="J3" s="50" t="s">
        <v>673</v>
      </c>
      <c r="K3" s="133" t="s">
        <v>672</v>
      </c>
      <c r="L3" s="11" t="s">
        <v>479</v>
      </c>
      <c r="M3" s="50" t="s">
        <v>673</v>
      </c>
      <c r="N3" s="133" t="s">
        <v>672</v>
      </c>
      <c r="O3" s="11" t="s">
        <v>194</v>
      </c>
      <c r="P3" s="11" t="s">
        <v>197</v>
      </c>
      <c r="Q3" s="50" t="s">
        <v>673</v>
      </c>
      <c r="R3" s="133" t="s">
        <v>672</v>
      </c>
      <c r="S3" s="11" t="s">
        <v>198</v>
      </c>
      <c r="T3" s="50" t="s">
        <v>673</v>
      </c>
      <c r="U3" s="133" t="s">
        <v>672</v>
      </c>
      <c r="V3" s="11" t="s">
        <v>256</v>
      </c>
      <c r="W3" s="50" t="s">
        <v>673</v>
      </c>
      <c r="X3" s="133" t="s">
        <v>672</v>
      </c>
      <c r="Y3" s="11" t="s">
        <v>257</v>
      </c>
      <c r="Z3" s="50" t="s">
        <v>673</v>
      </c>
      <c r="AA3" s="133" t="s">
        <v>672</v>
      </c>
      <c r="AB3" s="11" t="s">
        <v>259</v>
      </c>
      <c r="AC3" s="50" t="s">
        <v>673</v>
      </c>
      <c r="AD3" s="133" t="s">
        <v>672</v>
      </c>
      <c r="AE3" s="11" t="s">
        <v>260</v>
      </c>
      <c r="AF3" s="50" t="s">
        <v>673</v>
      </c>
      <c r="AG3" s="133" t="s">
        <v>672</v>
      </c>
      <c r="AH3" s="11" t="s">
        <v>261</v>
      </c>
      <c r="AI3" s="50" t="s">
        <v>673</v>
      </c>
      <c r="AJ3" s="133" t="s">
        <v>672</v>
      </c>
      <c r="AK3" s="11" t="s">
        <v>262</v>
      </c>
      <c r="AL3" s="50" t="s">
        <v>673</v>
      </c>
      <c r="AM3" s="133" t="s">
        <v>672</v>
      </c>
      <c r="AN3" s="11" t="s">
        <v>268</v>
      </c>
      <c r="AO3" s="50" t="s">
        <v>673</v>
      </c>
      <c r="AP3" s="133" t="s">
        <v>672</v>
      </c>
      <c r="AQ3" s="11" t="s">
        <v>191</v>
      </c>
      <c r="AR3" s="50" t="s">
        <v>673</v>
      </c>
      <c r="AS3" s="133" t="s">
        <v>672</v>
      </c>
      <c r="AT3" s="9" t="s">
        <v>665</v>
      </c>
      <c r="AU3" s="50" t="s">
        <v>673</v>
      </c>
      <c r="AV3" s="133" t="s">
        <v>672</v>
      </c>
      <c r="AW3" s="11" t="s">
        <v>201</v>
      </c>
      <c r="AX3" s="50" t="s">
        <v>673</v>
      </c>
      <c r="AY3" s="133" t="s">
        <v>672</v>
      </c>
      <c r="AZ3" s="11" t="s">
        <v>202</v>
      </c>
      <c r="BA3" s="50" t="s">
        <v>673</v>
      </c>
      <c r="BB3" s="133" t="s">
        <v>672</v>
      </c>
      <c r="BC3" s="11" t="s">
        <v>203</v>
      </c>
      <c r="BD3" s="50" t="s">
        <v>673</v>
      </c>
      <c r="BE3" s="133" t="s">
        <v>672</v>
      </c>
      <c r="BF3" s="11" t="s">
        <v>204</v>
      </c>
      <c r="BG3" s="50" t="s">
        <v>673</v>
      </c>
      <c r="BH3" s="133" t="s">
        <v>672</v>
      </c>
      <c r="BI3" s="11" t="s">
        <v>205</v>
      </c>
      <c r="BJ3" s="50" t="s">
        <v>673</v>
      </c>
      <c r="BK3" s="133" t="s">
        <v>672</v>
      </c>
      <c r="BL3" s="11" t="s">
        <v>206</v>
      </c>
      <c r="BM3" s="11" t="s">
        <v>207</v>
      </c>
      <c r="BN3" s="50" t="s">
        <v>673</v>
      </c>
      <c r="BO3" s="133" t="s">
        <v>672</v>
      </c>
      <c r="BP3" s="10" t="s">
        <v>658</v>
      </c>
      <c r="BQ3" s="50" t="s">
        <v>673</v>
      </c>
      <c r="BR3" s="133" t="s">
        <v>672</v>
      </c>
      <c r="BS3" s="10" t="s">
        <v>659</v>
      </c>
      <c r="BT3" s="50" t="s">
        <v>673</v>
      </c>
      <c r="BU3" s="133" t="s">
        <v>672</v>
      </c>
      <c r="BV3" s="9" t="s">
        <v>250</v>
      </c>
      <c r="BW3" s="50" t="s">
        <v>673</v>
      </c>
      <c r="BX3" s="133" t="s">
        <v>672</v>
      </c>
      <c r="BY3" s="11" t="s">
        <v>251</v>
      </c>
      <c r="BZ3" s="50" t="s">
        <v>673</v>
      </c>
      <c r="CA3" s="133" t="s">
        <v>672</v>
      </c>
      <c r="CB3" s="11" t="s">
        <v>663</v>
      </c>
      <c r="CC3" s="11" t="s">
        <v>253</v>
      </c>
      <c r="CD3" s="50" t="s">
        <v>673</v>
      </c>
      <c r="CE3" s="133" t="s">
        <v>672</v>
      </c>
      <c r="CF3" s="9" t="s">
        <v>208</v>
      </c>
      <c r="CG3" s="50" t="s">
        <v>673</v>
      </c>
      <c r="CH3" s="133" t="s">
        <v>672</v>
      </c>
      <c r="CI3" s="11" t="s">
        <v>209</v>
      </c>
      <c r="CJ3" s="50" t="s">
        <v>673</v>
      </c>
      <c r="CK3" s="133" t="s">
        <v>672</v>
      </c>
      <c r="CL3" s="11" t="s">
        <v>210</v>
      </c>
      <c r="CM3" s="50" t="s">
        <v>673</v>
      </c>
      <c r="CN3" s="133" t="s">
        <v>672</v>
      </c>
      <c r="CO3" s="11" t="s">
        <v>211</v>
      </c>
      <c r="CP3" s="50" t="s">
        <v>673</v>
      </c>
      <c r="CQ3" s="133" t="s">
        <v>672</v>
      </c>
      <c r="CR3" s="11" t="s">
        <v>212</v>
      </c>
      <c r="CS3" s="50" t="s">
        <v>673</v>
      </c>
      <c r="CT3" s="133" t="s">
        <v>672</v>
      </c>
      <c r="CU3" s="11" t="s">
        <v>213</v>
      </c>
      <c r="CV3" s="50" t="s">
        <v>673</v>
      </c>
      <c r="CW3" s="133" t="s">
        <v>672</v>
      </c>
      <c r="CX3" s="11" t="s">
        <v>214</v>
      </c>
      <c r="CY3" s="50" t="s">
        <v>673</v>
      </c>
      <c r="CZ3" s="11" t="s">
        <v>215</v>
      </c>
      <c r="DA3" s="133" t="s">
        <v>672</v>
      </c>
      <c r="DB3" s="11" t="s">
        <v>216</v>
      </c>
      <c r="DC3" s="50" t="s">
        <v>673</v>
      </c>
      <c r="DD3" s="133" t="s">
        <v>672</v>
      </c>
      <c r="DE3" s="11" t="s">
        <v>217</v>
      </c>
      <c r="DF3" s="50" t="s">
        <v>673</v>
      </c>
      <c r="DG3" s="133" t="s">
        <v>672</v>
      </c>
      <c r="DH3" s="11" t="s">
        <v>218</v>
      </c>
      <c r="DI3" s="11" t="s">
        <v>191</v>
      </c>
      <c r="DJ3" s="50" t="s">
        <v>673</v>
      </c>
      <c r="DK3" s="133" t="s">
        <v>672</v>
      </c>
      <c r="DL3" s="11" t="s">
        <v>219</v>
      </c>
      <c r="DM3" s="50" t="s">
        <v>673</v>
      </c>
      <c r="DN3" s="11" t="s">
        <v>220</v>
      </c>
      <c r="DO3" s="11" t="s">
        <v>221</v>
      </c>
      <c r="DP3" s="11" t="s">
        <v>222</v>
      </c>
      <c r="DQ3" s="11" t="s">
        <v>223</v>
      </c>
      <c r="DR3" s="11" t="s">
        <v>224</v>
      </c>
      <c r="DS3" s="11" t="s">
        <v>225</v>
      </c>
      <c r="DT3" s="11" t="s">
        <v>191</v>
      </c>
      <c r="DU3" s="133" t="s">
        <v>672</v>
      </c>
      <c r="DV3" s="11" t="s">
        <v>226</v>
      </c>
      <c r="DW3" s="50" t="s">
        <v>673</v>
      </c>
      <c r="DX3" s="133" t="s">
        <v>672</v>
      </c>
      <c r="DY3" s="11" t="s">
        <v>222</v>
      </c>
      <c r="DZ3" s="50" t="s">
        <v>673</v>
      </c>
      <c r="EA3" s="133" t="s">
        <v>672</v>
      </c>
      <c r="EB3" s="11" t="s">
        <v>228</v>
      </c>
      <c r="EC3" s="50" t="s">
        <v>673</v>
      </c>
      <c r="ED3" s="133" t="s">
        <v>672</v>
      </c>
      <c r="EE3" s="11" t="s">
        <v>664</v>
      </c>
      <c r="EF3" s="50" t="s">
        <v>673</v>
      </c>
      <c r="EG3" s="11" t="s">
        <v>231</v>
      </c>
      <c r="EH3" s="133" t="s">
        <v>672</v>
      </c>
      <c r="EI3" s="11" t="s">
        <v>232</v>
      </c>
      <c r="EJ3" s="50" t="s">
        <v>673</v>
      </c>
      <c r="EK3" s="133" t="s">
        <v>672</v>
      </c>
      <c r="EL3" s="11" t="s">
        <v>233</v>
      </c>
      <c r="EM3" s="50" t="s">
        <v>673</v>
      </c>
      <c r="EN3" s="133" t="s">
        <v>672</v>
      </c>
      <c r="EO3" s="11" t="s">
        <v>234</v>
      </c>
      <c r="EP3" s="50" t="s">
        <v>673</v>
      </c>
      <c r="EQ3" s="133" t="s">
        <v>672</v>
      </c>
      <c r="ER3" s="11" t="s">
        <v>235</v>
      </c>
      <c r="ES3" s="50" t="s">
        <v>673</v>
      </c>
      <c r="ET3" s="133" t="s">
        <v>672</v>
      </c>
      <c r="EU3" s="11" t="s">
        <v>236</v>
      </c>
      <c r="EV3" s="50" t="s">
        <v>673</v>
      </c>
      <c r="EW3" s="133" t="s">
        <v>672</v>
      </c>
      <c r="EX3" s="11" t="s">
        <v>238</v>
      </c>
      <c r="EY3" s="50" t="s">
        <v>673</v>
      </c>
      <c r="EZ3" s="133" t="s">
        <v>672</v>
      </c>
      <c r="FA3" s="11" t="s">
        <v>239</v>
      </c>
      <c r="FB3" s="50" t="s">
        <v>673</v>
      </c>
      <c r="FC3" s="133" t="s">
        <v>672</v>
      </c>
      <c r="FD3" s="11" t="s">
        <v>241</v>
      </c>
      <c r="FE3" s="11" t="s">
        <v>242</v>
      </c>
      <c r="FF3" s="50" t="s">
        <v>673</v>
      </c>
      <c r="FG3" s="133" t="s">
        <v>672</v>
      </c>
      <c r="FH3" s="11" t="s">
        <v>243</v>
      </c>
      <c r="FI3" s="50" t="s">
        <v>673</v>
      </c>
      <c r="FJ3" s="133" t="s">
        <v>672</v>
      </c>
      <c r="FK3" s="11" t="s">
        <v>244</v>
      </c>
      <c r="FL3" s="50" t="s">
        <v>673</v>
      </c>
      <c r="FM3" s="133" t="s">
        <v>672</v>
      </c>
      <c r="FN3" s="11" t="s">
        <v>245</v>
      </c>
      <c r="FO3" s="11" t="s">
        <v>247</v>
      </c>
      <c r="FP3" s="50" t="s">
        <v>673</v>
      </c>
      <c r="FQ3" s="133" t="s">
        <v>672</v>
      </c>
      <c r="FR3" s="11" t="s">
        <v>248</v>
      </c>
      <c r="FS3" s="50" t="s">
        <v>673</v>
      </c>
      <c r="FT3" s="133" t="s">
        <v>672</v>
      </c>
      <c r="FU3" s="9" t="s">
        <v>249</v>
      </c>
      <c r="FV3" s="50" t="s">
        <v>673</v>
      </c>
      <c r="FW3" s="133" t="s">
        <v>672</v>
      </c>
      <c r="FX3" s="9" t="s">
        <v>254</v>
      </c>
      <c r="FY3" s="50" t="s">
        <v>673</v>
      </c>
      <c r="FZ3" s="133" t="s">
        <v>672</v>
      </c>
      <c r="GA3" s="9" t="s">
        <v>269</v>
      </c>
      <c r="GB3" s="50" t="s">
        <v>673</v>
      </c>
      <c r="GC3" s="133" t="s">
        <v>672</v>
      </c>
      <c r="GD3" s="9" t="s">
        <v>247</v>
      </c>
      <c r="GE3" s="50" t="s">
        <v>673</v>
      </c>
      <c r="GF3" s="133" t="s">
        <v>672</v>
      </c>
      <c r="GG3" s="9" t="s">
        <v>197</v>
      </c>
      <c r="GH3" s="50" t="s">
        <v>673</v>
      </c>
      <c r="GI3" s="133" t="s">
        <v>672</v>
      </c>
      <c r="GJ3" s="11" t="s">
        <v>293</v>
      </c>
      <c r="GK3" s="50" t="s">
        <v>673</v>
      </c>
      <c r="GL3" s="133" t="s">
        <v>672</v>
      </c>
      <c r="GM3" s="11" t="s">
        <v>294</v>
      </c>
      <c r="GN3" s="50" t="s">
        <v>673</v>
      </c>
      <c r="GO3" s="133" t="s">
        <v>672</v>
      </c>
      <c r="GP3" s="11" t="s">
        <v>295</v>
      </c>
      <c r="GQ3" s="50" t="s">
        <v>673</v>
      </c>
      <c r="GR3" s="133" t="s">
        <v>672</v>
      </c>
      <c r="GS3" s="11" t="s">
        <v>296</v>
      </c>
      <c r="GT3" s="50" t="s">
        <v>673</v>
      </c>
      <c r="GU3" s="133" t="s">
        <v>672</v>
      </c>
      <c r="GV3" s="11" t="s">
        <v>197</v>
      </c>
      <c r="GW3" s="22" t="s">
        <v>673</v>
      </c>
      <c r="GX3" s="136" t="s">
        <v>672</v>
      </c>
    </row>
    <row r="4" spans="1:206" s="4" customFormat="1">
      <c r="A4" s="17"/>
      <c r="B4" s="6" t="s">
        <v>668</v>
      </c>
      <c r="C4" s="5"/>
      <c r="D4" s="29">
        <v>810000000</v>
      </c>
      <c r="E4" s="9">
        <f>$D$4*E7</f>
        <v>186873884.4673025</v>
      </c>
      <c r="F4" s="9">
        <f>$D$4*F7</f>
        <v>83080408.135024294</v>
      </c>
      <c r="G4" s="51"/>
      <c r="H4" s="141"/>
      <c r="I4" s="9">
        <f>$D$4*I7</f>
        <v>45158914.264123283</v>
      </c>
      <c r="J4" s="51"/>
      <c r="K4" s="141"/>
      <c r="L4" s="9">
        <f>$D$4*L7</f>
        <v>37386183.660760924</v>
      </c>
      <c r="M4" s="51"/>
      <c r="N4" s="141"/>
      <c r="O4" s="9">
        <f>$D$4*O7</f>
        <v>8120674.0657333303</v>
      </c>
      <c r="P4" s="9">
        <f>$D$4*P7</f>
        <v>3831597.9298811578</v>
      </c>
      <c r="Q4" s="51"/>
      <c r="R4" s="141"/>
      <c r="S4" s="9">
        <f>$D$4*S7</f>
        <v>2962364.9261631072</v>
      </c>
      <c r="T4" s="51"/>
      <c r="U4" s="141"/>
      <c r="V4" s="9">
        <f>$D$4*V7</f>
        <v>8028.2518572314457</v>
      </c>
      <c r="W4" s="51"/>
      <c r="X4" s="141"/>
      <c r="Y4" s="9">
        <f>$D$4*Y7</f>
        <v>29193.643117205254</v>
      </c>
      <c r="Z4" s="51"/>
      <c r="AA4" s="141"/>
      <c r="AB4" s="9">
        <f>$D$4*AB7</f>
        <v>800301.55746256816</v>
      </c>
      <c r="AC4" s="51"/>
      <c r="AD4" s="141"/>
      <c r="AE4" s="9">
        <f>$D$4*AE7</f>
        <v>702979.68252417841</v>
      </c>
      <c r="AF4" s="51"/>
      <c r="AG4" s="141"/>
      <c r="AH4" s="9">
        <f>$D$4*AH7</f>
        <v>7197.8548974531623</v>
      </c>
      <c r="AI4" s="51"/>
      <c r="AJ4" s="141"/>
      <c r="AK4" s="9">
        <f>$D$4*AK7</f>
        <v>695781.82762672519</v>
      </c>
      <c r="AL4" s="51"/>
      <c r="AM4" s="141"/>
      <c r="AN4" s="9">
        <f>$D$4*AN7</f>
        <v>8109.3453103347929</v>
      </c>
      <c r="AO4" s="51"/>
      <c r="AP4" s="141"/>
      <c r="AQ4" s="9">
        <f>$D$4*AQ7</f>
        <v>6037617.6155877914</v>
      </c>
      <c r="AR4" s="51"/>
      <c r="AS4" s="141"/>
      <c r="AT4" s="9">
        <f>$D$4*AT7</f>
        <v>126986047.83926654</v>
      </c>
      <c r="AU4" s="51"/>
      <c r="AV4" s="134"/>
      <c r="AW4" s="9">
        <f>$D$4*AW7</f>
        <v>9545797.8410863355</v>
      </c>
      <c r="AX4" s="51"/>
      <c r="AY4" s="141"/>
      <c r="AZ4" s="9">
        <f>$D$4*AZ7</f>
        <v>118569.98152052915</v>
      </c>
      <c r="BA4" s="51"/>
      <c r="BB4" s="141"/>
      <c r="BC4" s="9">
        <f>$D$4*BC7</f>
        <v>324373.81241339177</v>
      </c>
      <c r="BD4" s="51"/>
      <c r="BE4" s="134"/>
      <c r="BF4" s="9">
        <f>$D$4*BF7</f>
        <v>826817.80291342281</v>
      </c>
      <c r="BG4" s="51"/>
      <c r="BH4" s="134"/>
      <c r="BI4" s="9">
        <f>$D$4*BI7</f>
        <v>2458970.0013946039</v>
      </c>
      <c r="BJ4" s="51"/>
      <c r="BK4" s="134"/>
      <c r="BL4" s="9">
        <f>$D$4*BL7</f>
        <v>107577918.1596808</v>
      </c>
      <c r="BM4" s="9">
        <f>$D$4*BM7</f>
        <v>6133600.240257523</v>
      </c>
      <c r="BN4" s="51"/>
      <c r="BO4" s="134"/>
      <c r="BP4" s="9">
        <f>$D$4*BP7</f>
        <v>5513594.4788113609</v>
      </c>
      <c r="BQ4" s="51"/>
      <c r="BR4" s="134"/>
      <c r="BS4" s="9">
        <f>$D$4*BS7</f>
        <v>1364402.7492878053</v>
      </c>
      <c r="BT4" s="51"/>
      <c r="BU4" s="134"/>
      <c r="BV4" s="9">
        <f>$D$4*BV7</f>
        <v>325316520.44844913</v>
      </c>
      <c r="BW4" s="51"/>
      <c r="BX4" s="134"/>
      <c r="BY4" s="9">
        <f>$D$4*BY7</f>
        <v>281025614.64446467</v>
      </c>
      <c r="BZ4" s="51"/>
      <c r="CA4" s="134"/>
      <c r="CB4" s="9">
        <f>$D$4*CB7</f>
        <v>38345904.826561727</v>
      </c>
      <c r="CC4" s="9">
        <f>$D$4*CC7</f>
        <v>0</v>
      </c>
      <c r="CD4" s="51"/>
      <c r="CE4" s="134"/>
      <c r="CF4" s="9">
        <f>$D$4*CF7</f>
        <v>118049804.4678279</v>
      </c>
      <c r="CG4" s="51"/>
      <c r="CH4" s="134"/>
      <c r="CI4" s="9">
        <f>$D$4*CI7</f>
        <v>2319867.9847015296</v>
      </c>
      <c r="CJ4" s="51"/>
      <c r="CK4" s="134"/>
      <c r="CL4" s="9">
        <f>$D$4*CL7</f>
        <v>217820.25877371672</v>
      </c>
      <c r="CM4" s="51"/>
      <c r="CN4" s="134"/>
      <c r="CO4" s="9">
        <f>$D$4*CO7</f>
        <v>1778472.4407471295</v>
      </c>
      <c r="CP4" s="51"/>
      <c r="CQ4" s="134"/>
      <c r="CR4" s="9">
        <f>$D$4*CR7</f>
        <v>12685275.637122197</v>
      </c>
      <c r="CS4" s="51"/>
      <c r="CT4" s="134"/>
      <c r="CU4" s="9">
        <f>$D$4*CU7</f>
        <v>592101.25284359569</v>
      </c>
      <c r="CV4" s="51"/>
      <c r="CW4" s="134"/>
      <c r="CX4" s="9">
        <f>$D$4*CX7</f>
        <v>3738975.8422360634</v>
      </c>
      <c r="CY4" s="51"/>
      <c r="CZ4" s="9">
        <f>$D$4*CZ7</f>
        <v>6380629.5417951904</v>
      </c>
      <c r="DA4" s="134"/>
      <c r="DB4" s="9">
        <f>$D$4*DB7</f>
        <v>1159474.1924716688</v>
      </c>
      <c r="DC4" s="51"/>
      <c r="DD4" s="134"/>
      <c r="DE4" s="9">
        <f>$D$4*DE7</f>
        <v>5216387.0542810457</v>
      </c>
      <c r="DF4" s="51"/>
      <c r="DG4" s="134"/>
      <c r="DH4" s="9">
        <f>$D$4*DH7</f>
        <v>5157.5436173729286</v>
      </c>
      <c r="DI4" s="9">
        <f>$D$4*DI7</f>
        <v>0</v>
      </c>
      <c r="DJ4" s="51"/>
      <c r="DK4" s="134"/>
      <c r="DL4" s="9">
        <f>$D$4*DL7</f>
        <v>1838704.213791067</v>
      </c>
      <c r="DM4" s="51"/>
      <c r="DN4" s="9">
        <f t="shared" ref="DN4:DT4" si="0">$D$4*DN7</f>
        <v>0</v>
      </c>
      <c r="DO4" s="9">
        <f t="shared" si="0"/>
        <v>0</v>
      </c>
      <c r="DP4" s="9">
        <f t="shared" si="0"/>
        <v>0</v>
      </c>
      <c r="DQ4" s="9">
        <f t="shared" si="0"/>
        <v>0</v>
      </c>
      <c r="DR4" s="9">
        <f t="shared" si="0"/>
        <v>0</v>
      </c>
      <c r="DS4" s="9">
        <f t="shared" si="0"/>
        <v>0</v>
      </c>
      <c r="DT4" s="9">
        <f t="shared" si="0"/>
        <v>2086.1290810836258</v>
      </c>
      <c r="DU4" s="134"/>
      <c r="DV4" s="9">
        <f>$D$4*DV7</f>
        <v>2751692.2443459188</v>
      </c>
      <c r="DW4" s="51"/>
      <c r="DX4" s="134"/>
      <c r="DY4" s="9">
        <f>$D$4*DY7</f>
        <v>13597688.747531926</v>
      </c>
      <c r="DZ4" s="51"/>
      <c r="EA4" s="134"/>
      <c r="EB4" s="9">
        <f>$D$4*EB7</f>
        <v>9628260.8815191481</v>
      </c>
      <c r="EC4" s="51"/>
      <c r="ED4" s="134"/>
      <c r="EE4" s="9">
        <f>$D$4*EE7</f>
        <v>3969427.8660127819</v>
      </c>
      <c r="EF4" s="51"/>
      <c r="EG4" s="9">
        <f>$D$4*EG7</f>
        <v>0</v>
      </c>
      <c r="EH4" s="134"/>
      <c r="EI4" s="9">
        <f>$D$4*EI7</f>
        <v>229737.7526417847</v>
      </c>
      <c r="EJ4" s="51"/>
      <c r="EK4" s="134"/>
      <c r="EL4" s="9">
        <f>$D$4*EL7</f>
        <v>1119162.6369339945</v>
      </c>
      <c r="EM4" s="51"/>
      <c r="EN4" s="134"/>
      <c r="EO4" s="9">
        <f>$D$4*EO7</f>
        <v>1458127.5943642713</v>
      </c>
      <c r="EP4" s="51"/>
      <c r="EQ4" s="134"/>
      <c r="ER4" s="9">
        <f>$D$4*ER7</f>
        <v>2330675.6335704252</v>
      </c>
      <c r="ES4" s="51"/>
      <c r="ET4" s="134"/>
      <c r="EU4" s="9">
        <f>$D$4*EU7</f>
        <v>2232250.8876698297</v>
      </c>
      <c r="EV4" s="51"/>
      <c r="EW4" s="134"/>
      <c r="EX4" s="9">
        <f>$D$4*EX7</f>
        <v>1637792.702267857</v>
      </c>
      <c r="EY4" s="51"/>
      <c r="EZ4" s="134"/>
      <c r="FA4" s="9">
        <f>$D$4*FA7</f>
        <v>8782904.7421964146</v>
      </c>
      <c r="FB4" s="51"/>
      <c r="FC4" s="134"/>
      <c r="FD4" s="9">
        <f>$D$4*FD7</f>
        <v>1590087.4835808659</v>
      </c>
      <c r="FE4" s="9">
        <f>$D$4*FE7</f>
        <v>1042296.9910081896</v>
      </c>
      <c r="FF4" s="51"/>
      <c r="FG4" s="134"/>
      <c r="FH4" s="9">
        <f>$D$4*FH7</f>
        <v>134615.13215155754</v>
      </c>
      <c r="FI4" s="51"/>
      <c r="FJ4" s="134"/>
      <c r="FK4" s="9">
        <f>$D$4*FK7</f>
        <v>180292.64148108035</v>
      </c>
      <c r="FL4" s="51"/>
      <c r="FM4" s="134"/>
      <c r="FN4" s="9">
        <f>$D$4*FN7</f>
        <v>0</v>
      </c>
      <c r="FO4" s="9">
        <f>$D$4*FO7</f>
        <v>703211.46383183834</v>
      </c>
      <c r="FP4" s="51"/>
      <c r="FQ4" s="134"/>
      <c r="FR4" s="9">
        <f>$D$4*FR7</f>
        <v>42201856.790934958</v>
      </c>
      <c r="FS4" s="51"/>
      <c r="FT4" s="134"/>
      <c r="FU4" s="9">
        <f>$D$4*FU7</f>
        <v>35194049.688122638</v>
      </c>
      <c r="FV4" s="51"/>
      <c r="FW4" s="134"/>
      <c r="FX4" s="9">
        <f>$D$4*FX7</f>
        <v>2139485.102425836</v>
      </c>
      <c r="FY4" s="51"/>
      <c r="FZ4" s="134"/>
      <c r="GA4" s="9">
        <f>$D$4*GA7</f>
        <v>52997.977528068208</v>
      </c>
      <c r="GB4" s="51"/>
      <c r="GC4" s="134"/>
      <c r="GD4" s="9">
        <f>$D$4*GD7</f>
        <v>12121821.441303203</v>
      </c>
      <c r="GE4" s="51"/>
      <c r="GF4" s="134"/>
      <c r="GG4" s="9">
        <f>$D$4*GG7</f>
        <v>1999757.5794915927</v>
      </c>
      <c r="GH4" s="51"/>
      <c r="GI4" s="134"/>
      <c r="GJ4" s="9">
        <f>$D$4*GJ7</f>
        <v>1070141.1417536112</v>
      </c>
      <c r="GK4" s="51"/>
      <c r="GL4" s="134"/>
      <c r="GM4" s="9">
        <f>$D$4*GM7</f>
        <v>315323.78304705804</v>
      </c>
      <c r="GN4" s="51"/>
      <c r="GO4" s="134"/>
      <c r="GP4" s="9">
        <f>$D$4*GP7</f>
        <v>0</v>
      </c>
      <c r="GQ4" s="51"/>
      <c r="GR4" s="134"/>
      <c r="GS4" s="9">
        <f>$D$4*GS7</f>
        <v>362585.04751568922</v>
      </c>
      <c r="GT4" s="51"/>
      <c r="GU4" s="134"/>
      <c r="GV4" s="9">
        <f>$D$4*GV7</f>
        <v>251707.60717523433</v>
      </c>
      <c r="GW4" s="55"/>
      <c r="GX4" s="136"/>
    </row>
    <row r="5" spans="1:206" s="4" customFormat="1">
      <c r="A5" s="17"/>
      <c r="B5" s="6" t="s">
        <v>669</v>
      </c>
      <c r="C5" s="5"/>
      <c r="D5" s="29">
        <f>D4-D8</f>
        <v>144101608.28666675</v>
      </c>
      <c r="E5" s="29">
        <f>E4-E8</f>
        <v>33245465.800635844</v>
      </c>
      <c r="F5" s="29">
        <f>F4-F8</f>
        <v>14780272.135024294</v>
      </c>
      <c r="G5" s="52"/>
      <c r="H5" s="141"/>
      <c r="I5" s="29">
        <f>I4-I8</f>
        <v>8033916.2641232833</v>
      </c>
      <c r="J5" s="52"/>
      <c r="K5" s="141"/>
      <c r="L5" s="29">
        <f>L4-L8</f>
        <v>6651122.4607609287</v>
      </c>
      <c r="M5" s="52"/>
      <c r="N5" s="141"/>
      <c r="O5" s="29">
        <f>O4-O8</f>
        <v>1444694.0657333303</v>
      </c>
      <c r="P5" s="29">
        <f>P4-P8</f>
        <v>681653.60988115799</v>
      </c>
      <c r="Q5" s="52"/>
      <c r="R5" s="141"/>
      <c r="S5" s="29">
        <f>S4-S8</f>
        <v>527014.25949644018</v>
      </c>
      <c r="T5" s="52"/>
      <c r="U5" s="141"/>
      <c r="V5" s="29">
        <f>V4-V8</f>
        <v>1428.2518572314457</v>
      </c>
      <c r="W5" s="52"/>
      <c r="X5" s="141"/>
      <c r="Y5" s="29">
        <f>Y4-Y8</f>
        <v>5193.6431172052544</v>
      </c>
      <c r="Z5" s="52"/>
      <c r="AA5" s="141"/>
      <c r="AB5" s="29">
        <f>AB4-AB8</f>
        <v>142376.22412923491</v>
      </c>
      <c r="AC5" s="52"/>
      <c r="AD5" s="141"/>
      <c r="AE5" s="29">
        <f>AE4-AE8</f>
        <v>125062.34919084504</v>
      </c>
      <c r="AF5" s="52"/>
      <c r="AG5" s="141"/>
      <c r="AH5" s="29">
        <f>AH4-AH8</f>
        <v>1280.5215641198292</v>
      </c>
      <c r="AI5" s="52"/>
      <c r="AJ5" s="141"/>
      <c r="AK5" s="29">
        <f>AK4-AK8</f>
        <v>123781.82762672519</v>
      </c>
      <c r="AL5" s="52"/>
      <c r="AM5" s="141"/>
      <c r="AN5" s="29">
        <f>AN4-AN8</f>
        <v>1442.6786436681268</v>
      </c>
      <c r="AO5" s="52"/>
      <c r="AP5" s="141"/>
      <c r="AQ5" s="29">
        <f>AQ4-AQ8</f>
        <v>1074111.6155877914</v>
      </c>
      <c r="AR5" s="52"/>
      <c r="AS5" s="141"/>
      <c r="AT5" s="29">
        <f>AT4-AT8</f>
        <v>22591226.819266558</v>
      </c>
      <c r="AU5" s="52"/>
      <c r="AV5" s="134"/>
      <c r="AW5" s="29">
        <f>AW4-AW8</f>
        <v>1698228.1744196694</v>
      </c>
      <c r="AX5" s="52"/>
      <c r="AY5" s="141"/>
      <c r="AZ5" s="29">
        <f>AZ4-AZ8</f>
        <v>21093.981520529152</v>
      </c>
      <c r="BA5" s="52"/>
      <c r="BB5" s="141"/>
      <c r="BC5" s="29">
        <f>BC4-BC8</f>
        <v>57707.145746725088</v>
      </c>
      <c r="BD5" s="52"/>
      <c r="BE5" s="134"/>
      <c r="BF5" s="29">
        <f>BF4-BF8</f>
        <v>147093.54958008952</v>
      </c>
      <c r="BG5" s="52"/>
      <c r="BH5" s="134"/>
      <c r="BI5" s="29">
        <f>BI4-BI8</f>
        <v>437458.68139460427</v>
      </c>
      <c r="BJ5" s="52"/>
      <c r="BK5" s="134"/>
      <c r="BL5" s="29">
        <f>BL4-BL8</f>
        <v>19138458.0530141</v>
      </c>
      <c r="BM5" s="29">
        <f>BM4-BM8</f>
        <v>1091187.2335908581</v>
      </c>
      <c r="BN5" s="52"/>
      <c r="BO5" s="134"/>
      <c r="BP5" s="29">
        <f>BP4-BP8</f>
        <v>980886.21214469522</v>
      </c>
      <c r="BQ5" s="52"/>
      <c r="BR5" s="134"/>
      <c r="BS5" s="29">
        <f>BS4-BS8</f>
        <v>242731.64262113883</v>
      </c>
      <c r="BT5" s="52"/>
      <c r="BU5" s="134"/>
      <c r="BV5" s="29">
        <f>BV4-BV8</f>
        <v>57874856.541782498</v>
      </c>
      <c r="BW5" s="52"/>
      <c r="BX5" s="134"/>
      <c r="BY5" s="29">
        <f>BY4-BY8</f>
        <v>49995361.777798027</v>
      </c>
      <c r="BZ5" s="52"/>
      <c r="CA5" s="134"/>
      <c r="CB5" s="29">
        <f>CB4-CB8</f>
        <v>6821859.9465617277</v>
      </c>
      <c r="CC5" s="29">
        <f>CC4-CC8</f>
        <v>0</v>
      </c>
      <c r="CD5" s="52"/>
      <c r="CE5" s="134"/>
      <c r="CF5" s="29">
        <f>CF4-CF8</f>
        <v>21001440.347827837</v>
      </c>
      <c r="CG5" s="52"/>
      <c r="CH5" s="134"/>
      <c r="CI5" s="29">
        <f>CI4-CI8</f>
        <v>412711.98470152961</v>
      </c>
      <c r="CJ5" s="52"/>
      <c r="CK5" s="134"/>
      <c r="CL5" s="29">
        <f>CL4-CL8</f>
        <v>38750.925440383377</v>
      </c>
      <c r="CM5" s="52"/>
      <c r="CN5" s="134"/>
      <c r="CO5" s="29">
        <f>CO4-CO8</f>
        <v>316395.97408046294</v>
      </c>
      <c r="CP5" s="52"/>
      <c r="CQ5" s="134"/>
      <c r="CR5" s="29">
        <f>CR4-CR8</f>
        <v>2256751.3837888651</v>
      </c>
      <c r="CS5" s="52"/>
      <c r="CT5" s="134"/>
      <c r="CU5" s="29">
        <f>CU4-CU8</f>
        <v>105336.71951026231</v>
      </c>
      <c r="CV5" s="52"/>
      <c r="CW5" s="134"/>
      <c r="CX5" s="29">
        <f>CX4-CX8</f>
        <v>665175.84223606344</v>
      </c>
      <c r="CY5" s="52"/>
      <c r="CZ5" s="29">
        <f>CZ4-CZ8</f>
        <v>1135134.5417951904</v>
      </c>
      <c r="DA5" s="134"/>
      <c r="DB5" s="29">
        <f>DB4-DB8</f>
        <v>206274.19247166882</v>
      </c>
      <c r="DC5" s="52"/>
      <c r="DD5" s="134"/>
      <c r="DE5" s="29">
        <f>DE4-DE8</f>
        <v>928012.05428104568</v>
      </c>
      <c r="DF5" s="52"/>
      <c r="DG5" s="134"/>
      <c r="DH5" s="29">
        <f>DH4-DH8</f>
        <v>917.54361737292857</v>
      </c>
      <c r="DI5" s="29">
        <f>DI4-DI8</f>
        <v>0</v>
      </c>
      <c r="DJ5" s="52"/>
      <c r="DK5" s="134"/>
      <c r="DL5" s="29">
        <f>DL4-DL8</f>
        <v>327111.40045773331</v>
      </c>
      <c r="DM5" s="52"/>
      <c r="DN5" s="29">
        <f t="shared" ref="DN5:DT5" si="1">DN4-DN8</f>
        <v>0</v>
      </c>
      <c r="DO5" s="29">
        <f t="shared" si="1"/>
        <v>0</v>
      </c>
      <c r="DP5" s="29">
        <f t="shared" si="1"/>
        <v>0</v>
      </c>
      <c r="DQ5" s="29">
        <f t="shared" si="1"/>
        <v>0</v>
      </c>
      <c r="DR5" s="29">
        <f t="shared" si="1"/>
        <v>0</v>
      </c>
      <c r="DS5" s="29">
        <f t="shared" si="1"/>
        <v>0</v>
      </c>
      <c r="DT5" s="29">
        <f t="shared" si="1"/>
        <v>371.12908108362581</v>
      </c>
      <c r="DU5" s="134"/>
      <c r="DV5" s="29">
        <f>DV4-DV8</f>
        <v>489534.91101258574</v>
      </c>
      <c r="DW5" s="52"/>
      <c r="DX5" s="134"/>
      <c r="DY5" s="29">
        <f>DY4-DY8</f>
        <v>2419072.6141985953</v>
      </c>
      <c r="DZ5" s="52"/>
      <c r="EA5" s="134"/>
      <c r="EB5" s="29">
        <f>EB4-EB8</f>
        <v>1712898.6148524806</v>
      </c>
      <c r="EC5" s="52"/>
      <c r="ED5" s="134"/>
      <c r="EE5" s="29">
        <f>EE4-EE8</f>
        <v>706173.99934611516</v>
      </c>
      <c r="EF5" s="52"/>
      <c r="EG5" s="29">
        <f>EG4-EG8</f>
        <v>0</v>
      </c>
      <c r="EH5" s="134"/>
      <c r="EI5" s="29">
        <f>EI4-EI8</f>
        <v>40871.085975118011</v>
      </c>
      <c r="EJ5" s="52"/>
      <c r="EK5" s="134"/>
      <c r="EL5" s="29">
        <f>EL4-EL8</f>
        <v>199102.63693399436</v>
      </c>
      <c r="EM5" s="52"/>
      <c r="EN5" s="134"/>
      <c r="EO5" s="29">
        <f>EO4-EO8</f>
        <v>259405.5943642715</v>
      </c>
      <c r="EP5" s="52"/>
      <c r="EQ5" s="134"/>
      <c r="ER5" s="29">
        <f>ER4-ER8</f>
        <v>414634.70023709163</v>
      </c>
      <c r="ES5" s="52"/>
      <c r="ET5" s="134"/>
      <c r="EU5" s="29">
        <f>EU4-EU8</f>
        <v>397124.62100316305</v>
      </c>
      <c r="EV5" s="52"/>
      <c r="EW5" s="134"/>
      <c r="EX5" s="29">
        <f>EX4-EX8</f>
        <v>291368.59560119035</v>
      </c>
      <c r="EY5" s="52"/>
      <c r="EZ5" s="134"/>
      <c r="FA5" s="29">
        <f>FA4-FA8</f>
        <v>1562507.0355297476</v>
      </c>
      <c r="FB5" s="52"/>
      <c r="FC5" s="134"/>
      <c r="FD5" s="29">
        <f>FD4-FD8</f>
        <v>282881.68358086608</v>
      </c>
      <c r="FE5" s="29">
        <f>FE4-FE8</f>
        <v>185427.99100818962</v>
      </c>
      <c r="FF5" s="52"/>
      <c r="FG5" s="134"/>
      <c r="FH5" s="29">
        <f>FH4-FH8</f>
        <v>23948.465484890883</v>
      </c>
      <c r="FI5" s="52"/>
      <c r="FJ5" s="134"/>
      <c r="FK5" s="29">
        <f>FK4-FK8</f>
        <v>32074.641481080354</v>
      </c>
      <c r="FL5" s="52"/>
      <c r="FM5" s="134"/>
      <c r="FN5" s="29">
        <f>FN4-FN8</f>
        <v>0</v>
      </c>
      <c r="FO5" s="29">
        <f>FO4-FO8</f>
        <v>125103.58383183845</v>
      </c>
      <c r="FP5" s="52"/>
      <c r="FQ5" s="134"/>
      <c r="FR5" s="29">
        <f>FR4-FR8</f>
        <v>7507846.2176016271</v>
      </c>
      <c r="FS5" s="52"/>
      <c r="FT5" s="134"/>
      <c r="FU5" s="29">
        <f>FU4-FU8</f>
        <v>6261134.7681226321</v>
      </c>
      <c r="FV5" s="52"/>
      <c r="FW5" s="134"/>
      <c r="FX5" s="29">
        <f>FX4-FX8</f>
        <v>380621.28909250256</v>
      </c>
      <c r="FY5" s="52"/>
      <c r="FZ5" s="134"/>
      <c r="GA5" s="29">
        <f>GA4-GA8</f>
        <v>9428.510861401548</v>
      </c>
      <c r="GB5" s="52"/>
      <c r="GC5" s="134"/>
      <c r="GD5" s="29">
        <f>GD4-GD8</f>
        <v>2156511.067969868</v>
      </c>
      <c r="GE5" s="52"/>
      <c r="GF5" s="134"/>
      <c r="GG5" s="29">
        <f>GG4-GG8</f>
        <v>355763.31282492657</v>
      </c>
      <c r="GH5" s="52"/>
      <c r="GI5" s="134"/>
      <c r="GJ5" s="29">
        <f>GJ4-GJ8</f>
        <v>190381.5550869446</v>
      </c>
      <c r="GK5" s="52"/>
      <c r="GL5" s="134"/>
      <c r="GM5" s="29">
        <f>GM4-GM8</f>
        <v>56097.116380391381</v>
      </c>
      <c r="GN5" s="52"/>
      <c r="GO5" s="134"/>
      <c r="GP5" s="29">
        <f>GP4-GP8</f>
        <v>0</v>
      </c>
      <c r="GQ5" s="52"/>
      <c r="GR5" s="134"/>
      <c r="GS5" s="29">
        <f>GS4-GS8</f>
        <v>64505.047515689221</v>
      </c>
      <c r="GT5" s="52"/>
      <c r="GU5" s="134"/>
      <c r="GV5" s="29">
        <f>GV4-GV8</f>
        <v>44779.593841900991</v>
      </c>
      <c r="GW5" s="23"/>
      <c r="GX5" s="136"/>
    </row>
    <row r="6" spans="1:206" s="36" customFormat="1">
      <c r="A6" s="32"/>
      <c r="B6" s="35" t="s">
        <v>670</v>
      </c>
      <c r="C6" s="33"/>
      <c r="D6" s="38">
        <f>D5/D8</f>
        <v>0.21640179655021896</v>
      </c>
      <c r="E6" s="38">
        <f>E5/E8</f>
        <v>0.21640179655021888</v>
      </c>
      <c r="F6" s="38">
        <f>F5/F8</f>
        <v>0.21640179655021907</v>
      </c>
      <c r="G6" s="52"/>
      <c r="H6" s="141"/>
      <c r="I6" s="38">
        <f>I5/I8</f>
        <v>0.21640179655021891</v>
      </c>
      <c r="J6" s="52"/>
      <c r="K6" s="141"/>
      <c r="L6" s="38">
        <f>L5/L8</f>
        <v>0.21640179655021899</v>
      </c>
      <c r="M6" s="52"/>
      <c r="N6" s="141"/>
      <c r="O6" s="38">
        <f>O5/O8</f>
        <v>0.21640179655021891</v>
      </c>
      <c r="P6" s="38">
        <f>P5/P8</f>
        <v>0.21640179655021902</v>
      </c>
      <c r="Q6" s="52"/>
      <c r="R6" s="141"/>
      <c r="S6" s="38">
        <f>S5/S8</f>
        <v>0.21640179655021896</v>
      </c>
      <c r="T6" s="52"/>
      <c r="U6" s="141"/>
      <c r="V6" s="38">
        <f>V5/V8</f>
        <v>0.21640179655021904</v>
      </c>
      <c r="W6" s="52"/>
      <c r="X6" s="141"/>
      <c r="Y6" s="38">
        <f>Y5/Y8</f>
        <v>0.21640179655021893</v>
      </c>
      <c r="Z6" s="52"/>
      <c r="AA6" s="141"/>
      <c r="AB6" s="38">
        <f>AB5/AB8</f>
        <v>0.21640179655021885</v>
      </c>
      <c r="AC6" s="52"/>
      <c r="AD6" s="141"/>
      <c r="AE6" s="38">
        <f>AE5/AE8</f>
        <v>0.21640179655021888</v>
      </c>
      <c r="AF6" s="52"/>
      <c r="AG6" s="141"/>
      <c r="AH6" s="38">
        <f>AH5/AH8</f>
        <v>0.21640179655021902</v>
      </c>
      <c r="AI6" s="52"/>
      <c r="AJ6" s="141"/>
      <c r="AK6" s="38">
        <f>AK5/AK8</f>
        <v>0.21640179655021888</v>
      </c>
      <c r="AL6" s="52"/>
      <c r="AM6" s="141"/>
      <c r="AN6" s="38">
        <f>AN5/AN8</f>
        <v>0.21640179655021904</v>
      </c>
      <c r="AO6" s="52"/>
      <c r="AP6" s="141"/>
      <c r="AQ6" s="38">
        <f>AQ5/AQ8</f>
        <v>0.21640179655021902</v>
      </c>
      <c r="AR6" s="52"/>
      <c r="AS6" s="141"/>
      <c r="AT6" s="38">
        <f>AT5/AT8</f>
        <v>0.21640179655021896</v>
      </c>
      <c r="AU6" s="52"/>
      <c r="AV6" s="134"/>
      <c r="AW6" s="38">
        <f>AW5/AW8</f>
        <v>0.21640179655021896</v>
      </c>
      <c r="AX6" s="52"/>
      <c r="AY6" s="141"/>
      <c r="AZ6" s="38">
        <f>AZ5/AZ8</f>
        <v>0.21640179655021904</v>
      </c>
      <c r="BA6" s="52"/>
      <c r="BB6" s="141"/>
      <c r="BC6" s="38">
        <f>BC5/BC8</f>
        <v>0.21640179655021907</v>
      </c>
      <c r="BD6" s="52"/>
      <c r="BE6" s="134"/>
      <c r="BF6" s="38">
        <f>BF5/BF8</f>
        <v>0.21640179655021902</v>
      </c>
      <c r="BG6" s="52"/>
      <c r="BH6" s="134"/>
      <c r="BI6" s="38">
        <f>BI5/BI8</f>
        <v>0.21640179655021885</v>
      </c>
      <c r="BJ6" s="52"/>
      <c r="BK6" s="134"/>
      <c r="BL6" s="38">
        <f>BL5/BL8</f>
        <v>0.21640179655021904</v>
      </c>
      <c r="BM6" s="38">
        <f>BM5/BM8</f>
        <v>0.21640179655021907</v>
      </c>
      <c r="BN6" s="52"/>
      <c r="BO6" s="134"/>
      <c r="BP6" s="38">
        <f>BP5/BP8</f>
        <v>0.21640179655021891</v>
      </c>
      <c r="BQ6" s="52"/>
      <c r="BR6" s="134"/>
      <c r="BS6" s="38">
        <f>BS5/BS8</f>
        <v>0.21640179655021891</v>
      </c>
      <c r="BT6" s="52"/>
      <c r="BU6" s="134"/>
      <c r="BV6" s="38">
        <f>BV5/BV8</f>
        <v>0.21640179655021891</v>
      </c>
      <c r="BW6" s="52"/>
      <c r="BX6" s="134"/>
      <c r="BY6" s="38">
        <f>BY5/BY8</f>
        <v>0.21640179655021893</v>
      </c>
      <c r="BZ6" s="52"/>
      <c r="CA6" s="134"/>
      <c r="CB6" s="38">
        <f>CB5/CB8</f>
        <v>0.21640179655021885</v>
      </c>
      <c r="CC6" s="38" t="e">
        <f>CC5/CC8</f>
        <v>#DIV/0!</v>
      </c>
      <c r="CD6" s="52"/>
      <c r="CE6" s="134"/>
      <c r="CF6" s="38">
        <f>CF5/CF8</f>
        <v>0.2164017965502191</v>
      </c>
      <c r="CG6" s="52"/>
      <c r="CH6" s="134"/>
      <c r="CI6" s="38">
        <f>CI5/CI8</f>
        <v>0.21640179655021907</v>
      </c>
      <c r="CJ6" s="52"/>
      <c r="CK6" s="134"/>
      <c r="CL6" s="38">
        <f>CL5/CL8</f>
        <v>0.21640179655021913</v>
      </c>
      <c r="CM6" s="52"/>
      <c r="CN6" s="134"/>
      <c r="CO6" s="38">
        <f>CO5/CO8</f>
        <v>0.21640179655021893</v>
      </c>
      <c r="CP6" s="52"/>
      <c r="CQ6" s="134"/>
      <c r="CR6" s="38">
        <f>CR5/CR8</f>
        <v>0.21640179655021907</v>
      </c>
      <c r="CS6" s="52"/>
      <c r="CT6" s="134"/>
      <c r="CU6" s="38">
        <f>CU5/CU8</f>
        <v>0.21640179655021902</v>
      </c>
      <c r="CV6" s="52"/>
      <c r="CW6" s="134"/>
      <c r="CX6" s="38">
        <f>CX5/CX8</f>
        <v>0.2164017965502191</v>
      </c>
      <c r="CY6" s="52"/>
      <c r="CZ6" s="38">
        <f>CZ5/CZ8</f>
        <v>0.21640179655021888</v>
      </c>
      <c r="DA6" s="134"/>
      <c r="DB6" s="38">
        <f>DB5/DB8</f>
        <v>0.21640179655021907</v>
      </c>
      <c r="DC6" s="52"/>
      <c r="DD6" s="134"/>
      <c r="DE6" s="38">
        <f>DE5/DE8</f>
        <v>0.21640179655021907</v>
      </c>
      <c r="DF6" s="52"/>
      <c r="DG6" s="134"/>
      <c r="DH6" s="38">
        <f>DH5/DH8</f>
        <v>0.21640179655021899</v>
      </c>
      <c r="DI6" s="38" t="e">
        <f>DI5/DI8</f>
        <v>#DIV/0!</v>
      </c>
      <c r="DJ6" s="52"/>
      <c r="DK6" s="134"/>
      <c r="DL6" s="38">
        <f>DL5/DL8</f>
        <v>0.21640179655021904</v>
      </c>
      <c r="DM6" s="52"/>
      <c r="DN6" s="38" t="e">
        <f t="shared" ref="DN6:DT6" si="2">DN5/DN8</f>
        <v>#DIV/0!</v>
      </c>
      <c r="DO6" s="38" t="e">
        <f t="shared" si="2"/>
        <v>#DIV/0!</v>
      </c>
      <c r="DP6" s="38" t="e">
        <f t="shared" si="2"/>
        <v>#DIV/0!</v>
      </c>
      <c r="DQ6" s="38" t="e">
        <f t="shared" si="2"/>
        <v>#DIV/0!</v>
      </c>
      <c r="DR6" s="38" t="e">
        <f t="shared" si="2"/>
        <v>#DIV/0!</v>
      </c>
      <c r="DS6" s="38" t="e">
        <f t="shared" si="2"/>
        <v>#DIV/0!</v>
      </c>
      <c r="DT6" s="38">
        <f t="shared" si="2"/>
        <v>0.21640179655021913</v>
      </c>
      <c r="DU6" s="134"/>
      <c r="DV6" s="38">
        <f>DV5/DV8</f>
        <v>0.21640179655021893</v>
      </c>
      <c r="DW6" s="52"/>
      <c r="DX6" s="134"/>
      <c r="DY6" s="38">
        <f>DY5/DY8</f>
        <v>0.21640179655021899</v>
      </c>
      <c r="DZ6" s="52"/>
      <c r="EA6" s="134"/>
      <c r="EB6" s="38">
        <f>EB5/EB8</f>
        <v>0.21640179655021902</v>
      </c>
      <c r="EC6" s="52"/>
      <c r="ED6" s="134"/>
      <c r="EE6" s="38">
        <f>EE5/EE8</f>
        <v>0.21640179655021891</v>
      </c>
      <c r="EF6" s="52"/>
      <c r="EG6" s="38" t="e">
        <f>EG5/EG8</f>
        <v>#DIV/0!</v>
      </c>
      <c r="EH6" s="134"/>
      <c r="EI6" s="38">
        <f>EI5/EI8</f>
        <v>0.21640179655021888</v>
      </c>
      <c r="EJ6" s="52"/>
      <c r="EK6" s="134"/>
      <c r="EL6" s="38">
        <f>EL5/EL8</f>
        <v>0.21640179655021882</v>
      </c>
      <c r="EM6" s="52"/>
      <c r="EN6" s="134"/>
      <c r="EO6" s="38">
        <f>EO5/EO8</f>
        <v>0.21640179655021893</v>
      </c>
      <c r="EP6" s="52"/>
      <c r="EQ6" s="134"/>
      <c r="ER6" s="38">
        <f>ER5/ER8</f>
        <v>0.21640179655021893</v>
      </c>
      <c r="ES6" s="52"/>
      <c r="ET6" s="134"/>
      <c r="EU6" s="38">
        <f>EU5/EU8</f>
        <v>0.21640179655021907</v>
      </c>
      <c r="EV6" s="52"/>
      <c r="EW6" s="134"/>
      <c r="EX6" s="38">
        <f>EX5/EX8</f>
        <v>0.21640179655021899</v>
      </c>
      <c r="EY6" s="52"/>
      <c r="EZ6" s="134"/>
      <c r="FA6" s="38">
        <f>FA5/FA8</f>
        <v>0.21640179655021896</v>
      </c>
      <c r="FB6" s="52"/>
      <c r="FC6" s="134"/>
      <c r="FD6" s="38">
        <f>FD5/FD8</f>
        <v>0.21640179655021888</v>
      </c>
      <c r="FE6" s="38">
        <f>FE5/FE8</f>
        <v>0.21640179655021902</v>
      </c>
      <c r="FF6" s="52"/>
      <c r="FG6" s="134"/>
      <c r="FH6" s="38">
        <f>FH5/FH8</f>
        <v>0.21640179655021885</v>
      </c>
      <c r="FI6" s="52"/>
      <c r="FJ6" s="134"/>
      <c r="FK6" s="38">
        <f>FK5/FK8</f>
        <v>0.21640179655021896</v>
      </c>
      <c r="FL6" s="52"/>
      <c r="FM6" s="134"/>
      <c r="FN6" s="38" t="e">
        <f>FN5/FN8</f>
        <v>#DIV/0!</v>
      </c>
      <c r="FO6" s="38">
        <f>FO5/FO8</f>
        <v>0.2164017965502191</v>
      </c>
      <c r="FP6" s="52"/>
      <c r="FQ6" s="134"/>
      <c r="FR6" s="38">
        <f>FR5/FR8</f>
        <v>0.21640179655021902</v>
      </c>
      <c r="FS6" s="52"/>
      <c r="FT6" s="134"/>
      <c r="FU6" s="38">
        <f>FU5/FU8</f>
        <v>0.21640179655021882</v>
      </c>
      <c r="FV6" s="52"/>
      <c r="FW6" s="134"/>
      <c r="FX6" s="38">
        <f>FX5/FX8</f>
        <v>0.2164017965502191</v>
      </c>
      <c r="FY6" s="52"/>
      <c r="FZ6" s="134"/>
      <c r="GA6" s="38">
        <f>GA5/GA8</f>
        <v>0.21640179655021902</v>
      </c>
      <c r="GB6" s="52"/>
      <c r="GC6" s="134"/>
      <c r="GD6" s="38">
        <f>GD5/GD8</f>
        <v>0.21640179655021907</v>
      </c>
      <c r="GE6" s="52"/>
      <c r="GF6" s="134"/>
      <c r="GG6" s="38">
        <f>GG5/GG8</f>
        <v>0.21640179655021913</v>
      </c>
      <c r="GH6" s="52"/>
      <c r="GI6" s="134"/>
      <c r="GJ6" s="38">
        <f>GJ5/GJ8</f>
        <v>0.21640179655021885</v>
      </c>
      <c r="GK6" s="52"/>
      <c r="GL6" s="134"/>
      <c r="GM6" s="38">
        <f>GM5/GM8</f>
        <v>0.21640179655021879</v>
      </c>
      <c r="GN6" s="52"/>
      <c r="GO6" s="134"/>
      <c r="GP6" s="38" t="e">
        <f>GP5/GP8</f>
        <v>#DIV/0!</v>
      </c>
      <c r="GQ6" s="52"/>
      <c r="GR6" s="134"/>
      <c r="GS6" s="38">
        <f>GS5/GS8</f>
        <v>0.21640179655021879</v>
      </c>
      <c r="GT6" s="52"/>
      <c r="GU6" s="134"/>
      <c r="GV6" s="38">
        <f>GV5/GV8</f>
        <v>0.21640179655021893</v>
      </c>
      <c r="GW6" s="23"/>
      <c r="GX6" s="136"/>
    </row>
    <row r="7" spans="1:206" s="36" customFormat="1">
      <c r="A7" s="32"/>
      <c r="B7" s="35" t="s">
        <v>671</v>
      </c>
      <c r="C7" s="33"/>
      <c r="D7" s="34">
        <f>D8/$D$8</f>
        <v>1</v>
      </c>
      <c r="E7" s="34">
        <f>E8/$D$8</f>
        <v>0.23070849934234877</v>
      </c>
      <c r="F7" s="34">
        <f>F8/$D$8</f>
        <v>0.10256840510496826</v>
      </c>
      <c r="G7" s="53">
        <f>G8-F4</f>
        <v>0</v>
      </c>
      <c r="H7" s="142"/>
      <c r="I7" s="34">
        <f>I8/$D$8</f>
        <v>5.5751746005090475E-2</v>
      </c>
      <c r="J7" s="53">
        <f>J8-I4</f>
        <v>0</v>
      </c>
      <c r="K7" s="142"/>
      <c r="L7" s="34">
        <f>L8/$D$8</f>
        <v>4.6155782297235708E-2</v>
      </c>
      <c r="M7" s="53">
        <f>M8-L4</f>
        <v>0</v>
      </c>
      <c r="N7" s="142"/>
      <c r="O7" s="34">
        <f>O8/$D$8</f>
        <v>1.0025523537942383E-2</v>
      </c>
      <c r="P7" s="34">
        <f>P8/$D$8</f>
        <v>4.7303678146680961E-3</v>
      </c>
      <c r="Q7" s="53">
        <f>Q8-O4</f>
        <v>0</v>
      </c>
      <c r="R7" s="142"/>
      <c r="S7" s="34">
        <f>S8/$D$8</f>
        <v>3.6572406495840831E-3</v>
      </c>
      <c r="T7" s="53">
        <f>S4-T8</f>
        <v>0</v>
      </c>
      <c r="U7" s="142"/>
      <c r="V7" s="34">
        <f>V8/$D$8</f>
        <v>9.9114220459647476E-6</v>
      </c>
      <c r="W7" s="53">
        <f>W8-V4</f>
        <v>0</v>
      </c>
      <c r="X7" s="142"/>
      <c r="Y7" s="34">
        <f>Y8/$D$8</f>
        <v>3.6041534712599078E-5</v>
      </c>
      <c r="Z7" s="53">
        <f>Z8-Y4</f>
        <v>0</v>
      </c>
      <c r="AA7" s="142"/>
      <c r="AB7" s="34">
        <f>AB8/$D$8</f>
        <v>9.880266141513187E-4</v>
      </c>
      <c r="AC7" s="53">
        <f>AC8-AB4</f>
        <v>0</v>
      </c>
      <c r="AD7" s="142"/>
      <c r="AE7" s="34">
        <f>AE8/$D$8</f>
        <v>8.6787615126441783E-4</v>
      </c>
      <c r="AF7" s="53">
        <f>AF8-AE4</f>
        <v>0</v>
      </c>
      <c r="AG7" s="142"/>
      <c r="AH7" s="34">
        <f>AH8/$D$8</f>
        <v>8.8862406141397061E-6</v>
      </c>
      <c r="AI7" s="53">
        <f>AI8-AH4</f>
        <v>0</v>
      </c>
      <c r="AJ7" s="142"/>
      <c r="AK7" s="34">
        <f>AK8/$D$8</f>
        <v>8.5898991065027806E-4</v>
      </c>
      <c r="AL7" s="53">
        <f>AL8-AK4</f>
        <v>0</v>
      </c>
      <c r="AM7" s="142"/>
      <c r="AN7" s="34">
        <f>AN8/$D$8</f>
        <v>1.0011537420166411E-5</v>
      </c>
      <c r="AO7" s="53">
        <f>AO8-AN4</f>
        <v>0</v>
      </c>
      <c r="AP7" s="142"/>
      <c r="AQ7" s="34">
        <f>AQ8/$D$8</f>
        <v>7.4538489081330756E-3</v>
      </c>
      <c r="AR7" s="53">
        <f>AR8-AQ4</f>
        <v>0</v>
      </c>
      <c r="AS7" s="142"/>
      <c r="AT7" s="34">
        <f>AT8/$D$8</f>
        <v>0.15677289856699572</v>
      </c>
      <c r="AU7" s="53">
        <f>AU8-AT4</f>
        <v>0</v>
      </c>
      <c r="AV7" s="135"/>
      <c r="AW7" s="34">
        <f>AW8/$D$8</f>
        <v>1.1784935606279426E-2</v>
      </c>
      <c r="AX7" s="53">
        <f>AX8-AW4</f>
        <v>0</v>
      </c>
      <c r="AY7" s="142"/>
      <c r="AZ7" s="34">
        <f>AZ8/$D$8</f>
        <v>1.4638269323522118E-4</v>
      </c>
      <c r="BA7" s="53">
        <f>BA8-AZ4</f>
        <v>0</v>
      </c>
      <c r="BB7" s="142"/>
      <c r="BC7" s="34">
        <f>BC8/$D$8</f>
        <v>4.0046149680665648E-4</v>
      </c>
      <c r="BD7" s="53">
        <f>BD8-BC4</f>
        <v>0</v>
      </c>
      <c r="BE7" s="135"/>
      <c r="BF7" s="34">
        <f>BF8/$D$8</f>
        <v>1.0207627196462011E-3</v>
      </c>
      <c r="BG7" s="53">
        <f>BG8-BF4</f>
        <v>0</v>
      </c>
      <c r="BH7" s="135"/>
      <c r="BI7" s="34">
        <f>BI8/$D$8</f>
        <v>3.0357654338204988E-3</v>
      </c>
      <c r="BJ7" s="53">
        <f>BJ8-BI4</f>
        <v>0</v>
      </c>
      <c r="BK7" s="135"/>
      <c r="BL7" s="34">
        <f>BL8/$D$8</f>
        <v>0.13281224464158123</v>
      </c>
      <c r="BM7" s="34">
        <f>BM8/$D$8</f>
        <v>7.5723459756265711E-3</v>
      </c>
      <c r="BN7" s="53">
        <f>BL4-BN8</f>
        <v>0</v>
      </c>
      <c r="BO7" s="135"/>
      <c r="BP7" s="34">
        <f>BP8/$D$8</f>
        <v>6.806906763964643E-3</v>
      </c>
      <c r="BQ7" s="53">
        <f>BQ8-BP4</f>
        <v>0</v>
      </c>
      <c r="BR7" s="135"/>
      <c r="BS7" s="34">
        <f>BS8/$D$8</f>
        <v>1.6844478386269202E-3</v>
      </c>
      <c r="BT7" s="53">
        <f>BT8-BS4</f>
        <v>0</v>
      </c>
      <c r="BU7" s="135"/>
      <c r="BV7" s="34">
        <f>BV8/$D$8</f>
        <v>0.40162533388697425</v>
      </c>
      <c r="BW7" s="53">
        <f>BW8-BV4</f>
        <v>0</v>
      </c>
      <c r="BX7" s="135"/>
      <c r="BY7" s="34">
        <f>BY8/$D$8</f>
        <v>0.34694520326477118</v>
      </c>
      <c r="BZ7" s="53">
        <f>BZ8-BY4</f>
        <v>0</v>
      </c>
      <c r="CA7" s="135"/>
      <c r="CB7" s="34">
        <f>CB8/$D$8</f>
        <v>4.73406232426688E-2</v>
      </c>
      <c r="CC7" s="34">
        <f>CC8/$D$8</f>
        <v>0</v>
      </c>
      <c r="CD7" s="53">
        <f>CB4-CD8</f>
        <v>0</v>
      </c>
      <c r="CE7" s="135"/>
      <c r="CF7" s="34">
        <f>CF8/$D$8</f>
        <v>0.1457404993429974</v>
      </c>
      <c r="CG7" s="53">
        <f>CG8-CF4</f>
        <v>0</v>
      </c>
      <c r="CH7" s="135"/>
      <c r="CI7" s="34">
        <f>CI8/$D$8</f>
        <v>2.8640345490142339E-3</v>
      </c>
      <c r="CJ7" s="53">
        <f>CJ8-CI4</f>
        <v>0</v>
      </c>
      <c r="CK7" s="135"/>
      <c r="CL7" s="34">
        <f>CL8/$D$8</f>
        <v>2.6891389972063791E-4</v>
      </c>
      <c r="CM7" s="53">
        <f>CM8-CL4</f>
        <v>0</v>
      </c>
      <c r="CN7" s="135"/>
      <c r="CO7" s="34">
        <f>CO8/$D$8</f>
        <v>2.1956449885767032E-3</v>
      </c>
      <c r="CP7" s="53">
        <f>CP8-CO4</f>
        <v>0</v>
      </c>
      <c r="CQ7" s="135"/>
      <c r="CR7" s="34">
        <f>CR8/$D$8</f>
        <v>1.5660834119903946E-2</v>
      </c>
      <c r="CS7" s="53">
        <f>CS8-CR4</f>
        <v>0</v>
      </c>
      <c r="CT7" s="135"/>
      <c r="CU7" s="34">
        <f>CU8/$D$8</f>
        <v>7.3098920104147614E-4</v>
      </c>
      <c r="CV7" s="53">
        <f>CV8-CU4</f>
        <v>0</v>
      </c>
      <c r="CW7" s="135"/>
      <c r="CX7" s="34">
        <f>CX8/$D$8</f>
        <v>4.6160195583161276E-3</v>
      </c>
      <c r="CY7" s="53">
        <f>CY8-CX4</f>
        <v>0</v>
      </c>
      <c r="CZ7" s="34">
        <f>CZ8/$D$8</f>
        <v>7.8773204219693711E-3</v>
      </c>
      <c r="DA7" s="135"/>
      <c r="DB7" s="34">
        <f>DB8/$D$8</f>
        <v>1.4314496203353935E-3</v>
      </c>
      <c r="DC7" s="53">
        <f>DC8-DB4</f>
        <v>0</v>
      </c>
      <c r="DD7" s="135"/>
      <c r="DE7" s="34">
        <f>DE8/$D$8</f>
        <v>6.4399840176309203E-3</v>
      </c>
      <c r="DF7" s="53">
        <f>DF8-DE4</f>
        <v>0</v>
      </c>
      <c r="DG7" s="135"/>
      <c r="DH7" s="34">
        <f>DH8/$D$8</f>
        <v>6.3673377992258372E-6</v>
      </c>
      <c r="DI7" s="34">
        <f>DI8/$D$8</f>
        <v>0</v>
      </c>
      <c r="DJ7" s="53">
        <f>DJ8-DI4</f>
        <v>0</v>
      </c>
      <c r="DK7" s="135"/>
      <c r="DL7" s="34">
        <f>DL8/$D$8</f>
        <v>2.2700052022111938E-3</v>
      </c>
      <c r="DM7" s="53">
        <f>DM8-DL4</f>
        <v>0</v>
      </c>
      <c r="DN7" s="34">
        <f t="shared" ref="DN7:DT7" si="3">DN8/$D$8</f>
        <v>0</v>
      </c>
      <c r="DO7" s="34">
        <f t="shared" si="3"/>
        <v>0</v>
      </c>
      <c r="DP7" s="34">
        <f t="shared" si="3"/>
        <v>0</v>
      </c>
      <c r="DQ7" s="34">
        <f t="shared" si="3"/>
        <v>0</v>
      </c>
      <c r="DR7" s="34">
        <f t="shared" si="3"/>
        <v>0</v>
      </c>
      <c r="DS7" s="34">
        <f t="shared" si="3"/>
        <v>0</v>
      </c>
      <c r="DT7" s="34">
        <f t="shared" si="3"/>
        <v>2.5754680013378095E-6</v>
      </c>
      <c r="DU7" s="135"/>
      <c r="DV7" s="34">
        <f>DV8/$D$8</f>
        <v>3.3971509189455787E-3</v>
      </c>
      <c r="DW7" s="53">
        <f>DW8-DV4</f>
        <v>0</v>
      </c>
      <c r="DX7" s="135"/>
      <c r="DY7" s="34">
        <f>DY8/$D$8</f>
        <v>1.678727005868139E-2</v>
      </c>
      <c r="DZ7" s="53">
        <f>DZ8-DY4</f>
        <v>0</v>
      </c>
      <c r="EA7" s="135"/>
      <c r="EB7" s="34">
        <f>EB8/$D$8</f>
        <v>1.1886741829035985E-2</v>
      </c>
      <c r="EC7" s="53">
        <f>EC8-EB4</f>
        <v>0</v>
      </c>
      <c r="ED7" s="135"/>
      <c r="EE7" s="34">
        <f>EE8/$D$8</f>
        <v>4.9005282296454098E-3</v>
      </c>
      <c r="EF7" s="53">
        <f>EF8-EE4</f>
        <v>0</v>
      </c>
      <c r="EG7" s="34">
        <f>EG8/$D$8</f>
        <v>0</v>
      </c>
      <c r="EH7" s="135"/>
      <c r="EI7" s="34">
        <f>EI8/$D$8</f>
        <v>2.8362685511331445E-4</v>
      </c>
      <c r="EJ7" s="53">
        <f>EJ8-EI4</f>
        <v>0</v>
      </c>
      <c r="EK7" s="135"/>
      <c r="EL7" s="34">
        <f>EL8/$D$8</f>
        <v>1.3816822678197464E-3</v>
      </c>
      <c r="EM7" s="53">
        <f>EM8-EL4</f>
        <v>0</v>
      </c>
      <c r="EN7" s="135"/>
      <c r="EO7" s="34">
        <f>EO8/$D$8</f>
        <v>1.8001575239065077E-3</v>
      </c>
      <c r="EP7" s="53">
        <f>EP8-EO4</f>
        <v>0</v>
      </c>
      <c r="EQ7" s="135"/>
      <c r="ER7" s="34">
        <f>ER8/$D$8</f>
        <v>2.8773773253955868E-3</v>
      </c>
      <c r="ES7" s="53">
        <f>ES8-ER4</f>
        <v>0</v>
      </c>
      <c r="ET7" s="135"/>
      <c r="EU7" s="34">
        <f>EU8/$D$8</f>
        <v>2.7558652934195427E-3</v>
      </c>
      <c r="EV7" s="53">
        <f>EV8-EU4</f>
        <v>0</v>
      </c>
      <c r="EW7" s="135"/>
      <c r="EX7" s="34">
        <f>EX8/$D$8</f>
        <v>2.0219662990961199E-3</v>
      </c>
      <c r="EY7" s="53">
        <f>EY8-EX4</f>
        <v>0</v>
      </c>
      <c r="EZ7" s="135"/>
      <c r="FA7" s="34">
        <f>FA8/$D$8</f>
        <v>1.0843092274316561E-2</v>
      </c>
      <c r="FB7" s="53">
        <f>FB8-FA4</f>
        <v>0</v>
      </c>
      <c r="FC7" s="135"/>
      <c r="FD7" s="34">
        <f>FD8/$D$8</f>
        <v>1.963070967383785E-3</v>
      </c>
      <c r="FE7" s="34">
        <f>FE8/$D$8</f>
        <v>1.286786408652086E-3</v>
      </c>
      <c r="FF7" s="53">
        <f>FF8-FE4</f>
        <v>547790.49257267674</v>
      </c>
      <c r="FG7" s="135"/>
      <c r="FH7" s="34">
        <f>FH8/$D$8</f>
        <v>1.6619152117476241E-4</v>
      </c>
      <c r="FI7" s="53">
        <f>FI8-FH4</f>
        <v>0</v>
      </c>
      <c r="FJ7" s="135"/>
      <c r="FK7" s="34">
        <f>FK8/$D$8</f>
        <v>2.2258350800133378E-4</v>
      </c>
      <c r="FL7" s="53">
        <f>FL8-FK4</f>
        <v>0</v>
      </c>
      <c r="FM7" s="135"/>
      <c r="FN7" s="34">
        <f>FN8/$D$8</f>
        <v>0</v>
      </c>
      <c r="FO7" s="34">
        <f>FO8/$D$8</f>
        <v>8.6816230102696086E-4</v>
      </c>
      <c r="FP7" s="53">
        <f>FP8-FO4</f>
        <v>-703211.46383183834</v>
      </c>
      <c r="FQ7" s="135"/>
      <c r="FR7" s="34">
        <f>FR8/$D$8</f>
        <v>5.2101057766586363E-2</v>
      </c>
      <c r="FS7" s="53">
        <f>FS8-FR4</f>
        <v>0</v>
      </c>
      <c r="FT7" s="135"/>
      <c r="FU7" s="34">
        <f>FU8/$D$8</f>
        <v>4.3449444059410668E-2</v>
      </c>
      <c r="FV7" s="53">
        <f>FV8-FU4</f>
        <v>0</v>
      </c>
      <c r="FW7" s="135"/>
      <c r="FX7" s="34">
        <f>FX8/$D$8</f>
        <v>2.6413396326244887E-3</v>
      </c>
      <c r="FY7" s="53">
        <f>FY8-FX4</f>
        <v>0</v>
      </c>
      <c r="FZ7" s="135"/>
      <c r="GA7" s="34">
        <f>GA8/$D$8</f>
        <v>6.5429601886503961E-5</v>
      </c>
      <c r="GB7" s="53">
        <f>GB8-GA4</f>
        <v>0</v>
      </c>
      <c r="GC7" s="135"/>
      <c r="GD7" s="34">
        <f>GD8/$D$8</f>
        <v>1.4965211655929879E-2</v>
      </c>
      <c r="GE7" s="53">
        <f>GE8-GD4</f>
        <v>0</v>
      </c>
      <c r="GF7" s="135"/>
      <c r="GG7" s="34">
        <f>GG8/$D$8</f>
        <v>2.4688365178908551E-3</v>
      </c>
      <c r="GH7" s="53">
        <f>GH8-GG4</f>
        <v>0</v>
      </c>
      <c r="GI7" s="135"/>
      <c r="GJ7" s="34">
        <f>GJ8/$D$8</f>
        <v>1.3211619033995201E-3</v>
      </c>
      <c r="GK7" s="53">
        <f>GK8-GJ4</f>
        <v>0</v>
      </c>
      <c r="GL7" s="135"/>
      <c r="GM7" s="34">
        <f>GM8/$D$8</f>
        <v>3.8928862104575069E-4</v>
      </c>
      <c r="GN7" s="53">
        <f>GN8-GM4</f>
        <v>0</v>
      </c>
      <c r="GO7" s="135"/>
      <c r="GP7" s="34">
        <f>GP8/$D$8</f>
        <v>0</v>
      </c>
      <c r="GQ7" s="53">
        <f>GQ8-GP4</f>
        <v>0</v>
      </c>
      <c r="GR7" s="135"/>
      <c r="GS7" s="34">
        <f>GS8/$D$8</f>
        <v>4.4763586113048055E-4</v>
      </c>
      <c r="GT7" s="53">
        <f>GT8-GS4</f>
        <v>0</v>
      </c>
      <c r="GU7" s="135"/>
      <c r="GV7" s="34">
        <f>GV8/$D$8</f>
        <v>3.1075013231510412E-4</v>
      </c>
      <c r="GW7" s="55">
        <f>GW8-GV4</f>
        <v>0</v>
      </c>
      <c r="GX7" s="136"/>
    </row>
    <row r="8" spans="1:206" s="24" customFormat="1">
      <c r="A8" s="21"/>
      <c r="B8" s="22" t="s">
        <v>297</v>
      </c>
      <c r="C8" s="22" t="s">
        <v>482</v>
      </c>
      <c r="D8" s="29">
        <f>D9+D62+D97+D111</f>
        <v>665898391.71333325</v>
      </c>
      <c r="E8" s="23">
        <f>E9+E62+E97+E111</f>
        <v>153628418.66666666</v>
      </c>
      <c r="F8" s="23">
        <f>F9+F62+F97+F111</f>
        <v>68300136</v>
      </c>
      <c r="G8" s="23">
        <f>G9+G62+G97+G111</f>
        <v>83080408.135024309</v>
      </c>
      <c r="H8" s="40">
        <f>F8/$F$8</f>
        <v>1</v>
      </c>
      <c r="I8" s="23">
        <f>I9+I62+I97+I111</f>
        <v>37124998</v>
      </c>
      <c r="J8" s="23">
        <f>J9+J62+J97+J111</f>
        <v>45158914.264123283</v>
      </c>
      <c r="K8" s="40">
        <f>I8/$I$8</f>
        <v>1</v>
      </c>
      <c r="L8" s="23">
        <f>L9+L62+L97+L111</f>
        <v>30735061.199999996</v>
      </c>
      <c r="M8" s="23">
        <f>M9+M62+M97+M111</f>
        <v>37386183.660760932</v>
      </c>
      <c r="N8" s="40">
        <f>L8/$L$8</f>
        <v>1</v>
      </c>
      <c r="O8" s="23">
        <f>O9+O62+O97+O111</f>
        <v>6675980</v>
      </c>
      <c r="P8" s="23">
        <f>P9+P62+P97+P111</f>
        <v>3149944.32</v>
      </c>
      <c r="Q8" s="23">
        <f>Q9+Q62+Q97+Q111</f>
        <v>8120674.0657333322</v>
      </c>
      <c r="R8" s="43">
        <f>O8/$O$8</f>
        <v>1</v>
      </c>
      <c r="S8" s="23">
        <f>S9+S62+S97+S111</f>
        <v>2435350.666666667</v>
      </c>
      <c r="T8" s="23">
        <f>T9+T62+T97+T111</f>
        <v>2962364.9261631072</v>
      </c>
      <c r="U8" s="43">
        <f>S8/$S$8</f>
        <v>1</v>
      </c>
      <c r="V8" s="23">
        <f>V9+V62+V97+V111</f>
        <v>6600</v>
      </c>
      <c r="W8" s="23">
        <f>W9+W62+W97+W111</f>
        <v>8028.2518572314457</v>
      </c>
      <c r="X8" s="43">
        <f>V8/$V$8</f>
        <v>1</v>
      </c>
      <c r="Y8" s="23">
        <f>Y9+Y62+Y97+Y111</f>
        <v>24000</v>
      </c>
      <c r="Z8" s="23">
        <f>Z9+Z62+Z97+Z111</f>
        <v>29193.643117205254</v>
      </c>
      <c r="AA8" s="43">
        <f>Y8/$Y$8</f>
        <v>1</v>
      </c>
      <c r="AB8" s="23">
        <f>AB9+AB62+AB97+AB111</f>
        <v>657925.33333333326</v>
      </c>
      <c r="AC8" s="23">
        <f>AC9+AC62+AC97+AC111</f>
        <v>800301.55746256816</v>
      </c>
      <c r="AD8" s="43">
        <f>AB8/$AB$8</f>
        <v>1</v>
      </c>
      <c r="AE8" s="23">
        <f>AE9+AE62+AE97+AE111</f>
        <v>577917.33333333337</v>
      </c>
      <c r="AF8" s="23">
        <f>AF9+AF62+AF97+AF111</f>
        <v>702979.68252417841</v>
      </c>
      <c r="AG8" s="43">
        <f>AE8/$AE$8</f>
        <v>1</v>
      </c>
      <c r="AH8" s="23">
        <f>AH9+AH62+AH97+AH111</f>
        <v>5917.333333333333</v>
      </c>
      <c r="AI8" s="23">
        <f>AI9+AI62+AI97+AI111</f>
        <v>7197.8548974531623</v>
      </c>
      <c r="AJ8" s="43">
        <f>AH8/$AH$8</f>
        <v>1</v>
      </c>
      <c r="AK8" s="23">
        <f>AK9+AK62+AK97+AK111</f>
        <v>572000</v>
      </c>
      <c r="AL8" s="23">
        <f>AL9+AL62+AL97+AL111</f>
        <v>695781.82762672519</v>
      </c>
      <c r="AM8" s="43">
        <f>AK8/$AK$8</f>
        <v>1</v>
      </c>
      <c r="AN8" s="23">
        <f>AN9+AN62+AN97+AN111</f>
        <v>6666.6666666666661</v>
      </c>
      <c r="AO8" s="23">
        <f>AO9+AO62+AO97+AO111</f>
        <v>8109.3453103347929</v>
      </c>
      <c r="AP8" s="43">
        <f>AN8/$AN$8</f>
        <v>1</v>
      </c>
      <c r="AQ8" s="23">
        <f>AQ9+AQ62+AQ97+AQ111</f>
        <v>4963506</v>
      </c>
      <c r="AR8" s="23">
        <f>AR9+AR62+AR97+AR111</f>
        <v>6037617.6155877924</v>
      </c>
      <c r="AS8" s="43">
        <f>AQ8/$AQ$8</f>
        <v>1</v>
      </c>
      <c r="AT8" s="23">
        <f>AT9+AT62+AT97+AT111</f>
        <v>104394821.01999998</v>
      </c>
      <c r="AU8" s="23">
        <f>AU9+AU62+AU97+AU111</f>
        <v>126986047.83926655</v>
      </c>
      <c r="AV8" s="43">
        <f>AT8/$AT$8</f>
        <v>1</v>
      </c>
      <c r="AW8" s="23">
        <f>AW9+AW62+AW97+AW111</f>
        <v>7847569.666666666</v>
      </c>
      <c r="AX8" s="23">
        <f>AX9+AX62+AX97+AX111</f>
        <v>9545797.8410863355</v>
      </c>
      <c r="AY8" s="43">
        <f>AW8/$AW$8</f>
        <v>1</v>
      </c>
      <c r="AZ8" s="23">
        <f>AZ9+AZ62+AZ97+AZ111</f>
        <v>97476</v>
      </c>
      <c r="BA8" s="23">
        <f>BA9+BA62+BA97+BA111</f>
        <v>118569.98152052917</v>
      </c>
      <c r="BB8" s="43">
        <f>AZ8/$AZ$8</f>
        <v>1</v>
      </c>
      <c r="BC8" s="23">
        <f>BC9+BC62+BC97+BC111</f>
        <v>266666.66666666669</v>
      </c>
      <c r="BD8" s="23">
        <f>BD9+BD62+BD97+BD111</f>
        <v>324373.81241339177</v>
      </c>
      <c r="BE8" s="43">
        <f>BC8/$BC$8</f>
        <v>1</v>
      </c>
      <c r="BF8" s="23">
        <f>BF9+BF62+BF97+BF111</f>
        <v>679724.2533333333</v>
      </c>
      <c r="BG8" s="23">
        <f>BG9+BG62+BG97+BG111</f>
        <v>826817.80291342305</v>
      </c>
      <c r="BH8" s="43">
        <f>BF8/$BF$8</f>
        <v>1</v>
      </c>
      <c r="BI8" s="23">
        <f>BI9+BI62+BI97+BI111</f>
        <v>2021511.3199999996</v>
      </c>
      <c r="BJ8" s="23">
        <f>BJ9+BJ62+BJ97+BJ111</f>
        <v>2458970.0013946039</v>
      </c>
      <c r="BK8" s="43">
        <f>BI8/$BI$8</f>
        <v>1</v>
      </c>
      <c r="BL8" s="23">
        <f>BL9+BL62+BL97+BL111</f>
        <v>88439460.106666699</v>
      </c>
      <c r="BM8" s="23">
        <f>BM9+BM62+BM97+BM111</f>
        <v>5042413.006666665</v>
      </c>
      <c r="BN8" s="23">
        <f>BN9+BN62+BN97+BN111</f>
        <v>107577918.1596808</v>
      </c>
      <c r="BO8" s="43">
        <f>BL8/$BL$8</f>
        <v>1</v>
      </c>
      <c r="BP8" s="23">
        <f>BP9+BP62+BP97+BP111</f>
        <v>4532708.2666666657</v>
      </c>
      <c r="BQ8" s="23">
        <f>BQ9+BQ62+BQ97+BQ111</f>
        <v>5513594.4788113609</v>
      </c>
      <c r="BR8" s="43">
        <f>BP8/$BP$8</f>
        <v>1</v>
      </c>
      <c r="BS8" s="23">
        <f>BS9+BS62+BS97+BS111</f>
        <v>1121671.1066666665</v>
      </c>
      <c r="BT8" s="23">
        <f>BT9+BT62+BT97+BT111</f>
        <v>1364402.7492878053</v>
      </c>
      <c r="BU8" s="43">
        <f>BS8/$BS$8</f>
        <v>1</v>
      </c>
      <c r="BV8" s="23">
        <f>BV9+BV62+BV97+BV111</f>
        <v>267441663.90666664</v>
      </c>
      <c r="BW8" s="23">
        <f>BW9+BW62+BW97+BW111</f>
        <v>325316520.44844908</v>
      </c>
      <c r="BX8" s="43">
        <f>BV8/$BV$8</f>
        <v>1</v>
      </c>
      <c r="BY8" s="23">
        <f>BY9+BY62+BY97+BY111</f>
        <v>231030252.86666664</v>
      </c>
      <c r="BZ8" s="23">
        <f>BZ9+BZ62+BZ97+BZ111</f>
        <v>281025614.64446473</v>
      </c>
      <c r="CA8" s="43">
        <f>BY8/$BY$8</f>
        <v>1</v>
      </c>
      <c r="CB8" s="23">
        <f>CB9+CB62+CB97+CB111</f>
        <v>31524044.879999999</v>
      </c>
      <c r="CC8" s="23">
        <f>CC9+CC62+CC97+CC111</f>
        <v>0</v>
      </c>
      <c r="CD8" s="23">
        <f>CD9+CD62+CD97+CD111</f>
        <v>38345904.826561727</v>
      </c>
      <c r="CE8" s="43">
        <f>CB8/$CB$8</f>
        <v>1</v>
      </c>
      <c r="CF8" s="23">
        <f>CF9+CF62+CF97+CF111</f>
        <v>97048364.120000064</v>
      </c>
      <c r="CG8" s="23">
        <f>CG9+CG62+CG97+CG111</f>
        <v>118049804.46782789</v>
      </c>
      <c r="CH8" s="43">
        <f>CF8/$CF$8</f>
        <v>1</v>
      </c>
      <c r="CI8" s="23">
        <f>CI9+CI62+CI97+CI111</f>
        <v>1907156</v>
      </c>
      <c r="CJ8" s="23">
        <f>CJ9+CJ62+CJ97+CJ111</f>
        <v>2319867.9847015296</v>
      </c>
      <c r="CK8" s="43">
        <f>CI8/$CI$8</f>
        <v>1</v>
      </c>
      <c r="CL8" s="23">
        <f>CL9+CL62+CL97+CL111</f>
        <v>179069.33333333334</v>
      </c>
      <c r="CM8" s="23">
        <f>CM9+CM62+CM97+CM111</f>
        <v>217820.25877371672</v>
      </c>
      <c r="CN8" s="43">
        <f>CL8/$CL$8</f>
        <v>1</v>
      </c>
      <c r="CO8" s="23">
        <f>CO9+CO62+CO97+CO111</f>
        <v>1462076.4666666666</v>
      </c>
      <c r="CP8" s="23">
        <f>CP9+CP62+CP97+CP111</f>
        <v>1778472.4407471295</v>
      </c>
      <c r="CQ8" s="43">
        <f>CO8/$CO$8</f>
        <v>1</v>
      </c>
      <c r="CR8" s="23">
        <f>CR9+CR62+CR97+CR111</f>
        <v>10428524.253333332</v>
      </c>
      <c r="CS8" s="23">
        <f>CS9+CS62+CS97+CS111</f>
        <v>12685275.637122199</v>
      </c>
      <c r="CT8" s="43">
        <f>CR8/$CR$8</f>
        <v>1</v>
      </c>
      <c r="CU8" s="23">
        <f>CU9+CU62+CU97+CU111</f>
        <v>486764.53333333338</v>
      </c>
      <c r="CV8" s="23">
        <f>CV9+CV62+CV97+CV111</f>
        <v>592101.25284359569</v>
      </c>
      <c r="CW8" s="43">
        <f>CU8/$CU$8</f>
        <v>1</v>
      </c>
      <c r="CX8" s="23">
        <f>CX9+CX62+CX97+CX111</f>
        <v>3073800</v>
      </c>
      <c r="CY8" s="23">
        <f>CY9+CY62+CY97+CY111</f>
        <v>3738975.8422360634</v>
      </c>
      <c r="CZ8" s="23">
        <f>CZ9+CZ62+CZ97+CZ111</f>
        <v>5245495</v>
      </c>
      <c r="DA8" s="43">
        <f>CX8/$CX$8</f>
        <v>1</v>
      </c>
      <c r="DB8" s="23">
        <f>DB9+DB62+DB97+DB111</f>
        <v>953200</v>
      </c>
      <c r="DC8" s="23">
        <f>DC9+DC62+DC97+DC111</f>
        <v>1159474.1924716688</v>
      </c>
      <c r="DD8" s="43">
        <f>DB8/$DB$8</f>
        <v>1</v>
      </c>
      <c r="DE8" s="23">
        <f>DE9+DE62+DE97+DE111</f>
        <v>4288375</v>
      </c>
      <c r="DF8" s="23">
        <f>DF9+DF62+DF97+DF111</f>
        <v>5216387.0542810457</v>
      </c>
      <c r="DG8" s="43">
        <f>DE8/$DE$8</f>
        <v>1</v>
      </c>
      <c r="DH8" s="23">
        <f>DH9+DH62+DH97+DH111</f>
        <v>4240</v>
      </c>
      <c r="DI8" s="23">
        <f>DI9+DI62+DI97+DI111</f>
        <v>0</v>
      </c>
      <c r="DJ8" s="23">
        <f>DJ9+DJ62+DJ97+DJ111</f>
        <v>0</v>
      </c>
      <c r="DK8" s="43">
        <f>DH8/$DH$8</f>
        <v>1</v>
      </c>
      <c r="DL8" s="23">
        <f t="shared" ref="DL8:DT8" si="4">DL9+DL62+DL97+DL111</f>
        <v>1511592.8133333337</v>
      </c>
      <c r="DM8" s="23">
        <f t="shared" si="4"/>
        <v>1838704.213791067</v>
      </c>
      <c r="DN8" s="23">
        <f t="shared" si="4"/>
        <v>0</v>
      </c>
      <c r="DO8" s="23">
        <f t="shared" si="4"/>
        <v>0</v>
      </c>
      <c r="DP8" s="23">
        <f t="shared" si="4"/>
        <v>0</v>
      </c>
      <c r="DQ8" s="23">
        <f t="shared" si="4"/>
        <v>0</v>
      </c>
      <c r="DR8" s="23">
        <f t="shared" si="4"/>
        <v>0</v>
      </c>
      <c r="DS8" s="23">
        <f t="shared" si="4"/>
        <v>0</v>
      </c>
      <c r="DT8" s="23">
        <f t="shared" si="4"/>
        <v>1715</v>
      </c>
      <c r="DU8" s="43">
        <f>DL8/$DL$8</f>
        <v>1</v>
      </c>
      <c r="DV8" s="23">
        <f>DV9+DV62+DV97+DV111</f>
        <v>2262157.333333333</v>
      </c>
      <c r="DW8" s="23">
        <f>DW9+DW62+DW97+DW111</f>
        <v>2751692.2443459188</v>
      </c>
      <c r="DX8" s="43">
        <f>DV8/$DV$8</f>
        <v>1</v>
      </c>
      <c r="DY8" s="23">
        <f>DY9+DY62+DY97+DY111</f>
        <v>11178616.133333331</v>
      </c>
      <c r="DZ8" s="23">
        <f>DZ9+DZ62+DZ97+DZ111</f>
        <v>13597688.747531926</v>
      </c>
      <c r="EA8" s="43">
        <f>DY8/$DY$8</f>
        <v>1</v>
      </c>
      <c r="EB8" s="23">
        <f>EB9+EB62+EB97+EB111</f>
        <v>7915362.2666666675</v>
      </c>
      <c r="EC8" s="23">
        <f>EC9+EC62+EC97+EC111</f>
        <v>9628260.8815191481</v>
      </c>
      <c r="ED8" s="43">
        <f>EB8/$EB$8</f>
        <v>1</v>
      </c>
      <c r="EE8" s="23">
        <f>EE9+EE62+EE97+EE111</f>
        <v>3263253.8666666667</v>
      </c>
      <c r="EF8" s="23">
        <f>EF9+EF62+EF97+EF111</f>
        <v>3969427.8660127819</v>
      </c>
      <c r="EG8" s="23">
        <f>EG9+EG62+EG97+EG111</f>
        <v>0</v>
      </c>
      <c r="EH8" s="43">
        <f>EE8/$EE$8</f>
        <v>1</v>
      </c>
      <c r="EI8" s="23">
        <f>EI9+EI62+EI97+EI111</f>
        <v>188866.66666666669</v>
      </c>
      <c r="EJ8" s="23">
        <f>EJ9+EJ62+EJ97+EJ111</f>
        <v>229737.75264178467</v>
      </c>
      <c r="EK8" s="43">
        <f>EI8/$EI$8</f>
        <v>1</v>
      </c>
      <c r="EL8" s="23">
        <f>EL9+EL62+EL97+EL111</f>
        <v>920060.00000000012</v>
      </c>
      <c r="EM8" s="23">
        <f>EM9+EM62+EM97+EM111</f>
        <v>1119162.6369339945</v>
      </c>
      <c r="EN8" s="43">
        <f>EL8/$EL$8</f>
        <v>1</v>
      </c>
      <c r="EO8" s="23">
        <f>EO9+EO62+EO97+EO111</f>
        <v>1198721.9999999998</v>
      </c>
      <c r="EP8" s="23">
        <f>EP9+EP62+EP97+EP111</f>
        <v>1458127.5943642715</v>
      </c>
      <c r="EQ8" s="43">
        <f>EO8/$EO$8</f>
        <v>1</v>
      </c>
      <c r="ER8" s="23">
        <f>ER9+ER62+ER97+ER111</f>
        <v>1916040.9333333336</v>
      </c>
      <c r="ES8" s="23">
        <f>ES9+ES62+ES97+ES111</f>
        <v>2330675.6335704252</v>
      </c>
      <c r="ET8" s="43">
        <f>ER8/$ER$8</f>
        <v>1</v>
      </c>
      <c r="EU8" s="23">
        <f>EU9+EU62+EU97+EU111</f>
        <v>1835126.2666666666</v>
      </c>
      <c r="EV8" s="23">
        <f>EV9+EV62+EV97+EV111</f>
        <v>2232250.8876698297</v>
      </c>
      <c r="EW8" s="43">
        <f>EU8/$EU$8</f>
        <v>1</v>
      </c>
      <c r="EX8" s="23">
        <f>EX9+EX62+EX97+EX111</f>
        <v>1346424.1066666667</v>
      </c>
      <c r="EY8" s="23">
        <f>EY9+EY62+EY97+EY111</f>
        <v>1637792.702267857</v>
      </c>
      <c r="EZ8" s="43">
        <f>EX8/$EX$8</f>
        <v>1</v>
      </c>
      <c r="FA8" s="23">
        <f>FA9+FA62+FA97+FA111</f>
        <v>7220397.706666667</v>
      </c>
      <c r="FB8" s="23">
        <f>FB9+FB62+FB97+FB111</f>
        <v>8782904.7421964146</v>
      </c>
      <c r="FC8" s="43">
        <f>FA8/$FA$8</f>
        <v>1</v>
      </c>
      <c r="FD8" s="23">
        <f>FD9+FD62+FD97+FD111</f>
        <v>1307205.7999999998</v>
      </c>
      <c r="FE8" s="23">
        <f>FE9+FE62+FE97+FE111</f>
        <v>856869</v>
      </c>
      <c r="FF8" s="23">
        <f>FF9+FF62+FF97+FF111</f>
        <v>1590087.4835808664</v>
      </c>
      <c r="FG8" s="43">
        <f>FD8/$FD$8</f>
        <v>1</v>
      </c>
      <c r="FH8" s="23">
        <f>FH9+FH62+FH97+FH111</f>
        <v>110666.66666666666</v>
      </c>
      <c r="FI8" s="23">
        <f>FI9+FI62+FI97+FI111</f>
        <v>134615.13215155754</v>
      </c>
      <c r="FJ8" s="43">
        <f>FH8/$FH$8</f>
        <v>1</v>
      </c>
      <c r="FK8" s="23">
        <f>FK9+FK62+FK97+FK111</f>
        <v>148218</v>
      </c>
      <c r="FL8" s="23">
        <f>FL9+FL62+FL97+FL111</f>
        <v>180292.64148108033</v>
      </c>
      <c r="FM8" s="43">
        <f>FK8/$FK$8</f>
        <v>1</v>
      </c>
      <c r="FN8" s="23">
        <f>FN9+FN62+FN97+FN111</f>
        <v>0</v>
      </c>
      <c r="FO8" s="23">
        <f>FO9+FO62+FO97+FO111</f>
        <v>578107.87999999989</v>
      </c>
      <c r="FP8" s="23">
        <f>FP9+FP62+FP97+FP111</f>
        <v>0</v>
      </c>
      <c r="FQ8" s="43"/>
      <c r="FR8" s="23">
        <f>FR9+FR62+FR97+FR111</f>
        <v>34694010.57333333</v>
      </c>
      <c r="FS8" s="23">
        <f>FS9+FS62+FS97+FS111</f>
        <v>42201856.790934958</v>
      </c>
      <c r="FT8" s="43">
        <f>FR8/$FR$8</f>
        <v>1</v>
      </c>
      <c r="FU8" s="23">
        <f>FU9+FU62+FU97+FU111</f>
        <v>28932914.920000006</v>
      </c>
      <c r="FV8" s="23">
        <f>FV9+FV62+FV97+FV111</f>
        <v>35194049.688122623</v>
      </c>
      <c r="FW8" s="43">
        <f>FU8/$FU$8</f>
        <v>1</v>
      </c>
      <c r="FX8" s="23">
        <f>FX9+FX62+FX97+FX111</f>
        <v>1758863.8133333335</v>
      </c>
      <c r="FY8" s="23">
        <f>FY9+FY62+FY97+FY111</f>
        <v>2139485.102425836</v>
      </c>
      <c r="FZ8" s="43">
        <f>FX8/$FX$8</f>
        <v>1</v>
      </c>
      <c r="GA8" s="23">
        <f>GA9+GA62+GA97+GA111</f>
        <v>43569.46666666666</v>
      </c>
      <c r="GB8" s="23">
        <f>GB9+GB62+GB97+GB111</f>
        <v>52997.977528068208</v>
      </c>
      <c r="GC8" s="43">
        <f>GA8/$GA$8</f>
        <v>1</v>
      </c>
      <c r="GD8" s="23">
        <f>GD9+GD62+GD97+GD111</f>
        <v>9965310.3733333349</v>
      </c>
      <c r="GE8" s="23">
        <f>GE9+GE62+GE97+GE111</f>
        <v>12121821.441303203</v>
      </c>
      <c r="GF8" s="43">
        <f>GD8/$GD$8</f>
        <v>1</v>
      </c>
      <c r="GG8" s="23">
        <f>GG9+GG62+GG97+GG111</f>
        <v>1643994.2666666661</v>
      </c>
      <c r="GH8" s="23">
        <f>GH9+GH62+GH97+GH111</f>
        <v>1999757.5794915929</v>
      </c>
      <c r="GI8" s="43">
        <f>GG8/$GG$8</f>
        <v>1</v>
      </c>
      <c r="GJ8" s="23">
        <f>GJ9+GJ62+GJ97+GJ111</f>
        <v>879759.58666666655</v>
      </c>
      <c r="GK8" s="23">
        <f>GK9+GK62+GK97+GK111</f>
        <v>1070141.1417536112</v>
      </c>
      <c r="GL8" s="43">
        <f>GJ8/$GJ$8</f>
        <v>1</v>
      </c>
      <c r="GM8" s="23">
        <f>GM9+GM62+GM97+GM111</f>
        <v>259226.66666666666</v>
      </c>
      <c r="GN8" s="23">
        <f>GN9+GN62+GN97+GN111</f>
        <v>315323.78304705804</v>
      </c>
      <c r="GO8" s="43">
        <f>GM8/$GM$8</f>
        <v>1</v>
      </c>
      <c r="GP8" s="23">
        <f>GP9+GP62+GP97+GP111</f>
        <v>0</v>
      </c>
      <c r="GQ8" s="23">
        <f>GQ9+GQ62+GQ97+GQ111</f>
        <v>0</v>
      </c>
      <c r="GR8" s="38"/>
      <c r="GS8" s="23">
        <f>GS9+GS62+GS97+GS111</f>
        <v>298080</v>
      </c>
      <c r="GT8" s="23">
        <f>GT9+GT62+GT97+GT111</f>
        <v>362585.04751568922</v>
      </c>
      <c r="GU8" s="43">
        <f>GS8/$GS$8</f>
        <v>1</v>
      </c>
      <c r="GV8" s="23">
        <f>GV9+GV62+GV97+GV111</f>
        <v>206928.01333333334</v>
      </c>
      <c r="GW8" s="23">
        <f>GW9+GW62+GW97+GW111</f>
        <v>251707.6071752343</v>
      </c>
      <c r="GX8" s="56">
        <f>GV8/$GV$8</f>
        <v>1</v>
      </c>
    </row>
    <row r="9" spans="1:206" s="28" customFormat="1">
      <c r="A9" s="18">
        <v>1</v>
      </c>
      <c r="B9" s="26" t="s">
        <v>484</v>
      </c>
      <c r="C9" s="26" t="s">
        <v>483</v>
      </c>
      <c r="D9" s="27">
        <f>SUM(D10:D61)-D42-D41-D39-D38-D37-D30-D29-D28-D26-D25-D24-D23</f>
        <v>169891464.69333333</v>
      </c>
      <c r="E9" s="27">
        <f>SUM(E10:E61)-E42-E41-E39-E38-E37-E30-E29-E28-E26-E25-E24-E23</f>
        <v>90921536.599999994</v>
      </c>
      <c r="F9" s="27">
        <f>SUM(F10:F61)-F42-F41-F40-F39-F38-F37-F30-F29-F28-F26-F25-F24-F23</f>
        <v>40292724</v>
      </c>
      <c r="G9" s="27">
        <f>SUM(G10:G61)-G42-G41-G40-G39-G38-G37-G30-G29-G28-G26-G25-G24-G23</f>
        <v>49012141.861502148</v>
      </c>
      <c r="H9" s="40">
        <f>F9/$F$8</f>
        <v>0.58993621916067629</v>
      </c>
      <c r="I9" s="27">
        <f>SUM(I10:I61)-I42-I41-I40-I39-I38-I37-I30-I29-I28-I26-I25-I24-I23</f>
        <v>25172200</v>
      </c>
      <c r="J9" s="27">
        <f>SUM(J10:J61)-J42-J41-J40-J39-J38-J37-J30-J29-J28-J26-J25-J24-J23</f>
        <v>30619509.303121418</v>
      </c>
      <c r="K9" s="40">
        <f t="shared" ref="K9:K72" si="5">I9/$I$8</f>
        <v>0.6780390937664158</v>
      </c>
      <c r="L9" s="27">
        <f>SUM(L10:L61)-L42-L41-L40-L39-L38-L37-L30-L29-L28-L26-L25-L24-L23</f>
        <v>18131725.799999993</v>
      </c>
      <c r="M9" s="27">
        <f>SUM(M10:M61)-M42-M41-M40-M39-M38-M37-M30-M29-M28-M26-M25-M24-M23</f>
        <v>22055463.837675959</v>
      </c>
      <c r="N9" s="40">
        <f t="shared" ref="N9:N72" si="6">L9/$L$8</f>
        <v>0.58993621916067618</v>
      </c>
      <c r="O9" s="27">
        <f>SUM(O10:O61)-O42-O41-O40-O39-O38-O37-O30-O29-O28-O26-O25-O24-O23</f>
        <v>4469825.3333333321</v>
      </c>
      <c r="P9" s="27">
        <f>SUM(P10:P61)-P42-P41-P40-P39-P38-P37-P30-P29-P28-P26-P25-P24-P23</f>
        <v>527890</v>
      </c>
      <c r="Q9" s="27">
        <f>SUM(Q10:Q61)-Q42-Q41-Q40-Q39-Q38-Q37-Q30-Q29-Q28-Q26-Q25-Q24-Q23</f>
        <v>5437103.5657323487</v>
      </c>
      <c r="R9" s="43">
        <f t="shared" ref="R9:R72" si="7">O9/$O$8</f>
        <v>0.66953845477867402</v>
      </c>
      <c r="S9" s="27">
        <f>SUM(S10:S61)-S42-S41-S40-S39-S38-S37-S30-S29-S28-S26-S25-S24-S23</f>
        <v>464465.33333333331</v>
      </c>
      <c r="T9" s="27">
        <f>SUM(T10:T61)-T42-T41-T40-T39-T38-T37-T30-T29-T28-T26-T25-T24-T23</f>
        <v>564976.46590196306</v>
      </c>
      <c r="U9" s="43">
        <f t="shared" ref="U9:U72" si="8">S9/$S$8</f>
        <v>0.19071805128132127</v>
      </c>
      <c r="V9" s="27">
        <f>SUM(V10:V61)-V42-V41-V40-V39-V38-V37-V30-V29-V28-V26-V25-V24-V23</f>
        <v>0</v>
      </c>
      <c r="W9" s="27">
        <f>SUM(W10:W61)-W42-W41-W40-W39-W38-W37-W30-W29-W28-W26-W25-W24-W23</f>
        <v>0</v>
      </c>
      <c r="X9" s="43">
        <f t="shared" ref="X9:X72" si="9">V9/$V$8</f>
        <v>0</v>
      </c>
      <c r="Y9" s="27">
        <f>SUM(Y10:Y61)-Y42-Y41-Y40-Y39-Y38-Y37-Y30-Y29-Y28-Y26-Y25-Y24-Y23</f>
        <v>0</v>
      </c>
      <c r="Z9" s="27">
        <f>SUM(Z10:Z61)-Z42-Z41-Z40-Z39-Z38-Z37-Z30-Z29-Z28-Z26-Z25-Z24-Z23</f>
        <v>0</v>
      </c>
      <c r="AA9" s="43">
        <f t="shared" ref="AA9:AA72" si="10">Y9/$Y$8</f>
        <v>0</v>
      </c>
      <c r="AB9" s="27">
        <f>SUM(AB10:AB61)-AB42-AB41-AB40-AB39-AB38-AB37-AB30-AB29-AB28-AB26-AB25-AB24-AB23</f>
        <v>0</v>
      </c>
      <c r="AC9" s="27">
        <f>SUM(AC10:AC61)-AC42-AC41-AC40-AC39-AC38-AC37-AC30-AC29-AC28-AC26-AC25-AC24-AC23</f>
        <v>0</v>
      </c>
      <c r="AD9" s="43">
        <f t="shared" ref="AD9:AD72" si="11">AB9/$AB$8</f>
        <v>0</v>
      </c>
      <c r="AE9" s="27">
        <f>SUM(AE10:AE61)-AE42-AE41-AE40-AE39-AE38-AE37-AE30-AE29-AE28-AE26-AE25-AE24-AE23</f>
        <v>2697.333333333333</v>
      </c>
      <c r="AF9" s="27">
        <f>SUM(AF10:AF61)-AF42-AF41-AF40-AF39-AF38-AF37-AF30-AF29-AF28-AF26-AF25-AF24-AF23</f>
        <v>3281.0411125614569</v>
      </c>
      <c r="AG9" s="43">
        <f t="shared" ref="AG9:AG72" si="12">AE9/$AE$8</f>
        <v>4.6673341977399299E-3</v>
      </c>
      <c r="AH9" s="27">
        <f>SUM(AH10:AH61)-AH42-AH41-AH40-AH39-AH38-AH37-AH30-AH29-AH28-AH26-AH25-AH24-AH23</f>
        <v>2697.333333333333</v>
      </c>
      <c r="AI9" s="27">
        <f>SUM(AI10:AI61)-AI42-AI41-AI40-AI39-AI38-AI37-AI30-AI29-AI28-AI26-AI25-AI24-AI23</f>
        <v>3281.0411125614573</v>
      </c>
      <c r="AJ9" s="43">
        <f t="shared" ref="AJ9:AJ72" si="13">AH9/$AH$8</f>
        <v>0.45583596214511041</v>
      </c>
      <c r="AK9" s="27">
        <f>SUM(AK10:AK61)-AK42-AK41-AK40-AK39-AK38-AK37-AK30-AK29-AK28-AK26-AK25-AK24-AK23</f>
        <v>0</v>
      </c>
      <c r="AL9" s="27">
        <f>SUM(AL10:AL61)-AL42-AL41-AL40-AL39-AL38-AL37-AL30-AL29-AL28-AL26-AL25-AL24-AL23</f>
        <v>0</v>
      </c>
      <c r="AM9" s="43">
        <f t="shared" ref="AM9:AM72" si="14">AK9/$AK$8</f>
        <v>0</v>
      </c>
      <c r="AN9" s="27">
        <f>SUM(AN10:AN61)-AN42-AN41-AN40-AN39-AN38-AN37-AN30-AN29-AN28-AN26-AN25-AN24-AN23</f>
        <v>0</v>
      </c>
      <c r="AO9" s="27">
        <f>SUM(AO10:AO61)-AO42-AO41-AO40-AO39-AO38-AO37-AO30-AO29-AO28-AO26-AO25-AO24-AO23</f>
        <v>0</v>
      </c>
      <c r="AP9" s="43">
        <f t="shared" ref="AP9:AP72" si="15">AN9/$AN$8</f>
        <v>0</v>
      </c>
      <c r="AQ9" s="27">
        <f>SUM(AQ10:AQ61)-AQ42-AQ41-AQ40-AQ39-AQ38-AQ37-AQ30-AQ29-AQ28-AQ26-AQ25-AQ24-AQ23</f>
        <v>267621.33333333331</v>
      </c>
      <c r="AR9" s="27">
        <f>SUM(AR10:AR61)-AR42-AR41-AR40-AR39-AR38-AR37-AR30-AR29-AR28-AR26-AR25-AR24-AR23</f>
        <v>325535.07066183171</v>
      </c>
      <c r="AS9" s="43">
        <f t="shared" ref="AS9:AS72" si="16">AQ9/$AQ$8</f>
        <v>5.3917801919315361E-2</v>
      </c>
      <c r="AT9" s="27">
        <f>SUM(AT10:AT61)-AT42-AT41-AT40-AT39-AT38-AT37-AT30-AT29-AT28-AT26-AT25-AT24-AT23</f>
        <v>50545439.453333326</v>
      </c>
      <c r="AU9" s="27">
        <f>SUM(AU10:AU61)-AU42-AU41-AU40-AU39-AU38-AU37-AU30-AU29-AU28-AU26-AU25-AU24-AU23</f>
        <v>61483563.35845498</v>
      </c>
      <c r="AV9" s="43">
        <f t="shared" ref="AV9:AV72" si="17">AT9/$AT$8</f>
        <v>0.48417573745013481</v>
      </c>
      <c r="AW9" s="27">
        <f>SUM(AW10:AW61)-AW42-AW41-AW40-AW39-AW38-AW37-AW30-AW29-AW28-AW26-AW25-AW24-AW23</f>
        <v>0</v>
      </c>
      <c r="AX9" s="27">
        <f>SUM(AX10:AX61)-AX42-AX41-AX40-AX39-AX38-AX37-AX30-AX29-AX28-AX26-AX25-AX24-AX23</f>
        <v>0</v>
      </c>
      <c r="AY9" s="43">
        <f t="shared" ref="AY9:AY72" si="18">AW9/$AW$8</f>
        <v>0</v>
      </c>
      <c r="AZ9" s="27">
        <f>SUM(AZ10:AZ61)-AZ42-AZ41-AZ40-AZ39-AZ38-AZ37-AZ30-AZ29-AZ28-AZ26-AZ25-AZ24-AZ23</f>
        <v>94036.680000000008</v>
      </c>
      <c r="BA9" s="27">
        <f>SUM(BA10:BA61)-BA42-BA41-BA40-BA39-BA38-BA37-BA30-BA29-BA28-BA26-BA25-BA24-BA23</f>
        <v>114386.38649361806</v>
      </c>
      <c r="BB9" s="43">
        <f t="shared" ref="BB9:BB72" si="19">AZ9/$AZ$8</f>
        <v>0.96471623784316152</v>
      </c>
      <c r="BC9" s="27">
        <f>SUM(BC10:BC61)-BC42-BC41-BC40-BC39-BC38-BC37-BC30-BC29-BC28-BC26-BC25-BC24-BC23</f>
        <v>0</v>
      </c>
      <c r="BD9" s="27">
        <f>SUM(BD10:BD61)-BD42-BD41-BD40-BD39-BD38-BD37-BD30-BD29-BD28-BD26-BD25-BD24-BD23</f>
        <v>0</v>
      </c>
      <c r="BE9" s="43">
        <f t="shared" ref="BE9:BE72" si="20">BC9/$BC$8</f>
        <v>0</v>
      </c>
      <c r="BF9" s="27">
        <f>SUM(BF10:BF61)-BF42-BF41-BF40-BF39-BF38-BF37-BF30-BF29-BF28-BF26-BF25-BF24-BF23</f>
        <v>390381.92</v>
      </c>
      <c r="BG9" s="27">
        <f>SUM(BG10:BG61)-BG42-BG41-BG40-BG39-BG38-BG37-BG30-BG29-BG28-BG26-BG25-BG24-BG23</f>
        <v>474861.2688287241</v>
      </c>
      <c r="BH9" s="43">
        <f t="shared" ref="BH9:BH72" si="21">BF9/$BF$8</f>
        <v>0.57432395281702375</v>
      </c>
      <c r="BI9" s="27">
        <f>SUM(BI10:BI61)-BI42-BI41-BI40-BI39-BI38-BI37-BI30-BI29-BI28-BI26-BI25-BI24-BI23</f>
        <v>1470320.4133333329</v>
      </c>
      <c r="BJ9" s="27">
        <f>SUM(BJ10:BJ61)-BJ42-BJ41-BJ40-BJ39-BJ38-BJ37-BJ30-BJ29-BJ28-BJ26-BJ25-BJ24-BJ23</f>
        <v>1788500.3922831269</v>
      </c>
      <c r="BK9" s="43">
        <f t="shared" ref="BK9:BK72" si="22">BI9/$BI$8</f>
        <v>0.72733721487809089</v>
      </c>
      <c r="BL9" s="27">
        <f>SUM(BL10:BL61)-BL42-BL41-BL40-BL39-BL38-BL37-BL30-BL29-BL28-BL26-BL25-BL24-BL23</f>
        <v>47580286.093333349</v>
      </c>
      <c r="BM9" s="27">
        <f>SUM(BM10:BM61)-BM42-BM41-BM40-BM39-BM38-BM37-BM30-BM29-BM28-BM26-BM25-BM24-BM23</f>
        <v>1010414.346666666</v>
      </c>
      <c r="BN9" s="27">
        <f>SUM(BN10:BN61)-BN42-BN41-BN40-BN39-BN38-BN37-BN30-BN29-BN28-BN26-BN25-BN24-BN23</f>
        <v>57876745.484304085</v>
      </c>
      <c r="BO9" s="43">
        <f t="shared" ref="BO9:BO72" si="23">BL9/$BL$8</f>
        <v>0.53799837805371986</v>
      </c>
      <c r="BP9" s="27">
        <f>SUM(BP10:BP61)-BP42-BP41-BP40-BP39-BP38-BP37-BP30-BP29-BP28-BP26-BP25-BP24-BP23</f>
        <v>676540.72</v>
      </c>
      <c r="BQ9" s="27">
        <f>SUM(BQ10:BQ61)-BQ42-BQ41-BQ40-BQ39-BQ38-BQ37-BQ30-BQ29-BQ28-BQ26-BQ25-BQ24-BQ23</f>
        <v>822945.34724737867</v>
      </c>
      <c r="BR9" s="43">
        <f t="shared" ref="BR9:BR72" si="24">BP9/$BP$8</f>
        <v>0.14925750350518921</v>
      </c>
      <c r="BS9" s="27">
        <f>SUM(BS10:BS61)-BS42-BS41-BS40-BS39-BS38-BS37-BS30-BS29-BS28-BS26-BS25-BS24-BS23</f>
        <v>333988.93333333323</v>
      </c>
      <c r="BT9" s="27">
        <f>SUM(BT10:BT61)-BT42-BT41-BT40-BT39-BT38-BT37-BT30-BT29-BT28-BT26-BT25-BT24-BT23</f>
        <v>406264.73853455781</v>
      </c>
      <c r="BU9" s="43">
        <f t="shared" ref="BU9:BU72" si="25">BS9/$BS$8</f>
        <v>0.29776012892573034</v>
      </c>
      <c r="BV9" s="27">
        <f>SUM(BV10:BV61)-BV42-BV41-BV40-BV39-BV38-BV37-BV30-BV29-BV28-BV26-BV25-BV24-BV23</f>
        <v>5342352.5466666659</v>
      </c>
      <c r="BW9" s="27">
        <f>SUM(BW10:BW61)-BW42-BW41-BW40-BW39-BW38-BW37-BW30-BW29-BW28-BW26-BW25-BW24-BW23</f>
        <v>6498447.2355699716</v>
      </c>
      <c r="BX9" s="43">
        <f t="shared" ref="BX9:BX72" si="26">BV9/$BV$8</f>
        <v>1.9975767681923603E-2</v>
      </c>
      <c r="BY9" s="27">
        <f>SUM(BY10:BY61)-BY42-BY41-BY40-BY39-BY38-BY37-BY30-BY29-BY28-BY26-BY25-BY24-BY23</f>
        <v>454986.38666666666</v>
      </c>
      <c r="BZ9" s="27">
        <f>SUM(BZ10:BZ61)-BZ42-BZ41-BZ40-BZ39-BZ38-BZ37-BZ30-BZ29-BZ28-BZ26-BZ25-BZ24-BZ23</f>
        <v>553446.25814722548</v>
      </c>
      <c r="CA9" s="43">
        <f t="shared" ref="CA9:CA72" si="27">BY9/$BY$8</f>
        <v>1.9693801180629394E-3</v>
      </c>
      <c r="CB9" s="27">
        <f>SUM(CB10:CB61)-CB42-CB41-CB40-CB39-CB38-CB37-CB30-CB29-CB28-CB26-CB25-CB24-CB23</f>
        <v>0</v>
      </c>
      <c r="CC9" s="27">
        <f>SUM(CC10:CC61)-CC42-CC41-CC40-CC39-CC38-CC37-CC30-CC29-CC28-CC26-CC25-CC24-CC23</f>
        <v>0</v>
      </c>
      <c r="CD9" s="27">
        <f>SUM(CD10:CD61)-CD42-CD41-CD40-CD39-CD38-CD37-CD30-CD29-CD28-CD26-CD25-CD24-CD23</f>
        <v>0</v>
      </c>
      <c r="CE9" s="43">
        <f t="shared" ref="CE9:CE72" si="28">CB9/$CB$8</f>
        <v>0</v>
      </c>
      <c r="CF9" s="27">
        <f>SUM(CF10:CF61)-CF42-CF41-CF40-CF39-CF38-CF37-CF30-CF29-CF28-CF26-CF25-CF24-CF23</f>
        <v>9759737.3333333358</v>
      </c>
      <c r="CG9" s="27">
        <f>SUM(CG10:CG61)-CG42-CG41-CG40-CG39-CG38-CG37-CG30-CG29-CG28-CG26-CG25-CG24-CG23</f>
        <v>11871762.026124911</v>
      </c>
      <c r="CH9" s="43">
        <f t="shared" ref="CH9:CH72" si="29">CF9/$CF$8</f>
        <v>0.10056570681877176</v>
      </c>
      <c r="CI9" s="27">
        <f>SUM(CI10:CI61)-CI42-CI41-CI40-CI39-CI38-CI37-CI30-CI29-CI28-CI26-CI25-CI24-CI23</f>
        <v>28530.666666666668</v>
      </c>
      <c r="CJ9" s="27">
        <f>SUM(CJ10:CJ61)-CJ42-CJ41-CJ40-CJ39-CJ38-CJ37-CJ30-CJ29-CJ28-CJ26-CJ25-CJ24-CJ23</f>
        <v>34704.754190108782</v>
      </c>
      <c r="CK9" s="43">
        <f t="shared" ref="CK9:CK72" si="30">CI9/$CI$8</f>
        <v>1.4959797031111596E-2</v>
      </c>
      <c r="CL9" s="27">
        <f>SUM(CL10:CL61)-CL42-CL41-CL40-CL39-CL38-CL37-CL30-CL29-CL28-CL26-CL25-CL24-CL23</f>
        <v>0</v>
      </c>
      <c r="CM9" s="27">
        <f>SUM(CM10:CM61)-CM42-CM41-CM40-CM39-CM38-CM37-CM30-CM29-CM28-CM26-CM25-CM24-CM23</f>
        <v>0</v>
      </c>
      <c r="CN9" s="43">
        <f t="shared" ref="CN9:CN72" si="31">CL9/$CL$8</f>
        <v>0</v>
      </c>
      <c r="CO9" s="27">
        <f>SUM(CO10:CO61)-CO42-CO41-CO40-CO39-CO38-CO37-CO30-CO29-CO28-CO26-CO25-CO24-CO23</f>
        <v>19177.866666666669</v>
      </c>
      <c r="CP9" s="27">
        <f>SUM(CP10:CP61)-CP42-CP41-CP40-CP39-CP38-CP37-CP30-CP29-CP28-CP26-CP25-CP24-CP23</f>
        <v>23327.991467333894</v>
      </c>
      <c r="CQ9" s="43">
        <f t="shared" ref="CQ9:CQ72" si="32">CO9/$CO$8</f>
        <v>1.3116869810776428E-2</v>
      </c>
      <c r="CR9" s="27">
        <f>SUM(CR10:CR61)-CR42-CR41-CR40-CR39-CR38-CR37-CR30-CR29-CR28-CR26-CR25-CR24-CR23</f>
        <v>18106.666666666668</v>
      </c>
      <c r="CS9" s="27">
        <f>SUM(CS10:CS61)-CS42-CS41-CS40-CS39-CS38-CS37-CS30-CS29-CS28-CS26-CS25-CS24-CS23</f>
        <v>22024.981862869303</v>
      </c>
      <c r="CT9" s="43">
        <f t="shared" ref="CT9:CT72" si="33">CR9/$CR$8</f>
        <v>1.7362635620163729E-3</v>
      </c>
      <c r="CU9" s="27">
        <f>SUM(CU10:CU61)-CU42-CU41-CU40-CU39-CU38-CU37-CU30-CU29-CU28-CU26-CU25-CU24-CU23</f>
        <v>0</v>
      </c>
      <c r="CV9" s="27">
        <f>SUM(CV10:CV61)-CV42-CV41-CV40-CV39-CV38-CV37-CV30-CV29-CV28-CV26-CV25-CV24-CV23</f>
        <v>0</v>
      </c>
      <c r="CW9" s="43">
        <f t="shared" ref="CW9:CW72" si="34">CU9/$CU$8</f>
        <v>0</v>
      </c>
      <c r="CX9" s="27">
        <f>SUM(CX10:CX61)-CX42-CX41-CX40-CX39-CX38-CX37-CX30-CX29-CX28-CX26-CX25-CX24-CX23</f>
        <v>0</v>
      </c>
      <c r="CY9" s="27">
        <f>SUM(CY10:CY61)-CY42-CY41-CY40-CY39-CY38-CY37-CY30-CY29-CY28-CY26-CY25-CY24-CY23</f>
        <v>0</v>
      </c>
      <c r="CZ9" s="27">
        <f>SUM(CZ10:CZ61)-CZ42-CZ41-CZ40-CZ39-CZ38-CZ37-CZ30-CZ29-CZ28-CZ26-CZ25-CZ24-CZ23</f>
        <v>960</v>
      </c>
      <c r="DA9" s="43">
        <f t="shared" ref="DA9:DA72" si="35">CX9/$CX$8</f>
        <v>0</v>
      </c>
      <c r="DB9" s="27">
        <f>SUM(DB10:DB61)-DB42-DB41-DB40-DB39-DB38-DB37-DB30-DB29-DB28-DB26-DB25-DB24-DB23</f>
        <v>0</v>
      </c>
      <c r="DC9" s="27">
        <f>SUM(DC10:DC61)-DC42-DC41-DC40-DC39-DC38-DC37-DC30-DC29-DC28-DC26-DC25-DC24-DC23</f>
        <v>0</v>
      </c>
      <c r="DD9" s="43">
        <f t="shared" ref="DD9:DD72" si="36">DB9/$DB$8</f>
        <v>0</v>
      </c>
      <c r="DE9" s="27">
        <f>SUM(DE10:DE61)-DE42-DE41-DE40-DE39-DE38-DE37-DE30-DE29-DE28-DE26-DE25-DE24-DE23</f>
        <v>1280</v>
      </c>
      <c r="DF9" s="27">
        <f>SUM(DF10:DF61)-DF42-DF41-DF40-DF39-DF38-DF37-DF30-DF29-DF28-DF26-DF25-DF24-DF23</f>
        <v>1556.9942995842805</v>
      </c>
      <c r="DG9" s="43">
        <f t="shared" ref="DG9:DG72" si="37">DE9/$DE$8</f>
        <v>2.9848135948931708E-4</v>
      </c>
      <c r="DH9" s="27">
        <f>SUM(DH10:DH61)-DH42-DH41-DH40-DH39-DH38-DH37-DH30-DH29-DH28-DH26-DH25-DH24-DH23</f>
        <v>0</v>
      </c>
      <c r="DI9" s="27">
        <f>SUM(DI10:DI61)-DI42-DI41-DI40-DI39-DI38-DI37-DI30-DI29-DI28-DI26-DI25-DI24-DI23</f>
        <v>0</v>
      </c>
      <c r="DJ9" s="27">
        <f>SUM(DJ10:DJ61)-DJ42-DJ41-DJ40-DJ39-DJ38-DJ37-DJ30-DJ29-DJ28-DJ26-DJ25-DJ24-DJ23</f>
        <v>0</v>
      </c>
      <c r="DK9" s="43">
        <f t="shared" ref="DK9:DK72" si="38">DH9/$DH$8</f>
        <v>0</v>
      </c>
      <c r="DL9" s="27">
        <f t="shared" ref="DL9:DT9" si="39">SUM(DL10:DL61)-DL42-DL41-DL40-DL39-DL38-DL37-DL30-DL29-DL28-DL26-DL25-DL24-DL23</f>
        <v>0</v>
      </c>
      <c r="DM9" s="27">
        <f t="shared" si="39"/>
        <v>0</v>
      </c>
      <c r="DN9" s="27">
        <f t="shared" si="39"/>
        <v>0</v>
      </c>
      <c r="DO9" s="27">
        <f t="shared" si="39"/>
        <v>0</v>
      </c>
      <c r="DP9" s="27">
        <f t="shared" si="39"/>
        <v>0</v>
      </c>
      <c r="DQ9" s="27">
        <f t="shared" si="39"/>
        <v>0</v>
      </c>
      <c r="DR9" s="27">
        <f t="shared" si="39"/>
        <v>0</v>
      </c>
      <c r="DS9" s="27">
        <f t="shared" si="39"/>
        <v>0</v>
      </c>
      <c r="DT9" s="27">
        <f t="shared" si="39"/>
        <v>0</v>
      </c>
      <c r="DU9" s="43">
        <f t="shared" ref="DU9:DU72" si="40">DL9/$DL$8</f>
        <v>0</v>
      </c>
      <c r="DV9" s="27">
        <f>SUM(DV10:DV61)-DV42-DV41-DV40-DV39-DV38-DV37-DV30-DV29-DV28-DV26-DV25-DV24-DV23</f>
        <v>375758.53333333338</v>
      </c>
      <c r="DW9" s="27">
        <f>SUM(DW10:DW61)-DW42-DW41-DW40-DW39-DW38-DW37-DW30-DW29-DW28-DW26-DW25-DW24-DW23</f>
        <v>457073.35501574195</v>
      </c>
      <c r="DX9" s="43">
        <f t="shared" ref="DX9:DX72" si="41">DV9/$DV$8</f>
        <v>0.16610627731168717</v>
      </c>
      <c r="DY9" s="27">
        <f>SUM(DY10:DY61)-DY42-DY41-DY40-DY39-DY38-DY37-DY30-DY29-DY28-DY26-DY25-DY24-DY23</f>
        <v>0</v>
      </c>
      <c r="DZ9" s="27">
        <f>SUM(DZ10:DZ61)-DZ42-DZ41-DZ40-DZ39-DZ38-DZ37-DZ30-DZ29-DZ28-DZ26-DZ25-DZ24-DZ23</f>
        <v>0</v>
      </c>
      <c r="EA9" s="43">
        <f t="shared" ref="EA9:EA72" si="42">DY9/$DY$8</f>
        <v>0</v>
      </c>
      <c r="EB9" s="27">
        <f>SUM(EB10:EB61)-EB42-EB41-EB40-EB39-EB38-EB37-EB30-EB29-EB28-EB26-EB25-EB24-EB23</f>
        <v>0</v>
      </c>
      <c r="EC9" s="27">
        <f>SUM(EC10:EC61)-EC42-EC41-EC40-EC39-EC38-EC37-EC30-EC29-EC28-EC26-EC25-EC24-EC23</f>
        <v>0</v>
      </c>
      <c r="ED9" s="43">
        <f t="shared" ref="ED9:ED72" si="43">EB9/$EB$8</f>
        <v>0</v>
      </c>
      <c r="EE9" s="27">
        <f>SUM(EE10:EE61)-EE42-EE41-EE40-EE39-EE38-EE37-EE30-EE29-EE28-EE26-EE25-EE24-EE23</f>
        <v>0</v>
      </c>
      <c r="EF9" s="27">
        <f>SUM(EF10:EF61)-EF42-EF41-EF40-EF39-EF38-EF37-EF30-EF29-EF28-EF26-EF25-EF24-EF23</f>
        <v>0</v>
      </c>
      <c r="EG9" s="27">
        <f>SUM(EG10:EG61)-EG42-EG41-EG40-EG39-EG38-EG37-EG30-EG29-EG28-EG26-EG25-EG24-EG23</f>
        <v>0</v>
      </c>
      <c r="EH9" s="43">
        <f t="shared" ref="EH9:EH72" si="44">EE9/$EE$8</f>
        <v>0</v>
      </c>
      <c r="EI9" s="27">
        <f>SUM(EI10:EI61)-EI42-EI41-EI40-EI39-EI38-EI37-EI30-EI29-EI28-EI26-EI25-EI24-EI23</f>
        <v>146361.33333333334</v>
      </c>
      <c r="EJ9" s="27">
        <f>SUM(EJ10:EJ61)-EJ42-EJ41-EJ40-EJ39-EJ38-EJ37-EJ30-EJ29-EJ28-EJ26-EJ25-EJ24-EJ23</f>
        <v>178034.1888121521</v>
      </c>
      <c r="EK9" s="43">
        <f t="shared" ref="EK9:EK72" si="45">EI9/$EI$8</f>
        <v>0.77494528768090365</v>
      </c>
      <c r="EL9" s="27">
        <f>SUM(EL10:EL61)-EL42-EL41-EL40-EL39-EL38-EL37-EL30-EL29-EL28-EL26-EL25-EL24-EL23</f>
        <v>0</v>
      </c>
      <c r="EM9" s="27">
        <f>SUM(EM10:EM61)-EM42-EM41-EM40-EM39-EM38-EM37-EM30-EM29-EM28-EM26-EM25-EM24-EM23</f>
        <v>0</v>
      </c>
      <c r="EN9" s="43">
        <f t="shared" ref="EN9:EN72" si="46">EL9/$EL$8</f>
        <v>0</v>
      </c>
      <c r="EO9" s="27">
        <f>SUM(EO10:EO61)-EO42-EO41-EO40-EO39-EO38-EO37-EO30-EO29-EO28-EO26-EO25-EO24-EO23</f>
        <v>363993.99999999994</v>
      </c>
      <c r="EP9" s="27">
        <f>SUM(EP10:EP61)-EP42-EP41-EP40-EP39-EP38-EP37-EP30-EP29-EP28-EP26-EP25-EP24-EP23</f>
        <v>442762.95553350053</v>
      </c>
      <c r="EQ9" s="43">
        <f t="shared" ref="EQ9:EQ72" si="47">EO9/$EO$8</f>
        <v>0.30365172241770821</v>
      </c>
      <c r="ER9" s="27">
        <f>SUM(ER10:ER61)-ER42-ER41-ER40-ER39-ER38-ER37-ER30-ER29-ER28-ER26-ER25-ER24-ER23</f>
        <v>6198.6666666666661</v>
      </c>
      <c r="ES9" s="27">
        <f>SUM(ES10:ES61)-ES42-ES41-ES40-ES39-ES38-ES37-ES30-ES29-ES28-ES26-ES25-ES24-ES23</f>
        <v>7540.0692695492908</v>
      </c>
      <c r="ET9" s="43">
        <f t="shared" ref="ET9:ET72" si="48">ER9/$ER$8</f>
        <v>3.2351431322935544E-3</v>
      </c>
      <c r="EU9" s="27">
        <f>SUM(EU10:EU61)-EU42-EU41-EU40-EU39-EU38-EU37-EU30-EU29-EU28-EU26-EU25-EU24-EU23</f>
        <v>181796.93333333332</v>
      </c>
      <c r="EV9" s="27">
        <f>SUM(EV10:EV61)-EV42-EV41-EV40-EV39-EV38-EV37-EV30-EV29-EV28-EV26-EV25-EV24-EV23</f>
        <v>221138.11631398706</v>
      </c>
      <c r="EW9" s="43">
        <f t="shared" ref="EW9:EW72" si="49">EU9/$EU$8</f>
        <v>9.906508158893626E-2</v>
      </c>
      <c r="EX9" s="27">
        <f>SUM(EX10:EX61)-EX42-EX41-EX40-EX39-EX38-EX37-EX30-EX29-EX28-EX26-EX25-EX24-EX23</f>
        <v>0</v>
      </c>
      <c r="EY9" s="27">
        <f>SUM(EY10:EY61)-EY42-EY41-EY40-EY39-EY38-EY37-EY30-EY29-EY28-EY26-EY25-EY24-EY23</f>
        <v>0</v>
      </c>
      <c r="EZ9" s="43">
        <f t="shared" ref="EZ9:EZ72" si="50">EX9/$EX$8</f>
        <v>0</v>
      </c>
      <c r="FA9" s="27">
        <f>SUM(FA10:FA61)-FA42-FA41-FA40-FA39-FA38-FA37-FA30-FA29-FA28-FA26-FA25-FA24-FA23</f>
        <v>0</v>
      </c>
      <c r="FB9" s="27">
        <f>SUM(FB10:FB61)-FB42-FB41-FB40-FB39-FB38-FB37-FB30-FB29-FB28-FB26-FB25-FB24-FB23</f>
        <v>0</v>
      </c>
      <c r="FC9" s="43">
        <f t="shared" ref="FC9:FC72" si="51">FA9/$FA$8</f>
        <v>0</v>
      </c>
      <c r="FD9" s="27">
        <f>SUM(FD10:FD61)-FD42-FD41-FD40-FD39-FD38-FD37-FD30-FD29-FD28-FD26-FD25-FD24-FD23</f>
        <v>980700.79999999946</v>
      </c>
      <c r="FE9" s="27">
        <f>SUM(FE10:FE61)-FE42-FE41-FE40-FE39-FE38-FE37-FE30-FE29-FE28-FE26-FE25-FE24-FE23</f>
        <v>0</v>
      </c>
      <c r="FF9" s="27">
        <f>SUM(FF10:FF61)-FF42-FF41-FF40-FF39-FF38-FF37-FF30-FF29-FF28-FF26-FF25-FF24-FF23</f>
        <v>1192926.2149982369</v>
      </c>
      <c r="FG9" s="43">
        <f t="shared" ref="FG9:FG72" si="52">FD9/$FD$8</f>
        <v>0.75022678142951904</v>
      </c>
      <c r="FH9" s="27">
        <f>SUM(FH10:FH61)-FH42-FH41-FH40-FH39-FH38-FH37-FH30-FH29-FH28-FH26-FH25-FH24-FH23</f>
        <v>0</v>
      </c>
      <c r="FI9" s="27">
        <f>SUM(FI10:FI61)-FI42-FI41-FI40-FI39-FI38-FI37-FI30-FI29-FI28-FI26-FI25-FI24-FI23</f>
        <v>0</v>
      </c>
      <c r="FJ9" s="43">
        <f t="shared" ref="FJ9:FJ72" si="53">FH9/$FH$8</f>
        <v>0</v>
      </c>
      <c r="FK9" s="27">
        <f>SUM(FK10:FK61)-FK42-FK41-FK40-FK39-FK38-FK37-FK30-FK29-FK28-FK26-FK25-FK24-FK23</f>
        <v>67647.333333333328</v>
      </c>
      <c r="FL9" s="27">
        <f>SUM(FL10:FL61)-FL42-FL41-FL40-FL39-FL38-FL37-FL30-FL29-FL28-FL26-FL25-FL24-FL23</f>
        <v>82286.337798498149</v>
      </c>
      <c r="FM9" s="43">
        <f t="shared" ref="FM9:FM72" si="54">FK9/$FK$8</f>
        <v>0.45640430537001803</v>
      </c>
      <c r="FN9" s="27">
        <f>SUM(FN10:FN61)-FN42-FN41-FN40-FN39-FN38-FN37-FN30-FN29-FN28-FN26-FN25-FN24-FN23</f>
        <v>0</v>
      </c>
      <c r="FO9" s="27">
        <f>SUM(FO10:FO61)-FO42-FO41-FO40-FO39-FO38-FO37-FO30-FO29-FO28-FO26-FO25-FO24-FO23</f>
        <v>71730.94</v>
      </c>
      <c r="FP9" s="27">
        <f>SUM(FP10:FP61)-FP42-FP41-FP40-FP39-FP38-FP37-FP30-FP29-FP28-FP26-FP25-FP24-FP23</f>
        <v>0</v>
      </c>
      <c r="FQ9" s="43"/>
      <c r="FR9" s="27">
        <f>SUM(FR10:FR61)-FR42-FR41-FR40-FR39-FR38-FR37-FR30-FR29-FR28-FR26-FR25-FR24-FR23</f>
        <v>0</v>
      </c>
      <c r="FS9" s="27">
        <f>SUM(FS10:FS61)-FS42-FS41-FS40-FS39-FS38-FS37-FS30-FS29-FS28-FS26-FS25-FS24-FS23</f>
        <v>0</v>
      </c>
      <c r="FT9" s="43">
        <f t="shared" ref="FT9:FT72" si="55">FR9/$FR$8</f>
        <v>0</v>
      </c>
      <c r="FU9" s="27">
        <f>SUM(FU10:FU61)-FU42-FU41-FU40-FU39-FU38-FU37-FU30-FU29-FU28-FU26-FU25-FU24-FU23</f>
        <v>12098399.640000006</v>
      </c>
      <c r="FV9" s="27">
        <f>SUM(FV10:FV61)-FV42-FV41-FV40-FV39-FV38-FV37-FV30-FV29-FV28-FV26-FV25-FV24-FV23</f>
        <v>14716515.057478515</v>
      </c>
      <c r="FW9" s="43">
        <f t="shared" ref="FW9:FW72" si="56">FU9/$FU$8</f>
        <v>0.41815350003455526</v>
      </c>
      <c r="FX9" s="27">
        <f>SUM(FX10:FX61)-FX42-FX41-FX40-FX39-FX38-FX37-FX30-FX29-FX28-FX26-FX25-FX24-FX23</f>
        <v>0</v>
      </c>
      <c r="FY9" s="27">
        <f>SUM(FY10:FY61)-FY42-FY41-FY40-FY39-FY38-FY37-FY30-FY29-FY28-FY26-FY25-FY24-FY23</f>
        <v>0</v>
      </c>
      <c r="FZ9" s="43">
        <f t="shared" ref="FZ9:FZ72" si="57">FX9/$FX$8</f>
        <v>0</v>
      </c>
      <c r="GA9" s="27">
        <f>SUM(GA10:GA61)-GA42-GA41-GA40-GA39-GA38-GA37-GA30-GA29-GA28-GA26-GA25-GA24-GA23</f>
        <v>0</v>
      </c>
      <c r="GB9" s="27">
        <f>SUM(GB10:GB61)-GB42-GB41-GB40-GB39-GB38-GB37-GB30-GB29-GB28-GB26-GB25-GB24-GB23</f>
        <v>0</v>
      </c>
      <c r="GC9" s="43">
        <f t="shared" ref="GC9:GC72" si="58">GA9/$GA$8</f>
        <v>0</v>
      </c>
      <c r="GD9" s="27">
        <f>SUM(GD10:GD61)-GD42-GD41-GD40-GD39-GD38-GD37-GD30-GD29-GD28-GD26-GD25-GD24-GD23</f>
        <v>127641.25333333331</v>
      </c>
      <c r="GE9" s="27">
        <f>SUM(GE10:GE61)-GE42-GE41-GE40-GE39-GE38-GE37-GE30-GE29-GE28-GE26-GE25-GE24-GE23</f>
        <v>155263.04986858831</v>
      </c>
      <c r="GF9" s="43">
        <f t="shared" ref="GF9:GF72" si="59">GD9/$GD$8</f>
        <v>1.2808557741954012E-2</v>
      </c>
      <c r="GG9" s="27">
        <f>SUM(GG10:GG61)-GG42-GG41-GG40-GG39-GG38-GG37-GG30-GG29-GG28-GG26-GG25-GG24-GG23</f>
        <v>55886.706666666665</v>
      </c>
      <c r="GH9" s="27">
        <f>SUM(GH10:GH61)-GH42-GH41-GH40-GH39-GH38-GH37-GH30-GH29-GH28-GH26-GH25-GH24-GH23</f>
        <v>67980.690392608434</v>
      </c>
      <c r="GI9" s="43">
        <f t="shared" ref="GI9:GI72" si="60">GG9/$GG$8</f>
        <v>3.39944656741301E-2</v>
      </c>
      <c r="GJ9" s="27">
        <f>SUM(GJ10:GJ61)-GJ42-GJ41-GJ40-GJ39-GJ38-GJ37-GJ30-GJ29-GJ28-GJ26-GJ25-GJ24-GJ23</f>
        <v>0</v>
      </c>
      <c r="GK9" s="27">
        <f>SUM(GK10:GK61)-GK42-GK41-GK40-GK39-GK38-GK37-GK30-GK29-GK28-GK26-GK25-GK24-GK23</f>
        <v>0</v>
      </c>
      <c r="GL9" s="43">
        <f t="shared" ref="GL9:GL72" si="61">GJ9/$GJ$8</f>
        <v>0</v>
      </c>
      <c r="GM9" s="27">
        <f>SUM(GM10:GM61)-GM42-GM41-GM40-GM39-GM38-GM37-GM30-GM29-GM28-GM26-GM25-GM24-GM23</f>
        <v>0</v>
      </c>
      <c r="GN9" s="27">
        <f>SUM(GN10:GN61)-GN42-GN41-GN40-GN39-GN38-GN37-GN30-GN29-GN28-GN26-GN25-GN24-GN23</f>
        <v>0</v>
      </c>
      <c r="GO9" s="43">
        <f t="shared" ref="GO9:GO72" si="62">GM9/$GM$8</f>
        <v>0</v>
      </c>
      <c r="GP9" s="27">
        <f>SUM(GP10:GP61)-GP42-GP41-GP40-GP39-GP38-GP37-GP30-GP29-GP28-GP26-GP25-GP24-GP23</f>
        <v>0</v>
      </c>
      <c r="GQ9" s="27">
        <f>SUM(GQ10:GQ61)-GQ42-GQ41-GQ40-GQ39-GQ38-GQ37-GQ30-GQ29-GQ28-GQ26-GQ25-GQ24-GQ23</f>
        <v>0</v>
      </c>
      <c r="GR9" s="39"/>
      <c r="GS9" s="27">
        <f>SUM(GS10:GS61)-GS42-GS41-GS40-GS39-GS38-GS37-GS30-GS29-GS28-GS26-GS25-GS24-GS23</f>
        <v>0</v>
      </c>
      <c r="GT9" s="27">
        <f>SUM(GT10:GT61)-GT42-GT41-GT40-GT39-GT38-GT37-GT30-GT29-GT28-GT26-GT25-GT24-GT23</f>
        <v>0</v>
      </c>
      <c r="GU9" s="43">
        <f t="shared" ref="GU9:GU72" si="63">GS9/$GS$8</f>
        <v>0</v>
      </c>
      <c r="GV9" s="27">
        <f>SUM(GV10:GV61)-GV42-GV41-GV40-GV39-GV38-GV37-GV30-GV29-GV28-GV26-GV25-GV24-GV23</f>
        <v>55886.706666666665</v>
      </c>
      <c r="GW9" s="27">
        <f>SUM(GW10:GW61)-GW42-GW41-GW40-GW39-GW38-GW37-GW30-GW29-GW28-GW26-GW25-GW24-GW23</f>
        <v>67980.690392608434</v>
      </c>
      <c r="GX9" s="56">
        <f t="shared" ref="GX9:GX72" si="64">GV9/$GV$8</f>
        <v>0.2700780129592249</v>
      </c>
    </row>
    <row r="10" spans="1:206">
      <c r="A10" s="18">
        <v>101</v>
      </c>
      <c r="B10" s="3" t="s">
        <v>485</v>
      </c>
      <c r="C10" s="3" t="s">
        <v>299</v>
      </c>
      <c r="D10" s="12">
        <f t="shared" ref="D10:D41" si="65">E10+AT10+BV10+CF10+FU10+FX10+GA10+GD10+GG10</f>
        <v>12238594.013333332</v>
      </c>
      <c r="E10" s="12">
        <f t="shared" ref="E10:E41" si="66">F10+I10+L10+O10+S10+AQ10+V10+Y10+AB10+AE10+AN10</f>
        <v>3022083.4666666663</v>
      </c>
      <c r="F10" s="13">
        <v>1212624</v>
      </c>
      <c r="G10" s="26">
        <f>$F$4*H10</f>
        <v>1475038.0121399129</v>
      </c>
      <c r="H10" s="40">
        <f>F10/$F$8</f>
        <v>1.7754342392524665E-2</v>
      </c>
      <c r="I10" s="13">
        <v>1159544</v>
      </c>
      <c r="J10" s="13">
        <f>$I$4*K10</f>
        <v>1410471.404779027</v>
      </c>
      <c r="K10" s="40">
        <f t="shared" si="5"/>
        <v>3.1233510100121757E-2</v>
      </c>
      <c r="L10" s="13">
        <v>545680.80000000005</v>
      </c>
      <c r="M10" s="13">
        <f>$L$4*N10</f>
        <v>663767.10546296078</v>
      </c>
      <c r="N10" s="40">
        <f t="shared" si="6"/>
        <v>1.7754342392524668E-2</v>
      </c>
      <c r="O10" s="13">
        <f ca="1">'13年1-9支出明细'!I5/9*12</f>
        <v>104234.66666666667</v>
      </c>
      <c r="P10" s="13">
        <f ca="1">'13年1-9支出明细'!J5/9*12</f>
        <v>0</v>
      </c>
      <c r="Q10" s="13">
        <f ca="1">$O$4*R10</f>
        <v>126791.23579614656</v>
      </c>
      <c r="R10" s="43">
        <f t="shared" si="7"/>
        <v>1.5613388096828731E-2</v>
      </c>
      <c r="S10" s="13">
        <f ca="1">'13年1-9支出明细'!K5/9*12</f>
        <v>0</v>
      </c>
      <c r="T10" s="13">
        <f ca="1">U10*$S$4</f>
        <v>0</v>
      </c>
      <c r="U10" s="43">
        <f t="shared" si="8"/>
        <v>0</v>
      </c>
      <c r="V10" s="13">
        <f ca="1">'13年1-9支出明细'!L5/9*12</f>
        <v>0</v>
      </c>
      <c r="W10" s="13">
        <f ca="1">X10*$V$4</f>
        <v>0</v>
      </c>
      <c r="X10" s="43">
        <f t="shared" si="9"/>
        <v>0</v>
      </c>
      <c r="Y10" s="13">
        <f ca="1">'13年1-9支出明细'!M5/9*12</f>
        <v>0</v>
      </c>
      <c r="Z10" s="13">
        <f ca="1">AA10*$Y$4</f>
        <v>0</v>
      </c>
      <c r="AA10" s="43">
        <f t="shared" si="10"/>
        <v>0</v>
      </c>
      <c r="AB10" s="13">
        <f ca="1">'13年1-9支出明细'!N5/9*12</f>
        <v>0</v>
      </c>
      <c r="AC10" s="13">
        <f ca="1">AD10*$AB$4</f>
        <v>0</v>
      </c>
      <c r="AD10" s="43">
        <f t="shared" si="11"/>
        <v>0</v>
      </c>
      <c r="AE10" s="13">
        <f ca="1">'13年1-9支出明细'!O5/9*12</f>
        <v>0</v>
      </c>
      <c r="AF10" s="13">
        <f ca="1">AG10*$AE$4</f>
        <v>0</v>
      </c>
      <c r="AG10" s="43">
        <f t="shared" si="12"/>
        <v>0</v>
      </c>
      <c r="AH10" s="13">
        <f ca="1">'13年1-9支出明细'!P5/9*12</f>
        <v>0</v>
      </c>
      <c r="AI10" s="13">
        <f ca="1">AJ10*$AH$4</f>
        <v>0</v>
      </c>
      <c r="AJ10" s="43">
        <f t="shared" si="13"/>
        <v>0</v>
      </c>
      <c r="AK10" s="13">
        <f ca="1">'13年1-9支出明细'!Q5/9*12</f>
        <v>0</v>
      </c>
      <c r="AL10" s="13">
        <f ca="1">AM10*$AK$4</f>
        <v>0</v>
      </c>
      <c r="AM10" s="43">
        <f t="shared" si="14"/>
        <v>0</v>
      </c>
      <c r="AN10" s="13">
        <f ca="1">'13年1-9支出明细'!R5/9*12</f>
        <v>0</v>
      </c>
      <c r="AO10" s="13">
        <f ca="1">AP10*$AN$4</f>
        <v>0</v>
      </c>
      <c r="AP10" s="43">
        <f t="shared" si="15"/>
        <v>0</v>
      </c>
      <c r="AQ10" s="13">
        <f ca="1">'13年1-9支出明细'!S5/9*12</f>
        <v>0</v>
      </c>
      <c r="AR10" s="13">
        <f>AS10*$AQ$4</f>
        <v>0</v>
      </c>
      <c r="AS10" s="43">
        <f t="shared" si="16"/>
        <v>0</v>
      </c>
      <c r="AT10" s="12">
        <f t="shared" ref="AT10:AT21" si="67">AW10+AZ10+BC10+BF10+BI10+BL10+BM10</f>
        <v>849194.76</v>
      </c>
      <c r="AU10" s="31">
        <f>AV10*$AT$4</f>
        <v>1032962.031685032</v>
      </c>
      <c r="AV10" s="43">
        <f t="shared" si="17"/>
        <v>8.1344529518117669E-3</v>
      </c>
      <c r="AW10" s="13">
        <f ca="1">'13年1-9支出明细'!U5/9*12</f>
        <v>0</v>
      </c>
      <c r="AX10" s="13">
        <f ca="1">AY10*$AW$4</f>
        <v>0</v>
      </c>
      <c r="AY10" s="43">
        <f t="shared" si="18"/>
        <v>0</v>
      </c>
      <c r="AZ10" s="13">
        <f ca="1">'13年1-9支出明细'!V5/9*12</f>
        <v>40</v>
      </c>
      <c r="BA10" s="13">
        <f ca="1">BB10*$AZ$4</f>
        <v>48.656071862008766</v>
      </c>
      <c r="BB10" s="43">
        <f t="shared" si="19"/>
        <v>4.1035742131396448E-4</v>
      </c>
      <c r="BC10" s="13">
        <f ca="1">'13年1-9支出明细'!W5/9*12</f>
        <v>0</v>
      </c>
      <c r="BD10" s="13">
        <f ca="1">BE10*$BC$4</f>
        <v>0</v>
      </c>
      <c r="BE10" s="43">
        <f t="shared" si="20"/>
        <v>0</v>
      </c>
      <c r="BF10" s="13">
        <f ca="1">'13年1-9支出明细'!X5/9*12</f>
        <v>65711.960000000006</v>
      </c>
      <c r="BG10" s="13">
        <f ca="1">BH10*$BF$4</f>
        <v>79932.146198836141</v>
      </c>
      <c r="BH10" s="43">
        <f t="shared" si="21"/>
        <v>9.6674437726404328E-2</v>
      </c>
      <c r="BI10" s="13">
        <f ca="1">'13年1-9支出明细'!Y5/9*12</f>
        <v>145527.76</v>
      </c>
      <c r="BJ10" s="13">
        <f ca="1">BK10*$BI$4</f>
        <v>177020.22871192908</v>
      </c>
      <c r="BK10" s="43">
        <f t="shared" si="22"/>
        <v>7.1989584505517401E-2</v>
      </c>
      <c r="BL10" s="13">
        <f ca="1">'13年1-9支出明细'!Z5/9*12</f>
        <v>543694.77333333332</v>
      </c>
      <c r="BM10" s="13">
        <f ca="1">'13年1-9支出明细'!AA5/9*12</f>
        <v>94220.266666666663</v>
      </c>
      <c r="BN10" s="13">
        <f ca="1">BO10*$BL$4</f>
        <v>661351.29905763082</v>
      </c>
      <c r="BO10" s="43">
        <f t="shared" si="23"/>
        <v>6.147649167889355E-3</v>
      </c>
      <c r="BP10" s="13">
        <f ca="1">'13年1-9支出明细'!AB5/9*12</f>
        <v>19927.28</v>
      </c>
      <c r="BQ10" s="13">
        <f ca="1">BR10*$BP$4</f>
        <v>24239.579192359248</v>
      </c>
      <c r="BR10" s="43">
        <f t="shared" si="24"/>
        <v>4.3963297056958924E-3</v>
      </c>
      <c r="BS10" s="13">
        <f ca="1">'13年1-9支出明细'!AC5/9*12</f>
        <v>51172.986666666664</v>
      </c>
      <c r="BT10" s="13">
        <f>BU10*$BS$4</f>
        <v>62246.912916173722</v>
      </c>
      <c r="BU10" s="43">
        <f t="shared" si="25"/>
        <v>4.5622095784155769E-2</v>
      </c>
      <c r="BV10" s="27">
        <f>SUM(BV11:BV62)-BV43-BV42-BV41-BV40-BV39-BV38-BV31-BV30-BV29-BV27-BV26-BV25-BV24</f>
        <v>2816070.959999999</v>
      </c>
      <c r="BW10" s="30">
        <f>BX10*$BV$4</f>
        <v>3425473.7749568988</v>
      </c>
      <c r="BX10" s="43">
        <f t="shared" si="26"/>
        <v>1.0529664371901186E-2</v>
      </c>
      <c r="BY10" s="13">
        <f ca="1">'13年1-9支出明细'!AE5/9*12</f>
        <v>9162.8000000000011</v>
      </c>
      <c r="BZ10" s="13">
        <f ca="1">CA10*$BY$4</f>
        <v>11145.646381430348</v>
      </c>
      <c r="CA10" s="43">
        <f t="shared" si="27"/>
        <v>3.9660606722739828E-5</v>
      </c>
      <c r="CB10" s="13">
        <f ca="1">'13年1-9支出明细'!AF5/9*12</f>
        <v>0</v>
      </c>
      <c r="CC10" s="13">
        <f ca="1">'13年1-9支出明细'!AG5/9*12</f>
        <v>0</v>
      </c>
      <c r="CD10" s="13">
        <f>CE10*$CB$4</f>
        <v>0</v>
      </c>
      <c r="CE10" s="43">
        <f t="shared" si="28"/>
        <v>0</v>
      </c>
      <c r="CF10" s="27">
        <f>SUM(CF11:CF62)-CF43-CF42-CF41-CF40-CF39-CF38-CF31-CF30-CF29-CF27-CF26-CF25-CF24</f>
        <v>5104086.2666666657</v>
      </c>
      <c r="CG10" s="30">
        <f>CH10*$CF$4</f>
        <v>6208619.7045206325</v>
      </c>
      <c r="CH10" s="43">
        <f t="shared" si="29"/>
        <v>5.2593223110442906E-2</v>
      </c>
      <c r="CI10" s="13">
        <f ca="1">'13年1-9支出明细'!AI5/9*12</f>
        <v>0</v>
      </c>
      <c r="CJ10" s="13">
        <f ca="1">CK10*$CI$4</f>
        <v>0</v>
      </c>
      <c r="CK10" s="43">
        <f t="shared" si="30"/>
        <v>0</v>
      </c>
      <c r="CL10" s="13">
        <f ca="1">'13年1-9支出明细'!AJ5/9*12</f>
        <v>0</v>
      </c>
      <c r="CM10" s="13">
        <f ca="1">CN10*$CL$4</f>
        <v>0</v>
      </c>
      <c r="CN10" s="43">
        <f t="shared" si="31"/>
        <v>0</v>
      </c>
      <c r="CO10" s="13">
        <f ca="1">'13年1-9支出明细'!AK5/9*12</f>
        <v>0</v>
      </c>
      <c r="CP10" s="13">
        <f ca="1">CQ10*$CO$4</f>
        <v>0</v>
      </c>
      <c r="CQ10" s="43">
        <f t="shared" si="32"/>
        <v>0</v>
      </c>
      <c r="CR10" s="13">
        <f ca="1">'13年1-9支出明细'!AL5/9*12</f>
        <v>240</v>
      </c>
      <c r="CS10" s="13">
        <f ca="1">CT10*$CR$4</f>
        <v>291.93643117205261</v>
      </c>
      <c r="CT10" s="43">
        <f t="shared" si="33"/>
        <v>2.3013802736594046E-5</v>
      </c>
      <c r="CU10" s="13">
        <f ca="1">'13年1-9支出明细'!AM5/9*12</f>
        <v>0</v>
      </c>
      <c r="CV10" s="13">
        <f ca="1">CW10*$CU$4</f>
        <v>0</v>
      </c>
      <c r="CW10" s="43">
        <f t="shared" si="34"/>
        <v>0</v>
      </c>
      <c r="CX10" s="13">
        <f ca="1">'13年1-9支出明细'!AN5/9*12</f>
        <v>0</v>
      </c>
      <c r="CY10" s="13">
        <f ca="1">DA10*$CX$4</f>
        <v>0</v>
      </c>
      <c r="CZ10" s="13">
        <f ca="1">'13年1-9支出明细'!AO5/9*12</f>
        <v>0</v>
      </c>
      <c r="DA10" s="43">
        <f t="shared" si="35"/>
        <v>0</v>
      </c>
      <c r="DB10" s="13">
        <f ca="1">'13年1-9支出明细'!AP5/9*12</f>
        <v>0</v>
      </c>
      <c r="DC10" s="13">
        <f ca="1">DD10*$DB$4</f>
        <v>0</v>
      </c>
      <c r="DD10" s="43">
        <f t="shared" si="36"/>
        <v>0</v>
      </c>
      <c r="DE10" s="13">
        <f ca="1">'13年1-9支出明细'!AQ5/9*12</f>
        <v>0</v>
      </c>
      <c r="DF10" s="13">
        <f ca="1">DG10*$DE$4</f>
        <v>0</v>
      </c>
      <c r="DG10" s="43">
        <f t="shared" si="37"/>
        <v>0</v>
      </c>
      <c r="DH10" s="13">
        <f ca="1">'13年1-9支出明细'!AR5/9*12</f>
        <v>0</v>
      </c>
      <c r="DI10" s="13">
        <f ca="1">'13年1-9支出明细'!AS5/9*12</f>
        <v>0</v>
      </c>
      <c r="DJ10" s="13"/>
      <c r="DK10" s="43">
        <f t="shared" si="38"/>
        <v>0</v>
      </c>
      <c r="DL10" s="13">
        <f ca="1">'13年1-9支出明细'!AT5/9*12</f>
        <v>0</v>
      </c>
      <c r="DM10" s="13">
        <f ca="1">DU10*$DL$4</f>
        <v>0</v>
      </c>
      <c r="DN10" s="13">
        <f ca="1">'13年1-9支出明细'!AU5/9*12</f>
        <v>0</v>
      </c>
      <c r="DO10" s="13">
        <f ca="1">'13年1-9支出明细'!AV5/9*12</f>
        <v>0</v>
      </c>
      <c r="DP10" s="13">
        <f ca="1">'13年1-9支出明细'!AW5/9*12</f>
        <v>0</v>
      </c>
      <c r="DQ10" s="13">
        <f ca="1">'13年1-9支出明细'!AX5/9*12</f>
        <v>0</v>
      </c>
      <c r="DR10" s="13">
        <f ca="1">'13年1-9支出明细'!AY5/9*12</f>
        <v>0</v>
      </c>
      <c r="DS10" s="13">
        <f ca="1">'13年1-9支出明细'!AZ5/9*12</f>
        <v>0</v>
      </c>
      <c r="DT10" s="13">
        <f ca="1">'13年1-9支出明细'!BA5/9*12</f>
        <v>0</v>
      </c>
      <c r="DU10" s="43">
        <f t="shared" si="40"/>
        <v>0</v>
      </c>
      <c r="DV10" s="13">
        <f ca="1">'13年1-9支出明细'!BB5/9*12</f>
        <v>7181.4666666666672</v>
      </c>
      <c r="DW10" s="13">
        <f ca="1">DX10*$DV$4</f>
        <v>8735.5489551988467</v>
      </c>
      <c r="DX10" s="43">
        <f t="shared" si="41"/>
        <v>3.1746097235794981E-3</v>
      </c>
      <c r="DY10" s="13">
        <f ca="1">'13年1-9支出明细'!BC5/9*12</f>
        <v>0</v>
      </c>
      <c r="DZ10" s="13">
        <f ca="1">EA10*$DY$4</f>
        <v>0</v>
      </c>
      <c r="EA10" s="43">
        <f t="shared" si="42"/>
        <v>0</v>
      </c>
      <c r="EB10" s="13">
        <f ca="1">'13年1-9支出明细'!BD5/9*12</f>
        <v>0</v>
      </c>
      <c r="EC10" s="13">
        <f ca="1">ED10*$EB$4</f>
        <v>0</v>
      </c>
      <c r="ED10" s="43">
        <f t="shared" si="43"/>
        <v>0</v>
      </c>
      <c r="EE10" s="13">
        <f ca="1">'13年1-9支出明细'!BE5/9*12</f>
        <v>0</v>
      </c>
      <c r="EF10" s="13">
        <f ca="1">EH10*$EE$4</f>
        <v>0</v>
      </c>
      <c r="EG10" s="13">
        <f ca="1">'13年1-9支出明细'!BF5/9*12</f>
        <v>0</v>
      </c>
      <c r="EH10" s="43">
        <f t="shared" si="44"/>
        <v>0</v>
      </c>
      <c r="EI10" s="13">
        <f ca="1">'13年1-9支出明细'!BG5/9*12</f>
        <v>0</v>
      </c>
      <c r="EJ10" s="13">
        <f ca="1">EK10*$EI$4</f>
        <v>0</v>
      </c>
      <c r="EK10" s="43">
        <f t="shared" si="45"/>
        <v>0</v>
      </c>
      <c r="EL10" s="13">
        <f ca="1">'13年1-9支出明细'!BH5/9*12</f>
        <v>0</v>
      </c>
      <c r="EM10" s="13">
        <f ca="1">EN10*$EL$4</f>
        <v>0</v>
      </c>
      <c r="EN10" s="43">
        <f t="shared" si="46"/>
        <v>0</v>
      </c>
      <c r="EO10" s="13">
        <f ca="1">'13年1-9支出明细'!BI5/9*12</f>
        <v>0</v>
      </c>
      <c r="EP10" s="13">
        <f ca="1">EQ10*$EO$4</f>
        <v>0</v>
      </c>
      <c r="EQ10" s="43">
        <f t="shared" si="47"/>
        <v>0</v>
      </c>
      <c r="ER10" s="13">
        <f ca="1">'13年1-9支出明细'!BJ5/9*12</f>
        <v>0</v>
      </c>
      <c r="ES10" s="13">
        <f ca="1">ET10*$ER$4</f>
        <v>0</v>
      </c>
      <c r="ET10" s="43">
        <f t="shared" si="48"/>
        <v>0</v>
      </c>
      <c r="EU10" s="13">
        <f ca="1">'13年1-9支出明细'!BK5/9*12</f>
        <v>0</v>
      </c>
      <c r="EV10" s="13">
        <f ca="1">EW10*$EU$4</f>
        <v>0</v>
      </c>
      <c r="EW10" s="43">
        <f t="shared" si="49"/>
        <v>0</v>
      </c>
      <c r="EX10" s="13">
        <f ca="1">'13年1-9支出明细'!BL5/9*12</f>
        <v>0</v>
      </c>
      <c r="EY10" s="13">
        <f ca="1">EZ10*$EX$4</f>
        <v>0</v>
      </c>
      <c r="EZ10" s="43">
        <f t="shared" si="50"/>
        <v>0</v>
      </c>
      <c r="FA10" s="13">
        <f ca="1">'13年1-9支出明细'!BM5/9*12</f>
        <v>0</v>
      </c>
      <c r="FB10" s="13">
        <f ca="1">FC10*$FA$4</f>
        <v>0</v>
      </c>
      <c r="FC10" s="43">
        <f t="shared" si="51"/>
        <v>0</v>
      </c>
      <c r="FD10" s="13">
        <f ca="1">'13年1-9支出明细'!BN5/9*12</f>
        <v>39492.400000000001</v>
      </c>
      <c r="FE10" s="13">
        <f ca="1">'13年1-9支出明细'!BO5/9*12</f>
        <v>0</v>
      </c>
      <c r="FF10" s="13">
        <f ca="1">FG10*$FD$4</f>
        <v>48038.626310079868</v>
      </c>
      <c r="FG10" s="43">
        <f t="shared" si="52"/>
        <v>3.0211310261934278E-2</v>
      </c>
      <c r="FH10" s="13">
        <f ca="1">'13年1-9支出明细'!BP5/9*12</f>
        <v>0</v>
      </c>
      <c r="FI10" s="13">
        <f ca="1">FJ10*$FH$4</f>
        <v>0</v>
      </c>
      <c r="FJ10" s="43">
        <f t="shared" si="53"/>
        <v>0</v>
      </c>
      <c r="FK10" s="13">
        <f ca="1">'13年1-9支出明细'!BQ5/9*12</f>
        <v>0</v>
      </c>
      <c r="FL10" s="13">
        <f ca="1">FM10*$FK$4</f>
        <v>0</v>
      </c>
      <c r="FM10" s="43">
        <f t="shared" si="54"/>
        <v>0</v>
      </c>
      <c r="FN10" s="13">
        <f ca="1">'13年1-9支出明细'!BR5/9*12</f>
        <v>0</v>
      </c>
      <c r="FO10" s="13">
        <f ca="1">'13年1-9支出明细'!BS5/9*12</f>
        <v>0</v>
      </c>
      <c r="FP10" s="13"/>
      <c r="FQ10" s="43"/>
      <c r="FR10" s="13">
        <f ca="1">'13年1-9支出明细'!BT5/9*12</f>
        <v>0</v>
      </c>
      <c r="FS10" s="13">
        <f ca="1">FT10*$FR$4</f>
        <v>0</v>
      </c>
      <c r="FT10" s="43">
        <f t="shared" si="55"/>
        <v>0</v>
      </c>
      <c r="FU10" s="12">
        <f ca="1">'13年1-9支出明细'!BU5/9*12</f>
        <v>444718.56000000006</v>
      </c>
      <c r="FV10" s="12">
        <f ca="1">FW10*$FU$4</f>
        <v>540956.45534322632</v>
      </c>
      <c r="FW10" s="43">
        <f t="shared" si="56"/>
        <v>1.5370679422714729E-2</v>
      </c>
      <c r="FX10" s="12">
        <f ca="1">'13年1-9支出明细'!BV5/9*12</f>
        <v>0</v>
      </c>
      <c r="FY10" s="12">
        <f ca="1">FZ10*$FX$4</f>
        <v>0</v>
      </c>
      <c r="FZ10" s="43">
        <f t="shared" si="57"/>
        <v>0</v>
      </c>
      <c r="GA10" s="12">
        <f ca="1">'13年1-9支出明细'!BW5/9*12</f>
        <v>0</v>
      </c>
      <c r="GB10" s="12">
        <f ca="1">GC10*$GA$4</f>
        <v>0</v>
      </c>
      <c r="GC10" s="43">
        <f t="shared" si="58"/>
        <v>0</v>
      </c>
      <c r="GD10" s="12">
        <f ca="1">'13年1-9支出明细'!BX5/9*12</f>
        <v>0</v>
      </c>
      <c r="GE10" s="12">
        <f>GF10*$GD$4</f>
        <v>0</v>
      </c>
      <c r="GF10" s="43">
        <f t="shared" si="59"/>
        <v>0</v>
      </c>
      <c r="GG10" s="27">
        <f t="shared" ref="GG10:GG21" si="68">GJ10+GM10+GP10+GS10+GV10</f>
        <v>2440</v>
      </c>
      <c r="GH10" s="27">
        <f>GI10*$GG$4</f>
        <v>2968.0203835825346</v>
      </c>
      <c r="GI10" s="43">
        <f t="shared" si="60"/>
        <v>1.4841900908494658E-3</v>
      </c>
      <c r="GJ10" s="13">
        <f ca="1">'13年1-9支出明细'!BZ5/9*12</f>
        <v>0</v>
      </c>
      <c r="GK10" s="13">
        <f ca="1">GL10*$GJ$4</f>
        <v>0</v>
      </c>
      <c r="GL10" s="43">
        <f t="shared" si="61"/>
        <v>0</v>
      </c>
      <c r="GM10" s="13">
        <f ca="1">'13年1-9支出明细'!CA5/9*12</f>
        <v>0</v>
      </c>
      <c r="GN10" s="13">
        <f ca="1">GO10*$GM$4</f>
        <v>0</v>
      </c>
      <c r="GO10" s="43">
        <f t="shared" si="62"/>
        <v>0</v>
      </c>
      <c r="GP10" s="13">
        <f ca="1">'13年1-9支出明细'!CB5/9*12</f>
        <v>0</v>
      </c>
      <c r="GQ10" s="13"/>
      <c r="GR10" s="40"/>
      <c r="GS10" s="13">
        <f ca="1">'13年1-9支出明细'!CC5/9*12</f>
        <v>0</v>
      </c>
      <c r="GT10" s="13">
        <f ca="1">GU10*$GS$4</f>
        <v>0</v>
      </c>
      <c r="GU10" s="43">
        <f t="shared" si="63"/>
        <v>0</v>
      </c>
      <c r="GV10" s="13">
        <f ca="1">'13年1-9支出明细'!CD5/9*12</f>
        <v>2440</v>
      </c>
      <c r="GW10" s="13">
        <f>GX10*$GV$4</f>
        <v>2968.0203835825341</v>
      </c>
      <c r="GX10" s="56">
        <f t="shared" si="64"/>
        <v>1.1791540259314656E-2</v>
      </c>
    </row>
    <row r="11" spans="1:206">
      <c r="A11" s="18">
        <v>102</v>
      </c>
      <c r="B11" s="3" t="s">
        <v>486</v>
      </c>
      <c r="C11" s="3" t="s">
        <v>300</v>
      </c>
      <c r="D11" s="12">
        <f t="shared" si="65"/>
        <v>11270874.23</v>
      </c>
      <c r="E11" s="12">
        <f t="shared" si="66"/>
        <v>3196715.6666666665</v>
      </c>
      <c r="F11" s="13">
        <v>1221900</v>
      </c>
      <c r="G11" s="26">
        <f t="shared" ref="G11:G74" si="69">$F$4*H11</f>
        <v>1486321.3552047126</v>
      </c>
      <c r="H11" s="40">
        <f t="shared" ref="H11:H74" si="70">F11/$F$8</f>
        <v>1.7890154713601156E-2</v>
      </c>
      <c r="I11" s="13">
        <v>1009398</v>
      </c>
      <c r="J11" s="13">
        <f t="shared" ref="J11:J74" si="71">$I$4*K11</f>
        <v>1227833.5406341979</v>
      </c>
      <c r="K11" s="40">
        <f t="shared" si="5"/>
        <v>2.7189173181908319E-2</v>
      </c>
      <c r="L11" s="13">
        <v>549855</v>
      </c>
      <c r="M11" s="13">
        <f t="shared" ref="M11:M74" si="72">$L$4*N11</f>
        <v>668844.60984212067</v>
      </c>
      <c r="N11" s="40">
        <f t="shared" si="6"/>
        <v>1.7890154713601159E-2</v>
      </c>
      <c r="O11" s="13">
        <f ca="1">'13年1-9支出明细'!I6/9*12</f>
        <v>400896</v>
      </c>
      <c r="P11" s="13">
        <v>11000</v>
      </c>
      <c r="Q11" s="13">
        <f t="shared" ref="Q11:Q74" si="73">$O$4*R11</f>
        <v>487650.61462979653</v>
      </c>
      <c r="R11" s="43">
        <f t="shared" si="7"/>
        <v>6.0050509438314671E-2</v>
      </c>
      <c r="S11" s="13">
        <f ca="1">'13年1-9支出明细'!K6/9*12</f>
        <v>14666.666666666666</v>
      </c>
      <c r="T11" s="13">
        <f t="shared" ref="T11:T74" si="74">U11*$S$4</f>
        <v>17840.559682736544</v>
      </c>
      <c r="U11" s="43">
        <f t="shared" si="8"/>
        <v>6.022404439497555E-3</v>
      </c>
      <c r="V11" s="13">
        <f ca="1">'13年1-9支出明细'!L6/9*12</f>
        <v>0</v>
      </c>
      <c r="W11" s="13">
        <f t="shared" ref="W11:W74" si="75">X11*$V$4</f>
        <v>0</v>
      </c>
      <c r="X11" s="43">
        <f t="shared" si="9"/>
        <v>0</v>
      </c>
      <c r="Y11" s="13">
        <f ca="1">'13年1-9支出明细'!M6/9*12</f>
        <v>0</v>
      </c>
      <c r="Z11" s="13">
        <f t="shared" ref="Z11:Z74" si="76">AA11*$Y$4</f>
        <v>0</v>
      </c>
      <c r="AA11" s="43">
        <f t="shared" si="10"/>
        <v>0</v>
      </c>
      <c r="AB11" s="13">
        <f ca="1">'13年1-9支出明细'!N6/9*12</f>
        <v>0</v>
      </c>
      <c r="AC11" s="13">
        <f t="shared" ref="AC11:AC74" si="77">AD11*$AB$4</f>
        <v>0</v>
      </c>
      <c r="AD11" s="43">
        <f t="shared" si="11"/>
        <v>0</v>
      </c>
      <c r="AE11" s="13">
        <f ca="1">'13年1-9支出明细'!O6/9*12</f>
        <v>0</v>
      </c>
      <c r="AF11" s="13">
        <f t="shared" ref="AF11:AF74" si="78">AG11*$AE$4</f>
        <v>0</v>
      </c>
      <c r="AG11" s="43">
        <f t="shared" si="12"/>
        <v>0</v>
      </c>
      <c r="AH11" s="13">
        <f ca="1">'13年1-9支出明细'!P6/9*12</f>
        <v>0</v>
      </c>
      <c r="AI11" s="13">
        <f t="shared" ref="AI11:AI74" si="79">AJ11*$AH$4</f>
        <v>0</v>
      </c>
      <c r="AJ11" s="43">
        <f t="shared" si="13"/>
        <v>0</v>
      </c>
      <c r="AK11" s="13">
        <f ca="1">'13年1-9支出明细'!Q6/9*12</f>
        <v>0</v>
      </c>
      <c r="AL11" s="13">
        <f t="shared" ref="AL11:AL74" si="80">AM11*$AK$4</f>
        <v>0</v>
      </c>
      <c r="AM11" s="43">
        <f t="shared" si="14"/>
        <v>0</v>
      </c>
      <c r="AN11" s="13">
        <f ca="1">'13年1-9支出明细'!R6/9*12</f>
        <v>0</v>
      </c>
      <c r="AO11" s="13">
        <f t="shared" ref="AO11:AO74" si="81">AP11*$AN$4</f>
        <v>0</v>
      </c>
      <c r="AP11" s="43">
        <f t="shared" si="15"/>
        <v>0</v>
      </c>
      <c r="AQ11" s="13">
        <f ca="1">'13年1-9支出明细'!S6/9*12</f>
        <v>0</v>
      </c>
      <c r="AR11" s="13">
        <f t="shared" ref="AR11:AR74" si="82">AS11*$AQ$4</f>
        <v>0</v>
      </c>
      <c r="AS11" s="43">
        <f t="shared" si="16"/>
        <v>0</v>
      </c>
      <c r="AT11" s="12">
        <f t="shared" si="67"/>
        <v>2415332.6433333331</v>
      </c>
      <c r="AU11" s="31">
        <f t="shared" ref="AU11:AU74" si="83">AV11*$AT$4</f>
        <v>2938014.9666170557</v>
      </c>
      <c r="AV11" s="43">
        <f t="shared" si="17"/>
        <v>2.313651788215244E-2</v>
      </c>
      <c r="AW11" s="13">
        <f ca="1">'13年1-9支出明细'!U6/9*12</f>
        <v>0</v>
      </c>
      <c r="AX11" s="13">
        <f t="shared" ref="AX11:AX74" si="84">AY11*$AW$4</f>
        <v>0</v>
      </c>
      <c r="AY11" s="43">
        <f t="shared" si="18"/>
        <v>0</v>
      </c>
      <c r="AZ11" s="13">
        <f ca="1">'13年1-9支出明细'!V6/9*12</f>
        <v>3599.24</v>
      </c>
      <c r="BA11" s="13">
        <f t="shared" ref="BA11:BA74" si="85">BB11*$AZ$4</f>
        <v>4378.1220022154102</v>
      </c>
      <c r="BB11" s="43">
        <f t="shared" si="19"/>
        <v>3.6924371127251832E-2</v>
      </c>
      <c r="BC11" s="13">
        <f ca="1">'13年1-9支出明细'!W6/9*12</f>
        <v>0</v>
      </c>
      <c r="BD11" s="13">
        <f t="shared" ref="BD11:BD74" si="86">BE11*$BC$4</f>
        <v>0</v>
      </c>
      <c r="BE11" s="43">
        <f t="shared" si="20"/>
        <v>0</v>
      </c>
      <c r="BF11" s="13">
        <f ca="1">'13年1-9支出明细'!X6/9*12</f>
        <v>21485.333333333332</v>
      </c>
      <c r="BG11" s="13">
        <f t="shared" ref="BG11:BG74" si="87">BH11*$BF$4</f>
        <v>26134.79806614697</v>
      </c>
      <c r="BH11" s="43">
        <f t="shared" si="21"/>
        <v>3.1608896148651963E-2</v>
      </c>
      <c r="BI11" s="13">
        <f ca="1">'13年1-9支出明细'!Y6/9*12</f>
        <v>222005.26666666666</v>
      </c>
      <c r="BJ11" s="13">
        <f t="shared" ref="BJ11:BJ74" si="88">BK11*$BI$4</f>
        <v>270047.60521694378</v>
      </c>
      <c r="BK11" s="43">
        <f t="shared" si="22"/>
        <v>0.10982143135694472</v>
      </c>
      <c r="BL11" s="13">
        <f ca="1">'13年1-9支出明细'!Z6/9*12</f>
        <v>2132623.7333333334</v>
      </c>
      <c r="BM11" s="13">
        <f ca="1">Sheet2!EP5+Sheet2!V5</f>
        <v>35619.07</v>
      </c>
      <c r="BN11" s="13">
        <f t="shared" ref="BN11:BN74" si="89">BO11*$BL$4</f>
        <v>2594127.3405923019</v>
      </c>
      <c r="BO11" s="43">
        <f t="shared" si="23"/>
        <v>2.4113938854456812E-2</v>
      </c>
      <c r="BP11" s="13">
        <f ca="1">'13年1-9支出明细'!AB6/9*12</f>
        <v>39471.58666666667</v>
      </c>
      <c r="BQ11" s="13">
        <f t="shared" ref="BQ11:BQ74" si="90">BR11*$BP$4</f>
        <v>48013.308934021006</v>
      </c>
      <c r="BR11" s="43">
        <f t="shared" si="24"/>
        <v>8.7081683498007045E-3</v>
      </c>
      <c r="BS11" s="13">
        <f ca="1">'13年1-9支出明细'!AC6/9*12</f>
        <v>7238.6666666666661</v>
      </c>
      <c r="BT11" s="13">
        <f t="shared" ref="BT11:BT74" si="91">BU11*$BS$4</f>
        <v>8805.1271379615173</v>
      </c>
      <c r="BU11" s="43">
        <f t="shared" si="25"/>
        <v>6.453466282267198E-3</v>
      </c>
      <c r="BV11" s="27">
        <f>SUM(BV12:BV63)-BV44-BV43-BV42-BV41-BV40-BV39-BV32-BV31-BV30-BV28-BV27-BV26-BV25</f>
        <v>1414574.3999999997</v>
      </c>
      <c r="BW11" s="30">
        <f t="shared" ref="BW11:BW74" si="92">BX11*$BV$4</f>
        <v>1720690.8415139476</v>
      </c>
      <c r="BX11" s="43">
        <f t="shared" si="26"/>
        <v>5.2892820787028387E-3</v>
      </c>
      <c r="BY11" s="13">
        <f ca="1">'13年1-9支出明细'!AE6/9*12</f>
        <v>23689.68</v>
      </c>
      <c r="BZ11" s="13">
        <f t="shared" ref="BZ11:BZ74" si="93">CA11*$BY$4</f>
        <v>28816.169311699792</v>
      </c>
      <c r="CA11" s="43">
        <f t="shared" si="27"/>
        <v>1.0253929823498878E-4</v>
      </c>
      <c r="CB11" s="13">
        <f ca="1">'13年1-9支出明细'!AF6/9*12</f>
        <v>0</v>
      </c>
      <c r="CC11" s="13">
        <f ca="1">Sheet2!BP5+Sheet2!ET5</f>
        <v>0</v>
      </c>
      <c r="CD11" s="13">
        <f t="shared" ref="CD11:CD74" si="94">CE11*$CB$4</f>
        <v>0</v>
      </c>
      <c r="CE11" s="43">
        <f t="shared" si="28"/>
        <v>0</v>
      </c>
      <c r="CF11" s="27">
        <f>SUM(CF12:CF63)-CF44-CF43-CF42-CF41-CF40-CF39-CF32-CF31-CF30-CF28-CF27-CF26-CF25</f>
        <v>2608009.4666666668</v>
      </c>
      <c r="CG11" s="30">
        <f t="shared" ref="CG11:CG74" si="95">CH11*$CF$4</f>
        <v>3172387.4006733126</v>
      </c>
      <c r="CH11" s="43">
        <f t="shared" si="29"/>
        <v>2.6873296529160137E-2</v>
      </c>
      <c r="CI11" s="13">
        <f ca="1">'13年1-9支出明细'!AI6/9*12</f>
        <v>1333.3333333333335</v>
      </c>
      <c r="CJ11" s="13">
        <f t="shared" ref="CJ11:CJ74" si="96">CK11*$CI$4</f>
        <v>1621.8690620669588</v>
      </c>
      <c r="CK11" s="43">
        <f t="shared" si="30"/>
        <v>6.9912127447011854E-4</v>
      </c>
      <c r="CL11" s="13">
        <f ca="1">'13年1-9支出明细'!AJ6/9*12</f>
        <v>0</v>
      </c>
      <c r="CM11" s="13">
        <f t="shared" ref="CM11:CM74" si="97">CN11*$CL$4</f>
        <v>0</v>
      </c>
      <c r="CN11" s="43">
        <f t="shared" si="31"/>
        <v>0</v>
      </c>
      <c r="CO11" s="13">
        <f ca="1">'13年1-9支出明细'!AK6/9*12</f>
        <v>0</v>
      </c>
      <c r="CP11" s="13">
        <f t="shared" ref="CP11:CP74" si="98">CQ11*$CO$4</f>
        <v>0</v>
      </c>
      <c r="CQ11" s="43">
        <f t="shared" si="32"/>
        <v>0</v>
      </c>
      <c r="CR11" s="13">
        <f ca="1">'13年1-9支出明细'!AL6/9*12</f>
        <v>17866.666666666668</v>
      </c>
      <c r="CS11" s="13">
        <f t="shared" ref="CS11:CS74" si="99">CT11*$CR$4</f>
        <v>21733.04543169725</v>
      </c>
      <c r="CT11" s="43">
        <f t="shared" si="33"/>
        <v>1.713249759279779E-3</v>
      </c>
      <c r="CU11" s="13">
        <f ca="1">'13年1-9支出明细'!AM6/9*12</f>
        <v>0</v>
      </c>
      <c r="CV11" s="13">
        <f t="shared" ref="CV11:CV74" si="100">CW11*$CU$4</f>
        <v>0</v>
      </c>
      <c r="CW11" s="43">
        <f t="shared" si="34"/>
        <v>0</v>
      </c>
      <c r="CX11" s="13">
        <f ca="1">'13年1-9支出明细'!AN6/9*12</f>
        <v>0</v>
      </c>
      <c r="CY11" s="13">
        <f t="shared" ref="CY11:CY74" si="101">DA11*$CX$4</f>
        <v>0</v>
      </c>
      <c r="CZ11" s="13">
        <f ca="1">Sheet2!DG5+Sheet2!AD5</f>
        <v>0</v>
      </c>
      <c r="DA11" s="43">
        <f t="shared" si="35"/>
        <v>0</v>
      </c>
      <c r="DB11" s="13">
        <f ca="1">'13年1-9支出明细'!AP6/9*12</f>
        <v>0</v>
      </c>
      <c r="DC11" s="13">
        <f t="shared" ref="DC11:DC74" si="102">DD11*$DB$4</f>
        <v>0</v>
      </c>
      <c r="DD11" s="43">
        <f t="shared" si="36"/>
        <v>0</v>
      </c>
      <c r="DE11" s="13">
        <f ca="1">'13年1-9支出明细'!AQ6/9*12</f>
        <v>0</v>
      </c>
      <c r="DF11" s="13">
        <f t="shared" ref="DF11:DF74" si="103">DG11*$DE$4</f>
        <v>0</v>
      </c>
      <c r="DG11" s="43">
        <f t="shared" si="37"/>
        <v>0</v>
      </c>
      <c r="DH11" s="13">
        <f ca="1">'13年1-9支出明细'!AR6/9*12</f>
        <v>0</v>
      </c>
      <c r="DI11" s="13">
        <f ca="1">Sheet2!DK5+Sheet2!AH5</f>
        <v>0</v>
      </c>
      <c r="DJ11" s="13"/>
      <c r="DK11" s="43">
        <f t="shared" si="38"/>
        <v>0</v>
      </c>
      <c r="DL11" s="13">
        <f ca="1">'13年1-9支出明细'!AT6/9*12</f>
        <v>0</v>
      </c>
      <c r="DM11" s="13">
        <f t="shared" ref="DM11:DM74" si="104">DU11*$DL$4</f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43">
        <f t="shared" si="40"/>
        <v>0</v>
      </c>
      <c r="DV11" s="13">
        <f ca="1">'13年1-9支出明细'!BB6/9*12</f>
        <v>13465.199999999999</v>
      </c>
      <c r="DW11" s="13">
        <f t="shared" ref="DW11:DW74" si="105">DX11*$DV$4</f>
        <v>16379.093470908007</v>
      </c>
      <c r="DX11" s="43">
        <f t="shared" si="41"/>
        <v>5.9523711289164683E-3</v>
      </c>
      <c r="DY11" s="13">
        <f ca="1">'13年1-9支出明细'!BC6/9*12</f>
        <v>0</v>
      </c>
      <c r="DZ11" s="13">
        <f t="shared" ref="DZ11:DZ74" si="106">EA11*$DY$4</f>
        <v>0</v>
      </c>
      <c r="EA11" s="43">
        <f t="shared" si="42"/>
        <v>0</v>
      </c>
      <c r="EB11" s="13">
        <f ca="1">'13年1-9支出明细'!BD6/9*12</f>
        <v>0</v>
      </c>
      <c r="EC11" s="13">
        <f t="shared" ref="EC11:EC74" si="107">ED11*$EB$4</f>
        <v>0</v>
      </c>
      <c r="ED11" s="43">
        <f t="shared" si="43"/>
        <v>0</v>
      </c>
      <c r="EE11" s="13">
        <f ca="1">'13年1-9支出明细'!BE6/9*12</f>
        <v>0</v>
      </c>
      <c r="EF11" s="13">
        <f t="shared" ref="EF11:EF74" si="108">EH11*$EE$4</f>
        <v>0</v>
      </c>
      <c r="EG11" s="13">
        <v>0</v>
      </c>
      <c r="EH11" s="43">
        <f t="shared" si="44"/>
        <v>0</v>
      </c>
      <c r="EI11" s="13">
        <f ca="1">'13年1-9支出明细'!BG6/9*12</f>
        <v>0</v>
      </c>
      <c r="EJ11" s="13">
        <f t="shared" ref="EJ11:EJ74" si="109">EK11*$EI$4</f>
        <v>0</v>
      </c>
      <c r="EK11" s="43">
        <f t="shared" si="45"/>
        <v>0</v>
      </c>
      <c r="EL11" s="13">
        <f ca="1">'13年1-9支出明细'!BH6/9*12</f>
        <v>0</v>
      </c>
      <c r="EM11" s="13">
        <f t="shared" ref="EM11:EM74" si="110">EN11*$EL$4</f>
        <v>0</v>
      </c>
      <c r="EN11" s="43">
        <f t="shared" si="46"/>
        <v>0</v>
      </c>
      <c r="EO11" s="13">
        <f ca="1">'13年1-9支出明细'!BI6/9*12</f>
        <v>12640</v>
      </c>
      <c r="EP11" s="13">
        <f t="shared" ref="EP11:EP74" si="111">EQ11*$EO$4</f>
        <v>15375.318708394767</v>
      </c>
      <c r="EQ11" s="43">
        <f t="shared" si="47"/>
        <v>1.0544563293240636E-2</v>
      </c>
      <c r="ER11" s="13">
        <f ca="1">'13年1-9支出明细'!BJ6/9*12</f>
        <v>0</v>
      </c>
      <c r="ES11" s="13">
        <f t="shared" ref="ES11:ES74" si="112">ET11*$ER$4</f>
        <v>0</v>
      </c>
      <c r="ET11" s="43">
        <f t="shared" si="48"/>
        <v>0</v>
      </c>
      <c r="EU11" s="13">
        <f ca="1">'13年1-9支出明细'!BK6/9*12</f>
        <v>0</v>
      </c>
      <c r="EV11" s="13">
        <f t="shared" ref="EV11:EV74" si="113">EW11*$EU$4</f>
        <v>0</v>
      </c>
      <c r="EW11" s="43">
        <f t="shared" si="49"/>
        <v>0</v>
      </c>
      <c r="EX11" s="13">
        <f ca="1">'13年1-9支出明细'!BL6/9*12</f>
        <v>0</v>
      </c>
      <c r="EY11" s="13">
        <f t="shared" ref="EY11:EY74" si="114">EZ11*$EX$4</f>
        <v>0</v>
      </c>
      <c r="EZ11" s="43">
        <f t="shared" si="50"/>
        <v>0</v>
      </c>
      <c r="FA11" s="13">
        <f ca="1">'13年1-9支出明细'!BM6/9*12</f>
        <v>0</v>
      </c>
      <c r="FB11" s="13">
        <f t="shared" ref="FB11:FB74" si="115">FC11*$FA$4</f>
        <v>0</v>
      </c>
      <c r="FC11" s="43">
        <f t="shared" si="51"/>
        <v>0</v>
      </c>
      <c r="FD11" s="13">
        <f ca="1">'13年1-9支出明细'!BN6/9*12</f>
        <v>42118.799999999996</v>
      </c>
      <c r="FE11" s="13">
        <f ca="1">Sheet2!EX5+Sheet2!BF5</f>
        <v>0</v>
      </c>
      <c r="FF11" s="13">
        <f t="shared" ref="FF11:FF74" si="116">FG11*$FD$4</f>
        <v>51233.383988539354</v>
      </c>
      <c r="FG11" s="43">
        <f t="shared" si="52"/>
        <v>3.2220481273874398E-2</v>
      </c>
      <c r="FH11" s="13">
        <f ca="1">'13年1-9支出明细'!BP6/9*12</f>
        <v>0</v>
      </c>
      <c r="FI11" s="13">
        <f t="shared" ref="FI11:FI74" si="117">FJ11*$FH$4</f>
        <v>0</v>
      </c>
      <c r="FJ11" s="43">
        <f t="shared" si="53"/>
        <v>0</v>
      </c>
      <c r="FK11" s="13">
        <f ca="1">'13年1-9支出明细'!BQ6/9*12</f>
        <v>7573.333333333333</v>
      </c>
      <c r="FL11" s="13">
        <f t="shared" ref="FL11:FL74" si="118">FM11*$FK$4</f>
        <v>9212.216272540325</v>
      </c>
      <c r="FM11" s="43">
        <f t="shared" si="54"/>
        <v>5.1095908279246337E-2</v>
      </c>
      <c r="FN11" s="13">
        <f ca="1">'13年1-9支出明细'!BR6/9*12</f>
        <v>0</v>
      </c>
      <c r="FO11" s="13">
        <v>179.5</v>
      </c>
      <c r="FP11" s="13"/>
      <c r="FQ11" s="43"/>
      <c r="FR11" s="13">
        <f ca="1">'13年1-9支出明细'!BT6/9*12</f>
        <v>0</v>
      </c>
      <c r="FS11" s="13">
        <f t="shared" ref="FS11:FS74" si="119">FT11*$FR$4</f>
        <v>0</v>
      </c>
      <c r="FT11" s="43">
        <f t="shared" si="55"/>
        <v>0</v>
      </c>
      <c r="FU11" s="12">
        <f ca="1">'13年1-9支出明细'!BU6/9*12</f>
        <v>1636002.72</v>
      </c>
      <c r="FV11" s="12">
        <f t="shared" ref="FV11:FV74" si="120">FW11*$FU$4</f>
        <v>1990036.6477690446</v>
      </c>
      <c r="FW11" s="43">
        <f t="shared" si="56"/>
        <v>5.6544690520245709E-2</v>
      </c>
      <c r="FX11" s="12">
        <f ca="1">'13年1-9支出明细'!BV6/9*12</f>
        <v>0</v>
      </c>
      <c r="FY11" s="12">
        <f t="shared" ref="FY11:FY74" si="121">FZ11*$FX$4</f>
        <v>0</v>
      </c>
      <c r="FZ11" s="43">
        <f t="shared" si="57"/>
        <v>0</v>
      </c>
      <c r="GA11" s="12">
        <f ca="1">'13年1-9支出明细'!BW6/9*12</f>
        <v>0</v>
      </c>
      <c r="GB11" s="12">
        <f t="shared" ref="GB11:GB74" si="122">GC11*$GA$4</f>
        <v>0</v>
      </c>
      <c r="GC11" s="43">
        <f t="shared" si="58"/>
        <v>0</v>
      </c>
      <c r="GD11" s="12">
        <f ca="1">'13年1-9支出明细'!BX6/9*12</f>
        <v>239.33333333333331</v>
      </c>
      <c r="GE11" s="12">
        <f t="shared" ref="GE11:GE74" si="123">GF11*$GD$4</f>
        <v>291.12549664101908</v>
      </c>
      <c r="GF11" s="43">
        <f t="shared" si="59"/>
        <v>2.4016646182318332E-5</v>
      </c>
      <c r="GG11" s="27">
        <f t="shared" si="68"/>
        <v>0</v>
      </c>
      <c r="GH11" s="27">
        <f t="shared" ref="GH11:GH74" si="124">GI11*$GG$4</f>
        <v>0</v>
      </c>
      <c r="GI11" s="43">
        <f t="shared" si="60"/>
        <v>0</v>
      </c>
      <c r="GJ11" s="13">
        <f ca="1">'13年1-9支出明细'!BZ6/9*12</f>
        <v>0</v>
      </c>
      <c r="GK11" s="13">
        <f t="shared" ref="GK11:GK74" si="125">GL11*$GJ$4</f>
        <v>0</v>
      </c>
      <c r="GL11" s="43">
        <f t="shared" si="61"/>
        <v>0</v>
      </c>
      <c r="GM11" s="13">
        <f ca="1">'13年1-9支出明细'!CA6/9*12</f>
        <v>0</v>
      </c>
      <c r="GN11" s="13">
        <f t="shared" ref="GN11:GN74" si="126">GO11*$GM$4</f>
        <v>0</v>
      </c>
      <c r="GO11" s="43">
        <f t="shared" si="62"/>
        <v>0</v>
      </c>
      <c r="GP11" s="13">
        <f ca="1">'13年1-9支出明细'!CB6/9*12</f>
        <v>0</v>
      </c>
      <c r="GQ11" s="13"/>
      <c r="GR11" s="40"/>
      <c r="GS11" s="13">
        <f ca="1">'13年1-9支出明细'!CC6/9*12</f>
        <v>0</v>
      </c>
      <c r="GT11" s="13">
        <f t="shared" ref="GT11:GT74" si="127">GU11*$GS$4</f>
        <v>0</v>
      </c>
      <c r="GU11" s="43">
        <f t="shared" si="63"/>
        <v>0</v>
      </c>
      <c r="GV11" s="13">
        <f ca="1">'13年1-9支出明细'!CD6/9*12</f>
        <v>0</v>
      </c>
      <c r="GW11" s="13">
        <f t="shared" ref="GW11:GW74" si="128">GX11*$GV$4</f>
        <v>0</v>
      </c>
      <c r="GX11" s="56">
        <f t="shared" si="64"/>
        <v>0</v>
      </c>
    </row>
    <row r="12" spans="1:206">
      <c r="A12" s="18">
        <v>103</v>
      </c>
      <c r="B12" s="3" t="s">
        <v>487</v>
      </c>
      <c r="C12" s="3" t="s">
        <v>301</v>
      </c>
      <c r="D12" s="12">
        <f t="shared" si="65"/>
        <v>3159798.2400000007</v>
      </c>
      <c r="E12" s="12">
        <f t="shared" si="66"/>
        <v>1987495.0666666667</v>
      </c>
      <c r="F12" s="13">
        <v>832752</v>
      </c>
      <c r="G12" s="26">
        <f t="shared" si="69"/>
        <v>1012961.028880788</v>
      </c>
      <c r="H12" s="40">
        <f t="shared" si="70"/>
        <v>1.2192537947508625E-2</v>
      </c>
      <c r="I12" s="13">
        <v>700058</v>
      </c>
      <c r="J12" s="13">
        <f t="shared" si="71"/>
        <v>851551.80888935318</v>
      </c>
      <c r="K12" s="40">
        <f t="shared" si="5"/>
        <v>1.885678216063473E-2</v>
      </c>
      <c r="L12" s="13">
        <v>374738.4</v>
      </c>
      <c r="M12" s="13">
        <f t="shared" si="72"/>
        <v>455832.46299635462</v>
      </c>
      <c r="N12" s="40">
        <f t="shared" si="6"/>
        <v>1.2192537947508629E-2</v>
      </c>
      <c r="O12" s="13">
        <f ca="1">'13年1-9支出明细'!I7/9*12</f>
        <v>79946.666666666672</v>
      </c>
      <c r="P12" s="13">
        <v>0</v>
      </c>
      <c r="Q12" s="13">
        <f t="shared" si="73"/>
        <v>97247.268961534835</v>
      </c>
      <c r="R12" s="43">
        <f t="shared" si="7"/>
        <v>1.1975270547045778E-2</v>
      </c>
      <c r="S12" s="13">
        <f ca="1">'13年1-9支出明细'!K7/9*12</f>
        <v>0</v>
      </c>
      <c r="T12" s="13">
        <f t="shared" si="74"/>
        <v>0</v>
      </c>
      <c r="U12" s="43">
        <f t="shared" si="8"/>
        <v>0</v>
      </c>
      <c r="V12" s="13">
        <f ca="1">'13年1-9支出明细'!L7/9*12</f>
        <v>0</v>
      </c>
      <c r="W12" s="13">
        <f t="shared" si="75"/>
        <v>0</v>
      </c>
      <c r="X12" s="43">
        <f t="shared" si="9"/>
        <v>0</v>
      </c>
      <c r="Y12" s="13">
        <f ca="1">'13年1-9支出明细'!M7/9*12</f>
        <v>0</v>
      </c>
      <c r="Z12" s="13">
        <f t="shared" si="76"/>
        <v>0</v>
      </c>
      <c r="AA12" s="43">
        <f t="shared" si="10"/>
        <v>0</v>
      </c>
      <c r="AB12" s="13">
        <f ca="1">'13年1-9支出明细'!N7/9*12</f>
        <v>0</v>
      </c>
      <c r="AC12" s="13">
        <f t="shared" si="77"/>
        <v>0</v>
      </c>
      <c r="AD12" s="43">
        <f t="shared" si="11"/>
        <v>0</v>
      </c>
      <c r="AE12" s="13">
        <f ca="1">'13年1-9支出明细'!O7/9*12</f>
        <v>0</v>
      </c>
      <c r="AF12" s="13">
        <f t="shared" si="78"/>
        <v>0</v>
      </c>
      <c r="AG12" s="43">
        <f t="shared" si="12"/>
        <v>0</v>
      </c>
      <c r="AH12" s="13">
        <f ca="1">'13年1-9支出明细'!P7/9*12</f>
        <v>0</v>
      </c>
      <c r="AI12" s="13">
        <f t="shared" si="79"/>
        <v>0</v>
      </c>
      <c r="AJ12" s="43">
        <f t="shared" si="13"/>
        <v>0</v>
      </c>
      <c r="AK12" s="13">
        <f ca="1">'13年1-9支出明细'!Q7/9*12</f>
        <v>0</v>
      </c>
      <c r="AL12" s="13">
        <f t="shared" si="80"/>
        <v>0</v>
      </c>
      <c r="AM12" s="43">
        <f t="shared" si="14"/>
        <v>0</v>
      </c>
      <c r="AN12" s="13">
        <f ca="1">'13年1-9支出明细'!R7/9*12</f>
        <v>0</v>
      </c>
      <c r="AO12" s="13">
        <f t="shared" si="81"/>
        <v>0</v>
      </c>
      <c r="AP12" s="43">
        <f t="shared" si="15"/>
        <v>0</v>
      </c>
      <c r="AQ12" s="13">
        <f ca="1">'13年1-9支出明细'!S7/9*12</f>
        <v>0</v>
      </c>
      <c r="AR12" s="13">
        <f t="shared" si="82"/>
        <v>0</v>
      </c>
      <c r="AS12" s="43">
        <f t="shared" si="16"/>
        <v>0</v>
      </c>
      <c r="AT12" s="12">
        <f t="shared" si="67"/>
        <v>394438.6133333334</v>
      </c>
      <c r="AU12" s="31">
        <f t="shared" si="83"/>
        <v>479795.83788744389</v>
      </c>
      <c r="AV12" s="43">
        <f t="shared" si="17"/>
        <v>3.7783350694932153E-3</v>
      </c>
      <c r="AW12" s="13">
        <f ca="1">'13年1-9支出明细'!U7/9*12</f>
        <v>0</v>
      </c>
      <c r="AX12" s="13">
        <f t="shared" si="84"/>
        <v>0</v>
      </c>
      <c r="AY12" s="43">
        <f t="shared" si="18"/>
        <v>0</v>
      </c>
      <c r="AZ12" s="13">
        <f ca="1">'13年1-9支出明细'!V7/9*12</f>
        <v>1639.4133333333334</v>
      </c>
      <c r="BA12" s="13">
        <f t="shared" si="85"/>
        <v>1994.1853239550496</v>
      </c>
      <c r="BB12" s="43">
        <f t="shared" si="19"/>
        <v>1.6818635698359938E-2</v>
      </c>
      <c r="BC12" s="13">
        <f ca="1">'13年1-9支出明细'!W7/9*12</f>
        <v>0</v>
      </c>
      <c r="BD12" s="13">
        <f t="shared" si="86"/>
        <v>0</v>
      </c>
      <c r="BE12" s="43">
        <f t="shared" si="20"/>
        <v>0</v>
      </c>
      <c r="BF12" s="13">
        <f ca="1">'13年1-9支出明细'!X7/9*12</f>
        <v>1198.6666666666665</v>
      </c>
      <c r="BG12" s="13">
        <f t="shared" si="87"/>
        <v>1458.0602867981956</v>
      </c>
      <c r="BH12" s="43">
        <f t="shared" si="21"/>
        <v>1.7634601984385079E-3</v>
      </c>
      <c r="BI12" s="13">
        <f ca="1">'13年1-9支出明细'!Y7/9*12</f>
        <v>2555</v>
      </c>
      <c r="BJ12" s="13">
        <f t="shared" si="88"/>
        <v>3107.9065901858089</v>
      </c>
      <c r="BK12" s="43">
        <f t="shared" si="22"/>
        <v>1.2639058583159457E-3</v>
      </c>
      <c r="BL12" s="13">
        <f ca="1">'13年1-9支出明细'!Z7/9*12</f>
        <v>373285.6133333334</v>
      </c>
      <c r="BM12" s="13">
        <f ca="1">Sheet2!EP6+Sheet2!V6</f>
        <v>15759.92</v>
      </c>
      <c r="BN12" s="13">
        <f t="shared" si="89"/>
        <v>454065.29068501719</v>
      </c>
      <c r="BO12" s="43">
        <f t="shared" si="23"/>
        <v>4.2208038457393817E-3</v>
      </c>
      <c r="BP12" s="13">
        <f ca="1">'13年1-9支出明细'!AB7/9*12</f>
        <v>9921.7866666666669</v>
      </c>
      <c r="BQ12" s="13">
        <f t="shared" si="90"/>
        <v>12068.879126321342</v>
      </c>
      <c r="BR12" s="43">
        <f t="shared" si="24"/>
        <v>2.1889312267526777E-3</v>
      </c>
      <c r="BS12" s="13">
        <f ca="1">'13年1-9支出明细'!AC7/9*12</f>
        <v>11091.439999999999</v>
      </c>
      <c r="BT12" s="13">
        <f t="shared" si="91"/>
        <v>13491.647542328958</v>
      </c>
      <c r="BU12" s="43">
        <f t="shared" si="25"/>
        <v>9.8883174703153932E-3</v>
      </c>
      <c r="BV12" s="27">
        <f>SUM(BV13:BV64)-BV45-BV44-BV43-BV42-BV41-BV40-BV33-BV32-BV31-BV29-BV28-BV27-BV26</f>
        <v>692177.86666666658</v>
      </c>
      <c r="BW12" s="30">
        <f t="shared" si="92"/>
        <v>841966.40054563107</v>
      </c>
      <c r="BX12" s="43">
        <f t="shared" si="26"/>
        <v>2.5881452297134484E-3</v>
      </c>
      <c r="BY12" s="13">
        <f ca="1">'13年1-9支出明细'!AE7/9*12</f>
        <v>2604.5866666666666</v>
      </c>
      <c r="BZ12" s="13">
        <f t="shared" si="93"/>
        <v>3168.2239006040795</v>
      </c>
      <c r="CA12" s="43">
        <f t="shared" si="27"/>
        <v>1.1273790485654876E-5</v>
      </c>
      <c r="CB12" s="13">
        <f ca="1">'13年1-9支出明细'!AF7/9*12</f>
        <v>0</v>
      </c>
      <c r="CC12" s="13">
        <f ca="1">Sheet2!BP6+Sheet2!ET6</f>
        <v>0</v>
      </c>
      <c r="CD12" s="13">
        <f t="shared" si="94"/>
        <v>0</v>
      </c>
      <c r="CE12" s="43">
        <f t="shared" si="28"/>
        <v>0</v>
      </c>
      <c r="CF12" s="12">
        <f t="shared" ref="CF12:CF21" si="129">CI12+CL12+CO12+CR12+CU12+CX12++DB12+DE12+DH12+DL12+DV12+DY12+EI12+EL12+EO12+ER12+EU12+EX12+FA12+FD12+FE12+FH12+FK12+FN12+FR12</f>
        <v>4807.4666666666672</v>
      </c>
      <c r="CG12" s="30">
        <f t="shared" si="95"/>
        <v>5847.8110901886275</v>
      </c>
      <c r="CH12" s="43">
        <f t="shared" si="29"/>
        <v>4.9536813013378017E-5</v>
      </c>
      <c r="CI12" s="13">
        <f ca="1">'13年1-9支出明细'!AI7/9*12</f>
        <v>0</v>
      </c>
      <c r="CJ12" s="13">
        <f t="shared" si="96"/>
        <v>0</v>
      </c>
      <c r="CK12" s="43">
        <f t="shared" si="30"/>
        <v>0</v>
      </c>
      <c r="CL12" s="13">
        <f ca="1">'13年1-9支出明细'!AJ7/9*12</f>
        <v>0</v>
      </c>
      <c r="CM12" s="13">
        <f t="shared" si="97"/>
        <v>0</v>
      </c>
      <c r="CN12" s="43">
        <f t="shared" si="31"/>
        <v>0</v>
      </c>
      <c r="CO12" s="13">
        <f ca="1">'13年1-9支出明细'!AK7/9*12</f>
        <v>0</v>
      </c>
      <c r="CP12" s="13">
        <f t="shared" si="98"/>
        <v>0</v>
      </c>
      <c r="CQ12" s="43">
        <f t="shared" si="32"/>
        <v>0</v>
      </c>
      <c r="CR12" s="13">
        <f ca="1">'13年1-9支出明细'!AL7/9*12</f>
        <v>0</v>
      </c>
      <c r="CS12" s="13">
        <f t="shared" si="99"/>
        <v>0</v>
      </c>
      <c r="CT12" s="43">
        <f t="shared" si="33"/>
        <v>0</v>
      </c>
      <c r="CU12" s="13">
        <f ca="1">'13年1-9支出明细'!AM7/9*12</f>
        <v>0</v>
      </c>
      <c r="CV12" s="13">
        <f t="shared" si="100"/>
        <v>0</v>
      </c>
      <c r="CW12" s="43">
        <f t="shared" si="34"/>
        <v>0</v>
      </c>
      <c r="CX12" s="13">
        <f ca="1">'13年1-9支出明细'!AN7/9*12</f>
        <v>0</v>
      </c>
      <c r="CY12" s="13">
        <f t="shared" si="101"/>
        <v>0</v>
      </c>
      <c r="CZ12" s="13">
        <f ca="1">Sheet2!DG6+Sheet2!AD6</f>
        <v>0</v>
      </c>
      <c r="DA12" s="43">
        <f t="shared" si="35"/>
        <v>0</v>
      </c>
      <c r="DB12" s="13">
        <f ca="1">'13年1-9支出明细'!AP7/9*12</f>
        <v>0</v>
      </c>
      <c r="DC12" s="13">
        <f t="shared" si="102"/>
        <v>0</v>
      </c>
      <c r="DD12" s="43">
        <f t="shared" si="36"/>
        <v>0</v>
      </c>
      <c r="DE12" s="13">
        <f ca="1">'13年1-9支出明细'!AQ7/9*12</f>
        <v>0</v>
      </c>
      <c r="DF12" s="13">
        <f t="shared" si="103"/>
        <v>0</v>
      </c>
      <c r="DG12" s="43">
        <f t="shared" si="37"/>
        <v>0</v>
      </c>
      <c r="DH12" s="13">
        <f ca="1">'13年1-9支出明细'!AR7/9*12</f>
        <v>0</v>
      </c>
      <c r="DI12" s="13">
        <f ca="1">Sheet2!DK6+Sheet2!AH6</f>
        <v>0</v>
      </c>
      <c r="DJ12" s="13"/>
      <c r="DK12" s="43">
        <f t="shared" si="38"/>
        <v>0</v>
      </c>
      <c r="DL12" s="13">
        <f ca="1">'13年1-9支出明细'!AT7/9*12</f>
        <v>0</v>
      </c>
      <c r="DM12" s="13">
        <f t="shared" si="104"/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43">
        <f t="shared" si="40"/>
        <v>0</v>
      </c>
      <c r="DV12" s="13">
        <f ca="1">'13年1-9支出明细'!BB7/9*12</f>
        <v>1047.4666666666667</v>
      </c>
      <c r="DW12" s="13">
        <f t="shared" si="105"/>
        <v>1274.1403351598028</v>
      </c>
      <c r="DX12" s="43">
        <f t="shared" si="41"/>
        <v>4.6303882193870404E-4</v>
      </c>
      <c r="DY12" s="13">
        <f ca="1">'13年1-9支出明细'!BC7/9*12</f>
        <v>0</v>
      </c>
      <c r="DZ12" s="13">
        <f t="shared" si="106"/>
        <v>0</v>
      </c>
      <c r="EA12" s="43">
        <f t="shared" si="42"/>
        <v>0</v>
      </c>
      <c r="EB12" s="13">
        <f ca="1">'13年1-9支出明细'!BD7/9*12</f>
        <v>0</v>
      </c>
      <c r="EC12" s="13">
        <f t="shared" si="107"/>
        <v>0</v>
      </c>
      <c r="ED12" s="43">
        <f t="shared" si="43"/>
        <v>0</v>
      </c>
      <c r="EE12" s="13">
        <f ca="1">'13年1-9支出明细'!BE7/9*12</f>
        <v>0</v>
      </c>
      <c r="EF12" s="13">
        <f t="shared" si="108"/>
        <v>0</v>
      </c>
      <c r="EG12" s="13">
        <v>0</v>
      </c>
      <c r="EH12" s="43">
        <f t="shared" si="44"/>
        <v>0</v>
      </c>
      <c r="EI12" s="13">
        <f ca="1">'13年1-9支出明细'!BG7/9*12</f>
        <v>0</v>
      </c>
      <c r="EJ12" s="13">
        <f t="shared" si="109"/>
        <v>0</v>
      </c>
      <c r="EK12" s="43">
        <f t="shared" si="45"/>
        <v>0</v>
      </c>
      <c r="EL12" s="13">
        <f ca="1">'13年1-9支出明细'!BH7/9*12</f>
        <v>0</v>
      </c>
      <c r="EM12" s="13">
        <f t="shared" si="110"/>
        <v>0</v>
      </c>
      <c r="EN12" s="43">
        <f t="shared" si="46"/>
        <v>0</v>
      </c>
      <c r="EO12" s="13">
        <f ca="1">'13年1-9支出明细'!BI7/9*12</f>
        <v>1093.3333333333335</v>
      </c>
      <c r="EP12" s="13">
        <f t="shared" si="111"/>
        <v>1329.9326308949062</v>
      </c>
      <c r="EQ12" s="43">
        <f t="shared" si="47"/>
        <v>9.1208247895119439E-4</v>
      </c>
      <c r="ER12" s="13">
        <f ca="1">'13年1-9支出明细'!BJ7/9*12</f>
        <v>0</v>
      </c>
      <c r="ES12" s="13">
        <f t="shared" si="112"/>
        <v>0</v>
      </c>
      <c r="ET12" s="43">
        <f t="shared" si="48"/>
        <v>0</v>
      </c>
      <c r="EU12" s="13">
        <f ca="1">'13年1-9支出明细'!BK7/9*12</f>
        <v>0</v>
      </c>
      <c r="EV12" s="13">
        <f t="shared" si="113"/>
        <v>0</v>
      </c>
      <c r="EW12" s="43">
        <f t="shared" si="49"/>
        <v>0</v>
      </c>
      <c r="EX12" s="13">
        <f ca="1">'13年1-9支出明细'!BL7/9*12</f>
        <v>0</v>
      </c>
      <c r="EY12" s="13">
        <f t="shared" si="114"/>
        <v>0</v>
      </c>
      <c r="EZ12" s="43">
        <f t="shared" si="50"/>
        <v>0</v>
      </c>
      <c r="FA12" s="13">
        <f ca="1">'13年1-9支出明细'!BM7/9*12</f>
        <v>0</v>
      </c>
      <c r="FB12" s="13">
        <f t="shared" si="115"/>
        <v>0</v>
      </c>
      <c r="FC12" s="43">
        <f t="shared" si="51"/>
        <v>0</v>
      </c>
      <c r="FD12" s="13">
        <f ca="1">'13年1-9支出明细'!BN7/9*12</f>
        <v>0</v>
      </c>
      <c r="FE12" s="13">
        <f ca="1">Sheet2!EX6+Sheet2!BF6</f>
        <v>0</v>
      </c>
      <c r="FF12" s="13">
        <f t="shared" si="116"/>
        <v>0</v>
      </c>
      <c r="FG12" s="43">
        <f t="shared" si="52"/>
        <v>0</v>
      </c>
      <c r="FH12" s="13">
        <f ca="1">'13年1-9支出明细'!BP7/9*12</f>
        <v>0</v>
      </c>
      <c r="FI12" s="13">
        <f t="shared" si="117"/>
        <v>0</v>
      </c>
      <c r="FJ12" s="43">
        <f t="shared" si="53"/>
        <v>0</v>
      </c>
      <c r="FK12" s="13">
        <f ca="1">'13年1-9支出明细'!BQ7/9*12</f>
        <v>2666.666666666667</v>
      </c>
      <c r="FL12" s="13">
        <f t="shared" si="118"/>
        <v>3243.7381241339176</v>
      </c>
      <c r="FM12" s="43">
        <f t="shared" si="54"/>
        <v>1.7991516999734627E-2</v>
      </c>
      <c r="FN12" s="13">
        <f ca="1">'13年1-9支出明细'!BR7/9*12</f>
        <v>0</v>
      </c>
      <c r="FO12" s="13">
        <v>0</v>
      </c>
      <c r="FP12" s="13"/>
      <c r="FQ12" s="43"/>
      <c r="FR12" s="13">
        <f ca="1">'13年1-9支出明细'!BT7/9*12</f>
        <v>0</v>
      </c>
      <c r="FS12" s="13">
        <f t="shared" si="119"/>
        <v>0</v>
      </c>
      <c r="FT12" s="43">
        <f t="shared" si="55"/>
        <v>0</v>
      </c>
      <c r="FU12" s="12">
        <f ca="1">'13年1-9支出明细'!BU7/9*12</f>
        <v>78607.546666666676</v>
      </c>
      <c r="FV12" s="12">
        <f t="shared" si="120"/>
        <v>95618.360987738517</v>
      </c>
      <c r="FW12" s="43">
        <f t="shared" si="56"/>
        <v>2.716889980979029E-3</v>
      </c>
      <c r="FX12" s="12">
        <f ca="1">'13年1-9支出明细'!BV7/9*12</f>
        <v>0</v>
      </c>
      <c r="FY12" s="12">
        <f t="shared" si="121"/>
        <v>0</v>
      </c>
      <c r="FZ12" s="43">
        <f t="shared" si="57"/>
        <v>0</v>
      </c>
      <c r="GA12" s="12">
        <f ca="1">'13年1-9支出明细'!BW7/9*12</f>
        <v>0</v>
      </c>
      <c r="GB12" s="12">
        <f t="shared" si="122"/>
        <v>0</v>
      </c>
      <c r="GC12" s="43">
        <f t="shared" si="58"/>
        <v>0</v>
      </c>
      <c r="GD12" s="12">
        <f ca="1">'13年1-9支出明细'!BX7/9*12</f>
        <v>0</v>
      </c>
      <c r="GE12" s="12">
        <f t="shared" si="123"/>
        <v>0</v>
      </c>
      <c r="GF12" s="43">
        <f t="shared" si="59"/>
        <v>0</v>
      </c>
      <c r="GG12" s="27">
        <f t="shared" si="68"/>
        <v>2271.6800000000003</v>
      </c>
      <c r="GH12" s="27">
        <f t="shared" si="124"/>
        <v>2763.2756331872024</v>
      </c>
      <c r="GI12" s="43">
        <f t="shared" si="60"/>
        <v>1.3818053055659487E-3</v>
      </c>
      <c r="GJ12" s="13">
        <f ca="1">'13年1-9支出明细'!BZ7/9*12</f>
        <v>0</v>
      </c>
      <c r="GK12" s="13">
        <f t="shared" si="125"/>
        <v>0</v>
      </c>
      <c r="GL12" s="43">
        <f t="shared" si="61"/>
        <v>0</v>
      </c>
      <c r="GM12" s="13">
        <f ca="1">'13年1-9支出明细'!CA7/9*12</f>
        <v>0</v>
      </c>
      <c r="GN12" s="13">
        <f t="shared" si="126"/>
        <v>0</v>
      </c>
      <c r="GO12" s="43">
        <f t="shared" si="62"/>
        <v>0</v>
      </c>
      <c r="GP12" s="13">
        <f ca="1">'13年1-9支出明细'!CB7/9*12</f>
        <v>0</v>
      </c>
      <c r="GQ12" s="13"/>
      <c r="GR12" s="40"/>
      <c r="GS12" s="13">
        <f ca="1">'13年1-9支出明细'!CC7/9*12</f>
        <v>0</v>
      </c>
      <c r="GT12" s="13">
        <f t="shared" si="127"/>
        <v>0</v>
      </c>
      <c r="GU12" s="43">
        <f t="shared" si="63"/>
        <v>0</v>
      </c>
      <c r="GV12" s="13">
        <f ca="1">'13年1-9支出明细'!CD7/9*12</f>
        <v>2271.6800000000003</v>
      </c>
      <c r="GW12" s="13">
        <f t="shared" si="128"/>
        <v>2763.2756331872015</v>
      </c>
      <c r="GX12" s="56">
        <f t="shared" si="64"/>
        <v>1.0978117285360623E-2</v>
      </c>
    </row>
    <row r="13" spans="1:206">
      <c r="A13" s="18">
        <v>104</v>
      </c>
      <c r="B13" s="3" t="s">
        <v>488</v>
      </c>
      <c r="C13" s="3" t="s">
        <v>302</v>
      </c>
      <c r="D13" s="12">
        <f t="shared" si="65"/>
        <v>2893645.3566666665</v>
      </c>
      <c r="E13" s="12">
        <f t="shared" si="66"/>
        <v>1821191.6000000003</v>
      </c>
      <c r="F13" s="13">
        <v>859728</v>
      </c>
      <c r="G13" s="26">
        <f t="shared" si="69"/>
        <v>1045774.6837445267</v>
      </c>
      <c r="H13" s="40">
        <f t="shared" si="70"/>
        <v>1.2587500557831978E-2</v>
      </c>
      <c r="I13" s="13">
        <v>501370</v>
      </c>
      <c r="J13" s="13">
        <f t="shared" si="71"/>
        <v>609867.36873638327</v>
      </c>
      <c r="K13" s="40">
        <f t="shared" si="5"/>
        <v>1.3504916552453417E-2</v>
      </c>
      <c r="L13" s="13">
        <v>386877.6</v>
      </c>
      <c r="M13" s="13">
        <f t="shared" si="72"/>
        <v>470598.60768503702</v>
      </c>
      <c r="N13" s="40">
        <f t="shared" si="6"/>
        <v>1.258750055783198E-2</v>
      </c>
      <c r="O13" s="13">
        <f ca="1">'13年1-9支出明细'!I8/9*12</f>
        <v>73066.666666666657</v>
      </c>
      <c r="P13" s="13">
        <v>112</v>
      </c>
      <c r="Q13" s="13">
        <f t="shared" si="73"/>
        <v>88878.424601269318</v>
      </c>
      <c r="R13" s="43">
        <f t="shared" si="7"/>
        <v>1.0944710239795005E-2</v>
      </c>
      <c r="S13" s="13">
        <f ca="1">'13年1-9支出明细'!K8/9*12</f>
        <v>106.66666666666667</v>
      </c>
      <c r="T13" s="13">
        <f t="shared" si="74"/>
        <v>129.7495249653567</v>
      </c>
      <c r="U13" s="43">
        <f t="shared" si="8"/>
        <v>4.3799305014527679E-5</v>
      </c>
      <c r="V13" s="13">
        <f ca="1">'13年1-9支出明细'!L8/9*12</f>
        <v>0</v>
      </c>
      <c r="W13" s="13">
        <f t="shared" si="75"/>
        <v>0</v>
      </c>
      <c r="X13" s="43">
        <f t="shared" si="9"/>
        <v>0</v>
      </c>
      <c r="Y13" s="13">
        <f ca="1">'13年1-9支出明细'!M8/9*12</f>
        <v>0</v>
      </c>
      <c r="Z13" s="13">
        <f t="shared" si="76"/>
        <v>0</v>
      </c>
      <c r="AA13" s="43">
        <f t="shared" si="10"/>
        <v>0</v>
      </c>
      <c r="AB13" s="13">
        <f ca="1">'13年1-9支出明细'!N8/9*12</f>
        <v>0</v>
      </c>
      <c r="AC13" s="13">
        <f t="shared" si="77"/>
        <v>0</v>
      </c>
      <c r="AD13" s="43">
        <f t="shared" si="11"/>
        <v>0</v>
      </c>
      <c r="AE13" s="13">
        <f ca="1">'13年1-9支出明细'!O8/9*12</f>
        <v>0</v>
      </c>
      <c r="AF13" s="13">
        <f t="shared" si="78"/>
        <v>0</v>
      </c>
      <c r="AG13" s="43">
        <f t="shared" si="12"/>
        <v>0</v>
      </c>
      <c r="AH13" s="13">
        <f ca="1">'13年1-9支出明细'!P8/9*12</f>
        <v>0</v>
      </c>
      <c r="AI13" s="13">
        <f t="shared" si="79"/>
        <v>0</v>
      </c>
      <c r="AJ13" s="43">
        <f t="shared" si="13"/>
        <v>0</v>
      </c>
      <c r="AK13" s="13">
        <f ca="1">'13年1-9支出明细'!Q8/9*12</f>
        <v>0</v>
      </c>
      <c r="AL13" s="13">
        <f t="shared" si="80"/>
        <v>0</v>
      </c>
      <c r="AM13" s="43">
        <f t="shared" si="14"/>
        <v>0</v>
      </c>
      <c r="AN13" s="13">
        <f ca="1">'13年1-9支出明细'!R8/9*12</f>
        <v>0</v>
      </c>
      <c r="AO13" s="13">
        <f t="shared" si="81"/>
        <v>0</v>
      </c>
      <c r="AP13" s="43">
        <f t="shared" si="15"/>
        <v>0</v>
      </c>
      <c r="AQ13" s="13">
        <f ca="1">'13年1-9支出明细'!S8/9*12</f>
        <v>42.666666666666664</v>
      </c>
      <c r="AR13" s="13">
        <f t="shared" si="82"/>
        <v>51.899809986142678</v>
      </c>
      <c r="AS13" s="43">
        <f t="shared" si="16"/>
        <v>8.5960743608785137E-6</v>
      </c>
      <c r="AT13" s="12">
        <f t="shared" si="67"/>
        <v>848546.99666666659</v>
      </c>
      <c r="AU13" s="31">
        <f t="shared" si="83"/>
        <v>1032174.0912026259</v>
      </c>
      <c r="AV13" s="43">
        <f t="shared" si="17"/>
        <v>8.1282480143732589E-3</v>
      </c>
      <c r="AW13" s="13">
        <f ca="1">'13年1-9支出明细'!U8/9*12</f>
        <v>0</v>
      </c>
      <c r="AX13" s="13">
        <f t="shared" si="84"/>
        <v>0</v>
      </c>
      <c r="AY13" s="43">
        <f t="shared" si="18"/>
        <v>0</v>
      </c>
      <c r="AZ13" s="13">
        <f ca="1">'13年1-9支出明细'!V8/9*12</f>
        <v>0</v>
      </c>
      <c r="BA13" s="13">
        <f t="shared" si="85"/>
        <v>0</v>
      </c>
      <c r="BB13" s="43">
        <f t="shared" si="19"/>
        <v>0</v>
      </c>
      <c r="BC13" s="13">
        <f ca="1">'13年1-9支出明细'!W8/9*12</f>
        <v>0</v>
      </c>
      <c r="BD13" s="13">
        <f t="shared" si="86"/>
        <v>0</v>
      </c>
      <c r="BE13" s="43">
        <f t="shared" si="20"/>
        <v>0</v>
      </c>
      <c r="BF13" s="13">
        <f ca="1">'13年1-9支出明细'!X8/9*12</f>
        <v>776</v>
      </c>
      <c r="BG13" s="13">
        <f t="shared" si="87"/>
        <v>943.92779412297</v>
      </c>
      <c r="BH13" s="43">
        <f t="shared" si="21"/>
        <v>1.1416394165641955E-3</v>
      </c>
      <c r="BI13" s="13">
        <f ca="1">'13年1-9支出明细'!Y8/9*12</f>
        <v>7096.4666666666672</v>
      </c>
      <c r="BJ13" s="13">
        <f t="shared" si="88"/>
        <v>8632.1548024920758</v>
      </c>
      <c r="BK13" s="43">
        <f t="shared" si="22"/>
        <v>3.5104758486668619E-3</v>
      </c>
      <c r="BL13" s="13">
        <f ca="1">'13年1-9支出明细'!Z8/9*12</f>
        <v>831316.6399999999</v>
      </c>
      <c r="BM13" s="13">
        <f ca="1">Sheet2!EP7+Sheet2!V7</f>
        <v>9357.89</v>
      </c>
      <c r="BN13" s="13">
        <f t="shared" si="89"/>
        <v>1011215.0543980916</v>
      </c>
      <c r="BO13" s="43">
        <f t="shared" si="23"/>
        <v>9.3998384770480302E-3</v>
      </c>
      <c r="BP13" s="13">
        <f ca="1">'13年1-9支出明细'!AB8/9*12</f>
        <v>6769.1866666666674</v>
      </c>
      <c r="BQ13" s="13">
        <f t="shared" si="90"/>
        <v>8234.0508225171216</v>
      </c>
      <c r="BR13" s="43">
        <f t="shared" si="24"/>
        <v>1.4934088559034261E-3</v>
      </c>
      <c r="BS13" s="13">
        <f ca="1">'13年1-9支出明细'!AC8/9*12</f>
        <v>4174.666666666667</v>
      </c>
      <c r="BT13" s="13">
        <f t="shared" si="91"/>
        <v>5078.0720333316476</v>
      </c>
      <c r="BU13" s="43">
        <f t="shared" si="25"/>
        <v>3.7218277638199669E-3</v>
      </c>
      <c r="BV13" s="12">
        <f t="shared" ref="BV13:BV76" si="130">BY13+CB13+CC13</f>
        <v>7053.32</v>
      </c>
      <c r="BW13" s="30">
        <f t="shared" si="92"/>
        <v>8579.6711196435899</v>
      </c>
      <c r="BX13" s="43">
        <f t="shared" si="26"/>
        <v>2.6373302861522387E-5</v>
      </c>
      <c r="BY13" s="13">
        <f ca="1">'13年1-9支出明细'!AE8/9*12</f>
        <v>7053.32</v>
      </c>
      <c r="BZ13" s="13">
        <f t="shared" si="93"/>
        <v>8579.6711196435899</v>
      </c>
      <c r="CA13" s="43">
        <f t="shared" si="27"/>
        <v>3.0529854477849044E-5</v>
      </c>
      <c r="CB13" s="13">
        <f ca="1">'13年1-9支出明细'!AF8/9*12</f>
        <v>0</v>
      </c>
      <c r="CC13" s="13">
        <f ca="1">Sheet2!BP7+Sheet2!ET7</f>
        <v>0</v>
      </c>
      <c r="CD13" s="13">
        <f t="shared" si="94"/>
        <v>0</v>
      </c>
      <c r="CE13" s="43">
        <f t="shared" si="28"/>
        <v>0</v>
      </c>
      <c r="CF13" s="12">
        <f t="shared" si="129"/>
        <v>44272.133333333331</v>
      </c>
      <c r="CG13" s="30">
        <f t="shared" si="95"/>
        <v>53852.702523777501</v>
      </c>
      <c r="CH13" s="43">
        <f t="shared" si="29"/>
        <v>4.5618629159571353E-4</v>
      </c>
      <c r="CI13" s="13">
        <f ca="1">'13年1-9支出明细'!AI8/9*12</f>
        <v>0</v>
      </c>
      <c r="CJ13" s="13">
        <f t="shared" si="96"/>
        <v>0</v>
      </c>
      <c r="CK13" s="43">
        <f t="shared" si="30"/>
        <v>0</v>
      </c>
      <c r="CL13" s="13">
        <f ca="1">'13年1-9支出明细'!AJ8/9*12</f>
        <v>0</v>
      </c>
      <c r="CM13" s="13">
        <f t="shared" si="97"/>
        <v>0</v>
      </c>
      <c r="CN13" s="43">
        <f t="shared" si="31"/>
        <v>0</v>
      </c>
      <c r="CO13" s="13">
        <f ca="1">'13年1-9支出明细'!AK8/9*12</f>
        <v>0</v>
      </c>
      <c r="CP13" s="13">
        <f t="shared" si="98"/>
        <v>0</v>
      </c>
      <c r="CQ13" s="43">
        <f t="shared" si="32"/>
        <v>0</v>
      </c>
      <c r="CR13" s="13">
        <f ca="1">'13年1-9支出明细'!AL8/9*12</f>
        <v>0</v>
      </c>
      <c r="CS13" s="13">
        <f t="shared" si="99"/>
        <v>0</v>
      </c>
      <c r="CT13" s="43">
        <f t="shared" si="33"/>
        <v>0</v>
      </c>
      <c r="CU13" s="13">
        <f ca="1">'13年1-9支出明细'!AM8/9*12</f>
        <v>0</v>
      </c>
      <c r="CV13" s="13">
        <f t="shared" si="100"/>
        <v>0</v>
      </c>
      <c r="CW13" s="43">
        <f t="shared" si="34"/>
        <v>0</v>
      </c>
      <c r="CX13" s="13">
        <f ca="1">'13年1-9支出明细'!AN8/9*12</f>
        <v>0</v>
      </c>
      <c r="CY13" s="13">
        <f t="shared" si="101"/>
        <v>0</v>
      </c>
      <c r="CZ13" s="13">
        <f ca="1">Sheet2!DG7+Sheet2!AD7</f>
        <v>0</v>
      </c>
      <c r="DA13" s="43">
        <f t="shared" si="35"/>
        <v>0</v>
      </c>
      <c r="DB13" s="13">
        <f ca="1">'13年1-9支出明细'!AP8/9*12</f>
        <v>0</v>
      </c>
      <c r="DC13" s="13">
        <f t="shared" si="102"/>
        <v>0</v>
      </c>
      <c r="DD13" s="43">
        <f t="shared" si="36"/>
        <v>0</v>
      </c>
      <c r="DE13" s="13">
        <f ca="1">'13年1-9支出明细'!AQ8/9*12</f>
        <v>0</v>
      </c>
      <c r="DF13" s="13">
        <f t="shared" si="103"/>
        <v>0</v>
      </c>
      <c r="DG13" s="43">
        <f t="shared" si="37"/>
        <v>0</v>
      </c>
      <c r="DH13" s="13">
        <f ca="1">'13年1-9支出明细'!AR8/9*12</f>
        <v>0</v>
      </c>
      <c r="DI13" s="13">
        <f ca="1">Sheet2!DK7+Sheet2!AH7</f>
        <v>0</v>
      </c>
      <c r="DJ13" s="13"/>
      <c r="DK13" s="43">
        <f t="shared" si="38"/>
        <v>0</v>
      </c>
      <c r="DL13" s="13">
        <f ca="1">'13年1-9支出明细'!AT8/9*12</f>
        <v>0</v>
      </c>
      <c r="DM13" s="13">
        <f t="shared" si="104"/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43">
        <f t="shared" si="40"/>
        <v>0</v>
      </c>
      <c r="DV13" s="13">
        <f ca="1">'13年1-9支出明细'!BB8/9*12</f>
        <v>8420.7999999999993</v>
      </c>
      <c r="DW13" s="13">
        <f t="shared" si="105"/>
        <v>10243.076248390083</v>
      </c>
      <c r="DX13" s="43">
        <f t="shared" si="41"/>
        <v>3.7224643378768823E-3</v>
      </c>
      <c r="DY13" s="13">
        <f ca="1">'13年1-9支出明细'!BC8/9*12</f>
        <v>0</v>
      </c>
      <c r="DZ13" s="13">
        <f t="shared" si="106"/>
        <v>0</v>
      </c>
      <c r="EA13" s="43">
        <f t="shared" si="42"/>
        <v>0</v>
      </c>
      <c r="EB13" s="13">
        <f ca="1">'13年1-9支出明细'!BD8/9*12</f>
        <v>0</v>
      </c>
      <c r="EC13" s="13">
        <f t="shared" si="107"/>
        <v>0</v>
      </c>
      <c r="ED13" s="43">
        <f t="shared" si="43"/>
        <v>0</v>
      </c>
      <c r="EE13" s="13">
        <f ca="1">'13年1-9支出明细'!BE8/9*12</f>
        <v>0</v>
      </c>
      <c r="EF13" s="13">
        <f t="shared" si="108"/>
        <v>0</v>
      </c>
      <c r="EG13" s="13">
        <v>0</v>
      </c>
      <c r="EH13" s="43">
        <f t="shared" si="44"/>
        <v>0</v>
      </c>
      <c r="EI13" s="13">
        <f ca="1">'13年1-9支出明细'!BG8/9*12</f>
        <v>0</v>
      </c>
      <c r="EJ13" s="13">
        <f t="shared" si="109"/>
        <v>0</v>
      </c>
      <c r="EK13" s="43">
        <f t="shared" si="45"/>
        <v>0</v>
      </c>
      <c r="EL13" s="13">
        <f ca="1">'13年1-9支出明细'!BH8/9*12</f>
        <v>0</v>
      </c>
      <c r="EM13" s="13">
        <f t="shared" si="110"/>
        <v>0</v>
      </c>
      <c r="EN13" s="43">
        <f t="shared" si="46"/>
        <v>0</v>
      </c>
      <c r="EO13" s="13">
        <f ca="1">'13年1-9支出明细'!BI8/9*12</f>
        <v>3886.666666666667</v>
      </c>
      <c r="EP13" s="13">
        <f t="shared" si="111"/>
        <v>4727.7483159251842</v>
      </c>
      <c r="EQ13" s="43">
        <f t="shared" si="47"/>
        <v>3.2423419831008921E-3</v>
      </c>
      <c r="ER13" s="13">
        <f ca="1">'13年1-9支出明细'!BJ8/9*12</f>
        <v>0</v>
      </c>
      <c r="ES13" s="13">
        <f t="shared" si="112"/>
        <v>0</v>
      </c>
      <c r="ET13" s="43">
        <f t="shared" si="48"/>
        <v>0</v>
      </c>
      <c r="EU13" s="13">
        <f ca="1">'13年1-9支出明细'!BK8/9*12</f>
        <v>13432</v>
      </c>
      <c r="EV13" s="13">
        <f t="shared" si="113"/>
        <v>16338.708931262543</v>
      </c>
      <c r="EW13" s="43">
        <f t="shared" si="49"/>
        <v>7.3193873598670451E-3</v>
      </c>
      <c r="EX13" s="13">
        <f ca="1">'13年1-9支出明细'!BL8/9*12</f>
        <v>0</v>
      </c>
      <c r="EY13" s="13">
        <f t="shared" si="114"/>
        <v>0</v>
      </c>
      <c r="EZ13" s="43">
        <f t="shared" si="50"/>
        <v>0</v>
      </c>
      <c r="FA13" s="13">
        <f ca="1">'13年1-9支出明细'!BM8/9*12</f>
        <v>0</v>
      </c>
      <c r="FB13" s="13">
        <f t="shared" si="115"/>
        <v>0</v>
      </c>
      <c r="FC13" s="43">
        <f t="shared" si="51"/>
        <v>0</v>
      </c>
      <c r="FD13" s="13">
        <f ca="1">'13年1-9支出明细'!BN8/9*12</f>
        <v>18532.666666666668</v>
      </c>
      <c r="FE13" s="13">
        <f ca="1">Sheet2!EX7+Sheet2!BF7</f>
        <v>0</v>
      </c>
      <c r="FF13" s="13">
        <f t="shared" si="116"/>
        <v>22543.169028199693</v>
      </c>
      <c r="FG13" s="43">
        <f t="shared" si="52"/>
        <v>1.4177313676749806E-2</v>
      </c>
      <c r="FH13" s="13">
        <f ca="1">'13年1-9支出明细'!BP8/9*12</f>
        <v>0</v>
      </c>
      <c r="FI13" s="13">
        <f t="shared" si="117"/>
        <v>0</v>
      </c>
      <c r="FJ13" s="43">
        <f t="shared" si="53"/>
        <v>0</v>
      </c>
      <c r="FK13" s="13">
        <f ca="1">'13年1-9支出明细'!BQ8/9*12</f>
        <v>0</v>
      </c>
      <c r="FL13" s="13">
        <f t="shared" si="118"/>
        <v>0</v>
      </c>
      <c r="FM13" s="43">
        <f t="shared" si="54"/>
        <v>0</v>
      </c>
      <c r="FN13" s="13">
        <f ca="1">'13年1-9支出明细'!BR8/9*12</f>
        <v>0</v>
      </c>
      <c r="FO13" s="13">
        <v>0</v>
      </c>
      <c r="FP13" s="13"/>
      <c r="FQ13" s="43"/>
      <c r="FR13" s="13">
        <f ca="1">'13年1-9支出明细'!BT8/9*12</f>
        <v>0</v>
      </c>
      <c r="FS13" s="13">
        <f t="shared" si="119"/>
        <v>0</v>
      </c>
      <c r="FT13" s="43">
        <f t="shared" si="55"/>
        <v>0</v>
      </c>
      <c r="FU13" s="12">
        <f ca="1">'13年1-9支出明细'!BU8/9*12</f>
        <v>172581.30666666667</v>
      </c>
      <c r="FV13" s="12">
        <f t="shared" si="120"/>
        <v>209928.21148031758</v>
      </c>
      <c r="FW13" s="43">
        <f t="shared" si="56"/>
        <v>5.9648779649011125E-3</v>
      </c>
      <c r="FX13" s="12">
        <f ca="1">'13年1-9支出明细'!BV8/9*12</f>
        <v>0</v>
      </c>
      <c r="FY13" s="12">
        <f t="shared" si="121"/>
        <v>0</v>
      </c>
      <c r="FZ13" s="43">
        <f t="shared" si="57"/>
        <v>0</v>
      </c>
      <c r="GA13" s="12">
        <f ca="1">'13年1-9支出明细'!BW8/9*12</f>
        <v>0</v>
      </c>
      <c r="GB13" s="12">
        <f t="shared" si="122"/>
        <v>0</v>
      </c>
      <c r="GC13" s="43">
        <f t="shared" si="58"/>
        <v>0</v>
      </c>
      <c r="GD13" s="12">
        <f ca="1">'13年1-9支出明细'!BX8/9*12</f>
        <v>0</v>
      </c>
      <c r="GE13" s="12">
        <f t="shared" si="123"/>
        <v>0</v>
      </c>
      <c r="GF13" s="43">
        <f t="shared" si="59"/>
        <v>0</v>
      </c>
      <c r="GG13" s="27">
        <f t="shared" si="68"/>
        <v>0</v>
      </c>
      <c r="GH13" s="27">
        <f t="shared" si="124"/>
        <v>0</v>
      </c>
      <c r="GI13" s="43">
        <f t="shared" si="60"/>
        <v>0</v>
      </c>
      <c r="GJ13" s="13">
        <f ca="1">'13年1-9支出明细'!BZ8/9*12</f>
        <v>0</v>
      </c>
      <c r="GK13" s="13">
        <f t="shared" si="125"/>
        <v>0</v>
      </c>
      <c r="GL13" s="43">
        <f t="shared" si="61"/>
        <v>0</v>
      </c>
      <c r="GM13" s="13">
        <f ca="1">'13年1-9支出明细'!CA8/9*12</f>
        <v>0</v>
      </c>
      <c r="GN13" s="13">
        <f t="shared" si="126"/>
        <v>0</v>
      </c>
      <c r="GO13" s="43">
        <f t="shared" si="62"/>
        <v>0</v>
      </c>
      <c r="GP13" s="13">
        <f ca="1">'13年1-9支出明细'!CB8/9*12</f>
        <v>0</v>
      </c>
      <c r="GQ13" s="13"/>
      <c r="GR13" s="40"/>
      <c r="GS13" s="13">
        <f ca="1">'13年1-9支出明细'!CC8/9*12</f>
        <v>0</v>
      </c>
      <c r="GT13" s="13">
        <f t="shared" si="127"/>
        <v>0</v>
      </c>
      <c r="GU13" s="43">
        <f t="shared" si="63"/>
        <v>0</v>
      </c>
      <c r="GV13" s="13">
        <f ca="1">'13年1-9支出明细'!CD8/9*12</f>
        <v>0</v>
      </c>
      <c r="GW13" s="13">
        <f t="shared" si="128"/>
        <v>0</v>
      </c>
      <c r="GX13" s="56">
        <f t="shared" si="64"/>
        <v>0</v>
      </c>
    </row>
    <row r="14" spans="1:206">
      <c r="A14" s="18">
        <v>105</v>
      </c>
      <c r="B14" s="3" t="s">
        <v>489</v>
      </c>
      <c r="C14" s="3" t="s">
        <v>303</v>
      </c>
      <c r="D14" s="12">
        <f t="shared" si="65"/>
        <v>4800604.0166666675</v>
      </c>
      <c r="E14" s="12">
        <f t="shared" si="66"/>
        <v>3803603</v>
      </c>
      <c r="F14" s="13">
        <v>2154660</v>
      </c>
      <c r="G14" s="26">
        <f t="shared" si="69"/>
        <v>2620932.294954895</v>
      </c>
      <c r="H14" s="40">
        <f t="shared" si="70"/>
        <v>3.1546935719132391E-2</v>
      </c>
      <c r="I14" s="13">
        <v>423906</v>
      </c>
      <c r="J14" s="13">
        <f t="shared" si="71"/>
        <v>515640.01996841712</v>
      </c>
      <c r="K14" s="40">
        <f t="shared" si="5"/>
        <v>1.1418344049473081E-2</v>
      </c>
      <c r="L14" s="13">
        <v>969597</v>
      </c>
      <c r="M14" s="13">
        <f t="shared" si="72"/>
        <v>1179419.5327297025</v>
      </c>
      <c r="N14" s="40">
        <f t="shared" si="6"/>
        <v>3.1546935719132391E-2</v>
      </c>
      <c r="O14" s="13">
        <f ca="1">'13年1-9支出明细'!I9/9*12</f>
        <v>184106.66666666669</v>
      </c>
      <c r="P14" s="13">
        <v>53500</v>
      </c>
      <c r="Q14" s="13">
        <f t="shared" si="73"/>
        <v>223947.68009020566</v>
      </c>
      <c r="R14" s="43">
        <f t="shared" si="7"/>
        <v>2.7577474268446981E-2</v>
      </c>
      <c r="S14" s="13">
        <f ca="1">'13年1-9支出明细'!K9/9*12</f>
        <v>71333.333333333328</v>
      </c>
      <c r="T14" s="13">
        <f t="shared" si="74"/>
        <v>86769.994820582288</v>
      </c>
      <c r="U14" s="43">
        <f t="shared" si="8"/>
        <v>2.9290785228465382E-2</v>
      </c>
      <c r="V14" s="13">
        <f ca="1">'13年1-9支出明细'!L9/9*12</f>
        <v>0</v>
      </c>
      <c r="W14" s="13">
        <f t="shared" si="75"/>
        <v>0</v>
      </c>
      <c r="X14" s="43">
        <f t="shared" si="9"/>
        <v>0</v>
      </c>
      <c r="Y14" s="13">
        <f ca="1">'13年1-9支出明细'!M9/9*12</f>
        <v>0</v>
      </c>
      <c r="Z14" s="13">
        <f t="shared" si="76"/>
        <v>0</v>
      </c>
      <c r="AA14" s="43">
        <f t="shared" si="10"/>
        <v>0</v>
      </c>
      <c r="AB14" s="13">
        <f ca="1">'13年1-9支出明细'!N9/9*12</f>
        <v>0</v>
      </c>
      <c r="AC14" s="13">
        <f t="shared" si="77"/>
        <v>0</v>
      </c>
      <c r="AD14" s="43">
        <f t="shared" si="11"/>
        <v>0</v>
      </c>
      <c r="AE14" s="13">
        <f ca="1">'13年1-9支出明细'!O9/9*12</f>
        <v>0</v>
      </c>
      <c r="AF14" s="13">
        <f t="shared" si="78"/>
        <v>0</v>
      </c>
      <c r="AG14" s="43">
        <f t="shared" si="12"/>
        <v>0</v>
      </c>
      <c r="AH14" s="13">
        <f ca="1">'13年1-9支出明细'!P9/9*12</f>
        <v>0</v>
      </c>
      <c r="AI14" s="13">
        <f t="shared" si="79"/>
        <v>0</v>
      </c>
      <c r="AJ14" s="43">
        <f t="shared" si="13"/>
        <v>0</v>
      </c>
      <c r="AK14" s="13">
        <f ca="1">'13年1-9支出明细'!Q9/9*12</f>
        <v>0</v>
      </c>
      <c r="AL14" s="13">
        <f t="shared" si="80"/>
        <v>0</v>
      </c>
      <c r="AM14" s="43">
        <f t="shared" si="14"/>
        <v>0</v>
      </c>
      <c r="AN14" s="13">
        <f ca="1">'13年1-9支出明细'!R9/9*12</f>
        <v>0</v>
      </c>
      <c r="AO14" s="13">
        <f t="shared" si="81"/>
        <v>0</v>
      </c>
      <c r="AP14" s="43">
        <f t="shared" si="15"/>
        <v>0</v>
      </c>
      <c r="AQ14" s="13">
        <f ca="1">'13年1-9支出明细'!S9/9*12</f>
        <v>0</v>
      </c>
      <c r="AR14" s="13">
        <f t="shared" si="82"/>
        <v>0</v>
      </c>
      <c r="AS14" s="43">
        <f t="shared" si="16"/>
        <v>0</v>
      </c>
      <c r="AT14" s="12">
        <f t="shared" si="67"/>
        <v>486572.24333333329</v>
      </c>
      <c r="AU14" s="31">
        <f t="shared" si="83"/>
        <v>591867.35094213695</v>
      </c>
      <c r="AV14" s="43">
        <f t="shared" si="17"/>
        <v>4.6608848847024291E-3</v>
      </c>
      <c r="AW14" s="13">
        <f ca="1">'13年1-9支出明细'!U9/9*12</f>
        <v>0</v>
      </c>
      <c r="AX14" s="13">
        <f t="shared" si="84"/>
        <v>0</v>
      </c>
      <c r="AY14" s="43">
        <f t="shared" si="18"/>
        <v>0</v>
      </c>
      <c r="AZ14" s="13">
        <f ca="1">'13年1-9支出明细'!V9/9*12</f>
        <v>2399.12</v>
      </c>
      <c r="BA14" s="13">
        <f t="shared" si="85"/>
        <v>2918.2938781395615</v>
      </c>
      <c r="BB14" s="43">
        <f t="shared" si="19"/>
        <v>2.4612417415568959E-2</v>
      </c>
      <c r="BC14" s="13">
        <f ca="1">'13年1-9支出明细'!W9/9*12</f>
        <v>0</v>
      </c>
      <c r="BD14" s="13">
        <f t="shared" si="86"/>
        <v>0</v>
      </c>
      <c r="BE14" s="43">
        <f t="shared" si="20"/>
        <v>0</v>
      </c>
      <c r="BF14" s="13">
        <f ca="1">'13年1-9支出明细'!X9/9*12</f>
        <v>3197.3333333333335</v>
      </c>
      <c r="BG14" s="13">
        <f t="shared" si="87"/>
        <v>3889.2420108365668</v>
      </c>
      <c r="BH14" s="43">
        <f t="shared" si="21"/>
        <v>4.7038682490050526E-3</v>
      </c>
      <c r="BI14" s="13">
        <f ca="1">'13年1-9支出明细'!Y9/9*12</f>
        <v>19593.58666666667</v>
      </c>
      <c r="BJ14" s="13">
        <f t="shared" si="88"/>
        <v>23833.674022195752</v>
      </c>
      <c r="BK14" s="43">
        <f t="shared" si="22"/>
        <v>9.6925436295190633E-3</v>
      </c>
      <c r="BL14" s="13">
        <f ca="1">'13年1-9支出明细'!Z9/9*12</f>
        <v>431483.41333333333</v>
      </c>
      <c r="BM14" s="13">
        <f ca="1">Sheet2!EP8+Sheet2!V8</f>
        <v>29898.79</v>
      </c>
      <c r="BN14" s="13">
        <f t="shared" si="89"/>
        <v>524857.19916028739</v>
      </c>
      <c r="BO14" s="43">
        <f t="shared" si="23"/>
        <v>4.878856257296481E-3</v>
      </c>
      <c r="BP14" s="13">
        <f ca="1">'13年1-9支出明细'!AB9/9*12</f>
        <v>20395.493333333336</v>
      </c>
      <c r="BQ14" s="13">
        <f t="shared" si="90"/>
        <v>24809.114732194681</v>
      </c>
      <c r="BR14" s="43">
        <f t="shared" si="24"/>
        <v>4.4996263014147374E-3</v>
      </c>
      <c r="BS14" s="13">
        <f ca="1">'13年1-9支出明细'!AC9/9*12</f>
        <v>8029.5599999999995</v>
      </c>
      <c r="BT14" s="13">
        <f t="shared" si="91"/>
        <v>9767.1712095077746</v>
      </c>
      <c r="BU14" s="43">
        <f t="shared" si="25"/>
        <v>7.1585689889631706E-3</v>
      </c>
      <c r="BV14" s="12">
        <f t="shared" si="130"/>
        <v>5288.1333333333332</v>
      </c>
      <c r="BW14" s="30">
        <f t="shared" si="92"/>
        <v>6432.4948870637645</v>
      </c>
      <c r="BX14" s="43">
        <f t="shared" si="26"/>
        <v>1.9773034822198898E-5</v>
      </c>
      <c r="BY14" s="13">
        <f ca="1">'13年1-9支出明细'!AE9/9*12</f>
        <v>5288.1333333333332</v>
      </c>
      <c r="BZ14" s="13">
        <f t="shared" si="93"/>
        <v>6432.4948870637645</v>
      </c>
      <c r="CA14" s="43">
        <f t="shared" si="27"/>
        <v>2.2889354392843295E-5</v>
      </c>
      <c r="CB14" s="13">
        <f ca="1">'13年1-9支出明细'!AF9/9*12</f>
        <v>0</v>
      </c>
      <c r="CC14" s="13">
        <f ca="1">Sheet2!BP8+Sheet2!ET8</f>
        <v>0</v>
      </c>
      <c r="CD14" s="13">
        <f t="shared" si="94"/>
        <v>0</v>
      </c>
      <c r="CE14" s="43">
        <f t="shared" si="28"/>
        <v>0</v>
      </c>
      <c r="CF14" s="12">
        <f t="shared" si="129"/>
        <v>52876.933333333334</v>
      </c>
      <c r="CG14" s="30">
        <f t="shared" si="95"/>
        <v>64319.59670273283</v>
      </c>
      <c r="CH14" s="43">
        <f t="shared" si="29"/>
        <v>5.4485136161544294E-4</v>
      </c>
      <c r="CI14" s="13">
        <f ca="1">'13年1-9支出明细'!AI9/9*12</f>
        <v>0</v>
      </c>
      <c r="CJ14" s="13">
        <f t="shared" si="96"/>
        <v>0</v>
      </c>
      <c r="CK14" s="43">
        <f t="shared" si="30"/>
        <v>0</v>
      </c>
      <c r="CL14" s="13">
        <f ca="1">'13年1-9支出明细'!AJ9/9*12</f>
        <v>0</v>
      </c>
      <c r="CM14" s="13">
        <f t="shared" si="97"/>
        <v>0</v>
      </c>
      <c r="CN14" s="43">
        <f t="shared" si="31"/>
        <v>0</v>
      </c>
      <c r="CO14" s="13">
        <f ca="1">'13年1-9支出明细'!AK9/9*12</f>
        <v>0</v>
      </c>
      <c r="CP14" s="13">
        <f t="shared" si="98"/>
        <v>0</v>
      </c>
      <c r="CQ14" s="43">
        <f t="shared" si="32"/>
        <v>0</v>
      </c>
      <c r="CR14" s="13">
        <f ca="1">'13年1-9支出明细'!AL9/9*12</f>
        <v>0</v>
      </c>
      <c r="CS14" s="13">
        <f t="shared" si="99"/>
        <v>0</v>
      </c>
      <c r="CT14" s="43">
        <f t="shared" si="33"/>
        <v>0</v>
      </c>
      <c r="CU14" s="13">
        <f ca="1">'13年1-9支出明细'!AM9/9*12</f>
        <v>0</v>
      </c>
      <c r="CV14" s="13">
        <f t="shared" si="100"/>
        <v>0</v>
      </c>
      <c r="CW14" s="43">
        <f t="shared" si="34"/>
        <v>0</v>
      </c>
      <c r="CX14" s="13">
        <f ca="1">'13年1-9支出明细'!AN9/9*12</f>
        <v>0</v>
      </c>
      <c r="CY14" s="13">
        <f t="shared" si="101"/>
        <v>0</v>
      </c>
      <c r="CZ14" s="13">
        <f ca="1">Sheet2!DG8+Sheet2!AD8</f>
        <v>0</v>
      </c>
      <c r="DA14" s="43">
        <f t="shared" si="35"/>
        <v>0</v>
      </c>
      <c r="DB14" s="13">
        <f ca="1">'13年1-9支出明细'!AP9/9*12</f>
        <v>0</v>
      </c>
      <c r="DC14" s="13">
        <f t="shared" si="102"/>
        <v>0</v>
      </c>
      <c r="DD14" s="43">
        <f t="shared" si="36"/>
        <v>0</v>
      </c>
      <c r="DE14" s="13">
        <f ca="1">'13年1-9支出明细'!AQ9/9*12</f>
        <v>0</v>
      </c>
      <c r="DF14" s="13">
        <f t="shared" si="103"/>
        <v>0</v>
      </c>
      <c r="DG14" s="43">
        <f t="shared" si="37"/>
        <v>0</v>
      </c>
      <c r="DH14" s="13">
        <f ca="1">'13年1-9支出明细'!AR9/9*12</f>
        <v>0</v>
      </c>
      <c r="DI14" s="13">
        <f ca="1">Sheet2!DK8+Sheet2!AH8</f>
        <v>0</v>
      </c>
      <c r="DJ14" s="13"/>
      <c r="DK14" s="43">
        <f t="shared" si="38"/>
        <v>0</v>
      </c>
      <c r="DL14" s="13">
        <f ca="1">'13年1-9支出明细'!AT9/9*12</f>
        <v>0</v>
      </c>
      <c r="DM14" s="13">
        <f t="shared" si="104"/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43">
        <f t="shared" si="40"/>
        <v>0</v>
      </c>
      <c r="DV14" s="13">
        <f ca="1">'13年1-9支出明细'!BB9/9*12</f>
        <v>9471.3333333333339</v>
      </c>
      <c r="DW14" s="13">
        <f t="shared" si="105"/>
        <v>11520.946882392642</v>
      </c>
      <c r="DX14" s="43">
        <f t="shared" si="41"/>
        <v>4.1868587979144401E-3</v>
      </c>
      <c r="DY14" s="13">
        <f ca="1">'13年1-9支出明细'!BC9/9*12</f>
        <v>0</v>
      </c>
      <c r="DZ14" s="13">
        <f t="shared" si="106"/>
        <v>0</v>
      </c>
      <c r="EA14" s="43">
        <f t="shared" si="42"/>
        <v>0</v>
      </c>
      <c r="EB14" s="13">
        <f ca="1">'13年1-9支出明细'!BD9/9*12</f>
        <v>0</v>
      </c>
      <c r="EC14" s="13">
        <f t="shared" si="107"/>
        <v>0</v>
      </c>
      <c r="ED14" s="43">
        <f t="shared" si="43"/>
        <v>0</v>
      </c>
      <c r="EE14" s="13">
        <f ca="1">'13年1-9支出明细'!BE9/9*12</f>
        <v>0</v>
      </c>
      <c r="EF14" s="13">
        <f t="shared" si="108"/>
        <v>0</v>
      </c>
      <c r="EG14" s="13">
        <v>0</v>
      </c>
      <c r="EH14" s="43">
        <f t="shared" si="44"/>
        <v>0</v>
      </c>
      <c r="EI14" s="13">
        <f ca="1">'13年1-9支出明细'!BG9/9*12</f>
        <v>0</v>
      </c>
      <c r="EJ14" s="13">
        <f t="shared" si="109"/>
        <v>0</v>
      </c>
      <c r="EK14" s="43">
        <f t="shared" si="45"/>
        <v>0</v>
      </c>
      <c r="EL14" s="13">
        <f ca="1">'13年1-9支出明细'!BH9/9*12</f>
        <v>0</v>
      </c>
      <c r="EM14" s="13">
        <f t="shared" si="110"/>
        <v>0</v>
      </c>
      <c r="EN14" s="43">
        <f t="shared" si="46"/>
        <v>0</v>
      </c>
      <c r="EO14" s="13">
        <f ca="1">'13年1-9支出明细'!BI9/9*12</f>
        <v>6933.3333333333339</v>
      </c>
      <c r="EP14" s="13">
        <f t="shared" si="111"/>
        <v>8433.7191227481853</v>
      </c>
      <c r="EQ14" s="43">
        <f t="shared" si="47"/>
        <v>5.7839376713978178E-3</v>
      </c>
      <c r="ER14" s="13">
        <f ca="1">'13年1-9支出明细'!BJ9/9*12</f>
        <v>0</v>
      </c>
      <c r="ES14" s="13">
        <f t="shared" si="112"/>
        <v>0</v>
      </c>
      <c r="ET14" s="43">
        <f t="shared" si="48"/>
        <v>0</v>
      </c>
      <c r="EU14" s="13">
        <f ca="1">'13年1-9支出明细'!BK9/9*12</f>
        <v>0</v>
      </c>
      <c r="EV14" s="13">
        <f t="shared" si="113"/>
        <v>0</v>
      </c>
      <c r="EW14" s="43">
        <f t="shared" si="49"/>
        <v>0</v>
      </c>
      <c r="EX14" s="13">
        <f ca="1">'13年1-9支出明细'!BL9/9*12</f>
        <v>0</v>
      </c>
      <c r="EY14" s="13">
        <f t="shared" si="114"/>
        <v>0</v>
      </c>
      <c r="EZ14" s="43">
        <f t="shared" si="50"/>
        <v>0</v>
      </c>
      <c r="FA14" s="13">
        <f ca="1">'13年1-9支出明细'!BM9/9*12</f>
        <v>0</v>
      </c>
      <c r="FB14" s="13">
        <f t="shared" si="115"/>
        <v>0</v>
      </c>
      <c r="FC14" s="43">
        <f t="shared" si="51"/>
        <v>0</v>
      </c>
      <c r="FD14" s="13">
        <f ca="1">'13年1-9支出明细'!BN9/9*12</f>
        <v>36472.26666666667</v>
      </c>
      <c r="FE14" s="13">
        <f ca="1">Sheet2!EX8+Sheet2!BF8</f>
        <v>0</v>
      </c>
      <c r="FF14" s="13">
        <f t="shared" si="116"/>
        <v>44364.930697591997</v>
      </c>
      <c r="FG14" s="43">
        <f t="shared" si="52"/>
        <v>2.7900936996046587E-2</v>
      </c>
      <c r="FH14" s="13">
        <f ca="1">'13年1-9支出明细'!BP9/9*12</f>
        <v>0</v>
      </c>
      <c r="FI14" s="13">
        <f t="shared" si="117"/>
        <v>0</v>
      </c>
      <c r="FJ14" s="43">
        <f t="shared" si="53"/>
        <v>0</v>
      </c>
      <c r="FK14" s="13">
        <f ca="1">'13年1-9支出明细'!BQ9/9*12</f>
        <v>0</v>
      </c>
      <c r="FL14" s="13">
        <f t="shared" si="118"/>
        <v>0</v>
      </c>
      <c r="FM14" s="43">
        <f t="shared" si="54"/>
        <v>0</v>
      </c>
      <c r="FN14" s="13">
        <f ca="1">'13年1-9支出明细'!BR9/9*12</f>
        <v>0</v>
      </c>
      <c r="FO14" s="13">
        <v>0</v>
      </c>
      <c r="FP14" s="13"/>
      <c r="FQ14" s="43"/>
      <c r="FR14" s="13">
        <f ca="1">'13年1-9支出明细'!BT9/9*12</f>
        <v>0</v>
      </c>
      <c r="FS14" s="13">
        <f t="shared" si="119"/>
        <v>0</v>
      </c>
      <c r="FT14" s="43">
        <f t="shared" si="55"/>
        <v>0</v>
      </c>
      <c r="FU14" s="12">
        <f ca="1">'13年1-9支出明细'!BU9/9*12</f>
        <v>452263.70666666667</v>
      </c>
      <c r="FV14" s="12">
        <f t="shared" si="120"/>
        <v>550134.38530379441</v>
      </c>
      <c r="FW14" s="43">
        <f t="shared" si="56"/>
        <v>1.5631460152465915E-2</v>
      </c>
      <c r="FX14" s="12">
        <f ca="1">'13年1-9支出明细'!BV9/9*12</f>
        <v>0</v>
      </c>
      <c r="FY14" s="12">
        <f t="shared" si="121"/>
        <v>0</v>
      </c>
      <c r="FZ14" s="43">
        <f t="shared" si="57"/>
        <v>0</v>
      </c>
      <c r="GA14" s="12">
        <f ca="1">'13年1-9支出明细'!BW9/9*12</f>
        <v>0</v>
      </c>
      <c r="GB14" s="12">
        <f t="shared" si="122"/>
        <v>0</v>
      </c>
      <c r="GC14" s="43">
        <f t="shared" si="58"/>
        <v>0</v>
      </c>
      <c r="GD14" s="12">
        <f ca="1">'13年1-9支出明细'!BX9/9*12</f>
        <v>0</v>
      </c>
      <c r="GE14" s="12">
        <f t="shared" si="123"/>
        <v>0</v>
      </c>
      <c r="GF14" s="43">
        <f t="shared" si="59"/>
        <v>0</v>
      </c>
      <c r="GG14" s="27">
        <f t="shared" si="68"/>
        <v>0</v>
      </c>
      <c r="GH14" s="27">
        <f t="shared" si="124"/>
        <v>0</v>
      </c>
      <c r="GI14" s="43">
        <f t="shared" si="60"/>
        <v>0</v>
      </c>
      <c r="GJ14" s="13">
        <f ca="1">'13年1-9支出明细'!BZ9/9*12</f>
        <v>0</v>
      </c>
      <c r="GK14" s="13">
        <f t="shared" si="125"/>
        <v>0</v>
      </c>
      <c r="GL14" s="43">
        <f t="shared" si="61"/>
        <v>0</v>
      </c>
      <c r="GM14" s="13">
        <f ca="1">'13年1-9支出明细'!CA9/9*12</f>
        <v>0</v>
      </c>
      <c r="GN14" s="13">
        <f t="shared" si="126"/>
        <v>0</v>
      </c>
      <c r="GO14" s="43">
        <f t="shared" si="62"/>
        <v>0</v>
      </c>
      <c r="GP14" s="13">
        <f ca="1">'13年1-9支出明细'!CB9/9*12</f>
        <v>0</v>
      </c>
      <c r="GQ14" s="13"/>
      <c r="GR14" s="40"/>
      <c r="GS14" s="13">
        <f ca="1">'13年1-9支出明细'!CC9/9*12</f>
        <v>0</v>
      </c>
      <c r="GT14" s="13">
        <f t="shared" si="127"/>
        <v>0</v>
      </c>
      <c r="GU14" s="43">
        <f t="shared" si="63"/>
        <v>0</v>
      </c>
      <c r="GV14" s="13">
        <f ca="1">'13年1-9支出明细'!CD9/9*12</f>
        <v>0</v>
      </c>
      <c r="GW14" s="13">
        <f t="shared" si="128"/>
        <v>0</v>
      </c>
      <c r="GX14" s="56">
        <f t="shared" si="64"/>
        <v>0</v>
      </c>
    </row>
    <row r="15" spans="1:206">
      <c r="A15" s="18">
        <v>106</v>
      </c>
      <c r="B15" s="3" t="s">
        <v>490</v>
      </c>
      <c r="C15" s="3" t="s">
        <v>304</v>
      </c>
      <c r="D15" s="12">
        <f t="shared" si="65"/>
        <v>5469468.1833333327</v>
      </c>
      <c r="E15" s="12">
        <f t="shared" si="66"/>
        <v>4479538.333333333</v>
      </c>
      <c r="F15" s="13">
        <v>1986060</v>
      </c>
      <c r="G15" s="26">
        <f t="shared" si="69"/>
        <v>2415846.9520565281</v>
      </c>
      <c r="H15" s="40">
        <f t="shared" si="70"/>
        <v>2.9078419404611436E-2</v>
      </c>
      <c r="I15" s="13">
        <v>1344658</v>
      </c>
      <c r="J15" s="13">
        <f t="shared" si="71"/>
        <v>1635644.4069456242</v>
      </c>
      <c r="K15" s="40">
        <f t="shared" si="5"/>
        <v>3.6219746058976217E-2</v>
      </c>
      <c r="L15" s="13">
        <v>893727</v>
      </c>
      <c r="M15" s="13">
        <f t="shared" si="72"/>
        <v>1087131.1284254375</v>
      </c>
      <c r="N15" s="40">
        <f t="shared" si="6"/>
        <v>2.9078419404611439E-2</v>
      </c>
      <c r="O15" s="13">
        <f ca="1">'13年1-9支出明细'!I10/9*12</f>
        <v>235093.33333333331</v>
      </c>
      <c r="P15" s="13">
        <v>15000</v>
      </c>
      <c r="Q15" s="13">
        <f t="shared" si="73"/>
        <v>285967.95302364609</v>
      </c>
      <c r="R15" s="43">
        <f t="shared" si="7"/>
        <v>3.5214804917530207E-2</v>
      </c>
      <c r="S15" s="13">
        <f ca="1">'13年1-9支出明细'!K10/9*12</f>
        <v>0</v>
      </c>
      <c r="T15" s="13">
        <f t="shared" si="74"/>
        <v>0</v>
      </c>
      <c r="U15" s="43">
        <f t="shared" si="8"/>
        <v>0</v>
      </c>
      <c r="V15" s="13">
        <f ca="1">'13年1-9支出明细'!L10/9*12</f>
        <v>0</v>
      </c>
      <c r="W15" s="13">
        <f t="shared" si="75"/>
        <v>0</v>
      </c>
      <c r="X15" s="43">
        <f t="shared" si="9"/>
        <v>0</v>
      </c>
      <c r="Y15" s="13">
        <f ca="1">'13年1-9支出明细'!M10/9*12</f>
        <v>0</v>
      </c>
      <c r="Z15" s="13">
        <f t="shared" si="76"/>
        <v>0</v>
      </c>
      <c r="AA15" s="43">
        <f t="shared" si="10"/>
        <v>0</v>
      </c>
      <c r="AB15" s="13">
        <f ca="1">'13年1-9支出明细'!N10/9*12</f>
        <v>0</v>
      </c>
      <c r="AC15" s="13">
        <f t="shared" si="77"/>
        <v>0</v>
      </c>
      <c r="AD15" s="43">
        <f t="shared" si="11"/>
        <v>0</v>
      </c>
      <c r="AE15" s="13">
        <f ca="1">'13年1-9支出明细'!O10/9*12</f>
        <v>0</v>
      </c>
      <c r="AF15" s="13">
        <f t="shared" si="78"/>
        <v>0</v>
      </c>
      <c r="AG15" s="43">
        <f t="shared" si="12"/>
        <v>0</v>
      </c>
      <c r="AH15" s="13">
        <f ca="1">'13年1-9支出明细'!P10/9*12</f>
        <v>0</v>
      </c>
      <c r="AI15" s="13">
        <f t="shared" si="79"/>
        <v>0</v>
      </c>
      <c r="AJ15" s="43">
        <f t="shared" si="13"/>
        <v>0</v>
      </c>
      <c r="AK15" s="13">
        <f ca="1">'13年1-9支出明细'!Q10/9*12</f>
        <v>0</v>
      </c>
      <c r="AL15" s="13">
        <f t="shared" si="80"/>
        <v>0</v>
      </c>
      <c r="AM15" s="43">
        <f t="shared" si="14"/>
        <v>0</v>
      </c>
      <c r="AN15" s="13">
        <f ca="1">'13年1-9支出明细'!R10/9*12</f>
        <v>0</v>
      </c>
      <c r="AO15" s="13">
        <f t="shared" si="81"/>
        <v>0</v>
      </c>
      <c r="AP15" s="43">
        <f t="shared" si="15"/>
        <v>0</v>
      </c>
      <c r="AQ15" s="13">
        <f ca="1">'13年1-9支出明细'!S10/9*12</f>
        <v>20000</v>
      </c>
      <c r="AR15" s="13">
        <f t="shared" si="82"/>
        <v>24328.035931004382</v>
      </c>
      <c r="AS15" s="43">
        <f t="shared" si="16"/>
        <v>4.0294098566618034E-3</v>
      </c>
      <c r="AT15" s="12">
        <f t="shared" si="67"/>
        <v>795891.7699999999</v>
      </c>
      <c r="AU15" s="31">
        <f t="shared" si="83"/>
        <v>968124.17888753361</v>
      </c>
      <c r="AV15" s="43">
        <f t="shared" si="17"/>
        <v>7.6238625845962494E-3</v>
      </c>
      <c r="AW15" s="13">
        <f ca="1">'13年1-9支出明细'!U10/9*12</f>
        <v>0</v>
      </c>
      <c r="AX15" s="13">
        <f t="shared" si="84"/>
        <v>0</v>
      </c>
      <c r="AY15" s="43">
        <f t="shared" si="18"/>
        <v>0</v>
      </c>
      <c r="AZ15" s="13">
        <f ca="1">'13年1-9支出明细'!V10/9*12</f>
        <v>9517.7199999999993</v>
      </c>
      <c r="BA15" s="13">
        <f t="shared" si="85"/>
        <v>11577.37170706195</v>
      </c>
      <c r="BB15" s="43">
        <f t="shared" si="19"/>
        <v>9.7641675899708638E-2</v>
      </c>
      <c r="BC15" s="13">
        <f ca="1">'13年1-9支出明细'!W10/9*12</f>
        <v>0</v>
      </c>
      <c r="BD15" s="13">
        <f t="shared" si="86"/>
        <v>0</v>
      </c>
      <c r="BE15" s="43">
        <f t="shared" si="20"/>
        <v>0</v>
      </c>
      <c r="BF15" s="13">
        <f ca="1">'13年1-9支出明细'!X10/9*12</f>
        <v>1717.3333333333335</v>
      </c>
      <c r="BG15" s="13">
        <f t="shared" si="87"/>
        <v>2088.9673519422431</v>
      </c>
      <c r="BH15" s="43">
        <f t="shared" si="21"/>
        <v>2.5265147225681855E-3</v>
      </c>
      <c r="BI15" s="13">
        <f ca="1">'13年1-9支出明细'!Y10/9*12</f>
        <v>19160.73333333333</v>
      </c>
      <c r="BJ15" s="13">
        <f t="shared" si="88"/>
        <v>23307.150449886325</v>
      </c>
      <c r="BK15" s="43">
        <f t="shared" si="22"/>
        <v>9.4784200037689292E-3</v>
      </c>
      <c r="BL15" s="13">
        <f ca="1">'13年1-9支出明细'!Z10/9*12</f>
        <v>735860.29333333333</v>
      </c>
      <c r="BM15" s="13">
        <f ca="1">Sheet2!EP9+Sheet2!V9</f>
        <v>29635.69</v>
      </c>
      <c r="BN15" s="13">
        <f t="shared" si="89"/>
        <v>895101.7828206378</v>
      </c>
      <c r="BO15" s="43">
        <f t="shared" si="23"/>
        <v>8.3204973486474629E-3</v>
      </c>
      <c r="BP15" s="13">
        <f ca="1">'13年1-9支出明细'!AB10/9*12</f>
        <v>24424.600000000002</v>
      </c>
      <c r="BQ15" s="13">
        <f t="shared" si="90"/>
        <v>29710.127320020481</v>
      </c>
      <c r="BR15" s="43">
        <f t="shared" si="24"/>
        <v>5.3885223939112567E-3</v>
      </c>
      <c r="BS15" s="13">
        <f ca="1">'13年1-9支出明细'!AC10/9*12</f>
        <v>15091.666666666668</v>
      </c>
      <c r="BT15" s="13">
        <f t="shared" si="91"/>
        <v>18357.530446270386</v>
      </c>
      <c r="BU15" s="43">
        <f t="shared" si="25"/>
        <v>1.3454627276185644E-2</v>
      </c>
      <c r="BV15" s="12">
        <f t="shared" si="130"/>
        <v>9991.0933333333342</v>
      </c>
      <c r="BW15" s="30">
        <f t="shared" si="92"/>
        <v>12153.183880167582</v>
      </c>
      <c r="BX15" s="43">
        <f t="shared" si="26"/>
        <v>3.7358028615990379E-5</v>
      </c>
      <c r="BY15" s="13">
        <f ca="1">'13年1-9支出明细'!AE10/9*12</f>
        <v>9991.0933333333342</v>
      </c>
      <c r="BZ15" s="13">
        <f t="shared" si="93"/>
        <v>12153.183880167582</v>
      </c>
      <c r="CA15" s="43">
        <f t="shared" si="27"/>
        <v>4.3245822611376549E-5</v>
      </c>
      <c r="CB15" s="13">
        <f ca="1">'13年1-9支出明细'!AF10/9*12</f>
        <v>0</v>
      </c>
      <c r="CC15" s="13">
        <f ca="1">Sheet2!BP9+Sheet2!ET9</f>
        <v>0</v>
      </c>
      <c r="CD15" s="13">
        <f t="shared" si="94"/>
        <v>0</v>
      </c>
      <c r="CE15" s="43">
        <f t="shared" si="28"/>
        <v>0</v>
      </c>
      <c r="CF15" s="12">
        <f t="shared" si="129"/>
        <v>73583.733333333323</v>
      </c>
      <c r="CG15" s="30">
        <f t="shared" si="95"/>
        <v>89507.385423538901</v>
      </c>
      <c r="CH15" s="43">
        <f t="shared" si="29"/>
        <v>7.5821714256148838E-4</v>
      </c>
      <c r="CI15" s="13">
        <f ca="1">'13年1-9支出明细'!AI10/9*12</f>
        <v>0</v>
      </c>
      <c r="CJ15" s="13">
        <f t="shared" si="96"/>
        <v>0</v>
      </c>
      <c r="CK15" s="43">
        <f t="shared" si="30"/>
        <v>0</v>
      </c>
      <c r="CL15" s="13">
        <f ca="1">'13年1-9支出明细'!AJ10/9*12</f>
        <v>0</v>
      </c>
      <c r="CM15" s="13">
        <f t="shared" si="97"/>
        <v>0</v>
      </c>
      <c r="CN15" s="43">
        <f t="shared" si="31"/>
        <v>0</v>
      </c>
      <c r="CO15" s="13">
        <f ca="1">'13年1-9支出明细'!AK10/9*12</f>
        <v>0</v>
      </c>
      <c r="CP15" s="13">
        <f t="shared" si="98"/>
        <v>0</v>
      </c>
      <c r="CQ15" s="43">
        <f t="shared" si="32"/>
        <v>0</v>
      </c>
      <c r="CR15" s="13">
        <f ca="1">'13年1-9支出明细'!AL10/9*12</f>
        <v>0</v>
      </c>
      <c r="CS15" s="13">
        <f t="shared" si="99"/>
        <v>0</v>
      </c>
      <c r="CT15" s="43">
        <f t="shared" si="33"/>
        <v>0</v>
      </c>
      <c r="CU15" s="13">
        <f ca="1">'13年1-9支出明细'!AM10/9*12</f>
        <v>0</v>
      </c>
      <c r="CV15" s="13">
        <f t="shared" si="100"/>
        <v>0</v>
      </c>
      <c r="CW15" s="43">
        <f t="shared" si="34"/>
        <v>0</v>
      </c>
      <c r="CX15" s="13">
        <f ca="1">'13年1-9支出明细'!AN10/9*12</f>
        <v>0</v>
      </c>
      <c r="CY15" s="13">
        <f t="shared" si="101"/>
        <v>0</v>
      </c>
      <c r="CZ15" s="13">
        <f ca="1">Sheet2!DG9+Sheet2!AD9</f>
        <v>0</v>
      </c>
      <c r="DA15" s="43">
        <f t="shared" si="35"/>
        <v>0</v>
      </c>
      <c r="DB15" s="13">
        <f ca="1">'13年1-9支出明细'!AP10/9*12</f>
        <v>0</v>
      </c>
      <c r="DC15" s="13">
        <f t="shared" si="102"/>
        <v>0</v>
      </c>
      <c r="DD15" s="43">
        <f t="shared" si="36"/>
        <v>0</v>
      </c>
      <c r="DE15" s="13">
        <f ca="1">'13年1-9支出明细'!AQ10/9*12</f>
        <v>0</v>
      </c>
      <c r="DF15" s="13">
        <f t="shared" si="103"/>
        <v>0</v>
      </c>
      <c r="DG15" s="43">
        <f t="shared" si="37"/>
        <v>0</v>
      </c>
      <c r="DH15" s="13">
        <f ca="1">'13年1-9支出明细'!AR10/9*12</f>
        <v>0</v>
      </c>
      <c r="DI15" s="13">
        <f ca="1">Sheet2!DK9+Sheet2!AH9</f>
        <v>0</v>
      </c>
      <c r="DJ15" s="13"/>
      <c r="DK15" s="43">
        <f t="shared" si="38"/>
        <v>0</v>
      </c>
      <c r="DL15" s="13">
        <f ca="1">'13年1-9支出明细'!AT10/9*12</f>
        <v>0</v>
      </c>
      <c r="DM15" s="13">
        <f t="shared" si="104"/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43">
        <f t="shared" si="40"/>
        <v>0</v>
      </c>
      <c r="DV15" s="13">
        <f ca="1">'13年1-9支出明细'!BB10/9*12</f>
        <v>284</v>
      </c>
      <c r="DW15" s="13">
        <f t="shared" si="105"/>
        <v>345.4581102202622</v>
      </c>
      <c r="DX15" s="43">
        <f t="shared" si="41"/>
        <v>1.255438761111812E-4</v>
      </c>
      <c r="DY15" s="13">
        <f ca="1">'13年1-9支出明细'!BC10/9*12</f>
        <v>0</v>
      </c>
      <c r="DZ15" s="13">
        <f t="shared" si="106"/>
        <v>0</v>
      </c>
      <c r="EA15" s="43">
        <f t="shared" si="42"/>
        <v>0</v>
      </c>
      <c r="EB15" s="13">
        <f ca="1">'13年1-9支出明细'!BD10/9*12</f>
        <v>0</v>
      </c>
      <c r="EC15" s="13">
        <f t="shared" si="107"/>
        <v>0</v>
      </c>
      <c r="ED15" s="43">
        <f t="shared" si="43"/>
        <v>0</v>
      </c>
      <c r="EE15" s="13">
        <f ca="1">'13年1-9支出明细'!BE10/9*12</f>
        <v>0</v>
      </c>
      <c r="EF15" s="13">
        <f t="shared" si="108"/>
        <v>0</v>
      </c>
      <c r="EG15" s="13">
        <v>0</v>
      </c>
      <c r="EH15" s="43">
        <f t="shared" si="44"/>
        <v>0</v>
      </c>
      <c r="EI15" s="13">
        <f ca="1">'13年1-9支出明细'!BG10/9*12</f>
        <v>0</v>
      </c>
      <c r="EJ15" s="13">
        <f t="shared" si="109"/>
        <v>0</v>
      </c>
      <c r="EK15" s="43">
        <f t="shared" si="45"/>
        <v>0</v>
      </c>
      <c r="EL15" s="13">
        <f ca="1">'13年1-9支出明细'!BH10/9*12</f>
        <v>0</v>
      </c>
      <c r="EM15" s="13">
        <f t="shared" si="110"/>
        <v>0</v>
      </c>
      <c r="EN15" s="43">
        <f t="shared" si="46"/>
        <v>0</v>
      </c>
      <c r="EO15" s="13">
        <f ca="1">'13年1-9支出明细'!BI10/9*12</f>
        <v>1133.3333333333333</v>
      </c>
      <c r="EP15" s="13">
        <f t="shared" si="111"/>
        <v>1378.5887027569147</v>
      </c>
      <c r="EQ15" s="43">
        <f t="shared" si="47"/>
        <v>9.4545135013233549E-4</v>
      </c>
      <c r="ER15" s="13">
        <f ca="1">'13年1-9支出明细'!BJ10/9*12</f>
        <v>0</v>
      </c>
      <c r="ES15" s="13">
        <f t="shared" si="112"/>
        <v>0</v>
      </c>
      <c r="ET15" s="43">
        <f t="shared" si="48"/>
        <v>0</v>
      </c>
      <c r="EU15" s="13">
        <f ca="1">'13年1-9支出明细'!BK10/9*12</f>
        <v>0</v>
      </c>
      <c r="EV15" s="13">
        <f t="shared" si="113"/>
        <v>0</v>
      </c>
      <c r="EW15" s="43">
        <f t="shared" si="49"/>
        <v>0</v>
      </c>
      <c r="EX15" s="13">
        <f ca="1">'13年1-9支出明细'!BL10/9*12</f>
        <v>0</v>
      </c>
      <c r="EY15" s="13">
        <f t="shared" si="114"/>
        <v>0</v>
      </c>
      <c r="EZ15" s="43">
        <f t="shared" si="50"/>
        <v>0</v>
      </c>
      <c r="FA15" s="13">
        <f ca="1">'13年1-9支出明细'!BM10/9*12</f>
        <v>0</v>
      </c>
      <c r="FB15" s="13">
        <f t="shared" si="115"/>
        <v>0</v>
      </c>
      <c r="FC15" s="43">
        <f t="shared" si="51"/>
        <v>0</v>
      </c>
      <c r="FD15" s="13">
        <f ca="1">'13年1-9支出明细'!BN10/9*12</f>
        <v>72166.399999999994</v>
      </c>
      <c r="FE15" s="13">
        <f ca="1">Sheet2!EX9+Sheet2!BF9</f>
        <v>0</v>
      </c>
      <c r="FF15" s="13">
        <f t="shared" si="116"/>
        <v>87783.33861056171</v>
      </c>
      <c r="FG15" s="43">
        <f t="shared" si="52"/>
        <v>5.5206609395398953E-2</v>
      </c>
      <c r="FH15" s="13">
        <f ca="1">'13年1-9支出明细'!BP10/9*12</f>
        <v>0</v>
      </c>
      <c r="FI15" s="13">
        <f t="shared" si="117"/>
        <v>0</v>
      </c>
      <c r="FJ15" s="43">
        <f t="shared" si="53"/>
        <v>0</v>
      </c>
      <c r="FK15" s="13">
        <f ca="1">'13年1-9支出明细'!BQ10/9*12</f>
        <v>0</v>
      </c>
      <c r="FL15" s="13">
        <f t="shared" si="118"/>
        <v>0</v>
      </c>
      <c r="FM15" s="43">
        <f t="shared" si="54"/>
        <v>0</v>
      </c>
      <c r="FN15" s="13">
        <f ca="1">'13年1-9支出明细'!BR10/9*12</f>
        <v>0</v>
      </c>
      <c r="FO15" s="13">
        <v>0</v>
      </c>
      <c r="FP15" s="13"/>
      <c r="FQ15" s="43"/>
      <c r="FR15" s="13">
        <f ca="1">'13年1-9支出明细'!BT10/9*12</f>
        <v>0</v>
      </c>
      <c r="FS15" s="13">
        <f t="shared" si="119"/>
        <v>0</v>
      </c>
      <c r="FT15" s="43">
        <f t="shared" si="55"/>
        <v>0</v>
      </c>
      <c r="FU15" s="12">
        <f ca="1">'13年1-9支出明细'!BU10/9*12</f>
        <v>110463.25333333333</v>
      </c>
      <c r="FV15" s="12">
        <f t="shared" si="120"/>
        <v>134367.6998074486</v>
      </c>
      <c r="FW15" s="43">
        <f t="shared" si="56"/>
        <v>3.8179095897791864E-3</v>
      </c>
      <c r="FX15" s="12">
        <f ca="1">'13年1-9支出明细'!BV10/9*12</f>
        <v>0</v>
      </c>
      <c r="FY15" s="12">
        <f t="shared" si="121"/>
        <v>0</v>
      </c>
      <c r="FZ15" s="43">
        <f t="shared" si="57"/>
        <v>0</v>
      </c>
      <c r="GA15" s="12">
        <f ca="1">'13年1-9支出明细'!BW10/9*12</f>
        <v>0</v>
      </c>
      <c r="GB15" s="12">
        <f t="shared" si="122"/>
        <v>0</v>
      </c>
      <c r="GC15" s="43">
        <f t="shared" si="58"/>
        <v>0</v>
      </c>
      <c r="GD15" s="12">
        <f ca="1">'13年1-9支出明细'!BX10/9*12</f>
        <v>0</v>
      </c>
      <c r="GE15" s="12">
        <f t="shared" si="123"/>
        <v>0</v>
      </c>
      <c r="GF15" s="43">
        <f t="shared" si="59"/>
        <v>0</v>
      </c>
      <c r="GG15" s="27">
        <f t="shared" si="68"/>
        <v>0</v>
      </c>
      <c r="GH15" s="27">
        <f t="shared" si="124"/>
        <v>0</v>
      </c>
      <c r="GI15" s="43">
        <f t="shared" si="60"/>
        <v>0</v>
      </c>
      <c r="GJ15" s="13">
        <f ca="1">'13年1-9支出明细'!BZ10/9*12</f>
        <v>0</v>
      </c>
      <c r="GK15" s="13">
        <f t="shared" si="125"/>
        <v>0</v>
      </c>
      <c r="GL15" s="43">
        <f t="shared" si="61"/>
        <v>0</v>
      </c>
      <c r="GM15" s="13">
        <f ca="1">'13年1-9支出明细'!CA10/9*12</f>
        <v>0</v>
      </c>
      <c r="GN15" s="13">
        <f t="shared" si="126"/>
        <v>0</v>
      </c>
      <c r="GO15" s="43">
        <f t="shared" si="62"/>
        <v>0</v>
      </c>
      <c r="GP15" s="13">
        <f ca="1">'13年1-9支出明细'!CB10/9*12</f>
        <v>0</v>
      </c>
      <c r="GQ15" s="13"/>
      <c r="GR15" s="40"/>
      <c r="GS15" s="13">
        <f ca="1">'13年1-9支出明细'!CC10/9*12</f>
        <v>0</v>
      </c>
      <c r="GT15" s="13">
        <f t="shared" si="127"/>
        <v>0</v>
      </c>
      <c r="GU15" s="43">
        <f t="shared" si="63"/>
        <v>0</v>
      </c>
      <c r="GV15" s="13">
        <f ca="1">'13年1-9支出明细'!CD10/9*12</f>
        <v>0</v>
      </c>
      <c r="GW15" s="13">
        <f t="shared" si="128"/>
        <v>0</v>
      </c>
      <c r="GX15" s="56">
        <f t="shared" si="64"/>
        <v>0</v>
      </c>
    </row>
    <row r="16" spans="1:206">
      <c r="A16" s="18">
        <v>107</v>
      </c>
      <c r="B16" s="3" t="s">
        <v>491</v>
      </c>
      <c r="C16" s="3" t="s">
        <v>305</v>
      </c>
      <c r="D16" s="12">
        <f t="shared" si="65"/>
        <v>5293989.3766666669</v>
      </c>
      <c r="E16" s="12">
        <f t="shared" si="66"/>
        <v>2260957.7333333334</v>
      </c>
      <c r="F16" s="13">
        <v>843432</v>
      </c>
      <c r="G16" s="26">
        <f t="shared" si="69"/>
        <v>1025952.2000679444</v>
      </c>
      <c r="H16" s="40">
        <f t="shared" si="70"/>
        <v>1.2348906596613512E-2</v>
      </c>
      <c r="I16" s="13">
        <v>913708</v>
      </c>
      <c r="J16" s="13">
        <f t="shared" si="71"/>
        <v>1111436.0527223074</v>
      </c>
      <c r="K16" s="40">
        <f t="shared" si="5"/>
        <v>2.4611664625544222E-2</v>
      </c>
      <c r="L16" s="13">
        <v>379544.4</v>
      </c>
      <c r="M16" s="13">
        <f t="shared" si="72"/>
        <v>461678.49003057496</v>
      </c>
      <c r="N16" s="40">
        <f t="shared" si="6"/>
        <v>1.2348906596613514E-2</v>
      </c>
      <c r="O16" s="13">
        <f ca="1">'13年1-9支出明细'!I11/9*12</f>
        <v>121733.33333333334</v>
      </c>
      <c r="P16" s="13">
        <v>1905</v>
      </c>
      <c r="Q16" s="13">
        <f t="shared" si="73"/>
        <v>148076.64536671332</v>
      </c>
      <c r="R16" s="43">
        <f t="shared" si="7"/>
        <v>1.8234526366665768E-2</v>
      </c>
      <c r="S16" s="13">
        <f ca="1">'13年1-9支出明细'!K11/9*12</f>
        <v>2540</v>
      </c>
      <c r="T16" s="13">
        <f t="shared" si="74"/>
        <v>3089.6605632375558</v>
      </c>
      <c r="U16" s="43">
        <f t="shared" si="8"/>
        <v>1.0429709506584403E-3</v>
      </c>
      <c r="V16" s="13">
        <f ca="1">'13年1-9支出明细'!L11/9*12</f>
        <v>0</v>
      </c>
      <c r="W16" s="13">
        <f t="shared" si="75"/>
        <v>0</v>
      </c>
      <c r="X16" s="43">
        <f t="shared" si="9"/>
        <v>0</v>
      </c>
      <c r="Y16" s="13">
        <f ca="1">'13年1-9支出明细'!M11/9*12</f>
        <v>0</v>
      </c>
      <c r="Z16" s="13">
        <f t="shared" si="76"/>
        <v>0</v>
      </c>
      <c r="AA16" s="43">
        <f t="shared" si="10"/>
        <v>0</v>
      </c>
      <c r="AB16" s="13">
        <f ca="1">'13年1-9支出明细'!N11/9*12</f>
        <v>0</v>
      </c>
      <c r="AC16" s="13">
        <f t="shared" si="77"/>
        <v>0</v>
      </c>
      <c r="AD16" s="43">
        <f t="shared" si="11"/>
        <v>0</v>
      </c>
      <c r="AE16" s="13">
        <f ca="1">'13年1-9支出明细'!O11/9*12</f>
        <v>0</v>
      </c>
      <c r="AF16" s="13">
        <f t="shared" si="78"/>
        <v>0</v>
      </c>
      <c r="AG16" s="43">
        <f t="shared" si="12"/>
        <v>0</v>
      </c>
      <c r="AH16" s="13">
        <f ca="1">'13年1-9支出明细'!P11/9*12</f>
        <v>0</v>
      </c>
      <c r="AI16" s="13">
        <f t="shared" si="79"/>
        <v>0</v>
      </c>
      <c r="AJ16" s="43">
        <f t="shared" si="13"/>
        <v>0</v>
      </c>
      <c r="AK16" s="13">
        <f ca="1">'13年1-9支出明细'!Q11/9*12</f>
        <v>0</v>
      </c>
      <c r="AL16" s="13">
        <f t="shared" si="80"/>
        <v>0</v>
      </c>
      <c r="AM16" s="43">
        <f t="shared" si="14"/>
        <v>0</v>
      </c>
      <c r="AN16" s="13">
        <f ca="1">'13年1-9支出明细'!R11/9*12</f>
        <v>0</v>
      </c>
      <c r="AO16" s="13">
        <f t="shared" si="81"/>
        <v>0</v>
      </c>
      <c r="AP16" s="43">
        <f t="shared" si="15"/>
        <v>0</v>
      </c>
      <c r="AQ16" s="13">
        <f ca="1">'13年1-9支出明细'!S11/9*12</f>
        <v>0</v>
      </c>
      <c r="AR16" s="13">
        <f t="shared" si="82"/>
        <v>0</v>
      </c>
      <c r="AS16" s="43">
        <f t="shared" si="16"/>
        <v>0</v>
      </c>
      <c r="AT16" s="12">
        <f t="shared" si="67"/>
        <v>2850915.2966666669</v>
      </c>
      <c r="AU16" s="31">
        <f t="shared" si="83"/>
        <v>3467858.4886778342</v>
      </c>
      <c r="AV16" s="43">
        <f t="shared" si="17"/>
        <v>2.7308972502768963E-2</v>
      </c>
      <c r="AW16" s="13">
        <f ca="1">'13年1-9支出明细'!U11/9*12</f>
        <v>0</v>
      </c>
      <c r="AX16" s="13">
        <f t="shared" si="84"/>
        <v>0</v>
      </c>
      <c r="AY16" s="43">
        <f t="shared" si="18"/>
        <v>0</v>
      </c>
      <c r="AZ16" s="13">
        <f ca="1">'13年1-9支出明细'!V11/9*12</f>
        <v>959.58666666666682</v>
      </c>
      <c r="BA16" s="13">
        <f t="shared" si="85"/>
        <v>1167.2429452789697</v>
      </c>
      <c r="BB16" s="43">
        <f t="shared" si="19"/>
        <v>9.844337751514904E-3</v>
      </c>
      <c r="BC16" s="13">
        <f ca="1">'13年1-9支出明细'!W11/9*12</f>
        <v>0</v>
      </c>
      <c r="BD16" s="13">
        <f t="shared" si="86"/>
        <v>0</v>
      </c>
      <c r="BE16" s="43">
        <f t="shared" si="20"/>
        <v>0</v>
      </c>
      <c r="BF16" s="13">
        <f ca="1">'13年1-9支出明细'!X11/9*12</f>
        <v>5754.6666666666661</v>
      </c>
      <c r="BG16" s="13">
        <f t="shared" si="87"/>
        <v>6999.9868718809921</v>
      </c>
      <c r="BH16" s="43">
        <f t="shared" si="21"/>
        <v>8.4661782163076744E-3</v>
      </c>
      <c r="BI16" s="13">
        <f ca="1">'13年1-9支出明细'!Y11/9*12</f>
        <v>242132.26666666666</v>
      </c>
      <c r="BJ16" s="13">
        <f t="shared" si="88"/>
        <v>294530.12417610997</v>
      </c>
      <c r="BK16" s="43">
        <f t="shared" si="22"/>
        <v>0.11977784357233612</v>
      </c>
      <c r="BL16" s="13">
        <f ca="1">'13年1-9支出明细'!Z11/9*12</f>
        <v>2583302.6266666669</v>
      </c>
      <c r="BM16" s="13">
        <f ca="1">Sheet2!EP10+Sheet2!V10</f>
        <v>18766.150000000001</v>
      </c>
      <c r="BN16" s="13">
        <f t="shared" si="89"/>
        <v>3142333.9561102334</v>
      </c>
      <c r="BO16" s="43">
        <f t="shared" si="23"/>
        <v>2.9209841665145283E-2</v>
      </c>
      <c r="BP16" s="13">
        <f ca="1">'13年1-9支出明细'!AB11/9*12</f>
        <v>14315.306666666669</v>
      </c>
      <c r="BQ16" s="13">
        <f t="shared" si="90"/>
        <v>17413.164747500661</v>
      </c>
      <c r="BR16" s="43">
        <f t="shared" si="24"/>
        <v>3.1582236986087975E-3</v>
      </c>
      <c r="BS16" s="13">
        <f ca="1">'13年1-9支出明细'!AC11/9*12</f>
        <v>10706.306666666667</v>
      </c>
      <c r="BT16" s="13">
        <f t="shared" si="91"/>
        <v>13023.17066375092</v>
      </c>
      <c r="BU16" s="43">
        <f t="shared" si="25"/>
        <v>9.5449607313887273E-3</v>
      </c>
      <c r="BV16" s="12">
        <f t="shared" si="130"/>
        <v>9536.1333333333332</v>
      </c>
      <c r="BW16" s="30">
        <f t="shared" si="92"/>
        <v>11599.769718809095</v>
      </c>
      <c r="BX16" s="43">
        <f t="shared" si="26"/>
        <v>3.565687258310399E-5</v>
      </c>
      <c r="BY16" s="13">
        <f ca="1">'13年1-9支出明细'!AE11/9*12</f>
        <v>9536.1333333333332</v>
      </c>
      <c r="BZ16" s="13">
        <f t="shared" si="93"/>
        <v>11599.769718809093</v>
      </c>
      <c r="CA16" s="43">
        <f t="shared" si="27"/>
        <v>4.1276556706349947E-5</v>
      </c>
      <c r="CB16" s="13">
        <f ca="1">'13年1-9支出明细'!AF11/9*12</f>
        <v>0</v>
      </c>
      <c r="CC16" s="13">
        <f ca="1">Sheet2!BP10+Sheet2!ET10</f>
        <v>0</v>
      </c>
      <c r="CD16" s="13">
        <f t="shared" si="94"/>
        <v>0</v>
      </c>
      <c r="CE16" s="43">
        <f t="shared" si="28"/>
        <v>0</v>
      </c>
      <c r="CF16" s="12">
        <f t="shared" si="129"/>
        <v>79456</v>
      </c>
      <c r="CG16" s="30">
        <f t="shared" si="95"/>
        <v>96650.421146694207</v>
      </c>
      <c r="CH16" s="43">
        <f t="shared" si="29"/>
        <v>8.1872580460761661E-4</v>
      </c>
      <c r="CI16" s="13">
        <f ca="1">'13年1-9支出明细'!AI11/9*12</f>
        <v>0</v>
      </c>
      <c r="CJ16" s="13">
        <f t="shared" si="96"/>
        <v>0</v>
      </c>
      <c r="CK16" s="43">
        <f t="shared" si="30"/>
        <v>0</v>
      </c>
      <c r="CL16" s="13">
        <f ca="1">'13年1-9支出明细'!AJ11/9*12</f>
        <v>0</v>
      </c>
      <c r="CM16" s="13">
        <f t="shared" si="97"/>
        <v>0</v>
      </c>
      <c r="CN16" s="43">
        <f t="shared" si="31"/>
        <v>0</v>
      </c>
      <c r="CO16" s="13">
        <f ca="1">'13年1-9支出明细'!AK11/9*12</f>
        <v>0</v>
      </c>
      <c r="CP16" s="13">
        <f t="shared" si="98"/>
        <v>0</v>
      </c>
      <c r="CQ16" s="43">
        <f t="shared" si="32"/>
        <v>0</v>
      </c>
      <c r="CR16" s="13">
        <f ca="1">'13年1-9支出明细'!AL11/9*12</f>
        <v>0</v>
      </c>
      <c r="CS16" s="13">
        <f t="shared" si="99"/>
        <v>0</v>
      </c>
      <c r="CT16" s="43">
        <f t="shared" si="33"/>
        <v>0</v>
      </c>
      <c r="CU16" s="13">
        <f ca="1">'13年1-9支出明细'!AM11/9*12</f>
        <v>0</v>
      </c>
      <c r="CV16" s="13">
        <f t="shared" si="100"/>
        <v>0</v>
      </c>
      <c r="CW16" s="43">
        <f t="shared" si="34"/>
        <v>0</v>
      </c>
      <c r="CX16" s="13">
        <f ca="1">'13年1-9支出明细'!AN11/9*12</f>
        <v>0</v>
      </c>
      <c r="CY16" s="13">
        <f t="shared" si="101"/>
        <v>0</v>
      </c>
      <c r="CZ16" s="13">
        <f ca="1">Sheet2!DG10+Sheet2!AD10</f>
        <v>0</v>
      </c>
      <c r="DA16" s="43">
        <f t="shared" si="35"/>
        <v>0</v>
      </c>
      <c r="DB16" s="13">
        <f ca="1">'13年1-9支出明细'!AP11/9*12</f>
        <v>0</v>
      </c>
      <c r="DC16" s="13">
        <f t="shared" si="102"/>
        <v>0</v>
      </c>
      <c r="DD16" s="43">
        <f t="shared" si="36"/>
        <v>0</v>
      </c>
      <c r="DE16" s="13">
        <f ca="1">'13年1-9支出明细'!AQ11/9*12</f>
        <v>0</v>
      </c>
      <c r="DF16" s="13">
        <f t="shared" si="103"/>
        <v>0</v>
      </c>
      <c r="DG16" s="43">
        <f t="shared" si="37"/>
        <v>0</v>
      </c>
      <c r="DH16" s="13">
        <f ca="1">'13年1-9支出明细'!AR11/9*12</f>
        <v>0</v>
      </c>
      <c r="DI16" s="13">
        <f ca="1">Sheet2!DK10+Sheet2!AH10</f>
        <v>0</v>
      </c>
      <c r="DJ16" s="13"/>
      <c r="DK16" s="43">
        <f t="shared" si="38"/>
        <v>0</v>
      </c>
      <c r="DL16" s="13">
        <f ca="1">'13年1-9支出明细'!AT11/9*12</f>
        <v>0</v>
      </c>
      <c r="DM16" s="13">
        <f t="shared" si="104"/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43">
        <f t="shared" si="40"/>
        <v>0</v>
      </c>
      <c r="DV16" s="13">
        <f ca="1">'13年1-9支出明细'!BB11/9*12</f>
        <v>4933.333333333333</v>
      </c>
      <c r="DW16" s="13">
        <f t="shared" si="105"/>
        <v>6000.9155296477466</v>
      </c>
      <c r="DX16" s="43">
        <f t="shared" si="41"/>
        <v>2.18080911554634E-3</v>
      </c>
      <c r="DY16" s="13">
        <f ca="1">'13年1-9支出明细'!BC11/9*12</f>
        <v>0</v>
      </c>
      <c r="DZ16" s="13">
        <f t="shared" si="106"/>
        <v>0</v>
      </c>
      <c r="EA16" s="43">
        <f t="shared" si="42"/>
        <v>0</v>
      </c>
      <c r="EB16" s="13">
        <f ca="1">'13年1-9支出明细'!BD11/9*12</f>
        <v>0</v>
      </c>
      <c r="EC16" s="13">
        <f t="shared" si="107"/>
        <v>0</v>
      </c>
      <c r="ED16" s="43">
        <f t="shared" si="43"/>
        <v>0</v>
      </c>
      <c r="EE16" s="13">
        <f ca="1">'13年1-9支出明细'!BE11/9*12</f>
        <v>0</v>
      </c>
      <c r="EF16" s="13">
        <f t="shared" si="108"/>
        <v>0</v>
      </c>
      <c r="EG16" s="13">
        <v>0</v>
      </c>
      <c r="EH16" s="43">
        <f t="shared" si="44"/>
        <v>0</v>
      </c>
      <c r="EI16" s="13">
        <f ca="1">'13年1-9支出明细'!BG11/9*12</f>
        <v>11866.666666666668</v>
      </c>
      <c r="EJ16" s="13">
        <f t="shared" si="109"/>
        <v>14434.634652395931</v>
      </c>
      <c r="EK16" s="43">
        <f t="shared" si="45"/>
        <v>6.2830921284857039E-2</v>
      </c>
      <c r="EL16" s="13">
        <f ca="1">'13年1-9支出明细'!BH11/9*12</f>
        <v>0</v>
      </c>
      <c r="EM16" s="13">
        <f t="shared" si="110"/>
        <v>0</v>
      </c>
      <c r="EN16" s="43">
        <f t="shared" si="46"/>
        <v>0</v>
      </c>
      <c r="EO16" s="13">
        <f ca="1">'13年1-9支出明细'!BI11/9*12</f>
        <v>8773.3333333333321</v>
      </c>
      <c r="EP16" s="13">
        <f t="shared" si="111"/>
        <v>10671.898428400586</v>
      </c>
      <c r="EQ16" s="43">
        <f t="shared" si="47"/>
        <v>7.318905745730314E-3</v>
      </c>
      <c r="ER16" s="13">
        <f ca="1">'13年1-9支出明细'!BJ11/9*12</f>
        <v>0</v>
      </c>
      <c r="ES16" s="13">
        <f t="shared" si="112"/>
        <v>0</v>
      </c>
      <c r="ET16" s="43">
        <f t="shared" si="48"/>
        <v>0</v>
      </c>
      <c r="EU16" s="13">
        <f ca="1">'13年1-9支出明细'!BK11/9*12</f>
        <v>13191.733333333334</v>
      </c>
      <c r="EV16" s="13">
        <f t="shared" si="113"/>
        <v>16046.448126278077</v>
      </c>
      <c r="EW16" s="43">
        <f t="shared" si="49"/>
        <v>7.1884608557725403E-3</v>
      </c>
      <c r="EX16" s="13">
        <f ca="1">'13年1-9支出明细'!BL11/9*12</f>
        <v>0</v>
      </c>
      <c r="EY16" s="13">
        <f t="shared" si="114"/>
        <v>0</v>
      </c>
      <c r="EZ16" s="43">
        <f t="shared" si="50"/>
        <v>0</v>
      </c>
      <c r="FA16" s="13">
        <f ca="1">'13年1-9支出明细'!BM11/9*12</f>
        <v>0</v>
      </c>
      <c r="FB16" s="13">
        <f t="shared" si="115"/>
        <v>0</v>
      </c>
      <c r="FC16" s="43">
        <f t="shared" si="51"/>
        <v>0</v>
      </c>
      <c r="FD16" s="13">
        <f ca="1">'13年1-9支出明细'!BN11/9*12</f>
        <v>39410.933333333334</v>
      </c>
      <c r="FE16" s="13">
        <f ca="1">Sheet2!EX10+Sheet2!BF10</f>
        <v>0</v>
      </c>
      <c r="FF16" s="13">
        <f t="shared" si="116"/>
        <v>47939.530110387575</v>
      </c>
      <c r="FG16" s="43">
        <f t="shared" si="52"/>
        <v>3.0148989037023351E-2</v>
      </c>
      <c r="FH16" s="13">
        <f ca="1">'13年1-9支出明细'!BP11/9*12</f>
        <v>0</v>
      </c>
      <c r="FI16" s="13">
        <f t="shared" si="117"/>
        <v>0</v>
      </c>
      <c r="FJ16" s="43">
        <f t="shared" si="53"/>
        <v>0</v>
      </c>
      <c r="FK16" s="13">
        <f ca="1">'13年1-9支出明细'!BQ11/9*12</f>
        <v>1280</v>
      </c>
      <c r="FL16" s="13">
        <f t="shared" si="118"/>
        <v>1556.9942995842803</v>
      </c>
      <c r="FM16" s="43">
        <f t="shared" si="54"/>
        <v>8.6359281598726197E-3</v>
      </c>
      <c r="FN16" s="13">
        <f ca="1">'13年1-9支出明细'!BR11/9*12</f>
        <v>0</v>
      </c>
      <c r="FO16" s="13">
        <v>0</v>
      </c>
      <c r="FP16" s="13"/>
      <c r="FQ16" s="43"/>
      <c r="FR16" s="13">
        <f ca="1">'13年1-9支出明细'!BT11/9*12</f>
        <v>0</v>
      </c>
      <c r="FS16" s="13">
        <f t="shared" si="119"/>
        <v>0</v>
      </c>
      <c r="FT16" s="43">
        <f t="shared" si="55"/>
        <v>0</v>
      </c>
      <c r="FU16" s="12">
        <f ca="1">'13年1-9支出明细'!BU11/9*12</f>
        <v>91551.493333333332</v>
      </c>
      <c r="FV16" s="12">
        <f t="shared" si="120"/>
        <v>111363.40096752204</v>
      </c>
      <c r="FW16" s="43">
        <f t="shared" si="56"/>
        <v>3.1642678792121273E-3</v>
      </c>
      <c r="FX16" s="12">
        <f ca="1">'13年1-9支出明细'!BV11/9*12</f>
        <v>0</v>
      </c>
      <c r="FY16" s="12">
        <f t="shared" si="121"/>
        <v>0</v>
      </c>
      <c r="FZ16" s="43">
        <f t="shared" si="57"/>
        <v>0</v>
      </c>
      <c r="GA16" s="12">
        <f ca="1">'13年1-9支出明细'!BW11/9*12</f>
        <v>0</v>
      </c>
      <c r="GB16" s="12">
        <f t="shared" si="122"/>
        <v>0</v>
      </c>
      <c r="GC16" s="43">
        <f t="shared" si="58"/>
        <v>0</v>
      </c>
      <c r="GD16" s="12">
        <f ca="1">'13年1-9支出明细'!BX11/9*12</f>
        <v>0</v>
      </c>
      <c r="GE16" s="12">
        <f t="shared" si="123"/>
        <v>0</v>
      </c>
      <c r="GF16" s="43">
        <f t="shared" si="59"/>
        <v>0</v>
      </c>
      <c r="GG16" s="27">
        <f t="shared" si="68"/>
        <v>1572.72</v>
      </c>
      <c r="GH16" s="27">
        <f t="shared" si="124"/>
        <v>1913.0594334704606</v>
      </c>
      <c r="GI16" s="43">
        <f t="shared" si="60"/>
        <v>9.5664567200031629E-4</v>
      </c>
      <c r="GJ16" s="13">
        <f ca="1">'13年1-9支出明细'!BZ11/9*12</f>
        <v>0</v>
      </c>
      <c r="GK16" s="13">
        <f t="shared" si="125"/>
        <v>0</v>
      </c>
      <c r="GL16" s="43">
        <f t="shared" si="61"/>
        <v>0</v>
      </c>
      <c r="GM16" s="13">
        <f ca="1">'13年1-9支出明细'!CA11/9*12</f>
        <v>0</v>
      </c>
      <c r="GN16" s="13">
        <f t="shared" si="126"/>
        <v>0</v>
      </c>
      <c r="GO16" s="43">
        <f t="shared" si="62"/>
        <v>0</v>
      </c>
      <c r="GP16" s="13">
        <f ca="1">'13年1-9支出明细'!CB11/9*12</f>
        <v>0</v>
      </c>
      <c r="GQ16" s="13"/>
      <c r="GR16" s="40"/>
      <c r="GS16" s="13">
        <f ca="1">'13年1-9支出明细'!CC11/9*12</f>
        <v>0</v>
      </c>
      <c r="GT16" s="13">
        <f t="shared" si="127"/>
        <v>0</v>
      </c>
      <c r="GU16" s="43">
        <f t="shared" si="63"/>
        <v>0</v>
      </c>
      <c r="GV16" s="13">
        <f ca="1">'13年1-9支出明细'!CD11/9*12</f>
        <v>1572.72</v>
      </c>
      <c r="GW16" s="13">
        <f t="shared" si="128"/>
        <v>1913.0594334704604</v>
      </c>
      <c r="GX16" s="56">
        <f t="shared" si="64"/>
        <v>7.6003242609136669E-3</v>
      </c>
    </row>
    <row r="17" spans="1:206">
      <c r="A17" s="18">
        <v>108</v>
      </c>
      <c r="B17" s="3" t="s">
        <v>492</v>
      </c>
      <c r="C17" s="3" t="s">
        <v>306</v>
      </c>
      <c r="D17" s="12">
        <f t="shared" si="65"/>
        <v>6490858.2566666678</v>
      </c>
      <c r="E17" s="12">
        <f t="shared" si="66"/>
        <v>2637356.9333333336</v>
      </c>
      <c r="F17" s="13">
        <v>1298208</v>
      </c>
      <c r="G17" s="26">
        <f t="shared" si="69"/>
        <v>1579142.5434958667</v>
      </c>
      <c r="H17" s="40">
        <f t="shared" si="70"/>
        <v>1.9007399926699999E-2</v>
      </c>
      <c r="I17" s="13">
        <v>657954</v>
      </c>
      <c r="J17" s="13">
        <f t="shared" si="71"/>
        <v>800336.42764740274</v>
      </c>
      <c r="K17" s="40">
        <f t="shared" si="5"/>
        <v>1.7722667621423171E-2</v>
      </c>
      <c r="L17" s="13">
        <v>584193.6</v>
      </c>
      <c r="M17" s="13">
        <f t="shared" si="72"/>
        <v>710614.14457314007</v>
      </c>
      <c r="N17" s="40">
        <f t="shared" si="6"/>
        <v>1.9007399926700003E-2</v>
      </c>
      <c r="O17" s="13">
        <f ca="1">'13年1-9支出明细'!I12/9*12</f>
        <v>96480</v>
      </c>
      <c r="P17" s="13">
        <v>0</v>
      </c>
      <c r="Q17" s="13">
        <f t="shared" si="73"/>
        <v>117358.44533116512</v>
      </c>
      <c r="R17" s="43">
        <f t="shared" si="7"/>
        <v>1.4451810820284064E-2</v>
      </c>
      <c r="S17" s="13">
        <f ca="1">'13年1-9支出明细'!K12/9*12</f>
        <v>0</v>
      </c>
      <c r="T17" s="13">
        <f t="shared" si="74"/>
        <v>0</v>
      </c>
      <c r="U17" s="43">
        <f t="shared" si="8"/>
        <v>0</v>
      </c>
      <c r="V17" s="13">
        <f ca="1">'13年1-9支出明细'!L12/9*12</f>
        <v>0</v>
      </c>
      <c r="W17" s="13">
        <f t="shared" si="75"/>
        <v>0</v>
      </c>
      <c r="X17" s="43">
        <f t="shared" si="9"/>
        <v>0</v>
      </c>
      <c r="Y17" s="13">
        <f ca="1">'13年1-9支出明细'!M12/9*12</f>
        <v>0</v>
      </c>
      <c r="Z17" s="13">
        <f t="shared" si="76"/>
        <v>0</v>
      </c>
      <c r="AA17" s="43">
        <f t="shared" si="10"/>
        <v>0</v>
      </c>
      <c r="AB17" s="13">
        <f ca="1">'13年1-9支出明细'!N12/9*12</f>
        <v>0</v>
      </c>
      <c r="AC17" s="13">
        <f t="shared" si="77"/>
        <v>0</v>
      </c>
      <c r="AD17" s="43">
        <f t="shared" si="11"/>
        <v>0</v>
      </c>
      <c r="AE17" s="13">
        <f ca="1">'13年1-9支出明细'!O12/9*12</f>
        <v>521.33333333333326</v>
      </c>
      <c r="AF17" s="13">
        <f t="shared" si="78"/>
        <v>634.15080326818065</v>
      </c>
      <c r="AG17" s="43">
        <f t="shared" si="12"/>
        <v>9.0208980292452419E-4</v>
      </c>
      <c r="AH17" s="13">
        <f ca="1">'13年1-9支出明细'!P12/9*12</f>
        <v>521.33333333333326</v>
      </c>
      <c r="AI17" s="13">
        <f t="shared" si="79"/>
        <v>634.15080326818077</v>
      </c>
      <c r="AJ17" s="43">
        <f t="shared" si="13"/>
        <v>8.8102748986029739E-2</v>
      </c>
      <c r="AK17" s="13">
        <f ca="1">'13年1-9支出明细'!Q12/9*12</f>
        <v>0</v>
      </c>
      <c r="AL17" s="13">
        <f t="shared" si="80"/>
        <v>0</v>
      </c>
      <c r="AM17" s="43">
        <f t="shared" si="14"/>
        <v>0</v>
      </c>
      <c r="AN17" s="13">
        <f ca="1">'13年1-9支出明细'!R12/9*12</f>
        <v>0</v>
      </c>
      <c r="AO17" s="13">
        <f t="shared" si="81"/>
        <v>0</v>
      </c>
      <c r="AP17" s="43">
        <f t="shared" si="15"/>
        <v>0</v>
      </c>
      <c r="AQ17" s="13">
        <f ca="1">'13年1-9支出明细'!S12/9*12</f>
        <v>0</v>
      </c>
      <c r="AR17" s="13">
        <f t="shared" si="82"/>
        <v>0</v>
      </c>
      <c r="AS17" s="43">
        <f t="shared" si="16"/>
        <v>0</v>
      </c>
      <c r="AT17" s="12">
        <f t="shared" si="67"/>
        <v>3610751.7633333332</v>
      </c>
      <c r="AU17" s="31">
        <f t="shared" si="83"/>
        <v>4392124.9318155367</v>
      </c>
      <c r="AV17" s="43">
        <f t="shared" si="17"/>
        <v>3.458746064272273E-2</v>
      </c>
      <c r="AW17" s="13">
        <f ca="1">'13年1-9支出明细'!U12/9*12</f>
        <v>0</v>
      </c>
      <c r="AX17" s="13">
        <f t="shared" si="84"/>
        <v>0</v>
      </c>
      <c r="AY17" s="43">
        <f t="shared" si="18"/>
        <v>0</v>
      </c>
      <c r="AZ17" s="13">
        <f ca="1">'13年1-9支出明细'!V12/9*12</f>
        <v>79.88</v>
      </c>
      <c r="BA17" s="13">
        <f t="shared" si="85"/>
        <v>97.166175508431493</v>
      </c>
      <c r="BB17" s="43">
        <f t="shared" si="19"/>
        <v>8.1948377036398698E-4</v>
      </c>
      <c r="BC17" s="13">
        <f ca="1">'13年1-9支出明细'!W12/9*12</f>
        <v>0</v>
      </c>
      <c r="BD17" s="13">
        <f t="shared" si="86"/>
        <v>0</v>
      </c>
      <c r="BE17" s="43">
        <f t="shared" si="20"/>
        <v>0</v>
      </c>
      <c r="BF17" s="13">
        <f ca="1">'13年1-9支出明细'!X12/9*12</f>
        <v>4797.333333333333</v>
      </c>
      <c r="BG17" s="13">
        <f t="shared" si="87"/>
        <v>5835.4848853169169</v>
      </c>
      <c r="BH17" s="43">
        <f t="shared" si="21"/>
        <v>7.0577639532611253E-3</v>
      </c>
      <c r="BI17" s="13">
        <f ca="1">'13年1-9支出明细'!Y12/9*12</f>
        <v>80980.319999999992</v>
      </c>
      <c r="BJ17" s="13">
        <f t="shared" si="88"/>
        <v>98504.606733211607</v>
      </c>
      <c r="BK17" s="43">
        <f t="shared" si="22"/>
        <v>4.0059295834168271E-2</v>
      </c>
      <c r="BL17" s="13">
        <f ca="1">'13年1-9支出明细'!Z12/9*12</f>
        <v>3512485.44</v>
      </c>
      <c r="BM17" s="13">
        <f ca="1">Sheet2!EP11+Sheet2!V11</f>
        <v>12408.79</v>
      </c>
      <c r="BN17" s="13">
        <f t="shared" si="89"/>
        <v>4272593.5995724862</v>
      </c>
      <c r="BO17" s="43">
        <f t="shared" si="23"/>
        <v>3.9716269590108266E-2</v>
      </c>
      <c r="BP17" s="13">
        <f ca="1">'13年1-9支出明细'!AB12/9*12</f>
        <v>7711.666666666667</v>
      </c>
      <c r="BQ17" s="13">
        <f t="shared" si="90"/>
        <v>9380.4851877297715</v>
      </c>
      <c r="BR17" s="43">
        <f t="shared" si="24"/>
        <v>1.7013375255976475E-3</v>
      </c>
      <c r="BS17" s="13">
        <f ca="1">'13年1-9支出明细'!AC12/9*12</f>
        <v>8833.3866666666672</v>
      </c>
      <c r="BT17" s="13">
        <f t="shared" si="91"/>
        <v>10744.947410956083</v>
      </c>
      <c r="BU17" s="43">
        <f t="shared" si="25"/>
        <v>7.8752021106412752E-3</v>
      </c>
      <c r="BV17" s="12">
        <f t="shared" si="130"/>
        <v>3673.3466666666673</v>
      </c>
      <c r="BW17" s="30">
        <f t="shared" si="92"/>
        <v>4468.2654846850919</v>
      </c>
      <c r="BX17" s="43">
        <f t="shared" si="26"/>
        <v>1.3735132413581652E-5</v>
      </c>
      <c r="BY17" s="13">
        <f ca="1">'13年1-9支出明细'!AE12/9*12</f>
        <v>3673.3466666666673</v>
      </c>
      <c r="BZ17" s="13">
        <f t="shared" si="93"/>
        <v>4468.2654846850919</v>
      </c>
      <c r="CA17" s="43">
        <f t="shared" si="27"/>
        <v>1.5899851301234768E-5</v>
      </c>
      <c r="CB17" s="13">
        <f ca="1">'13年1-9支出明细'!AF12/9*12</f>
        <v>0</v>
      </c>
      <c r="CC17" s="13">
        <f ca="1">Sheet2!BP11+Sheet2!ET11</f>
        <v>0</v>
      </c>
      <c r="CD17" s="13">
        <f t="shared" si="94"/>
        <v>0</v>
      </c>
      <c r="CE17" s="43">
        <f t="shared" si="28"/>
        <v>0</v>
      </c>
      <c r="CF17" s="12">
        <f t="shared" si="129"/>
        <v>134308.13333333333</v>
      </c>
      <c r="CG17" s="30">
        <f t="shared" si="95"/>
        <v>163372.65467797304</v>
      </c>
      <c r="CH17" s="43">
        <f t="shared" si="29"/>
        <v>1.383929904962248E-3</v>
      </c>
      <c r="CI17" s="13">
        <f ca="1">'13年1-9支出明细'!AI12/9*12</f>
        <v>0</v>
      </c>
      <c r="CJ17" s="13">
        <f t="shared" si="96"/>
        <v>0</v>
      </c>
      <c r="CK17" s="43">
        <f t="shared" si="30"/>
        <v>0</v>
      </c>
      <c r="CL17" s="13">
        <f ca="1">'13年1-9支出明细'!AJ12/9*12</f>
        <v>0</v>
      </c>
      <c r="CM17" s="13">
        <f t="shared" si="97"/>
        <v>0</v>
      </c>
      <c r="CN17" s="43">
        <f t="shared" si="31"/>
        <v>0</v>
      </c>
      <c r="CO17" s="13">
        <f ca="1">'13年1-9支出明细'!AK12/9*12</f>
        <v>0</v>
      </c>
      <c r="CP17" s="13">
        <f t="shared" si="98"/>
        <v>0</v>
      </c>
      <c r="CQ17" s="43">
        <f t="shared" si="32"/>
        <v>0</v>
      </c>
      <c r="CR17" s="13">
        <f ca="1">'13年1-9支出明细'!AL12/9*12</f>
        <v>0</v>
      </c>
      <c r="CS17" s="13">
        <f t="shared" si="99"/>
        <v>0</v>
      </c>
      <c r="CT17" s="43">
        <f t="shared" si="33"/>
        <v>0</v>
      </c>
      <c r="CU17" s="13">
        <f ca="1">'13年1-9支出明细'!AM12/9*12</f>
        <v>0</v>
      </c>
      <c r="CV17" s="13">
        <f t="shared" si="100"/>
        <v>0</v>
      </c>
      <c r="CW17" s="43">
        <f t="shared" si="34"/>
        <v>0</v>
      </c>
      <c r="CX17" s="13">
        <f ca="1">'13年1-9支出明细'!AN12/9*12</f>
        <v>0</v>
      </c>
      <c r="CY17" s="13">
        <f t="shared" si="101"/>
        <v>0</v>
      </c>
      <c r="CZ17" s="13">
        <f ca="1">Sheet2!DG11+Sheet2!AD11</f>
        <v>0</v>
      </c>
      <c r="DA17" s="43">
        <f t="shared" si="35"/>
        <v>0</v>
      </c>
      <c r="DB17" s="13">
        <f ca="1">'13年1-9支出明细'!AP12/9*12</f>
        <v>0</v>
      </c>
      <c r="DC17" s="13">
        <f t="shared" si="102"/>
        <v>0</v>
      </c>
      <c r="DD17" s="43">
        <f t="shared" si="36"/>
        <v>0</v>
      </c>
      <c r="DE17" s="13">
        <f ca="1">'13年1-9支出明细'!AQ12/9*12</f>
        <v>0</v>
      </c>
      <c r="DF17" s="13">
        <f t="shared" si="103"/>
        <v>0</v>
      </c>
      <c r="DG17" s="43">
        <f t="shared" si="37"/>
        <v>0</v>
      </c>
      <c r="DH17" s="13">
        <f ca="1">'13年1-9支出明细'!AR12/9*12</f>
        <v>0</v>
      </c>
      <c r="DI17" s="13">
        <f ca="1">Sheet2!DK11+Sheet2!AH11</f>
        <v>0</v>
      </c>
      <c r="DJ17" s="13"/>
      <c r="DK17" s="43">
        <f t="shared" si="38"/>
        <v>0</v>
      </c>
      <c r="DL17" s="13">
        <f ca="1">'13年1-9支出明细'!AT12/9*12</f>
        <v>0</v>
      </c>
      <c r="DM17" s="13">
        <f t="shared" si="104"/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43">
        <f t="shared" si="40"/>
        <v>0</v>
      </c>
      <c r="DV17" s="13">
        <f ca="1">'13年1-9支出明细'!BB12/9*12</f>
        <v>21362.133333333335</v>
      </c>
      <c r="DW17" s="13">
        <f t="shared" si="105"/>
        <v>25984.937364811984</v>
      </c>
      <c r="DX17" s="43">
        <f t="shared" si="41"/>
        <v>9.4432571150370927E-3</v>
      </c>
      <c r="DY17" s="13">
        <f ca="1">'13年1-9支出明细'!BC12/9*12</f>
        <v>0</v>
      </c>
      <c r="DZ17" s="13">
        <f t="shared" si="106"/>
        <v>0</v>
      </c>
      <c r="EA17" s="43">
        <f t="shared" si="42"/>
        <v>0</v>
      </c>
      <c r="EB17" s="13">
        <f ca="1">'13年1-9支出明细'!BD12/9*12</f>
        <v>0</v>
      </c>
      <c r="EC17" s="13">
        <f t="shared" si="107"/>
        <v>0</v>
      </c>
      <c r="ED17" s="43">
        <f t="shared" si="43"/>
        <v>0</v>
      </c>
      <c r="EE17" s="13">
        <f ca="1">'13年1-9支出明细'!BE12/9*12</f>
        <v>0</v>
      </c>
      <c r="EF17" s="13">
        <f t="shared" si="108"/>
        <v>0</v>
      </c>
      <c r="EG17" s="13">
        <v>0</v>
      </c>
      <c r="EH17" s="43">
        <f t="shared" si="44"/>
        <v>0</v>
      </c>
      <c r="EI17" s="13">
        <f ca="1">'13年1-9支出明细'!BG12/9*12</f>
        <v>0</v>
      </c>
      <c r="EJ17" s="13">
        <f t="shared" si="109"/>
        <v>0</v>
      </c>
      <c r="EK17" s="43">
        <f t="shared" si="45"/>
        <v>0</v>
      </c>
      <c r="EL17" s="13">
        <f ca="1">'13年1-9支出明细'!BH12/9*12</f>
        <v>0</v>
      </c>
      <c r="EM17" s="13">
        <f t="shared" si="110"/>
        <v>0</v>
      </c>
      <c r="EN17" s="43">
        <f t="shared" si="46"/>
        <v>0</v>
      </c>
      <c r="EO17" s="13">
        <f ca="1">'13年1-9支出明细'!BI12/9*12</f>
        <v>24613.333333333336</v>
      </c>
      <c r="EP17" s="13">
        <f t="shared" si="111"/>
        <v>29939.702885756058</v>
      </c>
      <c r="EQ17" s="43">
        <f t="shared" si="47"/>
        <v>2.0532978733462253E-2</v>
      </c>
      <c r="ER17" s="13">
        <f ca="1">'13年1-9支出明细'!BJ12/9*12</f>
        <v>0</v>
      </c>
      <c r="ES17" s="13">
        <f t="shared" si="112"/>
        <v>0</v>
      </c>
      <c r="ET17" s="43">
        <f t="shared" si="48"/>
        <v>0</v>
      </c>
      <c r="EU17" s="13">
        <f ca="1">'13年1-9支出明细'!BK12/9*12</f>
        <v>56218.133333333331</v>
      </c>
      <c r="EV17" s="13">
        <f t="shared" si="113"/>
        <v>68383.838385366413</v>
      </c>
      <c r="EW17" s="43">
        <f t="shared" si="49"/>
        <v>3.0634476959151294E-2</v>
      </c>
      <c r="EX17" s="13">
        <f ca="1">'13年1-9支出明细'!BL12/9*12</f>
        <v>0</v>
      </c>
      <c r="EY17" s="13">
        <f t="shared" si="114"/>
        <v>0</v>
      </c>
      <c r="EZ17" s="43">
        <f t="shared" si="50"/>
        <v>0</v>
      </c>
      <c r="FA17" s="13">
        <f ca="1">'13年1-9支出明细'!BM12/9*12</f>
        <v>0</v>
      </c>
      <c r="FB17" s="13">
        <f t="shared" si="115"/>
        <v>0</v>
      </c>
      <c r="FC17" s="43">
        <f t="shared" si="51"/>
        <v>0</v>
      </c>
      <c r="FD17" s="13">
        <f ca="1">'13年1-9支出明细'!BN12/9*12</f>
        <v>32114.533333333333</v>
      </c>
      <c r="FE17" s="13">
        <f ca="1">Sheet2!EX11+Sheet2!BF11</f>
        <v>0</v>
      </c>
      <c r="FF17" s="13">
        <f t="shared" si="116"/>
        <v>39064.176042038554</v>
      </c>
      <c r="FG17" s="43">
        <f t="shared" si="52"/>
        <v>2.4567312456334985E-2</v>
      </c>
      <c r="FH17" s="13">
        <f ca="1">'13年1-9支出明细'!BP12/9*12</f>
        <v>0</v>
      </c>
      <c r="FI17" s="13">
        <f t="shared" si="117"/>
        <v>0</v>
      </c>
      <c r="FJ17" s="43">
        <f t="shared" si="53"/>
        <v>0</v>
      </c>
      <c r="FK17" s="13">
        <f ca="1">'13年1-9支出明细'!BQ12/9*12</f>
        <v>0</v>
      </c>
      <c r="FL17" s="13">
        <f t="shared" si="118"/>
        <v>0</v>
      </c>
      <c r="FM17" s="43">
        <f t="shared" si="54"/>
        <v>0</v>
      </c>
      <c r="FN17" s="13">
        <f ca="1">'13年1-9支出明细'!BR12/9*12</f>
        <v>0</v>
      </c>
      <c r="FO17" s="13">
        <v>0</v>
      </c>
      <c r="FP17" s="13"/>
      <c r="FQ17" s="43"/>
      <c r="FR17" s="13">
        <f ca="1">'13年1-9支出明细'!BT12/9*12</f>
        <v>0</v>
      </c>
      <c r="FS17" s="13">
        <f t="shared" si="119"/>
        <v>0</v>
      </c>
      <c r="FT17" s="43">
        <f t="shared" si="55"/>
        <v>0</v>
      </c>
      <c r="FU17" s="12">
        <f ca="1">'13年1-9支出明细'!BU12/9*12</f>
        <v>104768.07999999999</v>
      </c>
      <c r="FV17" s="12">
        <f t="shared" si="120"/>
        <v>127440.08073311704</v>
      </c>
      <c r="FW17" s="43">
        <f t="shared" si="56"/>
        <v>3.621068955191189E-3</v>
      </c>
      <c r="FX17" s="12">
        <f ca="1">'13年1-9支出明细'!BV12/9*12</f>
        <v>0</v>
      </c>
      <c r="FY17" s="12">
        <f t="shared" si="121"/>
        <v>0</v>
      </c>
      <c r="FZ17" s="43">
        <f t="shared" si="57"/>
        <v>0</v>
      </c>
      <c r="GA17" s="12">
        <f ca="1">'13年1-9支出明细'!BW12/9*12</f>
        <v>0</v>
      </c>
      <c r="GB17" s="12">
        <f t="shared" si="122"/>
        <v>0</v>
      </c>
      <c r="GC17" s="43">
        <f t="shared" si="58"/>
        <v>0</v>
      </c>
      <c r="GD17" s="12">
        <f ca="1">'13年1-9支出明细'!BX12/9*12</f>
        <v>0</v>
      </c>
      <c r="GE17" s="12">
        <f t="shared" si="123"/>
        <v>0</v>
      </c>
      <c r="GF17" s="43">
        <f t="shared" si="59"/>
        <v>0</v>
      </c>
      <c r="GG17" s="27">
        <f t="shared" si="68"/>
        <v>0</v>
      </c>
      <c r="GH17" s="27">
        <f t="shared" si="124"/>
        <v>0</v>
      </c>
      <c r="GI17" s="43">
        <f t="shared" si="60"/>
        <v>0</v>
      </c>
      <c r="GJ17" s="13">
        <f ca="1">'13年1-9支出明细'!BZ12/9*12</f>
        <v>0</v>
      </c>
      <c r="GK17" s="13">
        <f t="shared" si="125"/>
        <v>0</v>
      </c>
      <c r="GL17" s="43">
        <f t="shared" si="61"/>
        <v>0</v>
      </c>
      <c r="GM17" s="13">
        <f ca="1">'13年1-9支出明细'!CA12/9*12</f>
        <v>0</v>
      </c>
      <c r="GN17" s="13">
        <f t="shared" si="126"/>
        <v>0</v>
      </c>
      <c r="GO17" s="43">
        <f t="shared" si="62"/>
        <v>0</v>
      </c>
      <c r="GP17" s="13">
        <f ca="1">'13年1-9支出明细'!CB12/9*12</f>
        <v>0</v>
      </c>
      <c r="GQ17" s="13"/>
      <c r="GR17" s="40"/>
      <c r="GS17" s="13">
        <f ca="1">'13年1-9支出明细'!CC12/9*12</f>
        <v>0</v>
      </c>
      <c r="GT17" s="13">
        <f t="shared" si="127"/>
        <v>0</v>
      </c>
      <c r="GU17" s="43">
        <f t="shared" si="63"/>
        <v>0</v>
      </c>
      <c r="GV17" s="13">
        <f ca="1">'13年1-9支出明细'!CD12/9*12</f>
        <v>0</v>
      </c>
      <c r="GW17" s="13">
        <f t="shared" si="128"/>
        <v>0</v>
      </c>
      <c r="GX17" s="56">
        <f t="shared" si="64"/>
        <v>0</v>
      </c>
    </row>
    <row r="18" spans="1:206">
      <c r="A18" s="18">
        <v>109</v>
      </c>
      <c r="B18" s="3" t="s">
        <v>493</v>
      </c>
      <c r="C18" s="3" t="s">
        <v>307</v>
      </c>
      <c r="D18" s="12">
        <f t="shared" si="65"/>
        <v>6099461.3966666674</v>
      </c>
      <c r="E18" s="12">
        <f t="shared" si="66"/>
        <v>1791849.5333333332</v>
      </c>
      <c r="F18" s="13">
        <v>874716</v>
      </c>
      <c r="G18" s="26">
        <f t="shared" si="69"/>
        <v>1064006.1138712214</v>
      </c>
      <c r="H18" s="40">
        <f t="shared" si="70"/>
        <v>1.280694375191288E-2</v>
      </c>
      <c r="I18" s="13">
        <v>428498</v>
      </c>
      <c r="J18" s="13">
        <f t="shared" si="71"/>
        <v>521225.73701817571</v>
      </c>
      <c r="K18" s="40">
        <f t="shared" si="5"/>
        <v>1.1542034291826764E-2</v>
      </c>
      <c r="L18" s="13">
        <v>393622.2</v>
      </c>
      <c r="M18" s="13">
        <f t="shared" si="72"/>
        <v>478802.75124204962</v>
      </c>
      <c r="N18" s="40">
        <f t="shared" si="6"/>
        <v>1.2806943751912882E-2</v>
      </c>
      <c r="O18" s="13">
        <f ca="1">'13年1-9支出明细'!I13/9*12</f>
        <v>87680</v>
      </c>
      <c r="P18" s="13">
        <v>5500</v>
      </c>
      <c r="Q18" s="13">
        <f t="shared" si="73"/>
        <v>106654.10952152319</v>
      </c>
      <c r="R18" s="43">
        <f t="shared" si="7"/>
        <v>1.3133652287754007E-2</v>
      </c>
      <c r="S18" s="13">
        <f ca="1">'13年1-9支出明细'!K13/9*12</f>
        <v>7333.333333333333</v>
      </c>
      <c r="T18" s="13">
        <f t="shared" si="74"/>
        <v>8920.2798413682722</v>
      </c>
      <c r="U18" s="43">
        <f t="shared" si="8"/>
        <v>3.0112022197487775E-3</v>
      </c>
      <c r="V18" s="13">
        <f ca="1">'13年1-9支出明细'!L13/9*12</f>
        <v>0</v>
      </c>
      <c r="W18" s="13">
        <f t="shared" si="75"/>
        <v>0</v>
      </c>
      <c r="X18" s="43">
        <f t="shared" si="9"/>
        <v>0</v>
      </c>
      <c r="Y18" s="13">
        <f ca="1">'13年1-9支出明细'!M13/9*12</f>
        <v>0</v>
      </c>
      <c r="Z18" s="13">
        <f t="shared" si="76"/>
        <v>0</v>
      </c>
      <c r="AA18" s="43">
        <f t="shared" si="10"/>
        <v>0</v>
      </c>
      <c r="AB18" s="13">
        <f ca="1">'13年1-9支出明细'!N13/9*12</f>
        <v>0</v>
      </c>
      <c r="AC18" s="13">
        <f t="shared" si="77"/>
        <v>0</v>
      </c>
      <c r="AD18" s="43">
        <f t="shared" si="11"/>
        <v>0</v>
      </c>
      <c r="AE18" s="13">
        <f ca="1">'13年1-9支出明细'!O13/9*12</f>
        <v>0</v>
      </c>
      <c r="AF18" s="13">
        <f t="shared" si="78"/>
        <v>0</v>
      </c>
      <c r="AG18" s="43">
        <f t="shared" si="12"/>
        <v>0</v>
      </c>
      <c r="AH18" s="13">
        <f ca="1">'13年1-9支出明细'!P13/9*12</f>
        <v>0</v>
      </c>
      <c r="AI18" s="13">
        <f t="shared" si="79"/>
        <v>0</v>
      </c>
      <c r="AJ18" s="43">
        <f t="shared" si="13"/>
        <v>0</v>
      </c>
      <c r="AK18" s="13">
        <f ca="1">'13年1-9支出明细'!Q13/9*12</f>
        <v>0</v>
      </c>
      <c r="AL18" s="13">
        <f t="shared" si="80"/>
        <v>0</v>
      </c>
      <c r="AM18" s="43">
        <f t="shared" si="14"/>
        <v>0</v>
      </c>
      <c r="AN18" s="13">
        <f ca="1">'13年1-9支出明细'!R13/9*12</f>
        <v>0</v>
      </c>
      <c r="AO18" s="13">
        <f t="shared" si="81"/>
        <v>0</v>
      </c>
      <c r="AP18" s="43">
        <f t="shared" si="15"/>
        <v>0</v>
      </c>
      <c r="AQ18" s="13">
        <f ca="1">'13年1-9支出明细'!S13/9*12</f>
        <v>0</v>
      </c>
      <c r="AR18" s="13">
        <f t="shared" si="82"/>
        <v>0</v>
      </c>
      <c r="AS18" s="43">
        <f t="shared" si="16"/>
        <v>0</v>
      </c>
      <c r="AT18" s="12">
        <f t="shared" si="67"/>
        <v>4128391.1166666667</v>
      </c>
      <c r="AU18" s="31">
        <f t="shared" si="83"/>
        <v>5021782.3711752985</v>
      </c>
      <c r="AV18" s="43">
        <f t="shared" si="17"/>
        <v>3.954593797211213E-2</v>
      </c>
      <c r="AW18" s="13">
        <f ca="1">'13年1-9支出明细'!U13/9*12</f>
        <v>0</v>
      </c>
      <c r="AX18" s="13">
        <f t="shared" si="84"/>
        <v>0</v>
      </c>
      <c r="AY18" s="43">
        <f t="shared" si="18"/>
        <v>0</v>
      </c>
      <c r="AZ18" s="13">
        <f ca="1">'13年1-9支出明细'!V13/9*12</f>
        <v>80</v>
      </c>
      <c r="BA18" s="13">
        <f t="shared" si="85"/>
        <v>97.312143724017531</v>
      </c>
      <c r="BB18" s="43">
        <f t="shared" si="19"/>
        <v>8.2071484262792897E-4</v>
      </c>
      <c r="BC18" s="13">
        <f ca="1">'13年1-9支出明细'!W13/9*12</f>
        <v>0</v>
      </c>
      <c r="BD18" s="13">
        <f t="shared" si="86"/>
        <v>0</v>
      </c>
      <c r="BE18" s="43">
        <f t="shared" si="20"/>
        <v>0</v>
      </c>
      <c r="BF18" s="13">
        <f ca="1">'13年1-9支出明细'!X13/9*12</f>
        <v>2771.4666666666667</v>
      </c>
      <c r="BG18" s="13">
        <f t="shared" si="87"/>
        <v>3371.2170324123808</v>
      </c>
      <c r="BH18" s="43">
        <f t="shared" si="21"/>
        <v>4.0773396757222283E-3</v>
      </c>
      <c r="BI18" s="13">
        <f ca="1">'13年1-9支出明细'!Y13/9*12</f>
        <v>16030.773333333333</v>
      </c>
      <c r="BJ18" s="13">
        <f t="shared" si="88"/>
        <v>19499.861482756005</v>
      </c>
      <c r="BK18" s="43">
        <f t="shared" si="22"/>
        <v>7.9300932795831856E-3</v>
      </c>
      <c r="BL18" s="13">
        <f ca="1">'13年1-9支出明细'!Z13/9*12</f>
        <v>4097980.0666666664</v>
      </c>
      <c r="BM18" s="13">
        <f ca="1">Sheet2!EP12+Sheet2!V12</f>
        <v>11528.81</v>
      </c>
      <c r="BN18" s="13">
        <f t="shared" si="89"/>
        <v>4984790.3153203195</v>
      </c>
      <c r="BO18" s="43">
        <f t="shared" si="23"/>
        <v>4.6336556800822833E-2</v>
      </c>
      <c r="BP18" s="13">
        <f ca="1">'13年1-9支出明细'!AB13/9*12</f>
        <v>8317.24</v>
      </c>
      <c r="BQ18" s="13">
        <f t="shared" si="90"/>
        <v>10117.105678339343</v>
      </c>
      <c r="BR18" s="43">
        <f t="shared" si="24"/>
        <v>1.8349382997279158E-3</v>
      </c>
      <c r="BS18" s="13">
        <f ca="1">'13年1-9支出明细'!AC13/9*12</f>
        <v>7058.5333333333328</v>
      </c>
      <c r="BT18" s="13">
        <f t="shared" si="91"/>
        <v>8586.0126276762712</v>
      </c>
      <c r="BU18" s="43">
        <f t="shared" si="25"/>
        <v>6.2928725643201918E-3</v>
      </c>
      <c r="BV18" s="12">
        <f t="shared" si="130"/>
        <v>8563.36</v>
      </c>
      <c r="BW18" s="30">
        <f t="shared" si="92"/>
        <v>10416.486488506283</v>
      </c>
      <c r="BX18" s="43">
        <f t="shared" si="26"/>
        <v>3.2019543533009473E-5</v>
      </c>
      <c r="BY18" s="13">
        <f ca="1">'13年1-9支出明细'!AE13/9*12</f>
        <v>8563.36</v>
      </c>
      <c r="BZ18" s="13">
        <f t="shared" si="93"/>
        <v>10416.486488506283</v>
      </c>
      <c r="CA18" s="43">
        <f t="shared" si="27"/>
        <v>3.7065968174056109E-5</v>
      </c>
      <c r="CB18" s="13">
        <f ca="1">'13年1-9支出明细'!AF13/9*12</f>
        <v>0</v>
      </c>
      <c r="CC18" s="13">
        <f ca="1">Sheet2!BP12+Sheet2!ET12</f>
        <v>0</v>
      </c>
      <c r="CD18" s="13">
        <f t="shared" si="94"/>
        <v>0</v>
      </c>
      <c r="CE18" s="43">
        <f t="shared" si="28"/>
        <v>0</v>
      </c>
      <c r="CF18" s="12">
        <f t="shared" si="129"/>
        <v>43536</v>
      </c>
      <c r="CG18" s="30">
        <f t="shared" si="95"/>
        <v>52957.268614610337</v>
      </c>
      <c r="CH18" s="43">
        <f t="shared" si="29"/>
        <v>4.4860107014444719E-4</v>
      </c>
      <c r="CI18" s="13">
        <f ca="1">'13年1-9支出明细'!AI13/9*12</f>
        <v>0</v>
      </c>
      <c r="CJ18" s="13">
        <f t="shared" si="96"/>
        <v>0</v>
      </c>
      <c r="CK18" s="43">
        <f t="shared" si="30"/>
        <v>0</v>
      </c>
      <c r="CL18" s="13">
        <f ca="1">'13年1-9支出明细'!AJ13/9*12</f>
        <v>0</v>
      </c>
      <c r="CM18" s="13">
        <f t="shared" si="97"/>
        <v>0</v>
      </c>
      <c r="CN18" s="43">
        <f t="shared" si="31"/>
        <v>0</v>
      </c>
      <c r="CO18" s="13">
        <f ca="1">'13年1-9支出明细'!AK13/9*12</f>
        <v>0</v>
      </c>
      <c r="CP18" s="13">
        <f t="shared" si="98"/>
        <v>0</v>
      </c>
      <c r="CQ18" s="43">
        <f t="shared" si="32"/>
        <v>0</v>
      </c>
      <c r="CR18" s="13">
        <f ca="1">'13年1-9支出明细'!AL13/9*12</f>
        <v>0</v>
      </c>
      <c r="CS18" s="13">
        <f t="shared" si="99"/>
        <v>0</v>
      </c>
      <c r="CT18" s="43">
        <f t="shared" si="33"/>
        <v>0</v>
      </c>
      <c r="CU18" s="13">
        <f ca="1">'13年1-9支出明细'!AM13/9*12</f>
        <v>0</v>
      </c>
      <c r="CV18" s="13">
        <f t="shared" si="100"/>
        <v>0</v>
      </c>
      <c r="CW18" s="43">
        <f t="shared" si="34"/>
        <v>0</v>
      </c>
      <c r="CX18" s="13">
        <f ca="1">'13年1-9支出明细'!AN13/9*12</f>
        <v>0</v>
      </c>
      <c r="CY18" s="13">
        <f t="shared" si="101"/>
        <v>0</v>
      </c>
      <c r="CZ18" s="13">
        <f ca="1">Sheet2!DG12+Sheet2!AD12</f>
        <v>0</v>
      </c>
      <c r="DA18" s="43">
        <f t="shared" si="35"/>
        <v>0</v>
      </c>
      <c r="DB18" s="13">
        <f ca="1">'13年1-9支出明细'!AP13/9*12</f>
        <v>0</v>
      </c>
      <c r="DC18" s="13">
        <f t="shared" si="102"/>
        <v>0</v>
      </c>
      <c r="DD18" s="43">
        <f t="shared" si="36"/>
        <v>0</v>
      </c>
      <c r="DE18" s="13">
        <f ca="1">'13年1-9支出明细'!AQ13/9*12</f>
        <v>0</v>
      </c>
      <c r="DF18" s="13">
        <f t="shared" si="103"/>
        <v>0</v>
      </c>
      <c r="DG18" s="43">
        <f t="shared" si="37"/>
        <v>0</v>
      </c>
      <c r="DH18" s="13">
        <f ca="1">'13年1-9支出明细'!AR13/9*12</f>
        <v>0</v>
      </c>
      <c r="DI18" s="13">
        <f ca="1">Sheet2!DK12+Sheet2!AH12</f>
        <v>0</v>
      </c>
      <c r="DJ18" s="13"/>
      <c r="DK18" s="43">
        <f t="shared" si="38"/>
        <v>0</v>
      </c>
      <c r="DL18" s="13">
        <f ca="1">'13年1-9支出明细'!AT13/9*12</f>
        <v>0</v>
      </c>
      <c r="DM18" s="13">
        <f t="shared" si="104"/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43">
        <f t="shared" si="40"/>
        <v>0</v>
      </c>
      <c r="DV18" s="13">
        <f ca="1">'13年1-9支出明细'!BB13/9*12</f>
        <v>5186.4000000000005</v>
      </c>
      <c r="DW18" s="13">
        <f t="shared" si="105"/>
        <v>6308.7462776280563</v>
      </c>
      <c r="DX18" s="43">
        <f t="shared" si="41"/>
        <v>2.2926787290951768E-3</v>
      </c>
      <c r="DY18" s="13">
        <f ca="1">'13年1-9支出明细'!BC13/9*12</f>
        <v>0</v>
      </c>
      <c r="DZ18" s="13">
        <f t="shared" si="106"/>
        <v>0</v>
      </c>
      <c r="EA18" s="43">
        <f t="shared" si="42"/>
        <v>0</v>
      </c>
      <c r="EB18" s="13">
        <f ca="1">'13年1-9支出明细'!BD13/9*12</f>
        <v>0</v>
      </c>
      <c r="EC18" s="13">
        <f t="shared" si="107"/>
        <v>0</v>
      </c>
      <c r="ED18" s="43">
        <f t="shared" si="43"/>
        <v>0</v>
      </c>
      <c r="EE18" s="13">
        <f ca="1">'13年1-9支出明细'!BE13/9*12</f>
        <v>0</v>
      </c>
      <c r="EF18" s="13">
        <f t="shared" si="108"/>
        <v>0</v>
      </c>
      <c r="EG18" s="13">
        <v>0</v>
      </c>
      <c r="EH18" s="43">
        <f t="shared" si="44"/>
        <v>0</v>
      </c>
      <c r="EI18" s="13">
        <f ca="1">'13年1-9支出明细'!BG13/9*12</f>
        <v>0</v>
      </c>
      <c r="EJ18" s="13">
        <f t="shared" si="109"/>
        <v>0</v>
      </c>
      <c r="EK18" s="43">
        <f t="shared" si="45"/>
        <v>0</v>
      </c>
      <c r="EL18" s="13">
        <f ca="1">'13年1-9支出明细'!BH13/9*12</f>
        <v>0</v>
      </c>
      <c r="EM18" s="13">
        <f t="shared" si="110"/>
        <v>0</v>
      </c>
      <c r="EN18" s="43">
        <f t="shared" si="46"/>
        <v>0</v>
      </c>
      <c r="EO18" s="13">
        <f ca="1">'13年1-9支出明细'!BI13/9*12</f>
        <v>5446.666666666667</v>
      </c>
      <c r="EP18" s="13">
        <f t="shared" si="111"/>
        <v>6625.3351185435258</v>
      </c>
      <c r="EQ18" s="43">
        <f t="shared" si="47"/>
        <v>4.5437279591654008E-3</v>
      </c>
      <c r="ER18" s="13">
        <f ca="1">'13年1-9支出明细'!BJ13/9*12</f>
        <v>0</v>
      </c>
      <c r="ES18" s="13">
        <f t="shared" si="112"/>
        <v>0</v>
      </c>
      <c r="ET18" s="43">
        <f t="shared" si="48"/>
        <v>0</v>
      </c>
      <c r="EU18" s="13">
        <f ca="1">'13年1-9支出明细'!BK13/9*12</f>
        <v>13333.333333333332</v>
      </c>
      <c r="EV18" s="13">
        <f t="shared" si="113"/>
        <v>16218.690620669586</v>
      </c>
      <c r="EW18" s="43">
        <f t="shared" si="49"/>
        <v>7.2656217588515431E-3</v>
      </c>
      <c r="EX18" s="13">
        <f ca="1">'13年1-9支出明细'!BL13/9*12</f>
        <v>0</v>
      </c>
      <c r="EY18" s="13">
        <f t="shared" si="114"/>
        <v>0</v>
      </c>
      <c r="EZ18" s="43">
        <f t="shared" si="50"/>
        <v>0</v>
      </c>
      <c r="FA18" s="13">
        <f ca="1">'13年1-9支出明细'!BM13/9*12</f>
        <v>0</v>
      </c>
      <c r="FB18" s="13">
        <f t="shared" si="115"/>
        <v>0</v>
      </c>
      <c r="FC18" s="43">
        <f t="shared" si="51"/>
        <v>0</v>
      </c>
      <c r="FD18" s="13">
        <f ca="1">'13年1-9支出明细'!BN13/9*12</f>
        <v>19569.600000000002</v>
      </c>
      <c r="FE18" s="13">
        <f ca="1">Sheet2!EX12+Sheet2!BF12</f>
        <v>0</v>
      </c>
      <c r="FF18" s="13">
        <f t="shared" si="116"/>
        <v>23804.496597769168</v>
      </c>
      <c r="FG18" s="43">
        <f t="shared" si="52"/>
        <v>1.4970557811172507E-2</v>
      </c>
      <c r="FH18" s="13">
        <f ca="1">'13年1-9支出明细'!BP13/9*12</f>
        <v>0</v>
      </c>
      <c r="FI18" s="13">
        <f t="shared" si="117"/>
        <v>0</v>
      </c>
      <c r="FJ18" s="43">
        <f t="shared" si="53"/>
        <v>0</v>
      </c>
      <c r="FK18" s="13">
        <f ca="1">'13年1-9支出明细'!BQ13/9*12</f>
        <v>0</v>
      </c>
      <c r="FL18" s="13">
        <f t="shared" si="118"/>
        <v>0</v>
      </c>
      <c r="FM18" s="43">
        <f t="shared" si="54"/>
        <v>0</v>
      </c>
      <c r="FN18" s="13">
        <f ca="1">'13年1-9支出明细'!BR13/9*12</f>
        <v>0</v>
      </c>
      <c r="FO18" s="13">
        <v>0</v>
      </c>
      <c r="FP18" s="13"/>
      <c r="FQ18" s="43"/>
      <c r="FR18" s="13">
        <f ca="1">'13年1-9支出明细'!BT13/9*12</f>
        <v>0</v>
      </c>
      <c r="FS18" s="13">
        <f t="shared" si="119"/>
        <v>0</v>
      </c>
      <c r="FT18" s="43">
        <f t="shared" si="55"/>
        <v>0</v>
      </c>
      <c r="FU18" s="12">
        <f ca="1">'13年1-9支出明细'!BU13/9*12</f>
        <v>127121.38666666666</v>
      </c>
      <c r="FV18" s="12">
        <f t="shared" si="120"/>
        <v>154630.68312128834</v>
      </c>
      <c r="FW18" s="43">
        <f t="shared" si="56"/>
        <v>4.3936598513547431E-3</v>
      </c>
      <c r="FX18" s="12">
        <f ca="1">'13年1-9支出明细'!BV13/9*12</f>
        <v>0</v>
      </c>
      <c r="FY18" s="12">
        <f t="shared" si="121"/>
        <v>0</v>
      </c>
      <c r="FZ18" s="43">
        <f t="shared" si="57"/>
        <v>0</v>
      </c>
      <c r="GA18" s="12">
        <f ca="1">'13年1-9支出明细'!BW13/9*12</f>
        <v>0</v>
      </c>
      <c r="GB18" s="12">
        <f t="shared" si="122"/>
        <v>0</v>
      </c>
      <c r="GC18" s="43">
        <f t="shared" si="58"/>
        <v>0</v>
      </c>
      <c r="GD18" s="12">
        <f ca="1">'13年1-9支出明细'!BX13/9*12</f>
        <v>0</v>
      </c>
      <c r="GE18" s="12">
        <f t="shared" si="123"/>
        <v>0</v>
      </c>
      <c r="GF18" s="43">
        <f t="shared" si="59"/>
        <v>0</v>
      </c>
      <c r="GG18" s="27">
        <f t="shared" si="68"/>
        <v>0</v>
      </c>
      <c r="GH18" s="27">
        <f t="shared" si="124"/>
        <v>0</v>
      </c>
      <c r="GI18" s="43">
        <f t="shared" si="60"/>
        <v>0</v>
      </c>
      <c r="GJ18" s="13">
        <f ca="1">'13年1-9支出明细'!BZ13/9*12</f>
        <v>0</v>
      </c>
      <c r="GK18" s="13">
        <f t="shared" si="125"/>
        <v>0</v>
      </c>
      <c r="GL18" s="43">
        <f t="shared" si="61"/>
        <v>0</v>
      </c>
      <c r="GM18" s="13">
        <f ca="1">'13年1-9支出明细'!CA13/9*12</f>
        <v>0</v>
      </c>
      <c r="GN18" s="13">
        <f t="shared" si="126"/>
        <v>0</v>
      </c>
      <c r="GO18" s="43">
        <f t="shared" si="62"/>
        <v>0</v>
      </c>
      <c r="GP18" s="13">
        <f ca="1">'13年1-9支出明细'!CB13/9*12</f>
        <v>0</v>
      </c>
      <c r="GQ18" s="13"/>
      <c r="GR18" s="40"/>
      <c r="GS18" s="13">
        <f ca="1">'13年1-9支出明细'!CC13/9*12</f>
        <v>0</v>
      </c>
      <c r="GT18" s="13">
        <f t="shared" si="127"/>
        <v>0</v>
      </c>
      <c r="GU18" s="43">
        <f t="shared" si="63"/>
        <v>0</v>
      </c>
      <c r="GV18" s="13">
        <f ca="1">'13年1-9支出明细'!CD13/9*12</f>
        <v>0</v>
      </c>
      <c r="GW18" s="13">
        <f t="shared" si="128"/>
        <v>0</v>
      </c>
      <c r="GX18" s="56">
        <f t="shared" si="64"/>
        <v>0</v>
      </c>
    </row>
    <row r="19" spans="1:206">
      <c r="A19" s="18">
        <v>110</v>
      </c>
      <c r="B19" s="3" t="s">
        <v>494</v>
      </c>
      <c r="C19" s="3" t="s">
        <v>308</v>
      </c>
      <c r="D19" s="12">
        <f t="shared" si="65"/>
        <v>7982708.1133333333</v>
      </c>
      <c r="E19" s="12">
        <f t="shared" si="66"/>
        <v>3932598.0666666664</v>
      </c>
      <c r="F19" s="13">
        <v>1911012</v>
      </c>
      <c r="G19" s="26">
        <f t="shared" si="69"/>
        <v>2324558.4300290272</v>
      </c>
      <c r="H19" s="40">
        <f t="shared" si="70"/>
        <v>2.7979622178204742E-2</v>
      </c>
      <c r="I19" s="13">
        <v>956484</v>
      </c>
      <c r="J19" s="13">
        <f t="shared" si="71"/>
        <v>1163468.8559715396</v>
      </c>
      <c r="K19" s="40">
        <f t="shared" si="5"/>
        <v>2.5763880175831928E-2</v>
      </c>
      <c r="L19" s="13">
        <v>859955.4</v>
      </c>
      <c r="M19" s="13">
        <f t="shared" si="72"/>
        <v>1046051.2935130622</v>
      </c>
      <c r="N19" s="40">
        <f t="shared" si="6"/>
        <v>2.7979622178204745E-2</v>
      </c>
      <c r="O19" s="13">
        <f ca="1">'13年1-9支出明细'!I14/9*12</f>
        <v>205146.66666666666</v>
      </c>
      <c r="P19" s="13">
        <v>0</v>
      </c>
      <c r="Q19" s="13">
        <f t="shared" si="73"/>
        <v>249540.77388962221</v>
      </c>
      <c r="R19" s="43">
        <f t="shared" si="7"/>
        <v>3.0729071487132473E-2</v>
      </c>
      <c r="S19" s="13">
        <f ca="1">'13年1-9支出明细'!K14/9*12</f>
        <v>0</v>
      </c>
      <c r="T19" s="13">
        <f t="shared" si="74"/>
        <v>0</v>
      </c>
      <c r="U19" s="43">
        <f t="shared" si="8"/>
        <v>0</v>
      </c>
      <c r="V19" s="13">
        <f ca="1">'13年1-9支出明细'!L14/9*12</f>
        <v>0</v>
      </c>
      <c r="W19" s="13">
        <f t="shared" si="75"/>
        <v>0</v>
      </c>
      <c r="X19" s="43">
        <f t="shared" si="9"/>
        <v>0</v>
      </c>
      <c r="Y19" s="13">
        <f ca="1">'13年1-9支出明细'!M14/9*12</f>
        <v>0</v>
      </c>
      <c r="Z19" s="13">
        <f t="shared" si="76"/>
        <v>0</v>
      </c>
      <c r="AA19" s="43">
        <f t="shared" si="10"/>
        <v>0</v>
      </c>
      <c r="AB19" s="13">
        <f ca="1">'13年1-9支出明细'!N14/9*12</f>
        <v>0</v>
      </c>
      <c r="AC19" s="13">
        <f t="shared" si="77"/>
        <v>0</v>
      </c>
      <c r="AD19" s="43">
        <f t="shared" si="11"/>
        <v>0</v>
      </c>
      <c r="AE19" s="13">
        <f ca="1">'13年1-9支出明细'!O14/9*12</f>
        <v>0</v>
      </c>
      <c r="AF19" s="13">
        <f t="shared" si="78"/>
        <v>0</v>
      </c>
      <c r="AG19" s="43">
        <f t="shared" si="12"/>
        <v>0</v>
      </c>
      <c r="AH19" s="13">
        <f ca="1">'13年1-9支出明细'!P14/9*12</f>
        <v>0</v>
      </c>
      <c r="AI19" s="13">
        <f t="shared" si="79"/>
        <v>0</v>
      </c>
      <c r="AJ19" s="43">
        <f t="shared" si="13"/>
        <v>0</v>
      </c>
      <c r="AK19" s="13">
        <f ca="1">'13年1-9支出明细'!Q14/9*12</f>
        <v>0</v>
      </c>
      <c r="AL19" s="13">
        <f t="shared" si="80"/>
        <v>0</v>
      </c>
      <c r="AM19" s="43">
        <f t="shared" si="14"/>
        <v>0</v>
      </c>
      <c r="AN19" s="13">
        <f ca="1">'13年1-9支出明细'!R14/9*12</f>
        <v>0</v>
      </c>
      <c r="AO19" s="13">
        <f t="shared" si="81"/>
        <v>0</v>
      </c>
      <c r="AP19" s="43">
        <f t="shared" si="15"/>
        <v>0</v>
      </c>
      <c r="AQ19" s="13">
        <f ca="1">'13年1-9支出明细'!S14/9*12</f>
        <v>0</v>
      </c>
      <c r="AR19" s="13">
        <f t="shared" si="82"/>
        <v>0</v>
      </c>
      <c r="AS19" s="43">
        <f t="shared" si="16"/>
        <v>0</v>
      </c>
      <c r="AT19" s="12">
        <f t="shared" si="67"/>
        <v>3524196.7533333329</v>
      </c>
      <c r="AU19" s="31">
        <f t="shared" si="83"/>
        <v>4286839.2621511146</v>
      </c>
      <c r="AV19" s="43">
        <f t="shared" si="17"/>
        <v>3.3758348535873887E-2</v>
      </c>
      <c r="AW19" s="13">
        <f ca="1">'13年1-9支出明细'!U14/9*12</f>
        <v>0</v>
      </c>
      <c r="AX19" s="13">
        <f t="shared" si="84"/>
        <v>0</v>
      </c>
      <c r="AY19" s="43">
        <f t="shared" si="18"/>
        <v>0</v>
      </c>
      <c r="AZ19" s="13">
        <f ca="1">'13年1-9支出明细'!V14/9*12</f>
        <v>1119.6533333333332</v>
      </c>
      <c r="BA19" s="13">
        <f t="shared" si="85"/>
        <v>1361.9483261801079</v>
      </c>
      <c r="BB19" s="43">
        <f t="shared" si="19"/>
        <v>1.1486451365806283E-2</v>
      </c>
      <c r="BC19" s="13">
        <f ca="1">'13年1-9支出明细'!W14/9*12</f>
        <v>0</v>
      </c>
      <c r="BD19" s="13">
        <f t="shared" si="86"/>
        <v>0</v>
      </c>
      <c r="BE19" s="43">
        <f t="shared" si="20"/>
        <v>0</v>
      </c>
      <c r="BF19" s="13">
        <f ca="1">'13年1-9支出明细'!X14/9*12</f>
        <v>13920.933333333334</v>
      </c>
      <c r="BG19" s="13">
        <f t="shared" si="87"/>
        <v>16933.448316322498</v>
      </c>
      <c r="BH19" s="43">
        <f t="shared" si="21"/>
        <v>2.0480265732855319E-2</v>
      </c>
      <c r="BI19" s="13">
        <f ca="1">'13年1-9支出明细'!Y14/9*12</f>
        <v>141753.06666666665</v>
      </c>
      <c r="BJ19" s="13">
        <f t="shared" si="88"/>
        <v>172428.68495983628</v>
      </c>
      <c r="BK19" s="43">
        <f t="shared" si="22"/>
        <v>7.0122321485029671E-2</v>
      </c>
      <c r="BL19" s="13">
        <f ca="1">'13年1-9支出明细'!Z14/9*12</f>
        <v>3336004.6399999997</v>
      </c>
      <c r="BM19" s="13">
        <f ca="1">Sheet2!EP13+Sheet2!V13</f>
        <v>31398.46</v>
      </c>
      <c r="BN19" s="13">
        <f t="shared" si="89"/>
        <v>4057922.0373958661</v>
      </c>
      <c r="BO19" s="43">
        <f t="shared" si="23"/>
        <v>3.7720771202995239E-2</v>
      </c>
      <c r="BP19" s="13">
        <f ca="1">'13年1-9支出明细'!AB14/9*12</f>
        <v>26236.519999999997</v>
      </c>
      <c r="BQ19" s="13">
        <f t="shared" si="90"/>
        <v>31914.150063225748</v>
      </c>
      <c r="BR19" s="43">
        <f t="shared" si="24"/>
        <v>5.7882657467594363E-3</v>
      </c>
      <c r="BS19" s="13">
        <f ca="1">'13年1-9支出明细'!AC14/9*12</f>
        <v>14654.76</v>
      </c>
      <c r="BT19" s="13">
        <f t="shared" si="91"/>
        <v>17826.076392012284</v>
      </c>
      <c r="BU19" s="43">
        <f t="shared" si="25"/>
        <v>1.3065113216253185E-2</v>
      </c>
      <c r="BV19" s="12">
        <f t="shared" si="130"/>
        <v>14348</v>
      </c>
      <c r="BW19" s="30">
        <f t="shared" si="92"/>
        <v>17452.932976902543</v>
      </c>
      <c r="BX19" s="43">
        <f t="shared" si="26"/>
        <v>5.3649082908066447E-5</v>
      </c>
      <c r="BY19" s="13">
        <f ca="1">'13年1-9支出明细'!AE14/9*12</f>
        <v>14348</v>
      </c>
      <c r="BZ19" s="13">
        <f t="shared" si="93"/>
        <v>17452.932976902539</v>
      </c>
      <c r="CA19" s="43">
        <f t="shared" si="27"/>
        <v>6.2104420620102035E-5</v>
      </c>
      <c r="CB19" s="13">
        <f ca="1">'13年1-9支出明细'!AF14/9*12</f>
        <v>0</v>
      </c>
      <c r="CC19" s="13">
        <f ca="1">Sheet2!BP13+Sheet2!ET13</f>
        <v>0</v>
      </c>
      <c r="CD19" s="13">
        <f t="shared" si="94"/>
        <v>0</v>
      </c>
      <c r="CE19" s="43">
        <f t="shared" si="28"/>
        <v>0</v>
      </c>
      <c r="CF19" s="12">
        <f t="shared" si="129"/>
        <v>173296.13333333333</v>
      </c>
      <c r="CG19" s="30">
        <f t="shared" si="95"/>
        <v>210797.72792187298</v>
      </c>
      <c r="CH19" s="43">
        <f t="shared" si="29"/>
        <v>1.7856677431373608E-3</v>
      </c>
      <c r="CI19" s="13">
        <f ca="1">'13年1-9支出明细'!AI14/9*12</f>
        <v>666.66666666666674</v>
      </c>
      <c r="CJ19" s="13">
        <f t="shared" si="96"/>
        <v>810.9345310334794</v>
      </c>
      <c r="CK19" s="43">
        <f t="shared" si="30"/>
        <v>3.4956063723505927E-4</v>
      </c>
      <c r="CL19" s="13">
        <f ca="1">'13年1-9支出明细'!AJ14/9*12</f>
        <v>0</v>
      </c>
      <c r="CM19" s="13">
        <f t="shared" si="97"/>
        <v>0</v>
      </c>
      <c r="CN19" s="43">
        <f t="shared" si="31"/>
        <v>0</v>
      </c>
      <c r="CO19" s="13">
        <f ca="1">'13年1-9支出明细'!AK14/9*12</f>
        <v>0</v>
      </c>
      <c r="CP19" s="13">
        <f t="shared" si="98"/>
        <v>0</v>
      </c>
      <c r="CQ19" s="43">
        <f t="shared" si="32"/>
        <v>0</v>
      </c>
      <c r="CR19" s="13">
        <f ca="1">'13年1-9支出明细'!AL14/9*12</f>
        <v>0</v>
      </c>
      <c r="CS19" s="13">
        <f t="shared" si="99"/>
        <v>0</v>
      </c>
      <c r="CT19" s="43">
        <f t="shared" si="33"/>
        <v>0</v>
      </c>
      <c r="CU19" s="13">
        <f ca="1">'13年1-9支出明细'!AM14/9*12</f>
        <v>0</v>
      </c>
      <c r="CV19" s="13">
        <f t="shared" si="100"/>
        <v>0</v>
      </c>
      <c r="CW19" s="43">
        <f t="shared" si="34"/>
        <v>0</v>
      </c>
      <c r="CX19" s="13">
        <f ca="1">'13年1-9支出明细'!AN14/9*12</f>
        <v>0</v>
      </c>
      <c r="CY19" s="13">
        <f t="shared" si="101"/>
        <v>0</v>
      </c>
      <c r="CZ19" s="13">
        <f ca="1">Sheet2!DG13+Sheet2!AD13</f>
        <v>0</v>
      </c>
      <c r="DA19" s="43">
        <f t="shared" si="35"/>
        <v>0</v>
      </c>
      <c r="DB19" s="13">
        <f ca="1">'13年1-9支出明细'!AP14/9*12</f>
        <v>0</v>
      </c>
      <c r="DC19" s="13">
        <f t="shared" si="102"/>
        <v>0</v>
      </c>
      <c r="DD19" s="43">
        <f t="shared" si="36"/>
        <v>0</v>
      </c>
      <c r="DE19" s="13">
        <f ca="1">'13年1-9支出明细'!AQ14/9*12</f>
        <v>0</v>
      </c>
      <c r="DF19" s="13">
        <f t="shared" si="103"/>
        <v>0</v>
      </c>
      <c r="DG19" s="43">
        <f t="shared" si="37"/>
        <v>0</v>
      </c>
      <c r="DH19" s="13">
        <f ca="1">'13年1-9支出明细'!AR14/9*12</f>
        <v>0</v>
      </c>
      <c r="DI19" s="13">
        <f ca="1">Sheet2!DK13+Sheet2!AH13</f>
        <v>0</v>
      </c>
      <c r="DJ19" s="13"/>
      <c r="DK19" s="43">
        <f t="shared" si="38"/>
        <v>0</v>
      </c>
      <c r="DL19" s="13">
        <f ca="1">'13年1-9支出明细'!AT14/9*12</f>
        <v>0</v>
      </c>
      <c r="DM19" s="13">
        <f t="shared" si="104"/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43">
        <f t="shared" si="40"/>
        <v>0</v>
      </c>
      <c r="DV19" s="13">
        <f ca="1">'13年1-9支出明细'!BB14/9*12</f>
        <v>49188.800000000003</v>
      </c>
      <c r="DW19" s="13">
        <f t="shared" si="105"/>
        <v>59833.344690149417</v>
      </c>
      <c r="DX19" s="43">
        <f t="shared" si="41"/>
        <v>2.1744199342456586E-2</v>
      </c>
      <c r="DY19" s="13">
        <f ca="1">'13年1-9支出明细'!BC14/9*12</f>
        <v>0</v>
      </c>
      <c r="DZ19" s="13">
        <f t="shared" si="106"/>
        <v>0</v>
      </c>
      <c r="EA19" s="43">
        <f t="shared" si="42"/>
        <v>0</v>
      </c>
      <c r="EB19" s="13">
        <f ca="1">'13年1-9支出明细'!BD14/9*12</f>
        <v>0</v>
      </c>
      <c r="EC19" s="13">
        <f t="shared" si="107"/>
        <v>0</v>
      </c>
      <c r="ED19" s="43">
        <f t="shared" si="43"/>
        <v>0</v>
      </c>
      <c r="EE19" s="13">
        <f ca="1">'13年1-9支出明细'!BE14/9*12</f>
        <v>0</v>
      </c>
      <c r="EF19" s="13">
        <f t="shared" si="108"/>
        <v>0</v>
      </c>
      <c r="EG19" s="13">
        <v>0</v>
      </c>
      <c r="EH19" s="43">
        <f t="shared" si="44"/>
        <v>0</v>
      </c>
      <c r="EI19" s="13">
        <f ca="1">'13年1-9支出明细'!BG14/9*12</f>
        <v>0</v>
      </c>
      <c r="EJ19" s="13">
        <f t="shared" si="109"/>
        <v>0</v>
      </c>
      <c r="EK19" s="43">
        <f t="shared" si="45"/>
        <v>0</v>
      </c>
      <c r="EL19" s="13">
        <f ca="1">'13年1-9支出明细'!BH14/9*12</f>
        <v>0</v>
      </c>
      <c r="EM19" s="13">
        <f t="shared" si="110"/>
        <v>0</v>
      </c>
      <c r="EN19" s="43">
        <f t="shared" si="46"/>
        <v>0</v>
      </c>
      <c r="EO19" s="13">
        <f ca="1">'13年1-9支出明细'!BI14/9*12</f>
        <v>19640</v>
      </c>
      <c r="EP19" s="13">
        <f t="shared" si="111"/>
        <v>23890.131284246301</v>
      </c>
      <c r="EQ19" s="43">
        <f t="shared" si="47"/>
        <v>1.6384115749940358E-2</v>
      </c>
      <c r="ER19" s="13">
        <f ca="1">'13年1-9支出明细'!BJ14/9*12</f>
        <v>0</v>
      </c>
      <c r="ES19" s="13">
        <f t="shared" si="112"/>
        <v>0</v>
      </c>
      <c r="ET19" s="43">
        <f t="shared" si="48"/>
        <v>0</v>
      </c>
      <c r="EU19" s="13">
        <f ca="1">'13年1-9支出明细'!BK14/9*12</f>
        <v>14890.666666666668</v>
      </c>
      <c r="EV19" s="13">
        <f t="shared" si="113"/>
        <v>18113.033685163795</v>
      </c>
      <c r="EW19" s="43">
        <f t="shared" si="49"/>
        <v>8.1142463802854042E-3</v>
      </c>
      <c r="EX19" s="13">
        <f ca="1">'13年1-9支出明细'!BL14/9*12</f>
        <v>0</v>
      </c>
      <c r="EY19" s="13">
        <f t="shared" si="114"/>
        <v>0</v>
      </c>
      <c r="EZ19" s="43">
        <f t="shared" si="50"/>
        <v>0</v>
      </c>
      <c r="FA19" s="13">
        <f ca="1">'13年1-9支出明细'!BM14/9*12</f>
        <v>0</v>
      </c>
      <c r="FB19" s="13">
        <f t="shared" si="115"/>
        <v>0</v>
      </c>
      <c r="FC19" s="43">
        <f t="shared" si="51"/>
        <v>0</v>
      </c>
      <c r="FD19" s="13">
        <f ca="1">'13年1-9支出明细'!BN14/9*12</f>
        <v>72963.333333333328</v>
      </c>
      <c r="FE19" s="13">
        <f ca="1">Sheet2!EX13+Sheet2!BF13</f>
        <v>0</v>
      </c>
      <c r="FF19" s="13">
        <f t="shared" si="116"/>
        <v>88752.729748959129</v>
      </c>
      <c r="FG19" s="43">
        <f t="shared" si="52"/>
        <v>5.5816255813226454E-2</v>
      </c>
      <c r="FH19" s="13">
        <f ca="1">'13年1-9支出明细'!BP14/9*12</f>
        <v>0</v>
      </c>
      <c r="FI19" s="13">
        <f t="shared" si="117"/>
        <v>0</v>
      </c>
      <c r="FJ19" s="43">
        <f t="shared" si="53"/>
        <v>0</v>
      </c>
      <c r="FK19" s="13">
        <f ca="1">'13年1-9支出明细'!BQ14/9*12</f>
        <v>15946.666666666668</v>
      </c>
      <c r="FL19" s="13">
        <f t="shared" si="118"/>
        <v>19397.553982320824</v>
      </c>
      <c r="FM19" s="43">
        <f t="shared" si="54"/>
        <v>0.10758927165841306</v>
      </c>
      <c r="FN19" s="13">
        <f ca="1">'13年1-9支出明细'!BR14/9*12</f>
        <v>0</v>
      </c>
      <c r="FO19" s="13">
        <v>0</v>
      </c>
      <c r="FP19" s="13"/>
      <c r="FQ19" s="43"/>
      <c r="FR19" s="13">
        <f ca="1">'13年1-9支出明细'!BT14/9*12</f>
        <v>0</v>
      </c>
      <c r="FS19" s="13">
        <f t="shared" si="119"/>
        <v>0</v>
      </c>
      <c r="FT19" s="43">
        <f t="shared" si="55"/>
        <v>0</v>
      </c>
      <c r="FU19" s="12">
        <f ca="1">'13年1-9支出明细'!BU14/9*12</f>
        <v>311306.84000000003</v>
      </c>
      <c r="FV19" s="12">
        <f t="shared" si="120"/>
        <v>378674.19945437158</v>
      </c>
      <c r="FW19" s="43">
        <f t="shared" si="56"/>
        <v>1.0759608593215328E-2</v>
      </c>
      <c r="FX19" s="12">
        <f ca="1">'13年1-9支出明细'!BV14/9*12</f>
        <v>0</v>
      </c>
      <c r="FY19" s="12">
        <f t="shared" si="121"/>
        <v>0</v>
      </c>
      <c r="FZ19" s="43">
        <f t="shared" si="57"/>
        <v>0</v>
      </c>
      <c r="GA19" s="12">
        <f ca="1">'13年1-9支出明细'!BW14/9*12</f>
        <v>0</v>
      </c>
      <c r="GB19" s="12">
        <f t="shared" si="122"/>
        <v>0</v>
      </c>
      <c r="GC19" s="43">
        <f t="shared" si="58"/>
        <v>0</v>
      </c>
      <c r="GD19" s="12">
        <f ca="1">'13年1-9支出明细'!BX14/9*12</f>
        <v>0</v>
      </c>
      <c r="GE19" s="12">
        <f t="shared" si="123"/>
        <v>0</v>
      </c>
      <c r="GF19" s="43">
        <f t="shared" si="59"/>
        <v>0</v>
      </c>
      <c r="GG19" s="27">
        <f t="shared" si="68"/>
        <v>26962.32</v>
      </c>
      <c r="GH19" s="27">
        <f t="shared" si="124"/>
        <v>32797.014487161905</v>
      </c>
      <c r="GI19" s="43">
        <f t="shared" si="60"/>
        <v>1.6400495151767364E-2</v>
      </c>
      <c r="GJ19" s="13">
        <f ca="1">'13年1-9支出明细'!BZ14/9*12</f>
        <v>0</v>
      </c>
      <c r="GK19" s="13">
        <f t="shared" si="125"/>
        <v>0</v>
      </c>
      <c r="GL19" s="43">
        <f t="shared" si="61"/>
        <v>0</v>
      </c>
      <c r="GM19" s="13">
        <f ca="1">'13年1-9支出明细'!CA14/9*12</f>
        <v>0</v>
      </c>
      <c r="GN19" s="13">
        <f t="shared" si="126"/>
        <v>0</v>
      </c>
      <c r="GO19" s="43">
        <f t="shared" si="62"/>
        <v>0</v>
      </c>
      <c r="GP19" s="13">
        <f ca="1">'13年1-9支出明细'!CB14/9*12</f>
        <v>0</v>
      </c>
      <c r="GQ19" s="13"/>
      <c r="GR19" s="40"/>
      <c r="GS19" s="13">
        <f ca="1">'13年1-9支出明细'!CC14/9*12</f>
        <v>0</v>
      </c>
      <c r="GT19" s="13">
        <f t="shared" si="127"/>
        <v>0</v>
      </c>
      <c r="GU19" s="43">
        <f t="shared" si="63"/>
        <v>0</v>
      </c>
      <c r="GV19" s="13">
        <f ca="1">'13年1-9支出明细'!CD14/9*12</f>
        <v>26962.32</v>
      </c>
      <c r="GW19" s="13">
        <f t="shared" si="128"/>
        <v>32797.014487161898</v>
      </c>
      <c r="GX19" s="56">
        <f t="shared" si="64"/>
        <v>0.13029806629693635</v>
      </c>
    </row>
    <row r="20" spans="1:206">
      <c r="A20" s="18">
        <v>111</v>
      </c>
      <c r="B20" s="3" t="s">
        <v>495</v>
      </c>
      <c r="C20" s="3" t="s">
        <v>309</v>
      </c>
      <c r="D20" s="12">
        <f t="shared" si="65"/>
        <v>3068315.6466666665</v>
      </c>
      <c r="E20" s="12">
        <f t="shared" si="66"/>
        <v>1850097</v>
      </c>
      <c r="F20" s="13">
        <v>875820</v>
      </c>
      <c r="G20" s="26">
        <f t="shared" si="69"/>
        <v>1065349.021454613</v>
      </c>
      <c r="H20" s="40">
        <f t="shared" si="70"/>
        <v>1.2823107702157431E-2</v>
      </c>
      <c r="I20" s="13">
        <v>502558</v>
      </c>
      <c r="J20" s="13">
        <f t="shared" si="71"/>
        <v>611312.45407068497</v>
      </c>
      <c r="K20" s="40">
        <f t="shared" si="5"/>
        <v>1.3536916554177323E-2</v>
      </c>
      <c r="L20" s="13">
        <v>394119</v>
      </c>
      <c r="M20" s="13">
        <f t="shared" si="72"/>
        <v>479407.05965457577</v>
      </c>
      <c r="N20" s="40">
        <f t="shared" si="6"/>
        <v>1.2823107702157433E-2</v>
      </c>
      <c r="O20" s="13">
        <f ca="1">'13年1-9支出明细'!I15/9*12</f>
        <v>77600</v>
      </c>
      <c r="P20" s="13">
        <v>0</v>
      </c>
      <c r="Q20" s="13">
        <f t="shared" si="73"/>
        <v>94392.779412296994</v>
      </c>
      <c r="R20" s="43">
        <f t="shared" si="7"/>
        <v>1.1623761605037763E-2</v>
      </c>
      <c r="S20" s="13">
        <f ca="1">'13年1-9支出明细'!K15/9*12</f>
        <v>0</v>
      </c>
      <c r="T20" s="13">
        <f t="shared" si="74"/>
        <v>0</v>
      </c>
      <c r="U20" s="43">
        <f t="shared" si="8"/>
        <v>0</v>
      </c>
      <c r="V20" s="13">
        <f ca="1">'13年1-9支出明细'!L15/9*12</f>
        <v>0</v>
      </c>
      <c r="W20" s="13">
        <f t="shared" si="75"/>
        <v>0</v>
      </c>
      <c r="X20" s="43">
        <f t="shared" si="9"/>
        <v>0</v>
      </c>
      <c r="Y20" s="13">
        <f ca="1">'13年1-9支出明细'!M15/9*12</f>
        <v>0</v>
      </c>
      <c r="Z20" s="13">
        <f t="shared" si="76"/>
        <v>0</v>
      </c>
      <c r="AA20" s="43">
        <f t="shared" si="10"/>
        <v>0</v>
      </c>
      <c r="AB20" s="13">
        <f ca="1">'13年1-9支出明细'!N15/9*12</f>
        <v>0</v>
      </c>
      <c r="AC20" s="13">
        <f t="shared" si="77"/>
        <v>0</v>
      </c>
      <c r="AD20" s="43">
        <f t="shared" si="11"/>
        <v>0</v>
      </c>
      <c r="AE20" s="13">
        <f ca="1">'13年1-9支出明细'!O15/9*12</f>
        <v>0</v>
      </c>
      <c r="AF20" s="13">
        <f t="shared" si="78"/>
        <v>0</v>
      </c>
      <c r="AG20" s="43">
        <f t="shared" si="12"/>
        <v>0</v>
      </c>
      <c r="AH20" s="13">
        <f ca="1">'13年1-9支出明细'!P15/9*12</f>
        <v>0</v>
      </c>
      <c r="AI20" s="13">
        <f t="shared" si="79"/>
        <v>0</v>
      </c>
      <c r="AJ20" s="43">
        <f t="shared" si="13"/>
        <v>0</v>
      </c>
      <c r="AK20" s="13">
        <f ca="1">'13年1-9支出明细'!Q15/9*12</f>
        <v>0</v>
      </c>
      <c r="AL20" s="13">
        <f t="shared" si="80"/>
        <v>0</v>
      </c>
      <c r="AM20" s="43">
        <f t="shared" si="14"/>
        <v>0</v>
      </c>
      <c r="AN20" s="13">
        <f ca="1">'13年1-9支出明细'!R15/9*12</f>
        <v>0</v>
      </c>
      <c r="AO20" s="13">
        <f t="shared" si="81"/>
        <v>0</v>
      </c>
      <c r="AP20" s="43">
        <f t="shared" si="15"/>
        <v>0</v>
      </c>
      <c r="AQ20" s="13">
        <f ca="1">'13年1-9支出明细'!S15/9*12</f>
        <v>0</v>
      </c>
      <c r="AR20" s="13">
        <f t="shared" si="82"/>
        <v>0</v>
      </c>
      <c r="AS20" s="43">
        <f t="shared" si="16"/>
        <v>0</v>
      </c>
      <c r="AT20" s="12">
        <f t="shared" si="67"/>
        <v>659951.98</v>
      </c>
      <c r="AU20" s="31">
        <f t="shared" si="83"/>
        <v>802766.77410887415</v>
      </c>
      <c r="AV20" s="43">
        <f t="shared" si="17"/>
        <v>6.3216927195417693E-3</v>
      </c>
      <c r="AW20" s="13">
        <f ca="1">'13年1-9支出明细'!U15/9*12</f>
        <v>0</v>
      </c>
      <c r="AX20" s="13">
        <f t="shared" si="84"/>
        <v>0</v>
      </c>
      <c r="AY20" s="43">
        <f t="shared" si="18"/>
        <v>0</v>
      </c>
      <c r="AZ20" s="13">
        <f ca="1">'13年1-9支出明细'!V15/9*12</f>
        <v>79.946666666666673</v>
      </c>
      <c r="BA20" s="13">
        <f t="shared" si="85"/>
        <v>97.247268961534843</v>
      </c>
      <c r="BB20" s="43">
        <f t="shared" si="19"/>
        <v>8.2016769939951032E-4</v>
      </c>
      <c r="BC20" s="13">
        <f ca="1">'13年1-9支出明细'!W15/9*12</f>
        <v>0</v>
      </c>
      <c r="BD20" s="13">
        <f t="shared" si="86"/>
        <v>0</v>
      </c>
      <c r="BE20" s="43">
        <f t="shared" si="20"/>
        <v>0</v>
      </c>
      <c r="BF20" s="13">
        <f ca="1">'13年1-9支出明细'!X15/9*12</f>
        <v>2653.6</v>
      </c>
      <c r="BG20" s="13">
        <f t="shared" si="87"/>
        <v>3227.8438073256611</v>
      </c>
      <c r="BH20" s="43">
        <f t="shared" si="21"/>
        <v>3.9039360255086969E-3</v>
      </c>
      <c r="BI20" s="13">
        <f ca="1">'13年1-9支出明细'!Y15/9*12</f>
        <v>7652.4000000000005</v>
      </c>
      <c r="BJ20" s="13">
        <f t="shared" si="88"/>
        <v>9308.393107920896</v>
      </c>
      <c r="BK20" s="43">
        <f t="shared" si="22"/>
        <v>3.7854846145506629E-3</v>
      </c>
      <c r="BL20" s="13">
        <f ca="1">'13年1-9支出明细'!Z15/9*12</f>
        <v>637725.61333333328</v>
      </c>
      <c r="BM20" s="13">
        <f ca="1">Sheet2!EP14+Sheet2!V14</f>
        <v>11840.42</v>
      </c>
      <c r="BN20" s="13">
        <f t="shared" si="89"/>
        <v>775730.58176475693</v>
      </c>
      <c r="BO20" s="43">
        <f t="shared" si="23"/>
        <v>7.2108718502371383E-3</v>
      </c>
      <c r="BP20" s="13">
        <f ca="1">'13年1-9支出明细'!AB15/9*12</f>
        <v>8931.0533333333333</v>
      </c>
      <c r="BQ20" s="13">
        <f t="shared" si="90"/>
        <v>10863.749319752487</v>
      </c>
      <c r="BR20" s="43">
        <f t="shared" si="24"/>
        <v>1.9703569715730221E-3</v>
      </c>
      <c r="BS20" s="13">
        <f ca="1">'13年1-9支出明细'!AC15/9*12</f>
        <v>6856.1733333333332</v>
      </c>
      <c r="BT20" s="13">
        <f t="shared" si="91"/>
        <v>8339.8615601263682</v>
      </c>
      <c r="BU20" s="43">
        <f t="shared" si="25"/>
        <v>6.1124631744399758E-3</v>
      </c>
      <c r="BV20" s="12">
        <f t="shared" si="130"/>
        <v>195488.13333333336</v>
      </c>
      <c r="BW20" s="30">
        <f t="shared" si="92"/>
        <v>237792.11659091545</v>
      </c>
      <c r="BX20" s="43">
        <f t="shared" si="26"/>
        <v>7.3095616620735642E-4</v>
      </c>
      <c r="BY20" s="13">
        <f ca="1">'13年1-9支出明细'!AE15/9*12</f>
        <v>195488.13333333336</v>
      </c>
      <c r="BZ20" s="13">
        <f t="shared" si="93"/>
        <v>237792.11659091545</v>
      </c>
      <c r="CA20" s="43">
        <f t="shared" si="27"/>
        <v>8.4615815854278823E-4</v>
      </c>
      <c r="CB20" s="13">
        <f ca="1">'13年1-9支出明细'!AF15/9*12</f>
        <v>0</v>
      </c>
      <c r="CC20" s="13">
        <f ca="1">Sheet2!BP14+Sheet2!ET14</f>
        <v>0</v>
      </c>
      <c r="CD20" s="13">
        <f t="shared" si="94"/>
        <v>0</v>
      </c>
      <c r="CE20" s="43">
        <f t="shared" si="28"/>
        <v>0</v>
      </c>
      <c r="CF20" s="12">
        <f t="shared" si="129"/>
        <v>52537.866666666669</v>
      </c>
      <c r="CG20" s="30">
        <f t="shared" si="95"/>
        <v>63907.155400249205</v>
      </c>
      <c r="CH20" s="43">
        <f t="shared" si="29"/>
        <v>5.413575709705289E-4</v>
      </c>
      <c r="CI20" s="13">
        <f ca="1">'13年1-9支出明细'!AI15/9*12</f>
        <v>0</v>
      </c>
      <c r="CJ20" s="13">
        <f t="shared" si="96"/>
        <v>0</v>
      </c>
      <c r="CK20" s="43">
        <f t="shared" si="30"/>
        <v>0</v>
      </c>
      <c r="CL20" s="13">
        <f ca="1">'13年1-9支出明细'!AJ15/9*12</f>
        <v>0</v>
      </c>
      <c r="CM20" s="13">
        <f t="shared" si="97"/>
        <v>0</v>
      </c>
      <c r="CN20" s="43">
        <f t="shared" si="31"/>
        <v>0</v>
      </c>
      <c r="CO20" s="13">
        <f ca="1">'13年1-9支出明细'!AK15/9*12</f>
        <v>0</v>
      </c>
      <c r="CP20" s="13">
        <f t="shared" si="98"/>
        <v>0</v>
      </c>
      <c r="CQ20" s="43">
        <f t="shared" si="32"/>
        <v>0</v>
      </c>
      <c r="CR20" s="13">
        <f ca="1">'13年1-9支出明细'!AL15/9*12</f>
        <v>0</v>
      </c>
      <c r="CS20" s="13">
        <f t="shared" si="99"/>
        <v>0</v>
      </c>
      <c r="CT20" s="43">
        <f t="shared" si="33"/>
        <v>0</v>
      </c>
      <c r="CU20" s="13">
        <f ca="1">'13年1-9支出明细'!AM15/9*12</f>
        <v>0</v>
      </c>
      <c r="CV20" s="13">
        <f t="shared" si="100"/>
        <v>0</v>
      </c>
      <c r="CW20" s="43">
        <f t="shared" si="34"/>
        <v>0</v>
      </c>
      <c r="CX20" s="13">
        <f ca="1">'13年1-9支出明细'!AN15/9*12</f>
        <v>0</v>
      </c>
      <c r="CY20" s="13">
        <f t="shared" si="101"/>
        <v>0</v>
      </c>
      <c r="CZ20" s="13">
        <f ca="1">Sheet2!DG14+Sheet2!AD14</f>
        <v>0</v>
      </c>
      <c r="DA20" s="43">
        <f t="shared" si="35"/>
        <v>0</v>
      </c>
      <c r="DB20" s="13">
        <f ca="1">'13年1-9支出明细'!AP15/9*12</f>
        <v>0</v>
      </c>
      <c r="DC20" s="13">
        <f t="shared" si="102"/>
        <v>0</v>
      </c>
      <c r="DD20" s="43">
        <f t="shared" si="36"/>
        <v>0</v>
      </c>
      <c r="DE20" s="13">
        <f ca="1">'13年1-9支出明细'!AQ15/9*12</f>
        <v>0</v>
      </c>
      <c r="DF20" s="13">
        <f t="shared" si="103"/>
        <v>0</v>
      </c>
      <c r="DG20" s="43">
        <f t="shared" si="37"/>
        <v>0</v>
      </c>
      <c r="DH20" s="13">
        <f ca="1">'13年1-9支出明细'!AR15/9*12</f>
        <v>0</v>
      </c>
      <c r="DI20" s="13">
        <f ca="1">Sheet2!DK14+Sheet2!AH14</f>
        <v>0</v>
      </c>
      <c r="DJ20" s="13"/>
      <c r="DK20" s="43">
        <f t="shared" si="38"/>
        <v>0</v>
      </c>
      <c r="DL20" s="13">
        <f ca="1">'13年1-9支出明细'!AT15/9*12</f>
        <v>0</v>
      </c>
      <c r="DM20" s="13">
        <f t="shared" si="104"/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43">
        <f t="shared" si="40"/>
        <v>0</v>
      </c>
      <c r="DV20" s="13">
        <f ca="1">'13年1-9支出明细'!BB15/9*12</f>
        <v>6831.3333333333339</v>
      </c>
      <c r="DW20" s="13">
        <f t="shared" si="105"/>
        <v>8309.6461395000624</v>
      </c>
      <c r="DX20" s="43">
        <f t="shared" si="41"/>
        <v>3.0198312171626149E-3</v>
      </c>
      <c r="DY20" s="13">
        <f ca="1">'13年1-9支出明细'!BC15/9*12</f>
        <v>0</v>
      </c>
      <c r="DZ20" s="13">
        <f t="shared" si="106"/>
        <v>0</v>
      </c>
      <c r="EA20" s="43">
        <f t="shared" si="42"/>
        <v>0</v>
      </c>
      <c r="EB20" s="13">
        <f ca="1">'13年1-9支出明细'!BD15/9*12</f>
        <v>0</v>
      </c>
      <c r="EC20" s="13">
        <f t="shared" si="107"/>
        <v>0</v>
      </c>
      <c r="ED20" s="43">
        <f t="shared" si="43"/>
        <v>0</v>
      </c>
      <c r="EE20" s="13">
        <f ca="1">'13年1-9支出明细'!BE15/9*12</f>
        <v>0</v>
      </c>
      <c r="EF20" s="13">
        <f t="shared" si="108"/>
        <v>0</v>
      </c>
      <c r="EG20" s="13">
        <v>0</v>
      </c>
      <c r="EH20" s="43">
        <f t="shared" si="44"/>
        <v>0</v>
      </c>
      <c r="EI20" s="13">
        <f ca="1">'13年1-9支出明细'!BG15/9*12</f>
        <v>0</v>
      </c>
      <c r="EJ20" s="13">
        <f t="shared" si="109"/>
        <v>0</v>
      </c>
      <c r="EK20" s="43">
        <f t="shared" si="45"/>
        <v>0</v>
      </c>
      <c r="EL20" s="13">
        <f ca="1">'13年1-9支出明细'!BH15/9*12</f>
        <v>0</v>
      </c>
      <c r="EM20" s="13">
        <f t="shared" si="110"/>
        <v>0</v>
      </c>
      <c r="EN20" s="43">
        <f t="shared" si="46"/>
        <v>0</v>
      </c>
      <c r="EO20" s="13">
        <f ca="1">'13年1-9支出明细'!BI15/9*12</f>
        <v>7980</v>
      </c>
      <c r="EP20" s="13">
        <f t="shared" si="111"/>
        <v>9706.8863364707468</v>
      </c>
      <c r="EQ20" s="43">
        <f t="shared" si="47"/>
        <v>6.65708980063768E-3</v>
      </c>
      <c r="ER20" s="13">
        <f ca="1">'13年1-9支出明细'!BJ15/9*12</f>
        <v>0</v>
      </c>
      <c r="ES20" s="13">
        <f t="shared" si="112"/>
        <v>0</v>
      </c>
      <c r="ET20" s="43">
        <f t="shared" si="48"/>
        <v>0</v>
      </c>
      <c r="EU20" s="13">
        <f ca="1">'13年1-9支出明细'!BK15/9*12</f>
        <v>12400</v>
      </c>
      <c r="EV20" s="13">
        <f t="shared" si="113"/>
        <v>15083.382277222716</v>
      </c>
      <c r="EW20" s="43">
        <f t="shared" si="49"/>
        <v>6.7570282357319357E-3</v>
      </c>
      <c r="EX20" s="13">
        <f ca="1">'13年1-9支出明细'!BL15/9*12</f>
        <v>0</v>
      </c>
      <c r="EY20" s="13">
        <f t="shared" si="114"/>
        <v>0</v>
      </c>
      <c r="EZ20" s="43">
        <f t="shared" si="50"/>
        <v>0</v>
      </c>
      <c r="FA20" s="13">
        <f ca="1">'13年1-9支出明细'!BM15/9*12</f>
        <v>0</v>
      </c>
      <c r="FB20" s="13">
        <f t="shared" si="115"/>
        <v>0</v>
      </c>
      <c r="FC20" s="43">
        <f t="shared" si="51"/>
        <v>0</v>
      </c>
      <c r="FD20" s="13">
        <f ca="1">'13年1-9支出明细'!BN15/9*12</f>
        <v>25326.533333333336</v>
      </c>
      <c r="FE20" s="13">
        <f ca="1">Sheet2!EX14+Sheet2!BF14</f>
        <v>0</v>
      </c>
      <c r="FF20" s="13">
        <f t="shared" si="116"/>
        <v>30807.240647055678</v>
      </c>
      <c r="FG20" s="43">
        <f t="shared" si="52"/>
        <v>1.9374557038634117E-2</v>
      </c>
      <c r="FH20" s="13">
        <f ca="1">'13年1-9支出明细'!BP15/9*12</f>
        <v>0</v>
      </c>
      <c r="FI20" s="13">
        <f t="shared" si="117"/>
        <v>0</v>
      </c>
      <c r="FJ20" s="43">
        <f t="shared" si="53"/>
        <v>0</v>
      </c>
      <c r="FK20" s="13">
        <f ca="1">'13年1-9支出明细'!BQ15/9*12</f>
        <v>0</v>
      </c>
      <c r="FL20" s="13">
        <f t="shared" si="118"/>
        <v>0</v>
      </c>
      <c r="FM20" s="43">
        <f t="shared" si="54"/>
        <v>0</v>
      </c>
      <c r="FN20" s="13">
        <f ca="1">'13年1-9支出明细'!BR15/9*12</f>
        <v>0</v>
      </c>
      <c r="FO20" s="13">
        <v>0</v>
      </c>
      <c r="FP20" s="13"/>
      <c r="FQ20" s="43"/>
      <c r="FR20" s="13">
        <f ca="1">'13年1-9支出明细'!BT15/9*12</f>
        <v>0</v>
      </c>
      <c r="FS20" s="13">
        <f t="shared" si="119"/>
        <v>0</v>
      </c>
      <c r="FT20" s="43">
        <f t="shared" si="55"/>
        <v>0</v>
      </c>
      <c r="FU20" s="12">
        <f ca="1">'13年1-9支出明细'!BU15/9*12</f>
        <v>310240.66666666669</v>
      </c>
      <c r="FV20" s="12">
        <f t="shared" si="120"/>
        <v>377377.30429627094</v>
      </c>
      <c r="FW20" s="43">
        <f t="shared" si="56"/>
        <v>1.0722758751563309E-2</v>
      </c>
      <c r="FX20" s="12">
        <f ca="1">'13年1-9支出明细'!BV15/9*12</f>
        <v>0</v>
      </c>
      <c r="FY20" s="12">
        <f t="shared" si="121"/>
        <v>0</v>
      </c>
      <c r="FZ20" s="43">
        <f t="shared" si="57"/>
        <v>0</v>
      </c>
      <c r="GA20" s="12">
        <f ca="1">'13年1-9支出明细'!BW15/9*12</f>
        <v>0</v>
      </c>
      <c r="GB20" s="12">
        <f t="shared" si="122"/>
        <v>0</v>
      </c>
      <c r="GC20" s="43">
        <f t="shared" si="58"/>
        <v>0</v>
      </c>
      <c r="GD20" s="12">
        <f ca="1">'13年1-9支出明细'!BX15/9*12</f>
        <v>0</v>
      </c>
      <c r="GE20" s="12">
        <f t="shared" si="123"/>
        <v>0</v>
      </c>
      <c r="GF20" s="43">
        <f t="shared" si="59"/>
        <v>0</v>
      </c>
      <c r="GG20" s="27">
        <f t="shared" si="68"/>
        <v>0</v>
      </c>
      <c r="GH20" s="27">
        <f t="shared" si="124"/>
        <v>0</v>
      </c>
      <c r="GI20" s="43">
        <f t="shared" si="60"/>
        <v>0</v>
      </c>
      <c r="GJ20" s="13">
        <f ca="1">'13年1-9支出明细'!BZ15/9*12</f>
        <v>0</v>
      </c>
      <c r="GK20" s="13">
        <f t="shared" si="125"/>
        <v>0</v>
      </c>
      <c r="GL20" s="43">
        <f t="shared" si="61"/>
        <v>0</v>
      </c>
      <c r="GM20" s="13">
        <f ca="1">'13年1-9支出明细'!CA15/9*12</f>
        <v>0</v>
      </c>
      <c r="GN20" s="13">
        <f t="shared" si="126"/>
        <v>0</v>
      </c>
      <c r="GO20" s="43">
        <f t="shared" si="62"/>
        <v>0</v>
      </c>
      <c r="GP20" s="13">
        <f ca="1">'13年1-9支出明细'!CB15/9*12</f>
        <v>0</v>
      </c>
      <c r="GQ20" s="13"/>
      <c r="GR20" s="40"/>
      <c r="GS20" s="13">
        <f ca="1">'13年1-9支出明细'!CC15/9*12</f>
        <v>0</v>
      </c>
      <c r="GT20" s="13">
        <f t="shared" si="127"/>
        <v>0</v>
      </c>
      <c r="GU20" s="43">
        <f t="shared" si="63"/>
        <v>0</v>
      </c>
      <c r="GV20" s="13">
        <f ca="1">'13年1-9支出明细'!CD15/9*12</f>
        <v>0</v>
      </c>
      <c r="GW20" s="13">
        <f t="shared" si="128"/>
        <v>0</v>
      </c>
      <c r="GX20" s="56">
        <f t="shared" si="64"/>
        <v>0</v>
      </c>
    </row>
    <row r="21" spans="1:206">
      <c r="A21" s="18">
        <v>112</v>
      </c>
      <c r="B21" s="3" t="s">
        <v>496</v>
      </c>
      <c r="C21" s="3" t="s">
        <v>310</v>
      </c>
      <c r="D21" s="12">
        <f t="shared" si="65"/>
        <v>3004539.2533333339</v>
      </c>
      <c r="E21" s="12">
        <f t="shared" si="66"/>
        <v>1491421.2666666668</v>
      </c>
      <c r="F21" s="13">
        <v>807468</v>
      </c>
      <c r="G21" s="26">
        <f t="shared" si="69"/>
        <v>982205.52585681225</v>
      </c>
      <c r="H21" s="40">
        <f t="shared" si="70"/>
        <v>1.1822348347886159E-2</v>
      </c>
      <c r="I21" s="13">
        <v>243526</v>
      </c>
      <c r="J21" s="13">
        <f t="shared" si="71"/>
        <v>296225.46390668862</v>
      </c>
      <c r="K21" s="40">
        <f t="shared" si="5"/>
        <v>6.5596232490032725E-3</v>
      </c>
      <c r="L21" s="13">
        <v>363360.6</v>
      </c>
      <c r="M21" s="13">
        <f t="shared" si="72"/>
        <v>441992.48663556547</v>
      </c>
      <c r="N21" s="40">
        <f t="shared" si="6"/>
        <v>1.1822348347886161E-2</v>
      </c>
      <c r="O21" s="13">
        <f ca="1">'13年1-9支出明细'!I16/9*12</f>
        <v>77066.666666666672</v>
      </c>
      <c r="P21" s="13">
        <v>0</v>
      </c>
      <c r="Q21" s="13">
        <f t="shared" si="73"/>
        <v>93744.031787470216</v>
      </c>
      <c r="R21" s="43">
        <f t="shared" si="7"/>
        <v>1.1543873209126851E-2</v>
      </c>
      <c r="S21" s="13">
        <f ca="1">'13年1-9支出明细'!K16/9*12</f>
        <v>0</v>
      </c>
      <c r="T21" s="13">
        <f t="shared" si="74"/>
        <v>0</v>
      </c>
      <c r="U21" s="43">
        <f t="shared" si="8"/>
        <v>0</v>
      </c>
      <c r="V21" s="13">
        <f ca="1">'13年1-9支出明细'!L16/9*12</f>
        <v>0</v>
      </c>
      <c r="W21" s="13">
        <f t="shared" si="75"/>
        <v>0</v>
      </c>
      <c r="X21" s="43">
        <f t="shared" si="9"/>
        <v>0</v>
      </c>
      <c r="Y21" s="13">
        <f ca="1">'13年1-9支出明细'!M16/9*12</f>
        <v>0</v>
      </c>
      <c r="Z21" s="13">
        <f t="shared" si="76"/>
        <v>0</v>
      </c>
      <c r="AA21" s="43">
        <f t="shared" si="10"/>
        <v>0</v>
      </c>
      <c r="AB21" s="13">
        <f ca="1">'13年1-9支出明细'!N16/9*12</f>
        <v>0</v>
      </c>
      <c r="AC21" s="13">
        <f t="shared" si="77"/>
        <v>0</v>
      </c>
      <c r="AD21" s="43">
        <f t="shared" si="11"/>
        <v>0</v>
      </c>
      <c r="AE21" s="13">
        <f ca="1">'13年1-9支出明细'!O16/9*12</f>
        <v>0</v>
      </c>
      <c r="AF21" s="13">
        <f t="shared" si="78"/>
        <v>0</v>
      </c>
      <c r="AG21" s="43">
        <f t="shared" si="12"/>
        <v>0</v>
      </c>
      <c r="AH21" s="13">
        <f ca="1">'13年1-9支出明细'!P16/9*12</f>
        <v>0</v>
      </c>
      <c r="AI21" s="13">
        <f t="shared" si="79"/>
        <v>0</v>
      </c>
      <c r="AJ21" s="43">
        <f t="shared" si="13"/>
        <v>0</v>
      </c>
      <c r="AK21" s="13">
        <f ca="1">'13年1-9支出明细'!Q16/9*12</f>
        <v>0</v>
      </c>
      <c r="AL21" s="13">
        <f t="shared" si="80"/>
        <v>0</v>
      </c>
      <c r="AM21" s="43">
        <f t="shared" si="14"/>
        <v>0</v>
      </c>
      <c r="AN21" s="13">
        <f ca="1">'13年1-9支出明细'!R16/9*12</f>
        <v>0</v>
      </c>
      <c r="AO21" s="13">
        <f t="shared" si="81"/>
        <v>0</v>
      </c>
      <c r="AP21" s="43">
        <f t="shared" si="15"/>
        <v>0</v>
      </c>
      <c r="AQ21" s="13">
        <f ca="1">'13年1-9支出明细'!S16/9*12</f>
        <v>0</v>
      </c>
      <c r="AR21" s="13">
        <f t="shared" si="82"/>
        <v>0</v>
      </c>
      <c r="AS21" s="43">
        <f t="shared" si="16"/>
        <v>0</v>
      </c>
      <c r="AT21" s="12">
        <f t="shared" si="67"/>
        <v>1385372.4</v>
      </c>
      <c r="AU21" s="31">
        <f t="shared" si="83"/>
        <v>1685169.4762510885</v>
      </c>
      <c r="AV21" s="43">
        <f t="shared" si="17"/>
        <v>1.3270508886016386E-2</v>
      </c>
      <c r="AW21" s="13">
        <f ca="1">'13年1-9支出明细'!U16/9*12</f>
        <v>0</v>
      </c>
      <c r="AX21" s="13">
        <f t="shared" si="84"/>
        <v>0</v>
      </c>
      <c r="AY21" s="43">
        <f t="shared" si="18"/>
        <v>0</v>
      </c>
      <c r="AZ21" s="13">
        <f ca="1">'13年1-9支出明细'!V16/9*12</f>
        <v>0</v>
      </c>
      <c r="BA21" s="13">
        <f t="shared" si="85"/>
        <v>0</v>
      </c>
      <c r="BB21" s="43">
        <f t="shared" si="19"/>
        <v>0</v>
      </c>
      <c r="BC21" s="13">
        <f ca="1">'13年1-9支出明细'!W16/9*12</f>
        <v>0</v>
      </c>
      <c r="BD21" s="13">
        <f t="shared" si="86"/>
        <v>0</v>
      </c>
      <c r="BE21" s="43">
        <f t="shared" si="20"/>
        <v>0</v>
      </c>
      <c r="BF21" s="13">
        <f ca="1">'13年1-9支出明细'!X16/9*12</f>
        <v>1818.9333333333334</v>
      </c>
      <c r="BG21" s="13">
        <f t="shared" si="87"/>
        <v>2212.5537744717449</v>
      </c>
      <c r="BH21" s="43">
        <f t="shared" si="21"/>
        <v>2.6759870997884456E-3</v>
      </c>
      <c r="BI21" s="13">
        <f ca="1">'13年1-9支出明细'!Y16/9*12</f>
        <v>6720.8666666666668</v>
      </c>
      <c r="BJ21" s="13">
        <f t="shared" si="88"/>
        <v>8175.2742877078144</v>
      </c>
      <c r="BK21" s="43">
        <f t="shared" si="22"/>
        <v>3.324674267303469E-3</v>
      </c>
      <c r="BL21" s="13">
        <f ca="1">'13年1-9支出明细'!Z16/9*12</f>
        <v>1364937.5999999999</v>
      </c>
      <c r="BM21" s="13">
        <f ca="1">Sheet2!EP15+Sheet2!V15</f>
        <v>11895</v>
      </c>
      <c r="BN21" s="13">
        <f t="shared" si="89"/>
        <v>1660312.548818944</v>
      </c>
      <c r="BO21" s="43">
        <f t="shared" si="23"/>
        <v>1.5433581326183478E-2</v>
      </c>
      <c r="BP21" s="13">
        <f ca="1">'13年1-9支出明细'!AB16/9*12</f>
        <v>10645.213333333333</v>
      </c>
      <c r="BQ21" s="13">
        <f t="shared" si="90"/>
        <v>12948.856623327012</v>
      </c>
      <c r="BR21" s="43">
        <f t="shared" si="24"/>
        <v>2.3485326447364278E-3</v>
      </c>
      <c r="BS21" s="13">
        <f ca="1">'13年1-9支出明细'!AC16/9*12</f>
        <v>5214.7866666666669</v>
      </c>
      <c r="BT21" s="13">
        <f t="shared" si="91"/>
        <v>6343.2758699594615</v>
      </c>
      <c r="BU21" s="43">
        <f t="shared" si="25"/>
        <v>4.649122755924189E-3</v>
      </c>
      <c r="BV21" s="12">
        <f t="shared" si="130"/>
        <v>5156.0666666666666</v>
      </c>
      <c r="BW21" s="30">
        <f t="shared" si="92"/>
        <v>6271.8487564660318</v>
      </c>
      <c r="BX21" s="43">
        <f t="shared" si="26"/>
        <v>1.9279219966512252E-5</v>
      </c>
      <c r="BY21" s="13">
        <f ca="1">'13年1-9支出明细'!AE16/9*12</f>
        <v>5156.0666666666666</v>
      </c>
      <c r="BZ21" s="13">
        <f t="shared" si="93"/>
        <v>6271.8487564660318</v>
      </c>
      <c r="CA21" s="43">
        <f t="shared" si="27"/>
        <v>2.2317712086141212E-5</v>
      </c>
      <c r="CB21" s="13">
        <f ca="1">'13年1-9支出明细'!AF16/9*12</f>
        <v>0</v>
      </c>
      <c r="CC21" s="13">
        <f ca="1">Sheet2!BP15+Sheet2!ET15</f>
        <v>0</v>
      </c>
      <c r="CD21" s="13">
        <f t="shared" si="94"/>
        <v>0</v>
      </c>
      <c r="CE21" s="43">
        <f t="shared" si="28"/>
        <v>0</v>
      </c>
      <c r="CF21" s="12">
        <f t="shared" si="129"/>
        <v>50931.466666666667</v>
      </c>
      <c r="CG21" s="30">
        <f t="shared" si="95"/>
        <v>61953.127554270934</v>
      </c>
      <c r="CH21" s="43">
        <f t="shared" si="29"/>
        <v>5.2480499932683084E-4</v>
      </c>
      <c r="CI21" s="13">
        <f ca="1">'13年1-9支出明细'!AI16/9*12</f>
        <v>0</v>
      </c>
      <c r="CJ21" s="13">
        <f t="shared" si="96"/>
        <v>0</v>
      </c>
      <c r="CK21" s="43">
        <f t="shared" si="30"/>
        <v>0</v>
      </c>
      <c r="CL21" s="13">
        <f ca="1">'13年1-9支出明细'!AJ16/9*12</f>
        <v>0</v>
      </c>
      <c r="CM21" s="13">
        <f t="shared" si="97"/>
        <v>0</v>
      </c>
      <c r="CN21" s="43">
        <f t="shared" si="31"/>
        <v>0</v>
      </c>
      <c r="CO21" s="13">
        <f ca="1">'13年1-9支出明细'!AK16/9*12</f>
        <v>16800</v>
      </c>
      <c r="CP21" s="13">
        <f t="shared" si="98"/>
        <v>20435.55018204368</v>
      </c>
      <c r="CQ21" s="43">
        <f t="shared" si="32"/>
        <v>1.1490507085653114E-2</v>
      </c>
      <c r="CR21" s="13">
        <f ca="1">'13年1-9支出明细'!AL16/9*12</f>
        <v>0</v>
      </c>
      <c r="CS21" s="13">
        <f t="shared" si="99"/>
        <v>0</v>
      </c>
      <c r="CT21" s="43">
        <f t="shared" si="33"/>
        <v>0</v>
      </c>
      <c r="CU21" s="13">
        <f ca="1">'13年1-9支出明细'!AM16/9*12</f>
        <v>0</v>
      </c>
      <c r="CV21" s="13">
        <f t="shared" si="100"/>
        <v>0</v>
      </c>
      <c r="CW21" s="43">
        <f t="shared" si="34"/>
        <v>0</v>
      </c>
      <c r="CX21" s="13">
        <f ca="1">'13年1-9支出明细'!AN16/9*12</f>
        <v>0</v>
      </c>
      <c r="CY21" s="13">
        <f t="shared" si="101"/>
        <v>0</v>
      </c>
      <c r="CZ21" s="13">
        <f ca="1">Sheet2!DG15+Sheet2!AD15</f>
        <v>0</v>
      </c>
      <c r="DA21" s="43">
        <f t="shared" si="35"/>
        <v>0</v>
      </c>
      <c r="DB21" s="13">
        <f ca="1">'13年1-9支出明细'!AP16/9*12</f>
        <v>0</v>
      </c>
      <c r="DC21" s="13">
        <f t="shared" si="102"/>
        <v>0</v>
      </c>
      <c r="DD21" s="43">
        <f t="shared" si="36"/>
        <v>0</v>
      </c>
      <c r="DE21" s="13">
        <f ca="1">'13年1-9支出明细'!AQ16/9*12</f>
        <v>0</v>
      </c>
      <c r="DF21" s="13">
        <f t="shared" si="103"/>
        <v>0</v>
      </c>
      <c r="DG21" s="43">
        <f t="shared" si="37"/>
        <v>0</v>
      </c>
      <c r="DH21" s="13">
        <f ca="1">'13年1-9支出明细'!AR16/9*12</f>
        <v>0</v>
      </c>
      <c r="DI21" s="13">
        <f ca="1">Sheet2!DK15+Sheet2!AH15</f>
        <v>0</v>
      </c>
      <c r="DJ21" s="13"/>
      <c r="DK21" s="43">
        <f t="shared" si="38"/>
        <v>0</v>
      </c>
      <c r="DL21" s="13">
        <f ca="1">'13年1-9支出明细'!AT16/9*12</f>
        <v>0</v>
      </c>
      <c r="DM21" s="13">
        <f t="shared" si="104"/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43">
        <f t="shared" si="40"/>
        <v>0</v>
      </c>
      <c r="DV21" s="13">
        <f ca="1">'13年1-9支出明细'!BB16/9*12</f>
        <v>0</v>
      </c>
      <c r="DW21" s="13">
        <f t="shared" si="105"/>
        <v>0</v>
      </c>
      <c r="DX21" s="43">
        <f t="shared" si="41"/>
        <v>0</v>
      </c>
      <c r="DY21" s="13">
        <f ca="1">'13年1-9支出明细'!BC16/9*12</f>
        <v>0</v>
      </c>
      <c r="DZ21" s="13">
        <f t="shared" si="106"/>
        <v>0</v>
      </c>
      <c r="EA21" s="43">
        <f t="shared" si="42"/>
        <v>0</v>
      </c>
      <c r="EB21" s="13">
        <f ca="1">'13年1-9支出明细'!BD16/9*12</f>
        <v>0</v>
      </c>
      <c r="EC21" s="13">
        <f t="shared" si="107"/>
        <v>0</v>
      </c>
      <c r="ED21" s="43">
        <f t="shared" si="43"/>
        <v>0</v>
      </c>
      <c r="EE21" s="13">
        <f ca="1">'13年1-9支出明细'!BE16/9*12</f>
        <v>0</v>
      </c>
      <c r="EF21" s="13">
        <f t="shared" si="108"/>
        <v>0</v>
      </c>
      <c r="EG21" s="13">
        <v>0</v>
      </c>
      <c r="EH21" s="43">
        <f t="shared" si="44"/>
        <v>0</v>
      </c>
      <c r="EI21" s="13">
        <f ca="1">'13年1-9支出明细'!BG16/9*12</f>
        <v>0</v>
      </c>
      <c r="EJ21" s="13">
        <f t="shared" si="109"/>
        <v>0</v>
      </c>
      <c r="EK21" s="43">
        <f t="shared" si="45"/>
        <v>0</v>
      </c>
      <c r="EL21" s="13">
        <f ca="1">'13年1-9支出明细'!BH16/9*12</f>
        <v>0</v>
      </c>
      <c r="EM21" s="13">
        <f t="shared" si="110"/>
        <v>0</v>
      </c>
      <c r="EN21" s="43">
        <f t="shared" si="46"/>
        <v>0</v>
      </c>
      <c r="EO21" s="13">
        <f ca="1">'13年1-9支出明细'!BI16/9*12</f>
        <v>13333.333333333332</v>
      </c>
      <c r="EP21" s="13">
        <f t="shared" si="111"/>
        <v>16218.690620669584</v>
      </c>
      <c r="EQ21" s="43">
        <f t="shared" si="47"/>
        <v>1.1122957060380417E-2</v>
      </c>
      <c r="ER21" s="13">
        <f ca="1">'13年1-9支出明细'!BJ16/9*12</f>
        <v>0</v>
      </c>
      <c r="ES21" s="13">
        <f t="shared" si="112"/>
        <v>0</v>
      </c>
      <c r="ET21" s="43">
        <f t="shared" si="48"/>
        <v>0</v>
      </c>
      <c r="EU21" s="13">
        <f ca="1">'13年1-9支出明细'!BK16/9*12</f>
        <v>0</v>
      </c>
      <c r="EV21" s="13">
        <f t="shared" si="113"/>
        <v>0</v>
      </c>
      <c r="EW21" s="43">
        <f t="shared" si="49"/>
        <v>0</v>
      </c>
      <c r="EX21" s="13">
        <f ca="1">'13年1-9支出明细'!BL16/9*12</f>
        <v>0</v>
      </c>
      <c r="EY21" s="13">
        <f t="shared" si="114"/>
        <v>0</v>
      </c>
      <c r="EZ21" s="43">
        <f t="shared" si="50"/>
        <v>0</v>
      </c>
      <c r="FA21" s="13">
        <f ca="1">'13年1-9支出明细'!BM16/9*12</f>
        <v>0</v>
      </c>
      <c r="FB21" s="13">
        <f t="shared" si="115"/>
        <v>0</v>
      </c>
      <c r="FC21" s="43">
        <f t="shared" si="51"/>
        <v>0</v>
      </c>
      <c r="FD21" s="13">
        <f ca="1">'13年1-9支出明细'!BN16/9*12</f>
        <v>20798.133333333335</v>
      </c>
      <c r="FE21" s="13">
        <f ca="1">Sheet2!EX15+Sheet2!BF15</f>
        <v>0</v>
      </c>
      <c r="FF21" s="13">
        <f t="shared" si="116"/>
        <v>25298.88675155766</v>
      </c>
      <c r="FG21" s="43">
        <f t="shared" si="52"/>
        <v>1.591037412267704E-2</v>
      </c>
      <c r="FH21" s="13">
        <f ca="1">'13年1-9支出明细'!BP16/9*12</f>
        <v>0</v>
      </c>
      <c r="FI21" s="13">
        <f t="shared" si="117"/>
        <v>0</v>
      </c>
      <c r="FJ21" s="43">
        <f t="shared" si="53"/>
        <v>0</v>
      </c>
      <c r="FK21" s="13">
        <f ca="1">'13年1-9支出明细'!BQ16/9*12</f>
        <v>0</v>
      </c>
      <c r="FL21" s="13">
        <f t="shared" si="118"/>
        <v>0</v>
      </c>
      <c r="FM21" s="43">
        <f t="shared" si="54"/>
        <v>0</v>
      </c>
      <c r="FN21" s="13">
        <f ca="1">'13年1-9支出明细'!BR16/9*12</f>
        <v>0</v>
      </c>
      <c r="FO21" s="13">
        <v>0</v>
      </c>
      <c r="FP21" s="13"/>
      <c r="FQ21" s="43"/>
      <c r="FR21" s="13">
        <f ca="1">'13年1-9支出明细'!BT16/9*12</f>
        <v>0</v>
      </c>
      <c r="FS21" s="13">
        <f t="shared" si="119"/>
        <v>0</v>
      </c>
      <c r="FT21" s="43">
        <f t="shared" si="55"/>
        <v>0</v>
      </c>
      <c r="FU21" s="12">
        <f ca="1">'13年1-9支出明细'!BU16/9*12</f>
        <v>71247.266666666663</v>
      </c>
      <c r="FV21" s="12">
        <f t="shared" si="120"/>
        <v>86665.303172625849</v>
      </c>
      <c r="FW21" s="43">
        <f t="shared" si="56"/>
        <v>2.4624987445498164E-3</v>
      </c>
      <c r="FX21" s="12">
        <f ca="1">'13年1-9支出明细'!BV16/9*12</f>
        <v>0</v>
      </c>
      <c r="FY21" s="12">
        <f t="shared" si="121"/>
        <v>0</v>
      </c>
      <c r="FZ21" s="43">
        <f t="shared" si="57"/>
        <v>0</v>
      </c>
      <c r="GA21" s="12">
        <f ca="1">'13年1-9支出明细'!BW16/9*12</f>
        <v>0</v>
      </c>
      <c r="GB21" s="12">
        <f t="shared" si="122"/>
        <v>0</v>
      </c>
      <c r="GC21" s="43">
        <f t="shared" si="58"/>
        <v>0</v>
      </c>
      <c r="GD21" s="12">
        <f ca="1">'13年1-9支出明细'!BX16/9*12</f>
        <v>0</v>
      </c>
      <c r="GE21" s="12">
        <f t="shared" si="123"/>
        <v>0</v>
      </c>
      <c r="GF21" s="43">
        <f t="shared" si="59"/>
        <v>0</v>
      </c>
      <c r="GG21" s="27">
        <f t="shared" si="68"/>
        <v>410.78666666666663</v>
      </c>
      <c r="GH21" s="27">
        <f t="shared" si="124"/>
        <v>499.68163933220927</v>
      </c>
      <c r="GI21" s="43">
        <f t="shared" si="60"/>
        <v>2.4987110660645455E-4</v>
      </c>
      <c r="GJ21" s="13">
        <f ca="1">'13年1-9支出明细'!BZ16/9*12</f>
        <v>0</v>
      </c>
      <c r="GK21" s="13">
        <f t="shared" si="125"/>
        <v>0</v>
      </c>
      <c r="GL21" s="43">
        <f t="shared" si="61"/>
        <v>0</v>
      </c>
      <c r="GM21" s="13">
        <f ca="1">'13年1-9支出明细'!CA16/9*12</f>
        <v>0</v>
      </c>
      <c r="GN21" s="13">
        <f t="shared" si="126"/>
        <v>0</v>
      </c>
      <c r="GO21" s="43">
        <f t="shared" si="62"/>
        <v>0</v>
      </c>
      <c r="GP21" s="13">
        <f ca="1">'13年1-9支出明细'!CB16/9*12</f>
        <v>0</v>
      </c>
      <c r="GQ21" s="13"/>
      <c r="GR21" s="40"/>
      <c r="GS21" s="13">
        <f ca="1">'13年1-9支出明细'!CC16/9*12</f>
        <v>0</v>
      </c>
      <c r="GT21" s="13">
        <f t="shared" si="127"/>
        <v>0</v>
      </c>
      <c r="GU21" s="43">
        <f t="shared" si="63"/>
        <v>0</v>
      </c>
      <c r="GV21" s="13">
        <f ca="1">'13年1-9支出明细'!CD16/9*12</f>
        <v>410.78666666666663</v>
      </c>
      <c r="GW21" s="13">
        <f t="shared" si="128"/>
        <v>499.68163933220927</v>
      </c>
      <c r="GX21" s="56">
        <f t="shared" si="64"/>
        <v>1.9851670155695369E-3</v>
      </c>
    </row>
    <row r="22" spans="1:206">
      <c r="A22" s="18">
        <v>114</v>
      </c>
      <c r="B22" s="3" t="s">
        <v>497</v>
      </c>
      <c r="C22" s="3" t="s">
        <v>311</v>
      </c>
      <c r="D22" s="12">
        <f t="shared" si="65"/>
        <v>11750966.489999998</v>
      </c>
      <c r="E22" s="12">
        <f t="shared" si="66"/>
        <v>9254181.3333333321</v>
      </c>
      <c r="F22" s="13">
        <f>F23+F24+F25+F26</f>
        <v>4411080</v>
      </c>
      <c r="G22" s="26">
        <f t="shared" si="69"/>
        <v>5365645.6367267407</v>
      </c>
      <c r="H22" s="40">
        <f t="shared" si="70"/>
        <v>6.4583765982545047E-2</v>
      </c>
      <c r="I22" s="13">
        <f>I23+I24+I25+I26</f>
        <v>2526910</v>
      </c>
      <c r="J22" s="13">
        <f t="shared" si="71"/>
        <v>3073737.8637207136</v>
      </c>
      <c r="K22" s="40">
        <f t="shared" si="5"/>
        <v>6.8064919491712839E-2</v>
      </c>
      <c r="L22" s="13">
        <f>L23+L24+L25+L26</f>
        <v>1984986</v>
      </c>
      <c r="M22" s="13">
        <f t="shared" si="72"/>
        <v>2414540.536527033</v>
      </c>
      <c r="N22" s="40">
        <f t="shared" si="6"/>
        <v>6.4583765982545047E-2</v>
      </c>
      <c r="O22" s="13">
        <f ca="1">O23+O24+O25+O26</f>
        <v>297146.66666666663</v>
      </c>
      <c r="P22" s="13">
        <f ca="1">P23+P24+P25+P26</f>
        <v>25544</v>
      </c>
      <c r="Q22" s="13">
        <f t="shared" si="73"/>
        <v>361449.73917224229</v>
      </c>
      <c r="R22" s="43">
        <f t="shared" si="7"/>
        <v>4.4509819781764867E-2</v>
      </c>
      <c r="S22" s="13">
        <f ca="1">S23+S24+S25+S26</f>
        <v>30474.666666666664</v>
      </c>
      <c r="T22" s="13">
        <f t="shared" si="74"/>
        <v>37069.439282602405</v>
      </c>
      <c r="U22" s="43">
        <f t="shared" si="8"/>
        <v>1.2513461442650557E-2</v>
      </c>
      <c r="V22" s="13">
        <f ca="1">V23+V24+V25+V26</f>
        <v>0</v>
      </c>
      <c r="W22" s="13">
        <f t="shared" si="75"/>
        <v>0</v>
      </c>
      <c r="X22" s="43">
        <f t="shared" si="9"/>
        <v>0</v>
      </c>
      <c r="Y22" s="13">
        <f ca="1">Y23+Y24+Y25+Y26</f>
        <v>0</v>
      </c>
      <c r="Z22" s="13">
        <f t="shared" si="76"/>
        <v>0</v>
      </c>
      <c r="AA22" s="43">
        <f t="shared" si="10"/>
        <v>0</v>
      </c>
      <c r="AB22" s="13">
        <f ca="1">AB23+AB24+AB25+AB26</f>
        <v>0</v>
      </c>
      <c r="AC22" s="13">
        <f t="shared" si="77"/>
        <v>0</v>
      </c>
      <c r="AD22" s="43">
        <f t="shared" si="11"/>
        <v>0</v>
      </c>
      <c r="AE22" s="13">
        <f ca="1">AE23+AE24+AE25+AE26</f>
        <v>0</v>
      </c>
      <c r="AF22" s="13">
        <f t="shared" si="78"/>
        <v>0</v>
      </c>
      <c r="AG22" s="43">
        <f t="shared" si="12"/>
        <v>0</v>
      </c>
      <c r="AH22" s="13">
        <f ca="1">AH23+AH24+AH25+AH26</f>
        <v>0</v>
      </c>
      <c r="AI22" s="13">
        <f t="shared" si="79"/>
        <v>0</v>
      </c>
      <c r="AJ22" s="43">
        <f t="shared" si="13"/>
        <v>0</v>
      </c>
      <c r="AK22" s="13">
        <f ca="1">AK23+AK24+AK25+AK26</f>
        <v>0</v>
      </c>
      <c r="AL22" s="13">
        <f t="shared" si="80"/>
        <v>0</v>
      </c>
      <c r="AM22" s="43">
        <f t="shared" si="14"/>
        <v>0</v>
      </c>
      <c r="AN22" s="13">
        <f ca="1">AN23+AN24+AN25+AN26</f>
        <v>0</v>
      </c>
      <c r="AO22" s="13">
        <f t="shared" si="81"/>
        <v>0</v>
      </c>
      <c r="AP22" s="43">
        <f t="shared" si="15"/>
        <v>0</v>
      </c>
      <c r="AQ22" s="13">
        <f ca="1">AQ23+AQ24+AQ25+AQ26</f>
        <v>3584</v>
      </c>
      <c r="AR22" s="13">
        <f t="shared" si="82"/>
        <v>4359.5840388359848</v>
      </c>
      <c r="AS22" s="43">
        <f t="shared" si="16"/>
        <v>7.220702463137951E-4</v>
      </c>
      <c r="AT22" s="13">
        <f>AT23+AT24+AT25+AT26</f>
        <v>1776484.1566666665</v>
      </c>
      <c r="AU22" s="31">
        <f t="shared" si="83"/>
        <v>2160918.519712334</v>
      </c>
      <c r="AV22" s="43">
        <f t="shared" si="17"/>
        <v>1.7016975931462418E-2</v>
      </c>
      <c r="AW22" s="13">
        <f ca="1">AW23+AW24+AW25+AW26</f>
        <v>0</v>
      </c>
      <c r="AX22" s="13">
        <f t="shared" si="84"/>
        <v>0</v>
      </c>
      <c r="AY22" s="43">
        <f t="shared" si="18"/>
        <v>0</v>
      </c>
      <c r="AZ22" s="13">
        <f ca="1">AZ23+AZ24+AZ25+AZ26</f>
        <v>2758.84</v>
      </c>
      <c r="BA22" s="13">
        <f t="shared" si="85"/>
        <v>3355.8579323946065</v>
      </c>
      <c r="BB22" s="43">
        <f t="shared" si="19"/>
        <v>2.8302761705445444E-2</v>
      </c>
      <c r="BC22" s="13">
        <f ca="1">BC23+BC24+BC25+BC26</f>
        <v>0</v>
      </c>
      <c r="BD22" s="13">
        <f t="shared" si="86"/>
        <v>0</v>
      </c>
      <c r="BE22" s="43">
        <f t="shared" si="20"/>
        <v>0</v>
      </c>
      <c r="BF22" s="13">
        <f ca="1">BF23+BF24+BF25+BF26</f>
        <v>6162.666666666667</v>
      </c>
      <c r="BG22" s="13">
        <f t="shared" si="87"/>
        <v>7496.2788048734838</v>
      </c>
      <c r="BH22" s="43">
        <f t="shared" si="21"/>
        <v>9.0664216208929758E-3</v>
      </c>
      <c r="BI22" s="13">
        <f ca="1">BI23+BI24+BI25+BI26</f>
        <v>90291.706666666665</v>
      </c>
      <c r="BJ22" s="13">
        <f t="shared" si="88"/>
        <v>109830.99420291871</v>
      </c>
      <c r="BK22" s="43">
        <f t="shared" si="22"/>
        <v>4.4665446971954965E-2</v>
      </c>
      <c r="BL22" s="13">
        <f ca="1">BL23+BL24+BL25+BL26</f>
        <v>1520862.6533333331</v>
      </c>
      <c r="BM22" s="13">
        <f ca="1">BM23+BM24+BM25+BM26</f>
        <v>156408.29</v>
      </c>
      <c r="BN22" s="13">
        <f t="shared" si="89"/>
        <v>1849980.0638207996</v>
      </c>
      <c r="BO22" s="43">
        <f t="shared" si="23"/>
        <v>1.7196652393615057E-2</v>
      </c>
      <c r="BP22" s="13">
        <f ca="1">BP23+BP24+BP25+BP26</f>
        <v>182866.34666666665</v>
      </c>
      <c r="BQ22" s="13">
        <f t="shared" si="90"/>
        <v>222438.95261390845</v>
      </c>
      <c r="BR22" s="43">
        <f t="shared" si="24"/>
        <v>4.0343727393941854E-2</v>
      </c>
      <c r="BS22" s="13">
        <f ca="1">BS23+BS24+BS25+BS26</f>
        <v>25682.760000000002</v>
      </c>
      <c r="BT22" s="13">
        <f t="shared" si="91"/>
        <v>31240.5554043681</v>
      </c>
      <c r="BU22" s="43">
        <f t="shared" si="25"/>
        <v>2.2896872218027362E-2</v>
      </c>
      <c r="BV22" s="13">
        <f>BV23+BV24+BV25+BV26</f>
        <v>29298.373333333333</v>
      </c>
      <c r="BW22" s="30">
        <f t="shared" si="92"/>
        <v>35638.59395866569</v>
      </c>
      <c r="BX22" s="43">
        <f t="shared" si="26"/>
        <v>1.0955051993528597E-4</v>
      </c>
      <c r="BY22" s="13">
        <f ca="1">BY23+BY24+BY25+BY26</f>
        <v>29298.373333333333</v>
      </c>
      <c r="BZ22" s="13">
        <f t="shared" si="93"/>
        <v>35638.59395866569</v>
      </c>
      <c r="CA22" s="43">
        <f t="shared" si="27"/>
        <v>1.2681617653875901E-4</v>
      </c>
      <c r="CB22" s="13">
        <f ca="1">CB23+CB24+CB25+CB26</f>
        <v>0</v>
      </c>
      <c r="CC22" s="13">
        <f ca="1">CC23+CC24+CC25+CC26</f>
        <v>0</v>
      </c>
      <c r="CD22" s="13">
        <f t="shared" si="94"/>
        <v>0</v>
      </c>
      <c r="CE22" s="43">
        <f t="shared" si="28"/>
        <v>0</v>
      </c>
      <c r="CF22" s="13">
        <f>CF23+CF24+CF25+CF26</f>
        <v>178733.99999999997</v>
      </c>
      <c r="CG22" s="30">
        <f t="shared" si="95"/>
        <v>217412.35870460683</v>
      </c>
      <c r="CH22" s="43">
        <f t="shared" si="29"/>
        <v>1.8417002864571299E-3</v>
      </c>
      <c r="CI22" s="13">
        <f ca="1">CI23+CI24+CI25+CI26</f>
        <v>0</v>
      </c>
      <c r="CJ22" s="13">
        <f t="shared" si="96"/>
        <v>0</v>
      </c>
      <c r="CK22" s="43">
        <f t="shared" si="30"/>
        <v>0</v>
      </c>
      <c r="CL22" s="13">
        <f ca="1">CL23+CL24+CL25+CL26</f>
        <v>0</v>
      </c>
      <c r="CM22" s="13">
        <f t="shared" si="97"/>
        <v>0</v>
      </c>
      <c r="CN22" s="43">
        <f t="shared" si="31"/>
        <v>0</v>
      </c>
      <c r="CO22" s="13">
        <f ca="1">CO23+CO24+CO25+CO26</f>
        <v>0</v>
      </c>
      <c r="CP22" s="13">
        <f t="shared" si="98"/>
        <v>0</v>
      </c>
      <c r="CQ22" s="43">
        <f t="shared" si="32"/>
        <v>0</v>
      </c>
      <c r="CR22" s="13">
        <f ca="1">CR23+CR24+CR25+CR26</f>
        <v>0</v>
      </c>
      <c r="CS22" s="13">
        <f t="shared" si="99"/>
        <v>0</v>
      </c>
      <c r="CT22" s="43">
        <f t="shared" si="33"/>
        <v>0</v>
      </c>
      <c r="CU22" s="13">
        <f ca="1">CU23+CU24+CU25+CU26</f>
        <v>0</v>
      </c>
      <c r="CV22" s="13">
        <f t="shared" si="100"/>
        <v>0</v>
      </c>
      <c r="CW22" s="43">
        <f t="shared" si="34"/>
        <v>0</v>
      </c>
      <c r="CX22" s="13">
        <f ca="1">CX23+CX24+CX25+CX26</f>
        <v>0</v>
      </c>
      <c r="CY22" s="13">
        <f t="shared" si="101"/>
        <v>0</v>
      </c>
      <c r="CZ22" s="13">
        <f ca="1">CZ23+CZ24+CZ25+CZ26</f>
        <v>0</v>
      </c>
      <c r="DA22" s="43">
        <f t="shared" si="35"/>
        <v>0</v>
      </c>
      <c r="DB22" s="13">
        <f ca="1">DB23+DB24+DB25+DB26</f>
        <v>0</v>
      </c>
      <c r="DC22" s="13">
        <f t="shared" si="102"/>
        <v>0</v>
      </c>
      <c r="DD22" s="43">
        <f t="shared" si="36"/>
        <v>0</v>
      </c>
      <c r="DE22" s="13">
        <f ca="1">DE23+DE24+DE25+DE26</f>
        <v>0</v>
      </c>
      <c r="DF22" s="13">
        <f t="shared" si="103"/>
        <v>0</v>
      </c>
      <c r="DG22" s="43">
        <f t="shared" si="37"/>
        <v>0</v>
      </c>
      <c r="DH22" s="13">
        <f ca="1">DH23+DH24+DH25+DH26</f>
        <v>0</v>
      </c>
      <c r="DI22" s="13">
        <f ca="1">DI23+DI24+DI25+DI26</f>
        <v>0</v>
      </c>
      <c r="DJ22" s="13"/>
      <c r="DK22" s="43">
        <f t="shared" si="38"/>
        <v>0</v>
      </c>
      <c r="DL22" s="13">
        <f t="shared" ref="DL22:DT22" si="131">DL23+DL24+DL25+DL26</f>
        <v>0</v>
      </c>
      <c r="DM22" s="13">
        <f t="shared" si="104"/>
        <v>0</v>
      </c>
      <c r="DN22" s="13">
        <f t="shared" si="131"/>
        <v>0</v>
      </c>
      <c r="DO22" s="13">
        <f t="shared" si="131"/>
        <v>0</v>
      </c>
      <c r="DP22" s="13">
        <f t="shared" si="131"/>
        <v>0</v>
      </c>
      <c r="DQ22" s="13">
        <f t="shared" si="131"/>
        <v>0</v>
      </c>
      <c r="DR22" s="13">
        <f t="shared" si="131"/>
        <v>0</v>
      </c>
      <c r="DS22" s="13">
        <f t="shared" si="131"/>
        <v>0</v>
      </c>
      <c r="DT22" s="13">
        <f t="shared" si="131"/>
        <v>0</v>
      </c>
      <c r="DU22" s="43">
        <f t="shared" si="40"/>
        <v>0</v>
      </c>
      <c r="DV22" s="13">
        <f ca="1">DV23+DV24+DV25+DV26</f>
        <v>27818.666666666668</v>
      </c>
      <c r="DW22" s="13">
        <f t="shared" si="105"/>
        <v>33838.676110965025</v>
      </c>
      <c r="DX22" s="43">
        <f t="shared" si="41"/>
        <v>1.2297405780205092E-2</v>
      </c>
      <c r="DY22" s="13">
        <f ca="1">DY23+DY24+DY25+DY26</f>
        <v>0</v>
      </c>
      <c r="DZ22" s="13">
        <f t="shared" si="106"/>
        <v>0</v>
      </c>
      <c r="EA22" s="43">
        <f t="shared" si="42"/>
        <v>0</v>
      </c>
      <c r="EB22" s="13">
        <f ca="1">EB23+EB24+EB25+EB26</f>
        <v>0</v>
      </c>
      <c r="EC22" s="13">
        <f t="shared" si="107"/>
        <v>0</v>
      </c>
      <c r="ED22" s="43">
        <f t="shared" si="43"/>
        <v>0</v>
      </c>
      <c r="EE22" s="13">
        <f ca="1">EE23+EE24+EE25+EE26</f>
        <v>0</v>
      </c>
      <c r="EF22" s="13">
        <f t="shared" si="108"/>
        <v>0</v>
      </c>
      <c r="EG22" s="13">
        <f ca="1">EG23+EG24+EG25+EG26</f>
        <v>0</v>
      </c>
      <c r="EH22" s="43">
        <f t="shared" si="44"/>
        <v>0</v>
      </c>
      <c r="EI22" s="13">
        <f ca="1">EI23+EI24+EI25+EI26</f>
        <v>0</v>
      </c>
      <c r="EJ22" s="13">
        <f t="shared" si="109"/>
        <v>0</v>
      </c>
      <c r="EK22" s="43">
        <f t="shared" si="45"/>
        <v>0</v>
      </c>
      <c r="EL22" s="13">
        <f ca="1">EL23+EL24+EL25+EL26</f>
        <v>0</v>
      </c>
      <c r="EM22" s="13">
        <f t="shared" si="110"/>
        <v>0</v>
      </c>
      <c r="EN22" s="43">
        <f t="shared" si="46"/>
        <v>0</v>
      </c>
      <c r="EO22" s="13">
        <f ca="1">EO23+EO24+EO25+EO26</f>
        <v>49973.333333333336</v>
      </c>
      <c r="EP22" s="13">
        <f t="shared" si="111"/>
        <v>60787.652446269611</v>
      </c>
      <c r="EQ22" s="43">
        <f t="shared" si="47"/>
        <v>4.168884306230581E-2</v>
      </c>
      <c r="ER22" s="13">
        <f ca="1">ER23+ER24+ER25+ER26</f>
        <v>0</v>
      </c>
      <c r="ES22" s="13">
        <f t="shared" si="112"/>
        <v>0</v>
      </c>
      <c r="ET22" s="43">
        <f t="shared" si="48"/>
        <v>0</v>
      </c>
      <c r="EU22" s="13">
        <f ca="1">EU23+EU24+EU25+EU26</f>
        <v>0</v>
      </c>
      <c r="EV22" s="13">
        <f t="shared" si="113"/>
        <v>0</v>
      </c>
      <c r="EW22" s="43">
        <f t="shared" si="49"/>
        <v>0</v>
      </c>
      <c r="EX22" s="13">
        <f ca="1">EX23+EX24+EX25+EX26</f>
        <v>0</v>
      </c>
      <c r="EY22" s="13">
        <f t="shared" si="114"/>
        <v>0</v>
      </c>
      <c r="EZ22" s="43">
        <f t="shared" si="50"/>
        <v>0</v>
      </c>
      <c r="FA22" s="13">
        <f ca="1">FA23+FA24+FA25+FA26</f>
        <v>0</v>
      </c>
      <c r="FB22" s="13">
        <f t="shared" si="115"/>
        <v>0</v>
      </c>
      <c r="FC22" s="43">
        <f t="shared" si="51"/>
        <v>0</v>
      </c>
      <c r="FD22" s="13">
        <f ca="1">FD23+FD24+FD25+FD26</f>
        <v>99875.333333333343</v>
      </c>
      <c r="FE22" s="13">
        <f ca="1">FE23+FE24+FE25+FE26</f>
        <v>0</v>
      </c>
      <c r="FF22" s="13">
        <f t="shared" si="116"/>
        <v>121488.53489771865</v>
      </c>
      <c r="FG22" s="43">
        <f t="shared" si="52"/>
        <v>7.6403679767434757E-2</v>
      </c>
      <c r="FH22" s="13">
        <f ca="1">FH23+FH24+FH25+FH26</f>
        <v>0</v>
      </c>
      <c r="FI22" s="13">
        <f t="shared" si="117"/>
        <v>0</v>
      </c>
      <c r="FJ22" s="43">
        <f t="shared" si="53"/>
        <v>0</v>
      </c>
      <c r="FK22" s="13">
        <f ca="1">FK23+FK24+FK25+FK26</f>
        <v>1066.6666666666665</v>
      </c>
      <c r="FL22" s="13">
        <f t="shared" si="118"/>
        <v>1297.4952496535668</v>
      </c>
      <c r="FM22" s="43">
        <f t="shared" si="54"/>
        <v>7.1966067998938494E-3</v>
      </c>
      <c r="FN22" s="13">
        <f ca="1">FN23+FN24+FN25+FN26</f>
        <v>0</v>
      </c>
      <c r="FO22" s="13">
        <f ca="1">FO23+FO24+FO25+FO26</f>
        <v>0</v>
      </c>
      <c r="FP22" s="13"/>
      <c r="FQ22" s="43"/>
      <c r="FR22" s="13">
        <f ca="1">FR23+FR24+FR25+FR26</f>
        <v>0</v>
      </c>
      <c r="FS22" s="13">
        <f t="shared" si="119"/>
        <v>0</v>
      </c>
      <c r="FT22" s="43">
        <f t="shared" si="55"/>
        <v>0</v>
      </c>
      <c r="FU22" s="13">
        <f ca="1">FU23+FU24+FU25+FU26</f>
        <v>512268.62666666671</v>
      </c>
      <c r="FV22" s="12">
        <f t="shared" si="120"/>
        <v>623124.47779364674</v>
      </c>
      <c r="FW22" s="43">
        <f t="shared" si="56"/>
        <v>1.7705392909186581E-2</v>
      </c>
      <c r="FX22" s="13">
        <f ca="1">FX23+FX24+FX25+FX26</f>
        <v>0</v>
      </c>
      <c r="FY22" s="12">
        <f t="shared" si="121"/>
        <v>0</v>
      </c>
      <c r="FZ22" s="43">
        <f t="shared" si="57"/>
        <v>0</v>
      </c>
      <c r="GA22" s="13">
        <f ca="1">GA23+GA24+GA25+GA26</f>
        <v>0</v>
      </c>
      <c r="GB22" s="12">
        <f t="shared" si="122"/>
        <v>0</v>
      </c>
      <c r="GC22" s="43">
        <f t="shared" si="58"/>
        <v>0</v>
      </c>
      <c r="GD22" s="13">
        <f ca="1">GD23+GD24+GD25+GD26</f>
        <v>0</v>
      </c>
      <c r="GE22" s="12">
        <f t="shared" si="123"/>
        <v>0</v>
      </c>
      <c r="GF22" s="43">
        <f t="shared" si="59"/>
        <v>0</v>
      </c>
      <c r="GG22" s="13">
        <f>GG23+GG24+GG25+GG26</f>
        <v>0</v>
      </c>
      <c r="GH22" s="27">
        <f t="shared" si="124"/>
        <v>0</v>
      </c>
      <c r="GI22" s="43">
        <f t="shared" si="60"/>
        <v>0</v>
      </c>
      <c r="GJ22" s="13">
        <f ca="1">GJ23+GJ24+GJ25+GJ26</f>
        <v>0</v>
      </c>
      <c r="GK22" s="13">
        <f t="shared" si="125"/>
        <v>0</v>
      </c>
      <c r="GL22" s="43">
        <f t="shared" si="61"/>
        <v>0</v>
      </c>
      <c r="GM22" s="13">
        <f ca="1">GM23+GM24+GM25+GM26</f>
        <v>0</v>
      </c>
      <c r="GN22" s="13">
        <f t="shared" si="126"/>
        <v>0</v>
      </c>
      <c r="GO22" s="43">
        <f t="shared" si="62"/>
        <v>0</v>
      </c>
      <c r="GP22" s="13">
        <f ca="1">GP23+GP24+GP25+GP26</f>
        <v>0</v>
      </c>
      <c r="GQ22" s="13"/>
      <c r="GR22" s="40"/>
      <c r="GS22" s="13">
        <f ca="1">GS23+GS24+GS25+GS26</f>
        <v>0</v>
      </c>
      <c r="GT22" s="13">
        <f t="shared" si="127"/>
        <v>0</v>
      </c>
      <c r="GU22" s="43">
        <f t="shared" si="63"/>
        <v>0</v>
      </c>
      <c r="GV22" s="13">
        <f ca="1">GV23+GV24+GV25+GV26</f>
        <v>0</v>
      </c>
      <c r="GW22" s="13">
        <f t="shared" si="128"/>
        <v>0</v>
      </c>
      <c r="GX22" s="56">
        <f t="shared" si="64"/>
        <v>0</v>
      </c>
    </row>
    <row r="23" spans="1:206">
      <c r="A23" s="18">
        <v>11401</v>
      </c>
      <c r="B23" s="3" t="s">
        <v>498</v>
      </c>
      <c r="C23" s="3" t="s">
        <v>312</v>
      </c>
      <c r="D23" s="12">
        <f t="shared" si="65"/>
        <v>3321681.7100000004</v>
      </c>
      <c r="E23" s="12">
        <f t="shared" si="66"/>
        <v>2827136.9333333336</v>
      </c>
      <c r="F23" s="13">
        <v>1368648</v>
      </c>
      <c r="G23" s="26">
        <f t="shared" si="69"/>
        <v>1664825.8860448643</v>
      </c>
      <c r="H23" s="40">
        <f t="shared" si="70"/>
        <v>2.0038730230346833E-2</v>
      </c>
      <c r="I23" s="13">
        <v>764512</v>
      </c>
      <c r="J23" s="13">
        <f t="shared" si="71"/>
        <v>929953.7702842009</v>
      </c>
      <c r="K23" s="40">
        <f t="shared" si="5"/>
        <v>2.0592916934298554E-2</v>
      </c>
      <c r="L23" s="13">
        <v>615891.6</v>
      </c>
      <c r="M23" s="13">
        <f t="shared" si="72"/>
        <v>749171.64872018888</v>
      </c>
      <c r="N23" s="40">
        <f t="shared" si="6"/>
        <v>2.0038730230346836E-2</v>
      </c>
      <c r="O23" s="13">
        <f ca="1">'13年1-9支出明细'!I18/9*12</f>
        <v>70693.333333333343</v>
      </c>
      <c r="P23" s="13">
        <v>5544</v>
      </c>
      <c r="Q23" s="13">
        <f t="shared" si="73"/>
        <v>85991.497670790151</v>
      </c>
      <c r="R23" s="43">
        <f t="shared" si="7"/>
        <v>1.0589206877991447E-2</v>
      </c>
      <c r="S23" s="13">
        <f ca="1">'13年1-9支出明细'!K18/9*12</f>
        <v>5514.6666666666661</v>
      </c>
      <c r="T23" s="13">
        <f t="shared" si="74"/>
        <v>6708.0504407089402</v>
      </c>
      <c r="U23" s="43">
        <f t="shared" si="8"/>
        <v>2.2644240692510807E-3</v>
      </c>
      <c r="V23" s="13">
        <f ca="1">'13年1-9支出明细'!L18/9*12</f>
        <v>0</v>
      </c>
      <c r="W23" s="13">
        <f t="shared" si="75"/>
        <v>0</v>
      </c>
      <c r="X23" s="43">
        <f t="shared" si="9"/>
        <v>0</v>
      </c>
      <c r="Y23" s="13">
        <f ca="1">'13年1-9支出明细'!M18/9*12</f>
        <v>0</v>
      </c>
      <c r="Z23" s="13">
        <f t="shared" si="76"/>
        <v>0</v>
      </c>
      <c r="AA23" s="43">
        <f t="shared" si="10"/>
        <v>0</v>
      </c>
      <c r="AB23" s="13">
        <f ca="1">'13年1-9支出明细'!N18/9*12</f>
        <v>0</v>
      </c>
      <c r="AC23" s="13">
        <f t="shared" si="77"/>
        <v>0</v>
      </c>
      <c r="AD23" s="43">
        <f t="shared" si="11"/>
        <v>0</v>
      </c>
      <c r="AE23" s="13">
        <f ca="1">'13年1-9支出明细'!O18/9*12</f>
        <v>0</v>
      </c>
      <c r="AF23" s="13">
        <f t="shared" si="78"/>
        <v>0</v>
      </c>
      <c r="AG23" s="43">
        <f t="shared" si="12"/>
        <v>0</v>
      </c>
      <c r="AH23" s="13">
        <f ca="1">'13年1-9支出明细'!P18/9*12</f>
        <v>0</v>
      </c>
      <c r="AI23" s="13">
        <f t="shared" si="79"/>
        <v>0</v>
      </c>
      <c r="AJ23" s="43">
        <f t="shared" si="13"/>
        <v>0</v>
      </c>
      <c r="AK23" s="13">
        <f ca="1">'13年1-9支出明细'!Q18/9*12</f>
        <v>0</v>
      </c>
      <c r="AL23" s="13">
        <f t="shared" si="80"/>
        <v>0</v>
      </c>
      <c r="AM23" s="43">
        <f t="shared" si="14"/>
        <v>0</v>
      </c>
      <c r="AN23" s="13">
        <f ca="1">'13年1-9支出明细'!R18/9*12</f>
        <v>0</v>
      </c>
      <c r="AO23" s="13">
        <f t="shared" si="81"/>
        <v>0</v>
      </c>
      <c r="AP23" s="43">
        <f t="shared" si="15"/>
        <v>0</v>
      </c>
      <c r="AQ23" s="13">
        <f ca="1">'13年1-9支出明细'!S18/9*12</f>
        <v>1877.3333333333335</v>
      </c>
      <c r="AR23" s="13">
        <f t="shared" si="82"/>
        <v>2283.591639390278</v>
      </c>
      <c r="AS23" s="43">
        <f t="shared" si="16"/>
        <v>3.782272718786546E-4</v>
      </c>
      <c r="AT23" s="12">
        <f>AW23+AZ23+BC23+BF23+BI23+BL23+BM23</f>
        <v>286649.46999999997</v>
      </c>
      <c r="AU23" s="31">
        <f t="shared" si="83"/>
        <v>348680.93028816802</v>
      </c>
      <c r="AV23" s="43">
        <f t="shared" si="17"/>
        <v>2.7458207907179954E-3</v>
      </c>
      <c r="AW23" s="13">
        <f ca="1">'13年1-9支出明细'!U18/9*12</f>
        <v>0</v>
      </c>
      <c r="AX23" s="13">
        <f t="shared" si="84"/>
        <v>0</v>
      </c>
      <c r="AY23" s="43">
        <f t="shared" si="18"/>
        <v>0</v>
      </c>
      <c r="AZ23" s="13">
        <f ca="1">'13年1-9支出明细'!V18/9*12</f>
        <v>39.946666666666665</v>
      </c>
      <c r="BA23" s="13">
        <f t="shared" si="85"/>
        <v>48.591197099526084</v>
      </c>
      <c r="BB23" s="43">
        <f t="shared" si="19"/>
        <v>4.0981027808554584E-4</v>
      </c>
      <c r="BC23" s="13">
        <f ca="1">'13年1-9支出明细'!W18/9*12</f>
        <v>0</v>
      </c>
      <c r="BD23" s="13">
        <f t="shared" si="86"/>
        <v>0</v>
      </c>
      <c r="BE23" s="43">
        <f t="shared" si="20"/>
        <v>0</v>
      </c>
      <c r="BF23" s="13">
        <f ca="1">'13年1-9支出明细'!X18/9*12</f>
        <v>1544</v>
      </c>
      <c r="BG23" s="13">
        <f t="shared" si="87"/>
        <v>1878.1243738735384</v>
      </c>
      <c r="BH23" s="43">
        <f t="shared" si="21"/>
        <v>2.2715093546071107E-3</v>
      </c>
      <c r="BI23" s="13">
        <f ca="1">'13年1-9支出明细'!Y18/9*12</f>
        <v>24600.733333333334</v>
      </c>
      <c r="BJ23" s="13">
        <f t="shared" si="88"/>
        <v>29924.376223119521</v>
      </c>
      <c r="BK23" s="43">
        <f t="shared" si="22"/>
        <v>1.2169475921279203E-2</v>
      </c>
      <c r="BL23" s="13">
        <f ca="1">'13年1-9支出明细'!Z18/9*12</f>
        <v>246085.36</v>
      </c>
      <c r="BM23" s="13">
        <f ca="1">Sheet2!EP17+Sheet2!V17</f>
        <v>14379.43</v>
      </c>
      <c r="BN23" s="13">
        <f t="shared" si="89"/>
        <v>299338.6740087074</v>
      </c>
      <c r="BO23" s="43">
        <f t="shared" si="23"/>
        <v>2.7825289718322209E-3</v>
      </c>
      <c r="BP23" s="13">
        <f ca="1">'13年1-9支出明细'!AB18/9*12</f>
        <v>12439.173333333332</v>
      </c>
      <c r="BQ23" s="13">
        <f t="shared" si="90"/>
        <v>15131.032790266241</v>
      </c>
      <c r="BR23" s="43">
        <f t="shared" si="24"/>
        <v>2.7443136865459572E-3</v>
      </c>
      <c r="BS23" s="13">
        <f ca="1">'13年1-9支出明细'!AC18/9*12</f>
        <v>6737.4266666666663</v>
      </c>
      <c r="BT23" s="13">
        <f t="shared" si="91"/>
        <v>8195.4179014586862</v>
      </c>
      <c r="BU23" s="43">
        <f t="shared" si="25"/>
        <v>6.0065973230679524E-3</v>
      </c>
      <c r="BV23" s="12">
        <f t="shared" si="130"/>
        <v>27716.906666666666</v>
      </c>
      <c r="BW23" s="30">
        <f t="shared" si="92"/>
        <v>33714.89506414807</v>
      </c>
      <c r="BX23" s="43">
        <f t="shared" si="26"/>
        <v>1.0363720544432252E-4</v>
      </c>
      <c r="BY23" s="13">
        <f ca="1">'13年1-9支出明细'!AE18/9*12</f>
        <v>27716.906666666666</v>
      </c>
      <c r="BZ23" s="13">
        <f t="shared" si="93"/>
        <v>33714.89506414807</v>
      </c>
      <c r="CA23" s="43">
        <f t="shared" si="27"/>
        <v>1.1997089698318768E-4</v>
      </c>
      <c r="CB23" s="13">
        <f ca="1">'13年1-9支出明细'!AF18/9*12</f>
        <v>0</v>
      </c>
      <c r="CC23" s="13">
        <f ca="1">Sheet2!BP17+Sheet2!ET17</f>
        <v>0</v>
      </c>
      <c r="CD23" s="13">
        <f t="shared" si="94"/>
        <v>0</v>
      </c>
      <c r="CE23" s="43">
        <f t="shared" si="28"/>
        <v>0</v>
      </c>
      <c r="CF23" s="12">
        <f>CI23+CL23+CO23+CR23+CU23+CX23++DB23+DE23+DH23+DL23+DV23+DY23+EI23+EL23+EO23+ER23+EU23+EX23+FA23+FD23+FE23+FH23+FK23+FN23+FR23</f>
        <v>103387.33333333333</v>
      </c>
      <c r="CG23" s="30">
        <f t="shared" si="95"/>
        <v>125760.53800720301</v>
      </c>
      <c r="CH23" s="43">
        <f t="shared" si="29"/>
        <v>1.0653176307587745E-3</v>
      </c>
      <c r="CI23" s="13">
        <f ca="1">'13年1-9支出明细'!AI18/9*12</f>
        <v>0</v>
      </c>
      <c r="CJ23" s="13">
        <f t="shared" si="96"/>
        <v>0</v>
      </c>
      <c r="CK23" s="43">
        <f t="shared" si="30"/>
        <v>0</v>
      </c>
      <c r="CL23" s="13">
        <f ca="1">'13年1-9支出明细'!AJ18/9*12</f>
        <v>0</v>
      </c>
      <c r="CM23" s="13">
        <f t="shared" si="97"/>
        <v>0</v>
      </c>
      <c r="CN23" s="43">
        <f t="shared" si="31"/>
        <v>0</v>
      </c>
      <c r="CO23" s="13">
        <f ca="1">'13年1-9支出明细'!AK18/9*12</f>
        <v>0</v>
      </c>
      <c r="CP23" s="13">
        <f t="shared" si="98"/>
        <v>0</v>
      </c>
      <c r="CQ23" s="43">
        <f t="shared" si="32"/>
        <v>0</v>
      </c>
      <c r="CR23" s="13">
        <f ca="1">'13年1-9支出明细'!AL18/9*12</f>
        <v>0</v>
      </c>
      <c r="CS23" s="13">
        <f t="shared" si="99"/>
        <v>0</v>
      </c>
      <c r="CT23" s="43">
        <f t="shared" si="33"/>
        <v>0</v>
      </c>
      <c r="CU23" s="13">
        <f ca="1">'13年1-9支出明细'!AM18/9*12</f>
        <v>0</v>
      </c>
      <c r="CV23" s="13">
        <f t="shared" si="100"/>
        <v>0</v>
      </c>
      <c r="CW23" s="43">
        <f t="shared" si="34"/>
        <v>0</v>
      </c>
      <c r="CX23" s="13">
        <f ca="1">'13年1-9支出明细'!AN18/9*12</f>
        <v>0</v>
      </c>
      <c r="CY23" s="13">
        <f t="shared" si="101"/>
        <v>0</v>
      </c>
      <c r="CZ23" s="13">
        <f ca="1">Sheet2!DG17+Sheet2!AD17</f>
        <v>0</v>
      </c>
      <c r="DA23" s="43">
        <f t="shared" si="35"/>
        <v>0</v>
      </c>
      <c r="DB23" s="13">
        <f ca="1">'13年1-9支出明细'!AP18/9*12</f>
        <v>0</v>
      </c>
      <c r="DC23" s="13">
        <f t="shared" si="102"/>
        <v>0</v>
      </c>
      <c r="DD23" s="43">
        <f t="shared" si="36"/>
        <v>0</v>
      </c>
      <c r="DE23" s="13">
        <f ca="1">'13年1-9支出明细'!AQ18/9*12</f>
        <v>0</v>
      </c>
      <c r="DF23" s="13">
        <f t="shared" si="103"/>
        <v>0</v>
      </c>
      <c r="DG23" s="43">
        <f t="shared" si="37"/>
        <v>0</v>
      </c>
      <c r="DH23" s="13">
        <f ca="1">'13年1-9支出明细'!AR18/9*12</f>
        <v>0</v>
      </c>
      <c r="DI23" s="13">
        <f ca="1">Sheet2!DK17+Sheet2!AH17</f>
        <v>0</v>
      </c>
      <c r="DJ23" s="13"/>
      <c r="DK23" s="43">
        <f t="shared" si="38"/>
        <v>0</v>
      </c>
      <c r="DL23" s="13">
        <f ca="1">'13年1-9支出明细'!AT18/9*12</f>
        <v>0</v>
      </c>
      <c r="DM23" s="13">
        <f t="shared" si="104"/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43">
        <f t="shared" si="40"/>
        <v>0</v>
      </c>
      <c r="DV23" s="13">
        <f ca="1">'13年1-9支出明细'!BB18/9*12</f>
        <v>21059.333333333332</v>
      </c>
      <c r="DW23" s="13">
        <f t="shared" si="105"/>
        <v>25616.610900816573</v>
      </c>
      <c r="DX23" s="43">
        <f t="shared" si="41"/>
        <v>9.3094025879720717E-3</v>
      </c>
      <c r="DY23" s="13">
        <f ca="1">'13年1-9支出明细'!BC18/9*12</f>
        <v>0</v>
      </c>
      <c r="DZ23" s="13">
        <f t="shared" si="106"/>
        <v>0</v>
      </c>
      <c r="EA23" s="43">
        <f t="shared" si="42"/>
        <v>0</v>
      </c>
      <c r="EB23" s="13">
        <f ca="1">'13年1-9支出明细'!BD18/9*12</f>
        <v>0</v>
      </c>
      <c r="EC23" s="13">
        <f t="shared" si="107"/>
        <v>0</v>
      </c>
      <c r="ED23" s="43">
        <f t="shared" si="43"/>
        <v>0</v>
      </c>
      <c r="EE23" s="13">
        <f ca="1">'13年1-9支出明细'!BE18/9*12</f>
        <v>0</v>
      </c>
      <c r="EF23" s="13">
        <f t="shared" si="108"/>
        <v>0</v>
      </c>
      <c r="EG23" s="13">
        <v>0</v>
      </c>
      <c r="EH23" s="43">
        <f t="shared" si="44"/>
        <v>0</v>
      </c>
      <c r="EI23" s="13">
        <f ca="1">'13年1-9支出明细'!BG18/9*12</f>
        <v>0</v>
      </c>
      <c r="EJ23" s="13">
        <f t="shared" si="109"/>
        <v>0</v>
      </c>
      <c r="EK23" s="43">
        <f t="shared" si="45"/>
        <v>0</v>
      </c>
      <c r="EL23" s="13">
        <f ca="1">'13年1-9支出明细'!BH18/9*12</f>
        <v>0</v>
      </c>
      <c r="EM23" s="13">
        <f t="shared" si="110"/>
        <v>0</v>
      </c>
      <c r="EN23" s="43">
        <f t="shared" si="46"/>
        <v>0</v>
      </c>
      <c r="EO23" s="13">
        <f ca="1">'13年1-9支出明细'!BI18/9*12</f>
        <v>39720</v>
      </c>
      <c r="EP23" s="13">
        <f t="shared" si="111"/>
        <v>48315.479358974699</v>
      </c>
      <c r="EQ23" s="43">
        <f t="shared" si="47"/>
        <v>3.3135289082873269E-2</v>
      </c>
      <c r="ER23" s="13">
        <f ca="1">'13年1-9支出明细'!BJ18/9*12</f>
        <v>0</v>
      </c>
      <c r="ES23" s="13">
        <f t="shared" si="112"/>
        <v>0</v>
      </c>
      <c r="ET23" s="43">
        <f t="shared" si="48"/>
        <v>0</v>
      </c>
      <c r="EU23" s="13">
        <f ca="1">'13年1-9支出明细'!BK18/9*12</f>
        <v>0</v>
      </c>
      <c r="EV23" s="13">
        <f t="shared" si="113"/>
        <v>0</v>
      </c>
      <c r="EW23" s="43">
        <f t="shared" si="49"/>
        <v>0</v>
      </c>
      <c r="EX23" s="13">
        <f ca="1">'13年1-9支出明细'!BL18/9*12</f>
        <v>0</v>
      </c>
      <c r="EY23" s="13">
        <f t="shared" si="114"/>
        <v>0</v>
      </c>
      <c r="EZ23" s="43">
        <f t="shared" si="50"/>
        <v>0</v>
      </c>
      <c r="FA23" s="13">
        <f ca="1">'13年1-9支出明细'!BM18/9*12</f>
        <v>0</v>
      </c>
      <c r="FB23" s="13">
        <f t="shared" si="115"/>
        <v>0</v>
      </c>
      <c r="FC23" s="43">
        <f t="shared" si="51"/>
        <v>0</v>
      </c>
      <c r="FD23" s="13">
        <f ca="1">'13年1-9支出明细'!BN18/9*12</f>
        <v>41541.333333333336</v>
      </c>
      <c r="FE23" s="13">
        <f ca="1">Sheet2!EX17+Sheet2!BF17</f>
        <v>0</v>
      </c>
      <c r="FF23" s="13">
        <f t="shared" si="116"/>
        <v>50530.95249775816</v>
      </c>
      <c r="FG23" s="43">
        <f t="shared" si="52"/>
        <v>3.1778724768000068E-2</v>
      </c>
      <c r="FH23" s="13">
        <f ca="1">'13年1-9支出明细'!BP18/9*12</f>
        <v>0</v>
      </c>
      <c r="FI23" s="13">
        <f t="shared" si="117"/>
        <v>0</v>
      </c>
      <c r="FJ23" s="43">
        <f t="shared" si="53"/>
        <v>0</v>
      </c>
      <c r="FK23" s="13">
        <f ca="1">'13年1-9支出明细'!BQ18/9*12</f>
        <v>1066.6666666666665</v>
      </c>
      <c r="FL23" s="13">
        <f t="shared" si="118"/>
        <v>1297.4952496535668</v>
      </c>
      <c r="FM23" s="43">
        <f t="shared" si="54"/>
        <v>7.1966067998938494E-3</v>
      </c>
      <c r="FN23" s="13">
        <f ca="1">'13年1-9支出明细'!BR18/9*12</f>
        <v>0</v>
      </c>
      <c r="FO23" s="13">
        <v>0</v>
      </c>
      <c r="FP23" s="13"/>
      <c r="FQ23" s="43"/>
      <c r="FR23" s="13">
        <f ca="1">'13年1-9支出明细'!BT18/9*12</f>
        <v>0</v>
      </c>
      <c r="FS23" s="13">
        <f t="shared" si="119"/>
        <v>0</v>
      </c>
      <c r="FT23" s="43">
        <f t="shared" si="55"/>
        <v>0</v>
      </c>
      <c r="FU23" s="12">
        <f ca="1">'13年1-9支出明细'!BU18/9*12</f>
        <v>76791.066666666666</v>
      </c>
      <c r="FV23" s="12">
        <f t="shared" si="120"/>
        <v>93408.791452340956</v>
      </c>
      <c r="FW23" s="43">
        <f t="shared" si="56"/>
        <v>2.6541075062431578E-3</v>
      </c>
      <c r="FX23" s="12">
        <f ca="1">'13年1-9支出明细'!BV18/9*12</f>
        <v>0</v>
      </c>
      <c r="FY23" s="12">
        <f t="shared" si="121"/>
        <v>0</v>
      </c>
      <c r="FZ23" s="43">
        <f t="shared" si="57"/>
        <v>0</v>
      </c>
      <c r="GA23" s="12">
        <f ca="1">'13年1-9支出明细'!BW18/9*12</f>
        <v>0</v>
      </c>
      <c r="GB23" s="12">
        <f t="shared" si="122"/>
        <v>0</v>
      </c>
      <c r="GC23" s="43">
        <f t="shared" si="58"/>
        <v>0</v>
      </c>
      <c r="GD23" s="12">
        <f ca="1">'13年1-9支出明细'!BX18/9*12</f>
        <v>0</v>
      </c>
      <c r="GE23" s="12">
        <f t="shared" si="123"/>
        <v>0</v>
      </c>
      <c r="GF23" s="43">
        <f t="shared" si="59"/>
        <v>0</v>
      </c>
      <c r="GG23" s="27">
        <f>GJ23+GM23+GP23+GS23+GV23</f>
        <v>0</v>
      </c>
      <c r="GH23" s="27">
        <f t="shared" si="124"/>
        <v>0</v>
      </c>
      <c r="GI23" s="43">
        <f t="shared" si="60"/>
        <v>0</v>
      </c>
      <c r="GJ23" s="13">
        <f ca="1">'13年1-9支出明细'!BZ18/9*12</f>
        <v>0</v>
      </c>
      <c r="GK23" s="13">
        <f t="shared" si="125"/>
        <v>0</v>
      </c>
      <c r="GL23" s="43">
        <f t="shared" si="61"/>
        <v>0</v>
      </c>
      <c r="GM23" s="13">
        <f ca="1">'13年1-9支出明细'!CA18/9*12</f>
        <v>0</v>
      </c>
      <c r="GN23" s="13">
        <f t="shared" si="126"/>
        <v>0</v>
      </c>
      <c r="GO23" s="43">
        <f t="shared" si="62"/>
        <v>0</v>
      </c>
      <c r="GP23" s="13">
        <f ca="1">'13年1-9支出明细'!CB18/9*12</f>
        <v>0</v>
      </c>
      <c r="GQ23" s="13"/>
      <c r="GR23" s="40"/>
      <c r="GS23" s="13">
        <f ca="1">'13年1-9支出明细'!CC18/9*12</f>
        <v>0</v>
      </c>
      <c r="GT23" s="13">
        <f t="shared" si="127"/>
        <v>0</v>
      </c>
      <c r="GU23" s="43">
        <f t="shared" si="63"/>
        <v>0</v>
      </c>
      <c r="GV23" s="13">
        <f ca="1">'13年1-9支出明细'!CD18/9*12</f>
        <v>0</v>
      </c>
      <c r="GW23" s="13">
        <f t="shared" si="128"/>
        <v>0</v>
      </c>
      <c r="GX23" s="56">
        <f t="shared" si="64"/>
        <v>0</v>
      </c>
    </row>
    <row r="24" spans="1:206">
      <c r="A24" s="18">
        <v>11402</v>
      </c>
      <c r="B24" s="3" t="s">
        <v>499</v>
      </c>
      <c r="C24" s="3" t="s">
        <v>313</v>
      </c>
      <c r="D24" s="12">
        <f t="shared" si="65"/>
        <v>7295770.2733333325</v>
      </c>
      <c r="E24" s="12">
        <f t="shared" si="66"/>
        <v>5687958.4000000004</v>
      </c>
      <c r="F24" s="13">
        <v>2752752</v>
      </c>
      <c r="G24" s="26">
        <f t="shared" si="69"/>
        <v>3348452.4782572086</v>
      </c>
      <c r="H24" s="40">
        <f t="shared" si="70"/>
        <v>4.0303755764117363E-2</v>
      </c>
      <c r="I24" s="13">
        <v>1443348</v>
      </c>
      <c r="J24" s="13">
        <f t="shared" si="71"/>
        <v>1755691.1002471654</v>
      </c>
      <c r="K24" s="40">
        <f t="shared" si="5"/>
        <v>3.8878062700501696E-2</v>
      </c>
      <c r="L24" s="13">
        <v>1238738.3999999999</v>
      </c>
      <c r="M24" s="13">
        <f t="shared" si="72"/>
        <v>1506803.6152157437</v>
      </c>
      <c r="N24" s="40">
        <f t="shared" si="6"/>
        <v>4.030375576411737E-2</v>
      </c>
      <c r="O24" s="13">
        <f ca="1">'13年1-9支出明细'!I19/9*12</f>
        <v>226453.33333333331</v>
      </c>
      <c r="P24" s="13">
        <v>20000</v>
      </c>
      <c r="Q24" s="13">
        <f t="shared" si="73"/>
        <v>275458.24150145223</v>
      </c>
      <c r="R24" s="43">
        <f t="shared" si="7"/>
        <v>3.3920612903773427E-2</v>
      </c>
      <c r="S24" s="13">
        <f ca="1">'13年1-9支出明细'!K19/9*12</f>
        <v>24960</v>
      </c>
      <c r="T24" s="13">
        <f t="shared" si="74"/>
        <v>30361.388841893466</v>
      </c>
      <c r="U24" s="43">
        <f t="shared" si="8"/>
        <v>1.0249037373399477E-2</v>
      </c>
      <c r="V24" s="13">
        <f ca="1">'13年1-9支出明细'!L19/9*12</f>
        <v>0</v>
      </c>
      <c r="W24" s="13">
        <f t="shared" si="75"/>
        <v>0</v>
      </c>
      <c r="X24" s="43">
        <f t="shared" si="9"/>
        <v>0</v>
      </c>
      <c r="Y24" s="13">
        <f ca="1">'13年1-9支出明细'!M19/9*12</f>
        <v>0</v>
      </c>
      <c r="Z24" s="13">
        <f t="shared" si="76"/>
        <v>0</v>
      </c>
      <c r="AA24" s="43">
        <f t="shared" si="10"/>
        <v>0</v>
      </c>
      <c r="AB24" s="13">
        <f ca="1">'13年1-9支出明细'!N19/9*12</f>
        <v>0</v>
      </c>
      <c r="AC24" s="13">
        <f t="shared" si="77"/>
        <v>0</v>
      </c>
      <c r="AD24" s="43">
        <f t="shared" si="11"/>
        <v>0</v>
      </c>
      <c r="AE24" s="13">
        <f ca="1">'13年1-9支出明细'!O19/9*12</f>
        <v>0</v>
      </c>
      <c r="AF24" s="13">
        <f t="shared" si="78"/>
        <v>0</v>
      </c>
      <c r="AG24" s="43">
        <f t="shared" si="12"/>
        <v>0</v>
      </c>
      <c r="AH24" s="13">
        <f ca="1">'13年1-9支出明细'!P19/9*12</f>
        <v>0</v>
      </c>
      <c r="AI24" s="13">
        <f t="shared" si="79"/>
        <v>0</v>
      </c>
      <c r="AJ24" s="43">
        <f t="shared" si="13"/>
        <v>0</v>
      </c>
      <c r="AK24" s="13">
        <f ca="1">'13年1-9支出明细'!Q19/9*12</f>
        <v>0</v>
      </c>
      <c r="AL24" s="13">
        <f t="shared" si="80"/>
        <v>0</v>
      </c>
      <c r="AM24" s="43">
        <f t="shared" si="14"/>
        <v>0</v>
      </c>
      <c r="AN24" s="13">
        <f ca="1">'13年1-9支出明细'!R19/9*12</f>
        <v>0</v>
      </c>
      <c r="AO24" s="13">
        <f t="shared" si="81"/>
        <v>0</v>
      </c>
      <c r="AP24" s="43">
        <f t="shared" si="15"/>
        <v>0</v>
      </c>
      <c r="AQ24" s="13">
        <f ca="1">'13年1-9支出明细'!S19/9*12</f>
        <v>1706.6666666666667</v>
      </c>
      <c r="AR24" s="13">
        <f t="shared" si="82"/>
        <v>2075.9923994457072</v>
      </c>
      <c r="AS24" s="43">
        <f t="shared" si="16"/>
        <v>3.4384297443514056E-4</v>
      </c>
      <c r="AT24" s="12">
        <f>AW24+AZ24+BC24+BF24+BI24+BL24+BM24</f>
        <v>1301140.313333333</v>
      </c>
      <c r="AU24" s="31">
        <f t="shared" si="83"/>
        <v>1582709.414702581</v>
      </c>
      <c r="AV24" s="43">
        <f t="shared" si="17"/>
        <v>1.2463648106490458E-2</v>
      </c>
      <c r="AW24" s="13">
        <f ca="1">'13年1-9支出明细'!U19/9*12</f>
        <v>0</v>
      </c>
      <c r="AX24" s="13">
        <f t="shared" si="84"/>
        <v>0</v>
      </c>
      <c r="AY24" s="43">
        <f t="shared" si="18"/>
        <v>0</v>
      </c>
      <c r="AZ24" s="13">
        <f ca="1">'13年1-9支出明细'!V19/9*12</f>
        <v>2638.8933333333334</v>
      </c>
      <c r="BA24" s="13">
        <f t="shared" si="85"/>
        <v>3209.9545915710632</v>
      </c>
      <c r="BB24" s="43">
        <f t="shared" si="19"/>
        <v>2.7072236584731971E-2</v>
      </c>
      <c r="BC24" s="13">
        <f ca="1">'13年1-9支出明细'!W19/9*12</f>
        <v>0</v>
      </c>
      <c r="BD24" s="13">
        <f t="shared" si="86"/>
        <v>0</v>
      </c>
      <c r="BE24" s="43">
        <f t="shared" si="20"/>
        <v>0</v>
      </c>
      <c r="BF24" s="13">
        <f ca="1">'13年1-9支出明细'!X19/9*12</f>
        <v>986</v>
      </c>
      <c r="BG24" s="13">
        <f t="shared" si="87"/>
        <v>1199.372171398516</v>
      </c>
      <c r="BH24" s="43">
        <f t="shared" si="21"/>
        <v>1.450588227747805E-3</v>
      </c>
      <c r="BI24" s="13">
        <f ca="1">'13年1-9支出明细'!Y19/9*12</f>
        <v>26441.52</v>
      </c>
      <c r="BJ24" s="13">
        <f t="shared" si="88"/>
        <v>32163.512431518542</v>
      </c>
      <c r="BK24" s="43">
        <f t="shared" si="22"/>
        <v>1.3080075158817317E-2</v>
      </c>
      <c r="BL24" s="13">
        <f ca="1">'13年1-9支出明细'!Z19/9*12</f>
        <v>1142661.7599999998</v>
      </c>
      <c r="BM24" s="13">
        <f ca="1">Sheet2!EP18+Sheet2!V18</f>
        <v>128412.14</v>
      </c>
      <c r="BN24" s="13">
        <f t="shared" si="89"/>
        <v>1389935.817713235</v>
      </c>
      <c r="BO24" s="43">
        <f t="shared" si="23"/>
        <v>1.2920270641881318E-2</v>
      </c>
      <c r="BP24" s="13">
        <f ca="1">'13年1-9支出明细'!AB19/9*12</f>
        <v>157097.96</v>
      </c>
      <c r="BQ24" s="13">
        <f t="shared" si="90"/>
        <v>191094.24077837443</v>
      </c>
      <c r="BR24" s="43">
        <f t="shared" si="24"/>
        <v>3.4658740593408885E-2</v>
      </c>
      <c r="BS24" s="13">
        <f ca="1">'13年1-9支出明细'!AC19/9*12</f>
        <v>14118.666666666668</v>
      </c>
      <c r="BT24" s="13">
        <f t="shared" si="91"/>
        <v>17173.971498227027</v>
      </c>
      <c r="BU24" s="43">
        <f t="shared" si="25"/>
        <v>1.2587171571730959E-2</v>
      </c>
      <c r="BV24" s="12">
        <f t="shared" si="130"/>
        <v>0</v>
      </c>
      <c r="BW24" s="30">
        <f t="shared" si="92"/>
        <v>0</v>
      </c>
      <c r="BX24" s="43">
        <f t="shared" si="26"/>
        <v>0</v>
      </c>
      <c r="BY24" s="13">
        <f ca="1">'13年1-9支出明细'!AE19/9*12</f>
        <v>0</v>
      </c>
      <c r="BZ24" s="13">
        <f t="shared" si="93"/>
        <v>0</v>
      </c>
      <c r="CA24" s="43">
        <f t="shared" si="27"/>
        <v>0</v>
      </c>
      <c r="CB24" s="13">
        <f ca="1">'13年1-9支出明细'!AF19/9*12</f>
        <v>0</v>
      </c>
      <c r="CC24" s="13">
        <f ca="1">Sheet2!BP18+Sheet2!ET18</f>
        <v>0</v>
      </c>
      <c r="CD24" s="13">
        <f t="shared" si="94"/>
        <v>0</v>
      </c>
      <c r="CE24" s="43">
        <f t="shared" si="28"/>
        <v>0</v>
      </c>
      <c r="CF24" s="12">
        <f>CI24+CL24+CO24+CR24+CU24+CX24++DB24+DE24+DH24+DL24+DV24+DY24+EI24+EL24+EO24+ER24+EU24+EX24+FA24+FD24+FE24+FH24+FK24+FN24+FR24</f>
        <v>72812</v>
      </c>
      <c r="CG24" s="30">
        <f t="shared" si="95"/>
        <v>88568.647610414555</v>
      </c>
      <c r="CH24" s="43">
        <f t="shared" si="29"/>
        <v>7.5026509370078754E-4</v>
      </c>
      <c r="CI24" s="13">
        <f ca="1">'13年1-9支出明细'!AI19/9*12</f>
        <v>0</v>
      </c>
      <c r="CJ24" s="13">
        <f t="shared" si="96"/>
        <v>0</v>
      </c>
      <c r="CK24" s="43">
        <f t="shared" si="30"/>
        <v>0</v>
      </c>
      <c r="CL24" s="13">
        <f ca="1">'13年1-9支出明细'!AJ19/9*12</f>
        <v>0</v>
      </c>
      <c r="CM24" s="13">
        <f t="shared" si="97"/>
        <v>0</v>
      </c>
      <c r="CN24" s="43">
        <f t="shared" si="31"/>
        <v>0</v>
      </c>
      <c r="CO24" s="13">
        <f ca="1">'13年1-9支出明细'!AK19/9*12</f>
        <v>0</v>
      </c>
      <c r="CP24" s="13">
        <f t="shared" si="98"/>
        <v>0</v>
      </c>
      <c r="CQ24" s="43">
        <f t="shared" si="32"/>
        <v>0</v>
      </c>
      <c r="CR24" s="13">
        <f ca="1">'13年1-9支出明细'!AL19/9*12</f>
        <v>0</v>
      </c>
      <c r="CS24" s="13">
        <f t="shared" si="99"/>
        <v>0</v>
      </c>
      <c r="CT24" s="43">
        <f t="shared" si="33"/>
        <v>0</v>
      </c>
      <c r="CU24" s="13">
        <f ca="1">'13年1-9支出明细'!AM19/9*12</f>
        <v>0</v>
      </c>
      <c r="CV24" s="13">
        <f t="shared" si="100"/>
        <v>0</v>
      </c>
      <c r="CW24" s="43">
        <f t="shared" si="34"/>
        <v>0</v>
      </c>
      <c r="CX24" s="13">
        <f ca="1">'13年1-9支出明细'!AN19/9*12</f>
        <v>0</v>
      </c>
      <c r="CY24" s="13">
        <f t="shared" si="101"/>
        <v>0</v>
      </c>
      <c r="CZ24" s="13">
        <f ca="1">Sheet2!DG18+Sheet2!AD18</f>
        <v>0</v>
      </c>
      <c r="DA24" s="43">
        <f t="shared" si="35"/>
        <v>0</v>
      </c>
      <c r="DB24" s="13">
        <f ca="1">'13年1-9支出明细'!AP19/9*12</f>
        <v>0</v>
      </c>
      <c r="DC24" s="13">
        <f t="shared" si="102"/>
        <v>0</v>
      </c>
      <c r="DD24" s="43">
        <f t="shared" si="36"/>
        <v>0</v>
      </c>
      <c r="DE24" s="13">
        <f ca="1">'13年1-9支出明细'!AQ19/9*12</f>
        <v>0</v>
      </c>
      <c r="DF24" s="13">
        <f t="shared" si="103"/>
        <v>0</v>
      </c>
      <c r="DG24" s="43">
        <f t="shared" si="37"/>
        <v>0</v>
      </c>
      <c r="DH24" s="13">
        <f ca="1">'13年1-9支出明细'!AR19/9*12</f>
        <v>0</v>
      </c>
      <c r="DI24" s="13">
        <f ca="1">Sheet2!DK18+Sheet2!AH18</f>
        <v>0</v>
      </c>
      <c r="DJ24" s="13"/>
      <c r="DK24" s="43">
        <f t="shared" si="38"/>
        <v>0</v>
      </c>
      <c r="DL24" s="13">
        <f ca="1">'13年1-9支出明细'!AT19/9*12</f>
        <v>0</v>
      </c>
      <c r="DM24" s="13">
        <f t="shared" si="104"/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43">
        <f t="shared" si="40"/>
        <v>0</v>
      </c>
      <c r="DV24" s="13">
        <f ca="1">'13年1-9支出明细'!BB19/9*12</f>
        <v>5024.666666666667</v>
      </c>
      <c r="DW24" s="13">
        <f t="shared" si="105"/>
        <v>6112.0135603993331</v>
      </c>
      <c r="DX24" s="43">
        <f t="shared" si="41"/>
        <v>2.2211835545774008E-3</v>
      </c>
      <c r="DY24" s="13">
        <f ca="1">'13年1-9支出明细'!BC19/9*12</f>
        <v>0</v>
      </c>
      <c r="DZ24" s="13">
        <f t="shared" si="106"/>
        <v>0</v>
      </c>
      <c r="EA24" s="43">
        <f t="shared" si="42"/>
        <v>0</v>
      </c>
      <c r="EB24" s="13">
        <f ca="1">'13年1-9支出明细'!BD19/9*12</f>
        <v>0</v>
      </c>
      <c r="EC24" s="13">
        <f t="shared" si="107"/>
        <v>0</v>
      </c>
      <c r="ED24" s="43">
        <f t="shared" si="43"/>
        <v>0</v>
      </c>
      <c r="EE24" s="13">
        <f ca="1">'13年1-9支出明细'!BE19/9*12</f>
        <v>0</v>
      </c>
      <c r="EF24" s="13">
        <f t="shared" si="108"/>
        <v>0</v>
      </c>
      <c r="EG24" s="13">
        <v>0</v>
      </c>
      <c r="EH24" s="43">
        <f t="shared" si="44"/>
        <v>0</v>
      </c>
      <c r="EI24" s="13">
        <f ca="1">'13年1-9支出明细'!BG19/9*12</f>
        <v>0</v>
      </c>
      <c r="EJ24" s="13">
        <f t="shared" si="109"/>
        <v>0</v>
      </c>
      <c r="EK24" s="43">
        <f t="shared" si="45"/>
        <v>0</v>
      </c>
      <c r="EL24" s="13">
        <f ca="1">'13年1-9支出明细'!BH19/9*12</f>
        <v>0</v>
      </c>
      <c r="EM24" s="13">
        <f t="shared" si="110"/>
        <v>0</v>
      </c>
      <c r="EN24" s="43">
        <f t="shared" si="46"/>
        <v>0</v>
      </c>
      <c r="EO24" s="13">
        <f ca="1">'13年1-9支出明细'!BI19/9*12</f>
        <v>9453.3333333333339</v>
      </c>
      <c r="EP24" s="13">
        <f t="shared" si="111"/>
        <v>11499.051650054738</v>
      </c>
      <c r="EQ24" s="43">
        <f t="shared" si="47"/>
        <v>7.8861765558097176E-3</v>
      </c>
      <c r="ER24" s="13">
        <f ca="1">'13年1-9支出明细'!BJ19/9*12</f>
        <v>0</v>
      </c>
      <c r="ES24" s="13">
        <f t="shared" si="112"/>
        <v>0</v>
      </c>
      <c r="ET24" s="43">
        <f t="shared" si="48"/>
        <v>0</v>
      </c>
      <c r="EU24" s="13">
        <f ca="1">'13年1-9支出明细'!BK19/9*12</f>
        <v>0</v>
      </c>
      <c r="EV24" s="13">
        <f t="shared" si="113"/>
        <v>0</v>
      </c>
      <c r="EW24" s="43">
        <f t="shared" si="49"/>
        <v>0</v>
      </c>
      <c r="EX24" s="13">
        <f ca="1">'13年1-9支出明细'!BL19/9*12</f>
        <v>0</v>
      </c>
      <c r="EY24" s="13">
        <f t="shared" si="114"/>
        <v>0</v>
      </c>
      <c r="EZ24" s="43">
        <f t="shared" si="50"/>
        <v>0</v>
      </c>
      <c r="FA24" s="13">
        <f ca="1">'13年1-9支出明细'!BM19/9*12</f>
        <v>0</v>
      </c>
      <c r="FB24" s="13">
        <f t="shared" si="115"/>
        <v>0</v>
      </c>
      <c r="FC24" s="43">
        <f t="shared" si="51"/>
        <v>0</v>
      </c>
      <c r="FD24" s="13">
        <f ca="1">'13年1-9支出明细'!BN19/9*12</f>
        <v>58334</v>
      </c>
      <c r="FE24" s="13">
        <f ca="1">Sheet2!EX18+Sheet2!BF18</f>
        <v>0</v>
      </c>
      <c r="FF24" s="13">
        <f t="shared" si="116"/>
        <v>70957.582399960462</v>
      </c>
      <c r="FG24" s="43">
        <f t="shared" si="52"/>
        <v>4.4624954999434675E-2</v>
      </c>
      <c r="FH24" s="13">
        <f ca="1">'13年1-9支出明细'!BP19/9*12</f>
        <v>0</v>
      </c>
      <c r="FI24" s="13">
        <f t="shared" si="117"/>
        <v>0</v>
      </c>
      <c r="FJ24" s="43">
        <f t="shared" si="53"/>
        <v>0</v>
      </c>
      <c r="FK24" s="13">
        <f ca="1">'13年1-9支出明细'!BQ19/9*12</f>
        <v>0</v>
      </c>
      <c r="FL24" s="13">
        <f t="shared" si="118"/>
        <v>0</v>
      </c>
      <c r="FM24" s="43">
        <f t="shared" si="54"/>
        <v>0</v>
      </c>
      <c r="FN24" s="13">
        <f ca="1">'13年1-9支出明细'!BR19/9*12</f>
        <v>0</v>
      </c>
      <c r="FO24" s="13">
        <v>0</v>
      </c>
      <c r="FP24" s="13"/>
      <c r="FQ24" s="43"/>
      <c r="FR24" s="13">
        <f ca="1">'13年1-9支出明细'!BT19/9*12</f>
        <v>0</v>
      </c>
      <c r="FS24" s="13">
        <f t="shared" si="119"/>
        <v>0</v>
      </c>
      <c r="FT24" s="43">
        <f t="shared" si="55"/>
        <v>0</v>
      </c>
      <c r="FU24" s="12">
        <f ca="1">'13年1-9支出明细'!BU19/9*12</f>
        <v>233859.56000000003</v>
      </c>
      <c r="FV24" s="12">
        <f t="shared" si="120"/>
        <v>284467.18892444373</v>
      </c>
      <c r="FW24" s="43">
        <f t="shared" si="56"/>
        <v>8.082820574650899E-3</v>
      </c>
      <c r="FX24" s="12">
        <f ca="1">'13年1-9支出明细'!BV19/9*12</f>
        <v>0</v>
      </c>
      <c r="FY24" s="12">
        <f t="shared" si="121"/>
        <v>0</v>
      </c>
      <c r="FZ24" s="43">
        <f t="shared" si="57"/>
        <v>0</v>
      </c>
      <c r="GA24" s="12">
        <f ca="1">'13年1-9支出明细'!BW19/9*12</f>
        <v>0</v>
      </c>
      <c r="GB24" s="12">
        <f t="shared" si="122"/>
        <v>0</v>
      </c>
      <c r="GC24" s="43">
        <f t="shared" si="58"/>
        <v>0</v>
      </c>
      <c r="GD24" s="12">
        <f ca="1">'13年1-9支出明细'!BX19/9*12</f>
        <v>0</v>
      </c>
      <c r="GE24" s="12">
        <f t="shared" si="123"/>
        <v>0</v>
      </c>
      <c r="GF24" s="43">
        <f t="shared" si="59"/>
        <v>0</v>
      </c>
      <c r="GG24" s="27">
        <f>GJ24+GM24+GP24+GS24+GV24</f>
        <v>0</v>
      </c>
      <c r="GH24" s="27">
        <f t="shared" si="124"/>
        <v>0</v>
      </c>
      <c r="GI24" s="43">
        <f t="shared" si="60"/>
        <v>0</v>
      </c>
      <c r="GJ24" s="13">
        <f ca="1">'13年1-9支出明细'!BZ19/9*12</f>
        <v>0</v>
      </c>
      <c r="GK24" s="13">
        <f t="shared" si="125"/>
        <v>0</v>
      </c>
      <c r="GL24" s="43">
        <f t="shared" si="61"/>
        <v>0</v>
      </c>
      <c r="GM24" s="13">
        <f ca="1">'13年1-9支出明细'!CA19/9*12</f>
        <v>0</v>
      </c>
      <c r="GN24" s="13">
        <f t="shared" si="126"/>
        <v>0</v>
      </c>
      <c r="GO24" s="43">
        <f t="shared" si="62"/>
        <v>0</v>
      </c>
      <c r="GP24" s="13">
        <f ca="1">'13年1-9支出明细'!CB19/9*12</f>
        <v>0</v>
      </c>
      <c r="GQ24" s="13"/>
      <c r="GR24" s="40"/>
      <c r="GS24" s="13">
        <f ca="1">'13年1-9支出明细'!CC19/9*12</f>
        <v>0</v>
      </c>
      <c r="GT24" s="13">
        <f t="shared" si="127"/>
        <v>0</v>
      </c>
      <c r="GU24" s="43">
        <f t="shared" si="63"/>
        <v>0</v>
      </c>
      <c r="GV24" s="13">
        <f ca="1">'13年1-9支出明细'!CD19/9*12</f>
        <v>0</v>
      </c>
      <c r="GW24" s="13">
        <f t="shared" si="128"/>
        <v>0</v>
      </c>
      <c r="GX24" s="56">
        <f t="shared" si="64"/>
        <v>0</v>
      </c>
    </row>
    <row r="25" spans="1:206">
      <c r="A25" s="18">
        <v>11403</v>
      </c>
      <c r="B25" s="3" t="s">
        <v>500</v>
      </c>
      <c r="C25" s="3" t="s">
        <v>314</v>
      </c>
      <c r="D25" s="12">
        <f t="shared" si="65"/>
        <v>530283.9966666667</v>
      </c>
      <c r="E25" s="12">
        <f t="shared" si="66"/>
        <v>165690</v>
      </c>
      <c r="F25" s="13">
        <v>0</v>
      </c>
      <c r="G25" s="26">
        <f t="shared" si="69"/>
        <v>0</v>
      </c>
      <c r="H25" s="40">
        <f t="shared" si="70"/>
        <v>0</v>
      </c>
      <c r="I25" s="13">
        <v>165690</v>
      </c>
      <c r="J25" s="13">
        <f t="shared" si="71"/>
        <v>201545.61367040576</v>
      </c>
      <c r="K25" s="40">
        <f t="shared" si="5"/>
        <v>4.4630305434629246E-3</v>
      </c>
      <c r="L25" s="13">
        <v>0</v>
      </c>
      <c r="M25" s="13">
        <f t="shared" si="72"/>
        <v>0</v>
      </c>
      <c r="N25" s="40">
        <f t="shared" si="6"/>
        <v>0</v>
      </c>
      <c r="O25" s="13">
        <f ca="1">'13年1-9支出明细'!I20/9*12</f>
        <v>0</v>
      </c>
      <c r="P25" s="13">
        <v>0</v>
      </c>
      <c r="Q25" s="13">
        <f t="shared" si="73"/>
        <v>0</v>
      </c>
      <c r="R25" s="43">
        <f t="shared" si="7"/>
        <v>0</v>
      </c>
      <c r="S25" s="13">
        <f ca="1">'13年1-9支出明细'!K20/9*12</f>
        <v>0</v>
      </c>
      <c r="T25" s="13">
        <f t="shared" si="74"/>
        <v>0</v>
      </c>
      <c r="U25" s="43">
        <f t="shared" si="8"/>
        <v>0</v>
      </c>
      <c r="V25" s="13">
        <f ca="1">'13年1-9支出明细'!L20/9*12</f>
        <v>0</v>
      </c>
      <c r="W25" s="13">
        <f t="shared" si="75"/>
        <v>0</v>
      </c>
      <c r="X25" s="43">
        <f t="shared" si="9"/>
        <v>0</v>
      </c>
      <c r="Y25" s="13">
        <f ca="1">'13年1-9支出明细'!M20/9*12</f>
        <v>0</v>
      </c>
      <c r="Z25" s="13">
        <f t="shared" si="76"/>
        <v>0</v>
      </c>
      <c r="AA25" s="43">
        <f t="shared" si="10"/>
        <v>0</v>
      </c>
      <c r="AB25" s="13">
        <f ca="1">'13年1-9支出明细'!N20/9*12</f>
        <v>0</v>
      </c>
      <c r="AC25" s="13">
        <f t="shared" si="77"/>
        <v>0</v>
      </c>
      <c r="AD25" s="43">
        <f t="shared" si="11"/>
        <v>0</v>
      </c>
      <c r="AE25" s="13">
        <f ca="1">'13年1-9支出明细'!O20/9*12</f>
        <v>0</v>
      </c>
      <c r="AF25" s="13">
        <f t="shared" si="78"/>
        <v>0</v>
      </c>
      <c r="AG25" s="43">
        <f t="shared" si="12"/>
        <v>0</v>
      </c>
      <c r="AH25" s="13">
        <f ca="1">'13年1-9支出明细'!P20/9*12</f>
        <v>0</v>
      </c>
      <c r="AI25" s="13">
        <f t="shared" si="79"/>
        <v>0</v>
      </c>
      <c r="AJ25" s="43">
        <f t="shared" si="13"/>
        <v>0</v>
      </c>
      <c r="AK25" s="13">
        <f ca="1">'13年1-9支出明细'!Q20/9*12</f>
        <v>0</v>
      </c>
      <c r="AL25" s="13">
        <f t="shared" si="80"/>
        <v>0</v>
      </c>
      <c r="AM25" s="43">
        <f t="shared" si="14"/>
        <v>0</v>
      </c>
      <c r="AN25" s="13">
        <f ca="1">'13年1-9支出明细'!R20/9*12</f>
        <v>0</v>
      </c>
      <c r="AO25" s="13">
        <f t="shared" si="81"/>
        <v>0</v>
      </c>
      <c r="AP25" s="43">
        <f t="shared" si="15"/>
        <v>0</v>
      </c>
      <c r="AQ25" s="13">
        <f ca="1">'13年1-9支出明细'!S20/9*12</f>
        <v>0</v>
      </c>
      <c r="AR25" s="13">
        <f t="shared" si="82"/>
        <v>0</v>
      </c>
      <c r="AS25" s="43">
        <f t="shared" si="16"/>
        <v>0</v>
      </c>
      <c r="AT25" s="12">
        <f>AW25+AZ25+BC25+BF25+BI25+BL25+BM25</f>
        <v>163966.47666666668</v>
      </c>
      <c r="AU25" s="31">
        <f t="shared" si="83"/>
        <v>199449.11679134291</v>
      </c>
      <c r="AV25" s="43">
        <f t="shared" si="17"/>
        <v>1.5706380361076911E-3</v>
      </c>
      <c r="AW25" s="13">
        <f ca="1">'13年1-9支出明细'!U20/9*12</f>
        <v>0</v>
      </c>
      <c r="AX25" s="13">
        <f t="shared" si="84"/>
        <v>0</v>
      </c>
      <c r="AY25" s="43">
        <f t="shared" si="18"/>
        <v>0</v>
      </c>
      <c r="AZ25" s="13">
        <f ca="1">'13年1-9支出明细'!V20/9*12</f>
        <v>80</v>
      </c>
      <c r="BA25" s="13">
        <f t="shared" si="85"/>
        <v>97.312143724017531</v>
      </c>
      <c r="BB25" s="43">
        <f t="shared" si="19"/>
        <v>8.2071484262792897E-4</v>
      </c>
      <c r="BC25" s="13">
        <f ca="1">'13年1-9支出明细'!W20/9*12</f>
        <v>0</v>
      </c>
      <c r="BD25" s="13">
        <f t="shared" si="86"/>
        <v>0</v>
      </c>
      <c r="BE25" s="43">
        <f t="shared" si="20"/>
        <v>0</v>
      </c>
      <c r="BF25" s="13">
        <f ca="1">'13年1-9支出明细'!X20/9*12</f>
        <v>3516.8</v>
      </c>
      <c r="BG25" s="13">
        <f t="shared" si="87"/>
        <v>4277.84183810781</v>
      </c>
      <c r="BH25" s="43">
        <f t="shared" si="21"/>
        <v>5.1738627579548486E-3</v>
      </c>
      <c r="BI25" s="13">
        <f ca="1">'13年1-9支出明细'!Y20/9*12</f>
        <v>30245.453333333335</v>
      </c>
      <c r="BJ25" s="13">
        <f t="shared" si="88"/>
        <v>36790.623772142477</v>
      </c>
      <c r="BK25" s="43">
        <f t="shared" si="22"/>
        <v>1.4961802604861664E-2</v>
      </c>
      <c r="BL25" s="13">
        <f ca="1">'13年1-9支出明细'!Z20/9*12</f>
        <v>119748.77333333333</v>
      </c>
      <c r="BM25" s="13">
        <f ca="1">Sheet2!EP19+Sheet2!V19</f>
        <v>10375.450000000001</v>
      </c>
      <c r="BN25" s="13">
        <f t="shared" si="89"/>
        <v>145662.62301735161</v>
      </c>
      <c r="BO25" s="43">
        <f t="shared" si="23"/>
        <v>1.3540197236494265E-3</v>
      </c>
      <c r="BP25" s="13">
        <f ca="1">'13年1-9支出明细'!AB20/9*12</f>
        <v>9007.52</v>
      </c>
      <c r="BQ25" s="13">
        <f t="shared" si="90"/>
        <v>10956.763510462028</v>
      </c>
      <c r="BR25" s="43">
        <f t="shared" si="24"/>
        <v>1.9872269447034348E-3</v>
      </c>
      <c r="BS25" s="13">
        <f ca="1">'13年1-9支出明细'!AC20/9*12</f>
        <v>4826.666666666667</v>
      </c>
      <c r="BT25" s="13">
        <f t="shared" si="91"/>
        <v>5871.1660046823899</v>
      </c>
      <c r="BU25" s="43">
        <f t="shared" si="25"/>
        <v>4.3031033232284509E-3</v>
      </c>
      <c r="BV25" s="12">
        <f t="shared" si="130"/>
        <v>912</v>
      </c>
      <c r="BW25" s="30">
        <f t="shared" si="92"/>
        <v>1109.3584384537996</v>
      </c>
      <c r="BX25" s="43">
        <f t="shared" si="26"/>
        <v>3.4100894627931835E-6</v>
      </c>
      <c r="BY25" s="13">
        <f ca="1">'13年1-9支出明细'!AE20/9*12</f>
        <v>912</v>
      </c>
      <c r="BZ25" s="13">
        <f t="shared" si="93"/>
        <v>1109.3584384537996</v>
      </c>
      <c r="CA25" s="43">
        <f t="shared" si="27"/>
        <v>3.9475349599618806E-6</v>
      </c>
      <c r="CB25" s="13">
        <f ca="1">'13年1-9支出明细'!AF20/9*12</f>
        <v>0</v>
      </c>
      <c r="CC25" s="13">
        <f ca="1">Sheet2!BP19+Sheet2!ET19</f>
        <v>0</v>
      </c>
      <c r="CD25" s="13">
        <f t="shared" si="94"/>
        <v>0</v>
      </c>
      <c r="CE25" s="43">
        <f t="shared" si="28"/>
        <v>0</v>
      </c>
      <c r="CF25" s="12">
        <f>CI25+CL25+CO25+CR25+CU25+CX25++DB25+DE25+DH25+DL25+DV25+DY25+EI25+EL25+EO25+ER25+EU25+EX25+FA25+FD25+FE25+FH25+FK25+FN25+FR25</f>
        <v>0</v>
      </c>
      <c r="CG25" s="30">
        <f t="shared" si="95"/>
        <v>0</v>
      </c>
      <c r="CH25" s="43">
        <f t="shared" si="29"/>
        <v>0</v>
      </c>
      <c r="CI25" s="13">
        <f ca="1">'13年1-9支出明细'!AI20/9*12</f>
        <v>0</v>
      </c>
      <c r="CJ25" s="13">
        <f t="shared" si="96"/>
        <v>0</v>
      </c>
      <c r="CK25" s="43">
        <f t="shared" si="30"/>
        <v>0</v>
      </c>
      <c r="CL25" s="13">
        <f ca="1">'13年1-9支出明细'!AJ20/9*12</f>
        <v>0</v>
      </c>
      <c r="CM25" s="13">
        <f t="shared" si="97"/>
        <v>0</v>
      </c>
      <c r="CN25" s="43">
        <f t="shared" si="31"/>
        <v>0</v>
      </c>
      <c r="CO25" s="13">
        <f ca="1">'13年1-9支出明细'!AK20/9*12</f>
        <v>0</v>
      </c>
      <c r="CP25" s="13">
        <f t="shared" si="98"/>
        <v>0</v>
      </c>
      <c r="CQ25" s="43">
        <f t="shared" si="32"/>
        <v>0</v>
      </c>
      <c r="CR25" s="13">
        <f ca="1">'13年1-9支出明细'!AL20/9*12</f>
        <v>0</v>
      </c>
      <c r="CS25" s="13">
        <f t="shared" si="99"/>
        <v>0</v>
      </c>
      <c r="CT25" s="43">
        <f t="shared" si="33"/>
        <v>0</v>
      </c>
      <c r="CU25" s="13">
        <f ca="1">'13年1-9支出明细'!AM20/9*12</f>
        <v>0</v>
      </c>
      <c r="CV25" s="13">
        <f t="shared" si="100"/>
        <v>0</v>
      </c>
      <c r="CW25" s="43">
        <f t="shared" si="34"/>
        <v>0</v>
      </c>
      <c r="CX25" s="13">
        <f ca="1">'13年1-9支出明细'!AN20/9*12</f>
        <v>0</v>
      </c>
      <c r="CY25" s="13">
        <f t="shared" si="101"/>
        <v>0</v>
      </c>
      <c r="CZ25" s="13">
        <f ca="1">Sheet2!DG19+Sheet2!AD19</f>
        <v>0</v>
      </c>
      <c r="DA25" s="43">
        <f t="shared" si="35"/>
        <v>0</v>
      </c>
      <c r="DB25" s="13">
        <f ca="1">'13年1-9支出明细'!AP20/9*12</f>
        <v>0</v>
      </c>
      <c r="DC25" s="13">
        <f t="shared" si="102"/>
        <v>0</v>
      </c>
      <c r="DD25" s="43">
        <f t="shared" si="36"/>
        <v>0</v>
      </c>
      <c r="DE25" s="13">
        <f ca="1">'13年1-9支出明细'!AQ20/9*12</f>
        <v>0</v>
      </c>
      <c r="DF25" s="13">
        <f t="shared" si="103"/>
        <v>0</v>
      </c>
      <c r="DG25" s="43">
        <f t="shared" si="37"/>
        <v>0</v>
      </c>
      <c r="DH25" s="13">
        <f ca="1">'13年1-9支出明细'!AR20/9*12</f>
        <v>0</v>
      </c>
      <c r="DI25" s="13">
        <f ca="1">Sheet2!DK19+Sheet2!AH19</f>
        <v>0</v>
      </c>
      <c r="DJ25" s="13"/>
      <c r="DK25" s="43">
        <f t="shared" si="38"/>
        <v>0</v>
      </c>
      <c r="DL25" s="13">
        <f ca="1">'13年1-9支出明细'!AT20/9*12</f>
        <v>0</v>
      </c>
      <c r="DM25" s="13">
        <f t="shared" si="104"/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43">
        <f t="shared" si="40"/>
        <v>0</v>
      </c>
      <c r="DV25" s="13">
        <f ca="1">'13年1-9支出明细'!BB20/9*12</f>
        <v>0</v>
      </c>
      <c r="DW25" s="13">
        <f t="shared" si="105"/>
        <v>0</v>
      </c>
      <c r="DX25" s="43">
        <f t="shared" si="41"/>
        <v>0</v>
      </c>
      <c r="DY25" s="13">
        <f ca="1">'13年1-9支出明细'!BC20/9*12</f>
        <v>0</v>
      </c>
      <c r="DZ25" s="13">
        <f t="shared" si="106"/>
        <v>0</v>
      </c>
      <c r="EA25" s="43">
        <f t="shared" si="42"/>
        <v>0</v>
      </c>
      <c r="EB25" s="13">
        <f ca="1">'13年1-9支出明细'!BD20/9*12</f>
        <v>0</v>
      </c>
      <c r="EC25" s="13">
        <f t="shared" si="107"/>
        <v>0</v>
      </c>
      <c r="ED25" s="43">
        <f t="shared" si="43"/>
        <v>0</v>
      </c>
      <c r="EE25" s="13">
        <f ca="1">'13年1-9支出明细'!BE20/9*12</f>
        <v>0</v>
      </c>
      <c r="EF25" s="13">
        <f t="shared" si="108"/>
        <v>0</v>
      </c>
      <c r="EG25" s="13">
        <v>0</v>
      </c>
      <c r="EH25" s="43">
        <f t="shared" si="44"/>
        <v>0</v>
      </c>
      <c r="EI25" s="13">
        <f ca="1">'13年1-9支出明细'!BG20/9*12</f>
        <v>0</v>
      </c>
      <c r="EJ25" s="13">
        <f t="shared" si="109"/>
        <v>0</v>
      </c>
      <c r="EK25" s="43">
        <f t="shared" si="45"/>
        <v>0</v>
      </c>
      <c r="EL25" s="13">
        <f ca="1">'13年1-9支出明细'!BH20/9*12</f>
        <v>0</v>
      </c>
      <c r="EM25" s="13">
        <f t="shared" si="110"/>
        <v>0</v>
      </c>
      <c r="EN25" s="43">
        <f t="shared" si="46"/>
        <v>0</v>
      </c>
      <c r="EO25" s="13">
        <f ca="1">'13年1-9支出明细'!BI20/9*12</f>
        <v>0</v>
      </c>
      <c r="EP25" s="13">
        <f t="shared" si="111"/>
        <v>0</v>
      </c>
      <c r="EQ25" s="43">
        <f t="shared" si="47"/>
        <v>0</v>
      </c>
      <c r="ER25" s="13">
        <f ca="1">'13年1-9支出明细'!BJ20/9*12</f>
        <v>0</v>
      </c>
      <c r="ES25" s="13">
        <f t="shared" si="112"/>
        <v>0</v>
      </c>
      <c r="ET25" s="43">
        <f t="shared" si="48"/>
        <v>0</v>
      </c>
      <c r="EU25" s="13">
        <f ca="1">'13年1-9支出明细'!BK20/9*12</f>
        <v>0</v>
      </c>
      <c r="EV25" s="13">
        <f t="shared" si="113"/>
        <v>0</v>
      </c>
      <c r="EW25" s="43">
        <f t="shared" si="49"/>
        <v>0</v>
      </c>
      <c r="EX25" s="13">
        <f ca="1">'13年1-9支出明细'!BL20/9*12</f>
        <v>0</v>
      </c>
      <c r="EY25" s="13">
        <f t="shared" si="114"/>
        <v>0</v>
      </c>
      <c r="EZ25" s="43">
        <f t="shared" si="50"/>
        <v>0</v>
      </c>
      <c r="FA25" s="13">
        <f ca="1">'13年1-9支出明细'!BM20/9*12</f>
        <v>0</v>
      </c>
      <c r="FB25" s="13">
        <f t="shared" si="115"/>
        <v>0</v>
      </c>
      <c r="FC25" s="43">
        <f t="shared" si="51"/>
        <v>0</v>
      </c>
      <c r="FD25" s="13">
        <f ca="1">'13年1-9支出明细'!BN20/9*12</f>
        <v>0</v>
      </c>
      <c r="FE25" s="13">
        <f ca="1">Sheet2!EX19+Sheet2!BF19</f>
        <v>0</v>
      </c>
      <c r="FF25" s="13">
        <f t="shared" si="116"/>
        <v>0</v>
      </c>
      <c r="FG25" s="43">
        <f t="shared" si="52"/>
        <v>0</v>
      </c>
      <c r="FH25" s="13">
        <f ca="1">'13年1-9支出明细'!BP20/9*12</f>
        <v>0</v>
      </c>
      <c r="FI25" s="13">
        <f t="shared" si="117"/>
        <v>0</v>
      </c>
      <c r="FJ25" s="43">
        <f t="shared" si="53"/>
        <v>0</v>
      </c>
      <c r="FK25" s="13">
        <f ca="1">'13年1-9支出明细'!BQ20/9*12</f>
        <v>0</v>
      </c>
      <c r="FL25" s="13">
        <f t="shared" si="118"/>
        <v>0</v>
      </c>
      <c r="FM25" s="43">
        <f t="shared" si="54"/>
        <v>0</v>
      </c>
      <c r="FN25" s="13">
        <f ca="1">'13年1-9支出明细'!BR20/9*12</f>
        <v>0</v>
      </c>
      <c r="FO25" s="13">
        <v>0</v>
      </c>
      <c r="FP25" s="13"/>
      <c r="FQ25" s="43"/>
      <c r="FR25" s="13">
        <f ca="1">'13年1-9支出明细'!BT20/9*12</f>
        <v>0</v>
      </c>
      <c r="FS25" s="13">
        <f t="shared" si="119"/>
        <v>0</v>
      </c>
      <c r="FT25" s="43">
        <f t="shared" si="55"/>
        <v>0</v>
      </c>
      <c r="FU25" s="12">
        <f ca="1">'13年1-9支出明细'!BU20/9*12</f>
        <v>199715.52000000002</v>
      </c>
      <c r="FV25" s="12">
        <f t="shared" si="120"/>
        <v>242934.31732696117</v>
      </c>
      <c r="FW25" s="43">
        <f t="shared" si="56"/>
        <v>6.9027099603415961E-3</v>
      </c>
      <c r="FX25" s="12">
        <f ca="1">'13年1-9支出明细'!BV20/9*12</f>
        <v>0</v>
      </c>
      <c r="FY25" s="12">
        <f t="shared" si="121"/>
        <v>0</v>
      </c>
      <c r="FZ25" s="43">
        <f t="shared" si="57"/>
        <v>0</v>
      </c>
      <c r="GA25" s="12">
        <f ca="1">'13年1-9支出明细'!BW20/9*12</f>
        <v>0</v>
      </c>
      <c r="GB25" s="12">
        <f t="shared" si="122"/>
        <v>0</v>
      </c>
      <c r="GC25" s="43">
        <f t="shared" si="58"/>
        <v>0</v>
      </c>
      <c r="GD25" s="12">
        <f ca="1">'13年1-9支出明细'!BX20/9*12</f>
        <v>0</v>
      </c>
      <c r="GE25" s="12">
        <f t="shared" si="123"/>
        <v>0</v>
      </c>
      <c r="GF25" s="43">
        <f t="shared" si="59"/>
        <v>0</v>
      </c>
      <c r="GG25" s="27">
        <f>GJ25+GM25+GP25+GS25+GV25</f>
        <v>0</v>
      </c>
      <c r="GH25" s="27">
        <f t="shared" si="124"/>
        <v>0</v>
      </c>
      <c r="GI25" s="43">
        <f t="shared" si="60"/>
        <v>0</v>
      </c>
      <c r="GJ25" s="13">
        <f ca="1">'13年1-9支出明细'!BZ20/9*12</f>
        <v>0</v>
      </c>
      <c r="GK25" s="13">
        <f t="shared" si="125"/>
        <v>0</v>
      </c>
      <c r="GL25" s="43">
        <f t="shared" si="61"/>
        <v>0</v>
      </c>
      <c r="GM25" s="13">
        <f ca="1">'13年1-9支出明细'!CA20/9*12</f>
        <v>0</v>
      </c>
      <c r="GN25" s="13">
        <f t="shared" si="126"/>
        <v>0</v>
      </c>
      <c r="GO25" s="43">
        <f t="shared" si="62"/>
        <v>0</v>
      </c>
      <c r="GP25" s="13">
        <f ca="1">'13年1-9支出明细'!CB20/9*12</f>
        <v>0</v>
      </c>
      <c r="GQ25" s="13"/>
      <c r="GR25" s="40"/>
      <c r="GS25" s="13">
        <f ca="1">'13年1-9支出明细'!CC20/9*12</f>
        <v>0</v>
      </c>
      <c r="GT25" s="13">
        <f t="shared" si="127"/>
        <v>0</v>
      </c>
      <c r="GU25" s="43">
        <f t="shared" si="63"/>
        <v>0</v>
      </c>
      <c r="GV25" s="13">
        <f ca="1">'13年1-9支出明细'!CD20/9*12</f>
        <v>0</v>
      </c>
      <c r="GW25" s="13">
        <f t="shared" si="128"/>
        <v>0</v>
      </c>
      <c r="GX25" s="56">
        <f t="shared" si="64"/>
        <v>0</v>
      </c>
    </row>
    <row r="26" spans="1:206">
      <c r="A26" s="18">
        <v>11404</v>
      </c>
      <c r="B26" s="3" t="s">
        <v>501</v>
      </c>
      <c r="C26" s="3" t="s">
        <v>315</v>
      </c>
      <c r="D26" s="12">
        <f t="shared" si="65"/>
        <v>603230.50999999989</v>
      </c>
      <c r="E26" s="12">
        <f t="shared" si="66"/>
        <v>573396</v>
      </c>
      <c r="F26" s="13">
        <v>289680</v>
      </c>
      <c r="G26" s="26">
        <f t="shared" si="69"/>
        <v>352367.27242466743</v>
      </c>
      <c r="H26" s="40">
        <f t="shared" si="70"/>
        <v>4.2412799880808434E-3</v>
      </c>
      <c r="I26" s="13">
        <v>153360</v>
      </c>
      <c r="J26" s="13">
        <f t="shared" si="71"/>
        <v>186547.37951894157</v>
      </c>
      <c r="K26" s="40">
        <f t="shared" si="5"/>
        <v>4.1309093134496598E-3</v>
      </c>
      <c r="L26" s="13">
        <v>130356</v>
      </c>
      <c r="M26" s="13">
        <f t="shared" si="72"/>
        <v>158565.27259110034</v>
      </c>
      <c r="N26" s="40">
        <f t="shared" si="6"/>
        <v>4.2412799880808443E-3</v>
      </c>
      <c r="O26" s="13">
        <f ca="1">'13年1-9支出明细'!I21/9*12</f>
        <v>0</v>
      </c>
      <c r="P26" s="13">
        <v>0</v>
      </c>
      <c r="Q26" s="13">
        <f t="shared" si="73"/>
        <v>0</v>
      </c>
      <c r="R26" s="43">
        <f t="shared" si="7"/>
        <v>0</v>
      </c>
      <c r="S26" s="13">
        <f ca="1">'13年1-9支出明细'!K21/9*12</f>
        <v>0</v>
      </c>
      <c r="T26" s="13">
        <f t="shared" si="74"/>
        <v>0</v>
      </c>
      <c r="U26" s="43">
        <f t="shared" si="8"/>
        <v>0</v>
      </c>
      <c r="V26" s="13">
        <f ca="1">'13年1-9支出明细'!L21/9*12</f>
        <v>0</v>
      </c>
      <c r="W26" s="13">
        <f t="shared" si="75"/>
        <v>0</v>
      </c>
      <c r="X26" s="43">
        <f t="shared" si="9"/>
        <v>0</v>
      </c>
      <c r="Y26" s="13">
        <f ca="1">'13年1-9支出明细'!M21/9*12</f>
        <v>0</v>
      </c>
      <c r="Z26" s="13">
        <f t="shared" si="76"/>
        <v>0</v>
      </c>
      <c r="AA26" s="43">
        <f t="shared" si="10"/>
        <v>0</v>
      </c>
      <c r="AB26" s="13">
        <f ca="1">'13年1-9支出明细'!N21/9*12</f>
        <v>0</v>
      </c>
      <c r="AC26" s="13">
        <f t="shared" si="77"/>
        <v>0</v>
      </c>
      <c r="AD26" s="43">
        <f t="shared" si="11"/>
        <v>0</v>
      </c>
      <c r="AE26" s="13">
        <f ca="1">'13年1-9支出明细'!O21/9*12</f>
        <v>0</v>
      </c>
      <c r="AF26" s="13">
        <f t="shared" si="78"/>
        <v>0</v>
      </c>
      <c r="AG26" s="43">
        <f t="shared" si="12"/>
        <v>0</v>
      </c>
      <c r="AH26" s="13">
        <f ca="1">'13年1-9支出明细'!P21/9*12</f>
        <v>0</v>
      </c>
      <c r="AI26" s="13">
        <f t="shared" si="79"/>
        <v>0</v>
      </c>
      <c r="AJ26" s="43">
        <f t="shared" si="13"/>
        <v>0</v>
      </c>
      <c r="AK26" s="13">
        <f ca="1">'13年1-9支出明细'!Q21/9*12</f>
        <v>0</v>
      </c>
      <c r="AL26" s="13">
        <f t="shared" si="80"/>
        <v>0</v>
      </c>
      <c r="AM26" s="43">
        <f t="shared" si="14"/>
        <v>0</v>
      </c>
      <c r="AN26" s="13">
        <f ca="1">'13年1-9支出明细'!R21/9*12</f>
        <v>0</v>
      </c>
      <c r="AO26" s="13">
        <f t="shared" si="81"/>
        <v>0</v>
      </c>
      <c r="AP26" s="43">
        <f t="shared" si="15"/>
        <v>0</v>
      </c>
      <c r="AQ26" s="13">
        <f ca="1">'13年1-9支出明细'!S21/9*12</f>
        <v>0</v>
      </c>
      <c r="AR26" s="13">
        <f t="shared" si="82"/>
        <v>0</v>
      </c>
      <c r="AS26" s="43">
        <f t="shared" si="16"/>
        <v>0</v>
      </c>
      <c r="AT26" s="12">
        <f>AW26+AZ26+BC26+BF26+BI26+BL26+BM26</f>
        <v>24727.896666666664</v>
      </c>
      <c r="AU26" s="31">
        <f t="shared" si="83"/>
        <v>30079.057930241499</v>
      </c>
      <c r="AV26" s="43">
        <f t="shared" si="17"/>
        <v>2.3686899814627095E-4</v>
      </c>
      <c r="AW26" s="13">
        <f ca="1">'13年1-9支出明细'!U21/9*12</f>
        <v>0</v>
      </c>
      <c r="AX26" s="13">
        <f t="shared" si="84"/>
        <v>0</v>
      </c>
      <c r="AY26" s="43">
        <f t="shared" si="18"/>
        <v>0</v>
      </c>
      <c r="AZ26" s="13">
        <f ca="1">'13年1-9支出明细'!V21/9*12</f>
        <v>0</v>
      </c>
      <c r="BA26" s="13">
        <f t="shared" si="85"/>
        <v>0</v>
      </c>
      <c r="BB26" s="43">
        <f t="shared" si="19"/>
        <v>0</v>
      </c>
      <c r="BC26" s="13">
        <f ca="1">'13年1-9支出明细'!W21/9*12</f>
        <v>0</v>
      </c>
      <c r="BD26" s="13">
        <f t="shared" si="86"/>
        <v>0</v>
      </c>
      <c r="BE26" s="43">
        <f t="shared" si="20"/>
        <v>0</v>
      </c>
      <c r="BF26" s="13">
        <f ca="1">'13年1-9支出明细'!X21/9*12</f>
        <v>115.86666666666667</v>
      </c>
      <c r="BG26" s="13">
        <f t="shared" si="87"/>
        <v>140.94042149361871</v>
      </c>
      <c r="BH26" s="43">
        <f t="shared" si="21"/>
        <v>1.7046128058321064E-4</v>
      </c>
      <c r="BI26" s="13">
        <f ca="1">'13年1-9支出明细'!Y21/9*12</f>
        <v>9004</v>
      </c>
      <c r="BJ26" s="13">
        <f t="shared" si="88"/>
        <v>10952.481776138171</v>
      </c>
      <c r="BK26" s="43">
        <f t="shared" si="22"/>
        <v>4.4540932869967815E-3</v>
      </c>
      <c r="BL26" s="13">
        <f ca="1">'13年1-9支出明细'!Z21/9*12</f>
        <v>12366.759999999998</v>
      </c>
      <c r="BM26" s="13">
        <f ca="1">Sheet2!EP20+Sheet2!V20</f>
        <v>3241.27</v>
      </c>
      <c r="BN26" s="13">
        <f t="shared" si="89"/>
        <v>15042.949081505385</v>
      </c>
      <c r="BO26" s="43">
        <f t="shared" si="23"/>
        <v>1.3983305625209005E-4</v>
      </c>
      <c r="BP26" s="13">
        <f ca="1">'13年1-9支出明细'!AB21/9*12</f>
        <v>4321.6933333333336</v>
      </c>
      <c r="BQ26" s="13">
        <f t="shared" si="90"/>
        <v>5256.9155348057711</v>
      </c>
      <c r="BR26" s="43">
        <f t="shared" si="24"/>
        <v>9.5344616928357679E-4</v>
      </c>
      <c r="BS26" s="13">
        <f ca="1">'13年1-9支出明细'!AC21/9*12</f>
        <v>0</v>
      </c>
      <c r="BT26" s="13">
        <f t="shared" si="91"/>
        <v>0</v>
      </c>
      <c r="BU26" s="43">
        <f t="shared" si="25"/>
        <v>0</v>
      </c>
      <c r="BV26" s="12">
        <f t="shared" si="130"/>
        <v>669.4666666666667</v>
      </c>
      <c r="BW26" s="30">
        <f t="shared" si="92"/>
        <v>814.34045606381994</v>
      </c>
      <c r="BX26" s="43">
        <f t="shared" si="26"/>
        <v>2.5032250281702597E-6</v>
      </c>
      <c r="BY26" s="13">
        <f ca="1">'13年1-9支出明细'!AE21/9*12</f>
        <v>669.4666666666667</v>
      </c>
      <c r="BZ26" s="13">
        <f t="shared" si="93"/>
        <v>814.34045606381994</v>
      </c>
      <c r="CA26" s="43">
        <f t="shared" si="27"/>
        <v>2.8977445956094448E-6</v>
      </c>
      <c r="CB26" s="13">
        <f ca="1">'13年1-9支出明细'!AF21/9*12</f>
        <v>0</v>
      </c>
      <c r="CC26" s="13">
        <f ca="1">Sheet2!BP20+Sheet2!ET20</f>
        <v>0</v>
      </c>
      <c r="CD26" s="13">
        <f t="shared" si="94"/>
        <v>0</v>
      </c>
      <c r="CE26" s="43">
        <f t="shared" si="28"/>
        <v>0</v>
      </c>
      <c r="CF26" s="12">
        <f>CI26+CL26+CO26+CR26+CU26+CX26++DB26+DE26+DH26+DL26+DV26+DY26+EI26+EL26+EO26+ER26+EU26+EX26+FA26+FD26+FE26+FH26+FK26+FN26+FR26</f>
        <v>2534.6666666666665</v>
      </c>
      <c r="CG26" s="30">
        <f t="shared" si="95"/>
        <v>3083.1730869892885</v>
      </c>
      <c r="CH26" s="43">
        <f t="shared" si="29"/>
        <v>2.6117561997568112E-5</v>
      </c>
      <c r="CI26" s="13">
        <f ca="1">'13年1-9支出明细'!AI21/9*12</f>
        <v>0</v>
      </c>
      <c r="CJ26" s="13">
        <f t="shared" si="96"/>
        <v>0</v>
      </c>
      <c r="CK26" s="43">
        <f t="shared" si="30"/>
        <v>0</v>
      </c>
      <c r="CL26" s="13">
        <f ca="1">'13年1-9支出明细'!AJ21/9*12</f>
        <v>0</v>
      </c>
      <c r="CM26" s="13">
        <f t="shared" si="97"/>
        <v>0</v>
      </c>
      <c r="CN26" s="43">
        <f t="shared" si="31"/>
        <v>0</v>
      </c>
      <c r="CO26" s="13">
        <f ca="1">'13年1-9支出明细'!AK21/9*12</f>
        <v>0</v>
      </c>
      <c r="CP26" s="13">
        <f t="shared" si="98"/>
        <v>0</v>
      </c>
      <c r="CQ26" s="43">
        <f t="shared" si="32"/>
        <v>0</v>
      </c>
      <c r="CR26" s="13">
        <f ca="1">'13年1-9支出明细'!AL21/9*12</f>
        <v>0</v>
      </c>
      <c r="CS26" s="13">
        <f t="shared" si="99"/>
        <v>0</v>
      </c>
      <c r="CT26" s="43">
        <f t="shared" si="33"/>
        <v>0</v>
      </c>
      <c r="CU26" s="13">
        <f ca="1">'13年1-9支出明细'!AM21/9*12</f>
        <v>0</v>
      </c>
      <c r="CV26" s="13">
        <f t="shared" si="100"/>
        <v>0</v>
      </c>
      <c r="CW26" s="43">
        <f t="shared" si="34"/>
        <v>0</v>
      </c>
      <c r="CX26" s="13">
        <f ca="1">'13年1-9支出明细'!AN21/9*12</f>
        <v>0</v>
      </c>
      <c r="CY26" s="13">
        <f t="shared" si="101"/>
        <v>0</v>
      </c>
      <c r="CZ26" s="13">
        <f ca="1">Sheet2!DG20+Sheet2!AD20</f>
        <v>0</v>
      </c>
      <c r="DA26" s="43">
        <f t="shared" si="35"/>
        <v>0</v>
      </c>
      <c r="DB26" s="13">
        <f ca="1">'13年1-9支出明细'!AP21/9*12</f>
        <v>0</v>
      </c>
      <c r="DC26" s="13">
        <f t="shared" si="102"/>
        <v>0</v>
      </c>
      <c r="DD26" s="43">
        <f t="shared" si="36"/>
        <v>0</v>
      </c>
      <c r="DE26" s="13">
        <f ca="1">'13年1-9支出明细'!AQ21/9*12</f>
        <v>0</v>
      </c>
      <c r="DF26" s="13">
        <f t="shared" si="103"/>
        <v>0</v>
      </c>
      <c r="DG26" s="43">
        <f t="shared" si="37"/>
        <v>0</v>
      </c>
      <c r="DH26" s="13">
        <f ca="1">'13年1-9支出明细'!AR21/9*12</f>
        <v>0</v>
      </c>
      <c r="DI26" s="13">
        <f ca="1">Sheet2!DK20+Sheet2!AH20</f>
        <v>0</v>
      </c>
      <c r="DJ26" s="13"/>
      <c r="DK26" s="43">
        <f t="shared" si="38"/>
        <v>0</v>
      </c>
      <c r="DL26" s="13">
        <f ca="1">'13年1-9支出明细'!AT21/9*12</f>
        <v>0</v>
      </c>
      <c r="DM26" s="13">
        <f t="shared" si="104"/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43">
        <f t="shared" si="40"/>
        <v>0</v>
      </c>
      <c r="DV26" s="13">
        <f ca="1">'13年1-9支出明细'!BB21/9*12</f>
        <v>1734.6666666666665</v>
      </c>
      <c r="DW26" s="13">
        <f t="shared" si="105"/>
        <v>2110.051649749113</v>
      </c>
      <c r="DX26" s="43">
        <f t="shared" si="41"/>
        <v>7.6681963765561848E-4</v>
      </c>
      <c r="DY26" s="13">
        <f ca="1">'13年1-9支出明细'!BC21/9*12</f>
        <v>0</v>
      </c>
      <c r="DZ26" s="13">
        <f t="shared" si="106"/>
        <v>0</v>
      </c>
      <c r="EA26" s="43">
        <f t="shared" si="42"/>
        <v>0</v>
      </c>
      <c r="EB26" s="13">
        <f ca="1">'13年1-9支出明细'!BD21/9*12</f>
        <v>0</v>
      </c>
      <c r="EC26" s="13">
        <f t="shared" si="107"/>
        <v>0</v>
      </c>
      <c r="ED26" s="43">
        <f t="shared" si="43"/>
        <v>0</v>
      </c>
      <c r="EE26" s="13">
        <f ca="1">'13年1-9支出明细'!BE21/9*12</f>
        <v>0</v>
      </c>
      <c r="EF26" s="13">
        <f t="shared" si="108"/>
        <v>0</v>
      </c>
      <c r="EG26" s="13">
        <v>0</v>
      </c>
      <c r="EH26" s="43">
        <f t="shared" si="44"/>
        <v>0</v>
      </c>
      <c r="EI26" s="13">
        <f ca="1">'13年1-9支出明细'!BG21/9*12</f>
        <v>0</v>
      </c>
      <c r="EJ26" s="13">
        <f t="shared" si="109"/>
        <v>0</v>
      </c>
      <c r="EK26" s="43">
        <f t="shared" si="45"/>
        <v>0</v>
      </c>
      <c r="EL26" s="13">
        <f ca="1">'13年1-9支出明细'!BH21/9*12</f>
        <v>0</v>
      </c>
      <c r="EM26" s="13">
        <f t="shared" si="110"/>
        <v>0</v>
      </c>
      <c r="EN26" s="43">
        <f t="shared" si="46"/>
        <v>0</v>
      </c>
      <c r="EO26" s="13">
        <f ca="1">'13年1-9支出明细'!BI21/9*12</f>
        <v>800</v>
      </c>
      <c r="EP26" s="13">
        <f t="shared" si="111"/>
        <v>973.12143724017517</v>
      </c>
      <c r="EQ26" s="43">
        <f t="shared" si="47"/>
        <v>6.6737742362282511E-4</v>
      </c>
      <c r="ER26" s="13">
        <f ca="1">'13年1-9支出明细'!BJ21/9*12</f>
        <v>0</v>
      </c>
      <c r="ES26" s="13">
        <f t="shared" si="112"/>
        <v>0</v>
      </c>
      <c r="ET26" s="43">
        <f t="shared" si="48"/>
        <v>0</v>
      </c>
      <c r="EU26" s="13">
        <f ca="1">'13年1-9支出明细'!BK21/9*12</f>
        <v>0</v>
      </c>
      <c r="EV26" s="13">
        <f t="shared" si="113"/>
        <v>0</v>
      </c>
      <c r="EW26" s="43">
        <f t="shared" si="49"/>
        <v>0</v>
      </c>
      <c r="EX26" s="13">
        <f ca="1">'13年1-9支出明细'!BL21/9*12</f>
        <v>0</v>
      </c>
      <c r="EY26" s="13">
        <f t="shared" si="114"/>
        <v>0</v>
      </c>
      <c r="EZ26" s="43">
        <f t="shared" si="50"/>
        <v>0</v>
      </c>
      <c r="FA26" s="13">
        <f ca="1">'13年1-9支出明细'!BM21/9*12</f>
        <v>0</v>
      </c>
      <c r="FB26" s="13">
        <f t="shared" si="115"/>
        <v>0</v>
      </c>
      <c r="FC26" s="43">
        <f t="shared" si="51"/>
        <v>0</v>
      </c>
      <c r="FD26" s="13">
        <f ca="1">'13年1-9支出明细'!BN21/9*12</f>
        <v>0</v>
      </c>
      <c r="FE26" s="13">
        <f ca="1">Sheet2!EX20+Sheet2!BF20</f>
        <v>0</v>
      </c>
      <c r="FF26" s="13">
        <f t="shared" si="116"/>
        <v>0</v>
      </c>
      <c r="FG26" s="43">
        <f t="shared" si="52"/>
        <v>0</v>
      </c>
      <c r="FH26" s="13">
        <f ca="1">'13年1-9支出明细'!BP21/9*12</f>
        <v>0</v>
      </c>
      <c r="FI26" s="13">
        <f t="shared" si="117"/>
        <v>0</v>
      </c>
      <c r="FJ26" s="43">
        <f t="shared" si="53"/>
        <v>0</v>
      </c>
      <c r="FK26" s="13">
        <f ca="1">'13年1-9支出明细'!BQ21/9*12</f>
        <v>0</v>
      </c>
      <c r="FL26" s="13">
        <f t="shared" si="118"/>
        <v>0</v>
      </c>
      <c r="FM26" s="43">
        <f t="shared" si="54"/>
        <v>0</v>
      </c>
      <c r="FN26" s="13">
        <f ca="1">'13年1-9支出明细'!BR21/9*12</f>
        <v>0</v>
      </c>
      <c r="FO26" s="13">
        <v>0</v>
      </c>
      <c r="FP26" s="13"/>
      <c r="FQ26" s="43"/>
      <c r="FR26" s="13">
        <f ca="1">'13年1-9支出明细'!BT21/9*12</f>
        <v>0</v>
      </c>
      <c r="FS26" s="13">
        <f t="shared" si="119"/>
        <v>0</v>
      </c>
      <c r="FT26" s="43">
        <f t="shared" si="55"/>
        <v>0</v>
      </c>
      <c r="FU26" s="12">
        <f ca="1">'13年1-9支出明细'!BU21/9*12</f>
        <v>1902.4800000000002</v>
      </c>
      <c r="FV26" s="12">
        <f t="shared" si="120"/>
        <v>2314.1800899008604</v>
      </c>
      <c r="FW26" s="43">
        <f t="shared" si="56"/>
        <v>6.5754867950926796E-5</v>
      </c>
      <c r="FX26" s="12">
        <f ca="1">'13年1-9支出明细'!BV21/9*12</f>
        <v>0</v>
      </c>
      <c r="FY26" s="12">
        <f t="shared" si="121"/>
        <v>0</v>
      </c>
      <c r="FZ26" s="43">
        <f t="shared" si="57"/>
        <v>0</v>
      </c>
      <c r="GA26" s="12">
        <f ca="1">'13年1-9支出明细'!BW21/9*12</f>
        <v>0</v>
      </c>
      <c r="GB26" s="12">
        <f t="shared" si="122"/>
        <v>0</v>
      </c>
      <c r="GC26" s="43">
        <f t="shared" si="58"/>
        <v>0</v>
      </c>
      <c r="GD26" s="12">
        <f ca="1">'13年1-9支出明细'!BX21/9*12</f>
        <v>0</v>
      </c>
      <c r="GE26" s="12">
        <f t="shared" si="123"/>
        <v>0</v>
      </c>
      <c r="GF26" s="43">
        <f t="shared" si="59"/>
        <v>0</v>
      </c>
      <c r="GG26" s="27">
        <f>GJ26+GM26+GP26+GS26+GV26</f>
        <v>0</v>
      </c>
      <c r="GH26" s="27">
        <f t="shared" si="124"/>
        <v>0</v>
      </c>
      <c r="GI26" s="43">
        <f t="shared" si="60"/>
        <v>0</v>
      </c>
      <c r="GJ26" s="13">
        <f ca="1">'13年1-9支出明细'!BZ21/9*12</f>
        <v>0</v>
      </c>
      <c r="GK26" s="13">
        <f t="shared" si="125"/>
        <v>0</v>
      </c>
      <c r="GL26" s="43">
        <f t="shared" si="61"/>
        <v>0</v>
      </c>
      <c r="GM26" s="13">
        <f ca="1">'13年1-9支出明细'!CA21/9*12</f>
        <v>0</v>
      </c>
      <c r="GN26" s="13">
        <f t="shared" si="126"/>
        <v>0</v>
      </c>
      <c r="GO26" s="43">
        <f t="shared" si="62"/>
        <v>0</v>
      </c>
      <c r="GP26" s="13">
        <f ca="1">'13年1-9支出明细'!CB21/9*12</f>
        <v>0</v>
      </c>
      <c r="GQ26" s="13"/>
      <c r="GR26" s="40"/>
      <c r="GS26" s="13">
        <f ca="1">'13年1-9支出明细'!CC21/9*12</f>
        <v>0</v>
      </c>
      <c r="GT26" s="13">
        <f t="shared" si="127"/>
        <v>0</v>
      </c>
      <c r="GU26" s="43">
        <f t="shared" si="63"/>
        <v>0</v>
      </c>
      <c r="GV26" s="13">
        <f ca="1">'13年1-9支出明细'!CD21/9*12</f>
        <v>0</v>
      </c>
      <c r="GW26" s="13">
        <f t="shared" si="128"/>
        <v>0</v>
      </c>
      <c r="GX26" s="56">
        <f t="shared" si="64"/>
        <v>0</v>
      </c>
    </row>
    <row r="27" spans="1:206">
      <c r="A27" s="18">
        <v>115</v>
      </c>
      <c r="B27" s="3" t="s">
        <v>502</v>
      </c>
      <c r="C27" s="3" t="s">
        <v>316</v>
      </c>
      <c r="D27" s="12">
        <f t="shared" si="65"/>
        <v>10329792.546666667</v>
      </c>
      <c r="E27" s="12">
        <f t="shared" si="66"/>
        <v>7275350.0666666673</v>
      </c>
      <c r="F27" s="13">
        <f>F28+F29+F30</f>
        <v>3027012</v>
      </c>
      <c r="G27" s="26">
        <f t="shared" si="69"/>
        <v>3682062.8349790717</v>
      </c>
      <c r="H27" s="40">
        <f t="shared" si="70"/>
        <v>4.4319267534108572E-2</v>
      </c>
      <c r="I27" s="13">
        <f>I28+I29+I30</f>
        <v>2422812</v>
      </c>
      <c r="J27" s="13">
        <f t="shared" si="71"/>
        <v>2947112.8695034287</v>
      </c>
      <c r="K27" s="40">
        <f t="shared" si="5"/>
        <v>6.5260932808669778E-2</v>
      </c>
      <c r="L27" s="13">
        <f>L28+L29+L30</f>
        <v>1362155.4</v>
      </c>
      <c r="M27" s="13">
        <f t="shared" si="72"/>
        <v>1656928.275740582</v>
      </c>
      <c r="N27" s="40">
        <f t="shared" si="6"/>
        <v>4.4319267534108572E-2</v>
      </c>
      <c r="O27" s="13">
        <f ca="1">O28+O29+O30</f>
        <v>396704</v>
      </c>
      <c r="P27" s="13">
        <f ca="1">P28+P29+P30</f>
        <v>45400</v>
      </c>
      <c r="Q27" s="13">
        <f t="shared" si="73"/>
        <v>482551.45829865802</v>
      </c>
      <c r="R27" s="43">
        <f t="shared" si="7"/>
        <v>5.9422586646454903E-2</v>
      </c>
      <c r="S27" s="13">
        <f ca="1">S28+S29+S30</f>
        <v>66666.666666666672</v>
      </c>
      <c r="T27" s="13">
        <f t="shared" si="74"/>
        <v>81093.453103347929</v>
      </c>
      <c r="U27" s="43">
        <f t="shared" si="8"/>
        <v>2.7374565634079799E-2</v>
      </c>
      <c r="V27" s="13">
        <f ca="1">V28+V29+V30</f>
        <v>0</v>
      </c>
      <c r="W27" s="13">
        <f t="shared" si="75"/>
        <v>0</v>
      </c>
      <c r="X27" s="43">
        <f t="shared" si="9"/>
        <v>0</v>
      </c>
      <c r="Y27" s="13">
        <f ca="1">Y28+Y29+Y30</f>
        <v>0</v>
      </c>
      <c r="Z27" s="13">
        <f t="shared" si="76"/>
        <v>0</v>
      </c>
      <c r="AA27" s="43">
        <f t="shared" si="10"/>
        <v>0</v>
      </c>
      <c r="AB27" s="13">
        <f ca="1">AB28+AB29+AB30</f>
        <v>0</v>
      </c>
      <c r="AC27" s="13">
        <f t="shared" si="77"/>
        <v>0</v>
      </c>
      <c r="AD27" s="43">
        <f t="shared" si="11"/>
        <v>0</v>
      </c>
      <c r="AE27" s="13">
        <f ca="1">AE28+AE29+AE30</f>
        <v>0</v>
      </c>
      <c r="AF27" s="13">
        <f t="shared" si="78"/>
        <v>0</v>
      </c>
      <c r="AG27" s="43">
        <f t="shared" si="12"/>
        <v>0</v>
      </c>
      <c r="AH27" s="13">
        <f ca="1">AH28+AH29+AH30</f>
        <v>0</v>
      </c>
      <c r="AI27" s="13">
        <f t="shared" si="79"/>
        <v>0</v>
      </c>
      <c r="AJ27" s="43">
        <f t="shared" si="13"/>
        <v>0</v>
      </c>
      <c r="AK27" s="13">
        <f ca="1">AK28+AK29+AK30</f>
        <v>0</v>
      </c>
      <c r="AL27" s="13">
        <f t="shared" si="80"/>
        <v>0</v>
      </c>
      <c r="AM27" s="43">
        <f t="shared" si="14"/>
        <v>0</v>
      </c>
      <c r="AN27" s="13">
        <f ca="1">AN28+AN29+AN30</f>
        <v>0</v>
      </c>
      <c r="AO27" s="13">
        <f t="shared" si="81"/>
        <v>0</v>
      </c>
      <c r="AP27" s="43">
        <f t="shared" si="15"/>
        <v>0</v>
      </c>
      <c r="AQ27" s="13">
        <f ca="1">AQ28+AQ29+AQ30</f>
        <v>0</v>
      </c>
      <c r="AR27" s="13">
        <f t="shared" si="82"/>
        <v>0</v>
      </c>
      <c r="AS27" s="43">
        <f t="shared" si="16"/>
        <v>0</v>
      </c>
      <c r="AT27" s="13">
        <f>AT28+AT29+AT30</f>
        <v>1927224.8399999999</v>
      </c>
      <c r="AU27" s="31">
        <f t="shared" si="83"/>
        <v>2344279.7577322084</v>
      </c>
      <c r="AV27" s="43">
        <f t="shared" si="17"/>
        <v>1.8460923838652703E-2</v>
      </c>
      <c r="AW27" s="13">
        <f ca="1">AW28+AW29+AW30</f>
        <v>0</v>
      </c>
      <c r="AX27" s="13">
        <f t="shared" si="84"/>
        <v>0</v>
      </c>
      <c r="AY27" s="43">
        <f t="shared" si="18"/>
        <v>0</v>
      </c>
      <c r="AZ27" s="13">
        <f ca="1">AZ28+AZ29+AZ30</f>
        <v>640</v>
      </c>
      <c r="BA27" s="13">
        <f t="shared" si="85"/>
        <v>778.49714979214025</v>
      </c>
      <c r="BB27" s="43">
        <f t="shared" si="19"/>
        <v>6.5657187410234318E-3</v>
      </c>
      <c r="BC27" s="13">
        <f ca="1">BC28+BC29+BC30</f>
        <v>0</v>
      </c>
      <c r="BD27" s="13">
        <f t="shared" si="86"/>
        <v>0</v>
      </c>
      <c r="BE27" s="43">
        <f t="shared" si="20"/>
        <v>0</v>
      </c>
      <c r="BF27" s="13">
        <f ca="1">BF28+BF29+BF30</f>
        <v>37973.546666666669</v>
      </c>
      <c r="BG27" s="13">
        <f t="shared" si="87"/>
        <v>46191.090386716918</v>
      </c>
      <c r="BH27" s="43">
        <f t="shared" si="21"/>
        <v>5.586610523377137E-2</v>
      </c>
      <c r="BI27" s="13">
        <f ca="1">BI28+BI29+BI30</f>
        <v>119747.86666666667</v>
      </c>
      <c r="BJ27" s="13">
        <f t="shared" si="88"/>
        <v>145661.5201463894</v>
      </c>
      <c r="BK27" s="43">
        <f t="shared" si="22"/>
        <v>5.923680242694198E-2</v>
      </c>
      <c r="BL27" s="13">
        <f ca="1">BL28+BL29+BL30</f>
        <v>1550152.1466666665</v>
      </c>
      <c r="BM27" s="13">
        <f ca="1">BM28+BM29+BM30</f>
        <v>218711.28</v>
      </c>
      <c r="BN27" s="13">
        <f t="shared" si="89"/>
        <v>1885607.8561315117</v>
      </c>
      <c r="BO27" s="43">
        <f t="shared" si="23"/>
        <v>1.7527833670592633E-2</v>
      </c>
      <c r="BP27" s="13">
        <f ca="1">BP28+BP29+BP30</f>
        <v>63639.866666666669</v>
      </c>
      <c r="BQ27" s="13">
        <f t="shared" si="90"/>
        <v>77411.648145549727</v>
      </c>
      <c r="BR27" s="43">
        <f t="shared" si="24"/>
        <v>1.404014177013584E-2</v>
      </c>
      <c r="BS27" s="13">
        <f ca="1">BS28+BS29+BS30</f>
        <v>30775.173333333336</v>
      </c>
      <c r="BT27" s="13">
        <f t="shared" si="91"/>
        <v>37434.976131811061</v>
      </c>
      <c r="BU27" s="43">
        <f t="shared" si="25"/>
        <v>2.7436895851574231E-2</v>
      </c>
      <c r="BV27" s="13">
        <f>BV28+BV29+BV30</f>
        <v>18772.533333333333</v>
      </c>
      <c r="BW27" s="30">
        <f t="shared" si="92"/>
        <v>22834.943272465534</v>
      </c>
      <c r="BX27" s="43">
        <f t="shared" si="26"/>
        <v>7.0193002313523895E-5</v>
      </c>
      <c r="BY27" s="13">
        <f ca="1">BY28+BY29+BY30</f>
        <v>18772.533333333333</v>
      </c>
      <c r="BZ27" s="13">
        <f t="shared" si="93"/>
        <v>22834.943272465534</v>
      </c>
      <c r="CA27" s="43">
        <f t="shared" si="27"/>
        <v>8.1255736425858615E-5</v>
      </c>
      <c r="CB27" s="13">
        <f ca="1">CB28+CB29+CB30</f>
        <v>0</v>
      </c>
      <c r="CC27" s="13">
        <f ca="1">CC28+CC29+CC30</f>
        <v>0</v>
      </c>
      <c r="CD27" s="13">
        <f t="shared" si="94"/>
        <v>0</v>
      </c>
      <c r="CE27" s="43">
        <f t="shared" si="28"/>
        <v>0</v>
      </c>
      <c r="CF27" s="13">
        <f>CF28+CF29+CF30</f>
        <v>95283.333333333343</v>
      </c>
      <c r="CG27" s="30">
        <f t="shared" si="95"/>
        <v>115902.81784796006</v>
      </c>
      <c r="CH27" s="43">
        <f t="shared" si="29"/>
        <v>9.818128744088436E-4</v>
      </c>
      <c r="CI27" s="13">
        <f ca="1">CI28+CI29+CI30</f>
        <v>0</v>
      </c>
      <c r="CJ27" s="13">
        <f t="shared" si="96"/>
        <v>0</v>
      </c>
      <c r="CK27" s="43">
        <f t="shared" si="30"/>
        <v>0</v>
      </c>
      <c r="CL27" s="13">
        <f ca="1">CL28+CL29+CL30</f>
        <v>0</v>
      </c>
      <c r="CM27" s="13">
        <f t="shared" si="97"/>
        <v>0</v>
      </c>
      <c r="CN27" s="43">
        <f t="shared" si="31"/>
        <v>0</v>
      </c>
      <c r="CO27" s="13">
        <f ca="1">CO28+CO29+CO30</f>
        <v>0</v>
      </c>
      <c r="CP27" s="13">
        <f t="shared" si="98"/>
        <v>0</v>
      </c>
      <c r="CQ27" s="43">
        <f t="shared" si="32"/>
        <v>0</v>
      </c>
      <c r="CR27" s="13">
        <f ca="1">CR28+CR29+CR30</f>
        <v>0</v>
      </c>
      <c r="CS27" s="13">
        <f t="shared" si="99"/>
        <v>0</v>
      </c>
      <c r="CT27" s="43">
        <f t="shared" si="33"/>
        <v>0</v>
      </c>
      <c r="CU27" s="13">
        <f ca="1">CU28+CU29+CU30</f>
        <v>0</v>
      </c>
      <c r="CV27" s="13">
        <f t="shared" si="100"/>
        <v>0</v>
      </c>
      <c r="CW27" s="43">
        <f t="shared" si="34"/>
        <v>0</v>
      </c>
      <c r="CX27" s="13">
        <f ca="1">CX28+CX29+CX30</f>
        <v>0</v>
      </c>
      <c r="CY27" s="13">
        <f t="shared" si="101"/>
        <v>0</v>
      </c>
      <c r="CZ27" s="13">
        <f ca="1">CZ28+CZ29+CZ30</f>
        <v>0</v>
      </c>
      <c r="DA27" s="43">
        <f t="shared" si="35"/>
        <v>0</v>
      </c>
      <c r="DB27" s="13">
        <f ca="1">DB28+DB29+DB30</f>
        <v>0</v>
      </c>
      <c r="DC27" s="13">
        <f t="shared" si="102"/>
        <v>0</v>
      </c>
      <c r="DD27" s="43">
        <f t="shared" si="36"/>
        <v>0</v>
      </c>
      <c r="DE27" s="13">
        <f ca="1">DE28+DE29+DE30</f>
        <v>0</v>
      </c>
      <c r="DF27" s="13">
        <f t="shared" si="103"/>
        <v>0</v>
      </c>
      <c r="DG27" s="43">
        <f t="shared" si="37"/>
        <v>0</v>
      </c>
      <c r="DH27" s="13">
        <f ca="1">DH28+DH29+DH30</f>
        <v>0</v>
      </c>
      <c r="DI27" s="13">
        <f ca="1">DI28+DI29+DI30</f>
        <v>0</v>
      </c>
      <c r="DJ27" s="13"/>
      <c r="DK27" s="43">
        <f t="shared" si="38"/>
        <v>0</v>
      </c>
      <c r="DL27" s="13">
        <f t="shared" ref="DL27:DT27" si="132">DL28+DL29+DL30</f>
        <v>0</v>
      </c>
      <c r="DM27" s="13">
        <f t="shared" si="104"/>
        <v>0</v>
      </c>
      <c r="DN27" s="13">
        <f t="shared" si="132"/>
        <v>0</v>
      </c>
      <c r="DO27" s="13">
        <f t="shared" si="132"/>
        <v>0</v>
      </c>
      <c r="DP27" s="13">
        <f t="shared" si="132"/>
        <v>0</v>
      </c>
      <c r="DQ27" s="13">
        <f t="shared" si="132"/>
        <v>0</v>
      </c>
      <c r="DR27" s="13">
        <f t="shared" si="132"/>
        <v>0</v>
      </c>
      <c r="DS27" s="13">
        <f t="shared" si="132"/>
        <v>0</v>
      </c>
      <c r="DT27" s="13">
        <f t="shared" si="132"/>
        <v>0</v>
      </c>
      <c r="DU27" s="43">
        <f t="shared" si="40"/>
        <v>0</v>
      </c>
      <c r="DV27" s="13">
        <f ca="1">DV28+DV29+DV30</f>
        <v>6497.333333333333</v>
      </c>
      <c r="DW27" s="13">
        <f t="shared" si="105"/>
        <v>7903.3679394522887</v>
      </c>
      <c r="DX27" s="43">
        <f t="shared" si="41"/>
        <v>2.8721845459614365E-3</v>
      </c>
      <c r="DY27" s="13">
        <f ca="1">DY28+DY29+DY30</f>
        <v>0</v>
      </c>
      <c r="DZ27" s="13">
        <f t="shared" si="106"/>
        <v>0</v>
      </c>
      <c r="EA27" s="43">
        <f t="shared" si="42"/>
        <v>0</v>
      </c>
      <c r="EB27" s="13">
        <f ca="1">EB28+EB29+EB30</f>
        <v>0</v>
      </c>
      <c r="EC27" s="13">
        <f t="shared" si="107"/>
        <v>0</v>
      </c>
      <c r="ED27" s="43">
        <f t="shared" si="43"/>
        <v>0</v>
      </c>
      <c r="EE27" s="13">
        <f ca="1">EE28+EE29+EE30</f>
        <v>0</v>
      </c>
      <c r="EF27" s="13">
        <f t="shared" si="108"/>
        <v>0</v>
      </c>
      <c r="EG27" s="13">
        <f ca="1">EG28+EG29+EG30</f>
        <v>0</v>
      </c>
      <c r="EH27" s="43">
        <f t="shared" si="44"/>
        <v>0</v>
      </c>
      <c r="EI27" s="13">
        <f ca="1">EI28+EI29+EI30</f>
        <v>0</v>
      </c>
      <c r="EJ27" s="13">
        <f t="shared" si="109"/>
        <v>0</v>
      </c>
      <c r="EK27" s="43">
        <f t="shared" si="45"/>
        <v>0</v>
      </c>
      <c r="EL27" s="13">
        <f ca="1">EL28+EL29+EL30</f>
        <v>0</v>
      </c>
      <c r="EM27" s="13">
        <f t="shared" si="110"/>
        <v>0</v>
      </c>
      <c r="EN27" s="43">
        <f t="shared" si="46"/>
        <v>0</v>
      </c>
      <c r="EO27" s="13">
        <f ca="1">EO28+EO29+EO30</f>
        <v>7680</v>
      </c>
      <c r="EP27" s="13">
        <f t="shared" si="111"/>
        <v>9341.9657975056816</v>
      </c>
      <c r="EQ27" s="43">
        <f t="shared" si="47"/>
        <v>6.4068232667791212E-3</v>
      </c>
      <c r="ER27" s="13">
        <f ca="1">ER28+ER29+ER30</f>
        <v>0</v>
      </c>
      <c r="ES27" s="13">
        <f t="shared" si="112"/>
        <v>0</v>
      </c>
      <c r="ET27" s="43">
        <f t="shared" si="48"/>
        <v>0</v>
      </c>
      <c r="EU27" s="13">
        <f ca="1">EU28+EU29+EU30</f>
        <v>0</v>
      </c>
      <c r="EV27" s="13">
        <f t="shared" si="113"/>
        <v>0</v>
      </c>
      <c r="EW27" s="43">
        <f t="shared" si="49"/>
        <v>0</v>
      </c>
      <c r="EX27" s="13">
        <f ca="1">EX28+EX29+EX30</f>
        <v>0</v>
      </c>
      <c r="EY27" s="13">
        <f t="shared" si="114"/>
        <v>0</v>
      </c>
      <c r="EZ27" s="43">
        <f t="shared" si="50"/>
        <v>0</v>
      </c>
      <c r="FA27" s="13">
        <f ca="1">FA28+FA29+FA30</f>
        <v>0</v>
      </c>
      <c r="FB27" s="13">
        <f t="shared" si="115"/>
        <v>0</v>
      </c>
      <c r="FC27" s="43">
        <f t="shared" si="51"/>
        <v>0</v>
      </c>
      <c r="FD27" s="13">
        <f ca="1">FD28+FD29+FD30</f>
        <v>77692.666666666672</v>
      </c>
      <c r="FE27" s="13">
        <f ca="1">FE28+FE29+FE30</f>
        <v>0</v>
      </c>
      <c r="FF27" s="13">
        <f t="shared" si="116"/>
        <v>94505.499312110638</v>
      </c>
      <c r="FG27" s="43">
        <f t="shared" si="52"/>
        <v>5.9434150817466294E-2</v>
      </c>
      <c r="FH27" s="13">
        <f ca="1">FH28+FH29+FH30</f>
        <v>0</v>
      </c>
      <c r="FI27" s="13">
        <f t="shared" si="117"/>
        <v>0</v>
      </c>
      <c r="FJ27" s="43">
        <f t="shared" si="53"/>
        <v>0</v>
      </c>
      <c r="FK27" s="13">
        <f ca="1">FK28+FK29+FK30</f>
        <v>3413.333333333333</v>
      </c>
      <c r="FL27" s="13">
        <f t="shared" si="118"/>
        <v>4151.9847988914134</v>
      </c>
      <c r="FM27" s="43">
        <f t="shared" si="54"/>
        <v>2.3029141759660317E-2</v>
      </c>
      <c r="FN27" s="13">
        <f ca="1">FN28+FN29+FN30</f>
        <v>0</v>
      </c>
      <c r="FO27" s="13">
        <f ca="1">FO28+FO29+FO30</f>
        <v>0</v>
      </c>
      <c r="FP27" s="13"/>
      <c r="FQ27" s="43"/>
      <c r="FR27" s="13">
        <f ca="1">FR28+FR29+FR30</f>
        <v>0</v>
      </c>
      <c r="FS27" s="13">
        <f t="shared" si="119"/>
        <v>0</v>
      </c>
      <c r="FT27" s="43">
        <f t="shared" si="55"/>
        <v>0</v>
      </c>
      <c r="FU27" s="13">
        <f ca="1">FU28+FU29+FU30</f>
        <v>1007939.1733333333</v>
      </c>
      <c r="FV27" s="12">
        <f t="shared" si="120"/>
        <v>1226059.0212560091</v>
      </c>
      <c r="FW27" s="43">
        <f t="shared" si="56"/>
        <v>3.4837111162850411E-2</v>
      </c>
      <c r="FX27" s="13">
        <f ca="1">FX28+FX29+FX30</f>
        <v>0</v>
      </c>
      <c r="FY27" s="12">
        <f t="shared" si="121"/>
        <v>0</v>
      </c>
      <c r="FZ27" s="43">
        <f t="shared" si="57"/>
        <v>0</v>
      </c>
      <c r="GA27" s="13">
        <f ca="1">GA28+GA29+GA30</f>
        <v>0</v>
      </c>
      <c r="GB27" s="12">
        <f t="shared" si="122"/>
        <v>0</v>
      </c>
      <c r="GC27" s="43">
        <f t="shared" si="58"/>
        <v>0</v>
      </c>
      <c r="GD27" s="13">
        <f ca="1">GD28+GD29+GD30</f>
        <v>0</v>
      </c>
      <c r="GE27" s="12">
        <f t="shared" si="123"/>
        <v>0</v>
      </c>
      <c r="GF27" s="43">
        <f t="shared" si="59"/>
        <v>0</v>
      </c>
      <c r="GG27" s="13">
        <f>GG28+GG29+GG30</f>
        <v>5222.5999999999995</v>
      </c>
      <c r="GH27" s="27">
        <f t="shared" si="124"/>
        <v>6352.7800226631734</v>
      </c>
      <c r="GI27" s="43">
        <f t="shared" si="60"/>
        <v>3.1767750690452536E-3</v>
      </c>
      <c r="GJ27" s="13">
        <f ca="1">GJ28+GJ29+GJ30</f>
        <v>0</v>
      </c>
      <c r="GK27" s="13">
        <f t="shared" si="125"/>
        <v>0</v>
      </c>
      <c r="GL27" s="43">
        <f t="shared" si="61"/>
        <v>0</v>
      </c>
      <c r="GM27" s="13">
        <f ca="1">GM28+GM29+GM30</f>
        <v>0</v>
      </c>
      <c r="GN27" s="13">
        <f t="shared" si="126"/>
        <v>0</v>
      </c>
      <c r="GO27" s="43">
        <f t="shared" si="62"/>
        <v>0</v>
      </c>
      <c r="GP27" s="13">
        <f ca="1">GP28+GP29+GP30</f>
        <v>0</v>
      </c>
      <c r="GQ27" s="13"/>
      <c r="GR27" s="40"/>
      <c r="GS27" s="13">
        <f ca="1">GS28+GS29+GS30</f>
        <v>0</v>
      </c>
      <c r="GT27" s="13">
        <f t="shared" si="127"/>
        <v>0</v>
      </c>
      <c r="GU27" s="43">
        <f t="shared" si="63"/>
        <v>0</v>
      </c>
      <c r="GV27" s="13">
        <f ca="1">GV28+GV29+GV30</f>
        <v>5222.5999999999995</v>
      </c>
      <c r="GW27" s="13">
        <f t="shared" si="128"/>
        <v>6352.7800226631734</v>
      </c>
      <c r="GX27" s="56">
        <f t="shared" si="64"/>
        <v>2.5238728753400295E-2</v>
      </c>
    </row>
    <row r="28" spans="1:206">
      <c r="A28" s="18">
        <v>11501</v>
      </c>
      <c r="B28" s="3" t="s">
        <v>503</v>
      </c>
      <c r="C28" s="3" t="s">
        <v>317</v>
      </c>
      <c r="D28" s="12">
        <f t="shared" si="65"/>
        <v>3955074.9433333334</v>
      </c>
      <c r="E28" s="12">
        <f t="shared" si="66"/>
        <v>2638796.9333333336</v>
      </c>
      <c r="F28" s="13">
        <v>1677048</v>
      </c>
      <c r="G28" s="26">
        <f t="shared" si="69"/>
        <v>2039964.2001009516</v>
      </c>
      <c r="H28" s="40">
        <f t="shared" si="70"/>
        <v>2.455409459213961E-2</v>
      </c>
      <c r="I28" s="13">
        <v>1120</v>
      </c>
      <c r="J28" s="13">
        <f t="shared" si="71"/>
        <v>1362.3700121362451</v>
      </c>
      <c r="K28" s="40">
        <f t="shared" si="5"/>
        <v>3.0168351793581241E-5</v>
      </c>
      <c r="L28" s="13">
        <v>754671.6</v>
      </c>
      <c r="M28" s="13">
        <f t="shared" si="72"/>
        <v>917983.89004542818</v>
      </c>
      <c r="N28" s="40">
        <f t="shared" si="6"/>
        <v>2.4554094592139614E-2</v>
      </c>
      <c r="O28" s="13">
        <f ca="1">'13年1-9支出明细'!I23/9*12</f>
        <v>169957.33333333334</v>
      </c>
      <c r="P28" s="13">
        <v>27000</v>
      </c>
      <c r="Q28" s="13">
        <f t="shared" si="73"/>
        <v>206736.40560355107</v>
      </c>
      <c r="R28" s="43">
        <f t="shared" si="7"/>
        <v>2.5458035124930473E-2</v>
      </c>
      <c r="S28" s="13">
        <f ca="1">'13年1-9支出明细'!K23/9*12</f>
        <v>36000</v>
      </c>
      <c r="T28" s="13">
        <f t="shared" si="74"/>
        <v>43790.464675807882</v>
      </c>
      <c r="U28" s="43">
        <f t="shared" si="8"/>
        <v>1.4782265442403091E-2</v>
      </c>
      <c r="V28" s="13">
        <f ca="1">'13年1-9支出明细'!L23/9*12</f>
        <v>0</v>
      </c>
      <c r="W28" s="13">
        <f t="shared" si="75"/>
        <v>0</v>
      </c>
      <c r="X28" s="43">
        <f t="shared" si="9"/>
        <v>0</v>
      </c>
      <c r="Y28" s="13">
        <f ca="1">'13年1-9支出明细'!M23/9*12</f>
        <v>0</v>
      </c>
      <c r="Z28" s="13">
        <f t="shared" si="76"/>
        <v>0</v>
      </c>
      <c r="AA28" s="43">
        <f t="shared" si="10"/>
        <v>0</v>
      </c>
      <c r="AB28" s="13">
        <f ca="1">'13年1-9支出明细'!N23/9*12</f>
        <v>0</v>
      </c>
      <c r="AC28" s="13">
        <f t="shared" si="77"/>
        <v>0</v>
      </c>
      <c r="AD28" s="43">
        <f t="shared" si="11"/>
        <v>0</v>
      </c>
      <c r="AE28" s="13">
        <f ca="1">'13年1-9支出明细'!O23/9*12</f>
        <v>0</v>
      </c>
      <c r="AF28" s="13">
        <f t="shared" si="78"/>
        <v>0</v>
      </c>
      <c r="AG28" s="43">
        <f t="shared" si="12"/>
        <v>0</v>
      </c>
      <c r="AH28" s="13">
        <f ca="1">'13年1-9支出明细'!P23/9*12</f>
        <v>0</v>
      </c>
      <c r="AI28" s="13">
        <f t="shared" si="79"/>
        <v>0</v>
      </c>
      <c r="AJ28" s="43">
        <f t="shared" si="13"/>
        <v>0</v>
      </c>
      <c r="AK28" s="13">
        <f ca="1">'13年1-9支出明细'!Q23/9*12</f>
        <v>0</v>
      </c>
      <c r="AL28" s="13">
        <f t="shared" si="80"/>
        <v>0</v>
      </c>
      <c r="AM28" s="43">
        <f t="shared" si="14"/>
        <v>0</v>
      </c>
      <c r="AN28" s="13">
        <f ca="1">'13年1-9支出明细'!R23/9*12</f>
        <v>0</v>
      </c>
      <c r="AO28" s="13">
        <f t="shared" si="81"/>
        <v>0</v>
      </c>
      <c r="AP28" s="43">
        <f t="shared" si="15"/>
        <v>0</v>
      </c>
      <c r="AQ28" s="13">
        <f ca="1">'13年1-9支出明细'!S23/9*12</f>
        <v>0</v>
      </c>
      <c r="AR28" s="13">
        <f t="shared" si="82"/>
        <v>0</v>
      </c>
      <c r="AS28" s="43">
        <f t="shared" si="16"/>
        <v>0</v>
      </c>
      <c r="AT28" s="12">
        <f t="shared" ref="AT28:AT35" si="133">AW28+AZ28+BC28+BF28+BI28+BL28+BM28</f>
        <v>934016.00999999989</v>
      </c>
      <c r="AU28" s="31">
        <f t="shared" si="83"/>
        <v>1136138.7525706673</v>
      </c>
      <c r="AV28" s="43">
        <f t="shared" si="17"/>
        <v>8.9469573382482352E-3</v>
      </c>
      <c r="AW28" s="13">
        <f ca="1">'13年1-9支出明细'!U23/9*12</f>
        <v>0</v>
      </c>
      <c r="AX28" s="13">
        <f t="shared" si="84"/>
        <v>0</v>
      </c>
      <c r="AY28" s="43">
        <f t="shared" si="18"/>
        <v>0</v>
      </c>
      <c r="AZ28" s="13">
        <f ca="1">'13年1-9支出明细'!V23/9*12</f>
        <v>80</v>
      </c>
      <c r="BA28" s="13">
        <f t="shared" si="85"/>
        <v>97.312143724017531</v>
      </c>
      <c r="BB28" s="43">
        <f t="shared" si="19"/>
        <v>8.2071484262792897E-4</v>
      </c>
      <c r="BC28" s="13">
        <f ca="1">'13年1-9支出明细'!W23/9*12</f>
        <v>0</v>
      </c>
      <c r="BD28" s="13">
        <f t="shared" si="86"/>
        <v>0</v>
      </c>
      <c r="BE28" s="43">
        <f t="shared" si="20"/>
        <v>0</v>
      </c>
      <c r="BF28" s="13">
        <f ca="1">'13年1-9支出明细'!X23/9*12</f>
        <v>4244.8</v>
      </c>
      <c r="BG28" s="13">
        <f t="shared" si="87"/>
        <v>5163.3823459963696</v>
      </c>
      <c r="BH28" s="43">
        <f t="shared" si="21"/>
        <v>6.2448853033913619E-3</v>
      </c>
      <c r="BI28" s="13">
        <f ca="1">'13年1-9支出明细'!Y23/9*12</f>
        <v>83116.533333333326</v>
      </c>
      <c r="BJ28" s="13">
        <f t="shared" si="88"/>
        <v>101103.10046969281</v>
      </c>
      <c r="BK28" s="43">
        <f t="shared" si="22"/>
        <v>4.1116036556912948E-2</v>
      </c>
      <c r="BL28" s="13">
        <f ca="1">'13年1-9支出明细'!Z23/9*12</f>
        <v>820293.98666666658</v>
      </c>
      <c r="BM28" s="13">
        <f ca="1">Sheet2!EP22+Sheet2!V22</f>
        <v>26280.69</v>
      </c>
      <c r="BN28" s="13">
        <f t="shared" si="89"/>
        <v>997807.07908067468</v>
      </c>
      <c r="BO28" s="43">
        <f t="shared" si="23"/>
        <v>9.2752034632200518E-3</v>
      </c>
      <c r="BP28" s="13">
        <f ca="1">'13年1-9支出明细'!AB23/9*12</f>
        <v>18670.866666666669</v>
      </c>
      <c r="BQ28" s="13">
        <f t="shared" si="90"/>
        <v>22711.27575648293</v>
      </c>
      <c r="BR28" s="43">
        <f t="shared" si="24"/>
        <v>4.1191414863319988E-3</v>
      </c>
      <c r="BS28" s="13">
        <f ca="1">'13年1-9支出明细'!AC23/9*12</f>
        <v>11170.053333333335</v>
      </c>
      <c r="BT28" s="13">
        <f t="shared" si="91"/>
        <v>13587.272942228428</v>
      </c>
      <c r="BU28" s="43">
        <f t="shared" si="25"/>
        <v>9.9584033741655469E-3</v>
      </c>
      <c r="BV28" s="12">
        <f t="shared" si="130"/>
        <v>7545.3333333333339</v>
      </c>
      <c r="BW28" s="30">
        <f t="shared" si="92"/>
        <v>9178.1570222369191</v>
      </c>
      <c r="BX28" s="43">
        <f t="shared" si="26"/>
        <v>2.8213006242612027E-5</v>
      </c>
      <c r="BY28" s="13">
        <f ca="1">'13年1-9支出明细'!AE23/9*12</f>
        <v>7545.3333333333339</v>
      </c>
      <c r="BZ28" s="13">
        <f t="shared" si="93"/>
        <v>9178.1570222369191</v>
      </c>
      <c r="CA28" s="43">
        <f t="shared" si="27"/>
        <v>3.2659503418748948E-5</v>
      </c>
      <c r="CB28" s="13">
        <f ca="1">'13年1-9支出明细'!AF23/9*12</f>
        <v>0</v>
      </c>
      <c r="CC28" s="13">
        <f ca="1">Sheet2!BP22+Sheet2!ET22</f>
        <v>0</v>
      </c>
      <c r="CD28" s="13">
        <f t="shared" si="94"/>
        <v>0</v>
      </c>
      <c r="CE28" s="43">
        <f t="shared" si="28"/>
        <v>0</v>
      </c>
      <c r="CF28" s="12">
        <f t="shared" ref="CF28:CF35" si="134">CI28+CL28+CO28+CR28+CU28+CX28++DB28+DE28+DH28+DL28+DV28+DY28+EI28+EL28+EO28+ER28+EU28+EX28+FA28+FD28+FE28+FH28+FK28+FN28+FR28</f>
        <v>58039.6</v>
      </c>
      <c r="CG28" s="30">
        <f t="shared" si="95"/>
        <v>70599.473711056096</v>
      </c>
      <c r="CH28" s="43">
        <f t="shared" si="29"/>
        <v>5.9804820541059479E-4</v>
      </c>
      <c r="CI28" s="13">
        <f ca="1">'13年1-9支出明细'!AI23/9*12</f>
        <v>0</v>
      </c>
      <c r="CJ28" s="13">
        <f t="shared" si="96"/>
        <v>0</v>
      </c>
      <c r="CK28" s="43">
        <f t="shared" si="30"/>
        <v>0</v>
      </c>
      <c r="CL28" s="13">
        <f ca="1">'13年1-9支出明细'!AJ23/9*12</f>
        <v>0</v>
      </c>
      <c r="CM28" s="13">
        <f t="shared" si="97"/>
        <v>0</v>
      </c>
      <c r="CN28" s="43">
        <f t="shared" si="31"/>
        <v>0</v>
      </c>
      <c r="CO28" s="13">
        <f ca="1">'13年1-9支出明细'!AK23/9*12</f>
        <v>0</v>
      </c>
      <c r="CP28" s="13">
        <f t="shared" si="98"/>
        <v>0</v>
      </c>
      <c r="CQ28" s="43">
        <f t="shared" si="32"/>
        <v>0</v>
      </c>
      <c r="CR28" s="13">
        <f ca="1">'13年1-9支出明细'!AL23/9*12</f>
        <v>0</v>
      </c>
      <c r="CS28" s="13">
        <f t="shared" si="99"/>
        <v>0</v>
      </c>
      <c r="CT28" s="43">
        <f t="shared" si="33"/>
        <v>0</v>
      </c>
      <c r="CU28" s="13">
        <f ca="1">'13年1-9支出明细'!AM23/9*12</f>
        <v>0</v>
      </c>
      <c r="CV28" s="13">
        <f t="shared" si="100"/>
        <v>0</v>
      </c>
      <c r="CW28" s="43">
        <f t="shared" si="34"/>
        <v>0</v>
      </c>
      <c r="CX28" s="13">
        <f ca="1">'13年1-9支出明细'!AN23/9*12</f>
        <v>0</v>
      </c>
      <c r="CY28" s="13">
        <f t="shared" si="101"/>
        <v>0</v>
      </c>
      <c r="CZ28" s="13">
        <f ca="1">Sheet2!DG22+Sheet2!AD22</f>
        <v>0</v>
      </c>
      <c r="DA28" s="43">
        <f t="shared" si="35"/>
        <v>0</v>
      </c>
      <c r="DB28" s="13">
        <f ca="1">'13年1-9支出明细'!AP23/9*12</f>
        <v>0</v>
      </c>
      <c r="DC28" s="13">
        <f t="shared" si="102"/>
        <v>0</v>
      </c>
      <c r="DD28" s="43">
        <f t="shared" si="36"/>
        <v>0</v>
      </c>
      <c r="DE28" s="13">
        <f ca="1">'13年1-9支出明细'!AQ23/9*12</f>
        <v>0</v>
      </c>
      <c r="DF28" s="13">
        <f t="shared" si="103"/>
        <v>0</v>
      </c>
      <c r="DG28" s="43">
        <f t="shared" si="37"/>
        <v>0</v>
      </c>
      <c r="DH28" s="13">
        <f ca="1">'13年1-9支出明细'!AR23/9*12</f>
        <v>0</v>
      </c>
      <c r="DI28" s="13">
        <f ca="1">Sheet2!DK22+Sheet2!AH22</f>
        <v>0</v>
      </c>
      <c r="DJ28" s="13"/>
      <c r="DK28" s="43">
        <f t="shared" si="38"/>
        <v>0</v>
      </c>
      <c r="DL28" s="13">
        <f ca="1">'13年1-9支出明细'!AT23/9*12</f>
        <v>0</v>
      </c>
      <c r="DM28" s="13">
        <f t="shared" si="104"/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43">
        <f t="shared" si="40"/>
        <v>0</v>
      </c>
      <c r="DV28" s="13">
        <f ca="1">'13年1-9支出明细'!BB23/9*12</f>
        <v>5269.333333333333</v>
      </c>
      <c r="DW28" s="13">
        <f t="shared" si="105"/>
        <v>6409.6265332886196</v>
      </c>
      <c r="DX28" s="43">
        <f t="shared" si="41"/>
        <v>2.3293398985511178E-3</v>
      </c>
      <c r="DY28" s="13">
        <f ca="1">'13年1-9支出明细'!BC23/9*12</f>
        <v>0</v>
      </c>
      <c r="DZ28" s="13">
        <f t="shared" si="106"/>
        <v>0</v>
      </c>
      <c r="EA28" s="43">
        <f t="shared" si="42"/>
        <v>0</v>
      </c>
      <c r="EB28" s="13">
        <f ca="1">'13年1-9支出明细'!BD23/9*12</f>
        <v>0</v>
      </c>
      <c r="EC28" s="13">
        <f t="shared" si="107"/>
        <v>0</v>
      </c>
      <c r="ED28" s="43">
        <f t="shared" si="43"/>
        <v>0</v>
      </c>
      <c r="EE28" s="13">
        <f ca="1">'13年1-9支出明细'!BE23/9*12</f>
        <v>0</v>
      </c>
      <c r="EF28" s="13">
        <f t="shared" si="108"/>
        <v>0</v>
      </c>
      <c r="EG28" s="13">
        <v>0</v>
      </c>
      <c r="EH28" s="43">
        <f t="shared" si="44"/>
        <v>0</v>
      </c>
      <c r="EI28" s="13">
        <f ca="1">'13年1-9支出明细'!BG23/9*12</f>
        <v>0</v>
      </c>
      <c r="EJ28" s="13">
        <f t="shared" si="109"/>
        <v>0</v>
      </c>
      <c r="EK28" s="43">
        <f t="shared" si="45"/>
        <v>0</v>
      </c>
      <c r="EL28" s="13">
        <f ca="1">'13年1-9支出明细'!BH23/9*12</f>
        <v>0</v>
      </c>
      <c r="EM28" s="13">
        <f t="shared" si="110"/>
        <v>0</v>
      </c>
      <c r="EN28" s="43">
        <f t="shared" si="46"/>
        <v>0</v>
      </c>
      <c r="EO28" s="13">
        <f ca="1">'13年1-9支出明细'!BI23/9*12</f>
        <v>5733.333333333333</v>
      </c>
      <c r="EP28" s="13">
        <f t="shared" si="111"/>
        <v>6974.0369668879212</v>
      </c>
      <c r="EQ28" s="43">
        <f t="shared" si="47"/>
        <v>4.7828715359635792E-3</v>
      </c>
      <c r="ER28" s="13">
        <f ca="1">'13年1-9支出明细'!BJ23/9*12</f>
        <v>0</v>
      </c>
      <c r="ES28" s="13">
        <f t="shared" si="112"/>
        <v>0</v>
      </c>
      <c r="ET28" s="43">
        <f t="shared" si="48"/>
        <v>0</v>
      </c>
      <c r="EU28" s="13">
        <f ca="1">'13年1-9支出明细'!BK23/9*12</f>
        <v>0</v>
      </c>
      <c r="EV28" s="13">
        <f t="shared" si="113"/>
        <v>0</v>
      </c>
      <c r="EW28" s="43">
        <f t="shared" si="49"/>
        <v>0</v>
      </c>
      <c r="EX28" s="13">
        <f ca="1">'13年1-9支出明细'!BL23/9*12</f>
        <v>0</v>
      </c>
      <c r="EY28" s="13">
        <f t="shared" si="114"/>
        <v>0</v>
      </c>
      <c r="EZ28" s="43">
        <f t="shared" si="50"/>
        <v>0</v>
      </c>
      <c r="FA28" s="13">
        <f ca="1">'13年1-9支出明细'!BM23/9*12</f>
        <v>0</v>
      </c>
      <c r="FB28" s="13">
        <f t="shared" si="115"/>
        <v>0</v>
      </c>
      <c r="FC28" s="43">
        <f t="shared" si="51"/>
        <v>0</v>
      </c>
      <c r="FD28" s="13">
        <f ca="1">'13年1-9支出明细'!BN23/9*12</f>
        <v>45756.933333333334</v>
      </c>
      <c r="FE28" s="13">
        <f ca="1">Sheet2!EX22+Sheet2!BF22</f>
        <v>0</v>
      </c>
      <c r="FF28" s="13">
        <f t="shared" si="116"/>
        <v>55658.815911295264</v>
      </c>
      <c r="FG28" s="43">
        <f t="shared" si="52"/>
        <v>3.5003618659994733E-2</v>
      </c>
      <c r="FH28" s="13">
        <f ca="1">'13年1-9支出明细'!BP23/9*12</f>
        <v>0</v>
      </c>
      <c r="FI28" s="13">
        <f t="shared" si="117"/>
        <v>0</v>
      </c>
      <c r="FJ28" s="43">
        <f t="shared" si="53"/>
        <v>0</v>
      </c>
      <c r="FK28" s="13">
        <f ca="1">'13年1-9支出明细'!BQ23/9*12</f>
        <v>1280</v>
      </c>
      <c r="FL28" s="13">
        <f t="shared" si="118"/>
        <v>1556.9942995842803</v>
      </c>
      <c r="FM28" s="43">
        <f t="shared" si="54"/>
        <v>8.6359281598726197E-3</v>
      </c>
      <c r="FN28" s="13">
        <f ca="1">'13年1-9支出明细'!BR23/9*12</f>
        <v>0</v>
      </c>
      <c r="FO28" s="13">
        <v>0</v>
      </c>
      <c r="FP28" s="13"/>
      <c r="FQ28" s="43"/>
      <c r="FR28" s="13">
        <f ca="1">'13年1-9支出明细'!BT23/9*12</f>
        <v>0</v>
      </c>
      <c r="FS28" s="13">
        <f t="shared" si="119"/>
        <v>0</v>
      </c>
      <c r="FT28" s="43">
        <f t="shared" si="55"/>
        <v>0</v>
      </c>
      <c r="FU28" s="12">
        <f ca="1">'13年1-9支出明细'!BU23/9*12</f>
        <v>316677.06666666665</v>
      </c>
      <c r="FV28" s="12">
        <f t="shared" si="120"/>
        <v>385206.55281958671</v>
      </c>
      <c r="FW28" s="43">
        <f t="shared" si="56"/>
        <v>1.0945218189811985E-2</v>
      </c>
      <c r="FX28" s="12">
        <f ca="1">'13年1-9支出明细'!BV23/9*12</f>
        <v>0</v>
      </c>
      <c r="FY28" s="12">
        <f t="shared" si="121"/>
        <v>0</v>
      </c>
      <c r="FZ28" s="43">
        <f t="shared" si="57"/>
        <v>0</v>
      </c>
      <c r="GA28" s="12">
        <f ca="1">'13年1-9支出明细'!BW23/9*12</f>
        <v>0</v>
      </c>
      <c r="GB28" s="12">
        <f t="shared" si="122"/>
        <v>0</v>
      </c>
      <c r="GC28" s="43">
        <f t="shared" si="58"/>
        <v>0</v>
      </c>
      <c r="GD28" s="12">
        <f ca="1">'13年1-9支出明细'!BX23/9*12</f>
        <v>0</v>
      </c>
      <c r="GE28" s="12">
        <f t="shared" si="123"/>
        <v>0</v>
      </c>
      <c r="GF28" s="43">
        <f t="shared" si="59"/>
        <v>0</v>
      </c>
      <c r="GG28" s="27">
        <f t="shared" ref="GG28:GG35" si="135">GJ28+GM28+GP28+GS28+GV28</f>
        <v>0</v>
      </c>
      <c r="GH28" s="27">
        <f t="shared" si="124"/>
        <v>0</v>
      </c>
      <c r="GI28" s="43">
        <f t="shared" si="60"/>
        <v>0</v>
      </c>
      <c r="GJ28" s="13">
        <f ca="1">'13年1-9支出明细'!BZ23/9*12</f>
        <v>0</v>
      </c>
      <c r="GK28" s="13">
        <f t="shared" si="125"/>
        <v>0</v>
      </c>
      <c r="GL28" s="43">
        <f t="shared" si="61"/>
        <v>0</v>
      </c>
      <c r="GM28" s="13">
        <f ca="1">'13年1-9支出明细'!CA23/9*12</f>
        <v>0</v>
      </c>
      <c r="GN28" s="13">
        <f t="shared" si="126"/>
        <v>0</v>
      </c>
      <c r="GO28" s="43">
        <f t="shared" si="62"/>
        <v>0</v>
      </c>
      <c r="GP28" s="13">
        <f ca="1">'13年1-9支出明细'!CB23/9*12</f>
        <v>0</v>
      </c>
      <c r="GQ28" s="13"/>
      <c r="GR28" s="40"/>
      <c r="GS28" s="13">
        <f ca="1">'13年1-9支出明细'!CC23/9*12</f>
        <v>0</v>
      </c>
      <c r="GT28" s="13">
        <f t="shared" si="127"/>
        <v>0</v>
      </c>
      <c r="GU28" s="43">
        <f t="shared" si="63"/>
        <v>0</v>
      </c>
      <c r="GV28" s="13">
        <f ca="1">'13年1-9支出明细'!CD23/9*12</f>
        <v>0</v>
      </c>
      <c r="GW28" s="13">
        <f t="shared" si="128"/>
        <v>0</v>
      </c>
      <c r="GX28" s="56">
        <f t="shared" si="64"/>
        <v>0</v>
      </c>
    </row>
    <row r="29" spans="1:206">
      <c r="A29" s="18">
        <v>11502</v>
      </c>
      <c r="B29" s="3" t="s">
        <v>504</v>
      </c>
      <c r="C29" s="3" t="s">
        <v>318</v>
      </c>
      <c r="D29" s="12">
        <f t="shared" si="65"/>
        <v>5068070.876666666</v>
      </c>
      <c r="E29" s="12">
        <f t="shared" si="66"/>
        <v>3342413.1333333328</v>
      </c>
      <c r="F29" s="13">
        <v>1349964</v>
      </c>
      <c r="G29" s="26">
        <f t="shared" si="69"/>
        <v>1642098.6348781199</v>
      </c>
      <c r="H29" s="40">
        <f t="shared" si="70"/>
        <v>1.9765172941968959E-2</v>
      </c>
      <c r="I29" s="13">
        <v>1127552</v>
      </c>
      <c r="J29" s="13">
        <f t="shared" si="71"/>
        <v>1371556.2785037924</v>
      </c>
      <c r="K29" s="40">
        <f t="shared" si="5"/>
        <v>3.0371772679960819E-2</v>
      </c>
      <c r="L29" s="13">
        <v>607483.80000000005</v>
      </c>
      <c r="M29" s="13">
        <f t="shared" si="72"/>
        <v>738944.38569515396</v>
      </c>
      <c r="N29" s="40">
        <f t="shared" si="6"/>
        <v>1.9765172941968962E-2</v>
      </c>
      <c r="O29" s="13">
        <f ca="1">'13年1-9支出明细'!I24/9*12</f>
        <v>226746.66666666666</v>
      </c>
      <c r="P29" s="13">
        <v>18400</v>
      </c>
      <c r="Q29" s="13">
        <f t="shared" si="73"/>
        <v>275815.05269510695</v>
      </c>
      <c r="R29" s="43">
        <f t="shared" si="7"/>
        <v>3.396455152152443E-2</v>
      </c>
      <c r="S29" s="13">
        <f ca="1">'13年1-9支出明细'!K24/9*12</f>
        <v>30666.666666666668</v>
      </c>
      <c r="T29" s="13">
        <f t="shared" si="74"/>
        <v>37302.988427540055</v>
      </c>
      <c r="U29" s="43">
        <f t="shared" si="8"/>
        <v>1.2592300191676708E-2</v>
      </c>
      <c r="V29" s="13">
        <f ca="1">'13年1-9支出明细'!L24/9*12</f>
        <v>0</v>
      </c>
      <c r="W29" s="13">
        <f t="shared" si="75"/>
        <v>0</v>
      </c>
      <c r="X29" s="43">
        <f t="shared" si="9"/>
        <v>0</v>
      </c>
      <c r="Y29" s="13">
        <f ca="1">'13年1-9支出明细'!M24/9*12</f>
        <v>0</v>
      </c>
      <c r="Z29" s="13">
        <f t="shared" si="76"/>
        <v>0</v>
      </c>
      <c r="AA29" s="43">
        <f t="shared" si="10"/>
        <v>0</v>
      </c>
      <c r="AB29" s="13">
        <f ca="1">'13年1-9支出明细'!N24/9*12</f>
        <v>0</v>
      </c>
      <c r="AC29" s="13">
        <f t="shared" si="77"/>
        <v>0</v>
      </c>
      <c r="AD29" s="43">
        <f t="shared" si="11"/>
        <v>0</v>
      </c>
      <c r="AE29" s="13">
        <f ca="1">'13年1-9支出明细'!O24/9*12</f>
        <v>0</v>
      </c>
      <c r="AF29" s="13">
        <f t="shared" si="78"/>
        <v>0</v>
      </c>
      <c r="AG29" s="43">
        <f t="shared" si="12"/>
        <v>0</v>
      </c>
      <c r="AH29" s="13">
        <f ca="1">'13年1-9支出明细'!P24/9*12</f>
        <v>0</v>
      </c>
      <c r="AI29" s="13">
        <f t="shared" si="79"/>
        <v>0</v>
      </c>
      <c r="AJ29" s="43">
        <f t="shared" si="13"/>
        <v>0</v>
      </c>
      <c r="AK29" s="13">
        <f ca="1">'13年1-9支出明细'!Q24/9*12</f>
        <v>0</v>
      </c>
      <c r="AL29" s="13">
        <f t="shared" si="80"/>
        <v>0</v>
      </c>
      <c r="AM29" s="43">
        <f t="shared" si="14"/>
        <v>0</v>
      </c>
      <c r="AN29" s="13">
        <f ca="1">'13年1-9支出明细'!R24/9*12</f>
        <v>0</v>
      </c>
      <c r="AO29" s="13">
        <f t="shared" si="81"/>
        <v>0</v>
      </c>
      <c r="AP29" s="43">
        <f t="shared" si="15"/>
        <v>0</v>
      </c>
      <c r="AQ29" s="13">
        <f ca="1">'13年1-9支出明细'!S24/9*12</f>
        <v>0</v>
      </c>
      <c r="AR29" s="13">
        <f t="shared" si="82"/>
        <v>0</v>
      </c>
      <c r="AS29" s="43">
        <f t="shared" si="16"/>
        <v>0</v>
      </c>
      <c r="AT29" s="12">
        <f t="shared" si="133"/>
        <v>986685.15666666673</v>
      </c>
      <c r="AU29" s="31">
        <f t="shared" si="83"/>
        <v>1200205.5971987678</v>
      </c>
      <c r="AV29" s="43">
        <f t="shared" si="17"/>
        <v>9.4514761079731863E-3</v>
      </c>
      <c r="AW29" s="13">
        <f ca="1">'13年1-9支出明细'!U24/9*12</f>
        <v>0</v>
      </c>
      <c r="AX29" s="13">
        <f t="shared" si="84"/>
        <v>0</v>
      </c>
      <c r="AY29" s="43">
        <f t="shared" si="18"/>
        <v>0</v>
      </c>
      <c r="AZ29" s="13">
        <f ca="1">'13年1-9支出明细'!V24/9*12</f>
        <v>560</v>
      </c>
      <c r="BA29" s="13">
        <f t="shared" si="85"/>
        <v>681.18500606812268</v>
      </c>
      <c r="BB29" s="43">
        <f t="shared" si="19"/>
        <v>5.7450038983955024E-3</v>
      </c>
      <c r="BC29" s="13">
        <f ca="1">'13年1-9支出明细'!W24/9*12</f>
        <v>0</v>
      </c>
      <c r="BD29" s="13">
        <f t="shared" si="86"/>
        <v>0</v>
      </c>
      <c r="BE29" s="43">
        <f t="shared" si="20"/>
        <v>0</v>
      </c>
      <c r="BF29" s="13">
        <f ca="1">'13年1-9支出明细'!X24/9*12</f>
        <v>33509.546666666669</v>
      </c>
      <c r="BG29" s="13">
        <f t="shared" si="87"/>
        <v>40761.072766916739</v>
      </c>
      <c r="BH29" s="43">
        <f t="shared" si="21"/>
        <v>4.9298736218896924E-2</v>
      </c>
      <c r="BI29" s="13">
        <f ca="1">'13年1-9支出明细'!Y24/9*12</f>
        <v>36327.333333333336</v>
      </c>
      <c r="BJ29" s="13">
        <f t="shared" si="88"/>
        <v>44188.633530545318</v>
      </c>
      <c r="BK29" s="43">
        <f t="shared" si="22"/>
        <v>1.7970383333462285E-2</v>
      </c>
      <c r="BL29" s="13">
        <f ca="1">'13年1-9支出明细'!Z24/9*12</f>
        <v>728668.34666666668</v>
      </c>
      <c r="BM29" s="13">
        <f ca="1">Sheet2!EP23+Sheet2!V23</f>
        <v>187619.93</v>
      </c>
      <c r="BN29" s="13">
        <f t="shared" si="89"/>
        <v>886353.48597461113</v>
      </c>
      <c r="BO29" s="43">
        <f t="shared" si="23"/>
        <v>8.2391767858806565E-3</v>
      </c>
      <c r="BP29" s="13">
        <f ca="1">'13年1-9支出明细'!AB24/9*12</f>
        <v>42162.626666666671</v>
      </c>
      <c r="BQ29" s="13">
        <f t="shared" si="90"/>
        <v>51286.694824609505</v>
      </c>
      <c r="BR29" s="43">
        <f t="shared" si="24"/>
        <v>9.3018619743804702E-3</v>
      </c>
      <c r="BS29" s="13">
        <f ca="1">'13年1-9支出明细'!AC24/9*12</f>
        <v>15997.279999999999</v>
      </c>
      <c r="BT29" s="13">
        <f t="shared" si="91"/>
        <v>19459.120131916883</v>
      </c>
      <c r="BU29" s="43">
        <f t="shared" si="25"/>
        <v>1.4262005952475697E-2</v>
      </c>
      <c r="BV29" s="12">
        <f t="shared" si="130"/>
        <v>11227.199999999999</v>
      </c>
      <c r="BW29" s="30">
        <f t="shared" si="92"/>
        <v>13656.786250228617</v>
      </c>
      <c r="BX29" s="43">
        <f t="shared" si="26"/>
        <v>4.1979996070911874E-5</v>
      </c>
      <c r="BY29" s="13">
        <f ca="1">'13年1-9支出明细'!AE24/9*12</f>
        <v>11227.199999999999</v>
      </c>
      <c r="BZ29" s="13">
        <f t="shared" si="93"/>
        <v>13656.786250228615</v>
      </c>
      <c r="CA29" s="43">
        <f t="shared" si="27"/>
        <v>4.8596233007109667E-5</v>
      </c>
      <c r="CB29" s="13">
        <f ca="1">'13年1-9支出明细'!AF24/9*12</f>
        <v>0</v>
      </c>
      <c r="CC29" s="13">
        <f ca="1">Sheet2!BP23+Sheet2!ET23</f>
        <v>0</v>
      </c>
      <c r="CD29" s="13">
        <f t="shared" si="94"/>
        <v>0</v>
      </c>
      <c r="CE29" s="43">
        <f t="shared" si="28"/>
        <v>0</v>
      </c>
      <c r="CF29" s="12">
        <f t="shared" si="134"/>
        <v>37243.733333333337</v>
      </c>
      <c r="CG29" s="30">
        <f t="shared" si="95"/>
        <v>45303.34413690395</v>
      </c>
      <c r="CH29" s="43">
        <f t="shared" si="29"/>
        <v>3.8376466899824865E-4</v>
      </c>
      <c r="CI29" s="13">
        <f ca="1">'13年1-9支出明细'!AI24/9*12</f>
        <v>0</v>
      </c>
      <c r="CJ29" s="13">
        <f t="shared" si="96"/>
        <v>0</v>
      </c>
      <c r="CK29" s="43">
        <f t="shared" si="30"/>
        <v>0</v>
      </c>
      <c r="CL29" s="13">
        <f ca="1">'13年1-9支出明细'!AJ24/9*12</f>
        <v>0</v>
      </c>
      <c r="CM29" s="13">
        <f t="shared" si="97"/>
        <v>0</v>
      </c>
      <c r="CN29" s="43">
        <f t="shared" si="31"/>
        <v>0</v>
      </c>
      <c r="CO29" s="13">
        <f ca="1">'13年1-9支出明细'!AK24/9*12</f>
        <v>0</v>
      </c>
      <c r="CP29" s="13">
        <f t="shared" si="98"/>
        <v>0</v>
      </c>
      <c r="CQ29" s="43">
        <f t="shared" si="32"/>
        <v>0</v>
      </c>
      <c r="CR29" s="13">
        <f ca="1">'13年1-9支出明细'!AL24/9*12</f>
        <v>0</v>
      </c>
      <c r="CS29" s="13">
        <f t="shared" si="99"/>
        <v>0</v>
      </c>
      <c r="CT29" s="43">
        <f t="shared" si="33"/>
        <v>0</v>
      </c>
      <c r="CU29" s="13">
        <f ca="1">'13年1-9支出明细'!AM24/9*12</f>
        <v>0</v>
      </c>
      <c r="CV29" s="13">
        <f t="shared" si="100"/>
        <v>0</v>
      </c>
      <c r="CW29" s="43">
        <f t="shared" si="34"/>
        <v>0</v>
      </c>
      <c r="CX29" s="13">
        <f ca="1">'13年1-9支出明细'!AN24/9*12</f>
        <v>0</v>
      </c>
      <c r="CY29" s="13">
        <f t="shared" si="101"/>
        <v>0</v>
      </c>
      <c r="CZ29" s="13">
        <f ca="1">Sheet2!DG23+Sheet2!AD23</f>
        <v>0</v>
      </c>
      <c r="DA29" s="43">
        <f t="shared" si="35"/>
        <v>0</v>
      </c>
      <c r="DB29" s="13">
        <f ca="1">'13年1-9支出明细'!AP24/9*12</f>
        <v>0</v>
      </c>
      <c r="DC29" s="13">
        <f t="shared" si="102"/>
        <v>0</v>
      </c>
      <c r="DD29" s="43">
        <f t="shared" si="36"/>
        <v>0</v>
      </c>
      <c r="DE29" s="13">
        <f ca="1">'13年1-9支出明细'!AQ24/9*12</f>
        <v>0</v>
      </c>
      <c r="DF29" s="13">
        <f t="shared" si="103"/>
        <v>0</v>
      </c>
      <c r="DG29" s="43">
        <f t="shared" si="37"/>
        <v>0</v>
      </c>
      <c r="DH29" s="13">
        <f ca="1">'13年1-9支出明细'!AR24/9*12</f>
        <v>0</v>
      </c>
      <c r="DI29" s="13">
        <f ca="1">Sheet2!DK23+Sheet2!AH23</f>
        <v>0</v>
      </c>
      <c r="DJ29" s="13"/>
      <c r="DK29" s="43">
        <f t="shared" si="38"/>
        <v>0</v>
      </c>
      <c r="DL29" s="13">
        <f ca="1">'13年1-9支出明细'!AT24/9*12</f>
        <v>0</v>
      </c>
      <c r="DM29" s="13">
        <f t="shared" si="104"/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43">
        <f t="shared" si="40"/>
        <v>0</v>
      </c>
      <c r="DV29" s="13">
        <f ca="1">'13年1-9支出明细'!BB24/9*12</f>
        <v>1228</v>
      </c>
      <c r="DW29" s="13">
        <f t="shared" si="105"/>
        <v>1493.7414061636689</v>
      </c>
      <c r="DX29" s="43">
        <f t="shared" si="41"/>
        <v>5.4284464741031872E-4</v>
      </c>
      <c r="DY29" s="13">
        <f ca="1">'13年1-9支出明细'!BC24/9*12</f>
        <v>0</v>
      </c>
      <c r="DZ29" s="13">
        <f t="shared" si="106"/>
        <v>0</v>
      </c>
      <c r="EA29" s="43">
        <f t="shared" si="42"/>
        <v>0</v>
      </c>
      <c r="EB29" s="13">
        <f ca="1">'13年1-9支出明细'!BD24/9*12</f>
        <v>0</v>
      </c>
      <c r="EC29" s="13">
        <f t="shared" si="107"/>
        <v>0</v>
      </c>
      <c r="ED29" s="43">
        <f t="shared" si="43"/>
        <v>0</v>
      </c>
      <c r="EE29" s="13">
        <f ca="1">'13年1-9支出明细'!BE24/9*12</f>
        <v>0</v>
      </c>
      <c r="EF29" s="13">
        <f t="shared" si="108"/>
        <v>0</v>
      </c>
      <c r="EG29" s="13">
        <v>0</v>
      </c>
      <c r="EH29" s="43">
        <f t="shared" si="44"/>
        <v>0</v>
      </c>
      <c r="EI29" s="13">
        <f ca="1">'13年1-9支出明细'!BG24/9*12</f>
        <v>0</v>
      </c>
      <c r="EJ29" s="13">
        <f t="shared" si="109"/>
        <v>0</v>
      </c>
      <c r="EK29" s="43">
        <f t="shared" si="45"/>
        <v>0</v>
      </c>
      <c r="EL29" s="13">
        <f ca="1">'13年1-9支出明细'!BH24/9*12</f>
        <v>0</v>
      </c>
      <c r="EM29" s="13">
        <f t="shared" si="110"/>
        <v>0</v>
      </c>
      <c r="EN29" s="43">
        <f t="shared" si="46"/>
        <v>0</v>
      </c>
      <c r="EO29" s="13">
        <f ca="1">'13年1-9支出明细'!BI24/9*12</f>
        <v>1946.6666666666667</v>
      </c>
      <c r="EP29" s="13">
        <f t="shared" si="111"/>
        <v>2367.9288306177596</v>
      </c>
      <c r="EQ29" s="43">
        <f t="shared" si="47"/>
        <v>1.6239517308155411E-3</v>
      </c>
      <c r="ER29" s="13">
        <f ca="1">'13年1-9支出明细'!BJ24/9*12</f>
        <v>0</v>
      </c>
      <c r="ES29" s="13">
        <f t="shared" si="112"/>
        <v>0</v>
      </c>
      <c r="ET29" s="43">
        <f t="shared" si="48"/>
        <v>0</v>
      </c>
      <c r="EU29" s="13">
        <f ca="1">'13年1-9支出明细'!BK24/9*12</f>
        <v>0</v>
      </c>
      <c r="EV29" s="13">
        <f t="shared" si="113"/>
        <v>0</v>
      </c>
      <c r="EW29" s="43">
        <f t="shared" si="49"/>
        <v>0</v>
      </c>
      <c r="EX29" s="13">
        <f ca="1">'13年1-9支出明细'!BL24/9*12</f>
        <v>0</v>
      </c>
      <c r="EY29" s="13">
        <f t="shared" si="114"/>
        <v>0</v>
      </c>
      <c r="EZ29" s="43">
        <f t="shared" si="50"/>
        <v>0</v>
      </c>
      <c r="FA29" s="13">
        <f ca="1">'13年1-9支出明细'!BM24/9*12</f>
        <v>0</v>
      </c>
      <c r="FB29" s="13">
        <f t="shared" si="115"/>
        <v>0</v>
      </c>
      <c r="FC29" s="43">
        <f t="shared" si="51"/>
        <v>0</v>
      </c>
      <c r="FD29" s="13">
        <f ca="1">'13年1-9支出明细'!BN24/9*12</f>
        <v>31935.733333333334</v>
      </c>
      <c r="FE29" s="13">
        <f ca="1">Sheet2!EX23+Sheet2!BF23</f>
        <v>0</v>
      </c>
      <c r="FF29" s="13">
        <f t="shared" si="116"/>
        <v>38846.683400815375</v>
      </c>
      <c r="FG29" s="43">
        <f t="shared" si="52"/>
        <v>2.4430532157471561E-2</v>
      </c>
      <c r="FH29" s="13">
        <f ca="1">'13年1-9支出明细'!BP24/9*12</f>
        <v>0</v>
      </c>
      <c r="FI29" s="13">
        <f t="shared" si="117"/>
        <v>0</v>
      </c>
      <c r="FJ29" s="43">
        <f t="shared" si="53"/>
        <v>0</v>
      </c>
      <c r="FK29" s="13">
        <f ca="1">'13年1-9支出明细'!BQ24/9*12</f>
        <v>2133.333333333333</v>
      </c>
      <c r="FL29" s="13">
        <f t="shared" si="118"/>
        <v>2594.9904993071336</v>
      </c>
      <c r="FM29" s="43">
        <f t="shared" si="54"/>
        <v>1.4393213599787699E-2</v>
      </c>
      <c r="FN29" s="13">
        <f ca="1">'13年1-9支出明细'!BR24/9*12</f>
        <v>0</v>
      </c>
      <c r="FO29" s="13">
        <v>0</v>
      </c>
      <c r="FP29" s="13"/>
      <c r="FQ29" s="43"/>
      <c r="FR29" s="13">
        <f ca="1">'13年1-9支出明细'!BT24/9*12</f>
        <v>0</v>
      </c>
      <c r="FS29" s="13">
        <f t="shared" si="119"/>
        <v>0</v>
      </c>
      <c r="FT29" s="43">
        <f t="shared" si="55"/>
        <v>0</v>
      </c>
      <c r="FU29" s="12">
        <f ca="1">'13年1-9支出明细'!BU24/9*12</f>
        <v>685279.05333333334</v>
      </c>
      <c r="FV29" s="12">
        <f t="shared" si="120"/>
        <v>833574.67161289987</v>
      </c>
      <c r="FW29" s="43">
        <f t="shared" si="56"/>
        <v>2.3685102424976585E-2</v>
      </c>
      <c r="FX29" s="12">
        <f ca="1">'13年1-9支出明细'!BV24/9*12</f>
        <v>0</v>
      </c>
      <c r="FY29" s="12">
        <f t="shared" si="121"/>
        <v>0</v>
      </c>
      <c r="FZ29" s="43">
        <f t="shared" si="57"/>
        <v>0</v>
      </c>
      <c r="GA29" s="12">
        <f ca="1">'13年1-9支出明细'!BW24/9*12</f>
        <v>0</v>
      </c>
      <c r="GB29" s="12">
        <f t="shared" si="122"/>
        <v>0</v>
      </c>
      <c r="GC29" s="43">
        <f t="shared" si="58"/>
        <v>0</v>
      </c>
      <c r="GD29" s="12">
        <f ca="1">'13年1-9支出明细'!BX24/9*12</f>
        <v>0</v>
      </c>
      <c r="GE29" s="12">
        <f t="shared" si="123"/>
        <v>0</v>
      </c>
      <c r="GF29" s="43">
        <f t="shared" si="59"/>
        <v>0</v>
      </c>
      <c r="GG29" s="27">
        <f t="shared" si="135"/>
        <v>5222.5999999999995</v>
      </c>
      <c r="GH29" s="27">
        <f t="shared" si="124"/>
        <v>6352.7800226631734</v>
      </c>
      <c r="GI29" s="43">
        <f t="shared" si="60"/>
        <v>3.1767750690452536E-3</v>
      </c>
      <c r="GJ29" s="13">
        <f ca="1">'13年1-9支出明细'!BZ24/9*12</f>
        <v>0</v>
      </c>
      <c r="GK29" s="13">
        <f t="shared" si="125"/>
        <v>0</v>
      </c>
      <c r="GL29" s="43">
        <f t="shared" si="61"/>
        <v>0</v>
      </c>
      <c r="GM29" s="13">
        <f ca="1">'13年1-9支出明细'!CA24/9*12</f>
        <v>0</v>
      </c>
      <c r="GN29" s="13">
        <f t="shared" si="126"/>
        <v>0</v>
      </c>
      <c r="GO29" s="43">
        <f t="shared" si="62"/>
        <v>0</v>
      </c>
      <c r="GP29" s="13">
        <f ca="1">'13年1-9支出明细'!CB24/9*12</f>
        <v>0</v>
      </c>
      <c r="GQ29" s="13"/>
      <c r="GR29" s="40"/>
      <c r="GS29" s="13">
        <f ca="1">'13年1-9支出明细'!CC24/9*12</f>
        <v>0</v>
      </c>
      <c r="GT29" s="13">
        <f t="shared" si="127"/>
        <v>0</v>
      </c>
      <c r="GU29" s="43">
        <f t="shared" si="63"/>
        <v>0</v>
      </c>
      <c r="GV29" s="13">
        <f ca="1">'13年1-9支出明细'!CD24/9*12</f>
        <v>5222.5999999999995</v>
      </c>
      <c r="GW29" s="13">
        <f t="shared" si="128"/>
        <v>6352.7800226631734</v>
      </c>
      <c r="GX29" s="56">
        <f t="shared" si="64"/>
        <v>2.5238728753400295E-2</v>
      </c>
    </row>
    <row r="30" spans="1:206">
      <c r="A30" s="18">
        <v>11503</v>
      </c>
      <c r="B30" s="3" t="s">
        <v>505</v>
      </c>
      <c r="C30" s="3" t="s">
        <v>319</v>
      </c>
      <c r="D30" s="12">
        <f t="shared" si="65"/>
        <v>1306646.7266666666</v>
      </c>
      <c r="E30" s="12">
        <f t="shared" si="66"/>
        <v>1294140</v>
      </c>
      <c r="F30" s="13">
        <v>0</v>
      </c>
      <c r="G30" s="26">
        <f t="shared" si="69"/>
        <v>0</v>
      </c>
      <c r="H30" s="40">
        <f t="shared" si="70"/>
        <v>0</v>
      </c>
      <c r="I30" s="13">
        <v>1294140</v>
      </c>
      <c r="J30" s="13">
        <f t="shared" si="71"/>
        <v>1574194.2209875004</v>
      </c>
      <c r="K30" s="40">
        <f t="shared" si="5"/>
        <v>3.4858991776915385E-2</v>
      </c>
      <c r="L30" s="13">
        <v>0</v>
      </c>
      <c r="M30" s="13">
        <f t="shared" si="72"/>
        <v>0</v>
      </c>
      <c r="N30" s="40">
        <f t="shared" si="6"/>
        <v>0</v>
      </c>
      <c r="O30" s="13">
        <f ca="1">'13年1-9支出明细'!I25/9*12</f>
        <v>0</v>
      </c>
      <c r="P30" s="13">
        <v>0</v>
      </c>
      <c r="Q30" s="13">
        <f t="shared" si="73"/>
        <v>0</v>
      </c>
      <c r="R30" s="43">
        <f t="shared" si="7"/>
        <v>0</v>
      </c>
      <c r="S30" s="13">
        <f ca="1">'13年1-9支出明细'!K25/9*12</f>
        <v>0</v>
      </c>
      <c r="T30" s="13">
        <f t="shared" si="74"/>
        <v>0</v>
      </c>
      <c r="U30" s="43">
        <f t="shared" si="8"/>
        <v>0</v>
      </c>
      <c r="V30" s="13">
        <f ca="1">'13年1-9支出明细'!L25/9*12</f>
        <v>0</v>
      </c>
      <c r="W30" s="13">
        <f t="shared" si="75"/>
        <v>0</v>
      </c>
      <c r="X30" s="43">
        <f t="shared" si="9"/>
        <v>0</v>
      </c>
      <c r="Y30" s="13">
        <f ca="1">'13年1-9支出明细'!M25/9*12</f>
        <v>0</v>
      </c>
      <c r="Z30" s="13">
        <f t="shared" si="76"/>
        <v>0</v>
      </c>
      <c r="AA30" s="43">
        <f t="shared" si="10"/>
        <v>0</v>
      </c>
      <c r="AB30" s="13">
        <f ca="1">'13年1-9支出明细'!N25/9*12</f>
        <v>0</v>
      </c>
      <c r="AC30" s="13">
        <f t="shared" si="77"/>
        <v>0</v>
      </c>
      <c r="AD30" s="43">
        <f t="shared" si="11"/>
        <v>0</v>
      </c>
      <c r="AE30" s="13">
        <f ca="1">'13年1-9支出明细'!O25/9*12</f>
        <v>0</v>
      </c>
      <c r="AF30" s="13">
        <f t="shared" si="78"/>
        <v>0</v>
      </c>
      <c r="AG30" s="43">
        <f t="shared" si="12"/>
        <v>0</v>
      </c>
      <c r="AH30" s="13">
        <f ca="1">'13年1-9支出明细'!P25/9*12</f>
        <v>0</v>
      </c>
      <c r="AI30" s="13">
        <f t="shared" si="79"/>
        <v>0</v>
      </c>
      <c r="AJ30" s="43">
        <f t="shared" si="13"/>
        <v>0</v>
      </c>
      <c r="AK30" s="13">
        <f ca="1">'13年1-9支出明细'!Q25/9*12</f>
        <v>0</v>
      </c>
      <c r="AL30" s="13">
        <f t="shared" si="80"/>
        <v>0</v>
      </c>
      <c r="AM30" s="43">
        <f t="shared" si="14"/>
        <v>0</v>
      </c>
      <c r="AN30" s="13">
        <f ca="1">'13年1-9支出明细'!R25/9*12</f>
        <v>0</v>
      </c>
      <c r="AO30" s="13">
        <f t="shared" si="81"/>
        <v>0</v>
      </c>
      <c r="AP30" s="43">
        <f t="shared" si="15"/>
        <v>0</v>
      </c>
      <c r="AQ30" s="13">
        <f ca="1">'13年1-9支出明细'!S25/9*12</f>
        <v>0</v>
      </c>
      <c r="AR30" s="13">
        <f t="shared" si="82"/>
        <v>0</v>
      </c>
      <c r="AS30" s="43">
        <f t="shared" si="16"/>
        <v>0</v>
      </c>
      <c r="AT30" s="12">
        <f t="shared" si="133"/>
        <v>6523.6733333333332</v>
      </c>
      <c r="AU30" s="31">
        <f t="shared" si="83"/>
        <v>7935.4079627734227</v>
      </c>
      <c r="AV30" s="43">
        <f t="shared" si="17"/>
        <v>6.2490392431282843E-5</v>
      </c>
      <c r="AW30" s="13">
        <f ca="1">'13年1-9支出明细'!U25/9*12</f>
        <v>0</v>
      </c>
      <c r="AX30" s="13">
        <f t="shared" si="84"/>
        <v>0</v>
      </c>
      <c r="AY30" s="43">
        <f t="shared" si="18"/>
        <v>0</v>
      </c>
      <c r="AZ30" s="13">
        <f ca="1">'13年1-9支出明细'!V25/9*12</f>
        <v>0</v>
      </c>
      <c r="BA30" s="13">
        <f t="shared" si="85"/>
        <v>0</v>
      </c>
      <c r="BB30" s="43">
        <f t="shared" si="19"/>
        <v>0</v>
      </c>
      <c r="BC30" s="13">
        <f ca="1">'13年1-9支出明细'!W25/9*12</f>
        <v>0</v>
      </c>
      <c r="BD30" s="13">
        <f t="shared" si="86"/>
        <v>0</v>
      </c>
      <c r="BE30" s="43">
        <f t="shared" si="20"/>
        <v>0</v>
      </c>
      <c r="BF30" s="13">
        <f ca="1">'13年1-9支出明细'!X25/9*12</f>
        <v>219.2</v>
      </c>
      <c r="BG30" s="13">
        <f t="shared" si="87"/>
        <v>266.63527380380799</v>
      </c>
      <c r="BH30" s="43">
        <f t="shared" si="21"/>
        <v>3.2248371148308201E-4</v>
      </c>
      <c r="BI30" s="13">
        <f ca="1">'13年1-9支出明细'!Y25/9*12</f>
        <v>304</v>
      </c>
      <c r="BJ30" s="13">
        <f t="shared" si="88"/>
        <v>369.78614615126651</v>
      </c>
      <c r="BK30" s="43">
        <f t="shared" si="22"/>
        <v>1.5038253656675049E-4</v>
      </c>
      <c r="BL30" s="13">
        <f ca="1">'13年1-9支出明细'!Z25/9*12</f>
        <v>1189.8133333333333</v>
      </c>
      <c r="BM30" s="13">
        <f ca="1">Sheet2!EP24+Sheet2!V24</f>
        <v>4810.66</v>
      </c>
      <c r="BN30" s="13">
        <f t="shared" si="89"/>
        <v>1447.2910762260713</v>
      </c>
      <c r="BO30" s="43">
        <f t="shared" si="23"/>
        <v>1.3453421491925677E-5</v>
      </c>
      <c r="BP30" s="13">
        <f ca="1">'13年1-9支出明细'!AB25/9*12</f>
        <v>2806.373333333333</v>
      </c>
      <c r="BQ30" s="13">
        <f t="shared" si="90"/>
        <v>3413.6775644572926</v>
      </c>
      <c r="BR30" s="43">
        <f t="shared" si="24"/>
        <v>6.1913830942336994E-4</v>
      </c>
      <c r="BS30" s="13">
        <f ca="1">'13年1-9支出明细'!AC25/9*12</f>
        <v>3607.84</v>
      </c>
      <c r="BT30" s="13">
        <f t="shared" si="91"/>
        <v>4388.5830576657418</v>
      </c>
      <c r="BU30" s="43">
        <f t="shared" si="25"/>
        <v>3.216486524932984E-3</v>
      </c>
      <c r="BV30" s="12">
        <f t="shared" si="130"/>
        <v>0</v>
      </c>
      <c r="BW30" s="30">
        <f t="shared" si="92"/>
        <v>0</v>
      </c>
      <c r="BX30" s="43">
        <f t="shared" si="26"/>
        <v>0</v>
      </c>
      <c r="BY30" s="13">
        <f ca="1">'13年1-9支出明细'!AE25/9*12</f>
        <v>0</v>
      </c>
      <c r="BZ30" s="13">
        <f t="shared" si="93"/>
        <v>0</v>
      </c>
      <c r="CA30" s="43">
        <f t="shared" si="27"/>
        <v>0</v>
      </c>
      <c r="CB30" s="13">
        <f ca="1">'13年1-9支出明细'!AF25/9*12</f>
        <v>0</v>
      </c>
      <c r="CC30" s="13">
        <f ca="1">Sheet2!BP24+Sheet2!ET24</f>
        <v>0</v>
      </c>
      <c r="CD30" s="13">
        <f t="shared" si="94"/>
        <v>0</v>
      </c>
      <c r="CE30" s="43">
        <f t="shared" si="28"/>
        <v>0</v>
      </c>
      <c r="CF30" s="12">
        <f t="shared" si="134"/>
        <v>0</v>
      </c>
      <c r="CG30" s="30">
        <f t="shared" si="95"/>
        <v>0</v>
      </c>
      <c r="CH30" s="43">
        <f t="shared" si="29"/>
        <v>0</v>
      </c>
      <c r="CI30" s="13">
        <f ca="1">'13年1-9支出明细'!AI25/9*12</f>
        <v>0</v>
      </c>
      <c r="CJ30" s="13">
        <f t="shared" si="96"/>
        <v>0</v>
      </c>
      <c r="CK30" s="43">
        <f t="shared" si="30"/>
        <v>0</v>
      </c>
      <c r="CL30" s="13">
        <f ca="1">'13年1-9支出明细'!AJ25/9*12</f>
        <v>0</v>
      </c>
      <c r="CM30" s="13">
        <f t="shared" si="97"/>
        <v>0</v>
      </c>
      <c r="CN30" s="43">
        <f t="shared" si="31"/>
        <v>0</v>
      </c>
      <c r="CO30" s="13">
        <f ca="1">'13年1-9支出明细'!AK25/9*12</f>
        <v>0</v>
      </c>
      <c r="CP30" s="13">
        <f t="shared" si="98"/>
        <v>0</v>
      </c>
      <c r="CQ30" s="43">
        <f t="shared" si="32"/>
        <v>0</v>
      </c>
      <c r="CR30" s="13">
        <f ca="1">'13年1-9支出明细'!AL25/9*12</f>
        <v>0</v>
      </c>
      <c r="CS30" s="13">
        <f t="shared" si="99"/>
        <v>0</v>
      </c>
      <c r="CT30" s="43">
        <f t="shared" si="33"/>
        <v>0</v>
      </c>
      <c r="CU30" s="13">
        <f ca="1">'13年1-9支出明细'!AM25/9*12</f>
        <v>0</v>
      </c>
      <c r="CV30" s="13">
        <f t="shared" si="100"/>
        <v>0</v>
      </c>
      <c r="CW30" s="43">
        <f t="shared" si="34"/>
        <v>0</v>
      </c>
      <c r="CX30" s="13">
        <f ca="1">'13年1-9支出明细'!AN25/9*12</f>
        <v>0</v>
      </c>
      <c r="CY30" s="13">
        <f t="shared" si="101"/>
        <v>0</v>
      </c>
      <c r="CZ30" s="13">
        <f ca="1">Sheet2!DG24+Sheet2!AD24</f>
        <v>0</v>
      </c>
      <c r="DA30" s="43">
        <f t="shared" si="35"/>
        <v>0</v>
      </c>
      <c r="DB30" s="13">
        <f ca="1">'13年1-9支出明细'!AP25/9*12</f>
        <v>0</v>
      </c>
      <c r="DC30" s="13">
        <f t="shared" si="102"/>
        <v>0</v>
      </c>
      <c r="DD30" s="43">
        <f t="shared" si="36"/>
        <v>0</v>
      </c>
      <c r="DE30" s="13">
        <f ca="1">'13年1-9支出明细'!AQ25/9*12</f>
        <v>0</v>
      </c>
      <c r="DF30" s="13">
        <f t="shared" si="103"/>
        <v>0</v>
      </c>
      <c r="DG30" s="43">
        <f t="shared" si="37"/>
        <v>0</v>
      </c>
      <c r="DH30" s="13">
        <f ca="1">'13年1-9支出明细'!AR25/9*12</f>
        <v>0</v>
      </c>
      <c r="DI30" s="13">
        <f ca="1">Sheet2!DK24+Sheet2!AH24</f>
        <v>0</v>
      </c>
      <c r="DJ30" s="13"/>
      <c r="DK30" s="43">
        <f t="shared" si="38"/>
        <v>0</v>
      </c>
      <c r="DL30" s="13">
        <f ca="1">'13年1-9支出明细'!AT25/9*12</f>
        <v>0</v>
      </c>
      <c r="DM30" s="13">
        <f t="shared" si="104"/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43">
        <f t="shared" si="40"/>
        <v>0</v>
      </c>
      <c r="DV30" s="13">
        <f ca="1">'13年1-9支出明细'!BB25/9*12</f>
        <v>0</v>
      </c>
      <c r="DW30" s="13">
        <f t="shared" si="105"/>
        <v>0</v>
      </c>
      <c r="DX30" s="43">
        <f t="shared" si="41"/>
        <v>0</v>
      </c>
      <c r="DY30" s="13">
        <f ca="1">'13年1-9支出明细'!BC25/9*12</f>
        <v>0</v>
      </c>
      <c r="DZ30" s="13">
        <f t="shared" si="106"/>
        <v>0</v>
      </c>
      <c r="EA30" s="43">
        <f t="shared" si="42"/>
        <v>0</v>
      </c>
      <c r="EB30" s="13">
        <f ca="1">'13年1-9支出明细'!BD25/9*12</f>
        <v>0</v>
      </c>
      <c r="EC30" s="13">
        <f t="shared" si="107"/>
        <v>0</v>
      </c>
      <c r="ED30" s="43">
        <f t="shared" si="43"/>
        <v>0</v>
      </c>
      <c r="EE30" s="13">
        <f ca="1">'13年1-9支出明细'!BE25/9*12</f>
        <v>0</v>
      </c>
      <c r="EF30" s="13">
        <f t="shared" si="108"/>
        <v>0</v>
      </c>
      <c r="EG30" s="13">
        <v>0</v>
      </c>
      <c r="EH30" s="43">
        <f t="shared" si="44"/>
        <v>0</v>
      </c>
      <c r="EI30" s="13">
        <f ca="1">'13年1-9支出明细'!BG25/9*12</f>
        <v>0</v>
      </c>
      <c r="EJ30" s="13">
        <f t="shared" si="109"/>
        <v>0</v>
      </c>
      <c r="EK30" s="43">
        <f t="shared" si="45"/>
        <v>0</v>
      </c>
      <c r="EL30" s="13">
        <f ca="1">'13年1-9支出明细'!BH25/9*12</f>
        <v>0</v>
      </c>
      <c r="EM30" s="13">
        <f t="shared" si="110"/>
        <v>0</v>
      </c>
      <c r="EN30" s="43">
        <f t="shared" si="46"/>
        <v>0</v>
      </c>
      <c r="EO30" s="13">
        <f ca="1">'13年1-9支出明细'!BI25/9*12</f>
        <v>0</v>
      </c>
      <c r="EP30" s="13">
        <f t="shared" si="111"/>
        <v>0</v>
      </c>
      <c r="EQ30" s="43">
        <f t="shared" si="47"/>
        <v>0</v>
      </c>
      <c r="ER30" s="13">
        <f ca="1">'13年1-9支出明细'!BJ25/9*12</f>
        <v>0</v>
      </c>
      <c r="ES30" s="13">
        <f t="shared" si="112"/>
        <v>0</v>
      </c>
      <c r="ET30" s="43">
        <f t="shared" si="48"/>
        <v>0</v>
      </c>
      <c r="EU30" s="13">
        <f ca="1">'13年1-9支出明细'!BK25/9*12</f>
        <v>0</v>
      </c>
      <c r="EV30" s="13">
        <f t="shared" si="113"/>
        <v>0</v>
      </c>
      <c r="EW30" s="43">
        <f t="shared" si="49"/>
        <v>0</v>
      </c>
      <c r="EX30" s="13">
        <f ca="1">'13年1-9支出明细'!BL25/9*12</f>
        <v>0</v>
      </c>
      <c r="EY30" s="13">
        <f t="shared" si="114"/>
        <v>0</v>
      </c>
      <c r="EZ30" s="43">
        <f t="shared" si="50"/>
        <v>0</v>
      </c>
      <c r="FA30" s="13">
        <f ca="1">'13年1-9支出明细'!BM25/9*12</f>
        <v>0</v>
      </c>
      <c r="FB30" s="13">
        <f t="shared" si="115"/>
        <v>0</v>
      </c>
      <c r="FC30" s="43">
        <f t="shared" si="51"/>
        <v>0</v>
      </c>
      <c r="FD30" s="13">
        <f ca="1">'13年1-9支出明细'!BN25/9*12</f>
        <v>0</v>
      </c>
      <c r="FE30" s="13">
        <f ca="1">Sheet2!EX24+Sheet2!BF24</f>
        <v>0</v>
      </c>
      <c r="FF30" s="13">
        <f t="shared" si="116"/>
        <v>0</v>
      </c>
      <c r="FG30" s="43">
        <f t="shared" si="52"/>
        <v>0</v>
      </c>
      <c r="FH30" s="13">
        <f ca="1">'13年1-9支出明细'!BP25/9*12</f>
        <v>0</v>
      </c>
      <c r="FI30" s="13">
        <f t="shared" si="117"/>
        <v>0</v>
      </c>
      <c r="FJ30" s="43">
        <f t="shared" si="53"/>
        <v>0</v>
      </c>
      <c r="FK30" s="13">
        <f ca="1">'13年1-9支出明细'!BQ25/9*12</f>
        <v>0</v>
      </c>
      <c r="FL30" s="13">
        <f t="shared" si="118"/>
        <v>0</v>
      </c>
      <c r="FM30" s="43">
        <f t="shared" si="54"/>
        <v>0</v>
      </c>
      <c r="FN30" s="13">
        <f ca="1">'13年1-9支出明细'!BR25/9*12</f>
        <v>0</v>
      </c>
      <c r="FO30" s="13">
        <v>0</v>
      </c>
      <c r="FP30" s="13"/>
      <c r="FQ30" s="43"/>
      <c r="FR30" s="13">
        <f ca="1">'13年1-9支出明细'!BT25/9*12</f>
        <v>0</v>
      </c>
      <c r="FS30" s="13">
        <f t="shared" si="119"/>
        <v>0</v>
      </c>
      <c r="FT30" s="43">
        <f t="shared" si="55"/>
        <v>0</v>
      </c>
      <c r="FU30" s="12">
        <f ca="1">'13年1-9支出明细'!BU25/9*12</f>
        <v>5983.0533333333333</v>
      </c>
      <c r="FV30" s="12">
        <f t="shared" si="120"/>
        <v>7277.7968235224425</v>
      </c>
      <c r="FW30" s="43">
        <f t="shared" si="56"/>
        <v>2.0679054806183809E-4</v>
      </c>
      <c r="FX30" s="12">
        <f ca="1">'13年1-9支出明细'!BV25/9*12</f>
        <v>0</v>
      </c>
      <c r="FY30" s="12">
        <f t="shared" si="121"/>
        <v>0</v>
      </c>
      <c r="FZ30" s="43">
        <f t="shared" si="57"/>
        <v>0</v>
      </c>
      <c r="GA30" s="12">
        <f ca="1">'13年1-9支出明细'!BW25/9*12</f>
        <v>0</v>
      </c>
      <c r="GB30" s="12">
        <f t="shared" si="122"/>
        <v>0</v>
      </c>
      <c r="GC30" s="43">
        <f t="shared" si="58"/>
        <v>0</v>
      </c>
      <c r="GD30" s="12">
        <f ca="1">'13年1-9支出明细'!BX25/9*12</f>
        <v>0</v>
      </c>
      <c r="GE30" s="12">
        <f t="shared" si="123"/>
        <v>0</v>
      </c>
      <c r="GF30" s="43">
        <f t="shared" si="59"/>
        <v>0</v>
      </c>
      <c r="GG30" s="27">
        <f t="shared" si="135"/>
        <v>0</v>
      </c>
      <c r="GH30" s="27">
        <f t="shared" si="124"/>
        <v>0</v>
      </c>
      <c r="GI30" s="43">
        <f t="shared" si="60"/>
        <v>0</v>
      </c>
      <c r="GJ30" s="13">
        <f ca="1">'13年1-9支出明细'!BZ25/9*12</f>
        <v>0</v>
      </c>
      <c r="GK30" s="13">
        <f t="shared" si="125"/>
        <v>0</v>
      </c>
      <c r="GL30" s="43">
        <f t="shared" si="61"/>
        <v>0</v>
      </c>
      <c r="GM30" s="13">
        <f ca="1">'13年1-9支出明细'!CA25/9*12</f>
        <v>0</v>
      </c>
      <c r="GN30" s="13">
        <f t="shared" si="126"/>
        <v>0</v>
      </c>
      <c r="GO30" s="43">
        <f t="shared" si="62"/>
        <v>0</v>
      </c>
      <c r="GP30" s="13">
        <f ca="1">'13年1-9支出明细'!CB25/9*12</f>
        <v>0</v>
      </c>
      <c r="GQ30" s="13"/>
      <c r="GR30" s="40"/>
      <c r="GS30" s="13">
        <f ca="1">'13年1-9支出明细'!CC25/9*12</f>
        <v>0</v>
      </c>
      <c r="GT30" s="13">
        <f t="shared" si="127"/>
        <v>0</v>
      </c>
      <c r="GU30" s="43">
        <f t="shared" si="63"/>
        <v>0</v>
      </c>
      <c r="GV30" s="13">
        <f ca="1">'13年1-9支出明细'!CD25/9*12</f>
        <v>0</v>
      </c>
      <c r="GW30" s="13">
        <f t="shared" si="128"/>
        <v>0</v>
      </c>
      <c r="GX30" s="56">
        <f t="shared" si="64"/>
        <v>0</v>
      </c>
    </row>
    <row r="31" spans="1:206">
      <c r="A31" s="18">
        <v>116</v>
      </c>
      <c r="B31" s="3" t="s">
        <v>506</v>
      </c>
      <c r="C31" s="3" t="s">
        <v>320</v>
      </c>
      <c r="D31" s="12">
        <f t="shared" si="65"/>
        <v>3794710.3299999991</v>
      </c>
      <c r="E31" s="12">
        <f t="shared" si="66"/>
        <v>2311310.6666666665</v>
      </c>
      <c r="F31" s="13">
        <v>1417680</v>
      </c>
      <c r="G31" s="26">
        <f t="shared" si="69"/>
        <v>1724468.4989333146</v>
      </c>
      <c r="H31" s="40">
        <f t="shared" si="70"/>
        <v>2.0756620455338479E-2</v>
      </c>
      <c r="I31" s="13">
        <v>182608</v>
      </c>
      <c r="J31" s="13">
        <f t="shared" si="71"/>
        <v>222124.69926444234</v>
      </c>
      <c r="K31" s="40">
        <f t="shared" si="5"/>
        <v>4.918734271716324E-3</v>
      </c>
      <c r="L31" s="13">
        <v>637956</v>
      </c>
      <c r="M31" s="13">
        <f t="shared" si="72"/>
        <v>776010.82451999153</v>
      </c>
      <c r="N31" s="40">
        <f t="shared" si="6"/>
        <v>2.0756620455338482E-2</v>
      </c>
      <c r="O31" s="13">
        <f ca="1">'13年1-9支出明细'!I26/9*12</f>
        <v>73066.666666666657</v>
      </c>
      <c r="P31" s="13">
        <v>0</v>
      </c>
      <c r="Q31" s="13">
        <f t="shared" si="73"/>
        <v>88878.424601269318</v>
      </c>
      <c r="R31" s="43">
        <f t="shared" si="7"/>
        <v>1.0944710239795005E-2</v>
      </c>
      <c r="S31" s="13">
        <f ca="1">'13年1-9支出明细'!K26/9*12</f>
        <v>0</v>
      </c>
      <c r="T31" s="13">
        <f t="shared" si="74"/>
        <v>0</v>
      </c>
      <c r="U31" s="43">
        <f t="shared" si="8"/>
        <v>0</v>
      </c>
      <c r="V31" s="13">
        <f ca="1">'13年1-9支出明细'!L26/9*12</f>
        <v>0</v>
      </c>
      <c r="W31" s="13">
        <f t="shared" si="75"/>
        <v>0</v>
      </c>
      <c r="X31" s="43">
        <f t="shared" si="9"/>
        <v>0</v>
      </c>
      <c r="Y31" s="13">
        <f ca="1">'13年1-9支出明细'!M26/9*12</f>
        <v>0</v>
      </c>
      <c r="Z31" s="13">
        <f t="shared" si="76"/>
        <v>0</v>
      </c>
      <c r="AA31" s="43">
        <f t="shared" si="10"/>
        <v>0</v>
      </c>
      <c r="AB31" s="13">
        <f ca="1">'13年1-9支出明细'!N26/9*12</f>
        <v>0</v>
      </c>
      <c r="AC31" s="13">
        <f t="shared" si="77"/>
        <v>0</v>
      </c>
      <c r="AD31" s="43">
        <f t="shared" si="11"/>
        <v>0</v>
      </c>
      <c r="AE31" s="13">
        <f ca="1">'13年1-9支出明细'!O26/9*12</f>
        <v>0</v>
      </c>
      <c r="AF31" s="13">
        <f t="shared" si="78"/>
        <v>0</v>
      </c>
      <c r="AG31" s="43">
        <f t="shared" si="12"/>
        <v>0</v>
      </c>
      <c r="AH31" s="13">
        <f ca="1">'13年1-9支出明细'!P26/9*12</f>
        <v>0</v>
      </c>
      <c r="AI31" s="13">
        <f t="shared" si="79"/>
        <v>0</v>
      </c>
      <c r="AJ31" s="43">
        <f t="shared" si="13"/>
        <v>0</v>
      </c>
      <c r="AK31" s="13">
        <f ca="1">'13年1-9支出明细'!Q26/9*12</f>
        <v>0</v>
      </c>
      <c r="AL31" s="13">
        <f t="shared" si="80"/>
        <v>0</v>
      </c>
      <c r="AM31" s="43">
        <f t="shared" si="14"/>
        <v>0</v>
      </c>
      <c r="AN31" s="13">
        <f ca="1">'13年1-9支出明细'!R26/9*12</f>
        <v>0</v>
      </c>
      <c r="AO31" s="13">
        <f t="shared" si="81"/>
        <v>0</v>
      </c>
      <c r="AP31" s="43">
        <f t="shared" si="15"/>
        <v>0</v>
      </c>
      <c r="AQ31" s="13">
        <f ca="1">'13年1-9支出明细'!S26/9*12</f>
        <v>0</v>
      </c>
      <c r="AR31" s="13">
        <f t="shared" si="82"/>
        <v>0</v>
      </c>
      <c r="AS31" s="43">
        <f t="shared" si="16"/>
        <v>0</v>
      </c>
      <c r="AT31" s="12">
        <f t="shared" si="133"/>
        <v>499560.26333333331</v>
      </c>
      <c r="AU31" s="31">
        <f t="shared" si="83"/>
        <v>607666.00180376717</v>
      </c>
      <c r="AV31" s="43">
        <f t="shared" si="17"/>
        <v>4.785297378283042E-3</v>
      </c>
      <c r="AW31" s="13">
        <f ca="1">'13年1-9支出明细'!U26/9*12</f>
        <v>0</v>
      </c>
      <c r="AX31" s="13">
        <f t="shared" si="84"/>
        <v>0</v>
      </c>
      <c r="AY31" s="43">
        <f t="shared" si="18"/>
        <v>0</v>
      </c>
      <c r="AZ31" s="13">
        <f ca="1">'13年1-9支出明细'!V26/9*12</f>
        <v>0</v>
      </c>
      <c r="BA31" s="13">
        <f t="shared" si="85"/>
        <v>0</v>
      </c>
      <c r="BB31" s="43">
        <f t="shared" si="19"/>
        <v>0</v>
      </c>
      <c r="BC31" s="13">
        <f ca="1">'13年1-9支出明细'!W26/9*12</f>
        <v>0</v>
      </c>
      <c r="BD31" s="13">
        <f t="shared" si="86"/>
        <v>0</v>
      </c>
      <c r="BE31" s="43">
        <f t="shared" si="20"/>
        <v>0</v>
      </c>
      <c r="BF31" s="13">
        <f ca="1">'13年1-9支出明细'!X26/9*12</f>
        <v>807.4666666666667</v>
      </c>
      <c r="BG31" s="13">
        <f t="shared" si="87"/>
        <v>982.20390398775032</v>
      </c>
      <c r="BH31" s="43">
        <f t="shared" si="21"/>
        <v>1.1879326987478984E-3</v>
      </c>
      <c r="BI31" s="13">
        <f ca="1">'13年1-9支出明细'!Y26/9*12</f>
        <v>19862.266666666666</v>
      </c>
      <c r="BJ31" s="13">
        <f t="shared" si="88"/>
        <v>24160.49685689286</v>
      </c>
      <c r="BK31" s="43">
        <f t="shared" si="22"/>
        <v>9.8254540897978592E-3</v>
      </c>
      <c r="BL31" s="13">
        <f ca="1">'13年1-9支出明细'!Z26/9*12</f>
        <v>462483.63999999996</v>
      </c>
      <c r="BM31" s="13">
        <f ca="1">Sheet2!EP25+Sheet2!V25</f>
        <v>16406.89</v>
      </c>
      <c r="BN31" s="13">
        <f t="shared" si="89"/>
        <v>562565.93057108473</v>
      </c>
      <c r="BO31" s="43">
        <f t="shared" si="23"/>
        <v>5.229381086702691E-3</v>
      </c>
      <c r="BP31" s="13">
        <f ca="1">'13年1-9支出明细'!AB26/9*12</f>
        <v>6705.5733333333337</v>
      </c>
      <c r="BQ31" s="13">
        <f t="shared" si="90"/>
        <v>8156.6714495659071</v>
      </c>
      <c r="BR31" s="43">
        <f t="shared" si="24"/>
        <v>1.4793745678815954E-3</v>
      </c>
      <c r="BS31" s="13">
        <f ca="1">'13年1-9支出明细'!AC26/9*12</f>
        <v>13570.279999999999</v>
      </c>
      <c r="BT31" s="13">
        <f t="shared" si="91"/>
        <v>16506.912971689504</v>
      </c>
      <c r="BU31" s="43">
        <f t="shared" si="25"/>
        <v>1.2098270089462827E-2</v>
      </c>
      <c r="BV31" s="12">
        <f t="shared" si="130"/>
        <v>6073.1333333333341</v>
      </c>
      <c r="BW31" s="30">
        <f t="shared" si="92"/>
        <v>7387.3702973556874</v>
      </c>
      <c r="BX31" s="43">
        <f t="shared" si="26"/>
        <v>2.2708254370765401E-5</v>
      </c>
      <c r="BY31" s="13">
        <f ca="1">'13年1-9支出明细'!AE26/9*12</f>
        <v>6073.1333333333341</v>
      </c>
      <c r="BZ31" s="13">
        <f t="shared" si="93"/>
        <v>7387.3702973556874</v>
      </c>
      <c r="CA31" s="43">
        <f t="shared" si="27"/>
        <v>2.6287177795880663E-5</v>
      </c>
      <c r="CB31" s="13">
        <f ca="1">'13年1-9支出明细'!AF26/9*12</f>
        <v>0</v>
      </c>
      <c r="CC31" s="13">
        <f ca="1">Sheet2!BP25+Sheet2!ET25</f>
        <v>0</v>
      </c>
      <c r="CD31" s="13">
        <f t="shared" si="94"/>
        <v>0</v>
      </c>
      <c r="CE31" s="43">
        <f t="shared" si="28"/>
        <v>0</v>
      </c>
      <c r="CF31" s="12">
        <f t="shared" si="134"/>
        <v>51226.8</v>
      </c>
      <c r="CG31" s="30">
        <f t="shared" si="95"/>
        <v>62312.371551518772</v>
      </c>
      <c r="CH31" s="43">
        <f t="shared" si="29"/>
        <v>5.2784815555116616E-4</v>
      </c>
      <c r="CI31" s="13">
        <f ca="1">'13年1-9支出明细'!AI26/9*12</f>
        <v>666.66666666666674</v>
      </c>
      <c r="CJ31" s="13">
        <f t="shared" si="96"/>
        <v>810.9345310334794</v>
      </c>
      <c r="CK31" s="43">
        <f t="shared" si="30"/>
        <v>3.4956063723505927E-4</v>
      </c>
      <c r="CL31" s="13">
        <f ca="1">'13年1-9支出明细'!AJ26/9*12</f>
        <v>0</v>
      </c>
      <c r="CM31" s="13">
        <f t="shared" si="97"/>
        <v>0</v>
      </c>
      <c r="CN31" s="43">
        <f t="shared" si="31"/>
        <v>0</v>
      </c>
      <c r="CO31" s="13">
        <f ca="1">'13年1-9支出明细'!AK26/9*12</f>
        <v>0</v>
      </c>
      <c r="CP31" s="13">
        <f t="shared" si="98"/>
        <v>0</v>
      </c>
      <c r="CQ31" s="43">
        <f t="shared" si="32"/>
        <v>0</v>
      </c>
      <c r="CR31" s="13">
        <f ca="1">'13年1-9支出明细'!AL26/9*12</f>
        <v>0</v>
      </c>
      <c r="CS31" s="13">
        <f t="shared" si="99"/>
        <v>0</v>
      </c>
      <c r="CT31" s="43">
        <f t="shared" si="33"/>
        <v>0</v>
      </c>
      <c r="CU31" s="13">
        <f ca="1">'13年1-9支出明细'!AM26/9*12</f>
        <v>0</v>
      </c>
      <c r="CV31" s="13">
        <f t="shared" si="100"/>
        <v>0</v>
      </c>
      <c r="CW31" s="43">
        <f t="shared" si="34"/>
        <v>0</v>
      </c>
      <c r="CX31" s="13">
        <f ca="1">'13年1-9支出明细'!AN26/9*12</f>
        <v>0</v>
      </c>
      <c r="CY31" s="13">
        <f t="shared" si="101"/>
        <v>0</v>
      </c>
      <c r="CZ31" s="13">
        <f ca="1">Sheet2!DG25+Sheet2!AD25</f>
        <v>0</v>
      </c>
      <c r="DA31" s="43">
        <f t="shared" si="35"/>
        <v>0</v>
      </c>
      <c r="DB31" s="13">
        <f ca="1">'13年1-9支出明细'!AP26/9*12</f>
        <v>0</v>
      </c>
      <c r="DC31" s="13">
        <f t="shared" si="102"/>
        <v>0</v>
      </c>
      <c r="DD31" s="43">
        <f t="shared" si="36"/>
        <v>0</v>
      </c>
      <c r="DE31" s="13">
        <f ca="1">'13年1-9支出明细'!AQ26/9*12</f>
        <v>0</v>
      </c>
      <c r="DF31" s="13">
        <f t="shared" si="103"/>
        <v>0</v>
      </c>
      <c r="DG31" s="43">
        <f t="shared" si="37"/>
        <v>0</v>
      </c>
      <c r="DH31" s="13">
        <f ca="1">'13年1-9支出明细'!AR26/9*12</f>
        <v>0</v>
      </c>
      <c r="DI31" s="13">
        <f ca="1">Sheet2!DK25+Sheet2!AH25</f>
        <v>0</v>
      </c>
      <c r="DJ31" s="13"/>
      <c r="DK31" s="43">
        <f t="shared" si="38"/>
        <v>0</v>
      </c>
      <c r="DL31" s="13">
        <f ca="1">'13年1-9支出明细'!AT26/9*12</f>
        <v>0</v>
      </c>
      <c r="DM31" s="13">
        <f t="shared" si="104"/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43">
        <f t="shared" si="40"/>
        <v>0</v>
      </c>
      <c r="DV31" s="13">
        <f ca="1">'13年1-9支出明细'!BB26/9*12</f>
        <v>9651.2000000000007</v>
      </c>
      <c r="DW31" s="13">
        <f t="shared" si="105"/>
        <v>11739.737018865475</v>
      </c>
      <c r="DX31" s="43">
        <f t="shared" si="41"/>
        <v>4.2663699194515218E-3</v>
      </c>
      <c r="DY31" s="13">
        <f ca="1">'13年1-9支出明细'!BC26/9*12</f>
        <v>0</v>
      </c>
      <c r="DZ31" s="13">
        <f t="shared" si="106"/>
        <v>0</v>
      </c>
      <c r="EA31" s="43">
        <f t="shared" si="42"/>
        <v>0</v>
      </c>
      <c r="EB31" s="13">
        <f ca="1">'13年1-9支出明细'!BD26/9*12</f>
        <v>0</v>
      </c>
      <c r="EC31" s="13">
        <f t="shared" si="107"/>
        <v>0</v>
      </c>
      <c r="ED31" s="43">
        <f t="shared" si="43"/>
        <v>0</v>
      </c>
      <c r="EE31" s="13">
        <f ca="1">'13年1-9支出明细'!BE26/9*12</f>
        <v>0</v>
      </c>
      <c r="EF31" s="13">
        <f t="shared" si="108"/>
        <v>0</v>
      </c>
      <c r="EG31" s="13">
        <v>0</v>
      </c>
      <c r="EH31" s="43">
        <f t="shared" si="44"/>
        <v>0</v>
      </c>
      <c r="EI31" s="13">
        <f ca="1">'13年1-9支出明细'!BG26/9*12</f>
        <v>23028</v>
      </c>
      <c r="EJ31" s="13">
        <f t="shared" si="109"/>
        <v>28011.300570958439</v>
      </c>
      <c r="EK31" s="43">
        <f t="shared" si="45"/>
        <v>0.1219272855630074</v>
      </c>
      <c r="EL31" s="13">
        <f ca="1">'13年1-9支出明细'!BH26/9*12</f>
        <v>0</v>
      </c>
      <c r="EM31" s="13">
        <f t="shared" si="110"/>
        <v>0</v>
      </c>
      <c r="EN31" s="43">
        <f t="shared" si="46"/>
        <v>0</v>
      </c>
      <c r="EO31" s="13">
        <f ca="1">'13年1-9支出明细'!BI26/9*12</f>
        <v>4773.333333333333</v>
      </c>
      <c r="EP31" s="13">
        <f t="shared" si="111"/>
        <v>5806.2912421997116</v>
      </c>
      <c r="EQ31" s="43">
        <f t="shared" si="47"/>
        <v>3.9820186276161894E-3</v>
      </c>
      <c r="ER31" s="13">
        <f ca="1">'13年1-9支出明细'!BJ26/9*12</f>
        <v>0</v>
      </c>
      <c r="ES31" s="13">
        <f t="shared" si="112"/>
        <v>0</v>
      </c>
      <c r="ET31" s="43">
        <f t="shared" si="48"/>
        <v>0</v>
      </c>
      <c r="EU31" s="13">
        <f ca="1">'13年1-9支出明细'!BK26/9*12</f>
        <v>0</v>
      </c>
      <c r="EV31" s="13">
        <f t="shared" si="113"/>
        <v>0</v>
      </c>
      <c r="EW31" s="43">
        <f t="shared" si="49"/>
        <v>0</v>
      </c>
      <c r="EX31" s="13">
        <f ca="1">'13年1-9支出明细'!BL26/9*12</f>
        <v>0</v>
      </c>
      <c r="EY31" s="13">
        <f t="shared" si="114"/>
        <v>0</v>
      </c>
      <c r="EZ31" s="43">
        <f t="shared" si="50"/>
        <v>0</v>
      </c>
      <c r="FA31" s="13">
        <f ca="1">'13年1-9支出明细'!BM26/9*12</f>
        <v>0</v>
      </c>
      <c r="FB31" s="13">
        <f t="shared" si="115"/>
        <v>0</v>
      </c>
      <c r="FC31" s="43">
        <f t="shared" si="51"/>
        <v>0</v>
      </c>
      <c r="FD31" s="13">
        <f ca="1">'13年1-9支出明细'!BN26/9*12</f>
        <v>13107.600000000002</v>
      </c>
      <c r="FE31" s="13">
        <f ca="1">Sheet2!EX25+Sheet2!BF25</f>
        <v>0</v>
      </c>
      <c r="FF31" s="13">
        <f t="shared" si="116"/>
        <v>15944.108188461651</v>
      </c>
      <c r="FG31" s="43">
        <f t="shared" si="52"/>
        <v>1.002718929184678E-2</v>
      </c>
      <c r="FH31" s="13">
        <f ca="1">'13年1-9支出明细'!BP26/9*12</f>
        <v>0</v>
      </c>
      <c r="FI31" s="13">
        <f t="shared" si="117"/>
        <v>0</v>
      </c>
      <c r="FJ31" s="43">
        <f t="shared" si="53"/>
        <v>0</v>
      </c>
      <c r="FK31" s="13">
        <f ca="1">'13年1-9支出明细'!BQ26/9*12</f>
        <v>0</v>
      </c>
      <c r="FL31" s="13">
        <f t="shared" si="118"/>
        <v>0</v>
      </c>
      <c r="FM31" s="43">
        <f t="shared" si="54"/>
        <v>0</v>
      </c>
      <c r="FN31" s="13">
        <f ca="1">'13年1-9支出明细'!BR26/9*12</f>
        <v>0</v>
      </c>
      <c r="FO31" s="13">
        <v>0</v>
      </c>
      <c r="FP31" s="13"/>
      <c r="FQ31" s="43"/>
      <c r="FR31" s="13">
        <f ca="1">'13年1-9支出明细'!BT26/9*12</f>
        <v>0</v>
      </c>
      <c r="FS31" s="13">
        <f t="shared" si="119"/>
        <v>0</v>
      </c>
      <c r="FT31" s="43">
        <f t="shared" si="55"/>
        <v>0</v>
      </c>
      <c r="FU31" s="12">
        <f ca="1">'13年1-9支出明细'!BU26/9*12</f>
        <v>926539.46666666656</v>
      </c>
      <c r="FV31" s="12">
        <f t="shared" si="120"/>
        <v>1127044.2718280149</v>
      </c>
      <c r="FW31" s="43">
        <f t="shared" si="56"/>
        <v>3.2023716560483577E-2</v>
      </c>
      <c r="FX31" s="12">
        <f ca="1">'13年1-9支出明细'!BV26/9*12</f>
        <v>0</v>
      </c>
      <c r="FY31" s="12">
        <f t="shared" si="121"/>
        <v>0</v>
      </c>
      <c r="FZ31" s="43">
        <f t="shared" si="57"/>
        <v>0</v>
      </c>
      <c r="GA31" s="12">
        <f ca="1">'13年1-9支出明细'!BW26/9*12</f>
        <v>0</v>
      </c>
      <c r="GB31" s="12">
        <f t="shared" si="122"/>
        <v>0</v>
      </c>
      <c r="GC31" s="43">
        <f t="shared" si="58"/>
        <v>0</v>
      </c>
      <c r="GD31" s="12">
        <f ca="1">'13年1-9支出明细'!BX26/9*12</f>
        <v>0</v>
      </c>
      <c r="GE31" s="12">
        <f t="shared" si="123"/>
        <v>0</v>
      </c>
      <c r="GF31" s="43">
        <f t="shared" si="59"/>
        <v>0</v>
      </c>
      <c r="GG31" s="27">
        <f t="shared" si="135"/>
        <v>0</v>
      </c>
      <c r="GH31" s="27">
        <f t="shared" si="124"/>
        <v>0</v>
      </c>
      <c r="GI31" s="43">
        <f t="shared" si="60"/>
        <v>0</v>
      </c>
      <c r="GJ31" s="13">
        <f ca="1">'13年1-9支出明细'!BZ26/9*12</f>
        <v>0</v>
      </c>
      <c r="GK31" s="13">
        <f t="shared" si="125"/>
        <v>0</v>
      </c>
      <c r="GL31" s="43">
        <f t="shared" si="61"/>
        <v>0</v>
      </c>
      <c r="GM31" s="13">
        <f ca="1">'13年1-9支出明细'!CA26/9*12</f>
        <v>0</v>
      </c>
      <c r="GN31" s="13">
        <f t="shared" si="126"/>
        <v>0</v>
      </c>
      <c r="GO31" s="43">
        <f t="shared" si="62"/>
        <v>0</v>
      </c>
      <c r="GP31" s="13">
        <f ca="1">'13年1-9支出明细'!CB26/9*12</f>
        <v>0</v>
      </c>
      <c r="GQ31" s="13"/>
      <c r="GR31" s="40"/>
      <c r="GS31" s="13">
        <f ca="1">'13年1-9支出明细'!CC26/9*12</f>
        <v>0</v>
      </c>
      <c r="GT31" s="13">
        <f t="shared" si="127"/>
        <v>0</v>
      </c>
      <c r="GU31" s="43">
        <f t="shared" si="63"/>
        <v>0</v>
      </c>
      <c r="GV31" s="13">
        <f ca="1">'13年1-9支出明细'!CD26/9*12</f>
        <v>0</v>
      </c>
      <c r="GW31" s="13">
        <f t="shared" si="128"/>
        <v>0</v>
      </c>
      <c r="GX31" s="56">
        <f t="shared" si="64"/>
        <v>0</v>
      </c>
    </row>
    <row r="32" spans="1:206">
      <c r="A32" s="18">
        <v>117</v>
      </c>
      <c r="B32" s="3" t="s">
        <v>507</v>
      </c>
      <c r="C32" s="3" t="s">
        <v>321</v>
      </c>
      <c r="D32" s="12">
        <f t="shared" si="65"/>
        <v>2511205.4066666667</v>
      </c>
      <c r="E32" s="12">
        <f t="shared" si="66"/>
        <v>1805110.2</v>
      </c>
      <c r="F32" s="13">
        <v>785076</v>
      </c>
      <c r="G32" s="26">
        <f t="shared" si="69"/>
        <v>954967.85682845989</v>
      </c>
      <c r="H32" s="40">
        <f t="shared" si="70"/>
        <v>1.149450127009996E-2</v>
      </c>
      <c r="I32" s="13">
        <v>579070</v>
      </c>
      <c r="J32" s="13">
        <f t="shared" si="71"/>
        <v>704381.78832833527</v>
      </c>
      <c r="K32" s="40">
        <f t="shared" si="5"/>
        <v>1.5597845958133115E-2</v>
      </c>
      <c r="L32" s="13">
        <v>353284.2</v>
      </c>
      <c r="M32" s="13">
        <f t="shared" si="72"/>
        <v>429735.5355728069</v>
      </c>
      <c r="N32" s="40">
        <f t="shared" si="6"/>
        <v>1.1494501270099962E-2</v>
      </c>
      <c r="O32" s="13">
        <f ca="1">'13年1-9支出明细'!I27/9*12</f>
        <v>87680</v>
      </c>
      <c r="P32" s="13">
        <v>0</v>
      </c>
      <c r="Q32" s="13">
        <f t="shared" si="73"/>
        <v>106654.10952152319</v>
      </c>
      <c r="R32" s="43">
        <f t="shared" si="7"/>
        <v>1.3133652287754007E-2</v>
      </c>
      <c r="S32" s="13">
        <f ca="1">'13年1-9支出明细'!K27/9*12</f>
        <v>0</v>
      </c>
      <c r="T32" s="13">
        <f t="shared" si="74"/>
        <v>0</v>
      </c>
      <c r="U32" s="43">
        <f t="shared" si="8"/>
        <v>0</v>
      </c>
      <c r="V32" s="13">
        <f ca="1">'13年1-9支出明细'!L27/9*12</f>
        <v>0</v>
      </c>
      <c r="W32" s="13">
        <f t="shared" si="75"/>
        <v>0</v>
      </c>
      <c r="X32" s="43">
        <f t="shared" si="9"/>
        <v>0</v>
      </c>
      <c r="Y32" s="13">
        <f ca="1">'13年1-9支出明细'!M27/9*12</f>
        <v>0</v>
      </c>
      <c r="Z32" s="13">
        <f t="shared" si="76"/>
        <v>0</v>
      </c>
      <c r="AA32" s="43">
        <f t="shared" si="10"/>
        <v>0</v>
      </c>
      <c r="AB32" s="13">
        <f ca="1">'13年1-9支出明细'!N27/9*12</f>
        <v>0</v>
      </c>
      <c r="AC32" s="13">
        <f t="shared" si="77"/>
        <v>0</v>
      </c>
      <c r="AD32" s="43">
        <f t="shared" si="11"/>
        <v>0</v>
      </c>
      <c r="AE32" s="13">
        <f ca="1">'13年1-9支出明细'!O27/9*12</f>
        <v>0</v>
      </c>
      <c r="AF32" s="13">
        <f t="shared" si="78"/>
        <v>0</v>
      </c>
      <c r="AG32" s="43">
        <f t="shared" si="12"/>
        <v>0</v>
      </c>
      <c r="AH32" s="13">
        <f ca="1">'13年1-9支出明细'!P27/9*12</f>
        <v>0</v>
      </c>
      <c r="AI32" s="13">
        <f t="shared" si="79"/>
        <v>0</v>
      </c>
      <c r="AJ32" s="43">
        <f t="shared" si="13"/>
        <v>0</v>
      </c>
      <c r="AK32" s="13">
        <f ca="1">'13年1-9支出明细'!Q27/9*12</f>
        <v>0</v>
      </c>
      <c r="AL32" s="13">
        <f t="shared" si="80"/>
        <v>0</v>
      </c>
      <c r="AM32" s="43">
        <f t="shared" si="14"/>
        <v>0</v>
      </c>
      <c r="AN32" s="13">
        <f ca="1">'13年1-9支出明细'!R27/9*12</f>
        <v>0</v>
      </c>
      <c r="AO32" s="13">
        <f t="shared" si="81"/>
        <v>0</v>
      </c>
      <c r="AP32" s="43">
        <f t="shared" si="15"/>
        <v>0</v>
      </c>
      <c r="AQ32" s="13">
        <f ca="1">'13年1-9支出明细'!S27/9*12</f>
        <v>0</v>
      </c>
      <c r="AR32" s="13">
        <f t="shared" si="82"/>
        <v>0</v>
      </c>
      <c r="AS32" s="43">
        <f t="shared" si="16"/>
        <v>0</v>
      </c>
      <c r="AT32" s="12">
        <f t="shared" si="133"/>
        <v>388937.12666666665</v>
      </c>
      <c r="AU32" s="31">
        <f t="shared" si="83"/>
        <v>473103.81962241337</v>
      </c>
      <c r="AV32" s="43">
        <f t="shared" si="17"/>
        <v>3.7256362228175475E-3</v>
      </c>
      <c r="AW32" s="13">
        <f ca="1">'13年1-9支出明细'!U27/9*12</f>
        <v>0</v>
      </c>
      <c r="AX32" s="13">
        <f t="shared" si="84"/>
        <v>0</v>
      </c>
      <c r="AY32" s="43">
        <f t="shared" si="18"/>
        <v>0</v>
      </c>
      <c r="AZ32" s="13">
        <f ca="1">'13年1-9支出明细'!V27/9*12</f>
        <v>0</v>
      </c>
      <c r="BA32" s="13">
        <f t="shared" si="85"/>
        <v>0</v>
      </c>
      <c r="BB32" s="43">
        <f t="shared" si="19"/>
        <v>0</v>
      </c>
      <c r="BC32" s="13">
        <f ca="1">'13年1-9支出明细'!W27/9*12</f>
        <v>0</v>
      </c>
      <c r="BD32" s="13">
        <f t="shared" si="86"/>
        <v>0</v>
      </c>
      <c r="BE32" s="43">
        <f t="shared" si="20"/>
        <v>0</v>
      </c>
      <c r="BF32" s="13">
        <f ca="1">'13年1-9支出明细'!X27/9*12</f>
        <v>3415.7333333333336</v>
      </c>
      <c r="BG32" s="13">
        <f t="shared" si="87"/>
        <v>4154.9041632031349</v>
      </c>
      <c r="BH32" s="43">
        <f t="shared" si="21"/>
        <v>5.0251750126360066E-3</v>
      </c>
      <c r="BI32" s="13">
        <f ca="1">'13年1-9支出明细'!Y27/9*12</f>
        <v>25621.333333333336</v>
      </c>
      <c r="BJ32" s="13">
        <f t="shared" si="88"/>
        <v>31165.835896678676</v>
      </c>
      <c r="BK32" s="43">
        <f t="shared" si="22"/>
        <v>1.2674345713450341E-2</v>
      </c>
      <c r="BL32" s="13">
        <f ca="1">'13年1-9支出明细'!Z27/9*12</f>
        <v>342431.8</v>
      </c>
      <c r="BM32" s="13">
        <f ca="1">Sheet2!EP26+Sheet2!V26</f>
        <v>17468.259999999998</v>
      </c>
      <c r="BN32" s="13">
        <f t="shared" si="89"/>
        <v>416534.65671592526</v>
      </c>
      <c r="BO32" s="43">
        <f t="shared" si="23"/>
        <v>3.8719345367666594E-3</v>
      </c>
      <c r="BP32" s="13">
        <f ca="1">'13年1-9支出明细'!AB27/9*12</f>
        <v>8837.6666666666661</v>
      </c>
      <c r="BQ32" s="13">
        <f t="shared" si="90"/>
        <v>10750.153610645317</v>
      </c>
      <c r="BR32" s="43">
        <f t="shared" si="24"/>
        <v>1.9497541308048595E-3</v>
      </c>
      <c r="BS32" s="13">
        <f ca="1">'13年1-9支出明细'!AC27/9*12</f>
        <v>14453.333333333332</v>
      </c>
      <c r="BT32" s="13">
        <f t="shared" si="91"/>
        <v>17581.060632805831</v>
      </c>
      <c r="BU32" s="43">
        <f t="shared" si="25"/>
        <v>1.2885535918175803E-2</v>
      </c>
      <c r="BV32" s="12">
        <f t="shared" si="130"/>
        <v>8550.6533333333336</v>
      </c>
      <c r="BW32" s="30">
        <f t="shared" si="92"/>
        <v>10401.030076344785</v>
      </c>
      <c r="BX32" s="43">
        <f t="shared" si="26"/>
        <v>3.1972031614032252E-5</v>
      </c>
      <c r="BY32" s="13">
        <f ca="1">'13年1-9支出明细'!AE27/9*12</f>
        <v>8550.6533333333336</v>
      </c>
      <c r="BZ32" s="13">
        <f t="shared" si="93"/>
        <v>10401.030076344785</v>
      </c>
      <c r="CA32" s="43">
        <f t="shared" si="27"/>
        <v>3.7010968162113949E-5</v>
      </c>
      <c r="CB32" s="13">
        <f ca="1">'13年1-9支出明细'!AF27/9*12</f>
        <v>0</v>
      </c>
      <c r="CC32" s="13">
        <f ca="1">Sheet2!BP26+Sheet2!ET26</f>
        <v>0</v>
      </c>
      <c r="CD32" s="13">
        <f t="shared" si="94"/>
        <v>0</v>
      </c>
      <c r="CE32" s="43">
        <f t="shared" si="28"/>
        <v>0</v>
      </c>
      <c r="CF32" s="12">
        <f t="shared" si="134"/>
        <v>20120.399999999998</v>
      </c>
      <c r="CG32" s="30">
        <f t="shared" si="95"/>
        <v>24474.490707309025</v>
      </c>
      <c r="CH32" s="43">
        <f t="shared" si="29"/>
        <v>2.0732343283108999E-4</v>
      </c>
      <c r="CI32" s="13">
        <f ca="1">'13年1-9支出明细'!AI27/9*12</f>
        <v>0</v>
      </c>
      <c r="CJ32" s="13">
        <f t="shared" si="96"/>
        <v>0</v>
      </c>
      <c r="CK32" s="43">
        <f t="shared" si="30"/>
        <v>0</v>
      </c>
      <c r="CL32" s="13">
        <f ca="1">'13年1-9支出明细'!AJ27/9*12</f>
        <v>0</v>
      </c>
      <c r="CM32" s="13">
        <f t="shared" si="97"/>
        <v>0</v>
      </c>
      <c r="CN32" s="43">
        <f t="shared" si="31"/>
        <v>0</v>
      </c>
      <c r="CO32" s="13">
        <f ca="1">'13年1-9支出明细'!AK27/9*12</f>
        <v>0</v>
      </c>
      <c r="CP32" s="13">
        <f t="shared" si="98"/>
        <v>0</v>
      </c>
      <c r="CQ32" s="43">
        <f t="shared" si="32"/>
        <v>0</v>
      </c>
      <c r="CR32" s="13">
        <f ca="1">'13年1-9支出明细'!AL27/9*12</f>
        <v>0</v>
      </c>
      <c r="CS32" s="13">
        <f t="shared" si="99"/>
        <v>0</v>
      </c>
      <c r="CT32" s="43">
        <f t="shared" si="33"/>
        <v>0</v>
      </c>
      <c r="CU32" s="13">
        <f ca="1">'13年1-9支出明细'!AM27/9*12</f>
        <v>0</v>
      </c>
      <c r="CV32" s="13">
        <f t="shared" si="100"/>
        <v>0</v>
      </c>
      <c r="CW32" s="43">
        <f t="shared" si="34"/>
        <v>0</v>
      </c>
      <c r="CX32" s="13">
        <f ca="1">'13年1-9支出明细'!AN27/9*12</f>
        <v>0</v>
      </c>
      <c r="CY32" s="13">
        <f t="shared" si="101"/>
        <v>0</v>
      </c>
      <c r="CZ32" s="13">
        <f ca="1">Sheet2!DG26+Sheet2!AD26</f>
        <v>0</v>
      </c>
      <c r="DA32" s="43">
        <f t="shared" si="35"/>
        <v>0</v>
      </c>
      <c r="DB32" s="13">
        <f ca="1">'13年1-9支出明细'!AP27/9*12</f>
        <v>0</v>
      </c>
      <c r="DC32" s="13">
        <f t="shared" si="102"/>
        <v>0</v>
      </c>
      <c r="DD32" s="43">
        <f t="shared" si="36"/>
        <v>0</v>
      </c>
      <c r="DE32" s="13">
        <f ca="1">'13年1-9支出明细'!AQ27/9*12</f>
        <v>0</v>
      </c>
      <c r="DF32" s="13">
        <f t="shared" si="103"/>
        <v>0</v>
      </c>
      <c r="DG32" s="43">
        <f t="shared" si="37"/>
        <v>0</v>
      </c>
      <c r="DH32" s="13">
        <f ca="1">'13年1-9支出明细'!AR27/9*12</f>
        <v>0</v>
      </c>
      <c r="DI32" s="13">
        <f ca="1">Sheet2!DK26+Sheet2!AH26</f>
        <v>0</v>
      </c>
      <c r="DJ32" s="13"/>
      <c r="DK32" s="43">
        <f t="shared" si="38"/>
        <v>0</v>
      </c>
      <c r="DL32" s="13">
        <f ca="1">'13年1-9支出明细'!AT27/9*12</f>
        <v>0</v>
      </c>
      <c r="DM32" s="13">
        <f t="shared" si="104"/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43">
        <f t="shared" si="40"/>
        <v>0</v>
      </c>
      <c r="DV32" s="13">
        <f ca="1">'13年1-9支出明细'!BB27/9*12</f>
        <v>0</v>
      </c>
      <c r="DW32" s="13">
        <f t="shared" si="105"/>
        <v>0</v>
      </c>
      <c r="DX32" s="43">
        <f t="shared" si="41"/>
        <v>0</v>
      </c>
      <c r="DY32" s="13">
        <f ca="1">'13年1-9支出明细'!BC27/9*12</f>
        <v>0</v>
      </c>
      <c r="DZ32" s="13">
        <f t="shared" si="106"/>
        <v>0</v>
      </c>
      <c r="EA32" s="43">
        <f t="shared" si="42"/>
        <v>0</v>
      </c>
      <c r="EB32" s="13">
        <f ca="1">'13年1-9支出明细'!BD27/9*12</f>
        <v>0</v>
      </c>
      <c r="EC32" s="13">
        <f t="shared" si="107"/>
        <v>0</v>
      </c>
      <c r="ED32" s="43">
        <f t="shared" si="43"/>
        <v>0</v>
      </c>
      <c r="EE32" s="13">
        <f ca="1">'13年1-9支出明细'!BE27/9*12</f>
        <v>0</v>
      </c>
      <c r="EF32" s="13">
        <f t="shared" si="108"/>
        <v>0</v>
      </c>
      <c r="EG32" s="13">
        <v>0</v>
      </c>
      <c r="EH32" s="43">
        <f t="shared" si="44"/>
        <v>0</v>
      </c>
      <c r="EI32" s="13">
        <f ca="1">'13年1-9支出明细'!BG27/9*12</f>
        <v>0</v>
      </c>
      <c r="EJ32" s="13">
        <f t="shared" si="109"/>
        <v>0</v>
      </c>
      <c r="EK32" s="43">
        <f t="shared" si="45"/>
        <v>0</v>
      </c>
      <c r="EL32" s="13">
        <f ca="1">'13年1-9支出明细'!BH27/9*12</f>
        <v>0</v>
      </c>
      <c r="EM32" s="13">
        <f t="shared" si="110"/>
        <v>0</v>
      </c>
      <c r="EN32" s="43">
        <f t="shared" si="46"/>
        <v>0</v>
      </c>
      <c r="EO32" s="13">
        <f ca="1">'13年1-9支出明细'!BI27/9*12</f>
        <v>0</v>
      </c>
      <c r="EP32" s="13">
        <f t="shared" si="111"/>
        <v>0</v>
      </c>
      <c r="EQ32" s="43">
        <f t="shared" si="47"/>
        <v>0</v>
      </c>
      <c r="ER32" s="13">
        <f ca="1">'13年1-9支出明细'!BJ27/9*12</f>
        <v>0</v>
      </c>
      <c r="ES32" s="13">
        <f t="shared" si="112"/>
        <v>0</v>
      </c>
      <c r="ET32" s="43">
        <f t="shared" si="48"/>
        <v>0</v>
      </c>
      <c r="EU32" s="13">
        <f ca="1">'13年1-9支出明细'!BK27/9*12</f>
        <v>0</v>
      </c>
      <c r="EV32" s="13">
        <f t="shared" si="113"/>
        <v>0</v>
      </c>
      <c r="EW32" s="43">
        <f t="shared" si="49"/>
        <v>0</v>
      </c>
      <c r="EX32" s="13">
        <f ca="1">'13年1-9支出明细'!BL27/9*12</f>
        <v>0</v>
      </c>
      <c r="EY32" s="13">
        <f t="shared" si="114"/>
        <v>0</v>
      </c>
      <c r="EZ32" s="43">
        <f t="shared" si="50"/>
        <v>0</v>
      </c>
      <c r="FA32" s="13">
        <f ca="1">'13年1-9支出明细'!BM27/9*12</f>
        <v>0</v>
      </c>
      <c r="FB32" s="13">
        <f t="shared" si="115"/>
        <v>0</v>
      </c>
      <c r="FC32" s="43">
        <f t="shared" si="51"/>
        <v>0</v>
      </c>
      <c r="FD32" s="13">
        <f ca="1">'13年1-9支出明细'!BN27/9*12</f>
        <v>20120.399999999998</v>
      </c>
      <c r="FE32" s="13">
        <f ca="1">Sheet2!EX26+Sheet2!BF26</f>
        <v>0</v>
      </c>
      <c r="FF32" s="13">
        <f t="shared" si="116"/>
        <v>24474.490707309022</v>
      </c>
      <c r="FG32" s="43">
        <f t="shared" si="52"/>
        <v>1.5391914570758483E-2</v>
      </c>
      <c r="FH32" s="13">
        <f ca="1">'13年1-9支出明细'!BP27/9*12</f>
        <v>0</v>
      </c>
      <c r="FI32" s="13">
        <f t="shared" si="117"/>
        <v>0</v>
      </c>
      <c r="FJ32" s="43">
        <f t="shared" si="53"/>
        <v>0</v>
      </c>
      <c r="FK32" s="13">
        <f ca="1">'13年1-9支出明细'!BQ27/9*12</f>
        <v>0</v>
      </c>
      <c r="FL32" s="13">
        <f t="shared" si="118"/>
        <v>0</v>
      </c>
      <c r="FM32" s="43">
        <f t="shared" si="54"/>
        <v>0</v>
      </c>
      <c r="FN32" s="13">
        <f ca="1">'13年1-9支出明细'!BR27/9*12</f>
        <v>0</v>
      </c>
      <c r="FO32" s="13">
        <v>0</v>
      </c>
      <c r="FP32" s="13"/>
      <c r="FQ32" s="43"/>
      <c r="FR32" s="13">
        <f ca="1">'13年1-9支出明细'!BT27/9*12</f>
        <v>0</v>
      </c>
      <c r="FS32" s="13">
        <f t="shared" si="119"/>
        <v>0</v>
      </c>
      <c r="FT32" s="43">
        <f t="shared" si="55"/>
        <v>0</v>
      </c>
      <c r="FU32" s="12">
        <f ca="1">'13年1-9支出明细'!BU27/9*12</f>
        <v>288487.02666666667</v>
      </c>
      <c r="FV32" s="12">
        <f t="shared" si="120"/>
        <v>350916.13751876424</v>
      </c>
      <c r="FW32" s="43">
        <f t="shared" si="56"/>
        <v>9.9708939615776055E-3</v>
      </c>
      <c r="FX32" s="12">
        <f ca="1">'13年1-9支出明细'!BV27/9*12</f>
        <v>0</v>
      </c>
      <c r="FY32" s="12">
        <f t="shared" si="121"/>
        <v>0</v>
      </c>
      <c r="FZ32" s="43">
        <f t="shared" si="57"/>
        <v>0</v>
      </c>
      <c r="GA32" s="12">
        <f ca="1">'13年1-9支出明细'!BW27/9*12</f>
        <v>0</v>
      </c>
      <c r="GB32" s="12">
        <f t="shared" si="122"/>
        <v>0</v>
      </c>
      <c r="GC32" s="43">
        <f t="shared" si="58"/>
        <v>0</v>
      </c>
      <c r="GD32" s="12">
        <f ca="1">'13年1-9支出明细'!BX27/9*12</f>
        <v>0</v>
      </c>
      <c r="GE32" s="12">
        <f t="shared" si="123"/>
        <v>0</v>
      </c>
      <c r="GF32" s="43">
        <f t="shared" si="59"/>
        <v>0</v>
      </c>
      <c r="GG32" s="27">
        <f t="shared" si="135"/>
        <v>0</v>
      </c>
      <c r="GH32" s="27">
        <f t="shared" si="124"/>
        <v>0</v>
      </c>
      <c r="GI32" s="43">
        <f t="shared" si="60"/>
        <v>0</v>
      </c>
      <c r="GJ32" s="13">
        <f ca="1">'13年1-9支出明细'!BZ27/9*12</f>
        <v>0</v>
      </c>
      <c r="GK32" s="13">
        <f t="shared" si="125"/>
        <v>0</v>
      </c>
      <c r="GL32" s="43">
        <f t="shared" si="61"/>
        <v>0</v>
      </c>
      <c r="GM32" s="13">
        <f ca="1">'13年1-9支出明细'!CA27/9*12</f>
        <v>0</v>
      </c>
      <c r="GN32" s="13">
        <f t="shared" si="126"/>
        <v>0</v>
      </c>
      <c r="GO32" s="43">
        <f t="shared" si="62"/>
        <v>0</v>
      </c>
      <c r="GP32" s="13">
        <f ca="1">'13年1-9支出明细'!CB27/9*12</f>
        <v>0</v>
      </c>
      <c r="GQ32" s="13"/>
      <c r="GR32" s="40"/>
      <c r="GS32" s="13">
        <f ca="1">'13年1-9支出明细'!CC27/9*12</f>
        <v>0</v>
      </c>
      <c r="GT32" s="13">
        <f t="shared" si="127"/>
        <v>0</v>
      </c>
      <c r="GU32" s="43">
        <f t="shared" si="63"/>
        <v>0</v>
      </c>
      <c r="GV32" s="13">
        <f ca="1">'13年1-9支出明细'!CD27/9*12</f>
        <v>0</v>
      </c>
      <c r="GW32" s="13">
        <f t="shared" si="128"/>
        <v>0</v>
      </c>
      <c r="GX32" s="56">
        <f t="shared" si="64"/>
        <v>0</v>
      </c>
    </row>
    <row r="33" spans="1:206">
      <c r="A33" s="18">
        <v>118</v>
      </c>
      <c r="B33" s="3" t="s">
        <v>508</v>
      </c>
      <c r="C33" s="3" t="s">
        <v>322</v>
      </c>
      <c r="D33" s="12">
        <f t="shared" si="65"/>
        <v>2503550.1333333333</v>
      </c>
      <c r="E33" s="12">
        <f t="shared" si="66"/>
        <v>1795711.8666666667</v>
      </c>
      <c r="F33" s="13">
        <v>855096</v>
      </c>
      <c r="G33" s="26">
        <f t="shared" si="69"/>
        <v>1040140.3106229062</v>
      </c>
      <c r="H33" s="40">
        <f t="shared" si="70"/>
        <v>1.2519682244849411E-2</v>
      </c>
      <c r="I33" s="13">
        <v>482756</v>
      </c>
      <c r="J33" s="13">
        <f t="shared" si="71"/>
        <v>587225.26569539751</v>
      </c>
      <c r="K33" s="40">
        <f t="shared" si="5"/>
        <v>1.3003529320055452E-2</v>
      </c>
      <c r="L33" s="13">
        <v>384793.2</v>
      </c>
      <c r="M33" s="13">
        <f t="shared" si="72"/>
        <v>468063.13978030777</v>
      </c>
      <c r="N33" s="40">
        <f t="shared" si="6"/>
        <v>1.2519682244849412E-2</v>
      </c>
      <c r="O33" s="13">
        <f ca="1">'13年1-9支出明细'!I28/9*12</f>
        <v>73066.666666666657</v>
      </c>
      <c r="P33" s="13">
        <v>0</v>
      </c>
      <c r="Q33" s="13">
        <f t="shared" si="73"/>
        <v>88878.424601269318</v>
      </c>
      <c r="R33" s="43">
        <f t="shared" si="7"/>
        <v>1.0944710239795005E-2</v>
      </c>
      <c r="S33" s="13">
        <f ca="1">'13年1-9支出明细'!K28/9*12</f>
        <v>0</v>
      </c>
      <c r="T33" s="13">
        <f t="shared" si="74"/>
        <v>0</v>
      </c>
      <c r="U33" s="43">
        <f t="shared" si="8"/>
        <v>0</v>
      </c>
      <c r="V33" s="13">
        <f ca="1">'13年1-9支出明细'!L28/9*12</f>
        <v>0</v>
      </c>
      <c r="W33" s="13">
        <f t="shared" si="75"/>
        <v>0</v>
      </c>
      <c r="X33" s="43">
        <f t="shared" si="9"/>
        <v>0</v>
      </c>
      <c r="Y33" s="13">
        <f ca="1">'13年1-9支出明细'!M28/9*12</f>
        <v>0</v>
      </c>
      <c r="Z33" s="13">
        <f t="shared" si="76"/>
        <v>0</v>
      </c>
      <c r="AA33" s="43">
        <f t="shared" si="10"/>
        <v>0</v>
      </c>
      <c r="AB33" s="13">
        <f ca="1">'13年1-9支出明细'!N28/9*12</f>
        <v>0</v>
      </c>
      <c r="AC33" s="13">
        <f t="shared" si="77"/>
        <v>0</v>
      </c>
      <c r="AD33" s="43">
        <f t="shared" si="11"/>
        <v>0</v>
      </c>
      <c r="AE33" s="13">
        <f ca="1">'13年1-9支出明细'!O28/9*12</f>
        <v>0</v>
      </c>
      <c r="AF33" s="13">
        <f t="shared" si="78"/>
        <v>0</v>
      </c>
      <c r="AG33" s="43">
        <f t="shared" si="12"/>
        <v>0</v>
      </c>
      <c r="AH33" s="13">
        <f ca="1">'13年1-9支出明细'!P28/9*12</f>
        <v>0</v>
      </c>
      <c r="AI33" s="13">
        <f t="shared" si="79"/>
        <v>0</v>
      </c>
      <c r="AJ33" s="43">
        <f t="shared" si="13"/>
        <v>0</v>
      </c>
      <c r="AK33" s="13">
        <f ca="1">'13年1-9支出明细'!Q28/9*12</f>
        <v>0</v>
      </c>
      <c r="AL33" s="13">
        <f t="shared" si="80"/>
        <v>0</v>
      </c>
      <c r="AM33" s="43">
        <f t="shared" si="14"/>
        <v>0</v>
      </c>
      <c r="AN33" s="13">
        <f ca="1">'13年1-9支出明细'!R28/9*12</f>
        <v>0</v>
      </c>
      <c r="AO33" s="13">
        <f t="shared" si="81"/>
        <v>0</v>
      </c>
      <c r="AP33" s="43">
        <f t="shared" si="15"/>
        <v>0</v>
      </c>
      <c r="AQ33" s="13">
        <f ca="1">'13年1-9支出明细'!S28/9*12</f>
        <v>0</v>
      </c>
      <c r="AR33" s="13">
        <f t="shared" si="82"/>
        <v>0</v>
      </c>
      <c r="AS33" s="43">
        <f t="shared" si="16"/>
        <v>0</v>
      </c>
      <c r="AT33" s="12">
        <f t="shared" si="133"/>
        <v>475775.26666666666</v>
      </c>
      <c r="AU33" s="31">
        <f t="shared" si="83"/>
        <v>578733.88912749279</v>
      </c>
      <c r="AV33" s="43">
        <f t="shared" si="17"/>
        <v>4.5574604373862333E-3</v>
      </c>
      <c r="AW33" s="13">
        <f ca="1">'13年1-9支出明细'!U28/9*12</f>
        <v>0</v>
      </c>
      <c r="AX33" s="13">
        <f t="shared" si="84"/>
        <v>0</v>
      </c>
      <c r="AY33" s="43">
        <f t="shared" si="18"/>
        <v>0</v>
      </c>
      <c r="AZ33" s="13">
        <f ca="1">'13年1-9支出明细'!V28/9*12</f>
        <v>0</v>
      </c>
      <c r="BA33" s="13">
        <f t="shared" si="85"/>
        <v>0</v>
      </c>
      <c r="BB33" s="43">
        <f t="shared" si="19"/>
        <v>0</v>
      </c>
      <c r="BC33" s="13">
        <f ca="1">'13年1-9支出明细'!W28/9*12</f>
        <v>0</v>
      </c>
      <c r="BD33" s="13">
        <f t="shared" si="86"/>
        <v>0</v>
      </c>
      <c r="BE33" s="43">
        <f t="shared" si="20"/>
        <v>0</v>
      </c>
      <c r="BF33" s="13">
        <f ca="1">'13年1-9支出明细'!X28/9*12</f>
        <v>1503.4533333333331</v>
      </c>
      <c r="BG33" s="13">
        <f t="shared" si="87"/>
        <v>1828.8033356960818</v>
      </c>
      <c r="BH33" s="43">
        <f t="shared" si="21"/>
        <v>2.2118577143017543E-3</v>
      </c>
      <c r="BI33" s="13">
        <f ca="1">'13年1-9支出明细'!Y28/9*12</f>
        <v>10369.666666666668</v>
      </c>
      <c r="BJ33" s="13">
        <f t="shared" si="88"/>
        <v>12613.681162960253</v>
      </c>
      <c r="BK33" s="43">
        <f t="shared" si="22"/>
        <v>5.1296604496217559E-3</v>
      </c>
      <c r="BL33" s="13">
        <f ca="1">'13年1-9支出明细'!Z28/9*12</f>
        <v>452351.94666666666</v>
      </c>
      <c r="BM33" s="13">
        <f ca="1">Sheet2!EP27+Sheet2!V27</f>
        <v>11550.2</v>
      </c>
      <c r="BN33" s="13">
        <f t="shared" si="89"/>
        <v>550241.72059832222</v>
      </c>
      <c r="BO33" s="43">
        <f t="shared" si="23"/>
        <v>5.1148203089558175E-3</v>
      </c>
      <c r="BP33" s="13">
        <f ca="1">'13年1-9支出明细'!AB28/9*12</f>
        <v>10552.960000000001</v>
      </c>
      <c r="BQ33" s="13">
        <f t="shared" si="90"/>
        <v>12836.639502922599</v>
      </c>
      <c r="BR33" s="43">
        <f t="shared" si="24"/>
        <v>2.3281798384436072E-3</v>
      </c>
      <c r="BS33" s="13">
        <f ca="1">'13年1-9支出明细'!AC28/9*12</f>
        <v>4851.333333333333</v>
      </c>
      <c r="BT33" s="13">
        <f t="shared" si="91"/>
        <v>5901.1705823306283</v>
      </c>
      <c r="BU33" s="43">
        <f t="shared" si="25"/>
        <v>4.325094320874784E-3</v>
      </c>
      <c r="BV33" s="12">
        <f t="shared" si="130"/>
        <v>8728.2666666666664</v>
      </c>
      <c r="BW33" s="30">
        <f t="shared" si="92"/>
        <v>10617.079254102722</v>
      </c>
      <c r="BX33" s="43">
        <f t="shared" si="26"/>
        <v>3.2636151522422129E-5</v>
      </c>
      <c r="BY33" s="13">
        <f ca="1">'13年1-9支出明细'!AE28/9*12</f>
        <v>8728.2666666666664</v>
      </c>
      <c r="BZ33" s="13">
        <f t="shared" si="93"/>
        <v>10617.079254102724</v>
      </c>
      <c r="CA33" s="43">
        <f t="shared" si="27"/>
        <v>3.7779756366816461E-5</v>
      </c>
      <c r="CB33" s="13">
        <f ca="1">'13年1-9支出明细'!AF28/9*12</f>
        <v>0</v>
      </c>
      <c r="CC33" s="13">
        <f ca="1">Sheet2!BP27+Sheet2!ET27</f>
        <v>0</v>
      </c>
      <c r="CD33" s="13">
        <f t="shared" si="94"/>
        <v>0</v>
      </c>
      <c r="CE33" s="43">
        <f t="shared" si="28"/>
        <v>0</v>
      </c>
      <c r="CF33" s="12">
        <f t="shared" si="134"/>
        <v>82662.133333333346</v>
      </c>
      <c r="CG33" s="30">
        <f t="shared" si="95"/>
        <v>100550.36749334044</v>
      </c>
      <c r="CH33" s="43">
        <f t="shared" si="29"/>
        <v>8.5176225362358323E-4</v>
      </c>
      <c r="CI33" s="13">
        <f ca="1">'13年1-9支出明细'!AI28/9*12</f>
        <v>24000</v>
      </c>
      <c r="CJ33" s="13">
        <f t="shared" si="96"/>
        <v>29193.643117205258</v>
      </c>
      <c r="CK33" s="43">
        <f t="shared" si="30"/>
        <v>1.2584182940462133E-2</v>
      </c>
      <c r="CL33" s="13">
        <f ca="1">'13年1-9支出明细'!AJ28/9*12</f>
        <v>0</v>
      </c>
      <c r="CM33" s="13">
        <f t="shared" si="97"/>
        <v>0</v>
      </c>
      <c r="CN33" s="43">
        <f t="shared" si="31"/>
        <v>0</v>
      </c>
      <c r="CO33" s="13">
        <f ca="1">'13年1-9支出明细'!AK28/9*12</f>
        <v>0</v>
      </c>
      <c r="CP33" s="13">
        <f t="shared" si="98"/>
        <v>0</v>
      </c>
      <c r="CQ33" s="43">
        <f t="shared" si="32"/>
        <v>0</v>
      </c>
      <c r="CR33" s="13">
        <f ca="1">'13年1-9支出明细'!AL28/9*12</f>
        <v>0</v>
      </c>
      <c r="CS33" s="13">
        <f t="shared" si="99"/>
        <v>0</v>
      </c>
      <c r="CT33" s="43">
        <f t="shared" si="33"/>
        <v>0</v>
      </c>
      <c r="CU33" s="13">
        <f ca="1">'13年1-9支出明细'!AM28/9*12</f>
        <v>0</v>
      </c>
      <c r="CV33" s="13">
        <f t="shared" si="100"/>
        <v>0</v>
      </c>
      <c r="CW33" s="43">
        <f t="shared" si="34"/>
        <v>0</v>
      </c>
      <c r="CX33" s="13">
        <f ca="1">'13年1-9支出明细'!AN28/9*12</f>
        <v>0</v>
      </c>
      <c r="CY33" s="13">
        <f t="shared" si="101"/>
        <v>0</v>
      </c>
      <c r="CZ33" s="13">
        <f ca="1">Sheet2!DG27+Sheet2!AD27</f>
        <v>0</v>
      </c>
      <c r="DA33" s="43">
        <f t="shared" si="35"/>
        <v>0</v>
      </c>
      <c r="DB33" s="13">
        <f ca="1">'13年1-9支出明细'!AP28/9*12</f>
        <v>0</v>
      </c>
      <c r="DC33" s="13">
        <f t="shared" si="102"/>
        <v>0</v>
      </c>
      <c r="DD33" s="43">
        <f t="shared" si="36"/>
        <v>0</v>
      </c>
      <c r="DE33" s="13">
        <f ca="1">'13年1-9支出明细'!AQ28/9*12</f>
        <v>0</v>
      </c>
      <c r="DF33" s="13">
        <f t="shared" si="103"/>
        <v>0</v>
      </c>
      <c r="DG33" s="43">
        <f t="shared" si="37"/>
        <v>0</v>
      </c>
      <c r="DH33" s="13">
        <f ca="1">'13年1-9支出明细'!AR28/9*12</f>
        <v>0</v>
      </c>
      <c r="DI33" s="13">
        <f ca="1">Sheet2!DK27+Sheet2!AH27</f>
        <v>0</v>
      </c>
      <c r="DJ33" s="13"/>
      <c r="DK33" s="43">
        <f t="shared" si="38"/>
        <v>0</v>
      </c>
      <c r="DL33" s="13">
        <f ca="1">'13年1-9支出明细'!AT28/9*12</f>
        <v>0</v>
      </c>
      <c r="DM33" s="13">
        <f t="shared" si="104"/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43">
        <f t="shared" si="40"/>
        <v>0</v>
      </c>
      <c r="DV33" s="13">
        <f ca="1">'13年1-9支出明细'!BB28/9*12</f>
        <v>14685.333333333334</v>
      </c>
      <c r="DW33" s="13">
        <f t="shared" si="105"/>
        <v>17863.265849605483</v>
      </c>
      <c r="DX33" s="43">
        <f t="shared" si="41"/>
        <v>6.4917382698992951E-3</v>
      </c>
      <c r="DY33" s="13">
        <f ca="1">'13年1-9支出明细'!BC28/9*12</f>
        <v>0</v>
      </c>
      <c r="DZ33" s="13">
        <f t="shared" si="106"/>
        <v>0</v>
      </c>
      <c r="EA33" s="43">
        <f t="shared" si="42"/>
        <v>0</v>
      </c>
      <c r="EB33" s="13">
        <f ca="1">'13年1-9支出明细'!BD28/9*12</f>
        <v>0</v>
      </c>
      <c r="EC33" s="13">
        <f t="shared" si="107"/>
        <v>0</v>
      </c>
      <c r="ED33" s="43">
        <f t="shared" si="43"/>
        <v>0</v>
      </c>
      <c r="EE33" s="13">
        <f ca="1">'13年1-9支出明细'!BE28/9*12</f>
        <v>0</v>
      </c>
      <c r="EF33" s="13">
        <f t="shared" si="108"/>
        <v>0</v>
      </c>
      <c r="EG33" s="13">
        <v>0</v>
      </c>
      <c r="EH33" s="43">
        <f t="shared" si="44"/>
        <v>0</v>
      </c>
      <c r="EI33" s="13">
        <f ca="1">'13年1-9支出明细'!BG28/9*12</f>
        <v>0</v>
      </c>
      <c r="EJ33" s="13">
        <f t="shared" si="109"/>
        <v>0</v>
      </c>
      <c r="EK33" s="43">
        <f t="shared" si="45"/>
        <v>0</v>
      </c>
      <c r="EL33" s="13">
        <f ca="1">'13年1-9支出明细'!BH28/9*12</f>
        <v>0</v>
      </c>
      <c r="EM33" s="13">
        <f t="shared" si="110"/>
        <v>0</v>
      </c>
      <c r="EN33" s="43">
        <f t="shared" si="46"/>
        <v>0</v>
      </c>
      <c r="EO33" s="13">
        <f ca="1">'13年1-9支出明细'!BI28/9*12</f>
        <v>1293.3333333333333</v>
      </c>
      <c r="EP33" s="13">
        <f t="shared" si="111"/>
        <v>1573.2129902049496</v>
      </c>
      <c r="EQ33" s="43">
        <f t="shared" si="47"/>
        <v>1.0789268348569004E-3</v>
      </c>
      <c r="ER33" s="13">
        <f ca="1">'13年1-9支出明细'!BJ28/9*12</f>
        <v>0</v>
      </c>
      <c r="ES33" s="13">
        <f t="shared" si="112"/>
        <v>0</v>
      </c>
      <c r="ET33" s="43">
        <f t="shared" si="48"/>
        <v>0</v>
      </c>
      <c r="EU33" s="13">
        <f ca="1">'13年1-9支出明细'!BK28/9*12</f>
        <v>0</v>
      </c>
      <c r="EV33" s="13">
        <f t="shared" si="113"/>
        <v>0</v>
      </c>
      <c r="EW33" s="43">
        <f t="shared" si="49"/>
        <v>0</v>
      </c>
      <c r="EX33" s="13">
        <f ca="1">'13年1-9支出明细'!BL28/9*12</f>
        <v>0</v>
      </c>
      <c r="EY33" s="13">
        <f t="shared" si="114"/>
        <v>0</v>
      </c>
      <c r="EZ33" s="43">
        <f t="shared" si="50"/>
        <v>0</v>
      </c>
      <c r="FA33" s="13">
        <f ca="1">'13年1-9支出明细'!BM28/9*12</f>
        <v>0</v>
      </c>
      <c r="FB33" s="13">
        <f t="shared" si="115"/>
        <v>0</v>
      </c>
      <c r="FC33" s="43">
        <f t="shared" si="51"/>
        <v>0</v>
      </c>
      <c r="FD33" s="13">
        <f ca="1">'13年1-9支出明细'!BN28/9*12</f>
        <v>36016.799999999996</v>
      </c>
      <c r="FE33" s="13">
        <f ca="1">Sheet2!EX27+Sheet2!BF27</f>
        <v>0</v>
      </c>
      <c r="FF33" s="13">
        <f t="shared" si="116"/>
        <v>43810.900225989921</v>
      </c>
      <c r="FG33" s="43">
        <f t="shared" si="52"/>
        <v>2.755250932944147E-2</v>
      </c>
      <c r="FH33" s="13">
        <f ca="1">'13年1-9支出明细'!BP28/9*12</f>
        <v>0</v>
      </c>
      <c r="FI33" s="13">
        <f t="shared" si="117"/>
        <v>0</v>
      </c>
      <c r="FJ33" s="43">
        <f t="shared" si="53"/>
        <v>0</v>
      </c>
      <c r="FK33" s="13">
        <f ca="1">'13年1-9支出明细'!BQ28/9*12</f>
        <v>6666.6666666666661</v>
      </c>
      <c r="FL33" s="13">
        <f t="shared" si="118"/>
        <v>8109.3453103347929</v>
      </c>
      <c r="FM33" s="43">
        <f t="shared" si="54"/>
        <v>4.4978792499336562E-2</v>
      </c>
      <c r="FN33" s="13">
        <f ca="1">'13年1-9支出明细'!BR28/9*12</f>
        <v>0</v>
      </c>
      <c r="FO33" s="13">
        <v>0</v>
      </c>
      <c r="FP33" s="13"/>
      <c r="FQ33" s="43"/>
      <c r="FR33" s="13">
        <f ca="1">'13年1-9支出明细'!BT28/9*12</f>
        <v>0</v>
      </c>
      <c r="FS33" s="13">
        <f t="shared" si="119"/>
        <v>0</v>
      </c>
      <c r="FT33" s="43">
        <f t="shared" si="55"/>
        <v>0</v>
      </c>
      <c r="FU33" s="12">
        <f ca="1">'13年1-9支出明细'!BU28/9*12</f>
        <v>140672.6</v>
      </c>
      <c r="FV33" s="12">
        <f t="shared" si="120"/>
        <v>171114.40336539032</v>
      </c>
      <c r="FW33" s="43">
        <f t="shared" si="56"/>
        <v>4.8620265323753966E-3</v>
      </c>
      <c r="FX33" s="12">
        <f ca="1">'13年1-9支出明细'!BV28/9*12</f>
        <v>0</v>
      </c>
      <c r="FY33" s="12">
        <f t="shared" si="121"/>
        <v>0</v>
      </c>
      <c r="FZ33" s="43">
        <f t="shared" si="57"/>
        <v>0</v>
      </c>
      <c r="GA33" s="12">
        <f ca="1">'13年1-9支出明细'!BW28/9*12</f>
        <v>0</v>
      </c>
      <c r="GB33" s="12">
        <f t="shared" si="122"/>
        <v>0</v>
      </c>
      <c r="GC33" s="43">
        <f t="shared" si="58"/>
        <v>0</v>
      </c>
      <c r="GD33" s="12">
        <f ca="1">'13年1-9支出明细'!BX28/9*12</f>
        <v>0</v>
      </c>
      <c r="GE33" s="12">
        <f t="shared" si="123"/>
        <v>0</v>
      </c>
      <c r="GF33" s="43">
        <f t="shared" si="59"/>
        <v>0</v>
      </c>
      <c r="GG33" s="27">
        <f t="shared" si="135"/>
        <v>0</v>
      </c>
      <c r="GH33" s="27">
        <f t="shared" si="124"/>
        <v>0</v>
      </c>
      <c r="GI33" s="43">
        <f t="shared" si="60"/>
        <v>0</v>
      </c>
      <c r="GJ33" s="13">
        <f ca="1">'13年1-9支出明细'!BZ28/9*12</f>
        <v>0</v>
      </c>
      <c r="GK33" s="13">
        <f t="shared" si="125"/>
        <v>0</v>
      </c>
      <c r="GL33" s="43">
        <f t="shared" si="61"/>
        <v>0</v>
      </c>
      <c r="GM33" s="13">
        <f ca="1">'13年1-9支出明细'!CA28/9*12</f>
        <v>0</v>
      </c>
      <c r="GN33" s="13">
        <f t="shared" si="126"/>
        <v>0</v>
      </c>
      <c r="GO33" s="43">
        <f t="shared" si="62"/>
        <v>0</v>
      </c>
      <c r="GP33" s="13">
        <f ca="1">'13年1-9支出明细'!CB28/9*12</f>
        <v>0</v>
      </c>
      <c r="GQ33" s="13"/>
      <c r="GR33" s="40"/>
      <c r="GS33" s="13">
        <f ca="1">'13年1-9支出明细'!CC28/9*12</f>
        <v>0</v>
      </c>
      <c r="GT33" s="13">
        <f t="shared" si="127"/>
        <v>0</v>
      </c>
      <c r="GU33" s="43">
        <f t="shared" si="63"/>
        <v>0</v>
      </c>
      <c r="GV33" s="13">
        <f ca="1">'13年1-9支出明细'!CD28/9*12</f>
        <v>0</v>
      </c>
      <c r="GW33" s="13">
        <f t="shared" si="128"/>
        <v>0</v>
      </c>
      <c r="GX33" s="56">
        <f t="shared" si="64"/>
        <v>0</v>
      </c>
    </row>
    <row r="34" spans="1:206">
      <c r="A34" s="18">
        <v>119</v>
      </c>
      <c r="B34" s="3" t="s">
        <v>509</v>
      </c>
      <c r="C34" s="3" t="s">
        <v>323</v>
      </c>
      <c r="D34" s="12">
        <f t="shared" si="65"/>
        <v>1657789.6533333333</v>
      </c>
      <c r="E34" s="12">
        <f t="shared" si="66"/>
        <v>1545440.5333333332</v>
      </c>
      <c r="F34" s="13">
        <v>859176</v>
      </c>
      <c r="G34" s="26">
        <f t="shared" si="69"/>
        <v>1045103.2299528311</v>
      </c>
      <c r="H34" s="40">
        <f t="shared" si="70"/>
        <v>1.2579418582709704E-2</v>
      </c>
      <c r="I34" s="13">
        <v>152702</v>
      </c>
      <c r="J34" s="13">
        <f t="shared" si="71"/>
        <v>185746.98713681154</v>
      </c>
      <c r="K34" s="40">
        <f t="shared" si="5"/>
        <v>4.1131854067709313E-3</v>
      </c>
      <c r="L34" s="13">
        <v>386629.2</v>
      </c>
      <c r="M34" s="13">
        <f t="shared" si="72"/>
        <v>470296.45347877394</v>
      </c>
      <c r="N34" s="40">
        <f t="shared" si="6"/>
        <v>1.2579418582709705E-2</v>
      </c>
      <c r="O34" s="13">
        <f ca="1">'13年1-9支出明细'!I29/9*12</f>
        <v>146933.33333333334</v>
      </c>
      <c r="P34" s="13">
        <v>0</v>
      </c>
      <c r="Q34" s="13">
        <f t="shared" si="73"/>
        <v>178729.97063977885</v>
      </c>
      <c r="R34" s="43">
        <f t="shared" si="7"/>
        <v>2.2009253073456383E-2</v>
      </c>
      <c r="S34" s="13">
        <f ca="1">'13年1-9支出明细'!K29/9*12</f>
        <v>0</v>
      </c>
      <c r="T34" s="13">
        <f t="shared" si="74"/>
        <v>0</v>
      </c>
      <c r="U34" s="43">
        <f t="shared" si="8"/>
        <v>0</v>
      </c>
      <c r="V34" s="13">
        <f ca="1">'13年1-9支出明细'!L29/9*12</f>
        <v>0</v>
      </c>
      <c r="W34" s="13">
        <f t="shared" si="75"/>
        <v>0</v>
      </c>
      <c r="X34" s="43">
        <f t="shared" si="9"/>
        <v>0</v>
      </c>
      <c r="Y34" s="13">
        <f ca="1">'13年1-9支出明细'!M29/9*12</f>
        <v>0</v>
      </c>
      <c r="Z34" s="13">
        <f t="shared" si="76"/>
        <v>0</v>
      </c>
      <c r="AA34" s="43">
        <f t="shared" si="10"/>
        <v>0</v>
      </c>
      <c r="AB34" s="13">
        <f ca="1">'13年1-9支出明细'!N29/9*12</f>
        <v>0</v>
      </c>
      <c r="AC34" s="13">
        <f t="shared" si="77"/>
        <v>0</v>
      </c>
      <c r="AD34" s="43">
        <f t="shared" si="11"/>
        <v>0</v>
      </c>
      <c r="AE34" s="13">
        <f ca="1">'13年1-9支出明细'!O29/9*12</f>
        <v>0</v>
      </c>
      <c r="AF34" s="13">
        <f t="shared" si="78"/>
        <v>0</v>
      </c>
      <c r="AG34" s="43">
        <f t="shared" si="12"/>
        <v>0</v>
      </c>
      <c r="AH34" s="13">
        <f ca="1">'13年1-9支出明细'!P29/9*12</f>
        <v>0</v>
      </c>
      <c r="AI34" s="13">
        <f t="shared" si="79"/>
        <v>0</v>
      </c>
      <c r="AJ34" s="43">
        <f t="shared" si="13"/>
        <v>0</v>
      </c>
      <c r="AK34" s="13">
        <f ca="1">'13年1-9支出明细'!Q29/9*12</f>
        <v>0</v>
      </c>
      <c r="AL34" s="13">
        <f t="shared" si="80"/>
        <v>0</v>
      </c>
      <c r="AM34" s="43">
        <f t="shared" si="14"/>
        <v>0</v>
      </c>
      <c r="AN34" s="13">
        <f ca="1">'13年1-9支出明细'!R29/9*12</f>
        <v>0</v>
      </c>
      <c r="AO34" s="13">
        <f t="shared" si="81"/>
        <v>0</v>
      </c>
      <c r="AP34" s="43">
        <f t="shared" si="15"/>
        <v>0</v>
      </c>
      <c r="AQ34" s="13">
        <f ca="1">'13年1-9支出明细'!S29/9*12</f>
        <v>0</v>
      </c>
      <c r="AR34" s="13">
        <f t="shared" si="82"/>
        <v>0</v>
      </c>
      <c r="AS34" s="43">
        <f t="shared" si="16"/>
        <v>0</v>
      </c>
      <c r="AT34" s="12">
        <f t="shared" si="133"/>
        <v>17546.133333333331</v>
      </c>
      <c r="AU34" s="31">
        <f t="shared" si="83"/>
        <v>21343.148109176349</v>
      </c>
      <c r="AV34" s="43">
        <f t="shared" si="17"/>
        <v>1.6807474893770679E-4</v>
      </c>
      <c r="AW34" s="13">
        <f ca="1">'13年1-9支出明细'!U29/9*12</f>
        <v>0</v>
      </c>
      <c r="AX34" s="13">
        <f t="shared" si="84"/>
        <v>0</v>
      </c>
      <c r="AY34" s="43">
        <f t="shared" si="18"/>
        <v>0</v>
      </c>
      <c r="AZ34" s="13">
        <f ca="1">'13年1-9支出明细'!V29/9*12</f>
        <v>160</v>
      </c>
      <c r="BA34" s="13">
        <f t="shared" si="85"/>
        <v>194.62428744803506</v>
      </c>
      <c r="BB34" s="43">
        <f t="shared" si="19"/>
        <v>1.6414296852558579E-3</v>
      </c>
      <c r="BC34" s="13">
        <f ca="1">'13年1-9支出明细'!W29/9*12</f>
        <v>0</v>
      </c>
      <c r="BD34" s="13">
        <f t="shared" si="86"/>
        <v>0</v>
      </c>
      <c r="BE34" s="43">
        <f t="shared" si="20"/>
        <v>0</v>
      </c>
      <c r="BF34" s="13">
        <f ca="1">'13年1-9支出明细'!X29/9*12</f>
        <v>757.33333333333337</v>
      </c>
      <c r="BG34" s="13">
        <f t="shared" si="87"/>
        <v>921.22162725403257</v>
      </c>
      <c r="BH34" s="43">
        <f t="shared" si="21"/>
        <v>1.1141773000145413E-3</v>
      </c>
      <c r="BI34" s="13">
        <f ca="1">'13年1-9支出明细'!Y29/9*12</f>
        <v>2824.5333333333338</v>
      </c>
      <c r="BJ34" s="13">
        <f t="shared" si="88"/>
        <v>3435.7674210826453</v>
      </c>
      <c r="BK34" s="43">
        <f t="shared" si="22"/>
        <v>1.3972384450131768E-3</v>
      </c>
      <c r="BL34" s="13">
        <f ca="1">'13年1-9支出明细'!Z29/9*12</f>
        <v>8199.9866666666658</v>
      </c>
      <c r="BM34" s="13">
        <f ca="1">Sheet2!EP28+Sheet2!V28</f>
        <v>5604.28</v>
      </c>
      <c r="BN34" s="13">
        <f t="shared" si="89"/>
        <v>9974.4785130211731</v>
      </c>
      <c r="BO34" s="43">
        <f t="shared" si="23"/>
        <v>9.2718642298094921E-5</v>
      </c>
      <c r="BP34" s="13">
        <f ca="1">'13年1-9支出明细'!AB29/9*12</f>
        <v>6072.3733333333339</v>
      </c>
      <c r="BQ34" s="13">
        <f t="shared" si="90"/>
        <v>7386.4458319903079</v>
      </c>
      <c r="BR34" s="43">
        <f t="shared" si="24"/>
        <v>1.3396788357171133E-3</v>
      </c>
      <c r="BS34" s="13">
        <f ca="1">'13年1-9支出明细'!AC29/9*12</f>
        <v>1400</v>
      </c>
      <c r="BT34" s="13">
        <f t="shared" si="91"/>
        <v>1702.9625151703065</v>
      </c>
      <c r="BU34" s="43">
        <f t="shared" si="25"/>
        <v>1.2481377042513463E-3</v>
      </c>
      <c r="BV34" s="12">
        <f t="shared" si="130"/>
        <v>322.26666666666665</v>
      </c>
      <c r="BW34" s="30">
        <f t="shared" si="92"/>
        <v>392.00575230158387</v>
      </c>
      <c r="BX34" s="43">
        <f t="shared" si="26"/>
        <v>1.2049979870718018E-6</v>
      </c>
      <c r="BY34" s="13">
        <f ca="1">'13年1-9支出明细'!AE29/9*12</f>
        <v>322.26666666666665</v>
      </c>
      <c r="BZ34" s="13">
        <f t="shared" si="93"/>
        <v>392.00575230158387</v>
      </c>
      <c r="CA34" s="43">
        <f t="shared" si="27"/>
        <v>1.3949111108520269E-6</v>
      </c>
      <c r="CB34" s="13">
        <f ca="1">'13年1-9支出明细'!AF29/9*12</f>
        <v>0</v>
      </c>
      <c r="CC34" s="13">
        <f ca="1">Sheet2!BP28+Sheet2!ET28</f>
        <v>0</v>
      </c>
      <c r="CD34" s="13">
        <f t="shared" si="94"/>
        <v>0</v>
      </c>
      <c r="CE34" s="43">
        <f t="shared" si="28"/>
        <v>0</v>
      </c>
      <c r="CF34" s="12">
        <f t="shared" si="134"/>
        <v>268.53333333333336</v>
      </c>
      <c r="CG34" s="30">
        <f t="shared" si="95"/>
        <v>326.64442910028555</v>
      </c>
      <c r="CH34" s="43">
        <f t="shared" si="29"/>
        <v>2.7670052531879111E-6</v>
      </c>
      <c r="CI34" s="13">
        <f ca="1">'13年1-9支出明细'!AI29/9*12</f>
        <v>0</v>
      </c>
      <c r="CJ34" s="13">
        <f t="shared" si="96"/>
        <v>0</v>
      </c>
      <c r="CK34" s="43">
        <f t="shared" si="30"/>
        <v>0</v>
      </c>
      <c r="CL34" s="13">
        <f ca="1">'13年1-9支出明细'!AJ29/9*12</f>
        <v>0</v>
      </c>
      <c r="CM34" s="13">
        <f t="shared" si="97"/>
        <v>0</v>
      </c>
      <c r="CN34" s="43">
        <f t="shared" si="31"/>
        <v>0</v>
      </c>
      <c r="CO34" s="13">
        <f ca="1">'13年1-9支出明细'!AK29/9*12</f>
        <v>0</v>
      </c>
      <c r="CP34" s="13">
        <f t="shared" si="98"/>
        <v>0</v>
      </c>
      <c r="CQ34" s="43">
        <f t="shared" si="32"/>
        <v>0</v>
      </c>
      <c r="CR34" s="13">
        <f ca="1">'13年1-9支出明细'!AL29/9*12</f>
        <v>0</v>
      </c>
      <c r="CS34" s="13">
        <f t="shared" si="99"/>
        <v>0</v>
      </c>
      <c r="CT34" s="43">
        <f t="shared" si="33"/>
        <v>0</v>
      </c>
      <c r="CU34" s="13">
        <f ca="1">'13年1-9支出明细'!AM29/9*12</f>
        <v>0</v>
      </c>
      <c r="CV34" s="13">
        <f t="shared" si="100"/>
        <v>0</v>
      </c>
      <c r="CW34" s="43">
        <f t="shared" si="34"/>
        <v>0</v>
      </c>
      <c r="CX34" s="13">
        <f ca="1">'13年1-9支出明细'!AN29/9*12</f>
        <v>0</v>
      </c>
      <c r="CY34" s="13">
        <f t="shared" si="101"/>
        <v>0</v>
      </c>
      <c r="CZ34" s="13">
        <f ca="1">Sheet2!DG28+Sheet2!AD28</f>
        <v>0</v>
      </c>
      <c r="DA34" s="43">
        <f t="shared" si="35"/>
        <v>0</v>
      </c>
      <c r="DB34" s="13">
        <f ca="1">'13年1-9支出明细'!AP29/9*12</f>
        <v>0</v>
      </c>
      <c r="DC34" s="13">
        <f t="shared" si="102"/>
        <v>0</v>
      </c>
      <c r="DD34" s="43">
        <f t="shared" si="36"/>
        <v>0</v>
      </c>
      <c r="DE34" s="13">
        <f ca="1">'13年1-9支出明细'!AQ29/9*12</f>
        <v>0</v>
      </c>
      <c r="DF34" s="13">
        <f t="shared" si="103"/>
        <v>0</v>
      </c>
      <c r="DG34" s="43">
        <f t="shared" si="37"/>
        <v>0</v>
      </c>
      <c r="DH34" s="13">
        <f ca="1">'13年1-9支出明细'!AR29/9*12</f>
        <v>0</v>
      </c>
      <c r="DI34" s="13">
        <f ca="1">Sheet2!DK28+Sheet2!AH28</f>
        <v>0</v>
      </c>
      <c r="DJ34" s="13"/>
      <c r="DK34" s="43">
        <f t="shared" si="38"/>
        <v>0</v>
      </c>
      <c r="DL34" s="13">
        <f ca="1">'13年1-9支出明细'!AT29/9*12</f>
        <v>0</v>
      </c>
      <c r="DM34" s="13">
        <f t="shared" si="104"/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43">
        <f t="shared" si="40"/>
        <v>0</v>
      </c>
      <c r="DV34" s="13">
        <f ca="1">'13年1-9支出明细'!BB29/9*12</f>
        <v>0</v>
      </c>
      <c r="DW34" s="13">
        <f t="shared" si="105"/>
        <v>0</v>
      </c>
      <c r="DX34" s="43">
        <f t="shared" si="41"/>
        <v>0</v>
      </c>
      <c r="DY34" s="13">
        <f ca="1">'13年1-9支出明细'!BC29/9*12</f>
        <v>0</v>
      </c>
      <c r="DZ34" s="13">
        <f t="shared" si="106"/>
        <v>0</v>
      </c>
      <c r="EA34" s="43">
        <f t="shared" si="42"/>
        <v>0</v>
      </c>
      <c r="EB34" s="13">
        <f ca="1">'13年1-9支出明细'!BD29/9*12</f>
        <v>0</v>
      </c>
      <c r="EC34" s="13">
        <f t="shared" si="107"/>
        <v>0</v>
      </c>
      <c r="ED34" s="43">
        <f t="shared" si="43"/>
        <v>0</v>
      </c>
      <c r="EE34" s="13">
        <f ca="1">'13年1-9支出明细'!BE29/9*12</f>
        <v>0</v>
      </c>
      <c r="EF34" s="13">
        <f t="shared" si="108"/>
        <v>0</v>
      </c>
      <c r="EG34" s="13">
        <v>0</v>
      </c>
      <c r="EH34" s="43">
        <f t="shared" si="44"/>
        <v>0</v>
      </c>
      <c r="EI34" s="13">
        <f ca="1">'13年1-9支出明细'!BG29/9*12</f>
        <v>0</v>
      </c>
      <c r="EJ34" s="13">
        <f t="shared" si="109"/>
        <v>0</v>
      </c>
      <c r="EK34" s="43">
        <f t="shared" si="45"/>
        <v>0</v>
      </c>
      <c r="EL34" s="13">
        <f ca="1">'13年1-9支出明细'!BH29/9*12</f>
        <v>0</v>
      </c>
      <c r="EM34" s="13">
        <f t="shared" si="110"/>
        <v>0</v>
      </c>
      <c r="EN34" s="43">
        <f t="shared" si="46"/>
        <v>0</v>
      </c>
      <c r="EO34" s="13">
        <f ca="1">'13年1-9支出明细'!BI29/9*12</f>
        <v>0</v>
      </c>
      <c r="EP34" s="13">
        <f t="shared" si="111"/>
        <v>0</v>
      </c>
      <c r="EQ34" s="43">
        <f t="shared" si="47"/>
        <v>0</v>
      </c>
      <c r="ER34" s="13">
        <f ca="1">'13年1-9支出明细'!BJ29/9*12</f>
        <v>0</v>
      </c>
      <c r="ES34" s="13">
        <f t="shared" si="112"/>
        <v>0</v>
      </c>
      <c r="ET34" s="43">
        <f t="shared" si="48"/>
        <v>0</v>
      </c>
      <c r="EU34" s="13">
        <f ca="1">'13年1-9支出明细'!BK29/9*12</f>
        <v>0</v>
      </c>
      <c r="EV34" s="13">
        <f t="shared" si="113"/>
        <v>0</v>
      </c>
      <c r="EW34" s="43">
        <f t="shared" si="49"/>
        <v>0</v>
      </c>
      <c r="EX34" s="13">
        <f ca="1">'13年1-9支出明细'!BL29/9*12</f>
        <v>0</v>
      </c>
      <c r="EY34" s="13">
        <f t="shared" si="114"/>
        <v>0</v>
      </c>
      <c r="EZ34" s="43">
        <f t="shared" si="50"/>
        <v>0</v>
      </c>
      <c r="FA34" s="13">
        <f ca="1">'13年1-9支出明细'!BM29/9*12</f>
        <v>0</v>
      </c>
      <c r="FB34" s="13">
        <f t="shared" si="115"/>
        <v>0</v>
      </c>
      <c r="FC34" s="43">
        <f t="shared" si="51"/>
        <v>0</v>
      </c>
      <c r="FD34" s="13">
        <f ca="1">'13年1-9支出明细'!BN29/9*12</f>
        <v>268.53333333333336</v>
      </c>
      <c r="FE34" s="13">
        <f ca="1">Sheet2!EX28+Sheet2!BF28</f>
        <v>0</v>
      </c>
      <c r="FF34" s="13">
        <f t="shared" si="116"/>
        <v>326.64442910028549</v>
      </c>
      <c r="FG34" s="43">
        <f t="shared" si="52"/>
        <v>2.0542544512373905E-4</v>
      </c>
      <c r="FH34" s="13">
        <f ca="1">'13年1-9支出明细'!BP29/9*12</f>
        <v>0</v>
      </c>
      <c r="FI34" s="13">
        <f t="shared" si="117"/>
        <v>0</v>
      </c>
      <c r="FJ34" s="43">
        <f t="shared" si="53"/>
        <v>0</v>
      </c>
      <c r="FK34" s="13">
        <f ca="1">'13年1-9支出明细'!BQ29/9*12</f>
        <v>0</v>
      </c>
      <c r="FL34" s="13">
        <f t="shared" si="118"/>
        <v>0</v>
      </c>
      <c r="FM34" s="43">
        <f t="shared" si="54"/>
        <v>0</v>
      </c>
      <c r="FN34" s="13">
        <f ca="1">'13年1-9支出明细'!BR29/9*12</f>
        <v>0</v>
      </c>
      <c r="FO34" s="13">
        <v>0</v>
      </c>
      <c r="FP34" s="13"/>
      <c r="FQ34" s="43"/>
      <c r="FR34" s="13">
        <f ca="1">'13年1-9支出明细'!BT29/9*12</f>
        <v>0</v>
      </c>
      <c r="FS34" s="13">
        <f t="shared" si="119"/>
        <v>0</v>
      </c>
      <c r="FT34" s="43">
        <f t="shared" si="55"/>
        <v>0</v>
      </c>
      <c r="FU34" s="12">
        <f ca="1">'13年1-9支出明细'!BU29/9*12</f>
        <v>94040.186666666661</v>
      </c>
      <c r="FV34" s="12">
        <f t="shared" si="120"/>
        <v>114390.65200925125</v>
      </c>
      <c r="FW34" s="43">
        <f t="shared" si="56"/>
        <v>3.250283869658116E-3</v>
      </c>
      <c r="FX34" s="12">
        <f ca="1">'13年1-9支出明细'!BV29/9*12</f>
        <v>0</v>
      </c>
      <c r="FY34" s="12">
        <f t="shared" si="121"/>
        <v>0</v>
      </c>
      <c r="FZ34" s="43">
        <f t="shared" si="57"/>
        <v>0</v>
      </c>
      <c r="GA34" s="12">
        <f ca="1">'13年1-9支出明细'!BW29/9*12</f>
        <v>0</v>
      </c>
      <c r="GB34" s="12">
        <f t="shared" si="122"/>
        <v>0</v>
      </c>
      <c r="GC34" s="43">
        <f t="shared" si="58"/>
        <v>0</v>
      </c>
      <c r="GD34" s="12">
        <f ca="1">'13年1-9支出明细'!BX29/9*12</f>
        <v>0</v>
      </c>
      <c r="GE34" s="12">
        <f t="shared" si="123"/>
        <v>0</v>
      </c>
      <c r="GF34" s="43">
        <f t="shared" si="59"/>
        <v>0</v>
      </c>
      <c r="GG34" s="27">
        <f t="shared" si="135"/>
        <v>172</v>
      </c>
      <c r="GH34" s="27">
        <f t="shared" si="124"/>
        <v>209.2211090066377</v>
      </c>
      <c r="GI34" s="43">
        <f t="shared" si="60"/>
        <v>1.0462323591233939E-4</v>
      </c>
      <c r="GJ34" s="13">
        <f ca="1">'13年1-9支出明细'!BZ29/9*12</f>
        <v>0</v>
      </c>
      <c r="GK34" s="13">
        <f t="shared" si="125"/>
        <v>0</v>
      </c>
      <c r="GL34" s="43">
        <f t="shared" si="61"/>
        <v>0</v>
      </c>
      <c r="GM34" s="13">
        <f ca="1">'13年1-9支出明细'!CA29/9*12</f>
        <v>0</v>
      </c>
      <c r="GN34" s="13">
        <f t="shared" si="126"/>
        <v>0</v>
      </c>
      <c r="GO34" s="43">
        <f t="shared" si="62"/>
        <v>0</v>
      </c>
      <c r="GP34" s="13">
        <f ca="1">'13年1-9支出明细'!CB29/9*12</f>
        <v>0</v>
      </c>
      <c r="GQ34" s="13"/>
      <c r="GR34" s="40"/>
      <c r="GS34" s="13">
        <f ca="1">'13年1-9支出明细'!CC29/9*12</f>
        <v>0</v>
      </c>
      <c r="GT34" s="13">
        <f t="shared" si="127"/>
        <v>0</v>
      </c>
      <c r="GU34" s="43">
        <f t="shared" si="63"/>
        <v>0</v>
      </c>
      <c r="GV34" s="13">
        <f ca="1">'13年1-9支出明细'!CD29/9*12</f>
        <v>172</v>
      </c>
      <c r="GW34" s="13">
        <f t="shared" si="128"/>
        <v>209.22110900663765</v>
      </c>
      <c r="GX34" s="56">
        <f t="shared" si="64"/>
        <v>8.3120693631234463E-4</v>
      </c>
    </row>
    <row r="35" spans="1:206">
      <c r="A35" s="18">
        <v>120</v>
      </c>
      <c r="B35" s="3" t="s">
        <v>510</v>
      </c>
      <c r="C35" s="3" t="s">
        <v>324</v>
      </c>
      <c r="D35" s="12">
        <f t="shared" si="65"/>
        <v>1226209.9966666668</v>
      </c>
      <c r="E35" s="12">
        <f t="shared" si="66"/>
        <v>894923.7333333334</v>
      </c>
      <c r="F35" s="13">
        <v>364992</v>
      </c>
      <c r="G35" s="26">
        <f t="shared" si="69"/>
        <v>443976.92452645756</v>
      </c>
      <c r="H35" s="40">
        <f t="shared" si="70"/>
        <v>5.3439425069373211E-3</v>
      </c>
      <c r="I35" s="13">
        <v>351072</v>
      </c>
      <c r="J35" s="13">
        <f t="shared" si="71"/>
        <v>427044.61151847843</v>
      </c>
      <c r="K35" s="40">
        <f t="shared" si="5"/>
        <v>9.4564853579251363E-3</v>
      </c>
      <c r="L35" s="13">
        <v>164246.39999999999</v>
      </c>
      <c r="M35" s="13">
        <f t="shared" si="72"/>
        <v>199789.61603690588</v>
      </c>
      <c r="N35" s="40">
        <f t="shared" si="6"/>
        <v>5.3439425069373219E-3</v>
      </c>
      <c r="O35" s="13">
        <f ca="1">'13年1-9支出明细'!I30/9*12</f>
        <v>14613.333333333334</v>
      </c>
      <c r="P35" s="13">
        <v>0</v>
      </c>
      <c r="Q35" s="13">
        <f t="shared" si="73"/>
        <v>17775.684920253869</v>
      </c>
      <c r="R35" s="43">
        <f t="shared" si="7"/>
        <v>2.1889420479590015E-3</v>
      </c>
      <c r="S35" s="13">
        <f ca="1">'13年1-9支出明细'!K30/9*12</f>
        <v>0</v>
      </c>
      <c r="T35" s="13">
        <f t="shared" si="74"/>
        <v>0</v>
      </c>
      <c r="U35" s="43">
        <f t="shared" si="8"/>
        <v>0</v>
      </c>
      <c r="V35" s="13">
        <f ca="1">'13年1-9支出明细'!L30/9*12</f>
        <v>0</v>
      </c>
      <c r="W35" s="13">
        <f t="shared" si="75"/>
        <v>0</v>
      </c>
      <c r="X35" s="43">
        <f t="shared" si="9"/>
        <v>0</v>
      </c>
      <c r="Y35" s="13">
        <f ca="1">'13年1-9支出明细'!M30/9*12</f>
        <v>0</v>
      </c>
      <c r="Z35" s="13">
        <f t="shared" si="76"/>
        <v>0</v>
      </c>
      <c r="AA35" s="43">
        <f t="shared" si="10"/>
        <v>0</v>
      </c>
      <c r="AB35" s="13">
        <f ca="1">'13年1-9支出明细'!N30/9*12</f>
        <v>0</v>
      </c>
      <c r="AC35" s="13">
        <f t="shared" si="77"/>
        <v>0</v>
      </c>
      <c r="AD35" s="43">
        <f t="shared" si="11"/>
        <v>0</v>
      </c>
      <c r="AE35" s="13">
        <f ca="1">'13年1-9支出明细'!O30/9*12</f>
        <v>0</v>
      </c>
      <c r="AF35" s="13">
        <f t="shared" si="78"/>
        <v>0</v>
      </c>
      <c r="AG35" s="43">
        <f t="shared" si="12"/>
        <v>0</v>
      </c>
      <c r="AH35" s="13">
        <f ca="1">'13年1-9支出明细'!P30/9*12</f>
        <v>0</v>
      </c>
      <c r="AI35" s="13">
        <f t="shared" si="79"/>
        <v>0</v>
      </c>
      <c r="AJ35" s="43">
        <f t="shared" si="13"/>
        <v>0</v>
      </c>
      <c r="AK35" s="13">
        <f ca="1">'13年1-9支出明细'!Q30/9*12</f>
        <v>0</v>
      </c>
      <c r="AL35" s="13">
        <f t="shared" si="80"/>
        <v>0</v>
      </c>
      <c r="AM35" s="43">
        <f t="shared" si="14"/>
        <v>0</v>
      </c>
      <c r="AN35" s="13">
        <f ca="1">'13年1-9支出明细'!R30/9*12</f>
        <v>0</v>
      </c>
      <c r="AO35" s="13">
        <f t="shared" si="81"/>
        <v>0</v>
      </c>
      <c r="AP35" s="43">
        <f t="shared" si="15"/>
        <v>0</v>
      </c>
      <c r="AQ35" s="13">
        <f ca="1">'13年1-9支出明细'!S30/9*12</f>
        <v>0</v>
      </c>
      <c r="AR35" s="13">
        <f t="shared" si="82"/>
        <v>0</v>
      </c>
      <c r="AS35" s="43">
        <f t="shared" si="16"/>
        <v>0</v>
      </c>
      <c r="AT35" s="12">
        <f t="shared" si="133"/>
        <v>13736.503333333332</v>
      </c>
      <c r="AU35" s="31">
        <f t="shared" si="83"/>
        <v>16709.107332984735</v>
      </c>
      <c r="AV35" s="43">
        <f t="shared" si="17"/>
        <v>1.3158222983783544E-4</v>
      </c>
      <c r="AW35" s="13">
        <f ca="1">'13年1-9支出明细'!U30/9*12</f>
        <v>0</v>
      </c>
      <c r="AX35" s="13">
        <f t="shared" si="84"/>
        <v>0</v>
      </c>
      <c r="AY35" s="43">
        <f t="shared" si="18"/>
        <v>0</v>
      </c>
      <c r="AZ35" s="13">
        <f ca="1">'13年1-9支出明细'!V30/9*12</f>
        <v>0</v>
      </c>
      <c r="BA35" s="13">
        <f t="shared" si="85"/>
        <v>0</v>
      </c>
      <c r="BB35" s="43">
        <f t="shared" si="19"/>
        <v>0</v>
      </c>
      <c r="BC35" s="13">
        <f ca="1">'13年1-9支出明细'!W30/9*12</f>
        <v>0</v>
      </c>
      <c r="BD35" s="13">
        <f t="shared" si="86"/>
        <v>0</v>
      </c>
      <c r="BE35" s="43">
        <f t="shared" si="20"/>
        <v>0</v>
      </c>
      <c r="BF35" s="13">
        <f ca="1">'13年1-9支出明细'!X30/9*12</f>
        <v>796</v>
      </c>
      <c r="BG35" s="13">
        <f t="shared" si="87"/>
        <v>968.25583005397436</v>
      </c>
      <c r="BH35" s="43">
        <f t="shared" si="21"/>
        <v>1.1710631128673964E-3</v>
      </c>
      <c r="BI35" s="13">
        <f ca="1">'13年1-9支出明细'!Y30/9*12</f>
        <v>864.5333333333333</v>
      </c>
      <c r="BJ35" s="13">
        <f t="shared" si="88"/>
        <v>1051.6198998442158</v>
      </c>
      <c r="BK35" s="43">
        <f t="shared" si="22"/>
        <v>4.2766682767491672E-4</v>
      </c>
      <c r="BL35" s="13">
        <f ca="1">'13年1-9支出明细'!Z30/9*12</f>
        <v>8218.08</v>
      </c>
      <c r="BM35" s="13">
        <f ca="1">Sheet2!EP29+Sheet2!V29</f>
        <v>3857.89</v>
      </c>
      <c r="BN35" s="13">
        <f t="shared" si="89"/>
        <v>9996.4872761934239</v>
      </c>
      <c r="BO35" s="43">
        <f t="shared" si="23"/>
        <v>9.2923226691888288E-5</v>
      </c>
      <c r="BP35" s="13">
        <f ca="1">'13年1-9支出明细'!AB30/9*12</f>
        <v>3117.1866666666665</v>
      </c>
      <c r="BQ35" s="13">
        <f t="shared" si="90"/>
        <v>3791.7514615157211</v>
      </c>
      <c r="BR35" s="43">
        <f t="shared" si="24"/>
        <v>6.8770952889033647E-4</v>
      </c>
      <c r="BS35" s="13">
        <f ca="1">'13年1-9支出明细'!AC30/9*12</f>
        <v>586.66666666666663</v>
      </c>
      <c r="BT35" s="13">
        <f t="shared" si="91"/>
        <v>713.62238730946183</v>
      </c>
      <c r="BU35" s="43">
        <f t="shared" si="25"/>
        <v>5.2302913321008798E-4</v>
      </c>
      <c r="BV35" s="12">
        <f t="shared" si="130"/>
        <v>1209.8666666666668</v>
      </c>
      <c r="BW35" s="30">
        <f t="shared" si="92"/>
        <v>1471.6839869195583</v>
      </c>
      <c r="BX35" s="43">
        <f t="shared" si="26"/>
        <v>4.5238526002025366E-6</v>
      </c>
      <c r="BY35" s="13">
        <f ca="1">'13年1-9支出明细'!AE30/9*12</f>
        <v>1209.8666666666668</v>
      </c>
      <c r="BZ35" s="13">
        <f t="shared" si="93"/>
        <v>1471.6839869195585</v>
      </c>
      <c r="CA35" s="43">
        <f t="shared" si="27"/>
        <v>5.2368321968851036E-6</v>
      </c>
      <c r="CB35" s="13">
        <f ca="1">'13年1-9支出明细'!AF30/9*12</f>
        <v>0</v>
      </c>
      <c r="CC35" s="13">
        <f ca="1">Sheet2!BP29+Sheet2!ET29</f>
        <v>0</v>
      </c>
      <c r="CD35" s="13">
        <f t="shared" si="94"/>
        <v>0</v>
      </c>
      <c r="CE35" s="43">
        <f t="shared" si="28"/>
        <v>0</v>
      </c>
      <c r="CF35" s="12">
        <f t="shared" si="134"/>
        <v>91428.266666666663</v>
      </c>
      <c r="CG35" s="30">
        <f t="shared" si="95"/>
        <v>111213.50782880583</v>
      </c>
      <c r="CH35" s="43">
        <f t="shared" si="29"/>
        <v>9.4208972501191087E-4</v>
      </c>
      <c r="CI35" s="13">
        <f ca="1">'13年1-9支出明细'!AI30/9*12</f>
        <v>0</v>
      </c>
      <c r="CJ35" s="13">
        <f t="shared" si="96"/>
        <v>0</v>
      </c>
      <c r="CK35" s="43">
        <f t="shared" si="30"/>
        <v>0</v>
      </c>
      <c r="CL35" s="13">
        <f ca="1">'13年1-9支出明细'!AJ30/9*12</f>
        <v>0</v>
      </c>
      <c r="CM35" s="13">
        <f t="shared" si="97"/>
        <v>0</v>
      </c>
      <c r="CN35" s="43">
        <f t="shared" si="31"/>
        <v>0</v>
      </c>
      <c r="CO35" s="13">
        <f ca="1">'13年1-9支出明细'!AK30/9*12</f>
        <v>0</v>
      </c>
      <c r="CP35" s="13">
        <f t="shared" si="98"/>
        <v>0</v>
      </c>
      <c r="CQ35" s="43">
        <f t="shared" si="32"/>
        <v>0</v>
      </c>
      <c r="CR35" s="13">
        <f ca="1">'13年1-9支出明细'!AL30/9*12</f>
        <v>0</v>
      </c>
      <c r="CS35" s="13">
        <f t="shared" si="99"/>
        <v>0</v>
      </c>
      <c r="CT35" s="43">
        <f t="shared" si="33"/>
        <v>0</v>
      </c>
      <c r="CU35" s="13">
        <f ca="1">'13年1-9支出明细'!AM30/9*12</f>
        <v>0</v>
      </c>
      <c r="CV35" s="13">
        <f t="shared" si="100"/>
        <v>0</v>
      </c>
      <c r="CW35" s="43">
        <f t="shared" si="34"/>
        <v>0</v>
      </c>
      <c r="CX35" s="13">
        <f ca="1">'13年1-9支出明细'!AN30/9*12</f>
        <v>0</v>
      </c>
      <c r="CY35" s="13">
        <f t="shared" si="101"/>
        <v>0</v>
      </c>
      <c r="CZ35" s="13">
        <f ca="1">Sheet2!DG29+Sheet2!AD29</f>
        <v>0</v>
      </c>
      <c r="DA35" s="43">
        <f t="shared" si="35"/>
        <v>0</v>
      </c>
      <c r="DB35" s="13">
        <f ca="1">'13年1-9支出明细'!AP30/9*12</f>
        <v>0</v>
      </c>
      <c r="DC35" s="13">
        <f t="shared" si="102"/>
        <v>0</v>
      </c>
      <c r="DD35" s="43">
        <f t="shared" si="36"/>
        <v>0</v>
      </c>
      <c r="DE35" s="13">
        <f ca="1">'13年1-9支出明细'!AQ30/9*12</f>
        <v>0</v>
      </c>
      <c r="DF35" s="13">
        <f t="shared" si="103"/>
        <v>0</v>
      </c>
      <c r="DG35" s="43">
        <f t="shared" si="37"/>
        <v>0</v>
      </c>
      <c r="DH35" s="13">
        <f ca="1">'13年1-9支出明细'!AR30/9*12</f>
        <v>0</v>
      </c>
      <c r="DI35" s="13">
        <f ca="1">Sheet2!DK29+Sheet2!AH29</f>
        <v>0</v>
      </c>
      <c r="DJ35" s="13"/>
      <c r="DK35" s="43">
        <f t="shared" si="38"/>
        <v>0</v>
      </c>
      <c r="DL35" s="13">
        <f ca="1">'13年1-9支出明细'!AT30/9*12</f>
        <v>0</v>
      </c>
      <c r="DM35" s="13">
        <f t="shared" si="104"/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43">
        <f t="shared" si="40"/>
        <v>0</v>
      </c>
      <c r="DV35" s="13">
        <f ca="1">'13年1-9支出明细'!BB30/9*12</f>
        <v>36131.599999999999</v>
      </c>
      <c r="DW35" s="13">
        <f t="shared" si="105"/>
        <v>43950.543152233891</v>
      </c>
      <c r="DX35" s="43">
        <f t="shared" si="41"/>
        <v>1.5972187021474488E-2</v>
      </c>
      <c r="DY35" s="13">
        <f ca="1">'13年1-9支出明细'!BC30/9*12</f>
        <v>0</v>
      </c>
      <c r="DZ35" s="13">
        <f t="shared" si="106"/>
        <v>0</v>
      </c>
      <c r="EA35" s="43">
        <f t="shared" si="42"/>
        <v>0</v>
      </c>
      <c r="EB35" s="13">
        <f ca="1">'13年1-9支出明细'!BD30/9*12</f>
        <v>0</v>
      </c>
      <c r="EC35" s="13">
        <f t="shared" si="107"/>
        <v>0</v>
      </c>
      <c r="ED35" s="43">
        <f t="shared" si="43"/>
        <v>0</v>
      </c>
      <c r="EE35" s="13">
        <f ca="1">'13年1-9支出明细'!BE30/9*12</f>
        <v>0</v>
      </c>
      <c r="EF35" s="13">
        <f t="shared" si="108"/>
        <v>0</v>
      </c>
      <c r="EG35" s="13">
        <v>0</v>
      </c>
      <c r="EH35" s="43">
        <f t="shared" si="44"/>
        <v>0</v>
      </c>
      <c r="EI35" s="13">
        <f ca="1">'13年1-9支出明细'!BG30/9*12</f>
        <v>26666.666666666664</v>
      </c>
      <c r="EJ35" s="13">
        <f t="shared" si="109"/>
        <v>32437.381241339168</v>
      </c>
      <c r="EK35" s="43">
        <f t="shared" si="45"/>
        <v>0.14119308153900456</v>
      </c>
      <c r="EL35" s="13">
        <f ca="1">'13年1-9支出明细'!BH30/9*12</f>
        <v>0</v>
      </c>
      <c r="EM35" s="13">
        <f t="shared" si="110"/>
        <v>0</v>
      </c>
      <c r="EN35" s="43">
        <f t="shared" si="46"/>
        <v>0</v>
      </c>
      <c r="EO35" s="13">
        <f ca="1">'13年1-9支出明细'!BI30/9*12</f>
        <v>26933.333333333332</v>
      </c>
      <c r="EP35" s="13">
        <f t="shared" si="111"/>
        <v>32761.75505375256</v>
      </c>
      <c r="EQ35" s="43">
        <f t="shared" si="47"/>
        <v>2.2468373261968443E-2</v>
      </c>
      <c r="ER35" s="13">
        <f ca="1">'13年1-9支出明细'!BJ30/9*12</f>
        <v>0</v>
      </c>
      <c r="ES35" s="13">
        <f t="shared" si="112"/>
        <v>0</v>
      </c>
      <c r="ET35" s="43">
        <f t="shared" si="48"/>
        <v>0</v>
      </c>
      <c r="EU35" s="13">
        <f ca="1">'13年1-9支出明细'!BK30/9*12</f>
        <v>0</v>
      </c>
      <c r="EV35" s="13">
        <f t="shared" si="113"/>
        <v>0</v>
      </c>
      <c r="EW35" s="43">
        <f t="shared" si="49"/>
        <v>0</v>
      </c>
      <c r="EX35" s="13">
        <f ca="1">'13年1-9支出明细'!BL30/9*12</f>
        <v>0</v>
      </c>
      <c r="EY35" s="13">
        <f t="shared" si="114"/>
        <v>0</v>
      </c>
      <c r="EZ35" s="43">
        <f t="shared" si="50"/>
        <v>0</v>
      </c>
      <c r="FA35" s="13">
        <f ca="1">'13年1-9支出明细'!BM30/9*12</f>
        <v>0</v>
      </c>
      <c r="FB35" s="13">
        <f t="shared" si="115"/>
        <v>0</v>
      </c>
      <c r="FC35" s="43">
        <f t="shared" si="51"/>
        <v>0</v>
      </c>
      <c r="FD35" s="13">
        <f ca="1">'13年1-9支出明细'!BN30/9*12</f>
        <v>470</v>
      </c>
      <c r="FE35" s="13">
        <f ca="1">Sheet2!EX29+Sheet2!BF29</f>
        <v>0</v>
      </c>
      <c r="FF35" s="13">
        <f t="shared" si="116"/>
        <v>571.70884437860286</v>
      </c>
      <c r="FG35" s="43">
        <f t="shared" si="52"/>
        <v>3.5954552833226418E-4</v>
      </c>
      <c r="FH35" s="13">
        <f ca="1">'13年1-9支出明细'!BP30/9*12</f>
        <v>0</v>
      </c>
      <c r="FI35" s="13">
        <f t="shared" si="117"/>
        <v>0</v>
      </c>
      <c r="FJ35" s="43">
        <f t="shared" si="53"/>
        <v>0</v>
      </c>
      <c r="FK35" s="13">
        <f ca="1">'13年1-9支出明细'!BQ30/9*12</f>
        <v>1226.6666666666667</v>
      </c>
      <c r="FL35" s="13">
        <f t="shared" si="118"/>
        <v>1492.119537101602</v>
      </c>
      <c r="FM35" s="43">
        <f t="shared" si="54"/>
        <v>8.2760978198779273E-3</v>
      </c>
      <c r="FN35" s="13">
        <f ca="1">'13年1-9支出明细'!BR30/9*12</f>
        <v>0</v>
      </c>
      <c r="FO35" s="13">
        <v>0</v>
      </c>
      <c r="FP35" s="13"/>
      <c r="FQ35" s="43"/>
      <c r="FR35" s="13">
        <f ca="1">'13年1-9支出明细'!BT30/9*12</f>
        <v>0</v>
      </c>
      <c r="FS35" s="13">
        <f t="shared" si="119"/>
        <v>0</v>
      </c>
      <c r="FT35" s="43">
        <f t="shared" si="55"/>
        <v>0</v>
      </c>
      <c r="FU35" s="12">
        <f ca="1">'13年1-9支出明细'!BU30/9*12</f>
        <v>224911.62666666668</v>
      </c>
      <c r="FV35" s="12">
        <f t="shared" si="120"/>
        <v>273582.90674236545</v>
      </c>
      <c r="FW35" s="43">
        <f t="shared" si="56"/>
        <v>7.7735557336186516E-3</v>
      </c>
      <c r="FX35" s="12">
        <f ca="1">'13年1-9支出明细'!BV30/9*12</f>
        <v>0</v>
      </c>
      <c r="FY35" s="12">
        <f t="shared" si="121"/>
        <v>0</v>
      </c>
      <c r="FZ35" s="43">
        <f t="shared" si="57"/>
        <v>0</v>
      </c>
      <c r="GA35" s="12">
        <f ca="1">'13年1-9支出明细'!BW30/9*12</f>
        <v>0</v>
      </c>
      <c r="GB35" s="12">
        <f t="shared" si="122"/>
        <v>0</v>
      </c>
      <c r="GC35" s="43">
        <f t="shared" si="58"/>
        <v>0</v>
      </c>
      <c r="GD35" s="12">
        <f ca="1">'13年1-9支出明细'!BX30/9*12</f>
        <v>0</v>
      </c>
      <c r="GE35" s="12">
        <f t="shared" si="123"/>
        <v>0</v>
      </c>
      <c r="GF35" s="43">
        <f t="shared" si="59"/>
        <v>0</v>
      </c>
      <c r="GG35" s="27">
        <f t="shared" si="135"/>
        <v>0</v>
      </c>
      <c r="GH35" s="27">
        <f t="shared" si="124"/>
        <v>0</v>
      </c>
      <c r="GI35" s="43">
        <f t="shared" si="60"/>
        <v>0</v>
      </c>
      <c r="GJ35" s="13">
        <f ca="1">'13年1-9支出明细'!BZ30/9*12</f>
        <v>0</v>
      </c>
      <c r="GK35" s="13">
        <f t="shared" si="125"/>
        <v>0</v>
      </c>
      <c r="GL35" s="43">
        <f t="shared" si="61"/>
        <v>0</v>
      </c>
      <c r="GM35" s="13">
        <f ca="1">'13年1-9支出明细'!CA30/9*12</f>
        <v>0</v>
      </c>
      <c r="GN35" s="13">
        <f t="shared" si="126"/>
        <v>0</v>
      </c>
      <c r="GO35" s="43">
        <f t="shared" si="62"/>
        <v>0</v>
      </c>
      <c r="GP35" s="13">
        <f ca="1">'13年1-9支出明细'!CB30/9*12</f>
        <v>0</v>
      </c>
      <c r="GQ35" s="13"/>
      <c r="GR35" s="40"/>
      <c r="GS35" s="13">
        <f ca="1">'13年1-9支出明细'!CC30/9*12</f>
        <v>0</v>
      </c>
      <c r="GT35" s="13">
        <f t="shared" si="127"/>
        <v>0</v>
      </c>
      <c r="GU35" s="43">
        <f t="shared" si="63"/>
        <v>0</v>
      </c>
      <c r="GV35" s="13">
        <f ca="1">'13年1-9支出明细'!CD30/9*12</f>
        <v>0</v>
      </c>
      <c r="GW35" s="13">
        <f t="shared" si="128"/>
        <v>0</v>
      </c>
      <c r="GX35" s="56">
        <f t="shared" si="64"/>
        <v>0</v>
      </c>
    </row>
    <row r="36" spans="1:206">
      <c r="A36" s="18">
        <v>121</v>
      </c>
      <c r="B36" s="3" t="s">
        <v>662</v>
      </c>
      <c r="C36" s="3" t="s">
        <v>325</v>
      </c>
      <c r="D36" s="12">
        <f t="shared" si="65"/>
        <v>6052268.5233333334</v>
      </c>
      <c r="E36" s="12">
        <f t="shared" si="66"/>
        <v>3293046.8666666667</v>
      </c>
      <c r="F36" s="13">
        <f>F37+F38+F39+F40+F41+F42</f>
        <v>1996596</v>
      </c>
      <c r="G36" s="26">
        <f t="shared" si="69"/>
        <v>2428662.9613849814</v>
      </c>
      <c r="H36" s="40">
        <f t="shared" si="70"/>
        <v>2.9232679712380076E-2</v>
      </c>
      <c r="I36" s="13">
        <f>I37+I38+I39+I40+I41+I42</f>
        <v>122992</v>
      </c>
      <c r="J36" s="13">
        <f t="shared" si="71"/>
        <v>149607.6897613045</v>
      </c>
      <c r="K36" s="40">
        <f t="shared" si="5"/>
        <v>3.3129160033894141E-3</v>
      </c>
      <c r="L36" s="13">
        <f>L37+L38+L39+L40+L41+L42</f>
        <v>898468.2</v>
      </c>
      <c r="M36" s="13">
        <f t="shared" si="72"/>
        <v>1092898.3326232415</v>
      </c>
      <c r="N36" s="40">
        <f t="shared" si="6"/>
        <v>2.9232679712380076E-2</v>
      </c>
      <c r="O36" s="13">
        <f ca="1">O37+O38+O39+O40+O41+O42</f>
        <v>148746.66666666666</v>
      </c>
      <c r="P36" s="13">
        <f ca="1">P37+P38+P39+P40+P41+P42</f>
        <v>94683</v>
      </c>
      <c r="Q36" s="13">
        <f t="shared" si="73"/>
        <v>180935.71256418986</v>
      </c>
      <c r="R36" s="43">
        <f t="shared" si="7"/>
        <v>2.2280873619553481E-2</v>
      </c>
      <c r="S36" s="13">
        <f ca="1">S37+S38+S39+S40+S41+S42</f>
        <v>63333.333333333328</v>
      </c>
      <c r="T36" s="13">
        <f t="shared" si="74"/>
        <v>77038.780448180521</v>
      </c>
      <c r="U36" s="43">
        <f t="shared" si="8"/>
        <v>2.6005837352375806E-2</v>
      </c>
      <c r="V36" s="13">
        <f ca="1">V37+V38+V39+V40+V41+V42</f>
        <v>0</v>
      </c>
      <c r="W36" s="13">
        <f t="shared" si="75"/>
        <v>0</v>
      </c>
      <c r="X36" s="43">
        <f t="shared" si="9"/>
        <v>0</v>
      </c>
      <c r="Y36" s="13">
        <f ca="1">Y37+Y38+Y39+Y40+Y41+Y42</f>
        <v>0</v>
      </c>
      <c r="Z36" s="13">
        <f t="shared" si="76"/>
        <v>0</v>
      </c>
      <c r="AA36" s="43">
        <f t="shared" si="10"/>
        <v>0</v>
      </c>
      <c r="AB36" s="13">
        <f ca="1">AB37+AB38+AB39+AB40+AB41+AB42</f>
        <v>0</v>
      </c>
      <c r="AC36" s="13">
        <f t="shared" si="77"/>
        <v>0</v>
      </c>
      <c r="AD36" s="43">
        <f t="shared" si="11"/>
        <v>0</v>
      </c>
      <c r="AE36" s="13">
        <f ca="1">AE37+AE38+AE39+AE40+AE41+AE42</f>
        <v>0</v>
      </c>
      <c r="AF36" s="13">
        <f t="shared" si="78"/>
        <v>0</v>
      </c>
      <c r="AG36" s="43">
        <f t="shared" si="12"/>
        <v>0</v>
      </c>
      <c r="AH36" s="13">
        <f ca="1">AH37+AH38+AH39+AH40+AH41+AH42</f>
        <v>0</v>
      </c>
      <c r="AI36" s="13">
        <f t="shared" si="79"/>
        <v>0</v>
      </c>
      <c r="AJ36" s="43">
        <f t="shared" si="13"/>
        <v>0</v>
      </c>
      <c r="AK36" s="13">
        <f ca="1">AK37+AK38+AK39+AK40+AK41+AK42</f>
        <v>0</v>
      </c>
      <c r="AL36" s="13">
        <f t="shared" si="80"/>
        <v>0</v>
      </c>
      <c r="AM36" s="43">
        <f t="shared" si="14"/>
        <v>0</v>
      </c>
      <c r="AN36" s="13">
        <f ca="1">AN37+AN38+AN39+AN40+AN41+AN42</f>
        <v>0</v>
      </c>
      <c r="AO36" s="13">
        <f t="shared" si="81"/>
        <v>0</v>
      </c>
      <c r="AP36" s="43">
        <f t="shared" si="15"/>
        <v>0</v>
      </c>
      <c r="AQ36" s="13">
        <f ca="1">AQ37+AQ38+AQ39+AQ40+AQ41+AQ42</f>
        <v>62910.666666666672</v>
      </c>
      <c r="AR36" s="13">
        <f t="shared" si="82"/>
        <v>76524.647955505323</v>
      </c>
      <c r="AS36" s="43">
        <f t="shared" si="16"/>
        <v>1.2674643017791592E-2</v>
      </c>
      <c r="AT36" s="13">
        <f>AT37+AT38+AT39+AT40+AT41+AT42</f>
        <v>922036.76333333319</v>
      </c>
      <c r="AU36" s="31">
        <f t="shared" si="83"/>
        <v>1121567.1754040157</v>
      </c>
      <c r="AV36" s="43">
        <f t="shared" si="17"/>
        <v>8.8322079038450508E-3</v>
      </c>
      <c r="AW36" s="13">
        <f ca="1">AW37+AW38+AW39+AW40+AW41+AW42</f>
        <v>0</v>
      </c>
      <c r="AX36" s="13">
        <f t="shared" si="84"/>
        <v>0</v>
      </c>
      <c r="AY36" s="43">
        <f t="shared" si="18"/>
        <v>0</v>
      </c>
      <c r="AZ36" s="13">
        <f ca="1">AZ37+AZ38+AZ39+AZ40+AZ41+AZ42</f>
        <v>5919.12</v>
      </c>
      <c r="BA36" s="13">
        <f t="shared" si="85"/>
        <v>7200.0282019963324</v>
      </c>
      <c r="BB36" s="43">
        <f t="shared" si="19"/>
        <v>6.0723870491197832E-2</v>
      </c>
      <c r="BC36" s="13">
        <f ca="1">BC37+BC38+BC39+BC40+BC41+BC42</f>
        <v>0</v>
      </c>
      <c r="BD36" s="13">
        <f t="shared" si="86"/>
        <v>0</v>
      </c>
      <c r="BE36" s="43">
        <f t="shared" si="20"/>
        <v>0</v>
      </c>
      <c r="BF36" s="13">
        <f ca="1">BF37+BF38+BF39+BF40+BF41+BF42</f>
        <v>3777.64</v>
      </c>
      <c r="BG36" s="13">
        <f t="shared" si="87"/>
        <v>4595.1280827199689</v>
      </c>
      <c r="BH36" s="43">
        <f t="shared" si="21"/>
        <v>5.5576066051411946E-3</v>
      </c>
      <c r="BI36" s="13">
        <f ca="1">BI37+BI38+BI39+BI40+BI41+BI42</f>
        <v>9866.2800000000007</v>
      </c>
      <c r="BJ36" s="13">
        <f t="shared" si="88"/>
        <v>12001.360717267495</v>
      </c>
      <c r="BK36" s="43">
        <f t="shared" si="22"/>
        <v>4.8806454370980239E-3</v>
      </c>
      <c r="BL36" s="13">
        <f ca="1">BL37+BL38+BL39+BL40+BL41+BL42</f>
        <v>870652.73333333328</v>
      </c>
      <c r="BM36" s="13">
        <f ca="1">BM37+BM38+BM39+BM40+BM41+BM42</f>
        <v>31820.989999999998</v>
      </c>
      <c r="BN36" s="13">
        <f t="shared" si="89"/>
        <v>1059063.5489980255</v>
      </c>
      <c r="BO36" s="43">
        <f t="shared" si="23"/>
        <v>9.844618366996365E-3</v>
      </c>
      <c r="BP36" s="13">
        <f ca="1">BP37+BP38+BP39+BP40+BP41+BP42</f>
        <v>23372.346666666665</v>
      </c>
      <c r="BQ36" s="13">
        <f t="shared" si="90"/>
        <v>28430.164474927853</v>
      </c>
      <c r="BR36" s="43">
        <f t="shared" si="24"/>
        <v>5.1563756790936359E-3</v>
      </c>
      <c r="BS36" s="13">
        <f ca="1">BS37+BS38+BS39+BS40+BS41+BS42</f>
        <v>11275.826666666668</v>
      </c>
      <c r="BT36" s="13">
        <f t="shared" si="91"/>
        <v>13715.935814922201</v>
      </c>
      <c r="BU36" s="43">
        <f t="shared" si="25"/>
        <v>1.0052703149478174E-2</v>
      </c>
      <c r="BV36" s="13">
        <f>BV37+BV38+BV39+BV40+BV41+BV42</f>
        <v>7410.1466666666665</v>
      </c>
      <c r="BW36" s="30">
        <f t="shared" si="92"/>
        <v>9013.7157180339491</v>
      </c>
      <c r="BX36" s="43">
        <f t="shared" si="26"/>
        <v>2.7707525291394774E-5</v>
      </c>
      <c r="BY36" s="13">
        <f ca="1">BY37+BY38+BY39+BY40+BY41+BY42</f>
        <v>7410.1466666666665</v>
      </c>
      <c r="BZ36" s="13">
        <f t="shared" si="93"/>
        <v>9013.7157180339509</v>
      </c>
      <c r="CA36" s="43">
        <f t="shared" si="27"/>
        <v>3.2074356387183841E-5</v>
      </c>
      <c r="CB36" s="13">
        <f ca="1">CB37+CB38+CB39+CB40+CB41+CB42</f>
        <v>0</v>
      </c>
      <c r="CC36" s="13">
        <f ca="1">CC37+CC38+CC39+CC40+CC41+CC42</f>
        <v>0</v>
      </c>
      <c r="CD36" s="13">
        <f t="shared" si="94"/>
        <v>0</v>
      </c>
      <c r="CE36" s="43">
        <f t="shared" si="28"/>
        <v>0</v>
      </c>
      <c r="CF36" s="13">
        <f>CF37+CF38+CF39+CF40+CF41+CF42</f>
        <v>112303.46666666666</v>
      </c>
      <c r="CG36" s="30">
        <f t="shared" si="95"/>
        <v>136606.13861215097</v>
      </c>
      <c r="CH36" s="43">
        <f t="shared" si="29"/>
        <v>1.1571907232542705E-3</v>
      </c>
      <c r="CI36" s="13">
        <f ca="1">CI37+CI38+CI39+CI40+CI41+CI42</f>
        <v>0</v>
      </c>
      <c r="CJ36" s="13">
        <f t="shared" si="96"/>
        <v>0</v>
      </c>
      <c r="CK36" s="43">
        <f t="shared" si="30"/>
        <v>0</v>
      </c>
      <c r="CL36" s="13">
        <f ca="1">CL37+CL38+CL39+CL40+CL41+CL42</f>
        <v>0</v>
      </c>
      <c r="CM36" s="13">
        <f t="shared" si="97"/>
        <v>0</v>
      </c>
      <c r="CN36" s="43">
        <f t="shared" si="31"/>
        <v>0</v>
      </c>
      <c r="CO36" s="13">
        <f ca="1">CO37+CO38+CO39+CO40+CO41+CO42</f>
        <v>0</v>
      </c>
      <c r="CP36" s="13">
        <f t="shared" si="98"/>
        <v>0</v>
      </c>
      <c r="CQ36" s="43">
        <f t="shared" si="32"/>
        <v>0</v>
      </c>
      <c r="CR36" s="13">
        <f ca="1">CR37+CR38+CR39+CR40+CR41+CR42</f>
        <v>0</v>
      </c>
      <c r="CS36" s="13">
        <f t="shared" si="99"/>
        <v>0</v>
      </c>
      <c r="CT36" s="43">
        <f t="shared" si="33"/>
        <v>0</v>
      </c>
      <c r="CU36" s="13">
        <f ca="1">CU37+CU38+CU39+CU40+CU41+CU42</f>
        <v>0</v>
      </c>
      <c r="CV36" s="13">
        <f t="shared" si="100"/>
        <v>0</v>
      </c>
      <c r="CW36" s="43">
        <f t="shared" si="34"/>
        <v>0</v>
      </c>
      <c r="CX36" s="13">
        <f ca="1">CX37+CX38+CX39+CX40+CX41+CX42</f>
        <v>0</v>
      </c>
      <c r="CY36" s="13">
        <f t="shared" si="101"/>
        <v>0</v>
      </c>
      <c r="CZ36" s="13">
        <f ca="1">CZ37+CZ38+CZ39+CZ40+CZ41+CZ42</f>
        <v>0</v>
      </c>
      <c r="DA36" s="43">
        <f t="shared" si="35"/>
        <v>0</v>
      </c>
      <c r="DB36" s="13">
        <f ca="1">DB37+DB38+DB39+DB40+DB41+DB42</f>
        <v>0</v>
      </c>
      <c r="DC36" s="13">
        <f t="shared" si="102"/>
        <v>0</v>
      </c>
      <c r="DD36" s="43">
        <f t="shared" si="36"/>
        <v>0</v>
      </c>
      <c r="DE36" s="13">
        <f ca="1">DE37+DE38+DE39+DE40+DE41+DE42</f>
        <v>0</v>
      </c>
      <c r="DF36" s="13">
        <f t="shared" si="103"/>
        <v>0</v>
      </c>
      <c r="DG36" s="43">
        <f t="shared" si="37"/>
        <v>0</v>
      </c>
      <c r="DH36" s="13">
        <f ca="1">DH37+DH38+DH39+DH40+DH41+DH42</f>
        <v>0</v>
      </c>
      <c r="DI36" s="13">
        <f ca="1">DI37+DI38+DI39+DI40+DI41+DI42</f>
        <v>0</v>
      </c>
      <c r="DJ36" s="13"/>
      <c r="DK36" s="43">
        <f t="shared" si="38"/>
        <v>0</v>
      </c>
      <c r="DL36" s="13">
        <f t="shared" ref="DL36:DT36" si="136">DL37+DL38+DL39+DL40+DL41+DL42</f>
        <v>0</v>
      </c>
      <c r="DM36" s="13">
        <f t="shared" si="104"/>
        <v>0</v>
      </c>
      <c r="DN36" s="13">
        <f t="shared" si="136"/>
        <v>0</v>
      </c>
      <c r="DO36" s="13">
        <f t="shared" si="136"/>
        <v>0</v>
      </c>
      <c r="DP36" s="13">
        <f t="shared" si="136"/>
        <v>0</v>
      </c>
      <c r="DQ36" s="13">
        <f t="shared" si="136"/>
        <v>0</v>
      </c>
      <c r="DR36" s="13">
        <f t="shared" si="136"/>
        <v>0</v>
      </c>
      <c r="DS36" s="13">
        <f t="shared" si="136"/>
        <v>0</v>
      </c>
      <c r="DT36" s="13">
        <f t="shared" si="136"/>
        <v>0</v>
      </c>
      <c r="DU36" s="43">
        <f t="shared" si="40"/>
        <v>0</v>
      </c>
      <c r="DV36" s="13">
        <f ca="1">DV37+DV38+DV39+DV40+DV41+DV42</f>
        <v>23389.866666666669</v>
      </c>
      <c r="DW36" s="13">
        <f t="shared" si="105"/>
        <v>28451.475834403416</v>
      </c>
      <c r="DX36" s="43">
        <f t="shared" si="41"/>
        <v>1.0339628602313546E-2</v>
      </c>
      <c r="DY36" s="13">
        <f ca="1">DY37+DY38+DY39+DY40+DY41+DY42</f>
        <v>0</v>
      </c>
      <c r="DZ36" s="13">
        <f t="shared" si="106"/>
        <v>0</v>
      </c>
      <c r="EA36" s="43">
        <f t="shared" si="42"/>
        <v>0</v>
      </c>
      <c r="EB36" s="13">
        <f ca="1">EB37+EB38+EB39+EB40+EB41+EB42</f>
        <v>0</v>
      </c>
      <c r="EC36" s="13">
        <f t="shared" si="107"/>
        <v>0</v>
      </c>
      <c r="ED36" s="43">
        <f t="shared" si="43"/>
        <v>0</v>
      </c>
      <c r="EE36" s="13">
        <f ca="1">EE37+EE38+EE39+EE40+EE41+EE42</f>
        <v>0</v>
      </c>
      <c r="EF36" s="13">
        <f t="shared" si="108"/>
        <v>0</v>
      </c>
      <c r="EG36" s="13">
        <f ca="1">EG37+EG38+EG39+EG40+EG41+EG42</f>
        <v>0</v>
      </c>
      <c r="EH36" s="43">
        <f t="shared" si="44"/>
        <v>0</v>
      </c>
      <c r="EI36" s="13">
        <f ca="1">EI37+EI38+EI39+EI40+EI41+EI42</f>
        <v>0</v>
      </c>
      <c r="EJ36" s="13">
        <f t="shared" si="109"/>
        <v>0</v>
      </c>
      <c r="EK36" s="43">
        <f t="shared" si="45"/>
        <v>0</v>
      </c>
      <c r="EL36" s="13">
        <f ca="1">EL37+EL38+EL39+EL40+EL41+EL42</f>
        <v>0</v>
      </c>
      <c r="EM36" s="13">
        <f t="shared" si="110"/>
        <v>0</v>
      </c>
      <c r="EN36" s="43">
        <f t="shared" si="46"/>
        <v>0</v>
      </c>
      <c r="EO36" s="13">
        <f ca="1">EO37+EO38+EO39+EO40+EO41+EO42</f>
        <v>32855.333333333336</v>
      </c>
      <c r="EP36" s="13">
        <f t="shared" si="111"/>
        <v>39965.286492922962</v>
      </c>
      <c r="EQ36" s="43">
        <f t="shared" si="47"/>
        <v>2.740863464033641E-2</v>
      </c>
      <c r="ER36" s="13">
        <f ca="1">ER37+ER38+ER39+ER40+ER41+ER42</f>
        <v>4780</v>
      </c>
      <c r="ES36" s="13">
        <f t="shared" si="112"/>
        <v>5814.4005875100465</v>
      </c>
      <c r="ET36" s="43">
        <f t="shared" si="48"/>
        <v>2.4947274960792415E-3</v>
      </c>
      <c r="EU36" s="13">
        <f ca="1">EU37+EU38+EU39+EU40+EU41+EU42</f>
        <v>0</v>
      </c>
      <c r="EV36" s="13">
        <f t="shared" si="113"/>
        <v>0</v>
      </c>
      <c r="EW36" s="43">
        <f t="shared" si="49"/>
        <v>0</v>
      </c>
      <c r="EX36" s="13">
        <f ca="1">EX37+EX38+EX39+EX40+EX41+EX42</f>
        <v>0</v>
      </c>
      <c r="EY36" s="13">
        <f t="shared" si="114"/>
        <v>0</v>
      </c>
      <c r="EZ36" s="43">
        <f t="shared" si="50"/>
        <v>0</v>
      </c>
      <c r="FA36" s="13">
        <f ca="1">FA37+FA38+FA39+FA40+FA41+FA42</f>
        <v>0</v>
      </c>
      <c r="FB36" s="13">
        <f t="shared" si="115"/>
        <v>0</v>
      </c>
      <c r="FC36" s="43">
        <f t="shared" si="51"/>
        <v>0</v>
      </c>
      <c r="FD36" s="13">
        <f ca="1">FD37+FD38+FD39+FD40+FD41+FD42</f>
        <v>51278.266666666663</v>
      </c>
      <c r="FE36" s="13">
        <f ca="1">FE37+FE38+FE39+FE40+FE41+FE42</f>
        <v>0</v>
      </c>
      <c r="FF36" s="13">
        <f t="shared" si="116"/>
        <v>62374.975697314534</v>
      </c>
      <c r="FG36" s="43">
        <f t="shared" si="52"/>
        <v>3.9227386128998717E-2</v>
      </c>
      <c r="FH36" s="13">
        <f ca="1">FH37+FH38+FH39+FH40+FH41+FH42</f>
        <v>0</v>
      </c>
      <c r="FI36" s="13">
        <f t="shared" si="117"/>
        <v>0</v>
      </c>
      <c r="FJ36" s="43">
        <f t="shared" si="53"/>
        <v>0</v>
      </c>
      <c r="FK36" s="13">
        <f ca="1">FK37+FK38+FK39+FK40+FK41+FK42</f>
        <v>0</v>
      </c>
      <c r="FL36" s="13">
        <f t="shared" si="118"/>
        <v>0</v>
      </c>
      <c r="FM36" s="43">
        <f t="shared" si="54"/>
        <v>0</v>
      </c>
      <c r="FN36" s="13">
        <f ca="1">FN37+FN38+FN39+FN40+FN41+FN42</f>
        <v>0</v>
      </c>
      <c r="FO36" s="13">
        <f ca="1">FO37+FO38+FO39+FO40+FO41+FO42</f>
        <v>71551.44</v>
      </c>
      <c r="FP36" s="13"/>
      <c r="FQ36" s="43"/>
      <c r="FR36" s="13">
        <f ca="1">FR37+FR38+FR39+FR40+FR41+FR42</f>
        <v>0</v>
      </c>
      <c r="FS36" s="13">
        <f t="shared" si="119"/>
        <v>0</v>
      </c>
      <c r="FT36" s="43">
        <f t="shared" si="55"/>
        <v>0</v>
      </c>
      <c r="FU36" s="13">
        <f ca="1">FU37+FU38+FU39+FU40+FU41+FU42</f>
        <v>1622069.36</v>
      </c>
      <c r="FV36" s="12">
        <f t="shared" si="120"/>
        <v>1973088.0836330638</v>
      </c>
      <c r="FW36" s="43">
        <f t="shared" si="56"/>
        <v>5.6063115814118596E-2</v>
      </c>
      <c r="FX36" s="13">
        <f ca="1">FX37+FX38+FX39+FX40+FX41+FX42</f>
        <v>0</v>
      </c>
      <c r="FY36" s="12">
        <f t="shared" si="121"/>
        <v>0</v>
      </c>
      <c r="FZ36" s="43">
        <f t="shared" si="57"/>
        <v>0</v>
      </c>
      <c r="GA36" s="13">
        <f ca="1">GA37+GA38+GA39+GA40+GA41+GA42</f>
        <v>0</v>
      </c>
      <c r="GB36" s="12">
        <f t="shared" si="122"/>
        <v>0</v>
      </c>
      <c r="GC36" s="43">
        <f t="shared" si="58"/>
        <v>0</v>
      </c>
      <c r="GD36" s="13">
        <f ca="1">GD37+GD38+GD39+GD40+GD41+GD42</f>
        <v>95401.920000000013</v>
      </c>
      <c r="GE36" s="12">
        <f t="shared" si="123"/>
        <v>116047.06688234028</v>
      </c>
      <c r="GF36" s="43">
        <f t="shared" si="59"/>
        <v>9.5734017733447325E-3</v>
      </c>
      <c r="GG36" s="13">
        <f>GG37+GG38+GG39+GG40+GG41+GG42</f>
        <v>0</v>
      </c>
      <c r="GH36" s="27">
        <f t="shared" si="124"/>
        <v>0</v>
      </c>
      <c r="GI36" s="43">
        <f t="shared" si="60"/>
        <v>0</v>
      </c>
      <c r="GJ36" s="13">
        <f ca="1">GJ37+GJ38+GJ39+GJ40+GJ41+GJ42</f>
        <v>0</v>
      </c>
      <c r="GK36" s="13">
        <f t="shared" si="125"/>
        <v>0</v>
      </c>
      <c r="GL36" s="43">
        <f t="shared" si="61"/>
        <v>0</v>
      </c>
      <c r="GM36" s="13">
        <f ca="1">GM37+GM38+GM39+GM40+GM41+GM42</f>
        <v>0</v>
      </c>
      <c r="GN36" s="13">
        <f t="shared" si="126"/>
        <v>0</v>
      </c>
      <c r="GO36" s="43">
        <f t="shared" si="62"/>
        <v>0</v>
      </c>
      <c r="GP36" s="13">
        <f ca="1">GP37+GP38+GP39+GP40+GP41+GP42</f>
        <v>0</v>
      </c>
      <c r="GQ36" s="13"/>
      <c r="GR36" s="40"/>
      <c r="GS36" s="13">
        <f ca="1">GS37+GS38+GS39+GS40+GS41+GS42</f>
        <v>0</v>
      </c>
      <c r="GT36" s="13">
        <f t="shared" si="127"/>
        <v>0</v>
      </c>
      <c r="GU36" s="43">
        <f t="shared" si="63"/>
        <v>0</v>
      </c>
      <c r="GV36" s="13">
        <f ca="1">GV37+GV38+GV39+GV40+GV41+GV42</f>
        <v>0</v>
      </c>
      <c r="GW36" s="13">
        <f t="shared" si="128"/>
        <v>0</v>
      </c>
      <c r="GX36" s="56">
        <f t="shared" si="64"/>
        <v>0</v>
      </c>
    </row>
    <row r="37" spans="1:206">
      <c r="A37" s="18">
        <v>12101</v>
      </c>
      <c r="B37" s="3" t="s">
        <v>511</v>
      </c>
      <c r="C37" s="3" t="s">
        <v>326</v>
      </c>
      <c r="D37" s="12">
        <f t="shared" si="65"/>
        <v>228291.50666666665</v>
      </c>
      <c r="E37" s="12">
        <f t="shared" si="66"/>
        <v>74211</v>
      </c>
      <c r="F37" s="13">
        <v>51180</v>
      </c>
      <c r="G37" s="26">
        <f t="shared" si="69"/>
        <v>62255.443947440217</v>
      </c>
      <c r="H37" s="40">
        <f t="shared" si="70"/>
        <v>7.4933964992397674E-4</v>
      </c>
      <c r="I37" s="13">
        <v>0</v>
      </c>
      <c r="J37" s="13">
        <f t="shared" si="71"/>
        <v>0</v>
      </c>
      <c r="K37" s="40">
        <f t="shared" si="5"/>
        <v>0</v>
      </c>
      <c r="L37" s="13">
        <v>23031</v>
      </c>
      <c r="M37" s="13">
        <f t="shared" si="72"/>
        <v>28014.949776348094</v>
      </c>
      <c r="N37" s="40">
        <f t="shared" si="6"/>
        <v>7.4933964992397685E-4</v>
      </c>
      <c r="O37" s="13">
        <f ca="1">'13年1-9支出明细'!I32/9*12</f>
        <v>0</v>
      </c>
      <c r="P37" s="13">
        <v>0</v>
      </c>
      <c r="Q37" s="13">
        <f t="shared" si="73"/>
        <v>0</v>
      </c>
      <c r="R37" s="43">
        <f t="shared" si="7"/>
        <v>0</v>
      </c>
      <c r="S37" s="13">
        <f ca="1">'13年1-9支出明细'!K32/9*12</f>
        <v>0</v>
      </c>
      <c r="T37" s="13">
        <f t="shared" si="74"/>
        <v>0</v>
      </c>
      <c r="U37" s="43">
        <f t="shared" si="8"/>
        <v>0</v>
      </c>
      <c r="V37" s="13">
        <f ca="1">'13年1-9支出明细'!L32/9*12</f>
        <v>0</v>
      </c>
      <c r="W37" s="13">
        <f t="shared" si="75"/>
        <v>0</v>
      </c>
      <c r="X37" s="43">
        <f t="shared" si="9"/>
        <v>0</v>
      </c>
      <c r="Y37" s="13">
        <f ca="1">'13年1-9支出明细'!M32/9*12</f>
        <v>0</v>
      </c>
      <c r="Z37" s="13">
        <f t="shared" si="76"/>
        <v>0</v>
      </c>
      <c r="AA37" s="43">
        <f t="shared" si="10"/>
        <v>0</v>
      </c>
      <c r="AB37" s="13">
        <f ca="1">'13年1-9支出明细'!N32/9*12</f>
        <v>0</v>
      </c>
      <c r="AC37" s="13">
        <f t="shared" si="77"/>
        <v>0</v>
      </c>
      <c r="AD37" s="43">
        <f t="shared" si="11"/>
        <v>0</v>
      </c>
      <c r="AE37" s="13">
        <f ca="1">'13年1-9支出明细'!O32/9*12</f>
        <v>0</v>
      </c>
      <c r="AF37" s="13">
        <f t="shared" si="78"/>
        <v>0</v>
      </c>
      <c r="AG37" s="43">
        <f t="shared" si="12"/>
        <v>0</v>
      </c>
      <c r="AH37" s="13">
        <f ca="1">'13年1-9支出明细'!P32/9*12</f>
        <v>0</v>
      </c>
      <c r="AI37" s="13">
        <f t="shared" si="79"/>
        <v>0</v>
      </c>
      <c r="AJ37" s="43">
        <f t="shared" si="13"/>
        <v>0</v>
      </c>
      <c r="AK37" s="13">
        <f ca="1">'13年1-9支出明细'!Q32/9*12</f>
        <v>0</v>
      </c>
      <c r="AL37" s="13">
        <f t="shared" si="80"/>
        <v>0</v>
      </c>
      <c r="AM37" s="43">
        <f t="shared" si="14"/>
        <v>0</v>
      </c>
      <c r="AN37" s="13">
        <f ca="1">'13年1-9支出明细'!R32/9*12</f>
        <v>0</v>
      </c>
      <c r="AO37" s="13">
        <f t="shared" si="81"/>
        <v>0</v>
      </c>
      <c r="AP37" s="43">
        <f t="shared" si="15"/>
        <v>0</v>
      </c>
      <c r="AQ37" s="13">
        <f ca="1">'13年1-9支出明细'!S32/9*12</f>
        <v>0</v>
      </c>
      <c r="AR37" s="13">
        <f t="shared" si="82"/>
        <v>0</v>
      </c>
      <c r="AS37" s="43">
        <f t="shared" si="16"/>
        <v>0</v>
      </c>
      <c r="AT37" s="12">
        <f t="shared" ref="AT37:AT61" si="137">AW37+AZ37+BC37+BF37+BI37+BL37+BM37</f>
        <v>153907.84</v>
      </c>
      <c r="AU37" s="31">
        <f t="shared" si="83"/>
        <v>187213.77307916366</v>
      </c>
      <c r="AV37" s="43">
        <f t="shared" si="17"/>
        <v>1.4742861618634731E-3</v>
      </c>
      <c r="AW37" s="13">
        <f ca="1">'13年1-9支出明细'!U32/9*12</f>
        <v>0</v>
      </c>
      <c r="AX37" s="13">
        <f t="shared" si="84"/>
        <v>0</v>
      </c>
      <c r="AY37" s="43">
        <f t="shared" si="18"/>
        <v>0</v>
      </c>
      <c r="AZ37" s="13">
        <f ca="1">'13年1-9支出明细'!V32/9*12</f>
        <v>0</v>
      </c>
      <c r="BA37" s="13">
        <f t="shared" si="85"/>
        <v>0</v>
      </c>
      <c r="BB37" s="43">
        <f t="shared" si="19"/>
        <v>0</v>
      </c>
      <c r="BC37" s="13">
        <f ca="1">'13年1-9支出明细'!W32/9*12</f>
        <v>0</v>
      </c>
      <c r="BD37" s="13">
        <f t="shared" si="86"/>
        <v>0</v>
      </c>
      <c r="BE37" s="43">
        <f t="shared" si="20"/>
        <v>0</v>
      </c>
      <c r="BF37" s="13">
        <f ca="1">'13年1-9支出明细'!X32/9*12</f>
        <v>1121.6399999999999</v>
      </c>
      <c r="BG37" s="13">
        <f t="shared" si="87"/>
        <v>1364.3649110825875</v>
      </c>
      <c r="BH37" s="43">
        <f t="shared" si="21"/>
        <v>1.6501397360761134E-3</v>
      </c>
      <c r="BI37" s="13">
        <f ca="1">'13年1-9支出明细'!Y32/9*12</f>
        <v>312</v>
      </c>
      <c r="BJ37" s="13">
        <f t="shared" si="88"/>
        <v>379.51736052366829</v>
      </c>
      <c r="BK37" s="43">
        <f t="shared" si="22"/>
        <v>1.5433997173955972E-4</v>
      </c>
      <c r="BL37" s="13">
        <f ca="1">'13年1-9支出明细'!Z32/9*12</f>
        <v>148940.96</v>
      </c>
      <c r="BM37" s="13">
        <f ca="1">Sheet2!EP31+Sheet2!V31</f>
        <v>3533.24</v>
      </c>
      <c r="BN37" s="13">
        <f t="shared" si="89"/>
        <v>181172.05132391432</v>
      </c>
      <c r="BO37" s="43">
        <f t="shared" si="23"/>
        <v>1.6841007376160204E-3</v>
      </c>
      <c r="BP37" s="13">
        <f ca="1">'13年1-9支出明细'!AB32/9*12</f>
        <v>1038.8666666666668</v>
      </c>
      <c r="BQ37" s="13">
        <f t="shared" si="90"/>
        <v>1263.6792797094708</v>
      </c>
      <c r="BR37" s="43">
        <f t="shared" si="24"/>
        <v>2.2919336642652382E-4</v>
      </c>
      <c r="BS37" s="13">
        <f ca="1">'13年1-9支出明细'!AC32/9*12</f>
        <v>3672.12</v>
      </c>
      <c r="BT37" s="13">
        <f t="shared" si="91"/>
        <v>4466.7733651479894</v>
      </c>
      <c r="BU37" s="43">
        <f t="shared" si="25"/>
        <v>3.2737938760967525E-3</v>
      </c>
      <c r="BV37" s="12">
        <f t="shared" si="130"/>
        <v>172.66666666666669</v>
      </c>
      <c r="BW37" s="30">
        <f t="shared" si="92"/>
        <v>210.03204353767117</v>
      </c>
      <c r="BX37" s="43">
        <f t="shared" si="26"/>
        <v>6.4562366291186747E-7</v>
      </c>
      <c r="BY37" s="13">
        <f ca="1">'13年1-9支出明细'!AE32/9*12</f>
        <v>172.66666666666669</v>
      </c>
      <c r="BZ37" s="13">
        <f t="shared" si="93"/>
        <v>210.03204353767114</v>
      </c>
      <c r="CA37" s="43">
        <f t="shared" si="27"/>
        <v>7.4737686741968352E-7</v>
      </c>
      <c r="CB37" s="13">
        <f ca="1">'13年1-9支出明细'!AF32/9*12</f>
        <v>0</v>
      </c>
      <c r="CC37" s="13">
        <f ca="1">Sheet2!BP31+Sheet2!ET31</f>
        <v>0</v>
      </c>
      <c r="CD37" s="13">
        <f t="shared" si="94"/>
        <v>0</v>
      </c>
      <c r="CE37" s="43">
        <f t="shared" si="28"/>
        <v>0</v>
      </c>
      <c r="CF37" s="12">
        <f t="shared" ref="CF37:CF61" si="138">CI37+CL37+CO37+CR37+CU37+CX37++DB37+DE37+DH37+DL37+DV37+DY37+EI37+EL37+EO37+ER37+EU37+EX37+FA37+FD37+FE37+FH37+FK37+FN37+FR37</f>
        <v>0</v>
      </c>
      <c r="CG37" s="30">
        <f t="shared" si="95"/>
        <v>0</v>
      </c>
      <c r="CH37" s="43">
        <f t="shared" si="29"/>
        <v>0</v>
      </c>
      <c r="CI37" s="13">
        <f ca="1">'13年1-9支出明细'!AI32/9*12</f>
        <v>0</v>
      </c>
      <c r="CJ37" s="13">
        <f t="shared" si="96"/>
        <v>0</v>
      </c>
      <c r="CK37" s="43">
        <f t="shared" si="30"/>
        <v>0</v>
      </c>
      <c r="CL37" s="13">
        <f ca="1">'13年1-9支出明细'!AJ32/9*12</f>
        <v>0</v>
      </c>
      <c r="CM37" s="13">
        <f t="shared" si="97"/>
        <v>0</v>
      </c>
      <c r="CN37" s="43">
        <f t="shared" si="31"/>
        <v>0</v>
      </c>
      <c r="CO37" s="13">
        <f ca="1">'13年1-9支出明细'!AK32/9*12</f>
        <v>0</v>
      </c>
      <c r="CP37" s="13">
        <f t="shared" si="98"/>
        <v>0</v>
      </c>
      <c r="CQ37" s="43">
        <f t="shared" si="32"/>
        <v>0</v>
      </c>
      <c r="CR37" s="13">
        <f ca="1">'13年1-9支出明细'!AL32/9*12</f>
        <v>0</v>
      </c>
      <c r="CS37" s="13">
        <f t="shared" si="99"/>
        <v>0</v>
      </c>
      <c r="CT37" s="43">
        <f t="shared" si="33"/>
        <v>0</v>
      </c>
      <c r="CU37" s="13">
        <f ca="1">'13年1-9支出明细'!AM32/9*12</f>
        <v>0</v>
      </c>
      <c r="CV37" s="13">
        <f t="shared" si="100"/>
        <v>0</v>
      </c>
      <c r="CW37" s="43">
        <f t="shared" si="34"/>
        <v>0</v>
      </c>
      <c r="CX37" s="13">
        <f ca="1">'13年1-9支出明细'!AN32/9*12</f>
        <v>0</v>
      </c>
      <c r="CY37" s="13">
        <f t="shared" si="101"/>
        <v>0</v>
      </c>
      <c r="CZ37" s="13">
        <f ca="1">Sheet2!DG31+Sheet2!AD31</f>
        <v>0</v>
      </c>
      <c r="DA37" s="43">
        <f t="shared" si="35"/>
        <v>0</v>
      </c>
      <c r="DB37" s="13">
        <f ca="1">'13年1-9支出明细'!AP32/9*12</f>
        <v>0</v>
      </c>
      <c r="DC37" s="13">
        <f t="shared" si="102"/>
        <v>0</v>
      </c>
      <c r="DD37" s="43">
        <f t="shared" si="36"/>
        <v>0</v>
      </c>
      <c r="DE37" s="13">
        <f ca="1">'13年1-9支出明细'!AQ32/9*12</f>
        <v>0</v>
      </c>
      <c r="DF37" s="13">
        <f t="shared" si="103"/>
        <v>0</v>
      </c>
      <c r="DG37" s="43">
        <f t="shared" si="37"/>
        <v>0</v>
      </c>
      <c r="DH37" s="13">
        <f ca="1">'13年1-9支出明细'!AR32/9*12</f>
        <v>0</v>
      </c>
      <c r="DI37" s="13">
        <f ca="1">Sheet2!DK31+Sheet2!AH31</f>
        <v>0</v>
      </c>
      <c r="DJ37" s="13"/>
      <c r="DK37" s="43">
        <f t="shared" si="38"/>
        <v>0</v>
      </c>
      <c r="DL37" s="13">
        <f ca="1">'13年1-9支出明细'!AT32/9*12</f>
        <v>0</v>
      </c>
      <c r="DM37" s="13">
        <f t="shared" si="104"/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43">
        <f t="shared" si="40"/>
        <v>0</v>
      </c>
      <c r="DV37" s="13">
        <f ca="1">'13年1-9支出明细'!BB32/9*12</f>
        <v>0</v>
      </c>
      <c r="DW37" s="13">
        <f t="shared" si="105"/>
        <v>0</v>
      </c>
      <c r="DX37" s="43">
        <f t="shared" si="41"/>
        <v>0</v>
      </c>
      <c r="DY37" s="13">
        <f ca="1">'13年1-9支出明细'!BC32/9*12</f>
        <v>0</v>
      </c>
      <c r="DZ37" s="13">
        <f t="shared" si="106"/>
        <v>0</v>
      </c>
      <c r="EA37" s="43">
        <f t="shared" si="42"/>
        <v>0</v>
      </c>
      <c r="EB37" s="13">
        <f ca="1">'13年1-9支出明细'!BD32/9*12</f>
        <v>0</v>
      </c>
      <c r="EC37" s="13">
        <f t="shared" si="107"/>
        <v>0</v>
      </c>
      <c r="ED37" s="43">
        <f t="shared" si="43"/>
        <v>0</v>
      </c>
      <c r="EE37" s="13">
        <f ca="1">'13年1-9支出明细'!BE32/9*12</f>
        <v>0</v>
      </c>
      <c r="EF37" s="13">
        <f t="shared" si="108"/>
        <v>0</v>
      </c>
      <c r="EG37" s="13">
        <v>0</v>
      </c>
      <c r="EH37" s="43">
        <f t="shared" si="44"/>
        <v>0</v>
      </c>
      <c r="EI37" s="13">
        <f ca="1">'13年1-9支出明细'!BG32/9*12</f>
        <v>0</v>
      </c>
      <c r="EJ37" s="13">
        <f t="shared" si="109"/>
        <v>0</v>
      </c>
      <c r="EK37" s="43">
        <f t="shared" si="45"/>
        <v>0</v>
      </c>
      <c r="EL37" s="13">
        <f ca="1">'13年1-9支出明细'!BH32/9*12</f>
        <v>0</v>
      </c>
      <c r="EM37" s="13">
        <f t="shared" si="110"/>
        <v>0</v>
      </c>
      <c r="EN37" s="43">
        <f t="shared" si="46"/>
        <v>0</v>
      </c>
      <c r="EO37" s="13">
        <f ca="1">'13年1-9支出明细'!BI32/9*12</f>
        <v>0</v>
      </c>
      <c r="EP37" s="13">
        <f t="shared" si="111"/>
        <v>0</v>
      </c>
      <c r="EQ37" s="43">
        <f t="shared" si="47"/>
        <v>0</v>
      </c>
      <c r="ER37" s="13">
        <f ca="1">'13年1-9支出明细'!BJ32/9*12</f>
        <v>0</v>
      </c>
      <c r="ES37" s="13">
        <f t="shared" si="112"/>
        <v>0</v>
      </c>
      <c r="ET37" s="43">
        <f t="shared" si="48"/>
        <v>0</v>
      </c>
      <c r="EU37" s="13">
        <f ca="1">'13年1-9支出明细'!BK32/9*12</f>
        <v>0</v>
      </c>
      <c r="EV37" s="13">
        <f t="shared" si="113"/>
        <v>0</v>
      </c>
      <c r="EW37" s="43">
        <f t="shared" si="49"/>
        <v>0</v>
      </c>
      <c r="EX37" s="13">
        <f ca="1">'13年1-9支出明细'!BL32/9*12</f>
        <v>0</v>
      </c>
      <c r="EY37" s="13">
        <f t="shared" si="114"/>
        <v>0</v>
      </c>
      <c r="EZ37" s="43">
        <f t="shared" si="50"/>
        <v>0</v>
      </c>
      <c r="FA37" s="13">
        <f ca="1">'13年1-9支出明细'!BM32/9*12</f>
        <v>0</v>
      </c>
      <c r="FB37" s="13">
        <f t="shared" si="115"/>
        <v>0</v>
      </c>
      <c r="FC37" s="43">
        <f t="shared" si="51"/>
        <v>0</v>
      </c>
      <c r="FD37" s="13">
        <f ca="1">'13年1-9支出明细'!BN32/9*12</f>
        <v>0</v>
      </c>
      <c r="FE37" s="13">
        <f ca="1">Sheet2!EX31+Sheet2!BF31</f>
        <v>0</v>
      </c>
      <c r="FF37" s="13">
        <f t="shared" si="116"/>
        <v>0</v>
      </c>
      <c r="FG37" s="43">
        <f t="shared" si="52"/>
        <v>0</v>
      </c>
      <c r="FH37" s="13">
        <f ca="1">'13年1-9支出明细'!BP32/9*12</f>
        <v>0</v>
      </c>
      <c r="FI37" s="13">
        <f t="shared" si="117"/>
        <v>0</v>
      </c>
      <c r="FJ37" s="43">
        <f t="shared" si="53"/>
        <v>0</v>
      </c>
      <c r="FK37" s="13">
        <f ca="1">'13年1-9支出明细'!BQ32/9*12</f>
        <v>0</v>
      </c>
      <c r="FL37" s="13">
        <f t="shared" si="118"/>
        <v>0</v>
      </c>
      <c r="FM37" s="43">
        <f t="shared" si="54"/>
        <v>0</v>
      </c>
      <c r="FN37" s="13">
        <f ca="1">'13年1-9支出明细'!BR32/9*12</f>
        <v>0</v>
      </c>
      <c r="FO37" s="13">
        <v>0</v>
      </c>
      <c r="FP37" s="13"/>
      <c r="FQ37" s="43"/>
      <c r="FR37" s="13">
        <f ca="1">'13年1-9支出明细'!BT32/9*12</f>
        <v>0</v>
      </c>
      <c r="FS37" s="13">
        <f t="shared" si="119"/>
        <v>0</v>
      </c>
      <c r="FT37" s="43">
        <f t="shared" si="55"/>
        <v>0</v>
      </c>
      <c r="FU37" s="12">
        <f ca="1">'13年1-9支出明细'!BU32/9*12</f>
        <v>0</v>
      </c>
      <c r="FV37" s="12">
        <f t="shared" si="120"/>
        <v>0</v>
      </c>
      <c r="FW37" s="43">
        <f t="shared" si="56"/>
        <v>0</v>
      </c>
      <c r="FX37" s="12">
        <f ca="1">'13年1-9支出明细'!BV32/9*12</f>
        <v>0</v>
      </c>
      <c r="FY37" s="12">
        <f t="shared" si="121"/>
        <v>0</v>
      </c>
      <c r="FZ37" s="43">
        <f t="shared" si="57"/>
        <v>0</v>
      </c>
      <c r="GA37" s="12">
        <f ca="1">'13年1-9支出明细'!BW32/9*12</f>
        <v>0</v>
      </c>
      <c r="GB37" s="12">
        <f t="shared" si="122"/>
        <v>0</v>
      </c>
      <c r="GC37" s="43">
        <f t="shared" si="58"/>
        <v>0</v>
      </c>
      <c r="GD37" s="12">
        <f ca="1">'13年1-9支出明细'!BX32/9*12</f>
        <v>0</v>
      </c>
      <c r="GE37" s="12">
        <f t="shared" si="123"/>
        <v>0</v>
      </c>
      <c r="GF37" s="43">
        <f t="shared" si="59"/>
        <v>0</v>
      </c>
      <c r="GG37" s="27">
        <f t="shared" ref="GG37:GG61" si="139">GJ37+GM37+GP37+GS37+GV37</f>
        <v>0</v>
      </c>
      <c r="GH37" s="27">
        <f t="shared" si="124"/>
        <v>0</v>
      </c>
      <c r="GI37" s="43">
        <f t="shared" si="60"/>
        <v>0</v>
      </c>
      <c r="GJ37" s="13">
        <f ca="1">'13年1-9支出明细'!BZ32/9*12</f>
        <v>0</v>
      </c>
      <c r="GK37" s="13">
        <f t="shared" si="125"/>
        <v>0</v>
      </c>
      <c r="GL37" s="43">
        <f t="shared" si="61"/>
        <v>0</v>
      </c>
      <c r="GM37" s="13">
        <f ca="1">'13年1-9支出明细'!CA32/9*12</f>
        <v>0</v>
      </c>
      <c r="GN37" s="13">
        <f t="shared" si="126"/>
        <v>0</v>
      </c>
      <c r="GO37" s="43">
        <f t="shared" si="62"/>
        <v>0</v>
      </c>
      <c r="GP37" s="13">
        <f ca="1">'13年1-9支出明细'!CB32/9*12</f>
        <v>0</v>
      </c>
      <c r="GQ37" s="13"/>
      <c r="GR37" s="40"/>
      <c r="GS37" s="13">
        <f ca="1">'13年1-9支出明细'!CC32/9*12</f>
        <v>0</v>
      </c>
      <c r="GT37" s="13">
        <f t="shared" si="127"/>
        <v>0</v>
      </c>
      <c r="GU37" s="43">
        <f t="shared" si="63"/>
        <v>0</v>
      </c>
      <c r="GV37" s="13">
        <f ca="1">'13年1-9支出明细'!CD32/9*12</f>
        <v>0</v>
      </c>
      <c r="GW37" s="13">
        <f t="shared" si="128"/>
        <v>0</v>
      </c>
      <c r="GX37" s="56">
        <f t="shared" si="64"/>
        <v>0</v>
      </c>
    </row>
    <row r="38" spans="1:206">
      <c r="A38" s="18">
        <v>12102</v>
      </c>
      <c r="B38" s="3" t="s">
        <v>512</v>
      </c>
      <c r="C38" s="3" t="s">
        <v>327</v>
      </c>
      <c r="D38" s="12">
        <f t="shared" si="65"/>
        <v>306063.0166666666</v>
      </c>
      <c r="E38" s="12">
        <f t="shared" si="66"/>
        <v>134919.6</v>
      </c>
      <c r="F38" s="13">
        <v>93048</v>
      </c>
      <c r="G38" s="26">
        <f t="shared" si="69"/>
        <v>113183.75436540479</v>
      </c>
      <c r="H38" s="40">
        <f t="shared" si="70"/>
        <v>1.3623398934374011E-3</v>
      </c>
      <c r="I38" s="13">
        <v>0</v>
      </c>
      <c r="J38" s="13">
        <f t="shared" si="71"/>
        <v>0</v>
      </c>
      <c r="K38" s="40">
        <f t="shared" si="5"/>
        <v>0</v>
      </c>
      <c r="L38" s="13">
        <v>41871.599999999999</v>
      </c>
      <c r="M38" s="13">
        <f t="shared" si="72"/>
        <v>50932.689464432151</v>
      </c>
      <c r="N38" s="40">
        <f t="shared" si="6"/>
        <v>1.3623398934374013E-3</v>
      </c>
      <c r="O38" s="13">
        <f ca="1">'13年1-9支出明细'!I33/9*12</f>
        <v>0</v>
      </c>
      <c r="P38" s="13">
        <v>0</v>
      </c>
      <c r="Q38" s="13">
        <f t="shared" si="73"/>
        <v>0</v>
      </c>
      <c r="R38" s="43">
        <f t="shared" si="7"/>
        <v>0</v>
      </c>
      <c r="S38" s="13">
        <f ca="1">'13年1-9支出明细'!K33/9*12</f>
        <v>0</v>
      </c>
      <c r="T38" s="13">
        <f t="shared" si="74"/>
        <v>0</v>
      </c>
      <c r="U38" s="43">
        <f t="shared" si="8"/>
        <v>0</v>
      </c>
      <c r="V38" s="13">
        <f ca="1">'13年1-9支出明细'!L33/9*12</f>
        <v>0</v>
      </c>
      <c r="W38" s="13">
        <f t="shared" si="75"/>
        <v>0</v>
      </c>
      <c r="X38" s="43">
        <f t="shared" si="9"/>
        <v>0</v>
      </c>
      <c r="Y38" s="13">
        <f ca="1">'13年1-9支出明细'!M33/9*12</f>
        <v>0</v>
      </c>
      <c r="Z38" s="13">
        <f t="shared" si="76"/>
        <v>0</v>
      </c>
      <c r="AA38" s="43">
        <f t="shared" si="10"/>
        <v>0</v>
      </c>
      <c r="AB38" s="13">
        <f ca="1">'13年1-9支出明细'!N33/9*12</f>
        <v>0</v>
      </c>
      <c r="AC38" s="13">
        <f t="shared" si="77"/>
        <v>0</v>
      </c>
      <c r="AD38" s="43">
        <f t="shared" si="11"/>
        <v>0</v>
      </c>
      <c r="AE38" s="13">
        <f ca="1">'13年1-9支出明细'!O33/9*12</f>
        <v>0</v>
      </c>
      <c r="AF38" s="13">
        <f t="shared" si="78"/>
        <v>0</v>
      </c>
      <c r="AG38" s="43">
        <f t="shared" si="12"/>
        <v>0</v>
      </c>
      <c r="AH38" s="13">
        <f ca="1">'13年1-9支出明细'!P33/9*12</f>
        <v>0</v>
      </c>
      <c r="AI38" s="13">
        <f t="shared" si="79"/>
        <v>0</v>
      </c>
      <c r="AJ38" s="43">
        <f t="shared" si="13"/>
        <v>0</v>
      </c>
      <c r="AK38" s="13">
        <f ca="1">'13年1-9支出明细'!Q33/9*12</f>
        <v>0</v>
      </c>
      <c r="AL38" s="13">
        <f t="shared" si="80"/>
        <v>0</v>
      </c>
      <c r="AM38" s="43">
        <f t="shared" si="14"/>
        <v>0</v>
      </c>
      <c r="AN38" s="13">
        <f ca="1">'13年1-9支出明细'!R33/9*12</f>
        <v>0</v>
      </c>
      <c r="AO38" s="13">
        <f t="shared" si="81"/>
        <v>0</v>
      </c>
      <c r="AP38" s="43">
        <f t="shared" si="15"/>
        <v>0</v>
      </c>
      <c r="AQ38" s="13">
        <f ca="1">'13年1-9支出明细'!S33/9*12</f>
        <v>0</v>
      </c>
      <c r="AR38" s="13">
        <f t="shared" si="82"/>
        <v>0</v>
      </c>
      <c r="AS38" s="43">
        <f t="shared" si="16"/>
        <v>0</v>
      </c>
      <c r="AT38" s="12">
        <f t="shared" si="137"/>
        <v>145373.17666666664</v>
      </c>
      <c r="AU38" s="31">
        <f t="shared" si="83"/>
        <v>176832.19326754569</v>
      </c>
      <c r="AV38" s="43">
        <f t="shared" si="17"/>
        <v>1.3925324575135391E-3</v>
      </c>
      <c r="AW38" s="13">
        <f ca="1">'13年1-9支出明细'!U33/9*12</f>
        <v>0</v>
      </c>
      <c r="AX38" s="13">
        <f t="shared" si="84"/>
        <v>0</v>
      </c>
      <c r="AY38" s="43">
        <f t="shared" si="18"/>
        <v>0</v>
      </c>
      <c r="AZ38" s="13">
        <f ca="1">'13年1-9支出明细'!V33/9*12</f>
        <v>0</v>
      </c>
      <c r="BA38" s="13">
        <f t="shared" si="85"/>
        <v>0</v>
      </c>
      <c r="BB38" s="43">
        <f t="shared" si="19"/>
        <v>0</v>
      </c>
      <c r="BC38" s="13">
        <f ca="1">'13年1-9支出明细'!W33/9*12</f>
        <v>0</v>
      </c>
      <c r="BD38" s="13">
        <f t="shared" si="86"/>
        <v>0</v>
      </c>
      <c r="BE38" s="43">
        <f t="shared" si="20"/>
        <v>0</v>
      </c>
      <c r="BF38" s="13">
        <f ca="1">'13年1-9支出明细'!X33/9*12</f>
        <v>46.666666666666664</v>
      </c>
      <c r="BG38" s="13">
        <f t="shared" si="87"/>
        <v>56.765417172343547</v>
      </c>
      <c r="BH38" s="43">
        <f t="shared" si="21"/>
        <v>6.8655291374135458E-5</v>
      </c>
      <c r="BI38" s="13">
        <f ca="1">'13年1-9支出明细'!Y33/9*12</f>
        <v>2249.3333333333335</v>
      </c>
      <c r="BJ38" s="13">
        <f t="shared" si="88"/>
        <v>2736.093107706959</v>
      </c>
      <c r="BK38" s="43">
        <f t="shared" si="22"/>
        <v>1.1126988560881935E-3</v>
      </c>
      <c r="BL38" s="13">
        <f ca="1">'13年1-9支出明细'!Z33/9*12</f>
        <v>142639.74666666664</v>
      </c>
      <c r="BM38" s="13">
        <f ca="1">Sheet2!EP32+Sheet2!V32</f>
        <v>437.43</v>
      </c>
      <c r="BN38" s="13">
        <f t="shared" si="89"/>
        <v>173507.24410480142</v>
      </c>
      <c r="BO38" s="43">
        <f t="shared" si="23"/>
        <v>1.612851847971811E-3</v>
      </c>
      <c r="BP38" s="13">
        <f ca="1">'13年1-9支出明细'!AB33/9*12</f>
        <v>583.24</v>
      </c>
      <c r="BQ38" s="13">
        <f t="shared" si="90"/>
        <v>709.45418381994966</v>
      </c>
      <c r="BR38" s="43">
        <f t="shared" si="24"/>
        <v>1.2867362417500391E-4</v>
      </c>
      <c r="BS38" s="13">
        <f ca="1">'13年1-9支出明细'!AC33/9*12</f>
        <v>0</v>
      </c>
      <c r="BT38" s="13">
        <f t="shared" si="91"/>
        <v>0</v>
      </c>
      <c r="BU38" s="43">
        <f t="shared" si="25"/>
        <v>0</v>
      </c>
      <c r="BV38" s="12">
        <f t="shared" si="130"/>
        <v>15.626666666666669</v>
      </c>
      <c r="BW38" s="30">
        <f t="shared" si="92"/>
        <v>19.008305407424757</v>
      </c>
      <c r="BX38" s="43">
        <f t="shared" si="26"/>
        <v>5.8430187871251635E-8</v>
      </c>
      <c r="BY38" s="13">
        <f ca="1">'13年1-9支出明细'!AE33/9*12</f>
        <v>15.626666666666669</v>
      </c>
      <c r="BZ38" s="13">
        <f t="shared" si="93"/>
        <v>19.008305407424757</v>
      </c>
      <c r="CA38" s="43">
        <f t="shared" si="27"/>
        <v>6.7639049313966731E-8</v>
      </c>
      <c r="CB38" s="13">
        <f ca="1">'13年1-9支出明细'!AF33/9*12</f>
        <v>0</v>
      </c>
      <c r="CC38" s="13">
        <f ca="1">Sheet2!BP32+Sheet2!ET32</f>
        <v>0</v>
      </c>
      <c r="CD38" s="13">
        <f t="shared" si="94"/>
        <v>0</v>
      </c>
      <c r="CE38" s="43">
        <f t="shared" si="28"/>
        <v>0</v>
      </c>
      <c r="CF38" s="12">
        <f t="shared" si="138"/>
        <v>15370.266666666666</v>
      </c>
      <c r="CG38" s="30">
        <f t="shared" si="95"/>
        <v>18696.419986789282</v>
      </c>
      <c r="CH38" s="43">
        <f t="shared" si="29"/>
        <v>1.5837739055200734E-4</v>
      </c>
      <c r="CI38" s="13">
        <f ca="1">'13年1-9支出明细'!AI33/9*12</f>
        <v>0</v>
      </c>
      <c r="CJ38" s="13">
        <f t="shared" si="96"/>
        <v>0</v>
      </c>
      <c r="CK38" s="43">
        <f t="shared" si="30"/>
        <v>0</v>
      </c>
      <c r="CL38" s="13">
        <f ca="1">'13年1-9支出明细'!AJ33/9*12</f>
        <v>0</v>
      </c>
      <c r="CM38" s="13">
        <f t="shared" si="97"/>
        <v>0</v>
      </c>
      <c r="CN38" s="43">
        <f t="shared" si="31"/>
        <v>0</v>
      </c>
      <c r="CO38" s="13">
        <f ca="1">'13年1-9支出明细'!AK33/9*12</f>
        <v>0</v>
      </c>
      <c r="CP38" s="13">
        <f t="shared" si="98"/>
        <v>0</v>
      </c>
      <c r="CQ38" s="43">
        <f t="shared" si="32"/>
        <v>0</v>
      </c>
      <c r="CR38" s="13">
        <f ca="1">'13年1-9支出明细'!AL33/9*12</f>
        <v>0</v>
      </c>
      <c r="CS38" s="13">
        <f t="shared" si="99"/>
        <v>0</v>
      </c>
      <c r="CT38" s="43">
        <f t="shared" si="33"/>
        <v>0</v>
      </c>
      <c r="CU38" s="13">
        <f ca="1">'13年1-9支出明细'!AM33/9*12</f>
        <v>0</v>
      </c>
      <c r="CV38" s="13">
        <f t="shared" si="100"/>
        <v>0</v>
      </c>
      <c r="CW38" s="43">
        <f t="shared" si="34"/>
        <v>0</v>
      </c>
      <c r="CX38" s="13">
        <f ca="1">'13年1-9支出明细'!AN33/9*12</f>
        <v>0</v>
      </c>
      <c r="CY38" s="13">
        <f t="shared" si="101"/>
        <v>0</v>
      </c>
      <c r="CZ38" s="13">
        <f ca="1">Sheet2!DG32+Sheet2!AD32</f>
        <v>0</v>
      </c>
      <c r="DA38" s="43">
        <f t="shared" si="35"/>
        <v>0</v>
      </c>
      <c r="DB38" s="13">
        <f ca="1">'13年1-9支出明细'!AP33/9*12</f>
        <v>0</v>
      </c>
      <c r="DC38" s="13">
        <f t="shared" si="102"/>
        <v>0</v>
      </c>
      <c r="DD38" s="43">
        <f t="shared" si="36"/>
        <v>0</v>
      </c>
      <c r="DE38" s="13">
        <f ca="1">'13年1-9支出明细'!AQ33/9*12</f>
        <v>0</v>
      </c>
      <c r="DF38" s="13">
        <f t="shared" si="103"/>
        <v>0</v>
      </c>
      <c r="DG38" s="43">
        <f t="shared" si="37"/>
        <v>0</v>
      </c>
      <c r="DH38" s="13">
        <f ca="1">'13年1-9支出明细'!AR33/9*12</f>
        <v>0</v>
      </c>
      <c r="DI38" s="13">
        <f ca="1">Sheet2!DK32+Sheet2!AH32</f>
        <v>0</v>
      </c>
      <c r="DJ38" s="13"/>
      <c r="DK38" s="43">
        <f t="shared" si="38"/>
        <v>0</v>
      </c>
      <c r="DL38" s="13">
        <f ca="1">'13年1-9支出明细'!AT33/9*12</f>
        <v>0</v>
      </c>
      <c r="DM38" s="13">
        <f t="shared" si="104"/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43">
        <f t="shared" si="40"/>
        <v>0</v>
      </c>
      <c r="DV38" s="13">
        <f ca="1">'13年1-9支出明细'!BB33/9*12</f>
        <v>1214.9333333333334</v>
      </c>
      <c r="DW38" s="13">
        <f t="shared" si="105"/>
        <v>1477.8470893554127</v>
      </c>
      <c r="DX38" s="43">
        <f t="shared" si="41"/>
        <v>5.3706845029346628E-4</v>
      </c>
      <c r="DY38" s="13">
        <f ca="1">'13年1-9支出明细'!BC33/9*12</f>
        <v>0</v>
      </c>
      <c r="DZ38" s="13">
        <f t="shared" si="106"/>
        <v>0</v>
      </c>
      <c r="EA38" s="43">
        <f t="shared" si="42"/>
        <v>0</v>
      </c>
      <c r="EB38" s="13">
        <f ca="1">'13年1-9支出明细'!BD33/9*12</f>
        <v>0</v>
      </c>
      <c r="EC38" s="13">
        <f t="shared" si="107"/>
        <v>0</v>
      </c>
      <c r="ED38" s="43">
        <f t="shared" si="43"/>
        <v>0</v>
      </c>
      <c r="EE38" s="13">
        <f ca="1">'13年1-9支出明细'!BE33/9*12</f>
        <v>0</v>
      </c>
      <c r="EF38" s="13">
        <f t="shared" si="108"/>
        <v>0</v>
      </c>
      <c r="EG38" s="13">
        <v>0</v>
      </c>
      <c r="EH38" s="43">
        <f t="shared" si="44"/>
        <v>0</v>
      </c>
      <c r="EI38" s="13">
        <f ca="1">'13年1-9支出明细'!BG33/9*12</f>
        <v>0</v>
      </c>
      <c r="EJ38" s="13">
        <f t="shared" si="109"/>
        <v>0</v>
      </c>
      <c r="EK38" s="43">
        <f t="shared" si="45"/>
        <v>0</v>
      </c>
      <c r="EL38" s="13">
        <f ca="1">'13年1-9支出明细'!BH33/9*12</f>
        <v>0</v>
      </c>
      <c r="EM38" s="13">
        <f t="shared" si="110"/>
        <v>0</v>
      </c>
      <c r="EN38" s="43">
        <f t="shared" si="46"/>
        <v>0</v>
      </c>
      <c r="EO38" s="13">
        <f ca="1">'13年1-9支出明细'!BI33/9*12</f>
        <v>9375.3333333333339</v>
      </c>
      <c r="EP38" s="13">
        <f t="shared" si="111"/>
        <v>11404.172309923819</v>
      </c>
      <c r="EQ38" s="43">
        <f t="shared" si="47"/>
        <v>7.8211072570064915E-3</v>
      </c>
      <c r="ER38" s="13">
        <f ca="1">'13年1-9支出明细'!BJ33/9*12</f>
        <v>4780</v>
      </c>
      <c r="ES38" s="13">
        <f t="shared" si="112"/>
        <v>5814.4005875100465</v>
      </c>
      <c r="ET38" s="43">
        <f t="shared" si="48"/>
        <v>2.4947274960792415E-3</v>
      </c>
      <c r="EU38" s="13">
        <f ca="1">'13年1-9支出明细'!BK33/9*12</f>
        <v>0</v>
      </c>
      <c r="EV38" s="13">
        <f t="shared" si="113"/>
        <v>0</v>
      </c>
      <c r="EW38" s="43">
        <f t="shared" si="49"/>
        <v>0</v>
      </c>
      <c r="EX38" s="13">
        <f ca="1">'13年1-9支出明细'!BL33/9*12</f>
        <v>0</v>
      </c>
      <c r="EY38" s="13">
        <f t="shared" si="114"/>
        <v>0</v>
      </c>
      <c r="EZ38" s="43">
        <f t="shared" si="50"/>
        <v>0</v>
      </c>
      <c r="FA38" s="13">
        <f ca="1">'13年1-9支出明细'!BM33/9*12</f>
        <v>0</v>
      </c>
      <c r="FB38" s="13">
        <f t="shared" si="115"/>
        <v>0</v>
      </c>
      <c r="FC38" s="43">
        <f t="shared" si="51"/>
        <v>0</v>
      </c>
      <c r="FD38" s="13">
        <f ca="1">'13年1-9支出明细'!BN33/9*12</f>
        <v>0</v>
      </c>
      <c r="FE38" s="13">
        <f ca="1">Sheet2!EX32+Sheet2!BF32</f>
        <v>0</v>
      </c>
      <c r="FF38" s="13">
        <f t="shared" si="116"/>
        <v>0</v>
      </c>
      <c r="FG38" s="43">
        <f t="shared" si="52"/>
        <v>0</v>
      </c>
      <c r="FH38" s="13">
        <f ca="1">'13年1-9支出明细'!BP33/9*12</f>
        <v>0</v>
      </c>
      <c r="FI38" s="13">
        <f t="shared" si="117"/>
        <v>0</v>
      </c>
      <c r="FJ38" s="43">
        <f t="shared" si="53"/>
        <v>0</v>
      </c>
      <c r="FK38" s="13">
        <f ca="1">'13年1-9支出明细'!BQ33/9*12</f>
        <v>0</v>
      </c>
      <c r="FL38" s="13">
        <f t="shared" si="118"/>
        <v>0</v>
      </c>
      <c r="FM38" s="43">
        <f t="shared" si="54"/>
        <v>0</v>
      </c>
      <c r="FN38" s="13">
        <f ca="1">'13年1-9支出明细'!BR33/9*12</f>
        <v>0</v>
      </c>
      <c r="FO38" s="13">
        <v>5000</v>
      </c>
      <c r="FP38" s="13"/>
      <c r="FQ38" s="43"/>
      <c r="FR38" s="13">
        <f ca="1">'13年1-9支出明细'!BT33/9*12</f>
        <v>0</v>
      </c>
      <c r="FS38" s="13">
        <f t="shared" si="119"/>
        <v>0</v>
      </c>
      <c r="FT38" s="43">
        <f t="shared" si="55"/>
        <v>0</v>
      </c>
      <c r="FU38" s="12">
        <f ca="1">'13年1-9支出明细'!BU33/9*12</f>
        <v>3717.6800000000003</v>
      </c>
      <c r="FV38" s="12">
        <f t="shared" si="120"/>
        <v>4522.1926309988185</v>
      </c>
      <c r="FW38" s="43">
        <f t="shared" si="56"/>
        <v>1.2849310241568981E-4</v>
      </c>
      <c r="FX38" s="12">
        <f ca="1">'13年1-9支出明细'!BV33/9*12</f>
        <v>0</v>
      </c>
      <c r="FY38" s="12">
        <f t="shared" si="121"/>
        <v>0</v>
      </c>
      <c r="FZ38" s="43">
        <f t="shared" si="57"/>
        <v>0</v>
      </c>
      <c r="GA38" s="12">
        <f ca="1">'13年1-9支出明细'!BW33/9*12</f>
        <v>0</v>
      </c>
      <c r="GB38" s="12">
        <f t="shared" si="122"/>
        <v>0</v>
      </c>
      <c r="GC38" s="43">
        <f t="shared" si="58"/>
        <v>0</v>
      </c>
      <c r="GD38" s="12">
        <f ca="1">'13年1-9支出明细'!BX33/9*12</f>
        <v>6666.6666666666661</v>
      </c>
      <c r="GE38" s="12">
        <f t="shared" si="123"/>
        <v>8109.3453103347929</v>
      </c>
      <c r="GF38" s="43">
        <f t="shared" si="59"/>
        <v>6.6898735883895075E-4</v>
      </c>
      <c r="GG38" s="27">
        <f t="shared" si="139"/>
        <v>0</v>
      </c>
      <c r="GH38" s="27">
        <f t="shared" si="124"/>
        <v>0</v>
      </c>
      <c r="GI38" s="43">
        <f t="shared" si="60"/>
        <v>0</v>
      </c>
      <c r="GJ38" s="13">
        <f ca="1">'13年1-9支出明细'!BZ33/9*12</f>
        <v>0</v>
      </c>
      <c r="GK38" s="13">
        <f t="shared" si="125"/>
        <v>0</v>
      </c>
      <c r="GL38" s="43">
        <f t="shared" si="61"/>
        <v>0</v>
      </c>
      <c r="GM38" s="13">
        <f ca="1">'13年1-9支出明细'!CA33/9*12</f>
        <v>0</v>
      </c>
      <c r="GN38" s="13">
        <f t="shared" si="126"/>
        <v>0</v>
      </c>
      <c r="GO38" s="43">
        <f t="shared" si="62"/>
        <v>0</v>
      </c>
      <c r="GP38" s="13">
        <f ca="1">'13年1-9支出明细'!CB33/9*12</f>
        <v>0</v>
      </c>
      <c r="GQ38" s="13"/>
      <c r="GR38" s="40"/>
      <c r="GS38" s="13">
        <f ca="1">'13年1-9支出明细'!CC33/9*12</f>
        <v>0</v>
      </c>
      <c r="GT38" s="13">
        <f t="shared" si="127"/>
        <v>0</v>
      </c>
      <c r="GU38" s="43">
        <f t="shared" si="63"/>
        <v>0</v>
      </c>
      <c r="GV38" s="13">
        <f ca="1">'13年1-9支出明细'!CD33/9*12</f>
        <v>0</v>
      </c>
      <c r="GW38" s="13">
        <f t="shared" si="128"/>
        <v>0</v>
      </c>
      <c r="GX38" s="56">
        <f t="shared" si="64"/>
        <v>0</v>
      </c>
    </row>
    <row r="39" spans="1:206">
      <c r="A39" s="18">
        <v>12103</v>
      </c>
      <c r="B39" s="3" t="s">
        <v>513</v>
      </c>
      <c r="C39" s="3" t="s">
        <v>328</v>
      </c>
      <c r="D39" s="12">
        <f t="shared" si="65"/>
        <v>2251751.5366666666</v>
      </c>
      <c r="E39" s="12">
        <f t="shared" si="66"/>
        <v>859394.8</v>
      </c>
      <c r="F39" s="13">
        <v>507864</v>
      </c>
      <c r="G39" s="26">
        <f t="shared" si="69"/>
        <v>617766.6820031805</v>
      </c>
      <c r="H39" s="40">
        <f t="shared" si="70"/>
        <v>7.4357685027157195E-3</v>
      </c>
      <c r="I39" s="13">
        <v>122992</v>
      </c>
      <c r="J39" s="13">
        <f t="shared" si="71"/>
        <v>149607.6897613045</v>
      </c>
      <c r="K39" s="40">
        <f t="shared" si="5"/>
        <v>3.3129160033894141E-3</v>
      </c>
      <c r="L39" s="13">
        <v>228538.8</v>
      </c>
      <c r="M39" s="13">
        <f t="shared" si="72"/>
        <v>277995.00690143119</v>
      </c>
      <c r="N39" s="40">
        <f t="shared" si="6"/>
        <v>7.4357685027157203E-3</v>
      </c>
      <c r="O39" s="13">
        <f ca="1">'13年1-9支出明细'!I34/9*12</f>
        <v>0</v>
      </c>
      <c r="P39" s="13">
        <v>0</v>
      </c>
      <c r="Q39" s="13">
        <f t="shared" si="73"/>
        <v>0</v>
      </c>
      <c r="R39" s="43">
        <f t="shared" si="7"/>
        <v>0</v>
      </c>
      <c r="S39" s="13">
        <f ca="1">'13年1-9支出明细'!K34/9*12</f>
        <v>0</v>
      </c>
      <c r="T39" s="13">
        <f t="shared" si="74"/>
        <v>0</v>
      </c>
      <c r="U39" s="43">
        <f t="shared" si="8"/>
        <v>0</v>
      </c>
      <c r="V39" s="13">
        <f ca="1">'13年1-9支出明细'!L34/9*12</f>
        <v>0</v>
      </c>
      <c r="W39" s="13">
        <f t="shared" si="75"/>
        <v>0</v>
      </c>
      <c r="X39" s="43">
        <f t="shared" si="9"/>
        <v>0</v>
      </c>
      <c r="Y39" s="13">
        <f ca="1">'13年1-9支出明细'!M34/9*12</f>
        <v>0</v>
      </c>
      <c r="Z39" s="13">
        <f t="shared" si="76"/>
        <v>0</v>
      </c>
      <c r="AA39" s="43">
        <f t="shared" si="10"/>
        <v>0</v>
      </c>
      <c r="AB39" s="13">
        <f ca="1">'13年1-9支出明细'!N34/9*12</f>
        <v>0</v>
      </c>
      <c r="AC39" s="13">
        <f t="shared" si="77"/>
        <v>0</v>
      </c>
      <c r="AD39" s="43">
        <f t="shared" si="11"/>
        <v>0</v>
      </c>
      <c r="AE39" s="13">
        <f ca="1">'13年1-9支出明细'!O34/9*12</f>
        <v>0</v>
      </c>
      <c r="AF39" s="13">
        <f t="shared" si="78"/>
        <v>0</v>
      </c>
      <c r="AG39" s="43">
        <f t="shared" si="12"/>
        <v>0</v>
      </c>
      <c r="AH39" s="13">
        <f ca="1">'13年1-9支出明细'!P34/9*12</f>
        <v>0</v>
      </c>
      <c r="AI39" s="13">
        <f t="shared" si="79"/>
        <v>0</v>
      </c>
      <c r="AJ39" s="43">
        <f t="shared" si="13"/>
        <v>0</v>
      </c>
      <c r="AK39" s="13">
        <f ca="1">'13年1-9支出明细'!Q34/9*12</f>
        <v>0</v>
      </c>
      <c r="AL39" s="13">
        <f t="shared" si="80"/>
        <v>0</v>
      </c>
      <c r="AM39" s="43">
        <f t="shared" si="14"/>
        <v>0</v>
      </c>
      <c r="AN39" s="13">
        <f ca="1">'13年1-9支出明细'!R34/9*12</f>
        <v>0</v>
      </c>
      <c r="AO39" s="13">
        <f t="shared" si="81"/>
        <v>0</v>
      </c>
      <c r="AP39" s="43">
        <f t="shared" si="15"/>
        <v>0</v>
      </c>
      <c r="AQ39" s="13">
        <f ca="1">'13年1-9支出明细'!S34/9*12</f>
        <v>0</v>
      </c>
      <c r="AR39" s="13">
        <f t="shared" si="82"/>
        <v>0</v>
      </c>
      <c r="AS39" s="43">
        <f t="shared" si="16"/>
        <v>0</v>
      </c>
      <c r="AT39" s="12">
        <f t="shared" si="137"/>
        <v>11751.056666666667</v>
      </c>
      <c r="AU39" s="31">
        <f t="shared" si="83"/>
        <v>14294.006440696761</v>
      </c>
      <c r="AV39" s="43">
        <f t="shared" si="17"/>
        <v>1.1256359800085675E-4</v>
      </c>
      <c r="AW39" s="13">
        <f ca="1">'13年1-9支出明细'!U34/9*12</f>
        <v>0</v>
      </c>
      <c r="AX39" s="13">
        <f t="shared" si="84"/>
        <v>0</v>
      </c>
      <c r="AY39" s="43">
        <f t="shared" si="18"/>
        <v>0</v>
      </c>
      <c r="AZ39" s="13">
        <f ca="1">'13年1-9支出明细'!V34/9*12</f>
        <v>0</v>
      </c>
      <c r="BA39" s="13">
        <f t="shared" si="85"/>
        <v>0</v>
      </c>
      <c r="BB39" s="43">
        <f t="shared" si="19"/>
        <v>0</v>
      </c>
      <c r="BC39" s="13">
        <f ca="1">'13年1-9支出明细'!W34/9*12</f>
        <v>0</v>
      </c>
      <c r="BD39" s="13">
        <f t="shared" si="86"/>
        <v>0</v>
      </c>
      <c r="BE39" s="43">
        <f t="shared" si="20"/>
        <v>0</v>
      </c>
      <c r="BF39" s="13">
        <f ca="1">'13年1-9支出明细'!X34/9*12</f>
        <v>0</v>
      </c>
      <c r="BG39" s="13">
        <f t="shared" si="87"/>
        <v>0</v>
      </c>
      <c r="BH39" s="43">
        <f t="shared" si="21"/>
        <v>0</v>
      </c>
      <c r="BI39" s="13">
        <f ca="1">'13年1-9支出明细'!Y34/9*12</f>
        <v>0</v>
      </c>
      <c r="BJ39" s="13">
        <f t="shared" si="88"/>
        <v>0</v>
      </c>
      <c r="BK39" s="43">
        <f t="shared" si="22"/>
        <v>0</v>
      </c>
      <c r="BL39" s="13">
        <f ca="1">'13年1-9支出明细'!Z34/9*12</f>
        <v>1282.5466666666666</v>
      </c>
      <c r="BM39" s="13">
        <f ca="1">Sheet2!EP33+Sheet2!V33</f>
        <v>10468.51</v>
      </c>
      <c r="BN39" s="13">
        <f t="shared" si="89"/>
        <v>1560.0920694928282</v>
      </c>
      <c r="BO39" s="43">
        <f t="shared" si="23"/>
        <v>1.4501973045966009E-5</v>
      </c>
      <c r="BP39" s="13">
        <f ca="1">'13年1-9支出明细'!AB34/9*12</f>
        <v>6178.1999999999989</v>
      </c>
      <c r="BQ39" s="13">
        <f t="shared" si="90"/>
        <v>7515.1735794465612</v>
      </c>
      <c r="BR39" s="43">
        <f t="shared" si="24"/>
        <v>1.3630261725499093E-3</v>
      </c>
      <c r="BS39" s="13">
        <f ca="1">'13年1-9支出明细'!AC34/9*12</f>
        <v>0</v>
      </c>
      <c r="BT39" s="13">
        <f t="shared" si="91"/>
        <v>0</v>
      </c>
      <c r="BU39" s="43">
        <f t="shared" si="25"/>
        <v>0</v>
      </c>
      <c r="BV39" s="12">
        <f t="shared" si="130"/>
        <v>0</v>
      </c>
      <c r="BW39" s="30">
        <f t="shared" si="92"/>
        <v>0</v>
      </c>
      <c r="BX39" s="43">
        <f t="shared" si="26"/>
        <v>0</v>
      </c>
      <c r="BY39" s="13">
        <f ca="1">'13年1-9支出明细'!AE34/9*12</f>
        <v>0</v>
      </c>
      <c r="BZ39" s="13">
        <f t="shared" si="93"/>
        <v>0</v>
      </c>
      <c r="CA39" s="43">
        <f t="shared" si="27"/>
        <v>0</v>
      </c>
      <c r="CB39" s="13">
        <f ca="1">'13年1-9支出明细'!AF34/9*12</f>
        <v>0</v>
      </c>
      <c r="CC39" s="13">
        <f ca="1">Sheet2!BP33+Sheet2!ET33</f>
        <v>0</v>
      </c>
      <c r="CD39" s="13">
        <f t="shared" si="94"/>
        <v>0</v>
      </c>
      <c r="CE39" s="43">
        <f t="shared" si="28"/>
        <v>0</v>
      </c>
      <c r="CF39" s="12">
        <f t="shared" si="138"/>
        <v>0</v>
      </c>
      <c r="CG39" s="30">
        <f t="shared" si="95"/>
        <v>0</v>
      </c>
      <c r="CH39" s="43">
        <f t="shared" si="29"/>
        <v>0</v>
      </c>
      <c r="CI39" s="13">
        <f ca="1">'13年1-9支出明细'!AI34/9*12</f>
        <v>0</v>
      </c>
      <c r="CJ39" s="13">
        <f t="shared" si="96"/>
        <v>0</v>
      </c>
      <c r="CK39" s="43">
        <f t="shared" si="30"/>
        <v>0</v>
      </c>
      <c r="CL39" s="13">
        <f ca="1">'13年1-9支出明细'!AJ34/9*12</f>
        <v>0</v>
      </c>
      <c r="CM39" s="13">
        <f t="shared" si="97"/>
        <v>0</v>
      </c>
      <c r="CN39" s="43">
        <f t="shared" si="31"/>
        <v>0</v>
      </c>
      <c r="CO39" s="13">
        <f ca="1">'13年1-9支出明细'!AK34/9*12</f>
        <v>0</v>
      </c>
      <c r="CP39" s="13">
        <f t="shared" si="98"/>
        <v>0</v>
      </c>
      <c r="CQ39" s="43">
        <f t="shared" si="32"/>
        <v>0</v>
      </c>
      <c r="CR39" s="13">
        <f ca="1">'13年1-9支出明细'!AL34/9*12</f>
        <v>0</v>
      </c>
      <c r="CS39" s="13">
        <f t="shared" si="99"/>
        <v>0</v>
      </c>
      <c r="CT39" s="43">
        <f t="shared" si="33"/>
        <v>0</v>
      </c>
      <c r="CU39" s="13">
        <f ca="1">'13年1-9支出明细'!AM34/9*12</f>
        <v>0</v>
      </c>
      <c r="CV39" s="13">
        <f t="shared" si="100"/>
        <v>0</v>
      </c>
      <c r="CW39" s="43">
        <f t="shared" si="34"/>
        <v>0</v>
      </c>
      <c r="CX39" s="13">
        <f ca="1">'13年1-9支出明细'!AN34/9*12</f>
        <v>0</v>
      </c>
      <c r="CY39" s="13">
        <f t="shared" si="101"/>
        <v>0</v>
      </c>
      <c r="CZ39" s="13">
        <f ca="1">Sheet2!DG33+Sheet2!AD33</f>
        <v>0</v>
      </c>
      <c r="DA39" s="43">
        <f t="shared" si="35"/>
        <v>0</v>
      </c>
      <c r="DB39" s="13">
        <f ca="1">'13年1-9支出明细'!AP34/9*12</f>
        <v>0</v>
      </c>
      <c r="DC39" s="13">
        <f t="shared" si="102"/>
        <v>0</v>
      </c>
      <c r="DD39" s="43">
        <f t="shared" si="36"/>
        <v>0</v>
      </c>
      <c r="DE39" s="13">
        <f ca="1">'13年1-9支出明细'!AQ34/9*12</f>
        <v>0</v>
      </c>
      <c r="DF39" s="13">
        <f t="shared" si="103"/>
        <v>0</v>
      </c>
      <c r="DG39" s="43">
        <f t="shared" si="37"/>
        <v>0</v>
      </c>
      <c r="DH39" s="13">
        <f ca="1">'13年1-9支出明细'!AR34/9*12</f>
        <v>0</v>
      </c>
      <c r="DI39" s="13">
        <f ca="1">Sheet2!DK33+Sheet2!AH33</f>
        <v>0</v>
      </c>
      <c r="DJ39" s="13"/>
      <c r="DK39" s="43">
        <f t="shared" si="38"/>
        <v>0</v>
      </c>
      <c r="DL39" s="13">
        <f ca="1">'13年1-9支出明细'!AT34/9*12</f>
        <v>0</v>
      </c>
      <c r="DM39" s="13">
        <f t="shared" si="104"/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43">
        <f t="shared" si="40"/>
        <v>0</v>
      </c>
      <c r="DV39" s="13">
        <f ca="1">'13年1-9支出明细'!BB34/9*12</f>
        <v>0</v>
      </c>
      <c r="DW39" s="13">
        <f t="shared" si="105"/>
        <v>0</v>
      </c>
      <c r="DX39" s="43">
        <f t="shared" si="41"/>
        <v>0</v>
      </c>
      <c r="DY39" s="13">
        <f ca="1">'13年1-9支出明细'!BC34/9*12</f>
        <v>0</v>
      </c>
      <c r="DZ39" s="13">
        <f t="shared" si="106"/>
        <v>0</v>
      </c>
      <c r="EA39" s="43">
        <f t="shared" si="42"/>
        <v>0</v>
      </c>
      <c r="EB39" s="13">
        <f ca="1">'13年1-9支出明细'!BD34/9*12</f>
        <v>0</v>
      </c>
      <c r="EC39" s="13">
        <f t="shared" si="107"/>
        <v>0</v>
      </c>
      <c r="ED39" s="43">
        <f t="shared" si="43"/>
        <v>0</v>
      </c>
      <c r="EE39" s="13">
        <f ca="1">'13年1-9支出明细'!BE34/9*12</f>
        <v>0</v>
      </c>
      <c r="EF39" s="13">
        <f t="shared" si="108"/>
        <v>0</v>
      </c>
      <c r="EG39" s="13">
        <v>0</v>
      </c>
      <c r="EH39" s="43">
        <f t="shared" si="44"/>
        <v>0</v>
      </c>
      <c r="EI39" s="13">
        <f ca="1">'13年1-9支出明细'!BG34/9*12</f>
        <v>0</v>
      </c>
      <c r="EJ39" s="13">
        <f t="shared" si="109"/>
        <v>0</v>
      </c>
      <c r="EK39" s="43">
        <f t="shared" si="45"/>
        <v>0</v>
      </c>
      <c r="EL39" s="13">
        <f ca="1">'13年1-9支出明细'!BH34/9*12</f>
        <v>0</v>
      </c>
      <c r="EM39" s="13">
        <f t="shared" si="110"/>
        <v>0</v>
      </c>
      <c r="EN39" s="43">
        <f t="shared" si="46"/>
        <v>0</v>
      </c>
      <c r="EO39" s="13">
        <f ca="1">'13年1-9支出明细'!BI34/9*12</f>
        <v>0</v>
      </c>
      <c r="EP39" s="13">
        <f t="shared" si="111"/>
        <v>0</v>
      </c>
      <c r="EQ39" s="43">
        <f t="shared" si="47"/>
        <v>0</v>
      </c>
      <c r="ER39" s="13">
        <f ca="1">'13年1-9支出明细'!BJ34/9*12</f>
        <v>0</v>
      </c>
      <c r="ES39" s="13">
        <f t="shared" si="112"/>
        <v>0</v>
      </c>
      <c r="ET39" s="43">
        <f t="shared" si="48"/>
        <v>0</v>
      </c>
      <c r="EU39" s="13">
        <f ca="1">'13年1-9支出明细'!BK34/9*12</f>
        <v>0</v>
      </c>
      <c r="EV39" s="13">
        <f t="shared" si="113"/>
        <v>0</v>
      </c>
      <c r="EW39" s="43">
        <f t="shared" si="49"/>
        <v>0</v>
      </c>
      <c r="EX39" s="13">
        <f ca="1">'13年1-9支出明细'!BL34/9*12</f>
        <v>0</v>
      </c>
      <c r="EY39" s="13">
        <f t="shared" si="114"/>
        <v>0</v>
      </c>
      <c r="EZ39" s="43">
        <f t="shared" si="50"/>
        <v>0</v>
      </c>
      <c r="FA39" s="13">
        <f ca="1">'13年1-9支出明细'!BM34/9*12</f>
        <v>0</v>
      </c>
      <c r="FB39" s="13">
        <f t="shared" si="115"/>
        <v>0</v>
      </c>
      <c r="FC39" s="43">
        <f t="shared" si="51"/>
        <v>0</v>
      </c>
      <c r="FD39" s="13">
        <f ca="1">'13年1-9支出明细'!BN34/9*12</f>
        <v>0</v>
      </c>
      <c r="FE39" s="13">
        <f ca="1">Sheet2!EX33+Sheet2!BF33</f>
        <v>0</v>
      </c>
      <c r="FF39" s="13">
        <f t="shared" si="116"/>
        <v>0</v>
      </c>
      <c r="FG39" s="43">
        <f t="shared" si="52"/>
        <v>0</v>
      </c>
      <c r="FH39" s="13">
        <f ca="1">'13年1-9支出明细'!BP34/9*12</f>
        <v>0</v>
      </c>
      <c r="FI39" s="13">
        <f t="shared" si="117"/>
        <v>0</v>
      </c>
      <c r="FJ39" s="43">
        <f t="shared" si="53"/>
        <v>0</v>
      </c>
      <c r="FK39" s="13">
        <f ca="1">'13年1-9支出明细'!BQ34/9*12</f>
        <v>0</v>
      </c>
      <c r="FL39" s="13">
        <f t="shared" si="118"/>
        <v>0</v>
      </c>
      <c r="FM39" s="43">
        <f t="shared" si="54"/>
        <v>0</v>
      </c>
      <c r="FN39" s="13">
        <f ca="1">'13年1-9支出明细'!BR34/9*12</f>
        <v>0</v>
      </c>
      <c r="FO39" s="13">
        <v>66551.44</v>
      </c>
      <c r="FP39" s="13"/>
      <c r="FQ39" s="43"/>
      <c r="FR39" s="13">
        <f ca="1">'13年1-9支出明细'!BT34/9*12</f>
        <v>0</v>
      </c>
      <c r="FS39" s="13">
        <f t="shared" si="119"/>
        <v>0</v>
      </c>
      <c r="FT39" s="43">
        <f t="shared" si="55"/>
        <v>0</v>
      </c>
      <c r="FU39" s="12">
        <f ca="1">'13年1-9支出明细'!BU34/9*12</f>
        <v>1291870.4266666668</v>
      </c>
      <c r="FV39" s="12">
        <f t="shared" si="120"/>
        <v>1571433.5079074311</v>
      </c>
      <c r="FW39" s="43">
        <f t="shared" si="56"/>
        <v>4.4650545243668328E-2</v>
      </c>
      <c r="FX39" s="12">
        <f ca="1">'13年1-9支出明细'!BV34/9*12</f>
        <v>0</v>
      </c>
      <c r="FY39" s="12">
        <f t="shared" si="121"/>
        <v>0</v>
      </c>
      <c r="FZ39" s="43">
        <f t="shared" si="57"/>
        <v>0</v>
      </c>
      <c r="GA39" s="12">
        <f ca="1">'13年1-9支出明细'!BW34/9*12</f>
        <v>0</v>
      </c>
      <c r="GB39" s="12">
        <f t="shared" si="122"/>
        <v>0</v>
      </c>
      <c r="GC39" s="43">
        <f t="shared" si="58"/>
        <v>0</v>
      </c>
      <c r="GD39" s="12">
        <f ca="1">'13年1-9支出明细'!BX34/9*12</f>
        <v>88735.253333333341</v>
      </c>
      <c r="GE39" s="12">
        <f t="shared" si="123"/>
        <v>107937.72157200548</v>
      </c>
      <c r="GF39" s="43">
        <f t="shared" si="59"/>
        <v>8.9044144145057815E-3</v>
      </c>
      <c r="GG39" s="27">
        <f t="shared" si="139"/>
        <v>0</v>
      </c>
      <c r="GH39" s="27">
        <f t="shared" si="124"/>
        <v>0</v>
      </c>
      <c r="GI39" s="43">
        <f t="shared" si="60"/>
        <v>0</v>
      </c>
      <c r="GJ39" s="13">
        <f ca="1">'13年1-9支出明细'!BZ34/9*12</f>
        <v>0</v>
      </c>
      <c r="GK39" s="13">
        <f t="shared" si="125"/>
        <v>0</v>
      </c>
      <c r="GL39" s="43">
        <f t="shared" si="61"/>
        <v>0</v>
      </c>
      <c r="GM39" s="13">
        <f ca="1">'13年1-9支出明细'!CA34/9*12</f>
        <v>0</v>
      </c>
      <c r="GN39" s="13">
        <f t="shared" si="126"/>
        <v>0</v>
      </c>
      <c r="GO39" s="43">
        <f t="shared" si="62"/>
        <v>0</v>
      </c>
      <c r="GP39" s="13">
        <f ca="1">'13年1-9支出明细'!CB34/9*12</f>
        <v>0</v>
      </c>
      <c r="GQ39" s="13"/>
      <c r="GR39" s="40"/>
      <c r="GS39" s="13">
        <f ca="1">'13年1-9支出明细'!CC34/9*12</f>
        <v>0</v>
      </c>
      <c r="GT39" s="13">
        <f t="shared" si="127"/>
        <v>0</v>
      </c>
      <c r="GU39" s="43">
        <f t="shared" si="63"/>
        <v>0</v>
      </c>
      <c r="GV39" s="13">
        <f ca="1">'13年1-9支出明细'!CD34/9*12</f>
        <v>0</v>
      </c>
      <c r="GW39" s="13">
        <f t="shared" si="128"/>
        <v>0</v>
      </c>
      <c r="GX39" s="56">
        <f t="shared" si="64"/>
        <v>0</v>
      </c>
    </row>
    <row r="40" spans="1:206">
      <c r="A40" s="18">
        <v>12104</v>
      </c>
      <c r="B40" s="3" t="s">
        <v>514</v>
      </c>
      <c r="C40" s="3" t="s">
        <v>329</v>
      </c>
      <c r="D40" s="12">
        <f t="shared" si="65"/>
        <v>3160748.6266666669</v>
      </c>
      <c r="E40" s="12">
        <f t="shared" si="66"/>
        <v>2120277.4666666668</v>
      </c>
      <c r="F40" s="13">
        <v>1344504</v>
      </c>
      <c r="G40" s="26">
        <f t="shared" si="69"/>
        <v>1635457.0810689558</v>
      </c>
      <c r="H40" s="40">
        <f t="shared" si="70"/>
        <v>1.9685231666302979E-2</v>
      </c>
      <c r="I40" s="13">
        <v>0</v>
      </c>
      <c r="J40" s="13">
        <f t="shared" si="71"/>
        <v>0</v>
      </c>
      <c r="K40" s="40">
        <f t="shared" si="5"/>
        <v>0</v>
      </c>
      <c r="L40" s="13">
        <v>605026.80000000005</v>
      </c>
      <c r="M40" s="13">
        <f t="shared" si="72"/>
        <v>735955.68648103008</v>
      </c>
      <c r="N40" s="40">
        <f t="shared" si="6"/>
        <v>1.9685231666302982E-2</v>
      </c>
      <c r="O40" s="13">
        <f ca="1">'13年1-9支出明细'!I35/9*12</f>
        <v>148746.66666666666</v>
      </c>
      <c r="P40" s="13">
        <v>16500</v>
      </c>
      <c r="Q40" s="13">
        <f t="shared" si="73"/>
        <v>180935.71256418986</v>
      </c>
      <c r="R40" s="43">
        <f t="shared" si="7"/>
        <v>2.2280873619553481E-2</v>
      </c>
      <c r="S40" s="13">
        <f ca="1">'13年1-9支出明细'!K35/9*12</f>
        <v>22000</v>
      </c>
      <c r="T40" s="13">
        <f t="shared" si="74"/>
        <v>26760.839524104817</v>
      </c>
      <c r="U40" s="43">
        <f t="shared" si="8"/>
        <v>9.0336066592463325E-3</v>
      </c>
      <c r="V40" s="13">
        <f ca="1">'13年1-9支出明细'!L35/9*12</f>
        <v>0</v>
      </c>
      <c r="W40" s="13">
        <f t="shared" si="75"/>
        <v>0</v>
      </c>
      <c r="X40" s="43">
        <f t="shared" si="9"/>
        <v>0</v>
      </c>
      <c r="Y40" s="13">
        <f ca="1">'13年1-9支出明细'!M35/9*12</f>
        <v>0</v>
      </c>
      <c r="Z40" s="13">
        <f t="shared" si="76"/>
        <v>0</v>
      </c>
      <c r="AA40" s="43">
        <f t="shared" si="10"/>
        <v>0</v>
      </c>
      <c r="AB40" s="13">
        <f ca="1">'13年1-9支出明细'!N35/9*12</f>
        <v>0</v>
      </c>
      <c r="AC40" s="13">
        <f t="shared" si="77"/>
        <v>0</v>
      </c>
      <c r="AD40" s="43">
        <f t="shared" si="11"/>
        <v>0</v>
      </c>
      <c r="AE40" s="13">
        <f ca="1">'13年1-9支出明细'!O35/9*12</f>
        <v>0</v>
      </c>
      <c r="AF40" s="13">
        <f t="shared" si="78"/>
        <v>0</v>
      </c>
      <c r="AG40" s="43">
        <f t="shared" si="12"/>
        <v>0</v>
      </c>
      <c r="AH40" s="13">
        <f ca="1">'13年1-9支出明细'!P35/9*12</f>
        <v>0</v>
      </c>
      <c r="AI40" s="13">
        <f t="shared" si="79"/>
        <v>0</v>
      </c>
      <c r="AJ40" s="43">
        <f t="shared" si="13"/>
        <v>0</v>
      </c>
      <c r="AK40" s="13">
        <f ca="1">'13年1-9支出明细'!Q35/9*12</f>
        <v>0</v>
      </c>
      <c r="AL40" s="13">
        <f t="shared" si="80"/>
        <v>0</v>
      </c>
      <c r="AM40" s="43">
        <f t="shared" si="14"/>
        <v>0</v>
      </c>
      <c r="AN40" s="13">
        <f ca="1">'13年1-9支出明细'!R35/9*12</f>
        <v>0</v>
      </c>
      <c r="AO40" s="13">
        <f t="shared" si="81"/>
        <v>0</v>
      </c>
      <c r="AP40" s="43">
        <f t="shared" si="15"/>
        <v>0</v>
      </c>
      <c r="AQ40" s="13">
        <f ca="1">'13年1-9支出明细'!S35/9*12</f>
        <v>0</v>
      </c>
      <c r="AR40" s="13">
        <f t="shared" si="82"/>
        <v>0</v>
      </c>
      <c r="AS40" s="43">
        <f t="shared" si="16"/>
        <v>0</v>
      </c>
      <c r="AT40" s="12">
        <f t="shared" si="137"/>
        <v>610034.17333333322</v>
      </c>
      <c r="AU40" s="31">
        <f t="shared" si="83"/>
        <v>742046.66439969419</v>
      </c>
      <c r="AV40" s="43">
        <f t="shared" si="17"/>
        <v>5.8435290886361376E-3</v>
      </c>
      <c r="AW40" s="13">
        <f ca="1">'13年1-9支出明细'!U35/9*12</f>
        <v>0</v>
      </c>
      <c r="AX40" s="13">
        <f t="shared" si="84"/>
        <v>0</v>
      </c>
      <c r="AY40" s="43">
        <f t="shared" si="18"/>
        <v>0</v>
      </c>
      <c r="AZ40" s="13">
        <f ca="1">'13年1-9支出明细'!V35/9*12</f>
        <v>5919.12</v>
      </c>
      <c r="BA40" s="13">
        <f t="shared" si="85"/>
        <v>7200.0282019963324</v>
      </c>
      <c r="BB40" s="43">
        <f t="shared" si="19"/>
        <v>6.0723870491197832E-2</v>
      </c>
      <c r="BC40" s="13">
        <f ca="1">'13年1-9支出明细'!W35/9*12</f>
        <v>0</v>
      </c>
      <c r="BD40" s="13">
        <f t="shared" si="86"/>
        <v>0</v>
      </c>
      <c r="BE40" s="43">
        <f t="shared" si="20"/>
        <v>0</v>
      </c>
      <c r="BF40" s="13">
        <f ca="1">'13年1-9支出明细'!X35/9*12</f>
        <v>2586.6666666666665</v>
      </c>
      <c r="BG40" s="13">
        <f t="shared" si="87"/>
        <v>3146.4259804098997</v>
      </c>
      <c r="BH40" s="43">
        <f t="shared" si="21"/>
        <v>3.8054647218806513E-3</v>
      </c>
      <c r="BI40" s="13">
        <f ca="1">'13年1-9支出明细'!Y35/9*12</f>
        <v>7304.9466666666667</v>
      </c>
      <c r="BJ40" s="13">
        <f t="shared" si="88"/>
        <v>8885.7502490368661</v>
      </c>
      <c r="BK40" s="43">
        <f t="shared" si="22"/>
        <v>3.6136066092702702E-3</v>
      </c>
      <c r="BL40" s="13">
        <f ca="1">'13年1-9支出明细'!Z35/9*12</f>
        <v>577347.6399999999</v>
      </c>
      <c r="BM40" s="13">
        <f ca="1">Sheet2!EP34+Sheet2!V34</f>
        <v>16875.8</v>
      </c>
      <c r="BN40" s="13">
        <f t="shared" si="89"/>
        <v>702286.70653002895</v>
      </c>
      <c r="BO40" s="43">
        <f t="shared" si="23"/>
        <v>6.528167848420397E-3</v>
      </c>
      <c r="BP40" s="13">
        <f ca="1">'13年1-9支出明细'!AB35/9*12</f>
        <v>14897.36</v>
      </c>
      <c r="BQ40" s="13">
        <f t="shared" si="90"/>
        <v>18121.17546785537</v>
      </c>
      <c r="BR40" s="43">
        <f t="shared" si="24"/>
        <v>3.2866355219802082E-3</v>
      </c>
      <c r="BS40" s="13">
        <f ca="1">'13年1-9支出明细'!AC35/9*12</f>
        <v>7603.7066666666669</v>
      </c>
      <c r="BT40" s="13">
        <f t="shared" si="91"/>
        <v>9249.1624497742105</v>
      </c>
      <c r="BU40" s="43">
        <f t="shared" si="25"/>
        <v>6.7789092733814213E-3</v>
      </c>
      <c r="BV40" s="12">
        <f t="shared" si="130"/>
        <v>7221.8533333333335</v>
      </c>
      <c r="BW40" s="30">
        <f t="shared" si="92"/>
        <v>8784.6753690888545</v>
      </c>
      <c r="BX40" s="43">
        <f t="shared" si="26"/>
        <v>2.7003471440611656E-5</v>
      </c>
      <c r="BY40" s="13">
        <f ca="1">'13年1-9支出明细'!AE35/9*12</f>
        <v>7221.8533333333335</v>
      </c>
      <c r="BZ40" s="13">
        <f t="shared" si="93"/>
        <v>8784.6753690888527</v>
      </c>
      <c r="CA40" s="43">
        <f t="shared" si="27"/>
        <v>3.1259340470450186E-5</v>
      </c>
      <c r="CB40" s="13">
        <f ca="1">'13年1-9支出明细'!AF35/9*12</f>
        <v>0</v>
      </c>
      <c r="CC40" s="13">
        <f ca="1">Sheet2!BP34+Sheet2!ET34</f>
        <v>0</v>
      </c>
      <c r="CD40" s="13">
        <f t="shared" si="94"/>
        <v>0</v>
      </c>
      <c r="CE40" s="43">
        <f t="shared" si="28"/>
        <v>0</v>
      </c>
      <c r="CF40" s="12">
        <f t="shared" si="138"/>
        <v>96933.2</v>
      </c>
      <c r="CG40" s="30">
        <f t="shared" si="95"/>
        <v>117909.71862536171</v>
      </c>
      <c r="CH40" s="43">
        <f t="shared" si="29"/>
        <v>9.9881333270226318E-4</v>
      </c>
      <c r="CI40" s="13">
        <f ca="1">'13年1-9支出明细'!AI35/9*12</f>
        <v>0</v>
      </c>
      <c r="CJ40" s="13">
        <f t="shared" si="96"/>
        <v>0</v>
      </c>
      <c r="CK40" s="43">
        <f t="shared" si="30"/>
        <v>0</v>
      </c>
      <c r="CL40" s="13">
        <f ca="1">'13年1-9支出明细'!AJ35/9*12</f>
        <v>0</v>
      </c>
      <c r="CM40" s="13">
        <f t="shared" si="97"/>
        <v>0</v>
      </c>
      <c r="CN40" s="43">
        <f t="shared" si="31"/>
        <v>0</v>
      </c>
      <c r="CO40" s="13">
        <f ca="1">'13年1-9支出明细'!AK35/9*12</f>
        <v>0</v>
      </c>
      <c r="CP40" s="13">
        <f t="shared" si="98"/>
        <v>0</v>
      </c>
      <c r="CQ40" s="43">
        <f t="shared" si="32"/>
        <v>0</v>
      </c>
      <c r="CR40" s="13">
        <f ca="1">'13年1-9支出明细'!AL35/9*12</f>
        <v>0</v>
      </c>
      <c r="CS40" s="13">
        <f t="shared" si="99"/>
        <v>0</v>
      </c>
      <c r="CT40" s="43">
        <f t="shared" si="33"/>
        <v>0</v>
      </c>
      <c r="CU40" s="13">
        <f ca="1">'13年1-9支出明细'!AM35/9*12</f>
        <v>0</v>
      </c>
      <c r="CV40" s="13">
        <f t="shared" si="100"/>
        <v>0</v>
      </c>
      <c r="CW40" s="43">
        <f t="shared" si="34"/>
        <v>0</v>
      </c>
      <c r="CX40" s="13">
        <f ca="1">'13年1-9支出明细'!AN35/9*12</f>
        <v>0</v>
      </c>
      <c r="CY40" s="13">
        <f t="shared" si="101"/>
        <v>0</v>
      </c>
      <c r="CZ40" s="13">
        <f ca="1">Sheet2!DG34+Sheet2!AD34</f>
        <v>0</v>
      </c>
      <c r="DA40" s="43">
        <f t="shared" si="35"/>
        <v>0</v>
      </c>
      <c r="DB40" s="13">
        <f ca="1">'13年1-9支出明细'!AP35/9*12</f>
        <v>0</v>
      </c>
      <c r="DC40" s="13">
        <f t="shared" si="102"/>
        <v>0</v>
      </c>
      <c r="DD40" s="43">
        <f t="shared" si="36"/>
        <v>0</v>
      </c>
      <c r="DE40" s="13">
        <f ca="1">'13年1-9支出明细'!AQ35/9*12</f>
        <v>0</v>
      </c>
      <c r="DF40" s="13">
        <f t="shared" si="103"/>
        <v>0</v>
      </c>
      <c r="DG40" s="43">
        <f t="shared" si="37"/>
        <v>0</v>
      </c>
      <c r="DH40" s="13">
        <f ca="1">'13年1-9支出明细'!AR35/9*12</f>
        <v>0</v>
      </c>
      <c r="DI40" s="13">
        <f ca="1">Sheet2!DK34+Sheet2!AH34</f>
        <v>0</v>
      </c>
      <c r="DJ40" s="13"/>
      <c r="DK40" s="43">
        <f t="shared" si="38"/>
        <v>0</v>
      </c>
      <c r="DL40" s="13">
        <f ca="1">'13年1-9支出明细'!AT35/9*12</f>
        <v>0</v>
      </c>
      <c r="DM40" s="13">
        <f t="shared" si="104"/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43">
        <f t="shared" si="40"/>
        <v>0</v>
      </c>
      <c r="DV40" s="13">
        <f ca="1">'13年1-9支出明细'!BB35/9*12</f>
        <v>22174.933333333334</v>
      </c>
      <c r="DW40" s="13">
        <f t="shared" si="105"/>
        <v>26973.628745048001</v>
      </c>
      <c r="DX40" s="43">
        <f t="shared" si="41"/>
        <v>9.8025601520200789E-3</v>
      </c>
      <c r="DY40" s="13">
        <f ca="1">'13年1-9支出明细'!BC35/9*12</f>
        <v>0</v>
      </c>
      <c r="DZ40" s="13">
        <f t="shared" si="106"/>
        <v>0</v>
      </c>
      <c r="EA40" s="43">
        <f t="shared" si="42"/>
        <v>0</v>
      </c>
      <c r="EB40" s="13">
        <f ca="1">'13年1-9支出明细'!BD35/9*12</f>
        <v>0</v>
      </c>
      <c r="EC40" s="13">
        <f t="shared" si="107"/>
        <v>0</v>
      </c>
      <c r="ED40" s="43">
        <f t="shared" si="43"/>
        <v>0</v>
      </c>
      <c r="EE40" s="13">
        <f ca="1">'13年1-9支出明细'!BE35/9*12</f>
        <v>0</v>
      </c>
      <c r="EF40" s="13">
        <f t="shared" si="108"/>
        <v>0</v>
      </c>
      <c r="EG40" s="13">
        <v>0</v>
      </c>
      <c r="EH40" s="43">
        <f t="shared" si="44"/>
        <v>0</v>
      </c>
      <c r="EI40" s="13">
        <f ca="1">'13年1-9支出明细'!BG35/9*12</f>
        <v>0</v>
      </c>
      <c r="EJ40" s="13">
        <f t="shared" si="109"/>
        <v>0</v>
      </c>
      <c r="EK40" s="43">
        <f t="shared" si="45"/>
        <v>0</v>
      </c>
      <c r="EL40" s="13">
        <f ca="1">'13年1-9支出明细'!BH35/9*12</f>
        <v>0</v>
      </c>
      <c r="EM40" s="13">
        <f t="shared" si="110"/>
        <v>0</v>
      </c>
      <c r="EN40" s="43">
        <f t="shared" si="46"/>
        <v>0</v>
      </c>
      <c r="EO40" s="13">
        <f ca="1">'13年1-9支出明细'!BI35/9*12</f>
        <v>23480</v>
      </c>
      <c r="EP40" s="13">
        <f t="shared" si="111"/>
        <v>28561.114182999139</v>
      </c>
      <c r="EQ40" s="43">
        <f t="shared" si="47"/>
        <v>1.9587527383329917E-2</v>
      </c>
      <c r="ER40" s="13">
        <f ca="1">'13年1-9支出明细'!BJ35/9*12</f>
        <v>0</v>
      </c>
      <c r="ES40" s="13">
        <f t="shared" si="112"/>
        <v>0</v>
      </c>
      <c r="ET40" s="43">
        <f t="shared" si="48"/>
        <v>0</v>
      </c>
      <c r="EU40" s="13">
        <f ca="1">'13年1-9支出明细'!BK35/9*12</f>
        <v>0</v>
      </c>
      <c r="EV40" s="13">
        <f t="shared" si="113"/>
        <v>0</v>
      </c>
      <c r="EW40" s="43">
        <f t="shared" si="49"/>
        <v>0</v>
      </c>
      <c r="EX40" s="13">
        <f ca="1">'13年1-9支出明细'!BL35/9*12</f>
        <v>0</v>
      </c>
      <c r="EY40" s="13">
        <f t="shared" si="114"/>
        <v>0</v>
      </c>
      <c r="EZ40" s="43">
        <f t="shared" si="50"/>
        <v>0</v>
      </c>
      <c r="FA40" s="13">
        <f ca="1">'13年1-9支出明细'!BM35/9*12</f>
        <v>0</v>
      </c>
      <c r="FB40" s="13">
        <f t="shared" si="115"/>
        <v>0</v>
      </c>
      <c r="FC40" s="43">
        <f t="shared" si="51"/>
        <v>0</v>
      </c>
      <c r="FD40" s="13">
        <f ca="1">'13年1-9支出明细'!BN35/9*12</f>
        <v>51278.266666666663</v>
      </c>
      <c r="FE40" s="13">
        <f ca="1">Sheet2!EX34+Sheet2!BF34</f>
        <v>0</v>
      </c>
      <c r="FF40" s="13">
        <f t="shared" si="116"/>
        <v>62374.975697314534</v>
      </c>
      <c r="FG40" s="43">
        <f t="shared" si="52"/>
        <v>3.9227386128998717E-2</v>
      </c>
      <c r="FH40" s="13">
        <f ca="1">'13年1-9支出明细'!BP35/9*12</f>
        <v>0</v>
      </c>
      <c r="FI40" s="13">
        <f t="shared" si="117"/>
        <v>0</v>
      </c>
      <c r="FJ40" s="43">
        <f t="shared" si="53"/>
        <v>0</v>
      </c>
      <c r="FK40" s="13">
        <f ca="1">'13年1-9支出明细'!BQ35/9*12</f>
        <v>0</v>
      </c>
      <c r="FL40" s="13">
        <f t="shared" si="118"/>
        <v>0</v>
      </c>
      <c r="FM40" s="43">
        <f t="shared" si="54"/>
        <v>0</v>
      </c>
      <c r="FN40" s="13">
        <f ca="1">'13年1-9支出明细'!BR35/9*12</f>
        <v>0</v>
      </c>
      <c r="FO40" s="13">
        <v>0</v>
      </c>
      <c r="FP40" s="13"/>
      <c r="FQ40" s="43"/>
      <c r="FR40" s="13">
        <f ca="1">'13年1-9支出明细'!BT35/9*12</f>
        <v>0</v>
      </c>
      <c r="FS40" s="13">
        <f t="shared" si="119"/>
        <v>0</v>
      </c>
      <c r="FT40" s="43">
        <f t="shared" si="55"/>
        <v>0</v>
      </c>
      <c r="FU40" s="12">
        <f ca="1">'13年1-9支出明细'!BU35/9*12</f>
        <v>326281.93333333335</v>
      </c>
      <c r="FV40" s="12">
        <f t="shared" si="120"/>
        <v>396889.92988854542</v>
      </c>
      <c r="FW40" s="43">
        <f t="shared" si="56"/>
        <v>1.1277188428318003E-2</v>
      </c>
      <c r="FX40" s="12">
        <f ca="1">'13年1-9支出明细'!BV35/9*12</f>
        <v>0</v>
      </c>
      <c r="FY40" s="12">
        <f t="shared" si="121"/>
        <v>0</v>
      </c>
      <c r="FZ40" s="43">
        <f t="shared" si="57"/>
        <v>0</v>
      </c>
      <c r="GA40" s="12">
        <f ca="1">'13年1-9支出明细'!BW35/9*12</f>
        <v>0</v>
      </c>
      <c r="GB40" s="12">
        <f t="shared" si="122"/>
        <v>0</v>
      </c>
      <c r="GC40" s="43">
        <f t="shared" si="58"/>
        <v>0</v>
      </c>
      <c r="GD40" s="12">
        <f ca="1">'13年1-9支出明细'!BX35/9*12</f>
        <v>0</v>
      </c>
      <c r="GE40" s="12">
        <f t="shared" si="123"/>
        <v>0</v>
      </c>
      <c r="GF40" s="43">
        <f t="shared" si="59"/>
        <v>0</v>
      </c>
      <c r="GG40" s="27">
        <f t="shared" si="139"/>
        <v>0</v>
      </c>
      <c r="GH40" s="27">
        <f t="shared" si="124"/>
        <v>0</v>
      </c>
      <c r="GI40" s="43">
        <f t="shared" si="60"/>
        <v>0</v>
      </c>
      <c r="GJ40" s="13">
        <f ca="1">'13年1-9支出明细'!BZ35/9*12</f>
        <v>0</v>
      </c>
      <c r="GK40" s="13">
        <f t="shared" si="125"/>
        <v>0</v>
      </c>
      <c r="GL40" s="43">
        <f t="shared" si="61"/>
        <v>0</v>
      </c>
      <c r="GM40" s="13">
        <f ca="1">'13年1-9支出明细'!CA35/9*12</f>
        <v>0</v>
      </c>
      <c r="GN40" s="13">
        <f t="shared" si="126"/>
        <v>0</v>
      </c>
      <c r="GO40" s="43">
        <f t="shared" si="62"/>
        <v>0</v>
      </c>
      <c r="GP40" s="13">
        <f ca="1">'13年1-9支出明细'!CB35/9*12</f>
        <v>0</v>
      </c>
      <c r="GQ40" s="13"/>
      <c r="GR40" s="40"/>
      <c r="GS40" s="13">
        <f ca="1">'13年1-9支出明细'!CC35/9*12</f>
        <v>0</v>
      </c>
      <c r="GT40" s="13">
        <f t="shared" si="127"/>
        <v>0</v>
      </c>
      <c r="GU40" s="43">
        <f t="shared" si="63"/>
        <v>0</v>
      </c>
      <c r="GV40" s="13">
        <f ca="1">'13年1-9支出明细'!CD35/9*12</f>
        <v>0</v>
      </c>
      <c r="GW40" s="13">
        <f t="shared" si="128"/>
        <v>0</v>
      </c>
      <c r="GX40" s="56">
        <f t="shared" si="64"/>
        <v>0</v>
      </c>
    </row>
    <row r="41" spans="1:206" hidden="1">
      <c r="A41" s="18">
        <v>12105</v>
      </c>
      <c r="B41" s="3" t="s">
        <v>515</v>
      </c>
      <c r="C41" s="3" t="s">
        <v>330</v>
      </c>
      <c r="D41" s="12">
        <f t="shared" si="65"/>
        <v>0</v>
      </c>
      <c r="E41" s="12">
        <f t="shared" si="66"/>
        <v>0</v>
      </c>
      <c r="F41" s="13">
        <v>0</v>
      </c>
      <c r="G41" s="26">
        <f t="shared" si="69"/>
        <v>0</v>
      </c>
      <c r="H41" s="40">
        <f t="shared" si="70"/>
        <v>0</v>
      </c>
      <c r="I41" s="13">
        <v>0</v>
      </c>
      <c r="J41" s="13">
        <f t="shared" si="71"/>
        <v>0</v>
      </c>
      <c r="K41" s="40">
        <f t="shared" si="5"/>
        <v>0</v>
      </c>
      <c r="L41" s="13">
        <v>0</v>
      </c>
      <c r="M41" s="13">
        <f t="shared" si="72"/>
        <v>0</v>
      </c>
      <c r="N41" s="40">
        <f t="shared" si="6"/>
        <v>0</v>
      </c>
      <c r="O41" s="13">
        <f ca="1">'13年1-9支出明细'!I36/9*12</f>
        <v>0</v>
      </c>
      <c r="P41" s="13">
        <v>0</v>
      </c>
      <c r="Q41" s="13">
        <f t="shared" si="73"/>
        <v>0</v>
      </c>
      <c r="R41" s="43">
        <f t="shared" si="7"/>
        <v>0</v>
      </c>
      <c r="S41" s="13">
        <f ca="1">'13年1-9支出明细'!K36/9*12</f>
        <v>0</v>
      </c>
      <c r="T41" s="13">
        <f t="shared" si="74"/>
        <v>0</v>
      </c>
      <c r="U41" s="43">
        <f t="shared" si="8"/>
        <v>0</v>
      </c>
      <c r="V41" s="13">
        <f ca="1">'13年1-9支出明细'!L36/9*12</f>
        <v>0</v>
      </c>
      <c r="W41" s="13">
        <f t="shared" si="75"/>
        <v>0</v>
      </c>
      <c r="X41" s="43">
        <f t="shared" si="9"/>
        <v>0</v>
      </c>
      <c r="Y41" s="13">
        <f ca="1">'13年1-9支出明细'!M36/9*12</f>
        <v>0</v>
      </c>
      <c r="Z41" s="13">
        <f t="shared" si="76"/>
        <v>0</v>
      </c>
      <c r="AA41" s="43">
        <f t="shared" si="10"/>
        <v>0</v>
      </c>
      <c r="AB41" s="13">
        <f ca="1">'13年1-9支出明细'!N36/9*12</f>
        <v>0</v>
      </c>
      <c r="AC41" s="13">
        <f t="shared" si="77"/>
        <v>0</v>
      </c>
      <c r="AD41" s="43">
        <f t="shared" si="11"/>
        <v>0</v>
      </c>
      <c r="AE41" s="13">
        <f ca="1">'13年1-9支出明细'!O36/9*12</f>
        <v>0</v>
      </c>
      <c r="AF41" s="13">
        <f t="shared" si="78"/>
        <v>0</v>
      </c>
      <c r="AG41" s="43">
        <f t="shared" si="12"/>
        <v>0</v>
      </c>
      <c r="AH41" s="13">
        <f ca="1">'13年1-9支出明细'!P36/9*12</f>
        <v>0</v>
      </c>
      <c r="AI41" s="13">
        <f t="shared" si="79"/>
        <v>0</v>
      </c>
      <c r="AJ41" s="43">
        <f t="shared" si="13"/>
        <v>0</v>
      </c>
      <c r="AK41" s="13">
        <f ca="1">'13年1-9支出明细'!Q36/9*12</f>
        <v>0</v>
      </c>
      <c r="AL41" s="13">
        <f t="shared" si="80"/>
        <v>0</v>
      </c>
      <c r="AM41" s="43">
        <f t="shared" si="14"/>
        <v>0</v>
      </c>
      <c r="AN41" s="13">
        <f ca="1">'13年1-9支出明细'!R36/9*12</f>
        <v>0</v>
      </c>
      <c r="AO41" s="13">
        <f t="shared" si="81"/>
        <v>0</v>
      </c>
      <c r="AP41" s="43">
        <f t="shared" si="15"/>
        <v>0</v>
      </c>
      <c r="AQ41" s="13">
        <f ca="1">'13年1-9支出明细'!S36/9*12</f>
        <v>0</v>
      </c>
      <c r="AR41" s="13">
        <f t="shared" si="82"/>
        <v>0</v>
      </c>
      <c r="AS41" s="43">
        <f t="shared" si="16"/>
        <v>0</v>
      </c>
      <c r="AT41" s="12">
        <f t="shared" si="137"/>
        <v>0</v>
      </c>
      <c r="AU41" s="31">
        <f t="shared" si="83"/>
        <v>0</v>
      </c>
      <c r="AV41" s="43">
        <f t="shared" si="17"/>
        <v>0</v>
      </c>
      <c r="AW41" s="13">
        <f ca="1">'13年1-9支出明细'!U36/9*12</f>
        <v>0</v>
      </c>
      <c r="AX41" s="13">
        <f t="shared" si="84"/>
        <v>0</v>
      </c>
      <c r="AY41" s="43">
        <f t="shared" si="18"/>
        <v>0</v>
      </c>
      <c r="AZ41" s="13">
        <f ca="1">'13年1-9支出明细'!V36/9*12</f>
        <v>0</v>
      </c>
      <c r="BA41" s="13">
        <f t="shared" si="85"/>
        <v>0</v>
      </c>
      <c r="BB41" s="43">
        <f t="shared" si="19"/>
        <v>0</v>
      </c>
      <c r="BC41" s="13">
        <f ca="1">'13年1-9支出明细'!W36/9*12</f>
        <v>0</v>
      </c>
      <c r="BD41" s="13">
        <f t="shared" si="86"/>
        <v>0</v>
      </c>
      <c r="BE41" s="43">
        <f t="shared" si="20"/>
        <v>0</v>
      </c>
      <c r="BF41" s="13">
        <f ca="1">'13年1-9支出明细'!X36/9*12</f>
        <v>0</v>
      </c>
      <c r="BG41" s="13">
        <f t="shared" si="87"/>
        <v>0</v>
      </c>
      <c r="BH41" s="43">
        <f t="shared" si="21"/>
        <v>0</v>
      </c>
      <c r="BI41" s="13">
        <f ca="1">'13年1-9支出明细'!Y36/9*12</f>
        <v>0</v>
      </c>
      <c r="BJ41" s="13">
        <f t="shared" si="88"/>
        <v>0</v>
      </c>
      <c r="BK41" s="43">
        <f t="shared" si="22"/>
        <v>0</v>
      </c>
      <c r="BL41" s="13">
        <f ca="1">'13年1-9支出明细'!Z36/9*12</f>
        <v>0</v>
      </c>
      <c r="BM41" s="13">
        <f ca="1">Sheet2!EP35+Sheet2!V35</f>
        <v>0</v>
      </c>
      <c r="BN41" s="13">
        <f t="shared" si="89"/>
        <v>0</v>
      </c>
      <c r="BO41" s="43">
        <f t="shared" si="23"/>
        <v>0</v>
      </c>
      <c r="BP41" s="13">
        <f ca="1">'13年1-9支出明细'!AB36/9*12</f>
        <v>0</v>
      </c>
      <c r="BQ41" s="13">
        <f t="shared" si="90"/>
        <v>0</v>
      </c>
      <c r="BR41" s="43">
        <f t="shared" si="24"/>
        <v>0</v>
      </c>
      <c r="BS41" s="13">
        <f ca="1">'13年1-9支出明细'!AC36/9*12</f>
        <v>0</v>
      </c>
      <c r="BT41" s="13">
        <f t="shared" si="91"/>
        <v>0</v>
      </c>
      <c r="BU41" s="43">
        <f t="shared" si="25"/>
        <v>0</v>
      </c>
      <c r="BV41" s="12">
        <f t="shared" si="130"/>
        <v>0</v>
      </c>
      <c r="BW41" s="30">
        <f t="shared" si="92"/>
        <v>0</v>
      </c>
      <c r="BX41" s="43">
        <f t="shared" si="26"/>
        <v>0</v>
      </c>
      <c r="BY41" s="13">
        <f ca="1">'13年1-9支出明细'!AE36/9*12</f>
        <v>0</v>
      </c>
      <c r="BZ41" s="13">
        <f t="shared" si="93"/>
        <v>0</v>
      </c>
      <c r="CA41" s="43">
        <f t="shared" si="27"/>
        <v>0</v>
      </c>
      <c r="CB41" s="13">
        <f ca="1">'13年1-9支出明细'!AF36/9*12</f>
        <v>0</v>
      </c>
      <c r="CC41" s="13">
        <f ca="1">Sheet2!BP35+Sheet2!ET35</f>
        <v>0</v>
      </c>
      <c r="CD41" s="13">
        <f t="shared" si="94"/>
        <v>0</v>
      </c>
      <c r="CE41" s="43">
        <f t="shared" si="28"/>
        <v>0</v>
      </c>
      <c r="CF41" s="12">
        <f t="shared" si="138"/>
        <v>0</v>
      </c>
      <c r="CG41" s="30">
        <f t="shared" si="95"/>
        <v>0</v>
      </c>
      <c r="CH41" s="43">
        <f t="shared" si="29"/>
        <v>0</v>
      </c>
      <c r="CI41" s="13">
        <f ca="1">'13年1-9支出明细'!AI36/9*12</f>
        <v>0</v>
      </c>
      <c r="CJ41" s="13">
        <f t="shared" si="96"/>
        <v>0</v>
      </c>
      <c r="CK41" s="43">
        <f t="shared" si="30"/>
        <v>0</v>
      </c>
      <c r="CL41" s="13">
        <f ca="1">'13年1-9支出明细'!AJ36/9*12</f>
        <v>0</v>
      </c>
      <c r="CM41" s="13">
        <f t="shared" si="97"/>
        <v>0</v>
      </c>
      <c r="CN41" s="43">
        <f t="shared" si="31"/>
        <v>0</v>
      </c>
      <c r="CO41" s="13">
        <f ca="1">'13年1-9支出明细'!AK36/9*12</f>
        <v>0</v>
      </c>
      <c r="CP41" s="13">
        <f t="shared" si="98"/>
        <v>0</v>
      </c>
      <c r="CQ41" s="43">
        <f t="shared" si="32"/>
        <v>0</v>
      </c>
      <c r="CR41" s="13">
        <f ca="1">'13年1-9支出明细'!AL36/9*12</f>
        <v>0</v>
      </c>
      <c r="CS41" s="13">
        <f t="shared" si="99"/>
        <v>0</v>
      </c>
      <c r="CT41" s="43">
        <f t="shared" si="33"/>
        <v>0</v>
      </c>
      <c r="CU41" s="13">
        <f ca="1">'13年1-9支出明细'!AM36/9*12</f>
        <v>0</v>
      </c>
      <c r="CV41" s="13">
        <f t="shared" si="100"/>
        <v>0</v>
      </c>
      <c r="CW41" s="43">
        <f t="shared" si="34"/>
        <v>0</v>
      </c>
      <c r="CX41" s="13">
        <f ca="1">'13年1-9支出明细'!AN36/9*12</f>
        <v>0</v>
      </c>
      <c r="CY41" s="13">
        <f t="shared" si="101"/>
        <v>0</v>
      </c>
      <c r="CZ41" s="13">
        <f ca="1">Sheet2!DG35+Sheet2!AD35</f>
        <v>0</v>
      </c>
      <c r="DA41" s="43">
        <f t="shared" si="35"/>
        <v>0</v>
      </c>
      <c r="DB41" s="13">
        <f ca="1">'13年1-9支出明细'!AP36/9*12</f>
        <v>0</v>
      </c>
      <c r="DC41" s="13">
        <f t="shared" si="102"/>
        <v>0</v>
      </c>
      <c r="DD41" s="43">
        <f t="shared" si="36"/>
        <v>0</v>
      </c>
      <c r="DE41" s="13">
        <f ca="1">'13年1-9支出明细'!AQ36/9*12</f>
        <v>0</v>
      </c>
      <c r="DF41" s="13">
        <f t="shared" si="103"/>
        <v>0</v>
      </c>
      <c r="DG41" s="43">
        <f t="shared" si="37"/>
        <v>0</v>
      </c>
      <c r="DH41" s="13">
        <f ca="1">'13年1-9支出明细'!AR36/9*12</f>
        <v>0</v>
      </c>
      <c r="DI41" s="13">
        <f ca="1">Sheet2!DK35+Sheet2!AH35</f>
        <v>0</v>
      </c>
      <c r="DJ41" s="13"/>
      <c r="DK41" s="43">
        <f t="shared" si="38"/>
        <v>0</v>
      </c>
      <c r="DL41" s="13">
        <f ca="1">'13年1-9支出明细'!AT36/9*12</f>
        <v>0</v>
      </c>
      <c r="DM41" s="13">
        <f t="shared" si="104"/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43">
        <f t="shared" si="40"/>
        <v>0</v>
      </c>
      <c r="DV41" s="13">
        <f ca="1">'13年1-9支出明细'!BB36/9*12</f>
        <v>0</v>
      </c>
      <c r="DW41" s="13">
        <f t="shared" si="105"/>
        <v>0</v>
      </c>
      <c r="DX41" s="43">
        <f t="shared" si="41"/>
        <v>0</v>
      </c>
      <c r="DY41" s="13">
        <f ca="1">'13年1-9支出明细'!BC36/9*12</f>
        <v>0</v>
      </c>
      <c r="DZ41" s="13">
        <f t="shared" si="106"/>
        <v>0</v>
      </c>
      <c r="EA41" s="43">
        <f t="shared" si="42"/>
        <v>0</v>
      </c>
      <c r="EB41" s="13">
        <f ca="1">'13年1-9支出明细'!BD36/9*12</f>
        <v>0</v>
      </c>
      <c r="EC41" s="13">
        <f t="shared" si="107"/>
        <v>0</v>
      </c>
      <c r="ED41" s="43">
        <f t="shared" si="43"/>
        <v>0</v>
      </c>
      <c r="EE41" s="13">
        <f ca="1">'13年1-9支出明细'!BE36/9*12</f>
        <v>0</v>
      </c>
      <c r="EF41" s="13">
        <f t="shared" si="108"/>
        <v>0</v>
      </c>
      <c r="EG41" s="13">
        <v>0</v>
      </c>
      <c r="EH41" s="43">
        <f t="shared" si="44"/>
        <v>0</v>
      </c>
      <c r="EI41" s="13">
        <f ca="1">'13年1-9支出明细'!BG36/9*12</f>
        <v>0</v>
      </c>
      <c r="EJ41" s="13">
        <f t="shared" si="109"/>
        <v>0</v>
      </c>
      <c r="EK41" s="43">
        <f t="shared" si="45"/>
        <v>0</v>
      </c>
      <c r="EL41" s="13">
        <f ca="1">'13年1-9支出明细'!BH36/9*12</f>
        <v>0</v>
      </c>
      <c r="EM41" s="13">
        <f t="shared" si="110"/>
        <v>0</v>
      </c>
      <c r="EN41" s="43">
        <f t="shared" si="46"/>
        <v>0</v>
      </c>
      <c r="EO41" s="13">
        <f ca="1">'13年1-9支出明细'!BI36/9*12</f>
        <v>0</v>
      </c>
      <c r="EP41" s="13">
        <f t="shared" si="111"/>
        <v>0</v>
      </c>
      <c r="EQ41" s="43">
        <f t="shared" si="47"/>
        <v>0</v>
      </c>
      <c r="ER41" s="13">
        <f ca="1">'13年1-9支出明细'!BJ36/9*12</f>
        <v>0</v>
      </c>
      <c r="ES41" s="13">
        <f t="shared" si="112"/>
        <v>0</v>
      </c>
      <c r="ET41" s="43">
        <f t="shared" si="48"/>
        <v>0</v>
      </c>
      <c r="EU41" s="13">
        <f ca="1">'13年1-9支出明细'!BK36/9*12</f>
        <v>0</v>
      </c>
      <c r="EV41" s="13">
        <f t="shared" si="113"/>
        <v>0</v>
      </c>
      <c r="EW41" s="43">
        <f t="shared" si="49"/>
        <v>0</v>
      </c>
      <c r="EX41" s="13">
        <f ca="1">'13年1-9支出明细'!BL36/9*12</f>
        <v>0</v>
      </c>
      <c r="EY41" s="13">
        <f t="shared" si="114"/>
        <v>0</v>
      </c>
      <c r="EZ41" s="43">
        <f t="shared" si="50"/>
        <v>0</v>
      </c>
      <c r="FA41" s="13">
        <f ca="1">'13年1-9支出明细'!BM36/9*12</f>
        <v>0</v>
      </c>
      <c r="FB41" s="13">
        <f t="shared" si="115"/>
        <v>0</v>
      </c>
      <c r="FC41" s="43">
        <f t="shared" si="51"/>
        <v>0</v>
      </c>
      <c r="FD41" s="13">
        <f ca="1">'13年1-9支出明细'!BN36/9*12</f>
        <v>0</v>
      </c>
      <c r="FE41" s="13">
        <f ca="1">Sheet2!EX35+Sheet2!BF35</f>
        <v>0</v>
      </c>
      <c r="FF41" s="13">
        <f t="shared" si="116"/>
        <v>0</v>
      </c>
      <c r="FG41" s="43">
        <f t="shared" si="52"/>
        <v>0</v>
      </c>
      <c r="FH41" s="13">
        <f ca="1">'13年1-9支出明细'!BP36/9*12</f>
        <v>0</v>
      </c>
      <c r="FI41" s="13">
        <f t="shared" si="117"/>
        <v>0</v>
      </c>
      <c r="FJ41" s="43">
        <f t="shared" si="53"/>
        <v>0</v>
      </c>
      <c r="FK41" s="13">
        <f ca="1">'13年1-9支出明细'!BQ36/9*12</f>
        <v>0</v>
      </c>
      <c r="FL41" s="13">
        <f t="shared" si="118"/>
        <v>0</v>
      </c>
      <c r="FM41" s="43">
        <f t="shared" si="54"/>
        <v>0</v>
      </c>
      <c r="FN41" s="13">
        <f ca="1">'13年1-9支出明细'!BR36/9*12</f>
        <v>0</v>
      </c>
      <c r="FO41" s="13">
        <v>0</v>
      </c>
      <c r="FP41" s="13"/>
      <c r="FQ41" s="43"/>
      <c r="FR41" s="13">
        <f ca="1">'13年1-9支出明细'!BT36/9*12</f>
        <v>0</v>
      </c>
      <c r="FS41" s="13">
        <f t="shared" si="119"/>
        <v>0</v>
      </c>
      <c r="FT41" s="43">
        <f t="shared" si="55"/>
        <v>0</v>
      </c>
      <c r="FU41" s="12">
        <f ca="1">'13年1-9支出明细'!BU36/9*12</f>
        <v>0</v>
      </c>
      <c r="FV41" s="12">
        <f t="shared" si="120"/>
        <v>0</v>
      </c>
      <c r="FW41" s="43">
        <f t="shared" si="56"/>
        <v>0</v>
      </c>
      <c r="FX41" s="12">
        <f ca="1">'13年1-9支出明细'!BV36/9*12</f>
        <v>0</v>
      </c>
      <c r="FY41" s="12">
        <f t="shared" si="121"/>
        <v>0</v>
      </c>
      <c r="FZ41" s="43">
        <f t="shared" si="57"/>
        <v>0</v>
      </c>
      <c r="GA41" s="12">
        <f ca="1">'13年1-9支出明细'!BW36/9*12</f>
        <v>0</v>
      </c>
      <c r="GB41" s="12">
        <f t="shared" si="122"/>
        <v>0</v>
      </c>
      <c r="GC41" s="43">
        <f t="shared" si="58"/>
        <v>0</v>
      </c>
      <c r="GD41" s="12">
        <f ca="1">'13年1-9支出明细'!BX36/9*12</f>
        <v>0</v>
      </c>
      <c r="GE41" s="12">
        <f t="shared" si="123"/>
        <v>0</v>
      </c>
      <c r="GF41" s="43">
        <f t="shared" si="59"/>
        <v>0</v>
      </c>
      <c r="GG41" s="27">
        <f t="shared" si="139"/>
        <v>0</v>
      </c>
      <c r="GH41" s="27">
        <f t="shared" si="124"/>
        <v>0</v>
      </c>
      <c r="GI41" s="43">
        <f t="shared" si="60"/>
        <v>0</v>
      </c>
      <c r="GJ41" s="13">
        <f ca="1">'13年1-9支出明细'!BZ36/9*12</f>
        <v>0</v>
      </c>
      <c r="GK41" s="13">
        <f t="shared" si="125"/>
        <v>0</v>
      </c>
      <c r="GL41" s="43">
        <f t="shared" si="61"/>
        <v>0</v>
      </c>
      <c r="GM41" s="13">
        <f ca="1">'13年1-9支出明细'!CA36/9*12</f>
        <v>0</v>
      </c>
      <c r="GN41" s="13">
        <f t="shared" si="126"/>
        <v>0</v>
      </c>
      <c r="GO41" s="43">
        <f t="shared" si="62"/>
        <v>0</v>
      </c>
      <c r="GP41" s="13">
        <f ca="1">'13年1-9支出明细'!CB36/9*12</f>
        <v>0</v>
      </c>
      <c r="GQ41" s="13"/>
      <c r="GR41" s="40"/>
      <c r="GS41" s="13">
        <f ca="1">'13年1-9支出明细'!CC36/9*12</f>
        <v>0</v>
      </c>
      <c r="GT41" s="13">
        <f t="shared" si="127"/>
        <v>0</v>
      </c>
      <c r="GU41" s="43">
        <f t="shared" si="63"/>
        <v>0</v>
      </c>
      <c r="GV41" s="13">
        <f ca="1">'13年1-9支出明细'!CD36/9*12</f>
        <v>0</v>
      </c>
      <c r="GW41" s="13">
        <f t="shared" si="128"/>
        <v>0</v>
      </c>
      <c r="GX41" s="56">
        <f t="shared" si="64"/>
        <v>0</v>
      </c>
    </row>
    <row r="42" spans="1:206">
      <c r="A42" s="18">
        <v>12106</v>
      </c>
      <c r="B42" s="3" t="s">
        <v>516</v>
      </c>
      <c r="C42" s="3" t="s">
        <v>331</v>
      </c>
      <c r="D42" s="12">
        <f t="shared" ref="D42:D61" si="140">E42+AT42+BV42+CF42+FU42+FX42+GA42+GD42+GG42</f>
        <v>105413.83666666667</v>
      </c>
      <c r="E42" s="12">
        <f t="shared" ref="E42:E61" si="141">F42+I42+L42+O42+S42+AQ42+V42+Y42+AB42+AE42+AN42</f>
        <v>104244</v>
      </c>
      <c r="F42" s="13">
        <v>0</v>
      </c>
      <c r="G42" s="26">
        <f t="shared" si="69"/>
        <v>0</v>
      </c>
      <c r="H42" s="40">
        <f t="shared" si="70"/>
        <v>0</v>
      </c>
      <c r="I42" s="13">
        <v>0</v>
      </c>
      <c r="J42" s="13">
        <f t="shared" si="71"/>
        <v>0</v>
      </c>
      <c r="K42" s="40">
        <f t="shared" si="5"/>
        <v>0</v>
      </c>
      <c r="L42" s="13">
        <v>0</v>
      </c>
      <c r="M42" s="13">
        <f t="shared" si="72"/>
        <v>0</v>
      </c>
      <c r="N42" s="40">
        <f t="shared" si="6"/>
        <v>0</v>
      </c>
      <c r="O42" s="13">
        <f ca="1">'13年1-9支出明细'!I37/9*12</f>
        <v>0</v>
      </c>
      <c r="P42" s="13">
        <v>78183</v>
      </c>
      <c r="Q42" s="13">
        <f t="shared" si="73"/>
        <v>0</v>
      </c>
      <c r="R42" s="43">
        <f t="shared" si="7"/>
        <v>0</v>
      </c>
      <c r="S42" s="13">
        <f ca="1">'13年1-9支出明细'!K37/9*12</f>
        <v>41333.333333333328</v>
      </c>
      <c r="T42" s="13">
        <f t="shared" si="74"/>
        <v>50277.940924075709</v>
      </c>
      <c r="U42" s="43">
        <f t="shared" si="8"/>
        <v>1.6972230693129472E-2</v>
      </c>
      <c r="V42" s="13">
        <f ca="1">'13年1-9支出明细'!L37/9*12</f>
        <v>0</v>
      </c>
      <c r="W42" s="13">
        <f t="shared" si="75"/>
        <v>0</v>
      </c>
      <c r="X42" s="43">
        <f t="shared" si="9"/>
        <v>0</v>
      </c>
      <c r="Y42" s="13">
        <f ca="1">'13年1-9支出明细'!M37/9*12</f>
        <v>0</v>
      </c>
      <c r="Z42" s="13">
        <f t="shared" si="76"/>
        <v>0</v>
      </c>
      <c r="AA42" s="43">
        <f t="shared" si="10"/>
        <v>0</v>
      </c>
      <c r="AB42" s="13">
        <f ca="1">'13年1-9支出明细'!N37/9*12</f>
        <v>0</v>
      </c>
      <c r="AC42" s="13">
        <f t="shared" si="77"/>
        <v>0</v>
      </c>
      <c r="AD42" s="43">
        <f t="shared" si="11"/>
        <v>0</v>
      </c>
      <c r="AE42" s="13">
        <f ca="1">'13年1-9支出明细'!O37/9*12</f>
        <v>0</v>
      </c>
      <c r="AF42" s="13">
        <f t="shared" si="78"/>
        <v>0</v>
      </c>
      <c r="AG42" s="43">
        <f t="shared" si="12"/>
        <v>0</v>
      </c>
      <c r="AH42" s="13">
        <f ca="1">'13年1-9支出明细'!P37/9*12</f>
        <v>0</v>
      </c>
      <c r="AI42" s="13">
        <f t="shared" si="79"/>
        <v>0</v>
      </c>
      <c r="AJ42" s="43">
        <f t="shared" si="13"/>
        <v>0</v>
      </c>
      <c r="AK42" s="13">
        <f ca="1">'13年1-9支出明细'!Q37/9*12</f>
        <v>0</v>
      </c>
      <c r="AL42" s="13">
        <f t="shared" si="80"/>
        <v>0</v>
      </c>
      <c r="AM42" s="43">
        <f t="shared" si="14"/>
        <v>0</v>
      </c>
      <c r="AN42" s="13">
        <f ca="1">'13年1-9支出明细'!R37/9*12</f>
        <v>0</v>
      </c>
      <c r="AO42" s="13">
        <f t="shared" si="81"/>
        <v>0</v>
      </c>
      <c r="AP42" s="43">
        <f t="shared" si="15"/>
        <v>0</v>
      </c>
      <c r="AQ42" s="13">
        <f ca="1">'13年1-9支出明细'!S37/9*12</f>
        <v>62910.666666666672</v>
      </c>
      <c r="AR42" s="13">
        <f t="shared" si="82"/>
        <v>76524.647955505323</v>
      </c>
      <c r="AS42" s="43">
        <f t="shared" si="16"/>
        <v>1.2674643017791592E-2</v>
      </c>
      <c r="AT42" s="12">
        <f t="shared" si="137"/>
        <v>970.51666666666665</v>
      </c>
      <c r="AU42" s="31">
        <f t="shared" si="83"/>
        <v>1180.5382169152633</v>
      </c>
      <c r="AV42" s="43">
        <f t="shared" si="17"/>
        <v>9.2965978310431219E-6</v>
      </c>
      <c r="AW42" s="13">
        <f ca="1">'13年1-9支出明细'!U37/9*12</f>
        <v>0</v>
      </c>
      <c r="AX42" s="13">
        <f t="shared" si="84"/>
        <v>0</v>
      </c>
      <c r="AY42" s="43">
        <f t="shared" si="18"/>
        <v>0</v>
      </c>
      <c r="AZ42" s="13">
        <f ca="1">'13年1-9支出明细'!V37/9*12</f>
        <v>0</v>
      </c>
      <c r="BA42" s="13">
        <f t="shared" si="85"/>
        <v>0</v>
      </c>
      <c r="BB42" s="43">
        <f t="shared" si="19"/>
        <v>0</v>
      </c>
      <c r="BC42" s="13">
        <f ca="1">'13年1-9支出明细'!W37/9*12</f>
        <v>0</v>
      </c>
      <c r="BD42" s="13">
        <f t="shared" si="86"/>
        <v>0</v>
      </c>
      <c r="BE42" s="43">
        <f t="shared" si="20"/>
        <v>0</v>
      </c>
      <c r="BF42" s="13">
        <f ca="1">'13年1-9支出明细'!X37/9*12</f>
        <v>22.666666666666664</v>
      </c>
      <c r="BG42" s="13">
        <f t="shared" si="87"/>
        <v>27.571774055138295</v>
      </c>
      <c r="BH42" s="43">
        <f t="shared" si="21"/>
        <v>3.3346855810294365E-5</v>
      </c>
      <c r="BI42" s="13">
        <f ca="1">'13年1-9支出明细'!Y37/9*12</f>
        <v>0</v>
      </c>
      <c r="BJ42" s="13">
        <f t="shared" si="88"/>
        <v>0</v>
      </c>
      <c r="BK42" s="43">
        <f t="shared" si="22"/>
        <v>0</v>
      </c>
      <c r="BL42" s="13">
        <f ca="1">'13年1-9支出明细'!Z37/9*12</f>
        <v>441.84000000000003</v>
      </c>
      <c r="BM42" s="13">
        <f ca="1">Sheet2!EP36+Sheet2!V36</f>
        <v>506.01</v>
      </c>
      <c r="BN42" s="13">
        <f t="shared" si="89"/>
        <v>537.45496978774884</v>
      </c>
      <c r="BO42" s="43">
        <f t="shared" si="23"/>
        <v>4.9959599421694513E-6</v>
      </c>
      <c r="BP42" s="13">
        <f ca="1">'13年1-9支出明细'!AB37/9*12</f>
        <v>674.68</v>
      </c>
      <c r="BQ42" s="13">
        <f t="shared" si="90"/>
        <v>820.68196409650159</v>
      </c>
      <c r="BR42" s="43">
        <f t="shared" si="24"/>
        <v>1.4884699396199101E-4</v>
      </c>
      <c r="BS42" s="13">
        <f ca="1">'13年1-9支出明细'!AC37/9*12</f>
        <v>0</v>
      </c>
      <c r="BT42" s="13">
        <f t="shared" si="91"/>
        <v>0</v>
      </c>
      <c r="BU42" s="43">
        <f t="shared" si="25"/>
        <v>0</v>
      </c>
      <c r="BV42" s="12">
        <f t="shared" si="130"/>
        <v>0</v>
      </c>
      <c r="BW42" s="30">
        <f t="shared" si="92"/>
        <v>0</v>
      </c>
      <c r="BX42" s="43">
        <f t="shared" si="26"/>
        <v>0</v>
      </c>
      <c r="BY42" s="13">
        <f ca="1">'13年1-9支出明细'!AE37/9*12</f>
        <v>0</v>
      </c>
      <c r="BZ42" s="13">
        <f t="shared" si="93"/>
        <v>0</v>
      </c>
      <c r="CA42" s="43">
        <f t="shared" si="27"/>
        <v>0</v>
      </c>
      <c r="CB42" s="13">
        <f ca="1">'13年1-9支出明细'!AF37/9*12</f>
        <v>0</v>
      </c>
      <c r="CC42" s="13">
        <f ca="1">Sheet2!BP36+Sheet2!ET36</f>
        <v>0</v>
      </c>
      <c r="CD42" s="13">
        <f t="shared" si="94"/>
        <v>0</v>
      </c>
      <c r="CE42" s="43">
        <f t="shared" si="28"/>
        <v>0</v>
      </c>
      <c r="CF42" s="12">
        <f t="shared" si="138"/>
        <v>0</v>
      </c>
      <c r="CG42" s="30">
        <f t="shared" si="95"/>
        <v>0</v>
      </c>
      <c r="CH42" s="43">
        <f t="shared" si="29"/>
        <v>0</v>
      </c>
      <c r="CI42" s="13">
        <f ca="1">'13年1-9支出明细'!AI37/9*12</f>
        <v>0</v>
      </c>
      <c r="CJ42" s="13">
        <f t="shared" si="96"/>
        <v>0</v>
      </c>
      <c r="CK42" s="43">
        <f t="shared" si="30"/>
        <v>0</v>
      </c>
      <c r="CL42" s="13">
        <f ca="1">'13年1-9支出明细'!AJ37/9*12</f>
        <v>0</v>
      </c>
      <c r="CM42" s="13">
        <f t="shared" si="97"/>
        <v>0</v>
      </c>
      <c r="CN42" s="43">
        <f t="shared" si="31"/>
        <v>0</v>
      </c>
      <c r="CO42" s="13">
        <f ca="1">'13年1-9支出明细'!AK37/9*12</f>
        <v>0</v>
      </c>
      <c r="CP42" s="13">
        <f t="shared" si="98"/>
        <v>0</v>
      </c>
      <c r="CQ42" s="43">
        <f t="shared" si="32"/>
        <v>0</v>
      </c>
      <c r="CR42" s="13">
        <f ca="1">'13年1-9支出明细'!AL37/9*12</f>
        <v>0</v>
      </c>
      <c r="CS42" s="13">
        <f t="shared" si="99"/>
        <v>0</v>
      </c>
      <c r="CT42" s="43">
        <f t="shared" si="33"/>
        <v>0</v>
      </c>
      <c r="CU42" s="13">
        <f ca="1">'13年1-9支出明细'!AM37/9*12</f>
        <v>0</v>
      </c>
      <c r="CV42" s="13">
        <f t="shared" si="100"/>
        <v>0</v>
      </c>
      <c r="CW42" s="43">
        <f t="shared" si="34"/>
        <v>0</v>
      </c>
      <c r="CX42" s="13">
        <f ca="1">'13年1-9支出明细'!AN37/9*12</f>
        <v>0</v>
      </c>
      <c r="CY42" s="13">
        <f t="shared" si="101"/>
        <v>0</v>
      </c>
      <c r="CZ42" s="13">
        <f ca="1">Sheet2!DG36+Sheet2!AD36</f>
        <v>0</v>
      </c>
      <c r="DA42" s="43">
        <f t="shared" si="35"/>
        <v>0</v>
      </c>
      <c r="DB42" s="13">
        <f ca="1">'13年1-9支出明细'!AP37/9*12</f>
        <v>0</v>
      </c>
      <c r="DC42" s="13">
        <f t="shared" si="102"/>
        <v>0</v>
      </c>
      <c r="DD42" s="43">
        <f t="shared" si="36"/>
        <v>0</v>
      </c>
      <c r="DE42" s="13">
        <f ca="1">'13年1-9支出明细'!AQ37/9*12</f>
        <v>0</v>
      </c>
      <c r="DF42" s="13">
        <f t="shared" si="103"/>
        <v>0</v>
      </c>
      <c r="DG42" s="43">
        <f t="shared" si="37"/>
        <v>0</v>
      </c>
      <c r="DH42" s="13">
        <f ca="1">'13年1-9支出明细'!AR37/9*12</f>
        <v>0</v>
      </c>
      <c r="DI42" s="13">
        <f ca="1">Sheet2!DK36+Sheet2!AH36</f>
        <v>0</v>
      </c>
      <c r="DJ42" s="13"/>
      <c r="DK42" s="43">
        <f t="shared" si="38"/>
        <v>0</v>
      </c>
      <c r="DL42" s="13">
        <f ca="1">'13年1-9支出明细'!AT37/9*12</f>
        <v>0</v>
      </c>
      <c r="DM42" s="13">
        <f t="shared" si="104"/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43">
        <f t="shared" si="40"/>
        <v>0</v>
      </c>
      <c r="DV42" s="13">
        <f ca="1">'13年1-9支出明细'!BB37/9*12</f>
        <v>0</v>
      </c>
      <c r="DW42" s="13">
        <f t="shared" si="105"/>
        <v>0</v>
      </c>
      <c r="DX42" s="43">
        <f t="shared" si="41"/>
        <v>0</v>
      </c>
      <c r="DY42" s="13">
        <f ca="1">'13年1-9支出明细'!BC37/9*12</f>
        <v>0</v>
      </c>
      <c r="DZ42" s="13">
        <f t="shared" si="106"/>
        <v>0</v>
      </c>
      <c r="EA42" s="43">
        <f t="shared" si="42"/>
        <v>0</v>
      </c>
      <c r="EB42" s="13">
        <f ca="1">'13年1-9支出明细'!BD37/9*12</f>
        <v>0</v>
      </c>
      <c r="EC42" s="13">
        <f t="shared" si="107"/>
        <v>0</v>
      </c>
      <c r="ED42" s="43">
        <f t="shared" si="43"/>
        <v>0</v>
      </c>
      <c r="EE42" s="13">
        <f ca="1">'13年1-9支出明细'!BE37/9*12</f>
        <v>0</v>
      </c>
      <c r="EF42" s="13">
        <f t="shared" si="108"/>
        <v>0</v>
      </c>
      <c r="EG42" s="13">
        <v>0</v>
      </c>
      <c r="EH42" s="43">
        <f t="shared" si="44"/>
        <v>0</v>
      </c>
      <c r="EI42" s="13">
        <f ca="1">'13年1-9支出明细'!BG37/9*12</f>
        <v>0</v>
      </c>
      <c r="EJ42" s="13">
        <f t="shared" si="109"/>
        <v>0</v>
      </c>
      <c r="EK42" s="43">
        <f t="shared" si="45"/>
        <v>0</v>
      </c>
      <c r="EL42" s="13">
        <f ca="1">'13年1-9支出明细'!BH37/9*12</f>
        <v>0</v>
      </c>
      <c r="EM42" s="13">
        <f t="shared" si="110"/>
        <v>0</v>
      </c>
      <c r="EN42" s="43">
        <f t="shared" si="46"/>
        <v>0</v>
      </c>
      <c r="EO42" s="13">
        <f ca="1">'13年1-9支出明细'!BI37/9*12</f>
        <v>0</v>
      </c>
      <c r="EP42" s="13">
        <f t="shared" si="111"/>
        <v>0</v>
      </c>
      <c r="EQ42" s="43">
        <f t="shared" si="47"/>
        <v>0</v>
      </c>
      <c r="ER42" s="13">
        <f ca="1">'13年1-9支出明细'!BJ37/9*12</f>
        <v>0</v>
      </c>
      <c r="ES42" s="13">
        <f t="shared" si="112"/>
        <v>0</v>
      </c>
      <c r="ET42" s="43">
        <f t="shared" si="48"/>
        <v>0</v>
      </c>
      <c r="EU42" s="13">
        <f ca="1">'13年1-9支出明细'!BK37/9*12</f>
        <v>0</v>
      </c>
      <c r="EV42" s="13">
        <f t="shared" si="113"/>
        <v>0</v>
      </c>
      <c r="EW42" s="43">
        <f t="shared" si="49"/>
        <v>0</v>
      </c>
      <c r="EX42" s="13">
        <f ca="1">'13年1-9支出明细'!BL37/9*12</f>
        <v>0</v>
      </c>
      <c r="EY42" s="13">
        <f t="shared" si="114"/>
        <v>0</v>
      </c>
      <c r="EZ42" s="43">
        <f t="shared" si="50"/>
        <v>0</v>
      </c>
      <c r="FA42" s="13">
        <f ca="1">'13年1-9支出明细'!BM37/9*12</f>
        <v>0</v>
      </c>
      <c r="FB42" s="13">
        <f t="shared" si="115"/>
        <v>0</v>
      </c>
      <c r="FC42" s="43">
        <f t="shared" si="51"/>
        <v>0</v>
      </c>
      <c r="FD42" s="13">
        <f ca="1">'13年1-9支出明细'!BN37/9*12</f>
        <v>0</v>
      </c>
      <c r="FE42" s="13">
        <f ca="1">Sheet2!EX36+Sheet2!BF36</f>
        <v>0</v>
      </c>
      <c r="FF42" s="13">
        <f t="shared" si="116"/>
        <v>0</v>
      </c>
      <c r="FG42" s="43">
        <f t="shared" si="52"/>
        <v>0</v>
      </c>
      <c r="FH42" s="13">
        <f ca="1">'13年1-9支出明细'!BP37/9*12</f>
        <v>0</v>
      </c>
      <c r="FI42" s="13">
        <f t="shared" si="117"/>
        <v>0</v>
      </c>
      <c r="FJ42" s="43">
        <f t="shared" si="53"/>
        <v>0</v>
      </c>
      <c r="FK42" s="13">
        <f ca="1">'13年1-9支出明细'!BQ37/9*12</f>
        <v>0</v>
      </c>
      <c r="FL42" s="13">
        <f t="shared" si="118"/>
        <v>0</v>
      </c>
      <c r="FM42" s="43">
        <f t="shared" si="54"/>
        <v>0</v>
      </c>
      <c r="FN42" s="13">
        <f ca="1">'13年1-9支出明细'!BR37/9*12</f>
        <v>0</v>
      </c>
      <c r="FO42" s="13">
        <v>0</v>
      </c>
      <c r="FP42" s="13"/>
      <c r="FQ42" s="43"/>
      <c r="FR42" s="13">
        <f ca="1">'13年1-9支出明细'!BT37/9*12</f>
        <v>0</v>
      </c>
      <c r="FS42" s="13">
        <f t="shared" si="119"/>
        <v>0</v>
      </c>
      <c r="FT42" s="43">
        <f t="shared" si="55"/>
        <v>0</v>
      </c>
      <c r="FU42" s="12">
        <f ca="1">'13年1-9支出明细'!BU37/9*12</f>
        <v>199.32</v>
      </c>
      <c r="FV42" s="12">
        <f t="shared" si="120"/>
        <v>242.45320608838961</v>
      </c>
      <c r="FW42" s="43">
        <f t="shared" si="56"/>
        <v>6.8890397165692825E-6</v>
      </c>
      <c r="FX42" s="12">
        <f ca="1">'13年1-9支出明细'!BV37/9*12</f>
        <v>0</v>
      </c>
      <c r="FY42" s="12">
        <f t="shared" si="121"/>
        <v>0</v>
      </c>
      <c r="FZ42" s="43">
        <f t="shared" si="57"/>
        <v>0</v>
      </c>
      <c r="GA42" s="12">
        <f ca="1">'13年1-9支出明细'!BW37/9*12</f>
        <v>0</v>
      </c>
      <c r="GB42" s="12">
        <f t="shared" si="122"/>
        <v>0</v>
      </c>
      <c r="GC42" s="43">
        <f t="shared" si="58"/>
        <v>0</v>
      </c>
      <c r="GD42" s="12">
        <f ca="1">'13年1-9支出明细'!BX37/9*12</f>
        <v>0</v>
      </c>
      <c r="GE42" s="12">
        <f t="shared" si="123"/>
        <v>0</v>
      </c>
      <c r="GF42" s="43">
        <f t="shared" si="59"/>
        <v>0</v>
      </c>
      <c r="GG42" s="27">
        <f t="shared" si="139"/>
        <v>0</v>
      </c>
      <c r="GH42" s="27">
        <f t="shared" si="124"/>
        <v>0</v>
      </c>
      <c r="GI42" s="43">
        <f t="shared" si="60"/>
        <v>0</v>
      </c>
      <c r="GJ42" s="13">
        <f ca="1">'13年1-9支出明细'!BZ37/9*12</f>
        <v>0</v>
      </c>
      <c r="GK42" s="13">
        <f t="shared" si="125"/>
        <v>0</v>
      </c>
      <c r="GL42" s="43">
        <f t="shared" si="61"/>
        <v>0</v>
      </c>
      <c r="GM42" s="13">
        <f ca="1">'13年1-9支出明细'!CA37/9*12</f>
        <v>0</v>
      </c>
      <c r="GN42" s="13">
        <f t="shared" si="126"/>
        <v>0</v>
      </c>
      <c r="GO42" s="43">
        <f t="shared" si="62"/>
        <v>0</v>
      </c>
      <c r="GP42" s="13">
        <f ca="1">'13年1-9支出明细'!CB37/9*12</f>
        <v>0</v>
      </c>
      <c r="GQ42" s="13"/>
      <c r="GR42" s="40"/>
      <c r="GS42" s="13">
        <f ca="1">'13年1-9支出明细'!CC37/9*12</f>
        <v>0</v>
      </c>
      <c r="GT42" s="13">
        <f t="shared" si="127"/>
        <v>0</v>
      </c>
      <c r="GU42" s="43">
        <f t="shared" si="63"/>
        <v>0</v>
      </c>
      <c r="GV42" s="13">
        <f ca="1">'13年1-9支出明细'!CD37/9*12</f>
        <v>0</v>
      </c>
      <c r="GW42" s="13">
        <f t="shared" si="128"/>
        <v>0</v>
      </c>
      <c r="GX42" s="56">
        <f t="shared" si="64"/>
        <v>0</v>
      </c>
    </row>
    <row r="43" spans="1:206">
      <c r="A43" s="18">
        <v>122</v>
      </c>
      <c r="B43" s="3" t="s">
        <v>517</v>
      </c>
      <c r="C43" s="3" t="s">
        <v>332</v>
      </c>
      <c r="D43" s="12">
        <f t="shared" si="140"/>
        <v>6583010.9033333333</v>
      </c>
      <c r="E43" s="12">
        <f t="shared" si="141"/>
        <v>5833978.4000000004</v>
      </c>
      <c r="F43" s="13">
        <v>2289912</v>
      </c>
      <c r="G43" s="26">
        <f t="shared" si="69"/>
        <v>2785453.0707419054</v>
      </c>
      <c r="H43" s="40">
        <f t="shared" si="70"/>
        <v>3.352719531920112E-2</v>
      </c>
      <c r="I43" s="13">
        <v>1821698</v>
      </c>
      <c r="J43" s="13">
        <f t="shared" si="71"/>
        <v>2215916.7199719409</v>
      </c>
      <c r="K43" s="40">
        <f t="shared" si="5"/>
        <v>4.9069309040770857E-2</v>
      </c>
      <c r="L43" s="13">
        <v>1030460.4</v>
      </c>
      <c r="M43" s="13">
        <f t="shared" si="72"/>
        <v>1253453.8818338574</v>
      </c>
      <c r="N43" s="40">
        <f t="shared" si="6"/>
        <v>3.3527195319201127E-2</v>
      </c>
      <c r="O43" s="13">
        <f ca="1">'13年1-9支出明细'!I38/9*12</f>
        <v>485946.66666666663</v>
      </c>
      <c r="P43" s="13">
        <v>136696</v>
      </c>
      <c r="Q43" s="13">
        <f t="shared" si="73"/>
        <v>591106.39836092363</v>
      </c>
      <c r="R43" s="43">
        <f t="shared" si="7"/>
        <v>7.2790311934227872E-2</v>
      </c>
      <c r="S43" s="13">
        <f ca="1">'13年1-9支出明细'!K38/9*12</f>
        <v>54677.333333333328</v>
      </c>
      <c r="T43" s="13">
        <f t="shared" si="74"/>
        <v>66509.606497241839</v>
      </c>
      <c r="U43" s="43">
        <f t="shared" si="8"/>
        <v>2.2451523750446886E-2</v>
      </c>
      <c r="V43" s="13">
        <f ca="1">'13年1-9支出明细'!L38/9*12</f>
        <v>0</v>
      </c>
      <c r="W43" s="13">
        <f t="shared" si="75"/>
        <v>0</v>
      </c>
      <c r="X43" s="43">
        <f t="shared" si="9"/>
        <v>0</v>
      </c>
      <c r="Y43" s="13">
        <f ca="1">'13年1-9支出明细'!M38/9*12</f>
        <v>0</v>
      </c>
      <c r="Z43" s="13">
        <f t="shared" si="76"/>
        <v>0</v>
      </c>
      <c r="AA43" s="43">
        <f t="shared" si="10"/>
        <v>0</v>
      </c>
      <c r="AB43" s="13">
        <f ca="1">'13年1-9支出明细'!N38/9*12</f>
        <v>0</v>
      </c>
      <c r="AC43" s="13">
        <f t="shared" si="77"/>
        <v>0</v>
      </c>
      <c r="AD43" s="43">
        <f t="shared" si="11"/>
        <v>0</v>
      </c>
      <c r="AE43" s="13">
        <f ca="1">'13年1-9支出明细'!O38/9*12</f>
        <v>1600</v>
      </c>
      <c r="AF43" s="13">
        <f t="shared" si="78"/>
        <v>1946.2428744803503</v>
      </c>
      <c r="AG43" s="43">
        <f t="shared" si="12"/>
        <v>2.768562055011328E-3</v>
      </c>
      <c r="AH43" s="13">
        <f ca="1">'13年1-9支出明细'!P38/9*12</f>
        <v>1600</v>
      </c>
      <c r="AI43" s="13">
        <f t="shared" si="79"/>
        <v>1946.2428744803503</v>
      </c>
      <c r="AJ43" s="43">
        <f t="shared" si="13"/>
        <v>0.27039206849932401</v>
      </c>
      <c r="AK43" s="13">
        <f ca="1">'13年1-9支出明细'!Q38/9*12</f>
        <v>0</v>
      </c>
      <c r="AL43" s="13">
        <f t="shared" si="80"/>
        <v>0</v>
      </c>
      <c r="AM43" s="43">
        <f t="shared" si="14"/>
        <v>0</v>
      </c>
      <c r="AN43" s="13">
        <f ca="1">'13年1-9支出明细'!R38/9*12</f>
        <v>0</v>
      </c>
      <c r="AO43" s="13">
        <f t="shared" si="81"/>
        <v>0</v>
      </c>
      <c r="AP43" s="43">
        <f t="shared" si="15"/>
        <v>0</v>
      </c>
      <c r="AQ43" s="13">
        <f ca="1">'13年1-9支出明细'!S38/9*12</f>
        <v>149684</v>
      </c>
      <c r="AR43" s="13">
        <f t="shared" si="82"/>
        <v>182075.88651482298</v>
      </c>
      <c r="AS43" s="43">
        <f t="shared" si="16"/>
        <v>3.0156909249228266E-2</v>
      </c>
      <c r="AT43" s="12">
        <f t="shared" si="137"/>
        <v>162820.16999999998</v>
      </c>
      <c r="AU43" s="31">
        <f t="shared" si="83"/>
        <v>198054.74730261206</v>
      </c>
      <c r="AV43" s="43">
        <f t="shared" si="17"/>
        <v>1.5596575424829443E-3</v>
      </c>
      <c r="AW43" s="13">
        <f ca="1">'13年1-9支出明细'!U38/9*12</f>
        <v>0</v>
      </c>
      <c r="AX43" s="13">
        <f t="shared" si="84"/>
        <v>0</v>
      </c>
      <c r="AY43" s="43">
        <f t="shared" si="18"/>
        <v>0</v>
      </c>
      <c r="AZ43" s="13">
        <f ca="1">'13年1-9支出明细'!V38/9*12</f>
        <v>15757.079999999998</v>
      </c>
      <c r="BA43" s="13">
        <f t="shared" si="85"/>
        <v>19166.940420385527</v>
      </c>
      <c r="BB43" s="43">
        <f t="shared" si="19"/>
        <v>0.16165086790594607</v>
      </c>
      <c r="BC43" s="13">
        <f ca="1">'13年1-9支出明细'!W38/9*12</f>
        <v>0</v>
      </c>
      <c r="BD43" s="13">
        <f t="shared" si="86"/>
        <v>0</v>
      </c>
      <c r="BE43" s="43">
        <f t="shared" si="20"/>
        <v>0</v>
      </c>
      <c r="BF43" s="13">
        <f ca="1">'13年1-9支出明细'!X38/9*12</f>
        <v>2072</v>
      </c>
      <c r="BG43" s="13">
        <f t="shared" si="87"/>
        <v>2520.3845224520537</v>
      </c>
      <c r="BH43" s="43">
        <f t="shared" si="21"/>
        <v>3.0482949370116146E-3</v>
      </c>
      <c r="BI43" s="13">
        <f ca="1">'13年1-9支出明细'!Y38/9*12</f>
        <v>9122.52</v>
      </c>
      <c r="BJ43" s="13">
        <f t="shared" si="88"/>
        <v>11096.649717065302</v>
      </c>
      <c r="BK43" s="43">
        <f t="shared" si="22"/>
        <v>4.5127226890819497E-3</v>
      </c>
      <c r="BL43" s="13">
        <f ca="1">'13年1-9支出明细'!Z38/9*12</f>
        <v>81966.240000000005</v>
      </c>
      <c r="BM43" s="13">
        <f ca="1">Sheet2!EP37+Sheet2!V37</f>
        <v>53902.33</v>
      </c>
      <c r="BN43" s="13">
        <f t="shared" si="89"/>
        <v>99703.881592466438</v>
      </c>
      <c r="BO43" s="43">
        <f t="shared" si="23"/>
        <v>9.2680620054826936E-4</v>
      </c>
      <c r="BP43" s="13">
        <f ca="1">'13年1-9支出明细'!AB38/9*12</f>
        <v>24369.773333333331</v>
      </c>
      <c r="BQ43" s="13">
        <f t="shared" si="90"/>
        <v>29643.436064188281</v>
      </c>
      <c r="BR43" s="43">
        <f t="shared" si="24"/>
        <v>5.3764266084688388E-3</v>
      </c>
      <c r="BS43" s="13">
        <f ca="1">'13年1-9支出明细'!AC38/9*12</f>
        <v>4324</v>
      </c>
      <c r="BT43" s="13">
        <f t="shared" si="91"/>
        <v>5259.7213682831471</v>
      </c>
      <c r="BU43" s="43">
        <f t="shared" si="25"/>
        <v>3.8549624522734439E-3</v>
      </c>
      <c r="BV43" s="12">
        <f t="shared" si="130"/>
        <v>6226.2666666666664</v>
      </c>
      <c r="BW43" s="30">
        <f t="shared" si="92"/>
        <v>7573.6419591340755</v>
      </c>
      <c r="BX43" s="43">
        <f t="shared" si="26"/>
        <v>2.3280840298838199E-5</v>
      </c>
      <c r="BY43" s="13">
        <f ca="1">'13年1-9支出明细'!AE38/9*12</f>
        <v>6226.2666666666664</v>
      </c>
      <c r="BZ43" s="13">
        <f t="shared" si="93"/>
        <v>7573.6419591340764</v>
      </c>
      <c r="CA43" s="43">
        <f t="shared" si="27"/>
        <v>2.6950005851657884E-5</v>
      </c>
      <c r="CB43" s="13">
        <f ca="1">'13年1-9支出明细'!AF38/9*12</f>
        <v>0</v>
      </c>
      <c r="CC43" s="13">
        <f ca="1">Sheet2!BP37+Sheet2!ET37</f>
        <v>0</v>
      </c>
      <c r="CD43" s="13">
        <f t="shared" si="94"/>
        <v>0</v>
      </c>
      <c r="CE43" s="43">
        <f t="shared" si="28"/>
        <v>0</v>
      </c>
      <c r="CF43" s="12">
        <f t="shared" si="138"/>
        <v>159949.06666666665</v>
      </c>
      <c r="CG43" s="30">
        <f t="shared" si="95"/>
        <v>194562.33204986408</v>
      </c>
      <c r="CH43" s="43">
        <f t="shared" si="29"/>
        <v>1.6481376900788355E-3</v>
      </c>
      <c r="CI43" s="13">
        <f ca="1">'13年1-9支出明细'!AI38/9*12</f>
        <v>1864</v>
      </c>
      <c r="CJ43" s="13">
        <f t="shared" si="96"/>
        <v>2267.3729487696087</v>
      </c>
      <c r="CK43" s="43">
        <f t="shared" si="30"/>
        <v>9.7737154170922575E-4</v>
      </c>
      <c r="CL43" s="13">
        <f ca="1">'13年1-9支出明细'!AJ38/9*12</f>
        <v>0</v>
      </c>
      <c r="CM43" s="13">
        <f t="shared" si="97"/>
        <v>0</v>
      </c>
      <c r="CN43" s="43">
        <f t="shared" si="31"/>
        <v>0</v>
      </c>
      <c r="CO43" s="13">
        <f ca="1">'13年1-9支出明细'!AK38/9*12</f>
        <v>0</v>
      </c>
      <c r="CP43" s="13">
        <f t="shared" si="98"/>
        <v>0</v>
      </c>
      <c r="CQ43" s="43">
        <f t="shared" si="32"/>
        <v>0</v>
      </c>
      <c r="CR43" s="13">
        <f ca="1">'13年1-9支出明细'!AL38/9*12</f>
        <v>0</v>
      </c>
      <c r="CS43" s="13">
        <f t="shared" si="99"/>
        <v>0</v>
      </c>
      <c r="CT43" s="43">
        <f t="shared" si="33"/>
        <v>0</v>
      </c>
      <c r="CU43" s="13">
        <f ca="1">'13年1-9支出明细'!AM38/9*12</f>
        <v>0</v>
      </c>
      <c r="CV43" s="13">
        <f t="shared" si="100"/>
        <v>0</v>
      </c>
      <c r="CW43" s="43">
        <f t="shared" si="34"/>
        <v>0</v>
      </c>
      <c r="CX43" s="13">
        <f ca="1">'13年1-9支出明细'!AN38/9*12</f>
        <v>0</v>
      </c>
      <c r="CY43" s="13">
        <f t="shared" si="101"/>
        <v>0</v>
      </c>
      <c r="CZ43" s="13">
        <f ca="1">Sheet2!DG37+Sheet2!AD37</f>
        <v>0</v>
      </c>
      <c r="DA43" s="43">
        <f t="shared" si="35"/>
        <v>0</v>
      </c>
      <c r="DB43" s="13">
        <f ca="1">'13年1-9支出明细'!AP38/9*12</f>
        <v>0</v>
      </c>
      <c r="DC43" s="13">
        <f t="shared" si="102"/>
        <v>0</v>
      </c>
      <c r="DD43" s="43">
        <f t="shared" si="36"/>
        <v>0</v>
      </c>
      <c r="DE43" s="13">
        <f ca="1">'13年1-9支出明细'!AQ38/9*12</f>
        <v>0</v>
      </c>
      <c r="DF43" s="13">
        <f t="shared" si="103"/>
        <v>0</v>
      </c>
      <c r="DG43" s="43">
        <f t="shared" si="37"/>
        <v>0</v>
      </c>
      <c r="DH43" s="13">
        <f ca="1">'13年1-9支出明细'!AR38/9*12</f>
        <v>0</v>
      </c>
      <c r="DI43" s="13">
        <f ca="1">Sheet2!DK37+Sheet2!AH37</f>
        <v>0</v>
      </c>
      <c r="DJ43" s="13"/>
      <c r="DK43" s="43">
        <f t="shared" si="38"/>
        <v>0</v>
      </c>
      <c r="DL43" s="13">
        <f ca="1">'13年1-9支出明细'!AT38/9*12</f>
        <v>0</v>
      </c>
      <c r="DM43" s="13">
        <f t="shared" si="104"/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43">
        <f t="shared" si="40"/>
        <v>0</v>
      </c>
      <c r="DV43" s="13">
        <f ca="1">'13年1-9支出明细'!BB38/9*12</f>
        <v>31086.26666666667</v>
      </c>
      <c r="DW43" s="13">
        <f t="shared" si="105"/>
        <v>37813.390621372528</v>
      </c>
      <c r="DX43" s="43">
        <f t="shared" si="41"/>
        <v>1.3741867644926558E-2</v>
      </c>
      <c r="DY43" s="13">
        <f ca="1">'13年1-9支出明细'!BC38/9*12</f>
        <v>0</v>
      </c>
      <c r="DZ43" s="13">
        <f t="shared" si="106"/>
        <v>0</v>
      </c>
      <c r="EA43" s="43">
        <f t="shared" si="42"/>
        <v>0</v>
      </c>
      <c r="EB43" s="13">
        <f ca="1">'13年1-9支出明细'!BD38/9*12</f>
        <v>0</v>
      </c>
      <c r="EC43" s="13">
        <f t="shared" si="107"/>
        <v>0</v>
      </c>
      <c r="ED43" s="43">
        <f t="shared" si="43"/>
        <v>0</v>
      </c>
      <c r="EE43" s="13">
        <f ca="1">'13年1-9支出明细'!BE38/9*12</f>
        <v>0</v>
      </c>
      <c r="EF43" s="13">
        <f t="shared" si="108"/>
        <v>0</v>
      </c>
      <c r="EG43" s="13">
        <v>0</v>
      </c>
      <c r="EH43" s="43">
        <f t="shared" si="44"/>
        <v>0</v>
      </c>
      <c r="EI43" s="13">
        <f ca="1">'13年1-9支出明细'!BG38/9*12</f>
        <v>80000</v>
      </c>
      <c r="EJ43" s="13">
        <f t="shared" si="109"/>
        <v>97312.143724017515</v>
      </c>
      <c r="EK43" s="43">
        <f t="shared" si="45"/>
        <v>0.42357924461701374</v>
      </c>
      <c r="EL43" s="13">
        <f ca="1">'13年1-9支出明细'!BH38/9*12</f>
        <v>0</v>
      </c>
      <c r="EM43" s="13">
        <f t="shared" si="110"/>
        <v>0</v>
      </c>
      <c r="EN43" s="43">
        <f t="shared" si="46"/>
        <v>0</v>
      </c>
      <c r="EO43" s="13">
        <f ca="1">'13年1-9支出明细'!BI38/9*12</f>
        <v>13920</v>
      </c>
      <c r="EP43" s="13">
        <f t="shared" si="111"/>
        <v>16932.313007979046</v>
      </c>
      <c r="EQ43" s="43">
        <f t="shared" si="47"/>
        <v>1.1612367171037157E-2</v>
      </c>
      <c r="ER43" s="13">
        <f ca="1">'13年1-9支出明细'!BJ38/9*12</f>
        <v>0</v>
      </c>
      <c r="ES43" s="13">
        <f t="shared" si="112"/>
        <v>0</v>
      </c>
      <c r="ET43" s="43">
        <f t="shared" si="48"/>
        <v>0</v>
      </c>
      <c r="EU43" s="13">
        <f ca="1">'13年1-9支出明细'!BK38/9*12</f>
        <v>4666.666666666667</v>
      </c>
      <c r="EV43" s="13">
        <f t="shared" si="113"/>
        <v>5676.5417172343559</v>
      </c>
      <c r="EW43" s="43">
        <f t="shared" si="49"/>
        <v>2.5429676155980406E-3</v>
      </c>
      <c r="EX43" s="13">
        <f ca="1">'13年1-9支出明细'!BL38/9*12</f>
        <v>0</v>
      </c>
      <c r="EY43" s="13">
        <f t="shared" si="114"/>
        <v>0</v>
      </c>
      <c r="EZ43" s="43">
        <f t="shared" si="50"/>
        <v>0</v>
      </c>
      <c r="FA43" s="13">
        <f ca="1">'13年1-9支出明细'!BM38/9*12</f>
        <v>0</v>
      </c>
      <c r="FB43" s="13">
        <f t="shared" si="115"/>
        <v>0</v>
      </c>
      <c r="FC43" s="43">
        <f t="shared" si="51"/>
        <v>0</v>
      </c>
      <c r="FD43" s="13">
        <f ca="1">'13年1-9支出明细'!BN38/9*12</f>
        <v>28412.133333333331</v>
      </c>
      <c r="FE43" s="13">
        <f ca="1">Sheet2!EX37+Sheet2!BF37</f>
        <v>0</v>
      </c>
      <c r="FF43" s="13">
        <f t="shared" si="116"/>
        <v>34560.570030491021</v>
      </c>
      <c r="FG43" s="43">
        <f t="shared" si="52"/>
        <v>2.1735011681659717E-2</v>
      </c>
      <c r="FH43" s="13">
        <f ca="1">'13年1-9支出明细'!BP38/9*12</f>
        <v>0</v>
      </c>
      <c r="FI43" s="13">
        <f t="shared" si="117"/>
        <v>0</v>
      </c>
      <c r="FJ43" s="43">
        <f t="shared" si="53"/>
        <v>0</v>
      </c>
      <c r="FK43" s="13">
        <f ca="1">'13年1-9支出明细'!BQ38/9*12</f>
        <v>0</v>
      </c>
      <c r="FL43" s="13">
        <f t="shared" si="118"/>
        <v>0</v>
      </c>
      <c r="FM43" s="43">
        <f t="shared" si="54"/>
        <v>0</v>
      </c>
      <c r="FN43" s="13">
        <f ca="1">'13年1-9支出明细'!BR38/9*12</f>
        <v>0</v>
      </c>
      <c r="FO43" s="13">
        <v>0</v>
      </c>
      <c r="FP43" s="13"/>
      <c r="FQ43" s="43"/>
      <c r="FR43" s="13">
        <f ca="1">'13年1-9支出明细'!BT38/9*12</f>
        <v>0</v>
      </c>
      <c r="FS43" s="13">
        <f t="shared" si="119"/>
        <v>0</v>
      </c>
      <c r="FT43" s="43">
        <f t="shared" si="55"/>
        <v>0</v>
      </c>
      <c r="FU43" s="12">
        <f ca="1">'13年1-9支出明细'!BU38/9*12</f>
        <v>383012.6</v>
      </c>
      <c r="FV43" s="12">
        <f t="shared" si="120"/>
        <v>465897.21474137029</v>
      </c>
      <c r="FW43" s="43">
        <f t="shared" si="56"/>
        <v>1.3237954110708728E-2</v>
      </c>
      <c r="FX43" s="12">
        <f ca="1">'13年1-9支出明细'!BV38/9*12</f>
        <v>0</v>
      </c>
      <c r="FY43" s="12">
        <f t="shared" si="121"/>
        <v>0</v>
      </c>
      <c r="FZ43" s="43">
        <f t="shared" si="57"/>
        <v>0</v>
      </c>
      <c r="GA43" s="12">
        <f ca="1">'13年1-9支出明细'!BW38/9*12</f>
        <v>0</v>
      </c>
      <c r="GB43" s="12">
        <f t="shared" si="122"/>
        <v>0</v>
      </c>
      <c r="GC43" s="43">
        <f t="shared" si="58"/>
        <v>0</v>
      </c>
      <c r="GD43" s="12">
        <f ca="1">'13年1-9支出明细'!BX38/9*12</f>
        <v>32000</v>
      </c>
      <c r="GE43" s="12">
        <f t="shared" si="123"/>
        <v>38924.857489607013</v>
      </c>
      <c r="GF43" s="43">
        <f t="shared" si="59"/>
        <v>3.211139322426964E-3</v>
      </c>
      <c r="GG43" s="27">
        <f t="shared" si="139"/>
        <v>5024.4000000000005</v>
      </c>
      <c r="GH43" s="27">
        <f t="shared" si="124"/>
        <v>6111.689186586922</v>
      </c>
      <c r="GI43" s="43">
        <f t="shared" si="60"/>
        <v>3.0562150378951052E-3</v>
      </c>
      <c r="GJ43" s="13">
        <f ca="1">'13年1-9支出明细'!BZ38/9*12</f>
        <v>0</v>
      </c>
      <c r="GK43" s="13">
        <f t="shared" si="125"/>
        <v>0</v>
      </c>
      <c r="GL43" s="43">
        <f t="shared" si="61"/>
        <v>0</v>
      </c>
      <c r="GM43" s="13">
        <f ca="1">'13年1-9支出明细'!CA38/9*12</f>
        <v>0</v>
      </c>
      <c r="GN43" s="13">
        <f t="shared" si="126"/>
        <v>0</v>
      </c>
      <c r="GO43" s="43">
        <f t="shared" si="62"/>
        <v>0</v>
      </c>
      <c r="GP43" s="13">
        <f ca="1">'13年1-9支出明细'!CB38/9*12</f>
        <v>0</v>
      </c>
      <c r="GQ43" s="13"/>
      <c r="GR43" s="40"/>
      <c r="GS43" s="13">
        <f ca="1">'13年1-9支出明细'!CC38/9*12</f>
        <v>0</v>
      </c>
      <c r="GT43" s="13">
        <f t="shared" si="127"/>
        <v>0</v>
      </c>
      <c r="GU43" s="43">
        <f t="shared" si="63"/>
        <v>0</v>
      </c>
      <c r="GV43" s="13">
        <f ca="1">'13年1-9支出明细'!CD38/9*12</f>
        <v>5024.4000000000005</v>
      </c>
      <c r="GW43" s="13">
        <f t="shared" si="128"/>
        <v>6111.6891865869211</v>
      </c>
      <c r="GX43" s="56">
        <f t="shared" si="64"/>
        <v>2.4280907737254331E-2</v>
      </c>
    </row>
    <row r="44" spans="1:206">
      <c r="A44" s="18">
        <v>123</v>
      </c>
      <c r="B44" s="3" t="s">
        <v>518</v>
      </c>
      <c r="C44" s="3" t="s">
        <v>333</v>
      </c>
      <c r="D44" s="12">
        <f t="shared" si="140"/>
        <v>471035.52666666667</v>
      </c>
      <c r="E44" s="12">
        <f t="shared" si="141"/>
        <v>468335.6</v>
      </c>
      <c r="F44" s="13">
        <v>241488</v>
      </c>
      <c r="G44" s="26">
        <f t="shared" si="69"/>
        <v>293746.4370453193</v>
      </c>
      <c r="H44" s="40">
        <f t="shared" si="70"/>
        <v>3.5356884208839643E-3</v>
      </c>
      <c r="I44" s="13">
        <v>118178</v>
      </c>
      <c r="J44" s="13">
        <f t="shared" si="71"/>
        <v>143751.93151271177</v>
      </c>
      <c r="K44" s="40">
        <f t="shared" si="5"/>
        <v>3.1832459627337893E-3</v>
      </c>
      <c r="L44" s="13">
        <v>108669.6</v>
      </c>
      <c r="M44" s="13">
        <f t="shared" si="72"/>
        <v>132185.89667039367</v>
      </c>
      <c r="N44" s="40">
        <f t="shared" si="6"/>
        <v>3.5356884208839648E-3</v>
      </c>
      <c r="O44" s="13">
        <f ca="1">'13年1-9支出明细'!I39/9*12</f>
        <v>0</v>
      </c>
      <c r="P44" s="13">
        <v>0</v>
      </c>
      <c r="Q44" s="13">
        <f t="shared" si="73"/>
        <v>0</v>
      </c>
      <c r="R44" s="43">
        <f t="shared" si="7"/>
        <v>0</v>
      </c>
      <c r="S44" s="13">
        <f ca="1">'13年1-9支出明细'!K39/9*12</f>
        <v>0</v>
      </c>
      <c r="T44" s="13">
        <f t="shared" si="74"/>
        <v>0</v>
      </c>
      <c r="U44" s="43">
        <f t="shared" si="8"/>
        <v>0</v>
      </c>
      <c r="V44" s="13">
        <f ca="1">'13年1-9支出明细'!L39/9*12</f>
        <v>0</v>
      </c>
      <c r="W44" s="13">
        <f t="shared" si="75"/>
        <v>0</v>
      </c>
      <c r="X44" s="43">
        <f t="shared" si="9"/>
        <v>0</v>
      </c>
      <c r="Y44" s="13">
        <f ca="1">'13年1-9支出明细'!M39/9*12</f>
        <v>0</v>
      </c>
      <c r="Z44" s="13">
        <f t="shared" si="76"/>
        <v>0</v>
      </c>
      <c r="AA44" s="43">
        <f t="shared" si="10"/>
        <v>0</v>
      </c>
      <c r="AB44" s="13">
        <f ca="1">'13年1-9支出明细'!N39/9*12</f>
        <v>0</v>
      </c>
      <c r="AC44" s="13">
        <f t="shared" si="77"/>
        <v>0</v>
      </c>
      <c r="AD44" s="43">
        <f t="shared" si="11"/>
        <v>0</v>
      </c>
      <c r="AE44" s="13">
        <f ca="1">'13年1-9支出明细'!O39/9*12</f>
        <v>0</v>
      </c>
      <c r="AF44" s="13">
        <f t="shared" si="78"/>
        <v>0</v>
      </c>
      <c r="AG44" s="43">
        <f t="shared" si="12"/>
        <v>0</v>
      </c>
      <c r="AH44" s="13">
        <f ca="1">'13年1-9支出明细'!P39/9*12</f>
        <v>0</v>
      </c>
      <c r="AI44" s="13">
        <f t="shared" si="79"/>
        <v>0</v>
      </c>
      <c r="AJ44" s="43">
        <f t="shared" si="13"/>
        <v>0</v>
      </c>
      <c r="AK44" s="13">
        <f ca="1">'13年1-9支出明细'!Q39/9*12</f>
        <v>0</v>
      </c>
      <c r="AL44" s="13">
        <f t="shared" si="80"/>
        <v>0</v>
      </c>
      <c r="AM44" s="43">
        <f t="shared" si="14"/>
        <v>0</v>
      </c>
      <c r="AN44" s="13">
        <f ca="1">'13年1-9支出明细'!R39/9*12</f>
        <v>0</v>
      </c>
      <c r="AO44" s="13">
        <f t="shared" si="81"/>
        <v>0</v>
      </c>
      <c r="AP44" s="43">
        <f t="shared" si="15"/>
        <v>0</v>
      </c>
      <c r="AQ44" s="13">
        <f ca="1">'13年1-9支出明细'!S39/9*12</f>
        <v>0</v>
      </c>
      <c r="AR44" s="13">
        <f t="shared" si="82"/>
        <v>0</v>
      </c>
      <c r="AS44" s="43">
        <f t="shared" si="16"/>
        <v>0</v>
      </c>
      <c r="AT44" s="12">
        <f t="shared" si="137"/>
        <v>2322.34</v>
      </c>
      <c r="AU44" s="31">
        <f t="shared" si="83"/>
        <v>2824.8985482004355</v>
      </c>
      <c r="AV44" s="43">
        <f t="shared" si="17"/>
        <v>2.2245739561688465E-5</v>
      </c>
      <c r="AW44" s="13">
        <f ca="1">'13年1-9支出明细'!U39/9*12</f>
        <v>0</v>
      </c>
      <c r="AX44" s="13">
        <f t="shared" si="84"/>
        <v>0</v>
      </c>
      <c r="AY44" s="43">
        <f t="shared" si="18"/>
        <v>0</v>
      </c>
      <c r="AZ44" s="13">
        <f ca="1">'13年1-9支出明细'!V39/9*12</f>
        <v>0</v>
      </c>
      <c r="BA44" s="13">
        <f t="shared" si="85"/>
        <v>0</v>
      </c>
      <c r="BB44" s="43">
        <f t="shared" si="19"/>
        <v>0</v>
      </c>
      <c r="BC44" s="13">
        <f ca="1">'13年1-9支出明细'!W39/9*12</f>
        <v>0</v>
      </c>
      <c r="BD44" s="13">
        <f t="shared" si="86"/>
        <v>0</v>
      </c>
      <c r="BE44" s="43">
        <f t="shared" si="20"/>
        <v>0</v>
      </c>
      <c r="BF44" s="13">
        <f ca="1">'13年1-9支出明细'!X39/9*12</f>
        <v>417.73333333333335</v>
      </c>
      <c r="BG44" s="13">
        <f t="shared" si="87"/>
        <v>508.13157714557821</v>
      </c>
      <c r="BH44" s="43">
        <f t="shared" si="21"/>
        <v>6.1456293678618977E-4</v>
      </c>
      <c r="BI44" s="13">
        <f ca="1">'13年1-9支出明细'!Y39/9*12</f>
        <v>309.33333333333337</v>
      </c>
      <c r="BJ44" s="13">
        <f t="shared" si="88"/>
        <v>376.27362239953442</v>
      </c>
      <c r="BK44" s="43">
        <f t="shared" si="22"/>
        <v>1.5302082668195666E-4</v>
      </c>
      <c r="BL44" s="13">
        <f ca="1">'13年1-9支出明细'!Z39/9*12</f>
        <v>316.13333333333333</v>
      </c>
      <c r="BM44" s="13">
        <f ca="1">Sheet2!EP38+Sheet2!V38</f>
        <v>1279.1400000000001</v>
      </c>
      <c r="BN44" s="13">
        <f t="shared" si="89"/>
        <v>384.54515461607593</v>
      </c>
      <c r="BO44" s="43">
        <f t="shared" si="23"/>
        <v>3.5745733064408739E-6</v>
      </c>
      <c r="BP44" s="13">
        <f ca="1">'13年1-9支出明细'!AB39/9*12</f>
        <v>1705.52</v>
      </c>
      <c r="BQ44" s="13">
        <f t="shared" si="90"/>
        <v>2074.5975920523292</v>
      </c>
      <c r="BR44" s="43">
        <f t="shared" si="24"/>
        <v>3.7626952798668246E-4</v>
      </c>
      <c r="BS44" s="13">
        <f ca="1">'13年1-9支出明细'!AC39/9*12</f>
        <v>0</v>
      </c>
      <c r="BT44" s="13">
        <f t="shared" si="91"/>
        <v>0</v>
      </c>
      <c r="BU44" s="43">
        <f t="shared" si="25"/>
        <v>0</v>
      </c>
      <c r="BV44" s="12">
        <f t="shared" si="130"/>
        <v>0</v>
      </c>
      <c r="BW44" s="30">
        <f t="shared" si="92"/>
        <v>0</v>
      </c>
      <c r="BX44" s="43">
        <f t="shared" si="26"/>
        <v>0</v>
      </c>
      <c r="BY44" s="13">
        <f ca="1">'13年1-9支出明细'!AE39/9*12</f>
        <v>0</v>
      </c>
      <c r="BZ44" s="13">
        <f t="shared" si="93"/>
        <v>0</v>
      </c>
      <c r="CA44" s="43">
        <f t="shared" si="27"/>
        <v>0</v>
      </c>
      <c r="CB44" s="13">
        <f ca="1">'13年1-9支出明细'!AF39/9*12</f>
        <v>0</v>
      </c>
      <c r="CC44" s="13">
        <f ca="1">Sheet2!BP38+Sheet2!ET38</f>
        <v>0</v>
      </c>
      <c r="CD44" s="13">
        <f t="shared" si="94"/>
        <v>0</v>
      </c>
      <c r="CE44" s="43">
        <f t="shared" si="28"/>
        <v>0</v>
      </c>
      <c r="CF44" s="12">
        <f t="shared" si="138"/>
        <v>36.666666666666664</v>
      </c>
      <c r="CG44" s="30">
        <f t="shared" si="95"/>
        <v>44.601399206841364</v>
      </c>
      <c r="CH44" s="43">
        <f t="shared" si="29"/>
        <v>3.7781849286329467E-7</v>
      </c>
      <c r="CI44" s="13">
        <f ca="1">'13年1-9支出明细'!AI39/9*12</f>
        <v>0</v>
      </c>
      <c r="CJ44" s="13">
        <f t="shared" si="96"/>
        <v>0</v>
      </c>
      <c r="CK44" s="43">
        <f t="shared" si="30"/>
        <v>0</v>
      </c>
      <c r="CL44" s="13">
        <f ca="1">'13年1-9支出明细'!AJ39/9*12</f>
        <v>0</v>
      </c>
      <c r="CM44" s="13">
        <f t="shared" si="97"/>
        <v>0</v>
      </c>
      <c r="CN44" s="43">
        <f t="shared" si="31"/>
        <v>0</v>
      </c>
      <c r="CO44" s="13">
        <f ca="1">'13年1-9支出明细'!AK39/9*12</f>
        <v>0</v>
      </c>
      <c r="CP44" s="13">
        <f t="shared" si="98"/>
        <v>0</v>
      </c>
      <c r="CQ44" s="43">
        <f t="shared" si="32"/>
        <v>0</v>
      </c>
      <c r="CR44" s="13">
        <f ca="1">'13年1-9支出明细'!AL39/9*12</f>
        <v>0</v>
      </c>
      <c r="CS44" s="13">
        <f t="shared" si="99"/>
        <v>0</v>
      </c>
      <c r="CT44" s="43">
        <f t="shared" si="33"/>
        <v>0</v>
      </c>
      <c r="CU44" s="13">
        <f ca="1">'13年1-9支出明细'!AM39/9*12</f>
        <v>0</v>
      </c>
      <c r="CV44" s="13">
        <f t="shared" si="100"/>
        <v>0</v>
      </c>
      <c r="CW44" s="43">
        <f t="shared" si="34"/>
        <v>0</v>
      </c>
      <c r="CX44" s="13">
        <f ca="1">'13年1-9支出明细'!AN39/9*12</f>
        <v>0</v>
      </c>
      <c r="CY44" s="13">
        <f t="shared" si="101"/>
        <v>0</v>
      </c>
      <c r="CZ44" s="13">
        <f ca="1">Sheet2!DG38+Sheet2!AD38</f>
        <v>0</v>
      </c>
      <c r="DA44" s="43">
        <f t="shared" si="35"/>
        <v>0</v>
      </c>
      <c r="DB44" s="13">
        <f ca="1">'13年1-9支出明细'!AP39/9*12</f>
        <v>0</v>
      </c>
      <c r="DC44" s="13">
        <f t="shared" si="102"/>
        <v>0</v>
      </c>
      <c r="DD44" s="43">
        <f t="shared" si="36"/>
        <v>0</v>
      </c>
      <c r="DE44" s="13">
        <f ca="1">'13年1-9支出明细'!AQ39/9*12</f>
        <v>0</v>
      </c>
      <c r="DF44" s="13">
        <f t="shared" si="103"/>
        <v>0</v>
      </c>
      <c r="DG44" s="43">
        <f t="shared" si="37"/>
        <v>0</v>
      </c>
      <c r="DH44" s="13">
        <f ca="1">'13年1-9支出明细'!AR39/9*12</f>
        <v>0</v>
      </c>
      <c r="DI44" s="13">
        <f ca="1">Sheet2!DK38+Sheet2!AH38</f>
        <v>0</v>
      </c>
      <c r="DJ44" s="13"/>
      <c r="DK44" s="43">
        <f t="shared" si="38"/>
        <v>0</v>
      </c>
      <c r="DL44" s="13">
        <f ca="1">'13年1-9支出明细'!AT39/9*12</f>
        <v>0</v>
      </c>
      <c r="DM44" s="13">
        <f t="shared" si="104"/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43">
        <f t="shared" si="40"/>
        <v>0</v>
      </c>
      <c r="DV44" s="13">
        <f ca="1">'13年1-9支出明细'!BB39/9*12</f>
        <v>0</v>
      </c>
      <c r="DW44" s="13">
        <f t="shared" si="105"/>
        <v>0</v>
      </c>
      <c r="DX44" s="43">
        <f t="shared" si="41"/>
        <v>0</v>
      </c>
      <c r="DY44" s="13">
        <f ca="1">'13年1-9支出明细'!BC39/9*12</f>
        <v>0</v>
      </c>
      <c r="DZ44" s="13">
        <f t="shared" si="106"/>
        <v>0</v>
      </c>
      <c r="EA44" s="43">
        <f t="shared" si="42"/>
        <v>0</v>
      </c>
      <c r="EB44" s="13">
        <f ca="1">'13年1-9支出明细'!BD39/9*12</f>
        <v>0</v>
      </c>
      <c r="EC44" s="13">
        <f t="shared" si="107"/>
        <v>0</v>
      </c>
      <c r="ED44" s="43">
        <f t="shared" si="43"/>
        <v>0</v>
      </c>
      <c r="EE44" s="13">
        <f ca="1">'13年1-9支出明细'!BE39/9*12</f>
        <v>0</v>
      </c>
      <c r="EF44" s="13">
        <f t="shared" si="108"/>
        <v>0</v>
      </c>
      <c r="EG44" s="13">
        <v>0</v>
      </c>
      <c r="EH44" s="43">
        <f t="shared" si="44"/>
        <v>0</v>
      </c>
      <c r="EI44" s="13">
        <f ca="1">'13年1-9支出明细'!BG39/9*12</f>
        <v>0</v>
      </c>
      <c r="EJ44" s="13">
        <f t="shared" si="109"/>
        <v>0</v>
      </c>
      <c r="EK44" s="43">
        <f t="shared" si="45"/>
        <v>0</v>
      </c>
      <c r="EL44" s="13">
        <f ca="1">'13年1-9支出明细'!BH39/9*12</f>
        <v>0</v>
      </c>
      <c r="EM44" s="13">
        <f t="shared" si="110"/>
        <v>0</v>
      </c>
      <c r="EN44" s="43">
        <f t="shared" si="46"/>
        <v>0</v>
      </c>
      <c r="EO44" s="13">
        <f ca="1">'13年1-9支出明细'!BI39/9*12</f>
        <v>0</v>
      </c>
      <c r="EP44" s="13">
        <f t="shared" si="111"/>
        <v>0</v>
      </c>
      <c r="EQ44" s="43">
        <f t="shared" si="47"/>
        <v>0</v>
      </c>
      <c r="ER44" s="13">
        <f ca="1">'13年1-9支出明细'!BJ39/9*12</f>
        <v>0</v>
      </c>
      <c r="ES44" s="13">
        <f t="shared" si="112"/>
        <v>0</v>
      </c>
      <c r="ET44" s="43">
        <f t="shared" si="48"/>
        <v>0</v>
      </c>
      <c r="EU44" s="13">
        <f ca="1">'13年1-9支出明细'!BK39/9*12</f>
        <v>0</v>
      </c>
      <c r="EV44" s="13">
        <f t="shared" si="113"/>
        <v>0</v>
      </c>
      <c r="EW44" s="43">
        <f t="shared" si="49"/>
        <v>0</v>
      </c>
      <c r="EX44" s="13">
        <f ca="1">'13年1-9支出明细'!BL39/9*12</f>
        <v>0</v>
      </c>
      <c r="EY44" s="13">
        <f t="shared" si="114"/>
        <v>0</v>
      </c>
      <c r="EZ44" s="43">
        <f t="shared" si="50"/>
        <v>0</v>
      </c>
      <c r="FA44" s="13">
        <f ca="1">'13年1-9支出明细'!BM39/9*12</f>
        <v>0</v>
      </c>
      <c r="FB44" s="13">
        <f t="shared" si="115"/>
        <v>0</v>
      </c>
      <c r="FC44" s="43">
        <f t="shared" si="51"/>
        <v>0</v>
      </c>
      <c r="FD44" s="13">
        <f ca="1">'13年1-9支出明细'!BN39/9*12</f>
        <v>36.666666666666664</v>
      </c>
      <c r="FE44" s="13">
        <f ca="1">Sheet2!EX38+Sheet2!BF38</f>
        <v>0</v>
      </c>
      <c r="FF44" s="13">
        <f t="shared" si="116"/>
        <v>44.601399206841357</v>
      </c>
      <c r="FG44" s="43">
        <f t="shared" si="52"/>
        <v>2.8049651146488693E-5</v>
      </c>
      <c r="FH44" s="13">
        <f ca="1">'13年1-9支出明细'!BP39/9*12</f>
        <v>0</v>
      </c>
      <c r="FI44" s="13">
        <f t="shared" si="117"/>
        <v>0</v>
      </c>
      <c r="FJ44" s="43">
        <f t="shared" si="53"/>
        <v>0</v>
      </c>
      <c r="FK44" s="13">
        <f ca="1">'13年1-9支出明细'!BQ39/9*12</f>
        <v>0</v>
      </c>
      <c r="FL44" s="13">
        <f t="shared" si="118"/>
        <v>0</v>
      </c>
      <c r="FM44" s="43">
        <f t="shared" si="54"/>
        <v>0</v>
      </c>
      <c r="FN44" s="13">
        <f ca="1">'13年1-9支出明细'!BR39/9*12</f>
        <v>0</v>
      </c>
      <c r="FO44" s="13">
        <v>0</v>
      </c>
      <c r="FP44" s="13"/>
      <c r="FQ44" s="43"/>
      <c r="FR44" s="13">
        <f ca="1">'13年1-9支出明细'!BT39/9*12</f>
        <v>0</v>
      </c>
      <c r="FS44" s="13">
        <f t="shared" si="119"/>
        <v>0</v>
      </c>
      <c r="FT44" s="43">
        <f t="shared" si="55"/>
        <v>0</v>
      </c>
      <c r="FU44" s="12">
        <f ca="1">'13年1-9支出明细'!BU39/9*12</f>
        <v>340.92</v>
      </c>
      <c r="FV44" s="12">
        <f t="shared" si="120"/>
        <v>414.69570047990061</v>
      </c>
      <c r="FW44" s="43">
        <f t="shared" si="56"/>
        <v>1.178311970787076E-5</v>
      </c>
      <c r="FX44" s="12">
        <f ca="1">'13年1-9支出明细'!BV39/9*12</f>
        <v>0</v>
      </c>
      <c r="FY44" s="12">
        <f t="shared" si="121"/>
        <v>0</v>
      </c>
      <c r="FZ44" s="43">
        <f t="shared" si="57"/>
        <v>0</v>
      </c>
      <c r="GA44" s="12">
        <f ca="1">'13年1-9支出明细'!BW39/9*12</f>
        <v>0</v>
      </c>
      <c r="GB44" s="12">
        <f t="shared" si="122"/>
        <v>0</v>
      </c>
      <c r="GC44" s="43">
        <f t="shared" si="58"/>
        <v>0</v>
      </c>
      <c r="GD44" s="12">
        <f ca="1">'13年1-9支出明细'!BX39/9*12</f>
        <v>0</v>
      </c>
      <c r="GE44" s="12">
        <f t="shared" si="123"/>
        <v>0</v>
      </c>
      <c r="GF44" s="43">
        <f t="shared" si="59"/>
        <v>0</v>
      </c>
      <c r="GG44" s="27">
        <f t="shared" si="139"/>
        <v>0</v>
      </c>
      <c r="GH44" s="27">
        <f t="shared" si="124"/>
        <v>0</v>
      </c>
      <c r="GI44" s="43">
        <f t="shared" si="60"/>
        <v>0</v>
      </c>
      <c r="GJ44" s="13">
        <f ca="1">'13年1-9支出明细'!BZ39/9*12</f>
        <v>0</v>
      </c>
      <c r="GK44" s="13">
        <f t="shared" si="125"/>
        <v>0</v>
      </c>
      <c r="GL44" s="43">
        <f t="shared" si="61"/>
        <v>0</v>
      </c>
      <c r="GM44" s="13">
        <f ca="1">'13年1-9支出明细'!CA39/9*12</f>
        <v>0</v>
      </c>
      <c r="GN44" s="13">
        <f t="shared" si="126"/>
        <v>0</v>
      </c>
      <c r="GO44" s="43">
        <f t="shared" si="62"/>
        <v>0</v>
      </c>
      <c r="GP44" s="13">
        <f ca="1">'13年1-9支出明细'!CB39/9*12</f>
        <v>0</v>
      </c>
      <c r="GQ44" s="13"/>
      <c r="GR44" s="40"/>
      <c r="GS44" s="13">
        <f ca="1">'13年1-9支出明细'!CC39/9*12</f>
        <v>0</v>
      </c>
      <c r="GT44" s="13">
        <f t="shared" si="127"/>
        <v>0</v>
      </c>
      <c r="GU44" s="43">
        <f t="shared" si="63"/>
        <v>0</v>
      </c>
      <c r="GV44" s="13">
        <f ca="1">'13年1-9支出明细'!CD39/9*12</f>
        <v>0</v>
      </c>
      <c r="GW44" s="13">
        <f t="shared" si="128"/>
        <v>0</v>
      </c>
      <c r="GX44" s="56">
        <f t="shared" si="64"/>
        <v>0</v>
      </c>
    </row>
    <row r="45" spans="1:206">
      <c r="A45" s="18">
        <v>124</v>
      </c>
      <c r="B45" s="3" t="s">
        <v>519</v>
      </c>
      <c r="C45" s="3" t="s">
        <v>334</v>
      </c>
      <c r="D45" s="12">
        <f t="shared" si="140"/>
        <v>18513181.406666663</v>
      </c>
      <c r="E45" s="12">
        <f t="shared" si="141"/>
        <v>4436658.2666666657</v>
      </c>
      <c r="F45" s="13">
        <v>1276608</v>
      </c>
      <c r="G45" s="26">
        <f t="shared" si="69"/>
        <v>1552868.2646903822</v>
      </c>
      <c r="H45" s="40">
        <f t="shared" si="70"/>
        <v>1.8691148726263151E-2</v>
      </c>
      <c r="I45" s="13">
        <v>2373790</v>
      </c>
      <c r="J45" s="13">
        <f t="shared" si="71"/>
        <v>2887482.4206329444</v>
      </c>
      <c r="K45" s="40">
        <f t="shared" si="5"/>
        <v>6.3940474825076088E-2</v>
      </c>
      <c r="L45" s="13">
        <v>574473.6</v>
      </c>
      <c r="M45" s="13">
        <f t="shared" si="72"/>
        <v>698790.71911067178</v>
      </c>
      <c r="N45" s="40">
        <f t="shared" si="6"/>
        <v>1.8691148726263151E-2</v>
      </c>
      <c r="O45" s="13">
        <f ca="1">'13年1-9支出明细'!I40/9*12</f>
        <v>58453.333333333336</v>
      </c>
      <c r="P45" s="13">
        <v>115000</v>
      </c>
      <c r="Q45" s="13">
        <f t="shared" si="73"/>
        <v>71102.739681015475</v>
      </c>
      <c r="R45" s="43">
        <f t="shared" si="7"/>
        <v>8.755768191836006E-3</v>
      </c>
      <c r="S45" s="13">
        <f ca="1">'13年1-9支出明细'!K40/9*12</f>
        <v>153333.33333333331</v>
      </c>
      <c r="T45" s="13">
        <f t="shared" si="74"/>
        <v>186514.94213770021</v>
      </c>
      <c r="U45" s="43">
        <f t="shared" si="8"/>
        <v>6.2961500958383529E-2</v>
      </c>
      <c r="V45" s="13">
        <f ca="1">'13年1-9支出明细'!L40/9*12</f>
        <v>0</v>
      </c>
      <c r="W45" s="13">
        <f t="shared" si="75"/>
        <v>0</v>
      </c>
      <c r="X45" s="43">
        <f t="shared" si="9"/>
        <v>0</v>
      </c>
      <c r="Y45" s="13">
        <f ca="1">'13年1-9支出明细'!M40/9*12</f>
        <v>0</v>
      </c>
      <c r="Z45" s="13">
        <f t="shared" si="76"/>
        <v>0</v>
      </c>
      <c r="AA45" s="43">
        <f t="shared" si="10"/>
        <v>0</v>
      </c>
      <c r="AB45" s="13">
        <f ca="1">'13年1-9支出明细'!N40/9*12</f>
        <v>0</v>
      </c>
      <c r="AC45" s="13">
        <f t="shared" si="77"/>
        <v>0</v>
      </c>
      <c r="AD45" s="43">
        <f t="shared" si="11"/>
        <v>0</v>
      </c>
      <c r="AE45" s="13">
        <f ca="1">'13年1-9支出明细'!O40/9*12</f>
        <v>0</v>
      </c>
      <c r="AF45" s="13">
        <f t="shared" si="78"/>
        <v>0</v>
      </c>
      <c r="AG45" s="43">
        <f t="shared" si="12"/>
        <v>0</v>
      </c>
      <c r="AH45" s="13">
        <f ca="1">'13年1-9支出明细'!P40/9*12</f>
        <v>0</v>
      </c>
      <c r="AI45" s="13">
        <f t="shared" si="79"/>
        <v>0</v>
      </c>
      <c r="AJ45" s="43">
        <f t="shared" si="13"/>
        <v>0</v>
      </c>
      <c r="AK45" s="13">
        <f ca="1">'13年1-9支出明细'!Q40/9*12</f>
        <v>0</v>
      </c>
      <c r="AL45" s="13">
        <f t="shared" si="80"/>
        <v>0</v>
      </c>
      <c r="AM45" s="43">
        <f t="shared" si="14"/>
        <v>0</v>
      </c>
      <c r="AN45" s="13">
        <f ca="1">'13年1-9支出明细'!R40/9*12</f>
        <v>0</v>
      </c>
      <c r="AO45" s="13">
        <f t="shared" si="81"/>
        <v>0</v>
      </c>
      <c r="AP45" s="43">
        <f t="shared" si="15"/>
        <v>0</v>
      </c>
      <c r="AQ45" s="13">
        <f ca="1">'13年1-9支出明细'!S40/9*12</f>
        <v>0</v>
      </c>
      <c r="AR45" s="13">
        <f t="shared" si="82"/>
        <v>0</v>
      </c>
      <c r="AS45" s="43">
        <f t="shared" si="16"/>
        <v>0</v>
      </c>
      <c r="AT45" s="12">
        <f t="shared" si="137"/>
        <v>12364765.353333334</v>
      </c>
      <c r="AU45" s="31">
        <f t="shared" si="83"/>
        <v>15040522.789716572</v>
      </c>
      <c r="AV45" s="43">
        <f t="shared" si="17"/>
        <v>0.11844232532344195</v>
      </c>
      <c r="AW45" s="13">
        <f ca="1">'13年1-9支出明细'!U40/9*12</f>
        <v>0</v>
      </c>
      <c r="AX45" s="13">
        <f t="shared" si="84"/>
        <v>0</v>
      </c>
      <c r="AY45" s="43">
        <f t="shared" si="18"/>
        <v>0</v>
      </c>
      <c r="AZ45" s="13">
        <f ca="1">'13年1-9支出明细'!V40/9*12</f>
        <v>40</v>
      </c>
      <c r="BA45" s="13">
        <f t="shared" si="85"/>
        <v>48.656071862008766</v>
      </c>
      <c r="BB45" s="43">
        <f t="shared" si="19"/>
        <v>4.1035742131396448E-4</v>
      </c>
      <c r="BC45" s="13">
        <f ca="1">'13年1-9支出明细'!W40/9*12</f>
        <v>0</v>
      </c>
      <c r="BD45" s="13">
        <f t="shared" si="86"/>
        <v>0</v>
      </c>
      <c r="BE45" s="43">
        <f t="shared" si="20"/>
        <v>0</v>
      </c>
      <c r="BF45" s="13">
        <f ca="1">'13年1-9支出明细'!X40/9*12</f>
        <v>13676.12</v>
      </c>
      <c r="BG45" s="13">
        <f t="shared" si="87"/>
        <v>16635.656937836382</v>
      </c>
      <c r="BH45" s="43">
        <f t="shared" si="21"/>
        <v>2.0120100074306604E-2</v>
      </c>
      <c r="BI45" s="13">
        <f ca="1">'13年1-9支出明细'!Y40/9*12</f>
        <v>144081.72</v>
      </c>
      <c r="BJ45" s="13">
        <f t="shared" si="88"/>
        <v>175261.26305804559</v>
      </c>
      <c r="BK45" s="43">
        <f t="shared" si="22"/>
        <v>7.1274258310856264E-2</v>
      </c>
      <c r="BL45" s="13">
        <f ca="1">'13年1-9支出明细'!Z40/9*12</f>
        <v>12181755.133333333</v>
      </c>
      <c r="BM45" s="13">
        <f ca="1">Sheet2!EP39+Sheet2!V39</f>
        <v>25212.38</v>
      </c>
      <c r="BN45" s="13">
        <f t="shared" si="89"/>
        <v>14817908.829321519</v>
      </c>
      <c r="BO45" s="43">
        <f t="shared" si="23"/>
        <v>0.13774117479506248</v>
      </c>
      <c r="BP45" s="13">
        <f ca="1">'13年1-9支出明细'!AB40/9*12</f>
        <v>31566.959999999999</v>
      </c>
      <c r="BQ45" s="13">
        <f t="shared" si="90"/>
        <v>38398.106855628896</v>
      </c>
      <c r="BR45" s="43">
        <f t="shared" si="24"/>
        <v>6.9642602485895716E-3</v>
      </c>
      <c r="BS45" s="13">
        <f ca="1">'13年1-9支出明细'!AC40/9*12</f>
        <v>2053.3333333333335</v>
      </c>
      <c r="BT45" s="13">
        <f t="shared" si="91"/>
        <v>2497.6783555831162</v>
      </c>
      <c r="BU45" s="43">
        <f t="shared" si="25"/>
        <v>1.830601966235308E-3</v>
      </c>
      <c r="BV45" s="12">
        <f t="shared" si="130"/>
        <v>11733.333333333334</v>
      </c>
      <c r="BW45" s="30">
        <f t="shared" si="92"/>
        <v>14272.447746189237</v>
      </c>
      <c r="BX45" s="43">
        <f t="shared" si="26"/>
        <v>4.3872496012543887E-5</v>
      </c>
      <c r="BY45" s="13">
        <f ca="1">'13年1-9支出明细'!AE40/9*12</f>
        <v>11733.333333333334</v>
      </c>
      <c r="BZ45" s="13">
        <f t="shared" si="93"/>
        <v>14272.447746189237</v>
      </c>
      <c r="CA45" s="43">
        <f t="shared" si="27"/>
        <v>5.0786999484889693E-5</v>
      </c>
      <c r="CB45" s="13">
        <f ca="1">'13年1-9支出明细'!AF40/9*12</f>
        <v>0</v>
      </c>
      <c r="CC45" s="13">
        <f ca="1">Sheet2!BP39+Sheet2!ET39</f>
        <v>0</v>
      </c>
      <c r="CD45" s="13">
        <f t="shared" si="94"/>
        <v>0</v>
      </c>
      <c r="CE45" s="43">
        <f t="shared" si="28"/>
        <v>0</v>
      </c>
      <c r="CF45" s="12">
        <f t="shared" si="138"/>
        <v>15427.066666666668</v>
      </c>
      <c r="CG45" s="30">
        <f t="shared" si="95"/>
        <v>18765.511608833334</v>
      </c>
      <c r="CH45" s="43">
        <f t="shared" si="29"/>
        <v>1.5896266574458832E-4</v>
      </c>
      <c r="CI45" s="13">
        <f ca="1">'13年1-9支出明细'!AI40/9*12</f>
        <v>0</v>
      </c>
      <c r="CJ45" s="13">
        <f t="shared" si="96"/>
        <v>0</v>
      </c>
      <c r="CK45" s="43">
        <f t="shared" si="30"/>
        <v>0</v>
      </c>
      <c r="CL45" s="13">
        <f ca="1">'13年1-9支出明细'!AJ40/9*12</f>
        <v>0</v>
      </c>
      <c r="CM45" s="13">
        <f t="shared" si="97"/>
        <v>0</v>
      </c>
      <c r="CN45" s="43">
        <f t="shared" si="31"/>
        <v>0</v>
      </c>
      <c r="CO45" s="13">
        <f ca="1">'13年1-9支出明细'!AK40/9*12</f>
        <v>0</v>
      </c>
      <c r="CP45" s="13">
        <f t="shared" si="98"/>
        <v>0</v>
      </c>
      <c r="CQ45" s="43">
        <f t="shared" si="32"/>
        <v>0</v>
      </c>
      <c r="CR45" s="13">
        <f ca="1">'13年1-9支出明细'!AL40/9*12</f>
        <v>0</v>
      </c>
      <c r="CS45" s="13">
        <f t="shared" si="99"/>
        <v>0</v>
      </c>
      <c r="CT45" s="43">
        <f t="shared" si="33"/>
        <v>0</v>
      </c>
      <c r="CU45" s="13">
        <f ca="1">'13年1-9支出明细'!AM40/9*12</f>
        <v>0</v>
      </c>
      <c r="CV45" s="13">
        <f t="shared" si="100"/>
        <v>0</v>
      </c>
      <c r="CW45" s="43">
        <f t="shared" si="34"/>
        <v>0</v>
      </c>
      <c r="CX45" s="13">
        <f ca="1">'13年1-9支出明细'!AN40/9*12</f>
        <v>0</v>
      </c>
      <c r="CY45" s="13">
        <f t="shared" si="101"/>
        <v>0</v>
      </c>
      <c r="CZ45" s="13">
        <f ca="1">Sheet2!DG39+Sheet2!AD39</f>
        <v>0</v>
      </c>
      <c r="DA45" s="43">
        <f t="shared" si="35"/>
        <v>0</v>
      </c>
      <c r="DB45" s="13">
        <f ca="1">'13年1-9支出明细'!AP40/9*12</f>
        <v>0</v>
      </c>
      <c r="DC45" s="13">
        <f t="shared" si="102"/>
        <v>0</v>
      </c>
      <c r="DD45" s="43">
        <f t="shared" si="36"/>
        <v>0</v>
      </c>
      <c r="DE45" s="13">
        <f ca="1">'13年1-9支出明细'!AQ40/9*12</f>
        <v>0</v>
      </c>
      <c r="DF45" s="13">
        <f t="shared" si="103"/>
        <v>0</v>
      </c>
      <c r="DG45" s="43">
        <f t="shared" si="37"/>
        <v>0</v>
      </c>
      <c r="DH45" s="13">
        <f ca="1">'13年1-9支出明细'!AR40/9*12</f>
        <v>0</v>
      </c>
      <c r="DI45" s="13">
        <f ca="1">Sheet2!DK39+Sheet2!AH39</f>
        <v>0</v>
      </c>
      <c r="DJ45" s="13"/>
      <c r="DK45" s="43">
        <f t="shared" si="38"/>
        <v>0</v>
      </c>
      <c r="DL45" s="13">
        <f ca="1">'13年1-9支出明细'!AT40/9*12</f>
        <v>0</v>
      </c>
      <c r="DM45" s="13">
        <f t="shared" si="104"/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43">
        <f t="shared" si="40"/>
        <v>0</v>
      </c>
      <c r="DV45" s="13">
        <f ca="1">'13年1-9支出明细'!BB40/9*12</f>
        <v>9523.0666666666675</v>
      </c>
      <c r="DW45" s="13">
        <f t="shared" si="105"/>
        <v>11583.87540200084</v>
      </c>
      <c r="DX45" s="43">
        <f t="shared" si="41"/>
        <v>4.2097278232342238E-3</v>
      </c>
      <c r="DY45" s="13">
        <f ca="1">'13年1-9支出明细'!BC40/9*12</f>
        <v>0</v>
      </c>
      <c r="DZ45" s="13">
        <f t="shared" si="106"/>
        <v>0</v>
      </c>
      <c r="EA45" s="43">
        <f t="shared" si="42"/>
        <v>0</v>
      </c>
      <c r="EB45" s="13">
        <f ca="1">'13年1-9支出明细'!BD40/9*12</f>
        <v>0</v>
      </c>
      <c r="EC45" s="13">
        <f t="shared" si="107"/>
        <v>0</v>
      </c>
      <c r="ED45" s="43">
        <f t="shared" si="43"/>
        <v>0</v>
      </c>
      <c r="EE45" s="13">
        <f ca="1">'13年1-9支出明细'!BE40/9*12</f>
        <v>0</v>
      </c>
      <c r="EF45" s="13">
        <f t="shared" si="108"/>
        <v>0</v>
      </c>
      <c r="EG45" s="13">
        <v>0</v>
      </c>
      <c r="EH45" s="43">
        <f t="shared" si="44"/>
        <v>0</v>
      </c>
      <c r="EI45" s="13">
        <f ca="1">'13年1-9支出明细'!BG40/9*12</f>
        <v>0</v>
      </c>
      <c r="EJ45" s="13">
        <f t="shared" si="109"/>
        <v>0</v>
      </c>
      <c r="EK45" s="43">
        <f t="shared" si="45"/>
        <v>0</v>
      </c>
      <c r="EL45" s="13">
        <f ca="1">'13年1-9支出明细'!BH40/9*12</f>
        <v>0</v>
      </c>
      <c r="EM45" s="13">
        <f t="shared" si="110"/>
        <v>0</v>
      </c>
      <c r="EN45" s="43">
        <f t="shared" si="46"/>
        <v>0</v>
      </c>
      <c r="EO45" s="13">
        <f ca="1">'13年1-9支出明细'!BI40/9*12</f>
        <v>5904</v>
      </c>
      <c r="EP45" s="13">
        <f t="shared" si="111"/>
        <v>7181.6362068324925</v>
      </c>
      <c r="EQ45" s="43">
        <f t="shared" si="47"/>
        <v>4.9252453863364489E-3</v>
      </c>
      <c r="ER45" s="13">
        <f ca="1">'13年1-9支出明细'!BJ40/9*12</f>
        <v>0</v>
      </c>
      <c r="ES45" s="13">
        <f t="shared" si="112"/>
        <v>0</v>
      </c>
      <c r="ET45" s="43">
        <f t="shared" si="48"/>
        <v>0</v>
      </c>
      <c r="EU45" s="13">
        <f ca="1">'13年1-9支出明细'!BK40/9*12</f>
        <v>0</v>
      </c>
      <c r="EV45" s="13">
        <f t="shared" si="113"/>
        <v>0</v>
      </c>
      <c r="EW45" s="43">
        <f t="shared" si="49"/>
        <v>0</v>
      </c>
      <c r="EX45" s="13">
        <f ca="1">'13年1-9支出明细'!BL40/9*12</f>
        <v>0</v>
      </c>
      <c r="EY45" s="13">
        <f t="shared" si="114"/>
        <v>0</v>
      </c>
      <c r="EZ45" s="43">
        <f t="shared" si="50"/>
        <v>0</v>
      </c>
      <c r="FA45" s="13">
        <f ca="1">'13年1-9支出明细'!BM40/9*12</f>
        <v>0</v>
      </c>
      <c r="FB45" s="13">
        <f t="shared" si="115"/>
        <v>0</v>
      </c>
      <c r="FC45" s="43">
        <f t="shared" si="51"/>
        <v>0</v>
      </c>
      <c r="FD45" s="13">
        <f ca="1">'13年1-9支出明细'!BN40/9*12</f>
        <v>0</v>
      </c>
      <c r="FE45" s="13">
        <f ca="1">Sheet2!EX39+Sheet2!BF39</f>
        <v>0</v>
      </c>
      <c r="FF45" s="13">
        <f t="shared" si="116"/>
        <v>0</v>
      </c>
      <c r="FG45" s="43">
        <f t="shared" si="52"/>
        <v>0</v>
      </c>
      <c r="FH45" s="13">
        <f ca="1">'13年1-9支出明细'!BP40/9*12</f>
        <v>0</v>
      </c>
      <c r="FI45" s="13">
        <f t="shared" si="117"/>
        <v>0</v>
      </c>
      <c r="FJ45" s="43">
        <f t="shared" si="53"/>
        <v>0</v>
      </c>
      <c r="FK45" s="13">
        <f ca="1">'13年1-9支出明细'!BQ40/9*12</f>
        <v>0</v>
      </c>
      <c r="FL45" s="13">
        <f t="shared" si="118"/>
        <v>0</v>
      </c>
      <c r="FM45" s="43">
        <f t="shared" si="54"/>
        <v>0</v>
      </c>
      <c r="FN45" s="13">
        <f ca="1">'13年1-9支出明细'!BR40/9*12</f>
        <v>0</v>
      </c>
      <c r="FO45" s="13">
        <v>0</v>
      </c>
      <c r="FP45" s="13"/>
      <c r="FQ45" s="43"/>
      <c r="FR45" s="13">
        <f ca="1">'13年1-9支出明细'!BT40/9*12</f>
        <v>0</v>
      </c>
      <c r="FS45" s="13">
        <f t="shared" si="119"/>
        <v>0</v>
      </c>
      <c r="FT45" s="43">
        <f t="shared" si="55"/>
        <v>0</v>
      </c>
      <c r="FU45" s="12">
        <f ca="1">'13年1-9支出明细'!BU40/9*12</f>
        <v>1673249.186666667</v>
      </c>
      <c r="FV45" s="12">
        <f t="shared" si="120"/>
        <v>2035343.3167375263</v>
      </c>
      <c r="FW45" s="43">
        <f t="shared" si="56"/>
        <v>5.7832029413324895E-2</v>
      </c>
      <c r="FX45" s="12">
        <f ca="1">'13年1-9支出明细'!BV40/9*12</f>
        <v>0</v>
      </c>
      <c r="FY45" s="12">
        <f t="shared" si="121"/>
        <v>0</v>
      </c>
      <c r="FZ45" s="43">
        <f t="shared" si="57"/>
        <v>0</v>
      </c>
      <c r="GA45" s="12">
        <f ca="1">'13年1-9支出明细'!BW40/9*12</f>
        <v>0</v>
      </c>
      <c r="GB45" s="12">
        <f t="shared" si="122"/>
        <v>0</v>
      </c>
      <c r="GC45" s="43">
        <f t="shared" si="58"/>
        <v>0</v>
      </c>
      <c r="GD45" s="12">
        <f ca="1">'13年1-9支出明细'!BX40/9*12</f>
        <v>0</v>
      </c>
      <c r="GE45" s="12">
        <f t="shared" si="123"/>
        <v>0</v>
      </c>
      <c r="GF45" s="43">
        <f t="shared" si="59"/>
        <v>0</v>
      </c>
      <c r="GG45" s="27">
        <f t="shared" si="139"/>
        <v>11348.199999999999</v>
      </c>
      <c r="GH45" s="27">
        <f t="shared" si="124"/>
        <v>13803.970867611195</v>
      </c>
      <c r="GI45" s="43">
        <f t="shared" si="60"/>
        <v>6.902822126630289E-3</v>
      </c>
      <c r="GJ45" s="13">
        <f ca="1">'13年1-9支出明细'!BZ40/9*12</f>
        <v>0</v>
      </c>
      <c r="GK45" s="13">
        <f t="shared" si="125"/>
        <v>0</v>
      </c>
      <c r="GL45" s="43">
        <f t="shared" si="61"/>
        <v>0</v>
      </c>
      <c r="GM45" s="13">
        <f ca="1">'13年1-9支出明细'!CA40/9*12</f>
        <v>0</v>
      </c>
      <c r="GN45" s="13">
        <f t="shared" si="126"/>
        <v>0</v>
      </c>
      <c r="GO45" s="43">
        <f t="shared" si="62"/>
        <v>0</v>
      </c>
      <c r="GP45" s="13">
        <f ca="1">'13年1-9支出明细'!CB40/9*12</f>
        <v>0</v>
      </c>
      <c r="GQ45" s="13"/>
      <c r="GR45" s="40"/>
      <c r="GS45" s="13">
        <f ca="1">'13年1-9支出明细'!CC40/9*12</f>
        <v>0</v>
      </c>
      <c r="GT45" s="13">
        <f t="shared" si="127"/>
        <v>0</v>
      </c>
      <c r="GU45" s="43">
        <f t="shared" si="63"/>
        <v>0</v>
      </c>
      <c r="GV45" s="13">
        <f ca="1">'13年1-9支出明细'!CD40/9*12</f>
        <v>11348.199999999999</v>
      </c>
      <c r="GW45" s="13">
        <f t="shared" si="128"/>
        <v>13803.970867611193</v>
      </c>
      <c r="GX45" s="56">
        <f t="shared" si="64"/>
        <v>5.4841293922440394E-2</v>
      </c>
    </row>
    <row r="46" spans="1:206">
      <c r="A46" s="18">
        <v>125</v>
      </c>
      <c r="B46" s="3" t="s">
        <v>520</v>
      </c>
      <c r="C46" s="3" t="s">
        <v>335</v>
      </c>
      <c r="D46" s="12">
        <f t="shared" si="140"/>
        <v>83246.146666666682</v>
      </c>
      <c r="E46" s="12">
        <f t="shared" si="141"/>
        <v>76942.8</v>
      </c>
      <c r="F46" s="13">
        <v>53064</v>
      </c>
      <c r="G46" s="26">
        <f t="shared" si="69"/>
        <v>64547.144932140822</v>
      </c>
      <c r="H46" s="40">
        <f t="shared" si="70"/>
        <v>7.7692378240652401E-4</v>
      </c>
      <c r="I46" s="13">
        <v>0</v>
      </c>
      <c r="J46" s="13">
        <f t="shared" si="71"/>
        <v>0</v>
      </c>
      <c r="K46" s="40">
        <f t="shared" si="5"/>
        <v>0</v>
      </c>
      <c r="L46" s="13">
        <v>23878.799999999999</v>
      </c>
      <c r="M46" s="13">
        <f t="shared" si="72"/>
        <v>29046.215219463367</v>
      </c>
      <c r="N46" s="40">
        <f t="shared" si="6"/>
        <v>7.7692378240652412E-4</v>
      </c>
      <c r="O46" s="13">
        <f ca="1">'13年1-9支出明细'!I41/9*12</f>
        <v>0</v>
      </c>
      <c r="P46" s="13">
        <v>0</v>
      </c>
      <c r="Q46" s="13">
        <f t="shared" si="73"/>
        <v>0</v>
      </c>
      <c r="R46" s="43">
        <f t="shared" si="7"/>
        <v>0</v>
      </c>
      <c r="S46" s="13">
        <f ca="1">'13年1-9支出明细'!K41/9*12</f>
        <v>0</v>
      </c>
      <c r="T46" s="13">
        <f t="shared" si="74"/>
        <v>0</v>
      </c>
      <c r="U46" s="43">
        <f t="shared" si="8"/>
        <v>0</v>
      </c>
      <c r="V46" s="13">
        <f ca="1">'13年1-9支出明细'!L41/9*12</f>
        <v>0</v>
      </c>
      <c r="W46" s="13">
        <f t="shared" si="75"/>
        <v>0</v>
      </c>
      <c r="X46" s="43">
        <f t="shared" si="9"/>
        <v>0</v>
      </c>
      <c r="Y46" s="13">
        <f ca="1">'13年1-9支出明细'!M41/9*12</f>
        <v>0</v>
      </c>
      <c r="Z46" s="13">
        <f t="shared" si="76"/>
        <v>0</v>
      </c>
      <c r="AA46" s="43">
        <f t="shared" si="10"/>
        <v>0</v>
      </c>
      <c r="AB46" s="13">
        <f ca="1">'13年1-9支出明细'!N41/9*12</f>
        <v>0</v>
      </c>
      <c r="AC46" s="13">
        <f t="shared" si="77"/>
        <v>0</v>
      </c>
      <c r="AD46" s="43">
        <f t="shared" si="11"/>
        <v>0</v>
      </c>
      <c r="AE46" s="13">
        <f ca="1">'13年1-9支出明细'!O41/9*12</f>
        <v>0</v>
      </c>
      <c r="AF46" s="13">
        <f t="shared" si="78"/>
        <v>0</v>
      </c>
      <c r="AG46" s="43">
        <f t="shared" si="12"/>
        <v>0</v>
      </c>
      <c r="AH46" s="13">
        <f ca="1">'13年1-9支出明细'!P41/9*12</f>
        <v>0</v>
      </c>
      <c r="AI46" s="13">
        <f t="shared" si="79"/>
        <v>0</v>
      </c>
      <c r="AJ46" s="43">
        <f t="shared" si="13"/>
        <v>0</v>
      </c>
      <c r="AK46" s="13">
        <f ca="1">'13年1-9支出明细'!Q41/9*12</f>
        <v>0</v>
      </c>
      <c r="AL46" s="13">
        <f t="shared" si="80"/>
        <v>0</v>
      </c>
      <c r="AM46" s="43">
        <f t="shared" si="14"/>
        <v>0</v>
      </c>
      <c r="AN46" s="13">
        <f ca="1">'13年1-9支出明细'!R41/9*12</f>
        <v>0</v>
      </c>
      <c r="AO46" s="13">
        <f t="shared" si="81"/>
        <v>0</v>
      </c>
      <c r="AP46" s="43">
        <f t="shared" si="15"/>
        <v>0</v>
      </c>
      <c r="AQ46" s="13">
        <f ca="1">'13年1-9支出明细'!S41/9*12</f>
        <v>0</v>
      </c>
      <c r="AR46" s="13">
        <f t="shared" si="82"/>
        <v>0</v>
      </c>
      <c r="AS46" s="43">
        <f t="shared" si="16"/>
        <v>0</v>
      </c>
      <c r="AT46" s="12">
        <f t="shared" si="137"/>
        <v>460</v>
      </c>
      <c r="AU46" s="31">
        <f t="shared" si="83"/>
        <v>559.54482641310074</v>
      </c>
      <c r="AV46" s="43">
        <f t="shared" si="17"/>
        <v>4.4063488543351506E-6</v>
      </c>
      <c r="AW46" s="13">
        <f ca="1">'13年1-9支出明细'!U41/9*12</f>
        <v>0</v>
      </c>
      <c r="AX46" s="13">
        <f t="shared" si="84"/>
        <v>0</v>
      </c>
      <c r="AY46" s="43">
        <f t="shared" si="18"/>
        <v>0</v>
      </c>
      <c r="AZ46" s="13">
        <f ca="1">'13年1-9支出明细'!V41/9*12</f>
        <v>0</v>
      </c>
      <c r="BA46" s="13">
        <f t="shared" si="85"/>
        <v>0</v>
      </c>
      <c r="BB46" s="43">
        <f t="shared" si="19"/>
        <v>0</v>
      </c>
      <c r="BC46" s="13">
        <f ca="1">'13年1-9支出明细'!W41/9*12</f>
        <v>0</v>
      </c>
      <c r="BD46" s="13">
        <f t="shared" si="86"/>
        <v>0</v>
      </c>
      <c r="BE46" s="43">
        <f t="shared" si="20"/>
        <v>0</v>
      </c>
      <c r="BF46" s="13">
        <f ca="1">'13年1-9支出明细'!X41/9*12</f>
        <v>0</v>
      </c>
      <c r="BG46" s="13">
        <f t="shared" si="87"/>
        <v>0</v>
      </c>
      <c r="BH46" s="43">
        <f t="shared" si="21"/>
        <v>0</v>
      </c>
      <c r="BI46" s="13">
        <f ca="1">'13年1-9支出明细'!Y41/9*12</f>
        <v>0</v>
      </c>
      <c r="BJ46" s="13">
        <f t="shared" si="88"/>
        <v>0</v>
      </c>
      <c r="BK46" s="43">
        <f t="shared" si="22"/>
        <v>0</v>
      </c>
      <c r="BL46" s="13">
        <f ca="1">'13年1-9支出明细'!Z41/9*12</f>
        <v>0</v>
      </c>
      <c r="BM46" s="13">
        <f ca="1">Sheet2!EP40+Sheet2!V40</f>
        <v>460</v>
      </c>
      <c r="BN46" s="13">
        <f t="shared" si="89"/>
        <v>0</v>
      </c>
      <c r="BO46" s="43">
        <f t="shared" si="23"/>
        <v>0</v>
      </c>
      <c r="BP46" s="13">
        <f ca="1">'13年1-9支出明细'!AB41/9*12</f>
        <v>0</v>
      </c>
      <c r="BQ46" s="13">
        <f t="shared" si="90"/>
        <v>0</v>
      </c>
      <c r="BR46" s="43">
        <f t="shared" si="24"/>
        <v>0</v>
      </c>
      <c r="BS46" s="13">
        <f ca="1">'13年1-9支出明细'!AC41/9*12</f>
        <v>613.33333333333337</v>
      </c>
      <c r="BT46" s="13">
        <f t="shared" si="91"/>
        <v>746.05976855080098</v>
      </c>
      <c r="BU46" s="43">
        <f t="shared" si="25"/>
        <v>5.4680318471963748E-4</v>
      </c>
      <c r="BV46" s="12">
        <f t="shared" si="130"/>
        <v>5685.68</v>
      </c>
      <c r="BW46" s="30">
        <f t="shared" si="92"/>
        <v>6916.071366609649</v>
      </c>
      <c r="BX46" s="43">
        <f t="shared" si="26"/>
        <v>2.1259514755278453E-5</v>
      </c>
      <c r="BY46" s="13">
        <f ca="1">'13年1-9支出明细'!AE41/9*12</f>
        <v>5685.68</v>
      </c>
      <c r="BZ46" s="13">
        <f t="shared" si="93"/>
        <v>6916.071366609649</v>
      </c>
      <c r="CA46" s="43">
        <f t="shared" si="27"/>
        <v>2.4610110275390422E-5</v>
      </c>
      <c r="CB46" s="13">
        <f ca="1">'13年1-9支出明细'!AF41/9*12</f>
        <v>0</v>
      </c>
      <c r="CC46" s="13">
        <f ca="1">Sheet2!BP40+Sheet2!ET40</f>
        <v>0</v>
      </c>
      <c r="CD46" s="13">
        <f t="shared" si="94"/>
        <v>0</v>
      </c>
      <c r="CE46" s="43">
        <f t="shared" si="28"/>
        <v>0</v>
      </c>
      <c r="CF46" s="12">
        <f t="shared" si="138"/>
        <v>101.86666666666667</v>
      </c>
      <c r="CG46" s="30">
        <f t="shared" si="95"/>
        <v>123.91079634191567</v>
      </c>
      <c r="CH46" s="43">
        <f t="shared" si="29"/>
        <v>1.0496484674456624E-6</v>
      </c>
      <c r="CI46" s="13">
        <f ca="1">'13年1-9支出明细'!AI41/9*12</f>
        <v>0</v>
      </c>
      <c r="CJ46" s="13">
        <f t="shared" si="96"/>
        <v>0</v>
      </c>
      <c r="CK46" s="43">
        <f t="shared" si="30"/>
        <v>0</v>
      </c>
      <c r="CL46" s="13">
        <f ca="1">'13年1-9支出明细'!AJ41/9*12</f>
        <v>0</v>
      </c>
      <c r="CM46" s="13">
        <f t="shared" si="97"/>
        <v>0</v>
      </c>
      <c r="CN46" s="43">
        <f t="shared" si="31"/>
        <v>0</v>
      </c>
      <c r="CO46" s="13">
        <f ca="1">'13年1-9支出明细'!AK41/9*12</f>
        <v>0</v>
      </c>
      <c r="CP46" s="13">
        <f t="shared" si="98"/>
        <v>0</v>
      </c>
      <c r="CQ46" s="43">
        <f t="shared" si="32"/>
        <v>0</v>
      </c>
      <c r="CR46" s="13">
        <f ca="1">'13年1-9支出明细'!AL41/9*12</f>
        <v>0</v>
      </c>
      <c r="CS46" s="13">
        <f t="shared" si="99"/>
        <v>0</v>
      </c>
      <c r="CT46" s="43">
        <f t="shared" si="33"/>
        <v>0</v>
      </c>
      <c r="CU46" s="13">
        <f ca="1">'13年1-9支出明细'!AM41/9*12</f>
        <v>0</v>
      </c>
      <c r="CV46" s="13">
        <f t="shared" si="100"/>
        <v>0</v>
      </c>
      <c r="CW46" s="43">
        <f t="shared" si="34"/>
        <v>0</v>
      </c>
      <c r="CX46" s="13">
        <f ca="1">'13年1-9支出明细'!AN41/9*12</f>
        <v>0</v>
      </c>
      <c r="CY46" s="13">
        <f t="shared" si="101"/>
        <v>0</v>
      </c>
      <c r="CZ46" s="13">
        <f ca="1">Sheet2!DG40+Sheet2!AD40</f>
        <v>0</v>
      </c>
      <c r="DA46" s="43">
        <f t="shared" si="35"/>
        <v>0</v>
      </c>
      <c r="DB46" s="13">
        <f ca="1">'13年1-9支出明细'!AP41/9*12</f>
        <v>0</v>
      </c>
      <c r="DC46" s="13">
        <f t="shared" si="102"/>
        <v>0</v>
      </c>
      <c r="DD46" s="43">
        <f t="shared" si="36"/>
        <v>0</v>
      </c>
      <c r="DE46" s="13">
        <f ca="1">'13年1-9支出明细'!AQ41/9*12</f>
        <v>0</v>
      </c>
      <c r="DF46" s="13">
        <f t="shared" si="103"/>
        <v>0</v>
      </c>
      <c r="DG46" s="43">
        <f t="shared" si="37"/>
        <v>0</v>
      </c>
      <c r="DH46" s="13">
        <f ca="1">'13年1-9支出明细'!AR41/9*12</f>
        <v>0</v>
      </c>
      <c r="DI46" s="13">
        <f ca="1">Sheet2!DK40+Sheet2!AH40</f>
        <v>0</v>
      </c>
      <c r="DJ46" s="13"/>
      <c r="DK46" s="43">
        <f t="shared" si="38"/>
        <v>0</v>
      </c>
      <c r="DL46" s="13">
        <f ca="1">'13年1-9支出明细'!AT41/9*12</f>
        <v>0</v>
      </c>
      <c r="DM46" s="13">
        <f t="shared" si="104"/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43">
        <f t="shared" si="40"/>
        <v>0</v>
      </c>
      <c r="DV46" s="13">
        <f ca="1">'13年1-9支出明细'!BB41/9*12</f>
        <v>0</v>
      </c>
      <c r="DW46" s="13">
        <f t="shared" si="105"/>
        <v>0</v>
      </c>
      <c r="DX46" s="43">
        <f t="shared" si="41"/>
        <v>0</v>
      </c>
      <c r="DY46" s="13">
        <f ca="1">'13年1-9支出明细'!BC41/9*12</f>
        <v>0</v>
      </c>
      <c r="DZ46" s="13">
        <f t="shared" si="106"/>
        <v>0</v>
      </c>
      <c r="EA46" s="43">
        <f t="shared" si="42"/>
        <v>0</v>
      </c>
      <c r="EB46" s="13">
        <f ca="1">'13年1-9支出明细'!BD41/9*12</f>
        <v>0</v>
      </c>
      <c r="EC46" s="13">
        <f t="shared" si="107"/>
        <v>0</v>
      </c>
      <c r="ED46" s="43">
        <f t="shared" si="43"/>
        <v>0</v>
      </c>
      <c r="EE46" s="13">
        <f ca="1">'13年1-9支出明细'!BE41/9*12</f>
        <v>0</v>
      </c>
      <c r="EF46" s="13">
        <f t="shared" si="108"/>
        <v>0</v>
      </c>
      <c r="EG46" s="13">
        <v>0</v>
      </c>
      <c r="EH46" s="43">
        <f t="shared" si="44"/>
        <v>0</v>
      </c>
      <c r="EI46" s="13">
        <f ca="1">'13年1-9支出明细'!BG41/9*12</f>
        <v>0</v>
      </c>
      <c r="EJ46" s="13">
        <f t="shared" si="109"/>
        <v>0</v>
      </c>
      <c r="EK46" s="43">
        <f t="shared" si="45"/>
        <v>0</v>
      </c>
      <c r="EL46" s="13">
        <f ca="1">'13年1-9支出明细'!BH41/9*12</f>
        <v>0</v>
      </c>
      <c r="EM46" s="13">
        <f t="shared" si="110"/>
        <v>0</v>
      </c>
      <c r="EN46" s="43">
        <f t="shared" si="46"/>
        <v>0</v>
      </c>
      <c r="EO46" s="13">
        <f ca="1">'13年1-9支出明细'!BI41/9*12</f>
        <v>0</v>
      </c>
      <c r="EP46" s="13">
        <f t="shared" si="111"/>
        <v>0</v>
      </c>
      <c r="EQ46" s="43">
        <f t="shared" si="47"/>
        <v>0</v>
      </c>
      <c r="ER46" s="13">
        <f ca="1">'13年1-9支出明细'!BJ41/9*12</f>
        <v>0</v>
      </c>
      <c r="ES46" s="13">
        <f t="shared" si="112"/>
        <v>0</v>
      </c>
      <c r="ET46" s="43">
        <f t="shared" si="48"/>
        <v>0</v>
      </c>
      <c r="EU46" s="13">
        <f ca="1">'13年1-9支出明细'!BK41/9*12</f>
        <v>0</v>
      </c>
      <c r="EV46" s="13">
        <f t="shared" si="113"/>
        <v>0</v>
      </c>
      <c r="EW46" s="43">
        <f t="shared" si="49"/>
        <v>0</v>
      </c>
      <c r="EX46" s="13">
        <f ca="1">'13年1-9支出明细'!BL41/9*12</f>
        <v>0</v>
      </c>
      <c r="EY46" s="13">
        <f t="shared" si="114"/>
        <v>0</v>
      </c>
      <c r="EZ46" s="43">
        <f t="shared" si="50"/>
        <v>0</v>
      </c>
      <c r="FA46" s="13">
        <f ca="1">'13年1-9支出明细'!BM41/9*12</f>
        <v>0</v>
      </c>
      <c r="FB46" s="13">
        <f t="shared" si="115"/>
        <v>0</v>
      </c>
      <c r="FC46" s="43">
        <f t="shared" si="51"/>
        <v>0</v>
      </c>
      <c r="FD46" s="13">
        <f ca="1">'13年1-9支出明细'!BN41/9*12</f>
        <v>101.86666666666667</v>
      </c>
      <c r="FE46" s="13">
        <f ca="1">Sheet2!EX40+Sheet2!BF40</f>
        <v>0</v>
      </c>
      <c r="FF46" s="13">
        <f t="shared" si="116"/>
        <v>123.91079634191564</v>
      </c>
      <c r="FG46" s="43">
        <f t="shared" si="52"/>
        <v>7.7927030821517689E-5</v>
      </c>
      <c r="FH46" s="13">
        <f ca="1">'13年1-9支出明细'!BP41/9*12</f>
        <v>0</v>
      </c>
      <c r="FI46" s="13">
        <f t="shared" si="117"/>
        <v>0</v>
      </c>
      <c r="FJ46" s="43">
        <f t="shared" si="53"/>
        <v>0</v>
      </c>
      <c r="FK46" s="13">
        <f ca="1">'13年1-9支出明细'!BQ41/9*12</f>
        <v>0</v>
      </c>
      <c r="FL46" s="13">
        <f t="shared" si="118"/>
        <v>0</v>
      </c>
      <c r="FM46" s="43">
        <f t="shared" si="54"/>
        <v>0</v>
      </c>
      <c r="FN46" s="13">
        <f ca="1">'13年1-9支出明细'!BR41/9*12</f>
        <v>0</v>
      </c>
      <c r="FO46" s="13">
        <v>0</v>
      </c>
      <c r="FP46" s="13"/>
      <c r="FQ46" s="43"/>
      <c r="FR46" s="13">
        <f ca="1">'13年1-9支出明细'!BT41/9*12</f>
        <v>0</v>
      </c>
      <c r="FS46" s="13">
        <f t="shared" si="119"/>
        <v>0</v>
      </c>
      <c r="FT46" s="43">
        <f t="shared" si="55"/>
        <v>0</v>
      </c>
      <c r="FU46" s="12">
        <f ca="1">'13年1-9支出明细'!BU41/9*12</f>
        <v>55.8</v>
      </c>
      <c r="FV46" s="12">
        <f t="shared" si="120"/>
        <v>67.875220247502213</v>
      </c>
      <c r="FW46" s="43">
        <f t="shared" si="56"/>
        <v>1.9285993186060905E-6</v>
      </c>
      <c r="FX46" s="12">
        <f ca="1">'13年1-9支出明细'!BV41/9*12</f>
        <v>0</v>
      </c>
      <c r="FY46" s="12">
        <f t="shared" si="121"/>
        <v>0</v>
      </c>
      <c r="FZ46" s="43">
        <f t="shared" si="57"/>
        <v>0</v>
      </c>
      <c r="GA46" s="12">
        <f ca="1">'13年1-9支出明细'!BW41/9*12</f>
        <v>0</v>
      </c>
      <c r="GB46" s="12">
        <f t="shared" si="122"/>
        <v>0</v>
      </c>
      <c r="GC46" s="43">
        <f t="shared" si="58"/>
        <v>0</v>
      </c>
      <c r="GD46" s="12">
        <f ca="1">'13年1-9支出明细'!BX41/9*12</f>
        <v>0</v>
      </c>
      <c r="GE46" s="12">
        <f t="shared" si="123"/>
        <v>0</v>
      </c>
      <c r="GF46" s="43">
        <f t="shared" si="59"/>
        <v>0</v>
      </c>
      <c r="GG46" s="27">
        <f t="shared" si="139"/>
        <v>0</v>
      </c>
      <c r="GH46" s="27">
        <f t="shared" si="124"/>
        <v>0</v>
      </c>
      <c r="GI46" s="43">
        <f t="shared" si="60"/>
        <v>0</v>
      </c>
      <c r="GJ46" s="13">
        <f ca="1">'13年1-9支出明细'!BZ41/9*12</f>
        <v>0</v>
      </c>
      <c r="GK46" s="13">
        <f t="shared" si="125"/>
        <v>0</v>
      </c>
      <c r="GL46" s="43">
        <f t="shared" si="61"/>
        <v>0</v>
      </c>
      <c r="GM46" s="13">
        <f ca="1">'13年1-9支出明细'!CA41/9*12</f>
        <v>0</v>
      </c>
      <c r="GN46" s="13">
        <f t="shared" si="126"/>
        <v>0</v>
      </c>
      <c r="GO46" s="43">
        <f t="shared" si="62"/>
        <v>0</v>
      </c>
      <c r="GP46" s="13">
        <f ca="1">'13年1-9支出明细'!CB41/9*12</f>
        <v>0</v>
      </c>
      <c r="GQ46" s="13"/>
      <c r="GR46" s="40"/>
      <c r="GS46" s="13">
        <f ca="1">'13年1-9支出明细'!CC41/9*12</f>
        <v>0</v>
      </c>
      <c r="GT46" s="13">
        <f t="shared" si="127"/>
        <v>0</v>
      </c>
      <c r="GU46" s="43">
        <f t="shared" si="63"/>
        <v>0</v>
      </c>
      <c r="GV46" s="13">
        <f ca="1">'13年1-9支出明细'!CD41/9*12</f>
        <v>0</v>
      </c>
      <c r="GW46" s="13">
        <f t="shared" si="128"/>
        <v>0</v>
      </c>
      <c r="GX46" s="56">
        <f t="shared" si="64"/>
        <v>0</v>
      </c>
    </row>
    <row r="47" spans="1:206">
      <c r="A47" s="18">
        <v>126</v>
      </c>
      <c r="B47" s="3" t="s">
        <v>521</v>
      </c>
      <c r="C47" s="3" t="s">
        <v>336</v>
      </c>
      <c r="D47" s="12">
        <f t="shared" si="140"/>
        <v>417022.27666666673</v>
      </c>
      <c r="E47" s="12">
        <f t="shared" si="141"/>
        <v>304113.40000000002</v>
      </c>
      <c r="F47" s="13">
        <v>200172</v>
      </c>
      <c r="G47" s="26">
        <f t="shared" si="69"/>
        <v>243489.58041905044</v>
      </c>
      <c r="H47" s="40">
        <f t="shared" si="70"/>
        <v>2.9307701524928149E-3</v>
      </c>
      <c r="I47" s="13">
        <v>13864</v>
      </c>
      <c r="J47" s="13">
        <f t="shared" si="71"/>
        <v>16864.194507372235</v>
      </c>
      <c r="K47" s="40">
        <f t="shared" si="5"/>
        <v>3.7344109755911635E-4</v>
      </c>
      <c r="L47" s="13">
        <v>90077.4</v>
      </c>
      <c r="M47" s="13">
        <f t="shared" si="72"/>
        <v>109570.3111885727</v>
      </c>
      <c r="N47" s="40">
        <f t="shared" si="6"/>
        <v>2.9307701524928153E-3</v>
      </c>
      <c r="O47" s="13">
        <f ca="1">'13年1-9支出明细'!I42/9*12</f>
        <v>0</v>
      </c>
      <c r="P47" s="13">
        <v>0</v>
      </c>
      <c r="Q47" s="13">
        <f t="shared" si="73"/>
        <v>0</v>
      </c>
      <c r="R47" s="43">
        <f t="shared" si="7"/>
        <v>0</v>
      </c>
      <c r="S47" s="13">
        <f ca="1">'13年1-9支出明细'!K42/9*12</f>
        <v>0</v>
      </c>
      <c r="T47" s="13">
        <f t="shared" si="74"/>
        <v>0</v>
      </c>
      <c r="U47" s="43">
        <f t="shared" si="8"/>
        <v>0</v>
      </c>
      <c r="V47" s="13">
        <f ca="1">'13年1-9支出明细'!L42/9*12</f>
        <v>0</v>
      </c>
      <c r="W47" s="13">
        <f t="shared" si="75"/>
        <v>0</v>
      </c>
      <c r="X47" s="43">
        <f t="shared" si="9"/>
        <v>0</v>
      </c>
      <c r="Y47" s="13">
        <f ca="1">'13年1-9支出明细'!M42/9*12</f>
        <v>0</v>
      </c>
      <c r="Z47" s="13">
        <f t="shared" si="76"/>
        <v>0</v>
      </c>
      <c r="AA47" s="43">
        <f t="shared" si="10"/>
        <v>0</v>
      </c>
      <c r="AB47" s="13">
        <f ca="1">'13年1-9支出明细'!N42/9*12</f>
        <v>0</v>
      </c>
      <c r="AC47" s="13">
        <f t="shared" si="77"/>
        <v>0</v>
      </c>
      <c r="AD47" s="43">
        <f t="shared" si="11"/>
        <v>0</v>
      </c>
      <c r="AE47" s="13">
        <f ca="1">'13年1-9支出明细'!O42/9*12</f>
        <v>0</v>
      </c>
      <c r="AF47" s="13">
        <f t="shared" si="78"/>
        <v>0</v>
      </c>
      <c r="AG47" s="43">
        <f t="shared" si="12"/>
        <v>0</v>
      </c>
      <c r="AH47" s="13">
        <f ca="1">'13年1-9支出明细'!P42/9*12</f>
        <v>0</v>
      </c>
      <c r="AI47" s="13">
        <f t="shared" si="79"/>
        <v>0</v>
      </c>
      <c r="AJ47" s="43">
        <f t="shared" si="13"/>
        <v>0</v>
      </c>
      <c r="AK47" s="13">
        <f ca="1">'13年1-9支出明细'!Q42/9*12</f>
        <v>0</v>
      </c>
      <c r="AL47" s="13">
        <f t="shared" si="80"/>
        <v>0</v>
      </c>
      <c r="AM47" s="43">
        <f t="shared" si="14"/>
        <v>0</v>
      </c>
      <c r="AN47" s="13">
        <f ca="1">'13年1-9支出明细'!R42/9*12</f>
        <v>0</v>
      </c>
      <c r="AO47" s="13">
        <f t="shared" si="81"/>
        <v>0</v>
      </c>
      <c r="AP47" s="43">
        <f t="shared" si="15"/>
        <v>0</v>
      </c>
      <c r="AQ47" s="13">
        <f ca="1">'13年1-9支出明细'!S42/9*12</f>
        <v>0</v>
      </c>
      <c r="AR47" s="13">
        <f t="shared" si="82"/>
        <v>0</v>
      </c>
      <c r="AS47" s="43">
        <f t="shared" si="16"/>
        <v>0</v>
      </c>
      <c r="AT47" s="12">
        <f t="shared" si="137"/>
        <v>23644.329999999998</v>
      </c>
      <c r="AU47" s="31">
        <f t="shared" si="83"/>
        <v>28761.005490226235</v>
      </c>
      <c r="AV47" s="43">
        <f t="shared" si="17"/>
        <v>2.2648949218917873E-4</v>
      </c>
      <c r="AW47" s="13">
        <f ca="1">'13年1-9支出明细'!U42/9*12</f>
        <v>0</v>
      </c>
      <c r="AX47" s="13">
        <f t="shared" si="84"/>
        <v>0</v>
      </c>
      <c r="AY47" s="43">
        <f t="shared" si="18"/>
        <v>0</v>
      </c>
      <c r="AZ47" s="13">
        <f ca="1">'13年1-9支出明细'!V42/9*12</f>
        <v>0</v>
      </c>
      <c r="BA47" s="13">
        <f t="shared" si="85"/>
        <v>0</v>
      </c>
      <c r="BB47" s="43">
        <f t="shared" si="19"/>
        <v>0</v>
      </c>
      <c r="BC47" s="13">
        <f ca="1">'13年1-9支出明细'!W42/9*12</f>
        <v>0</v>
      </c>
      <c r="BD47" s="13">
        <f t="shared" si="86"/>
        <v>0</v>
      </c>
      <c r="BE47" s="43">
        <f t="shared" si="20"/>
        <v>0</v>
      </c>
      <c r="BF47" s="13">
        <f ca="1">'13年1-9支出明细'!X42/9*12</f>
        <v>0</v>
      </c>
      <c r="BG47" s="13">
        <f t="shared" si="87"/>
        <v>0</v>
      </c>
      <c r="BH47" s="43">
        <f t="shared" si="21"/>
        <v>0</v>
      </c>
      <c r="BI47" s="13">
        <f ca="1">'13年1-9支出明细'!Y42/9*12</f>
        <v>0</v>
      </c>
      <c r="BJ47" s="13">
        <f t="shared" si="88"/>
        <v>0</v>
      </c>
      <c r="BK47" s="43">
        <f t="shared" si="22"/>
        <v>0</v>
      </c>
      <c r="BL47" s="13">
        <f ca="1">'13年1-9支出明细'!Z42/9*12</f>
        <v>22656.12</v>
      </c>
      <c r="BM47" s="13">
        <f ca="1">Sheet2!EP41+Sheet2!V41</f>
        <v>988.21</v>
      </c>
      <c r="BN47" s="13">
        <f t="shared" si="89"/>
        <v>27558.945070857346</v>
      </c>
      <c r="BO47" s="43">
        <f t="shared" si="23"/>
        <v>2.5617659778422988E-4</v>
      </c>
      <c r="BP47" s="13">
        <f ca="1">'13年1-9支出明细'!AB42/9*12</f>
        <v>884.28</v>
      </c>
      <c r="BQ47" s="13">
        <f t="shared" si="90"/>
        <v>1075.6397806534276</v>
      </c>
      <c r="BR47" s="43">
        <f t="shared" si="24"/>
        <v>1.9508866398990546E-4</v>
      </c>
      <c r="BS47" s="13">
        <f ca="1">'13年1-9支出明细'!AC42/9*12</f>
        <v>433.33333333333337</v>
      </c>
      <c r="BT47" s="13">
        <f t="shared" si="91"/>
        <v>527.10744517176158</v>
      </c>
      <c r="BU47" s="43">
        <f t="shared" si="25"/>
        <v>3.8632833703017863E-4</v>
      </c>
      <c r="BV47" s="12">
        <f t="shared" si="130"/>
        <v>814.39999999999986</v>
      </c>
      <c r="BW47" s="30">
        <f t="shared" si="92"/>
        <v>990.63762311049811</v>
      </c>
      <c r="BX47" s="43">
        <f t="shared" si="26"/>
        <v>3.0451500641433864E-6</v>
      </c>
      <c r="BY47" s="13">
        <f ca="1">'13年1-9支出明细'!AE42/9*12</f>
        <v>814.39999999999986</v>
      </c>
      <c r="BZ47" s="13">
        <f t="shared" si="93"/>
        <v>990.63762311049811</v>
      </c>
      <c r="CA47" s="43">
        <f t="shared" si="27"/>
        <v>3.525079464246661E-6</v>
      </c>
      <c r="CB47" s="13">
        <f ca="1">'13年1-9支出明细'!AF42/9*12</f>
        <v>0</v>
      </c>
      <c r="CC47" s="13">
        <f ca="1">Sheet2!BP41+Sheet2!ET41</f>
        <v>0</v>
      </c>
      <c r="CD47" s="13">
        <f t="shared" si="94"/>
        <v>0</v>
      </c>
      <c r="CE47" s="43">
        <f t="shared" si="28"/>
        <v>0</v>
      </c>
      <c r="CF47" s="12">
        <f t="shared" si="138"/>
        <v>80098.266666666663</v>
      </c>
      <c r="CG47" s="30">
        <f t="shared" si="95"/>
        <v>97431.675473891868</v>
      </c>
      <c r="CH47" s="43">
        <f t="shared" si="29"/>
        <v>8.2534381071715289E-4</v>
      </c>
      <c r="CI47" s="13">
        <f ca="1">'13年1-9支出明细'!AI42/9*12</f>
        <v>0</v>
      </c>
      <c r="CJ47" s="13">
        <f t="shared" si="96"/>
        <v>0</v>
      </c>
      <c r="CK47" s="43">
        <f t="shared" si="30"/>
        <v>0</v>
      </c>
      <c r="CL47" s="13">
        <f ca="1">'13年1-9支出明细'!AJ42/9*12</f>
        <v>0</v>
      </c>
      <c r="CM47" s="13">
        <f t="shared" si="97"/>
        <v>0</v>
      </c>
      <c r="CN47" s="43">
        <f t="shared" si="31"/>
        <v>0</v>
      </c>
      <c r="CO47" s="13">
        <f ca="1">'13年1-9支出明细'!AK42/9*12</f>
        <v>0</v>
      </c>
      <c r="CP47" s="13">
        <f t="shared" si="98"/>
        <v>0</v>
      </c>
      <c r="CQ47" s="43">
        <f t="shared" si="32"/>
        <v>0</v>
      </c>
      <c r="CR47" s="13">
        <f ca="1">'13年1-9支出明细'!AL42/9*12</f>
        <v>0</v>
      </c>
      <c r="CS47" s="13">
        <f t="shared" si="99"/>
        <v>0</v>
      </c>
      <c r="CT47" s="43">
        <f t="shared" si="33"/>
        <v>0</v>
      </c>
      <c r="CU47" s="13">
        <f ca="1">'13年1-9支出明细'!AM42/9*12</f>
        <v>0</v>
      </c>
      <c r="CV47" s="13">
        <f t="shared" si="100"/>
        <v>0</v>
      </c>
      <c r="CW47" s="43">
        <f t="shared" si="34"/>
        <v>0</v>
      </c>
      <c r="CX47" s="13">
        <f ca="1">'13年1-9支出明细'!AN42/9*12</f>
        <v>0</v>
      </c>
      <c r="CY47" s="13">
        <f t="shared" si="101"/>
        <v>0</v>
      </c>
      <c r="CZ47" s="13">
        <f ca="1">Sheet2!DG41+Sheet2!AD41</f>
        <v>0</v>
      </c>
      <c r="DA47" s="43">
        <f t="shared" si="35"/>
        <v>0</v>
      </c>
      <c r="DB47" s="13">
        <f ca="1">'13年1-9支出明细'!AP42/9*12</f>
        <v>0</v>
      </c>
      <c r="DC47" s="13">
        <f t="shared" si="102"/>
        <v>0</v>
      </c>
      <c r="DD47" s="43">
        <f t="shared" si="36"/>
        <v>0</v>
      </c>
      <c r="DE47" s="13">
        <f ca="1">'13年1-9支出明细'!AQ42/9*12</f>
        <v>0</v>
      </c>
      <c r="DF47" s="13">
        <f t="shared" si="103"/>
        <v>0</v>
      </c>
      <c r="DG47" s="43">
        <f t="shared" si="37"/>
        <v>0</v>
      </c>
      <c r="DH47" s="13">
        <f ca="1">'13年1-9支出明细'!AR42/9*12</f>
        <v>0</v>
      </c>
      <c r="DI47" s="13">
        <f ca="1">Sheet2!DK41+Sheet2!AH41</f>
        <v>0</v>
      </c>
      <c r="DJ47" s="13"/>
      <c r="DK47" s="43">
        <f t="shared" si="38"/>
        <v>0</v>
      </c>
      <c r="DL47" s="13">
        <f ca="1">'13年1-9支出明细'!AT42/9*12</f>
        <v>0</v>
      </c>
      <c r="DM47" s="13">
        <f t="shared" si="104"/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43">
        <f t="shared" si="40"/>
        <v>0</v>
      </c>
      <c r="DV47" s="13">
        <f ca="1">'13年1-9支出明细'!BB42/9*12</f>
        <v>23564.933333333334</v>
      </c>
      <c r="DW47" s="13">
        <f t="shared" si="105"/>
        <v>28664.427242252808</v>
      </c>
      <c r="DX47" s="43">
        <f t="shared" si="41"/>
        <v>1.0417017855521987E-2</v>
      </c>
      <c r="DY47" s="13">
        <f ca="1">'13年1-9支出明细'!BC42/9*12</f>
        <v>0</v>
      </c>
      <c r="DZ47" s="13">
        <f t="shared" si="106"/>
        <v>0</v>
      </c>
      <c r="EA47" s="43">
        <f t="shared" si="42"/>
        <v>0</v>
      </c>
      <c r="EB47" s="13">
        <f ca="1">'13年1-9支出明细'!BD42/9*12</f>
        <v>0</v>
      </c>
      <c r="EC47" s="13">
        <f t="shared" si="107"/>
        <v>0</v>
      </c>
      <c r="ED47" s="43">
        <f t="shared" si="43"/>
        <v>0</v>
      </c>
      <c r="EE47" s="13">
        <f ca="1">'13年1-9支出明细'!BE42/9*12</f>
        <v>0</v>
      </c>
      <c r="EF47" s="13">
        <f t="shared" si="108"/>
        <v>0</v>
      </c>
      <c r="EG47" s="13">
        <v>0</v>
      </c>
      <c r="EH47" s="43">
        <f t="shared" si="44"/>
        <v>0</v>
      </c>
      <c r="EI47" s="13">
        <f ca="1">'13年1-9支出明细'!BG42/9*12</f>
        <v>0</v>
      </c>
      <c r="EJ47" s="13">
        <f t="shared" si="109"/>
        <v>0</v>
      </c>
      <c r="EK47" s="43">
        <f t="shared" si="45"/>
        <v>0</v>
      </c>
      <c r="EL47" s="13">
        <f ca="1">'13年1-9支出明细'!BH42/9*12</f>
        <v>0</v>
      </c>
      <c r="EM47" s="13">
        <f t="shared" si="110"/>
        <v>0</v>
      </c>
      <c r="EN47" s="43">
        <f t="shared" si="46"/>
        <v>0</v>
      </c>
      <c r="EO47" s="13">
        <f ca="1">'13年1-9支出明细'!BI42/9*12</f>
        <v>56533.333333333336</v>
      </c>
      <c r="EP47" s="13">
        <f t="shared" si="111"/>
        <v>68767.248231639038</v>
      </c>
      <c r="EQ47" s="43">
        <f t="shared" si="47"/>
        <v>4.7161337936012973E-2</v>
      </c>
      <c r="ER47" s="13">
        <f ca="1">'13年1-9支出明细'!BJ42/9*12</f>
        <v>0</v>
      </c>
      <c r="ES47" s="13">
        <f t="shared" si="112"/>
        <v>0</v>
      </c>
      <c r="ET47" s="43">
        <f t="shared" si="48"/>
        <v>0</v>
      </c>
      <c r="EU47" s="13">
        <f ca="1">'13年1-9支出明细'!BK42/9*12</f>
        <v>0</v>
      </c>
      <c r="EV47" s="13">
        <f t="shared" si="113"/>
        <v>0</v>
      </c>
      <c r="EW47" s="43">
        <f t="shared" si="49"/>
        <v>0</v>
      </c>
      <c r="EX47" s="13">
        <f ca="1">'13年1-9支出明细'!BL42/9*12</f>
        <v>0</v>
      </c>
      <c r="EY47" s="13">
        <f t="shared" si="114"/>
        <v>0</v>
      </c>
      <c r="EZ47" s="43">
        <f t="shared" si="50"/>
        <v>0</v>
      </c>
      <c r="FA47" s="13">
        <f ca="1">'13年1-9支出明细'!BM42/9*12</f>
        <v>0</v>
      </c>
      <c r="FB47" s="13">
        <f t="shared" si="115"/>
        <v>0</v>
      </c>
      <c r="FC47" s="43">
        <f t="shared" si="51"/>
        <v>0</v>
      </c>
      <c r="FD47" s="13">
        <f ca="1">'13年1-9支出明细'!BN42/9*12</f>
        <v>0</v>
      </c>
      <c r="FE47" s="13">
        <f ca="1">Sheet2!EX41+Sheet2!BF41</f>
        <v>0</v>
      </c>
      <c r="FF47" s="13">
        <f t="shared" si="116"/>
        <v>0</v>
      </c>
      <c r="FG47" s="43">
        <f t="shared" si="52"/>
        <v>0</v>
      </c>
      <c r="FH47" s="13">
        <f ca="1">'13年1-9支出明细'!BP42/9*12</f>
        <v>0</v>
      </c>
      <c r="FI47" s="13">
        <f t="shared" si="117"/>
        <v>0</v>
      </c>
      <c r="FJ47" s="43">
        <f t="shared" si="53"/>
        <v>0</v>
      </c>
      <c r="FK47" s="13">
        <f ca="1">'13年1-9支出明细'!BQ42/9*12</f>
        <v>0</v>
      </c>
      <c r="FL47" s="13">
        <f t="shared" si="118"/>
        <v>0</v>
      </c>
      <c r="FM47" s="43">
        <f t="shared" si="54"/>
        <v>0</v>
      </c>
      <c r="FN47" s="13">
        <f ca="1">'13年1-9支出明细'!BR42/9*12</f>
        <v>0</v>
      </c>
      <c r="FO47" s="13">
        <v>0</v>
      </c>
      <c r="FP47" s="13"/>
      <c r="FQ47" s="43"/>
      <c r="FR47" s="13">
        <f ca="1">'13年1-9支出明细'!BT42/9*12</f>
        <v>0</v>
      </c>
      <c r="FS47" s="13">
        <f t="shared" si="119"/>
        <v>0</v>
      </c>
      <c r="FT47" s="43">
        <f t="shared" si="55"/>
        <v>0</v>
      </c>
      <c r="FU47" s="12">
        <f ca="1">'13年1-9支出明细'!BU42/9*12</f>
        <v>8351.880000000001</v>
      </c>
      <c r="FV47" s="12">
        <f t="shared" si="120"/>
        <v>10159.241836571844</v>
      </c>
      <c r="FW47" s="43">
        <f t="shared" si="56"/>
        <v>2.8866362145304369E-4</v>
      </c>
      <c r="FX47" s="12">
        <f ca="1">'13年1-9支出明细'!BV42/9*12</f>
        <v>0</v>
      </c>
      <c r="FY47" s="12">
        <f t="shared" si="121"/>
        <v>0</v>
      </c>
      <c r="FZ47" s="43">
        <f t="shared" si="57"/>
        <v>0</v>
      </c>
      <c r="GA47" s="12">
        <f ca="1">'13年1-9支出明细'!BW42/9*12</f>
        <v>0</v>
      </c>
      <c r="GB47" s="12">
        <f t="shared" si="122"/>
        <v>0</v>
      </c>
      <c r="GC47" s="43">
        <f t="shared" si="58"/>
        <v>0</v>
      </c>
      <c r="GD47" s="12">
        <f ca="1">'13年1-9支出明细'!BX42/9*12</f>
        <v>0</v>
      </c>
      <c r="GE47" s="12">
        <f t="shared" si="123"/>
        <v>0</v>
      </c>
      <c r="GF47" s="43">
        <f t="shared" si="59"/>
        <v>0</v>
      </c>
      <c r="GG47" s="27">
        <f t="shared" si="139"/>
        <v>0</v>
      </c>
      <c r="GH47" s="27">
        <f t="shared" si="124"/>
        <v>0</v>
      </c>
      <c r="GI47" s="43">
        <f t="shared" si="60"/>
        <v>0</v>
      </c>
      <c r="GJ47" s="13">
        <f ca="1">'13年1-9支出明细'!BZ42/9*12</f>
        <v>0</v>
      </c>
      <c r="GK47" s="13">
        <f t="shared" si="125"/>
        <v>0</v>
      </c>
      <c r="GL47" s="43">
        <f t="shared" si="61"/>
        <v>0</v>
      </c>
      <c r="GM47" s="13">
        <f ca="1">'13年1-9支出明细'!CA42/9*12</f>
        <v>0</v>
      </c>
      <c r="GN47" s="13">
        <f t="shared" si="126"/>
        <v>0</v>
      </c>
      <c r="GO47" s="43">
        <f t="shared" si="62"/>
        <v>0</v>
      </c>
      <c r="GP47" s="13">
        <f ca="1">'13年1-9支出明细'!CB42/9*12</f>
        <v>0</v>
      </c>
      <c r="GQ47" s="13"/>
      <c r="GR47" s="40"/>
      <c r="GS47" s="13">
        <f ca="1">'13年1-9支出明细'!CC42/9*12</f>
        <v>0</v>
      </c>
      <c r="GT47" s="13">
        <f t="shared" si="127"/>
        <v>0</v>
      </c>
      <c r="GU47" s="43">
        <f t="shared" si="63"/>
        <v>0</v>
      </c>
      <c r="GV47" s="13">
        <f ca="1">'13年1-9支出明细'!CD42/9*12</f>
        <v>0</v>
      </c>
      <c r="GW47" s="13">
        <f t="shared" si="128"/>
        <v>0</v>
      </c>
      <c r="GX47" s="56">
        <f t="shared" si="64"/>
        <v>0</v>
      </c>
    </row>
    <row r="48" spans="1:206" hidden="1">
      <c r="A48" s="18">
        <v>127</v>
      </c>
      <c r="B48" s="3" t="s">
        <v>522</v>
      </c>
      <c r="C48" s="3" t="s">
        <v>337</v>
      </c>
      <c r="D48" s="12">
        <f t="shared" si="140"/>
        <v>0</v>
      </c>
      <c r="E48" s="12">
        <f t="shared" si="141"/>
        <v>0</v>
      </c>
      <c r="F48" s="13">
        <v>0</v>
      </c>
      <c r="G48" s="26">
        <f t="shared" si="69"/>
        <v>0</v>
      </c>
      <c r="H48" s="40">
        <f t="shared" si="70"/>
        <v>0</v>
      </c>
      <c r="I48" s="13">
        <v>0</v>
      </c>
      <c r="J48" s="13">
        <f t="shared" si="71"/>
        <v>0</v>
      </c>
      <c r="K48" s="40">
        <f t="shared" si="5"/>
        <v>0</v>
      </c>
      <c r="L48" s="13">
        <v>0</v>
      </c>
      <c r="M48" s="13">
        <f t="shared" si="72"/>
        <v>0</v>
      </c>
      <c r="N48" s="40">
        <f t="shared" si="6"/>
        <v>0</v>
      </c>
      <c r="O48" s="13">
        <f ca="1">'13年1-9支出明细'!I43/9*12</f>
        <v>0</v>
      </c>
      <c r="P48" s="13">
        <v>0</v>
      </c>
      <c r="Q48" s="13">
        <f t="shared" si="73"/>
        <v>0</v>
      </c>
      <c r="R48" s="43">
        <f t="shared" si="7"/>
        <v>0</v>
      </c>
      <c r="S48" s="13">
        <f ca="1">'13年1-9支出明细'!K43/9*12</f>
        <v>0</v>
      </c>
      <c r="T48" s="13">
        <f t="shared" si="74"/>
        <v>0</v>
      </c>
      <c r="U48" s="43">
        <f t="shared" si="8"/>
        <v>0</v>
      </c>
      <c r="V48" s="13">
        <f ca="1">'13年1-9支出明细'!L43/9*12</f>
        <v>0</v>
      </c>
      <c r="W48" s="13">
        <f t="shared" si="75"/>
        <v>0</v>
      </c>
      <c r="X48" s="43">
        <f t="shared" si="9"/>
        <v>0</v>
      </c>
      <c r="Y48" s="13">
        <f ca="1">'13年1-9支出明细'!M43/9*12</f>
        <v>0</v>
      </c>
      <c r="Z48" s="13">
        <f t="shared" si="76"/>
        <v>0</v>
      </c>
      <c r="AA48" s="43">
        <f t="shared" si="10"/>
        <v>0</v>
      </c>
      <c r="AB48" s="13">
        <f ca="1">'13年1-9支出明细'!N43/9*12</f>
        <v>0</v>
      </c>
      <c r="AC48" s="13">
        <f t="shared" si="77"/>
        <v>0</v>
      </c>
      <c r="AD48" s="43">
        <f t="shared" si="11"/>
        <v>0</v>
      </c>
      <c r="AE48" s="13">
        <f ca="1">'13年1-9支出明细'!O43/9*12</f>
        <v>0</v>
      </c>
      <c r="AF48" s="13">
        <f t="shared" si="78"/>
        <v>0</v>
      </c>
      <c r="AG48" s="43">
        <f t="shared" si="12"/>
        <v>0</v>
      </c>
      <c r="AH48" s="13">
        <f ca="1">'13年1-9支出明细'!P43/9*12</f>
        <v>0</v>
      </c>
      <c r="AI48" s="13">
        <f t="shared" si="79"/>
        <v>0</v>
      </c>
      <c r="AJ48" s="43">
        <f t="shared" si="13"/>
        <v>0</v>
      </c>
      <c r="AK48" s="13">
        <f ca="1">'13年1-9支出明细'!Q43/9*12</f>
        <v>0</v>
      </c>
      <c r="AL48" s="13">
        <f t="shared" si="80"/>
        <v>0</v>
      </c>
      <c r="AM48" s="43">
        <f t="shared" si="14"/>
        <v>0</v>
      </c>
      <c r="AN48" s="13">
        <f ca="1">'13年1-9支出明细'!R43/9*12</f>
        <v>0</v>
      </c>
      <c r="AO48" s="13">
        <f t="shared" si="81"/>
        <v>0</v>
      </c>
      <c r="AP48" s="43">
        <f t="shared" si="15"/>
        <v>0</v>
      </c>
      <c r="AQ48" s="13">
        <f ca="1">'13年1-9支出明细'!S43/9*12</f>
        <v>0</v>
      </c>
      <c r="AR48" s="13">
        <f t="shared" si="82"/>
        <v>0</v>
      </c>
      <c r="AS48" s="43">
        <f t="shared" si="16"/>
        <v>0</v>
      </c>
      <c r="AT48" s="12">
        <f t="shared" si="137"/>
        <v>0</v>
      </c>
      <c r="AU48" s="31">
        <f t="shared" si="83"/>
        <v>0</v>
      </c>
      <c r="AV48" s="43">
        <f t="shared" si="17"/>
        <v>0</v>
      </c>
      <c r="AW48" s="13">
        <f ca="1">'13年1-9支出明细'!U43/9*12</f>
        <v>0</v>
      </c>
      <c r="AX48" s="13">
        <f t="shared" si="84"/>
        <v>0</v>
      </c>
      <c r="AY48" s="43">
        <f t="shared" si="18"/>
        <v>0</v>
      </c>
      <c r="AZ48" s="13">
        <f ca="1">'13年1-9支出明细'!V43/9*12</f>
        <v>0</v>
      </c>
      <c r="BA48" s="13">
        <f t="shared" si="85"/>
        <v>0</v>
      </c>
      <c r="BB48" s="43">
        <f t="shared" si="19"/>
        <v>0</v>
      </c>
      <c r="BC48" s="13">
        <f ca="1">'13年1-9支出明细'!W43/9*12</f>
        <v>0</v>
      </c>
      <c r="BD48" s="13">
        <f t="shared" si="86"/>
        <v>0</v>
      </c>
      <c r="BE48" s="43">
        <f t="shared" si="20"/>
        <v>0</v>
      </c>
      <c r="BF48" s="13">
        <f ca="1">'13年1-9支出明细'!X43/9*12</f>
        <v>0</v>
      </c>
      <c r="BG48" s="13">
        <f t="shared" si="87"/>
        <v>0</v>
      </c>
      <c r="BH48" s="43">
        <f t="shared" si="21"/>
        <v>0</v>
      </c>
      <c r="BI48" s="13">
        <f ca="1">'13年1-9支出明细'!Y43/9*12</f>
        <v>0</v>
      </c>
      <c r="BJ48" s="13">
        <f t="shared" si="88"/>
        <v>0</v>
      </c>
      <c r="BK48" s="43">
        <f t="shared" si="22"/>
        <v>0</v>
      </c>
      <c r="BL48" s="13">
        <f ca="1">'13年1-9支出明细'!Z43/9*12</f>
        <v>0</v>
      </c>
      <c r="BM48" s="13">
        <f ca="1">Sheet2!EP42+Sheet2!V42</f>
        <v>0</v>
      </c>
      <c r="BN48" s="13">
        <f t="shared" si="89"/>
        <v>0</v>
      </c>
      <c r="BO48" s="43">
        <f t="shared" si="23"/>
        <v>0</v>
      </c>
      <c r="BP48" s="13">
        <f ca="1">'13年1-9支出明细'!AB43/9*12</f>
        <v>0</v>
      </c>
      <c r="BQ48" s="13">
        <f t="shared" si="90"/>
        <v>0</v>
      </c>
      <c r="BR48" s="43">
        <f t="shared" si="24"/>
        <v>0</v>
      </c>
      <c r="BS48" s="13">
        <f ca="1">'13年1-9支出明细'!AC43/9*12</f>
        <v>0</v>
      </c>
      <c r="BT48" s="13">
        <f t="shared" si="91"/>
        <v>0</v>
      </c>
      <c r="BU48" s="43">
        <f t="shared" si="25"/>
        <v>0</v>
      </c>
      <c r="BV48" s="12">
        <f t="shared" si="130"/>
        <v>0</v>
      </c>
      <c r="BW48" s="30">
        <f t="shared" si="92"/>
        <v>0</v>
      </c>
      <c r="BX48" s="43">
        <f t="shared" si="26"/>
        <v>0</v>
      </c>
      <c r="BY48" s="13">
        <f ca="1">'13年1-9支出明细'!AE43/9*12</f>
        <v>0</v>
      </c>
      <c r="BZ48" s="13">
        <f t="shared" si="93"/>
        <v>0</v>
      </c>
      <c r="CA48" s="43">
        <f t="shared" si="27"/>
        <v>0</v>
      </c>
      <c r="CB48" s="13">
        <f ca="1">'13年1-9支出明细'!AF43/9*12</f>
        <v>0</v>
      </c>
      <c r="CC48" s="13">
        <f ca="1">Sheet2!BP42+Sheet2!ET42</f>
        <v>0</v>
      </c>
      <c r="CD48" s="13">
        <f t="shared" si="94"/>
        <v>0</v>
      </c>
      <c r="CE48" s="43">
        <f t="shared" si="28"/>
        <v>0</v>
      </c>
      <c r="CF48" s="12">
        <f t="shared" si="138"/>
        <v>0</v>
      </c>
      <c r="CG48" s="30">
        <f t="shared" si="95"/>
        <v>0</v>
      </c>
      <c r="CH48" s="43">
        <f t="shared" si="29"/>
        <v>0</v>
      </c>
      <c r="CI48" s="13">
        <f ca="1">'13年1-9支出明细'!AI43/9*12</f>
        <v>0</v>
      </c>
      <c r="CJ48" s="13">
        <f t="shared" si="96"/>
        <v>0</v>
      </c>
      <c r="CK48" s="43">
        <f t="shared" si="30"/>
        <v>0</v>
      </c>
      <c r="CL48" s="13">
        <f ca="1">'13年1-9支出明细'!AJ43/9*12</f>
        <v>0</v>
      </c>
      <c r="CM48" s="13">
        <f t="shared" si="97"/>
        <v>0</v>
      </c>
      <c r="CN48" s="43">
        <f t="shared" si="31"/>
        <v>0</v>
      </c>
      <c r="CO48" s="13">
        <f ca="1">'13年1-9支出明细'!AK43/9*12</f>
        <v>0</v>
      </c>
      <c r="CP48" s="13">
        <f t="shared" si="98"/>
        <v>0</v>
      </c>
      <c r="CQ48" s="43">
        <f t="shared" si="32"/>
        <v>0</v>
      </c>
      <c r="CR48" s="13">
        <f ca="1">'13年1-9支出明细'!AL43/9*12</f>
        <v>0</v>
      </c>
      <c r="CS48" s="13">
        <f t="shared" si="99"/>
        <v>0</v>
      </c>
      <c r="CT48" s="43">
        <f t="shared" si="33"/>
        <v>0</v>
      </c>
      <c r="CU48" s="13">
        <f ca="1">'13年1-9支出明细'!AM43/9*12</f>
        <v>0</v>
      </c>
      <c r="CV48" s="13">
        <f t="shared" si="100"/>
        <v>0</v>
      </c>
      <c r="CW48" s="43">
        <f t="shared" si="34"/>
        <v>0</v>
      </c>
      <c r="CX48" s="13">
        <f ca="1">'13年1-9支出明细'!AN43/9*12</f>
        <v>0</v>
      </c>
      <c r="CY48" s="13">
        <f t="shared" si="101"/>
        <v>0</v>
      </c>
      <c r="CZ48" s="13">
        <f ca="1">Sheet2!DG42+Sheet2!AD42</f>
        <v>0</v>
      </c>
      <c r="DA48" s="43">
        <f t="shared" si="35"/>
        <v>0</v>
      </c>
      <c r="DB48" s="13">
        <f ca="1">'13年1-9支出明细'!AP43/9*12</f>
        <v>0</v>
      </c>
      <c r="DC48" s="13">
        <f t="shared" si="102"/>
        <v>0</v>
      </c>
      <c r="DD48" s="43">
        <f t="shared" si="36"/>
        <v>0</v>
      </c>
      <c r="DE48" s="13">
        <f ca="1">'13年1-9支出明细'!AQ43/9*12</f>
        <v>0</v>
      </c>
      <c r="DF48" s="13">
        <f t="shared" si="103"/>
        <v>0</v>
      </c>
      <c r="DG48" s="43">
        <f t="shared" si="37"/>
        <v>0</v>
      </c>
      <c r="DH48" s="13">
        <f ca="1">'13年1-9支出明细'!AR43/9*12</f>
        <v>0</v>
      </c>
      <c r="DI48" s="13">
        <f ca="1">Sheet2!DK42+Sheet2!AH42</f>
        <v>0</v>
      </c>
      <c r="DJ48" s="13"/>
      <c r="DK48" s="43">
        <f t="shared" si="38"/>
        <v>0</v>
      </c>
      <c r="DL48" s="13">
        <f ca="1">'13年1-9支出明细'!AT43/9*12</f>
        <v>0</v>
      </c>
      <c r="DM48" s="13">
        <f t="shared" si="104"/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43">
        <f t="shared" si="40"/>
        <v>0</v>
      </c>
      <c r="DV48" s="13">
        <f ca="1">'13年1-9支出明细'!BB43/9*12</f>
        <v>0</v>
      </c>
      <c r="DW48" s="13">
        <f t="shared" si="105"/>
        <v>0</v>
      </c>
      <c r="DX48" s="43">
        <f t="shared" si="41"/>
        <v>0</v>
      </c>
      <c r="DY48" s="13">
        <f ca="1">'13年1-9支出明细'!BC43/9*12</f>
        <v>0</v>
      </c>
      <c r="DZ48" s="13">
        <f t="shared" si="106"/>
        <v>0</v>
      </c>
      <c r="EA48" s="43">
        <f t="shared" si="42"/>
        <v>0</v>
      </c>
      <c r="EB48" s="13">
        <f ca="1">'13年1-9支出明细'!BD43/9*12</f>
        <v>0</v>
      </c>
      <c r="EC48" s="13">
        <f t="shared" si="107"/>
        <v>0</v>
      </c>
      <c r="ED48" s="43">
        <f t="shared" si="43"/>
        <v>0</v>
      </c>
      <c r="EE48" s="13">
        <f ca="1">'13年1-9支出明细'!BE43/9*12</f>
        <v>0</v>
      </c>
      <c r="EF48" s="13">
        <f t="shared" si="108"/>
        <v>0</v>
      </c>
      <c r="EG48" s="13">
        <v>0</v>
      </c>
      <c r="EH48" s="43">
        <f t="shared" si="44"/>
        <v>0</v>
      </c>
      <c r="EI48" s="13">
        <f ca="1">'13年1-9支出明细'!BG43/9*12</f>
        <v>0</v>
      </c>
      <c r="EJ48" s="13">
        <f t="shared" si="109"/>
        <v>0</v>
      </c>
      <c r="EK48" s="43">
        <f t="shared" si="45"/>
        <v>0</v>
      </c>
      <c r="EL48" s="13">
        <f ca="1">'13年1-9支出明细'!BH43/9*12</f>
        <v>0</v>
      </c>
      <c r="EM48" s="13">
        <f t="shared" si="110"/>
        <v>0</v>
      </c>
      <c r="EN48" s="43">
        <f t="shared" si="46"/>
        <v>0</v>
      </c>
      <c r="EO48" s="13">
        <f ca="1">'13年1-9支出明细'!BI43/9*12</f>
        <v>0</v>
      </c>
      <c r="EP48" s="13">
        <f t="shared" si="111"/>
        <v>0</v>
      </c>
      <c r="EQ48" s="43">
        <f t="shared" si="47"/>
        <v>0</v>
      </c>
      <c r="ER48" s="13">
        <f ca="1">'13年1-9支出明细'!BJ43/9*12</f>
        <v>0</v>
      </c>
      <c r="ES48" s="13">
        <f t="shared" si="112"/>
        <v>0</v>
      </c>
      <c r="ET48" s="43">
        <f t="shared" si="48"/>
        <v>0</v>
      </c>
      <c r="EU48" s="13">
        <f ca="1">'13年1-9支出明细'!BK43/9*12</f>
        <v>0</v>
      </c>
      <c r="EV48" s="13">
        <f t="shared" si="113"/>
        <v>0</v>
      </c>
      <c r="EW48" s="43">
        <f t="shared" si="49"/>
        <v>0</v>
      </c>
      <c r="EX48" s="13">
        <f ca="1">'13年1-9支出明细'!BL43/9*12</f>
        <v>0</v>
      </c>
      <c r="EY48" s="13">
        <f t="shared" si="114"/>
        <v>0</v>
      </c>
      <c r="EZ48" s="43">
        <f t="shared" si="50"/>
        <v>0</v>
      </c>
      <c r="FA48" s="13">
        <f ca="1">'13年1-9支出明细'!BM43/9*12</f>
        <v>0</v>
      </c>
      <c r="FB48" s="13">
        <f t="shared" si="115"/>
        <v>0</v>
      </c>
      <c r="FC48" s="43">
        <f t="shared" si="51"/>
        <v>0</v>
      </c>
      <c r="FD48" s="13">
        <f ca="1">'13年1-9支出明细'!BN43/9*12</f>
        <v>0</v>
      </c>
      <c r="FE48" s="13">
        <f ca="1">Sheet2!EX42+Sheet2!BF42</f>
        <v>0</v>
      </c>
      <c r="FF48" s="13">
        <f t="shared" si="116"/>
        <v>0</v>
      </c>
      <c r="FG48" s="43">
        <f t="shared" si="52"/>
        <v>0</v>
      </c>
      <c r="FH48" s="13">
        <f ca="1">'13年1-9支出明细'!BP43/9*12</f>
        <v>0</v>
      </c>
      <c r="FI48" s="13">
        <f t="shared" si="117"/>
        <v>0</v>
      </c>
      <c r="FJ48" s="43">
        <f t="shared" si="53"/>
        <v>0</v>
      </c>
      <c r="FK48" s="13">
        <f ca="1">'13年1-9支出明细'!BQ43/9*12</f>
        <v>0</v>
      </c>
      <c r="FL48" s="13">
        <f t="shared" si="118"/>
        <v>0</v>
      </c>
      <c r="FM48" s="43">
        <f t="shared" si="54"/>
        <v>0</v>
      </c>
      <c r="FN48" s="13">
        <f ca="1">'13年1-9支出明细'!BR43/9*12</f>
        <v>0</v>
      </c>
      <c r="FO48" s="13">
        <v>0</v>
      </c>
      <c r="FP48" s="13"/>
      <c r="FQ48" s="43"/>
      <c r="FR48" s="13">
        <f ca="1">'13年1-9支出明细'!BT43/9*12</f>
        <v>0</v>
      </c>
      <c r="FS48" s="13">
        <f t="shared" si="119"/>
        <v>0</v>
      </c>
      <c r="FT48" s="43">
        <f t="shared" si="55"/>
        <v>0</v>
      </c>
      <c r="FU48" s="12">
        <f ca="1">'13年1-9支出明细'!BU43/9*12</f>
        <v>0</v>
      </c>
      <c r="FV48" s="12">
        <f t="shared" si="120"/>
        <v>0</v>
      </c>
      <c r="FW48" s="43">
        <f t="shared" si="56"/>
        <v>0</v>
      </c>
      <c r="FX48" s="12">
        <f ca="1">'13年1-9支出明细'!BV43/9*12</f>
        <v>0</v>
      </c>
      <c r="FY48" s="12">
        <f t="shared" si="121"/>
        <v>0</v>
      </c>
      <c r="FZ48" s="43">
        <f t="shared" si="57"/>
        <v>0</v>
      </c>
      <c r="GA48" s="12">
        <f ca="1">'13年1-9支出明细'!BW43/9*12</f>
        <v>0</v>
      </c>
      <c r="GB48" s="12">
        <f t="shared" si="122"/>
        <v>0</v>
      </c>
      <c r="GC48" s="43">
        <f t="shared" si="58"/>
        <v>0</v>
      </c>
      <c r="GD48" s="12">
        <f ca="1">'13年1-9支出明细'!BX43/9*12</f>
        <v>0</v>
      </c>
      <c r="GE48" s="12">
        <f t="shared" si="123"/>
        <v>0</v>
      </c>
      <c r="GF48" s="43">
        <f t="shared" si="59"/>
        <v>0</v>
      </c>
      <c r="GG48" s="27">
        <f t="shared" si="139"/>
        <v>0</v>
      </c>
      <c r="GH48" s="27">
        <f t="shared" si="124"/>
        <v>0</v>
      </c>
      <c r="GI48" s="43">
        <f t="shared" si="60"/>
        <v>0</v>
      </c>
      <c r="GJ48" s="13">
        <f ca="1">'13年1-9支出明细'!BZ43/9*12</f>
        <v>0</v>
      </c>
      <c r="GK48" s="13">
        <f t="shared" si="125"/>
        <v>0</v>
      </c>
      <c r="GL48" s="43">
        <f t="shared" si="61"/>
        <v>0</v>
      </c>
      <c r="GM48" s="13">
        <f ca="1">'13年1-9支出明细'!CA43/9*12</f>
        <v>0</v>
      </c>
      <c r="GN48" s="13">
        <f t="shared" si="126"/>
        <v>0</v>
      </c>
      <c r="GO48" s="43">
        <f t="shared" si="62"/>
        <v>0</v>
      </c>
      <c r="GP48" s="13">
        <f ca="1">'13年1-9支出明细'!CB43/9*12</f>
        <v>0</v>
      </c>
      <c r="GQ48" s="13"/>
      <c r="GR48" s="40"/>
      <c r="GS48" s="13">
        <f ca="1">'13年1-9支出明细'!CC43/9*12</f>
        <v>0</v>
      </c>
      <c r="GT48" s="13">
        <f t="shared" si="127"/>
        <v>0</v>
      </c>
      <c r="GU48" s="43">
        <f t="shared" si="63"/>
        <v>0</v>
      </c>
      <c r="GV48" s="13">
        <f ca="1">'13年1-9支出明细'!CD43/9*12</f>
        <v>0</v>
      </c>
      <c r="GW48" s="13">
        <f t="shared" si="128"/>
        <v>0</v>
      </c>
      <c r="GX48" s="56">
        <f t="shared" si="64"/>
        <v>0</v>
      </c>
    </row>
    <row r="49" spans="1:206">
      <c r="A49" s="18">
        <v>128</v>
      </c>
      <c r="B49" s="3" t="s">
        <v>523</v>
      </c>
      <c r="C49" s="3" t="s">
        <v>338</v>
      </c>
      <c r="D49" s="12">
        <f t="shared" si="140"/>
        <v>1387332.5333333334</v>
      </c>
      <c r="E49" s="12">
        <f t="shared" si="141"/>
        <v>1120176.6666666667</v>
      </c>
      <c r="F49" s="13">
        <v>564000</v>
      </c>
      <c r="G49" s="26">
        <f t="shared" si="69"/>
        <v>686050.6132543236</v>
      </c>
      <c r="H49" s="40">
        <f t="shared" si="70"/>
        <v>8.2576702336288176E-3</v>
      </c>
      <c r="I49" s="13">
        <v>229310</v>
      </c>
      <c r="J49" s="13">
        <f t="shared" si="71"/>
        <v>278933.09596693073</v>
      </c>
      <c r="K49" s="40">
        <f t="shared" si="5"/>
        <v>6.1767006694518883E-3</v>
      </c>
      <c r="L49" s="13">
        <v>253800</v>
      </c>
      <c r="M49" s="13">
        <f t="shared" si="72"/>
        <v>308722.77596444561</v>
      </c>
      <c r="N49" s="40">
        <f t="shared" si="6"/>
        <v>8.2576702336288194E-3</v>
      </c>
      <c r="O49" s="13">
        <f ca="1">'13年1-9支出明细'!I44/9*12</f>
        <v>73066.666666666657</v>
      </c>
      <c r="P49" s="13">
        <v>0</v>
      </c>
      <c r="Q49" s="13">
        <f t="shared" si="73"/>
        <v>88878.424601269318</v>
      </c>
      <c r="R49" s="43">
        <f t="shared" si="7"/>
        <v>1.0944710239795005E-2</v>
      </c>
      <c r="S49" s="13">
        <f ca="1">'13年1-9支出明细'!K44/9*12</f>
        <v>0</v>
      </c>
      <c r="T49" s="13">
        <f t="shared" si="74"/>
        <v>0</v>
      </c>
      <c r="U49" s="43">
        <f t="shared" si="8"/>
        <v>0</v>
      </c>
      <c r="V49" s="13">
        <f ca="1">'13年1-9支出明细'!L44/9*12</f>
        <v>0</v>
      </c>
      <c r="W49" s="13">
        <f t="shared" si="75"/>
        <v>0</v>
      </c>
      <c r="X49" s="43">
        <f t="shared" si="9"/>
        <v>0</v>
      </c>
      <c r="Y49" s="13">
        <f ca="1">'13年1-9支出明细'!M44/9*12</f>
        <v>0</v>
      </c>
      <c r="Z49" s="13">
        <f t="shared" si="76"/>
        <v>0</v>
      </c>
      <c r="AA49" s="43">
        <f t="shared" si="10"/>
        <v>0</v>
      </c>
      <c r="AB49" s="13">
        <f ca="1">'13年1-9支出明细'!N44/9*12</f>
        <v>0</v>
      </c>
      <c r="AC49" s="13">
        <f t="shared" si="77"/>
        <v>0</v>
      </c>
      <c r="AD49" s="43">
        <f t="shared" si="11"/>
        <v>0</v>
      </c>
      <c r="AE49" s="13">
        <f ca="1">'13年1-9支出明细'!O44/9*12</f>
        <v>0</v>
      </c>
      <c r="AF49" s="13">
        <f t="shared" si="78"/>
        <v>0</v>
      </c>
      <c r="AG49" s="43">
        <f t="shared" si="12"/>
        <v>0</v>
      </c>
      <c r="AH49" s="13">
        <f ca="1">'13年1-9支出明细'!P44/9*12</f>
        <v>0</v>
      </c>
      <c r="AI49" s="13">
        <f t="shared" si="79"/>
        <v>0</v>
      </c>
      <c r="AJ49" s="43">
        <f t="shared" si="13"/>
        <v>0</v>
      </c>
      <c r="AK49" s="13">
        <f ca="1">'13年1-9支出明细'!Q44/9*12</f>
        <v>0</v>
      </c>
      <c r="AL49" s="13">
        <f t="shared" si="80"/>
        <v>0</v>
      </c>
      <c r="AM49" s="43">
        <f t="shared" si="14"/>
        <v>0</v>
      </c>
      <c r="AN49" s="13">
        <f ca="1">'13年1-9支出明细'!R44/9*12</f>
        <v>0</v>
      </c>
      <c r="AO49" s="13">
        <f t="shared" si="81"/>
        <v>0</v>
      </c>
      <c r="AP49" s="43">
        <f t="shared" si="15"/>
        <v>0</v>
      </c>
      <c r="AQ49" s="13">
        <f ca="1">'13年1-9支出明细'!S44/9*12</f>
        <v>0</v>
      </c>
      <c r="AR49" s="13">
        <f t="shared" si="82"/>
        <v>0</v>
      </c>
      <c r="AS49" s="43">
        <f t="shared" si="16"/>
        <v>0</v>
      </c>
      <c r="AT49" s="12">
        <f t="shared" si="137"/>
        <v>218257.10666666666</v>
      </c>
      <c r="AU49" s="31">
        <f t="shared" si="83"/>
        <v>265488.33665918605</v>
      </c>
      <c r="AV49" s="43">
        <f t="shared" si="17"/>
        <v>2.0906890258938506E-3</v>
      </c>
      <c r="AW49" s="13">
        <f ca="1">'13年1-9支出明细'!U44/9*12</f>
        <v>0</v>
      </c>
      <c r="AX49" s="13">
        <f t="shared" si="84"/>
        <v>0</v>
      </c>
      <c r="AY49" s="43">
        <f t="shared" si="18"/>
        <v>0</v>
      </c>
      <c r="AZ49" s="13">
        <f ca="1">'13年1-9支出明细'!V44/9*12</f>
        <v>1479.88</v>
      </c>
      <c r="BA49" s="13">
        <f t="shared" si="85"/>
        <v>1800.1286906787384</v>
      </c>
      <c r="BB49" s="43">
        <f t="shared" si="19"/>
        <v>1.5181993516352745E-2</v>
      </c>
      <c r="BC49" s="13">
        <f ca="1">'13年1-9支出明细'!W44/9*12</f>
        <v>0</v>
      </c>
      <c r="BD49" s="13">
        <f t="shared" si="86"/>
        <v>0</v>
      </c>
      <c r="BE49" s="43">
        <f t="shared" si="20"/>
        <v>0</v>
      </c>
      <c r="BF49" s="13">
        <f ca="1">'13年1-9支出明细'!X44/9*12</f>
        <v>560</v>
      </c>
      <c r="BG49" s="13">
        <f t="shared" si="87"/>
        <v>681.18500606812268</v>
      </c>
      <c r="BH49" s="43">
        <f t="shared" si="21"/>
        <v>8.2386349648962554E-4</v>
      </c>
      <c r="BI49" s="13">
        <f ca="1">'13年1-9支出明细'!Y44/9*12</f>
        <v>868.66666666666663</v>
      </c>
      <c r="BJ49" s="13">
        <f t="shared" si="88"/>
        <v>1056.6476939366235</v>
      </c>
      <c r="BK49" s="43">
        <f t="shared" si="22"/>
        <v>4.2971150251420152E-4</v>
      </c>
      <c r="BL49" s="13">
        <f ca="1">'13年1-9支出明细'!Z44/9*12</f>
        <v>208938.88</v>
      </c>
      <c r="BM49" s="13">
        <f ca="1">Sheet2!EP43+Sheet2!V43</f>
        <v>6409.68</v>
      </c>
      <c r="BN49" s="13">
        <f t="shared" si="89"/>
        <v>254153.62900119065</v>
      </c>
      <c r="BO49" s="43">
        <f t="shared" si="23"/>
        <v>2.3625074118272449E-3</v>
      </c>
      <c r="BP49" s="13">
        <f ca="1">'13年1-9支出明细'!AB44/9*12</f>
        <v>6107.5733333333337</v>
      </c>
      <c r="BQ49" s="13">
        <f t="shared" si="90"/>
        <v>7429.2631752288762</v>
      </c>
      <c r="BR49" s="43">
        <f t="shared" si="24"/>
        <v>1.3474446123630226E-3</v>
      </c>
      <c r="BS49" s="13">
        <f ca="1">'13年1-9支出明细'!AC44/9*12</f>
        <v>2438.666666666667</v>
      </c>
      <c r="BT49" s="13">
        <f t="shared" si="91"/>
        <v>2966.3985145204674</v>
      </c>
      <c r="BU49" s="43">
        <f t="shared" si="25"/>
        <v>2.1741370105482975E-3</v>
      </c>
      <c r="BV49" s="12">
        <f t="shared" si="130"/>
        <v>342.35999999999996</v>
      </c>
      <c r="BW49" s="30">
        <f t="shared" si="92"/>
        <v>416.44731906693289</v>
      </c>
      <c r="BX49" s="43">
        <f t="shared" si="26"/>
        <v>1.2801296364932832E-6</v>
      </c>
      <c r="BY49" s="13">
        <f ca="1">'13年1-9支出明细'!AE44/9*12</f>
        <v>342.35999999999996</v>
      </c>
      <c r="BZ49" s="13">
        <f t="shared" si="93"/>
        <v>416.44731906693289</v>
      </c>
      <c r="CA49" s="43">
        <f t="shared" si="27"/>
        <v>1.4818838474699003E-6</v>
      </c>
      <c r="CB49" s="13">
        <f ca="1">'13年1-9支出明细'!AF44/9*12</f>
        <v>0</v>
      </c>
      <c r="CC49" s="13">
        <f ca="1">Sheet2!BP43+Sheet2!ET43</f>
        <v>0</v>
      </c>
      <c r="CD49" s="13">
        <f t="shared" si="94"/>
        <v>0</v>
      </c>
      <c r="CE49" s="43">
        <f t="shared" si="28"/>
        <v>0</v>
      </c>
      <c r="CF49" s="12">
        <f t="shared" si="138"/>
        <v>12754.133333333333</v>
      </c>
      <c r="CG49" s="30">
        <f t="shared" si="95"/>
        <v>15514.150700107701</v>
      </c>
      <c r="CH49" s="43">
        <f t="shared" si="29"/>
        <v>1.3142038455756842E-4</v>
      </c>
      <c r="CI49" s="13">
        <f ca="1">'13年1-9支出明细'!AI44/9*12</f>
        <v>0</v>
      </c>
      <c r="CJ49" s="13">
        <f t="shared" si="96"/>
        <v>0</v>
      </c>
      <c r="CK49" s="43">
        <f t="shared" si="30"/>
        <v>0</v>
      </c>
      <c r="CL49" s="13">
        <f ca="1">'13年1-9支出明细'!AJ44/9*12</f>
        <v>0</v>
      </c>
      <c r="CM49" s="13">
        <f t="shared" si="97"/>
        <v>0</v>
      </c>
      <c r="CN49" s="43">
        <f t="shared" si="31"/>
        <v>0</v>
      </c>
      <c r="CO49" s="13">
        <f ca="1">'13年1-9支出明细'!AK44/9*12</f>
        <v>0</v>
      </c>
      <c r="CP49" s="13">
        <f t="shared" si="98"/>
        <v>0</v>
      </c>
      <c r="CQ49" s="43">
        <f t="shared" si="32"/>
        <v>0</v>
      </c>
      <c r="CR49" s="13">
        <f ca="1">'13年1-9支出明细'!AL44/9*12</f>
        <v>0</v>
      </c>
      <c r="CS49" s="13">
        <f t="shared" si="99"/>
        <v>0</v>
      </c>
      <c r="CT49" s="43">
        <f t="shared" si="33"/>
        <v>0</v>
      </c>
      <c r="CU49" s="13">
        <f ca="1">'13年1-9支出明细'!AM44/9*12</f>
        <v>0</v>
      </c>
      <c r="CV49" s="13">
        <f t="shared" si="100"/>
        <v>0</v>
      </c>
      <c r="CW49" s="43">
        <f t="shared" si="34"/>
        <v>0</v>
      </c>
      <c r="CX49" s="13">
        <f ca="1">'13年1-9支出明细'!AN44/9*12</f>
        <v>0</v>
      </c>
      <c r="CY49" s="13">
        <f t="shared" si="101"/>
        <v>0</v>
      </c>
      <c r="CZ49" s="13">
        <f ca="1">Sheet2!DG43+Sheet2!AD43</f>
        <v>0</v>
      </c>
      <c r="DA49" s="43">
        <f t="shared" si="35"/>
        <v>0</v>
      </c>
      <c r="DB49" s="13">
        <f ca="1">'13年1-9支出明细'!AP44/9*12</f>
        <v>0</v>
      </c>
      <c r="DC49" s="13">
        <f t="shared" si="102"/>
        <v>0</v>
      </c>
      <c r="DD49" s="43">
        <f t="shared" si="36"/>
        <v>0</v>
      </c>
      <c r="DE49" s="13">
        <f ca="1">'13年1-9支出明细'!AQ44/9*12</f>
        <v>0</v>
      </c>
      <c r="DF49" s="13">
        <f t="shared" si="103"/>
        <v>0</v>
      </c>
      <c r="DG49" s="43">
        <f t="shared" si="37"/>
        <v>0</v>
      </c>
      <c r="DH49" s="13">
        <f ca="1">'13年1-9支出明细'!AR44/9*12</f>
        <v>0</v>
      </c>
      <c r="DI49" s="13">
        <f ca="1">Sheet2!DK43+Sheet2!AH43</f>
        <v>0</v>
      </c>
      <c r="DJ49" s="13"/>
      <c r="DK49" s="43">
        <f t="shared" si="38"/>
        <v>0</v>
      </c>
      <c r="DL49" s="13">
        <f ca="1">'13年1-9支出明细'!AT44/9*12</f>
        <v>0</v>
      </c>
      <c r="DM49" s="13">
        <f t="shared" si="104"/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43">
        <f t="shared" si="40"/>
        <v>0</v>
      </c>
      <c r="DV49" s="13">
        <f ca="1">'13年1-9支出明细'!BB44/9*12</f>
        <v>0</v>
      </c>
      <c r="DW49" s="13">
        <f t="shared" si="105"/>
        <v>0</v>
      </c>
      <c r="DX49" s="43">
        <f t="shared" si="41"/>
        <v>0</v>
      </c>
      <c r="DY49" s="13">
        <f ca="1">'13年1-9支出明细'!BC44/9*12</f>
        <v>0</v>
      </c>
      <c r="DZ49" s="13">
        <f t="shared" si="106"/>
        <v>0</v>
      </c>
      <c r="EA49" s="43">
        <f t="shared" si="42"/>
        <v>0</v>
      </c>
      <c r="EB49" s="13">
        <f ca="1">'13年1-9支出明细'!BD44/9*12</f>
        <v>0</v>
      </c>
      <c r="EC49" s="13">
        <f t="shared" si="107"/>
        <v>0</v>
      </c>
      <c r="ED49" s="43">
        <f t="shared" si="43"/>
        <v>0</v>
      </c>
      <c r="EE49" s="13">
        <f ca="1">'13年1-9支出明细'!BE44/9*12</f>
        <v>0</v>
      </c>
      <c r="EF49" s="13">
        <f t="shared" si="108"/>
        <v>0</v>
      </c>
      <c r="EG49" s="13">
        <v>0</v>
      </c>
      <c r="EH49" s="43">
        <f t="shared" si="44"/>
        <v>0</v>
      </c>
      <c r="EI49" s="13">
        <f ca="1">'13年1-9支出明细'!BG44/9*12</f>
        <v>0</v>
      </c>
      <c r="EJ49" s="13">
        <f t="shared" si="109"/>
        <v>0</v>
      </c>
      <c r="EK49" s="43">
        <f t="shared" si="45"/>
        <v>0</v>
      </c>
      <c r="EL49" s="13">
        <f ca="1">'13年1-9支出明细'!BH44/9*12</f>
        <v>0</v>
      </c>
      <c r="EM49" s="13">
        <f t="shared" si="110"/>
        <v>0</v>
      </c>
      <c r="EN49" s="43">
        <f t="shared" si="46"/>
        <v>0</v>
      </c>
      <c r="EO49" s="13">
        <f ca="1">'13年1-9支出明细'!BI44/9*12</f>
        <v>0</v>
      </c>
      <c r="EP49" s="13">
        <f t="shared" si="111"/>
        <v>0</v>
      </c>
      <c r="EQ49" s="43">
        <f t="shared" si="47"/>
        <v>0</v>
      </c>
      <c r="ER49" s="13">
        <f ca="1">'13年1-9支出明细'!BJ44/9*12</f>
        <v>0</v>
      </c>
      <c r="ES49" s="13">
        <f t="shared" si="112"/>
        <v>0</v>
      </c>
      <c r="ET49" s="43">
        <f t="shared" si="48"/>
        <v>0</v>
      </c>
      <c r="EU49" s="13">
        <f ca="1">'13年1-9支出明细'!BK44/9*12</f>
        <v>0</v>
      </c>
      <c r="EV49" s="13">
        <f t="shared" si="113"/>
        <v>0</v>
      </c>
      <c r="EW49" s="43">
        <f t="shared" si="49"/>
        <v>0</v>
      </c>
      <c r="EX49" s="13">
        <f ca="1">'13年1-9支出明细'!BL44/9*12</f>
        <v>0</v>
      </c>
      <c r="EY49" s="13">
        <f t="shared" si="114"/>
        <v>0</v>
      </c>
      <c r="EZ49" s="43">
        <f t="shared" si="50"/>
        <v>0</v>
      </c>
      <c r="FA49" s="13">
        <f ca="1">'13年1-9支出明细'!BM44/9*12</f>
        <v>0</v>
      </c>
      <c r="FB49" s="13">
        <f t="shared" si="115"/>
        <v>0</v>
      </c>
      <c r="FC49" s="43">
        <f t="shared" si="51"/>
        <v>0</v>
      </c>
      <c r="FD49" s="13">
        <f ca="1">'13年1-9支出明细'!BN44/9*12</f>
        <v>12754.133333333333</v>
      </c>
      <c r="FE49" s="13">
        <f ca="1">Sheet2!EX43+Sheet2!BF43</f>
        <v>0</v>
      </c>
      <c r="FF49" s="13">
        <f t="shared" si="116"/>
        <v>15514.150700107699</v>
      </c>
      <c r="FG49" s="43">
        <f t="shared" si="52"/>
        <v>9.7567906547946278E-3</v>
      </c>
      <c r="FH49" s="13">
        <f ca="1">'13年1-9支出明细'!BP44/9*12</f>
        <v>0</v>
      </c>
      <c r="FI49" s="13">
        <f t="shared" si="117"/>
        <v>0</v>
      </c>
      <c r="FJ49" s="43">
        <f t="shared" si="53"/>
        <v>0</v>
      </c>
      <c r="FK49" s="13">
        <f ca="1">'13年1-9支出明细'!BQ44/9*12</f>
        <v>0</v>
      </c>
      <c r="FL49" s="13">
        <f t="shared" si="118"/>
        <v>0</v>
      </c>
      <c r="FM49" s="43">
        <f t="shared" si="54"/>
        <v>0</v>
      </c>
      <c r="FN49" s="13">
        <f ca="1">'13年1-9支出明细'!BR44/9*12</f>
        <v>0</v>
      </c>
      <c r="FO49" s="13">
        <v>0</v>
      </c>
      <c r="FP49" s="13"/>
      <c r="FQ49" s="43"/>
      <c r="FR49" s="13">
        <f ca="1">'13年1-9支出明细'!BT44/9*12</f>
        <v>0</v>
      </c>
      <c r="FS49" s="13">
        <f t="shared" si="119"/>
        <v>0</v>
      </c>
      <c r="FT49" s="43">
        <f t="shared" si="55"/>
        <v>0</v>
      </c>
      <c r="FU49" s="12">
        <f ca="1">'13年1-9支出明细'!BU44/9*12</f>
        <v>35586.266666666663</v>
      </c>
      <c r="FV49" s="12">
        <f t="shared" si="120"/>
        <v>43287.198705848496</v>
      </c>
      <c r="FW49" s="43">
        <f t="shared" si="56"/>
        <v>1.2299578789438702E-3</v>
      </c>
      <c r="FX49" s="12">
        <f ca="1">'13年1-9支出明细'!BV44/9*12</f>
        <v>0</v>
      </c>
      <c r="FY49" s="12">
        <f t="shared" si="121"/>
        <v>0</v>
      </c>
      <c r="FZ49" s="43">
        <f t="shared" si="57"/>
        <v>0</v>
      </c>
      <c r="GA49" s="12">
        <f ca="1">'13年1-9支出明细'!BW44/9*12</f>
        <v>0</v>
      </c>
      <c r="GB49" s="12">
        <f t="shared" si="122"/>
        <v>0</v>
      </c>
      <c r="GC49" s="43">
        <f t="shared" si="58"/>
        <v>0</v>
      </c>
      <c r="GD49" s="12">
        <f ca="1">'13年1-9支出明细'!BX44/9*12</f>
        <v>0</v>
      </c>
      <c r="GE49" s="12">
        <f t="shared" si="123"/>
        <v>0</v>
      </c>
      <c r="GF49" s="43">
        <f t="shared" si="59"/>
        <v>0</v>
      </c>
      <c r="GG49" s="27">
        <f t="shared" si="139"/>
        <v>216</v>
      </c>
      <c r="GH49" s="27">
        <f t="shared" si="124"/>
        <v>262.74278805484732</v>
      </c>
      <c r="GI49" s="43">
        <f t="shared" si="60"/>
        <v>1.3138731951782155E-4</v>
      </c>
      <c r="GJ49" s="13">
        <f ca="1">'13年1-9支出明细'!BZ44/9*12</f>
        <v>0</v>
      </c>
      <c r="GK49" s="13">
        <f t="shared" si="125"/>
        <v>0</v>
      </c>
      <c r="GL49" s="43">
        <f t="shared" si="61"/>
        <v>0</v>
      </c>
      <c r="GM49" s="13">
        <f ca="1">'13年1-9支出明细'!CA44/9*12</f>
        <v>0</v>
      </c>
      <c r="GN49" s="13">
        <f t="shared" si="126"/>
        <v>0</v>
      </c>
      <c r="GO49" s="43">
        <f t="shared" si="62"/>
        <v>0</v>
      </c>
      <c r="GP49" s="13">
        <f ca="1">'13年1-9支出明细'!CB44/9*12</f>
        <v>0</v>
      </c>
      <c r="GQ49" s="13"/>
      <c r="GR49" s="40"/>
      <c r="GS49" s="13">
        <f ca="1">'13年1-9支出明细'!CC44/9*12</f>
        <v>0</v>
      </c>
      <c r="GT49" s="13">
        <f t="shared" si="127"/>
        <v>0</v>
      </c>
      <c r="GU49" s="43">
        <f t="shared" si="63"/>
        <v>0</v>
      </c>
      <c r="GV49" s="13">
        <f ca="1">'13年1-9支出明细'!CD44/9*12</f>
        <v>216</v>
      </c>
      <c r="GW49" s="13">
        <f t="shared" si="128"/>
        <v>262.74278805484727</v>
      </c>
      <c r="GX49" s="56">
        <f t="shared" si="64"/>
        <v>1.043841268857363E-3</v>
      </c>
    </row>
    <row r="50" spans="1:206">
      <c r="A50" s="18">
        <v>129</v>
      </c>
      <c r="B50" s="3" t="s">
        <v>524</v>
      </c>
      <c r="C50" s="3" t="s">
        <v>339</v>
      </c>
      <c r="D50" s="12">
        <f t="shared" si="140"/>
        <v>1746608.2233333334</v>
      </c>
      <c r="E50" s="12">
        <f t="shared" si="141"/>
        <v>1336878.5333333332</v>
      </c>
      <c r="F50" s="13">
        <v>676296</v>
      </c>
      <c r="G50" s="26">
        <f t="shared" si="69"/>
        <v>822647.66939972702</v>
      </c>
      <c r="H50" s="40">
        <f t="shared" si="70"/>
        <v>9.9018250856777214E-3</v>
      </c>
      <c r="I50" s="13">
        <v>278276</v>
      </c>
      <c r="J50" s="13">
        <f t="shared" si="71"/>
        <v>338495.42633680871</v>
      </c>
      <c r="K50" s="40">
        <f t="shared" si="5"/>
        <v>7.4956502354559052E-3</v>
      </c>
      <c r="L50" s="13">
        <v>304333.2</v>
      </c>
      <c r="M50" s="13">
        <f t="shared" si="72"/>
        <v>370191.45122987713</v>
      </c>
      <c r="N50" s="40">
        <f t="shared" si="6"/>
        <v>9.9018250856777231E-3</v>
      </c>
      <c r="O50" s="13">
        <f ca="1">'13年1-9支出明细'!I45/9*12</f>
        <v>77973.333333333328</v>
      </c>
      <c r="P50" s="13">
        <v>0</v>
      </c>
      <c r="Q50" s="13">
        <f t="shared" si="73"/>
        <v>94846.902749675734</v>
      </c>
      <c r="R50" s="43">
        <f t="shared" si="7"/>
        <v>1.16796834821754E-2</v>
      </c>
      <c r="S50" s="13">
        <f ca="1">'13年1-9支出明细'!K45/9*12</f>
        <v>0</v>
      </c>
      <c r="T50" s="13">
        <f t="shared" si="74"/>
        <v>0</v>
      </c>
      <c r="U50" s="43">
        <f t="shared" si="8"/>
        <v>0</v>
      </c>
      <c r="V50" s="13">
        <f ca="1">'13年1-9支出明细'!L45/9*12</f>
        <v>0</v>
      </c>
      <c r="W50" s="13">
        <f t="shared" si="75"/>
        <v>0</v>
      </c>
      <c r="X50" s="43">
        <f t="shared" si="9"/>
        <v>0</v>
      </c>
      <c r="Y50" s="13">
        <f ca="1">'13年1-9支出明细'!M45/9*12</f>
        <v>0</v>
      </c>
      <c r="Z50" s="13">
        <f t="shared" si="76"/>
        <v>0</v>
      </c>
      <c r="AA50" s="43">
        <f t="shared" si="10"/>
        <v>0</v>
      </c>
      <c r="AB50" s="13">
        <f ca="1">'13年1-9支出明细'!N45/9*12</f>
        <v>0</v>
      </c>
      <c r="AC50" s="13">
        <f t="shared" si="77"/>
        <v>0</v>
      </c>
      <c r="AD50" s="43">
        <f t="shared" si="11"/>
        <v>0</v>
      </c>
      <c r="AE50" s="13">
        <f ca="1">'13年1-9支出明细'!O45/9*12</f>
        <v>0</v>
      </c>
      <c r="AF50" s="13">
        <f t="shared" si="78"/>
        <v>0</v>
      </c>
      <c r="AG50" s="43">
        <f t="shared" si="12"/>
        <v>0</v>
      </c>
      <c r="AH50" s="13">
        <f ca="1">'13年1-9支出明细'!P45/9*12</f>
        <v>0</v>
      </c>
      <c r="AI50" s="13">
        <f t="shared" si="79"/>
        <v>0</v>
      </c>
      <c r="AJ50" s="43">
        <f t="shared" si="13"/>
        <v>0</v>
      </c>
      <c r="AK50" s="13">
        <f ca="1">'13年1-9支出明细'!Q45/9*12</f>
        <v>0</v>
      </c>
      <c r="AL50" s="13">
        <f t="shared" si="80"/>
        <v>0</v>
      </c>
      <c r="AM50" s="43">
        <f t="shared" si="14"/>
        <v>0</v>
      </c>
      <c r="AN50" s="13">
        <f ca="1">'13年1-9支出明细'!R45/9*12</f>
        <v>0</v>
      </c>
      <c r="AO50" s="13">
        <f t="shared" si="81"/>
        <v>0</v>
      </c>
      <c r="AP50" s="43">
        <f t="shared" si="15"/>
        <v>0</v>
      </c>
      <c r="AQ50" s="13">
        <f ca="1">'13年1-9支出明细'!S45/9*12</f>
        <v>0</v>
      </c>
      <c r="AR50" s="13">
        <f t="shared" si="82"/>
        <v>0</v>
      </c>
      <c r="AS50" s="43">
        <f t="shared" si="16"/>
        <v>0</v>
      </c>
      <c r="AT50" s="12">
        <f t="shared" si="137"/>
        <v>349286.45000000007</v>
      </c>
      <c r="AU50" s="31">
        <f t="shared" si="83"/>
        <v>424872.66529064829</v>
      </c>
      <c r="AV50" s="43">
        <f t="shared" si="17"/>
        <v>3.3458216278093307E-3</v>
      </c>
      <c r="AW50" s="13">
        <f ca="1">'13年1-9支出明细'!U45/9*12</f>
        <v>0</v>
      </c>
      <c r="AX50" s="13">
        <f t="shared" si="84"/>
        <v>0</v>
      </c>
      <c r="AY50" s="43">
        <f t="shared" si="18"/>
        <v>0</v>
      </c>
      <c r="AZ50" s="13">
        <f ca="1">'13年1-9支出明细'!V45/9*12</f>
        <v>0</v>
      </c>
      <c r="BA50" s="13">
        <f t="shared" si="85"/>
        <v>0</v>
      </c>
      <c r="BB50" s="43">
        <f t="shared" si="19"/>
        <v>0</v>
      </c>
      <c r="BC50" s="13">
        <f ca="1">'13年1-9支出明细'!W45/9*12</f>
        <v>0</v>
      </c>
      <c r="BD50" s="13">
        <f t="shared" si="86"/>
        <v>0</v>
      </c>
      <c r="BE50" s="43">
        <f t="shared" si="20"/>
        <v>0</v>
      </c>
      <c r="BF50" s="13">
        <f ca="1">'13年1-9支出明细'!X45/9*12</f>
        <v>2790.6666666666665</v>
      </c>
      <c r="BG50" s="13">
        <f t="shared" si="87"/>
        <v>3394.5719469061441</v>
      </c>
      <c r="BH50" s="43">
        <f t="shared" si="21"/>
        <v>4.1055864241733003E-3</v>
      </c>
      <c r="BI50" s="13">
        <f ca="1">'13年1-9支出明细'!Y45/9*12</f>
        <v>3511.44</v>
      </c>
      <c r="BJ50" s="13">
        <f t="shared" si="88"/>
        <v>4271.3219244783004</v>
      </c>
      <c r="BK50" s="43">
        <f t="shared" si="22"/>
        <v>1.7370370204011524E-3</v>
      </c>
      <c r="BL50" s="13">
        <f ca="1">'13年1-9支出明细'!Z45/9*12</f>
        <v>332419.09333333338</v>
      </c>
      <c r="BM50" s="13">
        <f ca="1">Sheet2!EP44+Sheet2!V44</f>
        <v>10565.25</v>
      </c>
      <c r="BN50" s="13">
        <f t="shared" si="89"/>
        <v>404355.18233826169</v>
      </c>
      <c r="BO50" s="43">
        <f t="shared" si="23"/>
        <v>3.7587191614738853E-3</v>
      </c>
      <c r="BP50" s="13">
        <f ca="1">'13年1-9支出明细'!AB45/9*12</f>
        <v>8080.52</v>
      </c>
      <c r="BQ50" s="13">
        <f t="shared" si="90"/>
        <v>9829.1590450599742</v>
      </c>
      <c r="BR50" s="43">
        <f t="shared" si="24"/>
        <v>1.7827134517841758E-3</v>
      </c>
      <c r="BS50" s="13">
        <f ca="1">'13年1-9支出明细'!AC45/9*12</f>
        <v>6012</v>
      </c>
      <c r="BT50" s="13">
        <f t="shared" si="91"/>
        <v>7313.0076008599162</v>
      </c>
      <c r="BU50" s="43">
        <f t="shared" si="25"/>
        <v>5.3598599128279242E-3</v>
      </c>
      <c r="BV50" s="12">
        <f t="shared" si="130"/>
        <v>1170.4000000000001</v>
      </c>
      <c r="BW50" s="30">
        <f t="shared" si="92"/>
        <v>1423.6766626823762</v>
      </c>
      <c r="BX50" s="43">
        <f t="shared" si="26"/>
        <v>4.3762814772512524E-6</v>
      </c>
      <c r="BY50" s="13">
        <f ca="1">'13年1-9支出明细'!AE45/9*12</f>
        <v>1170.4000000000001</v>
      </c>
      <c r="BZ50" s="13">
        <f t="shared" si="93"/>
        <v>1423.6766626823762</v>
      </c>
      <c r="CA50" s="43">
        <f t="shared" si="27"/>
        <v>5.0660031986177464E-6</v>
      </c>
      <c r="CB50" s="13">
        <f ca="1">'13年1-9支出明细'!AF45/9*12</f>
        <v>0</v>
      </c>
      <c r="CC50" s="13">
        <f ca="1">Sheet2!BP44+Sheet2!ET44</f>
        <v>0</v>
      </c>
      <c r="CD50" s="13">
        <f t="shared" si="94"/>
        <v>0</v>
      </c>
      <c r="CE50" s="43">
        <f t="shared" si="28"/>
        <v>0</v>
      </c>
      <c r="CF50" s="12">
        <f t="shared" si="138"/>
        <v>17753.599999999999</v>
      </c>
      <c r="CG50" s="30">
        <f t="shared" si="95"/>
        <v>21595.510935233968</v>
      </c>
      <c r="CH50" s="43">
        <f t="shared" si="29"/>
        <v>1.8293559258812149E-4</v>
      </c>
      <c r="CI50" s="13">
        <f ca="1">'13年1-9支出明细'!AI45/9*12</f>
        <v>0</v>
      </c>
      <c r="CJ50" s="13">
        <f t="shared" si="96"/>
        <v>0</v>
      </c>
      <c r="CK50" s="43">
        <f t="shared" si="30"/>
        <v>0</v>
      </c>
      <c r="CL50" s="13">
        <f ca="1">'13年1-9支出明细'!AJ45/9*12</f>
        <v>0</v>
      </c>
      <c r="CM50" s="13">
        <f t="shared" si="97"/>
        <v>0</v>
      </c>
      <c r="CN50" s="43">
        <f t="shared" si="31"/>
        <v>0</v>
      </c>
      <c r="CO50" s="13">
        <f ca="1">'13年1-9支出明细'!AK45/9*12</f>
        <v>0</v>
      </c>
      <c r="CP50" s="13">
        <f t="shared" si="98"/>
        <v>0</v>
      </c>
      <c r="CQ50" s="43">
        <f t="shared" si="32"/>
        <v>0</v>
      </c>
      <c r="CR50" s="13">
        <f ca="1">'13年1-9支出明细'!AL45/9*12</f>
        <v>0</v>
      </c>
      <c r="CS50" s="13">
        <f t="shared" si="99"/>
        <v>0</v>
      </c>
      <c r="CT50" s="43">
        <f t="shared" si="33"/>
        <v>0</v>
      </c>
      <c r="CU50" s="13">
        <f ca="1">'13年1-9支出明细'!AM45/9*12</f>
        <v>0</v>
      </c>
      <c r="CV50" s="13">
        <f t="shared" si="100"/>
        <v>0</v>
      </c>
      <c r="CW50" s="43">
        <f t="shared" si="34"/>
        <v>0</v>
      </c>
      <c r="CX50" s="13">
        <f ca="1">'13年1-9支出明细'!AN45/9*12</f>
        <v>0</v>
      </c>
      <c r="CY50" s="13">
        <f t="shared" si="101"/>
        <v>0</v>
      </c>
      <c r="CZ50" s="13">
        <f ca="1">Sheet2!DG44+Sheet2!AD44</f>
        <v>0</v>
      </c>
      <c r="DA50" s="43">
        <f t="shared" si="35"/>
        <v>0</v>
      </c>
      <c r="DB50" s="13">
        <f ca="1">'13年1-9支出明细'!AP45/9*12</f>
        <v>0</v>
      </c>
      <c r="DC50" s="13">
        <f t="shared" si="102"/>
        <v>0</v>
      </c>
      <c r="DD50" s="43">
        <f t="shared" si="36"/>
        <v>0</v>
      </c>
      <c r="DE50" s="13">
        <f ca="1">'13年1-9支出明细'!AQ45/9*12</f>
        <v>0</v>
      </c>
      <c r="DF50" s="13">
        <f t="shared" si="103"/>
        <v>0</v>
      </c>
      <c r="DG50" s="43">
        <f t="shared" si="37"/>
        <v>0</v>
      </c>
      <c r="DH50" s="13">
        <f ca="1">'13年1-9支出明细'!AR45/9*12</f>
        <v>0</v>
      </c>
      <c r="DI50" s="13">
        <f ca="1">Sheet2!DK44+Sheet2!AH44</f>
        <v>0</v>
      </c>
      <c r="DJ50" s="13"/>
      <c r="DK50" s="43">
        <f t="shared" si="38"/>
        <v>0</v>
      </c>
      <c r="DL50" s="13">
        <f ca="1">'13年1-9支出明细'!AT45/9*12</f>
        <v>0</v>
      </c>
      <c r="DM50" s="13">
        <f t="shared" si="104"/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43">
        <f t="shared" si="40"/>
        <v>0</v>
      </c>
      <c r="DV50" s="13">
        <f ca="1">'13年1-9支出明细'!BB45/9*12</f>
        <v>620</v>
      </c>
      <c r="DW50" s="13">
        <f t="shared" si="105"/>
        <v>754.16911386113577</v>
      </c>
      <c r="DX50" s="43">
        <f t="shared" si="41"/>
        <v>2.7407465911595899E-4</v>
      </c>
      <c r="DY50" s="13">
        <f ca="1">'13年1-9支出明细'!BC45/9*12</f>
        <v>0</v>
      </c>
      <c r="DZ50" s="13">
        <f t="shared" si="106"/>
        <v>0</v>
      </c>
      <c r="EA50" s="43">
        <f t="shared" si="42"/>
        <v>0</v>
      </c>
      <c r="EB50" s="13">
        <f ca="1">'13年1-9支出明细'!BD45/9*12</f>
        <v>0</v>
      </c>
      <c r="EC50" s="13">
        <f t="shared" si="107"/>
        <v>0</v>
      </c>
      <c r="ED50" s="43">
        <f t="shared" si="43"/>
        <v>0</v>
      </c>
      <c r="EE50" s="13">
        <f ca="1">'13年1-9支出明细'!BE45/9*12</f>
        <v>0</v>
      </c>
      <c r="EF50" s="13">
        <f t="shared" si="108"/>
        <v>0</v>
      </c>
      <c r="EG50" s="13">
        <v>0</v>
      </c>
      <c r="EH50" s="43">
        <f t="shared" si="44"/>
        <v>0</v>
      </c>
      <c r="EI50" s="13">
        <f ca="1">'13年1-9支出明细'!BG45/9*12</f>
        <v>0</v>
      </c>
      <c r="EJ50" s="13">
        <f t="shared" si="109"/>
        <v>0</v>
      </c>
      <c r="EK50" s="43">
        <f t="shared" si="45"/>
        <v>0</v>
      </c>
      <c r="EL50" s="13">
        <f ca="1">'13年1-9支出明细'!BH45/9*12</f>
        <v>0</v>
      </c>
      <c r="EM50" s="13">
        <f t="shared" si="110"/>
        <v>0</v>
      </c>
      <c r="EN50" s="43">
        <f t="shared" si="46"/>
        <v>0</v>
      </c>
      <c r="EO50" s="13">
        <f ca="1">'13年1-9支出明细'!BI45/9*12</f>
        <v>1921.3333333333335</v>
      </c>
      <c r="EP50" s="13">
        <f t="shared" si="111"/>
        <v>2337.1133184384876</v>
      </c>
      <c r="EQ50" s="43">
        <f t="shared" si="47"/>
        <v>1.6028181124008185E-3</v>
      </c>
      <c r="ER50" s="13">
        <f ca="1">'13年1-9支出明细'!BJ45/9*12</f>
        <v>0</v>
      </c>
      <c r="ES50" s="13">
        <f t="shared" si="112"/>
        <v>0</v>
      </c>
      <c r="ET50" s="43">
        <f t="shared" si="48"/>
        <v>0</v>
      </c>
      <c r="EU50" s="13">
        <f ca="1">'13年1-9支出明细'!BK45/9*12</f>
        <v>0</v>
      </c>
      <c r="EV50" s="13">
        <f t="shared" si="113"/>
        <v>0</v>
      </c>
      <c r="EW50" s="43">
        <f t="shared" si="49"/>
        <v>0</v>
      </c>
      <c r="EX50" s="13">
        <f ca="1">'13年1-9支出明细'!BL45/9*12</f>
        <v>0</v>
      </c>
      <c r="EY50" s="13">
        <f t="shared" si="114"/>
        <v>0</v>
      </c>
      <c r="EZ50" s="43">
        <f t="shared" si="50"/>
        <v>0</v>
      </c>
      <c r="FA50" s="13">
        <f ca="1">'13年1-9支出明细'!BM45/9*12</f>
        <v>0</v>
      </c>
      <c r="FB50" s="13">
        <f t="shared" si="115"/>
        <v>0</v>
      </c>
      <c r="FC50" s="43">
        <f t="shared" si="51"/>
        <v>0</v>
      </c>
      <c r="FD50" s="13">
        <f ca="1">'13年1-9支出明细'!BN45/9*12</f>
        <v>15212.266666666666</v>
      </c>
      <c r="FE50" s="13">
        <f ca="1">Sheet2!EX44+Sheet2!BF44</f>
        <v>0</v>
      </c>
      <c r="FF50" s="13">
        <f t="shared" si="116"/>
        <v>18504.228502934344</v>
      </c>
      <c r="FG50" s="43">
        <f t="shared" si="52"/>
        <v>1.163723926765523E-2</v>
      </c>
      <c r="FH50" s="13">
        <f ca="1">'13年1-9支出明细'!BP45/9*12</f>
        <v>0</v>
      </c>
      <c r="FI50" s="13">
        <f t="shared" si="117"/>
        <v>0</v>
      </c>
      <c r="FJ50" s="43">
        <f t="shared" si="53"/>
        <v>0</v>
      </c>
      <c r="FK50" s="13">
        <f ca="1">'13年1-9支出明细'!BQ45/9*12</f>
        <v>0</v>
      </c>
      <c r="FL50" s="13">
        <f t="shared" si="118"/>
        <v>0</v>
      </c>
      <c r="FM50" s="43">
        <f t="shared" si="54"/>
        <v>0</v>
      </c>
      <c r="FN50" s="13">
        <f ca="1">'13年1-9支出明细'!BR45/9*12</f>
        <v>0</v>
      </c>
      <c r="FO50" s="13">
        <v>0</v>
      </c>
      <c r="FP50" s="13"/>
      <c r="FQ50" s="43"/>
      <c r="FR50" s="13">
        <f ca="1">'13年1-9支出明细'!BT45/9*12</f>
        <v>0</v>
      </c>
      <c r="FS50" s="13">
        <f t="shared" si="119"/>
        <v>0</v>
      </c>
      <c r="FT50" s="43">
        <f t="shared" si="55"/>
        <v>0</v>
      </c>
      <c r="FU50" s="12">
        <f ca="1">'13年1-9支出明细'!BU45/9*12</f>
        <v>41519.24</v>
      </c>
      <c r="FV50" s="12">
        <f t="shared" si="120"/>
        <v>50504.078127399705</v>
      </c>
      <c r="FW50" s="43">
        <f t="shared" si="56"/>
        <v>1.4350175263986153E-3</v>
      </c>
      <c r="FX50" s="12">
        <f ca="1">'13年1-9支出明细'!BV45/9*12</f>
        <v>0</v>
      </c>
      <c r="FY50" s="12">
        <f t="shared" si="121"/>
        <v>0</v>
      </c>
      <c r="FZ50" s="43">
        <f t="shared" si="57"/>
        <v>0</v>
      </c>
      <c r="GA50" s="12">
        <f ca="1">'13年1-9支出明细'!BW45/9*12</f>
        <v>0</v>
      </c>
      <c r="GB50" s="12">
        <f t="shared" si="122"/>
        <v>0</v>
      </c>
      <c r="GC50" s="43">
        <f t="shared" si="58"/>
        <v>0</v>
      </c>
      <c r="GD50" s="12">
        <f ca="1">'13年1-9支出明细'!BX45/9*12</f>
        <v>0</v>
      </c>
      <c r="GE50" s="12">
        <f t="shared" si="123"/>
        <v>0</v>
      </c>
      <c r="GF50" s="43">
        <f t="shared" si="59"/>
        <v>0</v>
      </c>
      <c r="GG50" s="27">
        <f t="shared" si="139"/>
        <v>0</v>
      </c>
      <c r="GH50" s="27">
        <f t="shared" si="124"/>
        <v>0</v>
      </c>
      <c r="GI50" s="43">
        <f t="shared" si="60"/>
        <v>0</v>
      </c>
      <c r="GJ50" s="13">
        <f ca="1">'13年1-9支出明细'!BZ45/9*12</f>
        <v>0</v>
      </c>
      <c r="GK50" s="13">
        <f t="shared" si="125"/>
        <v>0</v>
      </c>
      <c r="GL50" s="43">
        <f t="shared" si="61"/>
        <v>0</v>
      </c>
      <c r="GM50" s="13">
        <f ca="1">'13年1-9支出明细'!CA45/9*12</f>
        <v>0</v>
      </c>
      <c r="GN50" s="13">
        <f t="shared" si="126"/>
        <v>0</v>
      </c>
      <c r="GO50" s="43">
        <f t="shared" si="62"/>
        <v>0</v>
      </c>
      <c r="GP50" s="13">
        <f ca="1">'13年1-9支出明细'!CB45/9*12</f>
        <v>0</v>
      </c>
      <c r="GQ50" s="13"/>
      <c r="GR50" s="40"/>
      <c r="GS50" s="13">
        <f ca="1">'13年1-9支出明细'!CC45/9*12</f>
        <v>0</v>
      </c>
      <c r="GT50" s="13">
        <f t="shared" si="127"/>
        <v>0</v>
      </c>
      <c r="GU50" s="43">
        <f t="shared" si="63"/>
        <v>0</v>
      </c>
      <c r="GV50" s="13">
        <f ca="1">'13年1-9支出明细'!CD45/9*12</f>
        <v>0</v>
      </c>
      <c r="GW50" s="13">
        <f t="shared" si="128"/>
        <v>0</v>
      </c>
      <c r="GX50" s="56">
        <f t="shared" si="64"/>
        <v>0</v>
      </c>
    </row>
    <row r="51" spans="1:206">
      <c r="A51" s="18">
        <v>130</v>
      </c>
      <c r="B51" s="3" t="s">
        <v>525</v>
      </c>
      <c r="C51" s="3" t="s">
        <v>340</v>
      </c>
      <c r="D51" s="12">
        <f t="shared" si="140"/>
        <v>3382134.6366666667</v>
      </c>
      <c r="E51" s="12">
        <f t="shared" si="141"/>
        <v>2499695.1333333333</v>
      </c>
      <c r="F51" s="13">
        <v>1127964</v>
      </c>
      <c r="G51" s="26">
        <f t="shared" si="69"/>
        <v>1372057.4360439712</v>
      </c>
      <c r="H51" s="40">
        <f t="shared" si="70"/>
        <v>1.6514813381923572E-2</v>
      </c>
      <c r="I51" s="13">
        <v>771390</v>
      </c>
      <c r="J51" s="13">
        <f t="shared" si="71"/>
        <v>938320.18184087332</v>
      </c>
      <c r="K51" s="40">
        <f t="shared" si="5"/>
        <v>2.0778182937545207E-2</v>
      </c>
      <c r="L51" s="13">
        <v>507583.8</v>
      </c>
      <c r="M51" s="13">
        <f t="shared" si="72"/>
        <v>617425.84621978702</v>
      </c>
      <c r="N51" s="40">
        <f t="shared" si="6"/>
        <v>1.6514813381923576E-2</v>
      </c>
      <c r="O51" s="13">
        <f ca="1">'13年1-9支出明细'!I46/9*12</f>
        <v>92757.333333333328</v>
      </c>
      <c r="P51" s="13">
        <v>0</v>
      </c>
      <c r="Q51" s="13">
        <f t="shared" si="73"/>
        <v>112830.18690987416</v>
      </c>
      <c r="R51" s="43">
        <f t="shared" si="7"/>
        <v>1.3894189816825893E-2</v>
      </c>
      <c r="S51" s="13">
        <f ca="1">'13年1-9支出明细'!K46/9*12</f>
        <v>0</v>
      </c>
      <c r="T51" s="13">
        <f t="shared" si="74"/>
        <v>0</v>
      </c>
      <c r="U51" s="43">
        <f t="shared" si="8"/>
        <v>0</v>
      </c>
      <c r="V51" s="13">
        <f ca="1">'13年1-9支出明细'!L46/9*12</f>
        <v>0</v>
      </c>
      <c r="W51" s="13">
        <f t="shared" si="75"/>
        <v>0</v>
      </c>
      <c r="X51" s="43">
        <f t="shared" si="9"/>
        <v>0</v>
      </c>
      <c r="Y51" s="13">
        <f ca="1">'13年1-9支出明细'!M46/9*12</f>
        <v>0</v>
      </c>
      <c r="Z51" s="13">
        <f t="shared" si="76"/>
        <v>0</v>
      </c>
      <c r="AA51" s="43">
        <f t="shared" si="10"/>
        <v>0</v>
      </c>
      <c r="AB51" s="13">
        <f ca="1">'13年1-9支出明细'!N46/9*12</f>
        <v>0</v>
      </c>
      <c r="AC51" s="13">
        <f t="shared" si="77"/>
        <v>0</v>
      </c>
      <c r="AD51" s="43">
        <f t="shared" si="11"/>
        <v>0</v>
      </c>
      <c r="AE51" s="13">
        <f ca="1">'13年1-9支出明细'!O46/9*12</f>
        <v>0</v>
      </c>
      <c r="AF51" s="13">
        <f t="shared" si="78"/>
        <v>0</v>
      </c>
      <c r="AG51" s="43">
        <f t="shared" si="12"/>
        <v>0</v>
      </c>
      <c r="AH51" s="13">
        <f ca="1">'13年1-9支出明细'!P46/9*12</f>
        <v>0</v>
      </c>
      <c r="AI51" s="13">
        <f t="shared" si="79"/>
        <v>0</v>
      </c>
      <c r="AJ51" s="43">
        <f t="shared" si="13"/>
        <v>0</v>
      </c>
      <c r="AK51" s="13">
        <f ca="1">'13年1-9支出明细'!Q46/9*12</f>
        <v>0</v>
      </c>
      <c r="AL51" s="13">
        <f t="shared" si="80"/>
        <v>0</v>
      </c>
      <c r="AM51" s="43">
        <f t="shared" si="14"/>
        <v>0</v>
      </c>
      <c r="AN51" s="13">
        <f ca="1">'13年1-9支出明细'!R46/9*12</f>
        <v>0</v>
      </c>
      <c r="AO51" s="13">
        <f t="shared" si="81"/>
        <v>0</v>
      </c>
      <c r="AP51" s="43">
        <f t="shared" si="15"/>
        <v>0</v>
      </c>
      <c r="AQ51" s="13">
        <f ca="1">'13年1-9支出明细'!S46/9*12</f>
        <v>0</v>
      </c>
      <c r="AR51" s="13">
        <f t="shared" si="82"/>
        <v>0</v>
      </c>
      <c r="AS51" s="43">
        <f t="shared" si="16"/>
        <v>0</v>
      </c>
      <c r="AT51" s="12">
        <f t="shared" si="137"/>
        <v>606355.41</v>
      </c>
      <c r="AU51" s="31">
        <f t="shared" si="83"/>
        <v>737571.81007194461</v>
      </c>
      <c r="AV51" s="43">
        <f t="shared" si="17"/>
        <v>5.8082901438552617E-3</v>
      </c>
      <c r="AW51" s="13">
        <f ca="1">'13年1-9支出明细'!U46/9*12</f>
        <v>0</v>
      </c>
      <c r="AX51" s="13">
        <f t="shared" si="84"/>
        <v>0</v>
      </c>
      <c r="AY51" s="43">
        <f t="shared" si="18"/>
        <v>0</v>
      </c>
      <c r="AZ51" s="13">
        <f ca="1">'13年1-9支出明细'!V46/9*12</f>
        <v>35229.253333333334</v>
      </c>
      <c r="BA51" s="13">
        <f t="shared" si="85"/>
        <v>42852.92704578946</v>
      </c>
      <c r="BB51" s="43">
        <f t="shared" si="19"/>
        <v>0.36141463881707636</v>
      </c>
      <c r="BC51" s="13">
        <f ca="1">'13年1-9支出明细'!W46/9*12</f>
        <v>0</v>
      </c>
      <c r="BD51" s="13">
        <f t="shared" si="86"/>
        <v>0</v>
      </c>
      <c r="BE51" s="43">
        <f t="shared" si="20"/>
        <v>0</v>
      </c>
      <c r="BF51" s="13">
        <f ca="1">'13年1-9支出明细'!X46/9*12</f>
        <v>1864.2666666666667</v>
      </c>
      <c r="BG51" s="13">
        <f t="shared" si="87"/>
        <v>2267.6973225820216</v>
      </c>
      <c r="BH51" s="43">
        <f t="shared" si="21"/>
        <v>2.7426808114090345E-3</v>
      </c>
      <c r="BI51" s="13">
        <f ca="1">'13年1-9支出明细'!Y46/9*12</f>
        <v>9643.8666666666668</v>
      </c>
      <c r="BJ51" s="13">
        <f t="shared" si="88"/>
        <v>11730.816739024105</v>
      </c>
      <c r="BK51" s="43">
        <f t="shared" si="22"/>
        <v>4.7706221435686392E-3</v>
      </c>
      <c r="BL51" s="13">
        <f ca="1">'13年1-9支出明细'!Z46/9*12</f>
        <v>542891.97333333327</v>
      </c>
      <c r="BM51" s="13">
        <f ca="1">Sheet2!EP45+Sheet2!V45</f>
        <v>16726.05</v>
      </c>
      <c r="BN51" s="13">
        <f t="shared" si="89"/>
        <v>660374.77169536019</v>
      </c>
      <c r="BO51" s="43">
        <f t="shared" si="23"/>
        <v>6.1385717719053476E-3</v>
      </c>
      <c r="BP51" s="13">
        <f ca="1">'13年1-9支出明细'!AB46/9*12</f>
        <v>10399.986666666668</v>
      </c>
      <c r="BQ51" s="13">
        <f t="shared" si="90"/>
        <v>12650.562465431658</v>
      </c>
      <c r="BR51" s="43">
        <f t="shared" si="24"/>
        <v>2.2944310674365932E-3</v>
      </c>
      <c r="BS51" s="13">
        <f ca="1">'13年1-9支出明细'!AC46/9*12</f>
        <v>11905.426666666666</v>
      </c>
      <c r="BT51" s="13">
        <f t="shared" si="91"/>
        <v>14481.782386030218</v>
      </c>
      <c r="BU51" s="43">
        <f t="shared" si="25"/>
        <v>1.0614008505618637E-2</v>
      </c>
      <c r="BV51" s="12">
        <f t="shared" si="130"/>
        <v>1068.4000000000001</v>
      </c>
      <c r="BW51" s="30">
        <f t="shared" si="92"/>
        <v>1299.6036794342538</v>
      </c>
      <c r="BX51" s="43">
        <f t="shared" si="26"/>
        <v>3.9948898925967515E-6</v>
      </c>
      <c r="BY51" s="13">
        <f ca="1">'13年1-9支出明细'!AE46/9*12</f>
        <v>1068.4000000000001</v>
      </c>
      <c r="BZ51" s="13">
        <f t="shared" si="93"/>
        <v>1299.603679434254</v>
      </c>
      <c r="CA51" s="43">
        <f t="shared" si="27"/>
        <v>4.6245025780956946E-6</v>
      </c>
      <c r="CB51" s="13">
        <f ca="1">'13年1-9支出明细'!AF46/9*12</f>
        <v>0</v>
      </c>
      <c r="CC51" s="13">
        <f ca="1">Sheet2!BP45+Sheet2!ET45</f>
        <v>0</v>
      </c>
      <c r="CD51" s="13">
        <f t="shared" si="94"/>
        <v>0</v>
      </c>
      <c r="CE51" s="43">
        <f t="shared" si="28"/>
        <v>0</v>
      </c>
      <c r="CF51" s="12">
        <f t="shared" si="138"/>
        <v>57326</v>
      </c>
      <c r="CG51" s="30">
        <f t="shared" si="95"/>
        <v>69731.449389037865</v>
      </c>
      <c r="CH51" s="43">
        <f t="shared" si="29"/>
        <v>5.9069517059676081E-4</v>
      </c>
      <c r="CI51" s="13">
        <f ca="1">'13年1-9支出明细'!AI46/9*12</f>
        <v>0</v>
      </c>
      <c r="CJ51" s="13">
        <f t="shared" si="96"/>
        <v>0</v>
      </c>
      <c r="CK51" s="43">
        <f t="shared" si="30"/>
        <v>0</v>
      </c>
      <c r="CL51" s="13">
        <f ca="1">'13年1-9支出明细'!AJ46/9*12</f>
        <v>0</v>
      </c>
      <c r="CM51" s="13">
        <f t="shared" si="97"/>
        <v>0</v>
      </c>
      <c r="CN51" s="43">
        <f t="shared" si="31"/>
        <v>0</v>
      </c>
      <c r="CO51" s="13">
        <f ca="1">'13年1-9支出明细'!AK46/9*12</f>
        <v>0</v>
      </c>
      <c r="CP51" s="13">
        <f t="shared" si="98"/>
        <v>0</v>
      </c>
      <c r="CQ51" s="43">
        <f t="shared" si="32"/>
        <v>0</v>
      </c>
      <c r="CR51" s="13">
        <f ca="1">'13年1-9支出明细'!AL46/9*12</f>
        <v>0</v>
      </c>
      <c r="CS51" s="13">
        <f t="shared" si="99"/>
        <v>0</v>
      </c>
      <c r="CT51" s="43">
        <f t="shared" si="33"/>
        <v>0</v>
      </c>
      <c r="CU51" s="13">
        <f ca="1">'13年1-9支出明细'!AM46/9*12</f>
        <v>0</v>
      </c>
      <c r="CV51" s="13">
        <f t="shared" si="100"/>
        <v>0</v>
      </c>
      <c r="CW51" s="43">
        <f t="shared" si="34"/>
        <v>0</v>
      </c>
      <c r="CX51" s="13">
        <f ca="1">'13年1-9支出明细'!AN46/9*12</f>
        <v>0</v>
      </c>
      <c r="CY51" s="13">
        <f t="shared" si="101"/>
        <v>0</v>
      </c>
      <c r="CZ51" s="13">
        <f ca="1">Sheet2!DG45+Sheet2!AD45</f>
        <v>0</v>
      </c>
      <c r="DA51" s="43">
        <f t="shared" si="35"/>
        <v>0</v>
      </c>
      <c r="DB51" s="13">
        <f ca="1">'13年1-9支出明细'!AP46/9*12</f>
        <v>0</v>
      </c>
      <c r="DC51" s="13">
        <f t="shared" si="102"/>
        <v>0</v>
      </c>
      <c r="DD51" s="43">
        <f t="shared" si="36"/>
        <v>0</v>
      </c>
      <c r="DE51" s="13">
        <f ca="1">'13年1-9支出明细'!AQ46/9*12</f>
        <v>0</v>
      </c>
      <c r="DF51" s="13">
        <f t="shared" si="103"/>
        <v>0</v>
      </c>
      <c r="DG51" s="43">
        <f t="shared" si="37"/>
        <v>0</v>
      </c>
      <c r="DH51" s="13">
        <f ca="1">'13年1-9支出明细'!AR46/9*12</f>
        <v>0</v>
      </c>
      <c r="DI51" s="13">
        <f ca="1">Sheet2!DK45+Sheet2!AH45</f>
        <v>0</v>
      </c>
      <c r="DJ51" s="13"/>
      <c r="DK51" s="43">
        <f t="shared" si="38"/>
        <v>0</v>
      </c>
      <c r="DL51" s="13">
        <f ca="1">'13年1-9支出明细'!AT46/9*12</f>
        <v>0</v>
      </c>
      <c r="DM51" s="13">
        <f t="shared" si="104"/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43">
        <f t="shared" si="40"/>
        <v>0</v>
      </c>
      <c r="DV51" s="13">
        <f ca="1">'13年1-9支出明细'!BB46/9*12</f>
        <v>0</v>
      </c>
      <c r="DW51" s="13">
        <f t="shared" si="105"/>
        <v>0</v>
      </c>
      <c r="DX51" s="43">
        <f t="shared" si="41"/>
        <v>0</v>
      </c>
      <c r="DY51" s="13">
        <f ca="1">'13年1-9支出明细'!BC46/9*12</f>
        <v>0</v>
      </c>
      <c r="DZ51" s="13">
        <f t="shared" si="106"/>
        <v>0</v>
      </c>
      <c r="EA51" s="43">
        <f t="shared" si="42"/>
        <v>0</v>
      </c>
      <c r="EB51" s="13">
        <f ca="1">'13年1-9支出明细'!BD46/9*12</f>
        <v>0</v>
      </c>
      <c r="EC51" s="13">
        <f t="shared" si="107"/>
        <v>0</v>
      </c>
      <c r="ED51" s="43">
        <f t="shared" si="43"/>
        <v>0</v>
      </c>
      <c r="EE51" s="13">
        <f ca="1">'13年1-9支出明细'!BE46/9*12</f>
        <v>0</v>
      </c>
      <c r="EF51" s="13">
        <f t="shared" si="108"/>
        <v>0</v>
      </c>
      <c r="EG51" s="13">
        <v>0</v>
      </c>
      <c r="EH51" s="43">
        <f t="shared" si="44"/>
        <v>0</v>
      </c>
      <c r="EI51" s="13">
        <f ca="1">'13年1-9支出明细'!BG46/9*12</f>
        <v>0</v>
      </c>
      <c r="EJ51" s="13">
        <f t="shared" si="109"/>
        <v>0</v>
      </c>
      <c r="EK51" s="43">
        <f t="shared" si="45"/>
        <v>0</v>
      </c>
      <c r="EL51" s="13">
        <f ca="1">'13年1-9支出明细'!BH46/9*12</f>
        <v>0</v>
      </c>
      <c r="EM51" s="13">
        <f t="shared" si="110"/>
        <v>0</v>
      </c>
      <c r="EN51" s="43">
        <f t="shared" si="46"/>
        <v>0</v>
      </c>
      <c r="EO51" s="13">
        <f ca="1">'13年1-9支出明细'!BI46/9*12</f>
        <v>13333.333333333332</v>
      </c>
      <c r="EP51" s="13">
        <f t="shared" si="111"/>
        <v>16218.690620669584</v>
      </c>
      <c r="EQ51" s="43">
        <f t="shared" si="47"/>
        <v>1.1122957060380417E-2</v>
      </c>
      <c r="ER51" s="13">
        <f ca="1">'13年1-9支出明细'!BJ46/9*12</f>
        <v>0</v>
      </c>
      <c r="ES51" s="13">
        <f t="shared" si="112"/>
        <v>0</v>
      </c>
      <c r="ET51" s="43">
        <f t="shared" si="48"/>
        <v>0</v>
      </c>
      <c r="EU51" s="13">
        <f ca="1">'13年1-9支出明细'!BK46/9*12</f>
        <v>0</v>
      </c>
      <c r="EV51" s="13">
        <f t="shared" si="113"/>
        <v>0</v>
      </c>
      <c r="EW51" s="43">
        <f t="shared" si="49"/>
        <v>0</v>
      </c>
      <c r="EX51" s="13">
        <f ca="1">'13年1-9支出明细'!BL46/9*12</f>
        <v>0</v>
      </c>
      <c r="EY51" s="13">
        <f t="shared" si="114"/>
        <v>0</v>
      </c>
      <c r="EZ51" s="43">
        <f t="shared" si="50"/>
        <v>0</v>
      </c>
      <c r="FA51" s="13">
        <f ca="1">'13年1-9支出明细'!BM46/9*12</f>
        <v>0</v>
      </c>
      <c r="FB51" s="13">
        <f t="shared" si="115"/>
        <v>0</v>
      </c>
      <c r="FC51" s="43">
        <f t="shared" si="51"/>
        <v>0</v>
      </c>
      <c r="FD51" s="13">
        <f ca="1">'13年1-9支出明细'!BN46/9*12</f>
        <v>39992.666666666664</v>
      </c>
      <c r="FE51" s="13">
        <f ca="1">Sheet2!EX45+Sheet2!BF45</f>
        <v>0</v>
      </c>
      <c r="FF51" s="13">
        <f t="shared" si="116"/>
        <v>48647.151582167382</v>
      </c>
      <c r="FG51" s="43">
        <f t="shared" si="52"/>
        <v>3.0594009502303822E-2</v>
      </c>
      <c r="FH51" s="13">
        <f ca="1">'13年1-9支出明细'!BP46/9*12</f>
        <v>0</v>
      </c>
      <c r="FI51" s="13">
        <f t="shared" si="117"/>
        <v>0</v>
      </c>
      <c r="FJ51" s="43">
        <f t="shared" si="53"/>
        <v>0</v>
      </c>
      <c r="FK51" s="13">
        <f ca="1">'13年1-9支出明细'!BQ46/9*12</f>
        <v>4000</v>
      </c>
      <c r="FL51" s="13">
        <f t="shared" si="118"/>
        <v>4865.6071862008757</v>
      </c>
      <c r="FM51" s="43">
        <f t="shared" si="54"/>
        <v>2.6987275499601938E-2</v>
      </c>
      <c r="FN51" s="13">
        <f ca="1">'13年1-9支出明细'!BR46/9*12</f>
        <v>0</v>
      </c>
      <c r="FO51" s="13">
        <v>0</v>
      </c>
      <c r="FP51" s="13"/>
      <c r="FQ51" s="43"/>
      <c r="FR51" s="13">
        <f ca="1">'13年1-9支出明细'!BT46/9*12</f>
        <v>0</v>
      </c>
      <c r="FS51" s="13">
        <f t="shared" si="119"/>
        <v>0</v>
      </c>
      <c r="FT51" s="43">
        <f t="shared" si="55"/>
        <v>0</v>
      </c>
      <c r="FU51" s="12">
        <f ca="1">'13年1-9支出明细'!BU46/9*12</f>
        <v>217689.6933333333</v>
      </c>
      <c r="FV51" s="12">
        <f t="shared" si="120"/>
        <v>264798.13406113279</v>
      </c>
      <c r="FW51" s="43">
        <f t="shared" si="56"/>
        <v>7.5239461331583404E-3</v>
      </c>
      <c r="FX51" s="12">
        <f ca="1">'13年1-9支出明细'!BV46/9*12</f>
        <v>0</v>
      </c>
      <c r="FY51" s="12">
        <f t="shared" si="121"/>
        <v>0</v>
      </c>
      <c r="FZ51" s="43">
        <f t="shared" si="57"/>
        <v>0</v>
      </c>
      <c r="GA51" s="12">
        <f ca="1">'13年1-9支出明细'!BW46/9*12</f>
        <v>0</v>
      </c>
      <c r="GB51" s="12">
        <f t="shared" si="122"/>
        <v>0</v>
      </c>
      <c r="GC51" s="43">
        <f t="shared" si="58"/>
        <v>0</v>
      </c>
      <c r="GD51" s="12">
        <f ca="1">'13年1-9支出明细'!BX46/9*12</f>
        <v>0</v>
      </c>
      <c r="GE51" s="12">
        <f t="shared" si="123"/>
        <v>0</v>
      </c>
      <c r="GF51" s="43">
        <f t="shared" si="59"/>
        <v>0</v>
      </c>
      <c r="GG51" s="27">
        <f t="shared" si="139"/>
        <v>0</v>
      </c>
      <c r="GH51" s="27">
        <f t="shared" si="124"/>
        <v>0</v>
      </c>
      <c r="GI51" s="43">
        <f t="shared" si="60"/>
        <v>0</v>
      </c>
      <c r="GJ51" s="13">
        <f ca="1">'13年1-9支出明细'!BZ46/9*12</f>
        <v>0</v>
      </c>
      <c r="GK51" s="13">
        <f t="shared" si="125"/>
        <v>0</v>
      </c>
      <c r="GL51" s="43">
        <f t="shared" si="61"/>
        <v>0</v>
      </c>
      <c r="GM51" s="13">
        <f ca="1">'13年1-9支出明细'!CA46/9*12</f>
        <v>0</v>
      </c>
      <c r="GN51" s="13">
        <f t="shared" si="126"/>
        <v>0</v>
      </c>
      <c r="GO51" s="43">
        <f t="shared" si="62"/>
        <v>0</v>
      </c>
      <c r="GP51" s="13">
        <f ca="1">'13年1-9支出明细'!CB46/9*12</f>
        <v>0</v>
      </c>
      <c r="GQ51" s="13"/>
      <c r="GR51" s="40"/>
      <c r="GS51" s="13">
        <f ca="1">'13年1-9支出明细'!CC46/9*12</f>
        <v>0</v>
      </c>
      <c r="GT51" s="13">
        <f t="shared" si="127"/>
        <v>0</v>
      </c>
      <c r="GU51" s="43">
        <f t="shared" si="63"/>
        <v>0</v>
      </c>
      <c r="GV51" s="13">
        <f ca="1">'13年1-9支出明细'!CD46/9*12</f>
        <v>0</v>
      </c>
      <c r="GW51" s="13">
        <f t="shared" si="128"/>
        <v>0</v>
      </c>
      <c r="GX51" s="56">
        <f t="shared" si="64"/>
        <v>0</v>
      </c>
    </row>
    <row r="52" spans="1:206">
      <c r="A52" s="18">
        <v>131</v>
      </c>
      <c r="B52" s="3" t="s">
        <v>526</v>
      </c>
      <c r="C52" s="3" t="s">
        <v>341</v>
      </c>
      <c r="D52" s="12">
        <f t="shared" si="140"/>
        <v>2476722.2733333334</v>
      </c>
      <c r="E52" s="12">
        <f t="shared" si="141"/>
        <v>1784872.9333333333</v>
      </c>
      <c r="F52" s="13">
        <v>847488</v>
      </c>
      <c r="G52" s="26">
        <f t="shared" si="69"/>
        <v>1030885.925754752</v>
      </c>
      <c r="H52" s="40">
        <f t="shared" si="70"/>
        <v>1.2408291544251097E-2</v>
      </c>
      <c r="I52" s="13">
        <v>465402</v>
      </c>
      <c r="J52" s="13">
        <f t="shared" si="71"/>
        <v>566115.82891806494</v>
      </c>
      <c r="K52" s="40">
        <f t="shared" si="5"/>
        <v>1.2536081483425264E-2</v>
      </c>
      <c r="L52" s="13">
        <v>381369.59999999998</v>
      </c>
      <c r="M52" s="13">
        <f t="shared" si="72"/>
        <v>463898.66658963839</v>
      </c>
      <c r="N52" s="40">
        <f t="shared" si="6"/>
        <v>1.2408291544251099E-2</v>
      </c>
      <c r="O52" s="13">
        <f ca="1">'13年1-9支出明细'!I47/9*12</f>
        <v>90613.333333333343</v>
      </c>
      <c r="P52" s="13">
        <v>0</v>
      </c>
      <c r="Q52" s="13">
        <f t="shared" si="73"/>
        <v>110222.22145807052</v>
      </c>
      <c r="R52" s="43">
        <f t="shared" si="7"/>
        <v>1.3573038465264028E-2</v>
      </c>
      <c r="S52" s="13">
        <f ca="1">'13年1-9支出明细'!K47/9*12</f>
        <v>0</v>
      </c>
      <c r="T52" s="13">
        <f t="shared" si="74"/>
        <v>0</v>
      </c>
      <c r="U52" s="43">
        <f t="shared" si="8"/>
        <v>0</v>
      </c>
      <c r="V52" s="13">
        <f ca="1">'13年1-9支出明细'!L47/9*12</f>
        <v>0</v>
      </c>
      <c r="W52" s="13">
        <f t="shared" si="75"/>
        <v>0</v>
      </c>
      <c r="X52" s="43">
        <f t="shared" si="9"/>
        <v>0</v>
      </c>
      <c r="Y52" s="13">
        <f ca="1">'13年1-9支出明细'!M47/9*12</f>
        <v>0</v>
      </c>
      <c r="Z52" s="13">
        <f t="shared" si="76"/>
        <v>0</v>
      </c>
      <c r="AA52" s="43">
        <f t="shared" si="10"/>
        <v>0</v>
      </c>
      <c r="AB52" s="13">
        <f ca="1">'13年1-9支出明细'!N47/9*12</f>
        <v>0</v>
      </c>
      <c r="AC52" s="13">
        <f t="shared" si="77"/>
        <v>0</v>
      </c>
      <c r="AD52" s="43">
        <f t="shared" si="11"/>
        <v>0</v>
      </c>
      <c r="AE52" s="13">
        <f ca="1">'13年1-9支出明细'!O47/9*12</f>
        <v>0</v>
      </c>
      <c r="AF52" s="13">
        <f t="shared" si="78"/>
        <v>0</v>
      </c>
      <c r="AG52" s="43">
        <f t="shared" si="12"/>
        <v>0</v>
      </c>
      <c r="AH52" s="13">
        <f ca="1">'13年1-9支出明细'!P47/9*12</f>
        <v>0</v>
      </c>
      <c r="AI52" s="13">
        <f t="shared" si="79"/>
        <v>0</v>
      </c>
      <c r="AJ52" s="43">
        <f t="shared" si="13"/>
        <v>0</v>
      </c>
      <c r="AK52" s="13">
        <f ca="1">'13年1-9支出明细'!Q47/9*12</f>
        <v>0</v>
      </c>
      <c r="AL52" s="13">
        <f t="shared" si="80"/>
        <v>0</v>
      </c>
      <c r="AM52" s="43">
        <f t="shared" si="14"/>
        <v>0</v>
      </c>
      <c r="AN52" s="13">
        <f ca="1">'13年1-9支出明细'!R47/9*12</f>
        <v>0</v>
      </c>
      <c r="AO52" s="13">
        <f t="shared" si="81"/>
        <v>0</v>
      </c>
      <c r="AP52" s="43">
        <f t="shared" si="15"/>
        <v>0</v>
      </c>
      <c r="AQ52" s="13">
        <f ca="1">'13年1-9支出明细'!S47/9*12</f>
        <v>0</v>
      </c>
      <c r="AR52" s="13">
        <f t="shared" si="82"/>
        <v>0</v>
      </c>
      <c r="AS52" s="43">
        <f t="shared" si="16"/>
        <v>0</v>
      </c>
      <c r="AT52" s="12">
        <f t="shared" si="137"/>
        <v>598665.12666666659</v>
      </c>
      <c r="AU52" s="31">
        <f t="shared" si="83"/>
        <v>728217.33560929773</v>
      </c>
      <c r="AV52" s="43">
        <f t="shared" si="17"/>
        <v>5.7346247717784222E-3</v>
      </c>
      <c r="AW52" s="13">
        <f ca="1">'13年1-9支出明细'!U47/9*12</f>
        <v>0</v>
      </c>
      <c r="AX52" s="13">
        <f t="shared" si="84"/>
        <v>0</v>
      </c>
      <c r="AY52" s="43">
        <f t="shared" si="18"/>
        <v>0</v>
      </c>
      <c r="AZ52" s="13">
        <f ca="1">'13年1-9支出明细'!V47/9*12</f>
        <v>1479.6533333333332</v>
      </c>
      <c r="BA52" s="13">
        <f t="shared" si="85"/>
        <v>1799.8529729381867</v>
      </c>
      <c r="BB52" s="43">
        <f t="shared" si="19"/>
        <v>1.5179668157631963E-2</v>
      </c>
      <c r="BC52" s="13">
        <f ca="1">'13年1-9支出明细'!W47/9*12</f>
        <v>0</v>
      </c>
      <c r="BD52" s="13">
        <f t="shared" si="86"/>
        <v>0</v>
      </c>
      <c r="BE52" s="43">
        <f t="shared" si="20"/>
        <v>0</v>
      </c>
      <c r="BF52" s="13">
        <f ca="1">'13年1-9支出明细'!X47/9*12</f>
        <v>171923.73333333334</v>
      </c>
      <c r="BG52" s="13">
        <f t="shared" si="87"/>
        <v>209128.33809628742</v>
      </c>
      <c r="BH52" s="43">
        <f t="shared" si="21"/>
        <v>0.25293158584562497</v>
      </c>
      <c r="BI52" s="13">
        <f ca="1">'13年1-9支出明细'!Y47/9*12</f>
        <v>4244.16</v>
      </c>
      <c r="BJ52" s="13">
        <f t="shared" si="88"/>
        <v>5162.6038488465765</v>
      </c>
      <c r="BK52" s="43">
        <f t="shared" si="22"/>
        <v>2.099498507878749E-3</v>
      </c>
      <c r="BL52" s="13">
        <f ca="1">'13年1-9支出明细'!Z47/9*12</f>
        <v>397589.6</v>
      </c>
      <c r="BM52" s="13">
        <f ca="1">Sheet2!EP46+Sheet2!V46</f>
        <v>23427.98</v>
      </c>
      <c r="BN52" s="13">
        <f t="shared" si="89"/>
        <v>483628.70372968289</v>
      </c>
      <c r="BO52" s="43">
        <f t="shared" si="23"/>
        <v>4.4956131518721137E-3</v>
      </c>
      <c r="BP52" s="13">
        <f ca="1">'13年1-9支出明细'!AB47/9*12</f>
        <v>7280.2400000000007</v>
      </c>
      <c r="BQ52" s="13">
        <f t="shared" si="90"/>
        <v>8855.6970153167676</v>
      </c>
      <c r="BR52" s="43">
        <f t="shared" si="24"/>
        <v>1.6061567547901905E-3</v>
      </c>
      <c r="BS52" s="13">
        <f ca="1">'13年1-9支出明细'!AC47/9*12</f>
        <v>11157.066666666666</v>
      </c>
      <c r="BT52" s="13">
        <f t="shared" si="91"/>
        <v>13571.475937563895</v>
      </c>
      <c r="BU52" s="43">
        <f t="shared" si="25"/>
        <v>9.9468254110803948E-3</v>
      </c>
      <c r="BV52" s="12">
        <f t="shared" si="130"/>
        <v>4193.4666666666662</v>
      </c>
      <c r="BW52" s="30">
        <f t="shared" si="92"/>
        <v>5100.9403871067907</v>
      </c>
      <c r="BX52" s="43">
        <f t="shared" si="26"/>
        <v>1.5679930364664971E-5</v>
      </c>
      <c r="BY52" s="13">
        <f ca="1">'13年1-9支出明细'!AE47/9*12</f>
        <v>4193.4666666666662</v>
      </c>
      <c r="BZ52" s="13">
        <f t="shared" si="93"/>
        <v>5100.9403871067907</v>
      </c>
      <c r="CA52" s="43">
        <f t="shared" si="27"/>
        <v>1.8151158190900743E-5</v>
      </c>
      <c r="CB52" s="13">
        <f ca="1">'13年1-9支出明细'!AF47/9*12</f>
        <v>0</v>
      </c>
      <c r="CC52" s="13">
        <f ca="1">Sheet2!BP46+Sheet2!ET46</f>
        <v>0</v>
      </c>
      <c r="CD52" s="13">
        <f t="shared" si="94"/>
        <v>0</v>
      </c>
      <c r="CE52" s="43">
        <f t="shared" si="28"/>
        <v>0</v>
      </c>
      <c r="CF52" s="12">
        <f t="shared" si="138"/>
        <v>30425.866666666669</v>
      </c>
      <c r="CG52" s="30">
        <f t="shared" si="95"/>
        <v>37010.078874930761</v>
      </c>
      <c r="CH52" s="43">
        <f t="shared" si="29"/>
        <v>3.1351241149253336E-4</v>
      </c>
      <c r="CI52" s="13">
        <f ca="1">'13年1-9支出明细'!AI47/9*12</f>
        <v>0</v>
      </c>
      <c r="CJ52" s="13">
        <f t="shared" si="96"/>
        <v>0</v>
      </c>
      <c r="CK52" s="43">
        <f t="shared" si="30"/>
        <v>0</v>
      </c>
      <c r="CL52" s="13">
        <f ca="1">'13年1-9支出明细'!AJ47/9*12</f>
        <v>0</v>
      </c>
      <c r="CM52" s="13">
        <f t="shared" si="97"/>
        <v>0</v>
      </c>
      <c r="CN52" s="43">
        <f t="shared" si="31"/>
        <v>0</v>
      </c>
      <c r="CO52" s="13">
        <f ca="1">'13年1-9支出明细'!AK47/9*12</f>
        <v>0</v>
      </c>
      <c r="CP52" s="13">
        <f t="shared" si="98"/>
        <v>0</v>
      </c>
      <c r="CQ52" s="43">
        <f t="shared" si="32"/>
        <v>0</v>
      </c>
      <c r="CR52" s="13">
        <f ca="1">'13年1-9支出明细'!AL47/9*12</f>
        <v>0</v>
      </c>
      <c r="CS52" s="13">
        <f t="shared" si="99"/>
        <v>0</v>
      </c>
      <c r="CT52" s="43">
        <f t="shared" si="33"/>
        <v>0</v>
      </c>
      <c r="CU52" s="13">
        <f ca="1">'13年1-9支出明细'!AM47/9*12</f>
        <v>0</v>
      </c>
      <c r="CV52" s="13">
        <f t="shared" si="100"/>
        <v>0</v>
      </c>
      <c r="CW52" s="43">
        <f t="shared" si="34"/>
        <v>0</v>
      </c>
      <c r="CX52" s="13">
        <f ca="1">'13年1-9支出明细'!AN47/9*12</f>
        <v>0</v>
      </c>
      <c r="CY52" s="13">
        <f t="shared" si="101"/>
        <v>0</v>
      </c>
      <c r="CZ52" s="13">
        <f ca="1">Sheet2!DG46+Sheet2!AD46</f>
        <v>0</v>
      </c>
      <c r="DA52" s="43">
        <f t="shared" si="35"/>
        <v>0</v>
      </c>
      <c r="DB52" s="13">
        <f ca="1">'13年1-9支出明细'!AP47/9*12</f>
        <v>0</v>
      </c>
      <c r="DC52" s="13">
        <f t="shared" si="102"/>
        <v>0</v>
      </c>
      <c r="DD52" s="43">
        <f t="shared" si="36"/>
        <v>0</v>
      </c>
      <c r="DE52" s="13">
        <f ca="1">'13年1-9支出明细'!AQ47/9*12</f>
        <v>0</v>
      </c>
      <c r="DF52" s="13">
        <f t="shared" si="103"/>
        <v>0</v>
      </c>
      <c r="DG52" s="43">
        <f t="shared" si="37"/>
        <v>0</v>
      </c>
      <c r="DH52" s="13">
        <f ca="1">'13年1-9支出明细'!AR47/9*12</f>
        <v>0</v>
      </c>
      <c r="DI52" s="13">
        <f ca="1">Sheet2!DK46+Sheet2!AH46</f>
        <v>0</v>
      </c>
      <c r="DJ52" s="13"/>
      <c r="DK52" s="43">
        <f t="shared" si="38"/>
        <v>0</v>
      </c>
      <c r="DL52" s="13">
        <f ca="1">'13年1-9支出明细'!AT47/9*12</f>
        <v>0</v>
      </c>
      <c r="DM52" s="13">
        <f t="shared" si="104"/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43">
        <f t="shared" si="40"/>
        <v>0</v>
      </c>
      <c r="DV52" s="13">
        <f ca="1">'13年1-9支出明细'!BB47/9*12</f>
        <v>0</v>
      </c>
      <c r="DW52" s="13">
        <f t="shared" si="105"/>
        <v>0</v>
      </c>
      <c r="DX52" s="43">
        <f t="shared" si="41"/>
        <v>0</v>
      </c>
      <c r="DY52" s="13">
        <f ca="1">'13年1-9支出明细'!BC47/9*12</f>
        <v>0</v>
      </c>
      <c r="DZ52" s="13">
        <f t="shared" si="106"/>
        <v>0</v>
      </c>
      <c r="EA52" s="43">
        <f t="shared" si="42"/>
        <v>0</v>
      </c>
      <c r="EB52" s="13">
        <f ca="1">'13年1-9支出明细'!BD47/9*12</f>
        <v>0</v>
      </c>
      <c r="EC52" s="13">
        <f t="shared" si="107"/>
        <v>0</v>
      </c>
      <c r="ED52" s="43">
        <f t="shared" si="43"/>
        <v>0</v>
      </c>
      <c r="EE52" s="13">
        <f ca="1">'13年1-9支出明细'!BE47/9*12</f>
        <v>0</v>
      </c>
      <c r="EF52" s="13">
        <f t="shared" si="108"/>
        <v>0</v>
      </c>
      <c r="EG52" s="13">
        <v>0</v>
      </c>
      <c r="EH52" s="43">
        <f t="shared" si="44"/>
        <v>0</v>
      </c>
      <c r="EI52" s="13">
        <f ca="1">'13年1-9支出明细'!BG47/9*12</f>
        <v>0</v>
      </c>
      <c r="EJ52" s="13">
        <f t="shared" si="109"/>
        <v>0</v>
      </c>
      <c r="EK52" s="43">
        <f t="shared" si="45"/>
        <v>0</v>
      </c>
      <c r="EL52" s="13">
        <f ca="1">'13年1-9支出明细'!BH47/9*12</f>
        <v>0</v>
      </c>
      <c r="EM52" s="13">
        <f t="shared" si="110"/>
        <v>0</v>
      </c>
      <c r="EN52" s="43">
        <f t="shared" si="46"/>
        <v>0</v>
      </c>
      <c r="EO52" s="13">
        <f ca="1">'13年1-9支出明细'!BI47/9*12</f>
        <v>8000</v>
      </c>
      <c r="EP52" s="13">
        <f t="shared" si="111"/>
        <v>9731.2143724017515</v>
      </c>
      <c r="EQ52" s="43">
        <f t="shared" si="47"/>
        <v>6.6737742362282509E-3</v>
      </c>
      <c r="ER52" s="13">
        <f ca="1">'13年1-9支出明细'!BJ47/9*12</f>
        <v>0</v>
      </c>
      <c r="ES52" s="13">
        <f t="shared" si="112"/>
        <v>0</v>
      </c>
      <c r="ET52" s="43">
        <f t="shared" si="48"/>
        <v>0</v>
      </c>
      <c r="EU52" s="13">
        <f ca="1">'13年1-9支出明细'!BK47/9*12</f>
        <v>0</v>
      </c>
      <c r="EV52" s="13">
        <f t="shared" si="113"/>
        <v>0</v>
      </c>
      <c r="EW52" s="43">
        <f t="shared" si="49"/>
        <v>0</v>
      </c>
      <c r="EX52" s="13">
        <f ca="1">'13年1-9支出明细'!BL47/9*12</f>
        <v>0</v>
      </c>
      <c r="EY52" s="13">
        <f t="shared" si="114"/>
        <v>0</v>
      </c>
      <c r="EZ52" s="43">
        <f t="shared" si="50"/>
        <v>0</v>
      </c>
      <c r="FA52" s="13">
        <f ca="1">'13年1-9支出明细'!BM47/9*12</f>
        <v>0</v>
      </c>
      <c r="FB52" s="13">
        <f t="shared" si="115"/>
        <v>0</v>
      </c>
      <c r="FC52" s="43">
        <f t="shared" si="51"/>
        <v>0</v>
      </c>
      <c r="FD52" s="13">
        <f ca="1">'13年1-9支出明细'!BN47/9*12</f>
        <v>22425.866666666669</v>
      </c>
      <c r="FE52" s="13">
        <f ca="1">Sheet2!EX46+Sheet2!BF46</f>
        <v>0</v>
      </c>
      <c r="FF52" s="13">
        <f t="shared" si="116"/>
        <v>27278.864502529006</v>
      </c>
      <c r="FG52" s="43">
        <f t="shared" si="52"/>
        <v>1.7155574636118255E-2</v>
      </c>
      <c r="FH52" s="13">
        <f ca="1">'13年1-9支出明细'!BP47/9*12</f>
        <v>0</v>
      </c>
      <c r="FI52" s="13">
        <f t="shared" si="117"/>
        <v>0</v>
      </c>
      <c r="FJ52" s="43">
        <f t="shared" si="53"/>
        <v>0</v>
      </c>
      <c r="FK52" s="13">
        <f ca="1">'13年1-9支出明细'!BQ47/9*12</f>
        <v>0</v>
      </c>
      <c r="FL52" s="13">
        <f t="shared" si="118"/>
        <v>0</v>
      </c>
      <c r="FM52" s="43">
        <f t="shared" si="54"/>
        <v>0</v>
      </c>
      <c r="FN52" s="13">
        <f ca="1">'13年1-9支出明细'!BR47/9*12</f>
        <v>0</v>
      </c>
      <c r="FO52" s="13">
        <v>0</v>
      </c>
      <c r="FP52" s="13"/>
      <c r="FQ52" s="43"/>
      <c r="FR52" s="13">
        <f ca="1">'13年1-9支出明细'!BT47/9*12</f>
        <v>0</v>
      </c>
      <c r="FS52" s="13">
        <f t="shared" si="119"/>
        <v>0</v>
      </c>
      <c r="FT52" s="43">
        <f t="shared" si="55"/>
        <v>0</v>
      </c>
      <c r="FU52" s="12">
        <f ca="1">'13年1-9支出明细'!BU47/9*12</f>
        <v>58564.880000000005</v>
      </c>
      <c r="FV52" s="12">
        <f t="shared" si="120"/>
        <v>71238.425246747982</v>
      </c>
      <c r="FW52" s="43">
        <f t="shared" si="56"/>
        <v>2.0241610692159043E-3</v>
      </c>
      <c r="FX52" s="12">
        <f ca="1">'13年1-9支出明细'!BV47/9*12</f>
        <v>0</v>
      </c>
      <c r="FY52" s="12">
        <f t="shared" si="121"/>
        <v>0</v>
      </c>
      <c r="FZ52" s="43">
        <f t="shared" si="57"/>
        <v>0</v>
      </c>
      <c r="GA52" s="12">
        <f ca="1">'13年1-9支出明细'!BW47/9*12</f>
        <v>0</v>
      </c>
      <c r="GB52" s="12">
        <f t="shared" si="122"/>
        <v>0</v>
      </c>
      <c r="GC52" s="43">
        <f t="shared" si="58"/>
        <v>0</v>
      </c>
      <c r="GD52" s="12">
        <f ca="1">'13年1-9支出明细'!BX47/9*12</f>
        <v>0</v>
      </c>
      <c r="GE52" s="12">
        <f t="shared" si="123"/>
        <v>0</v>
      </c>
      <c r="GF52" s="43">
        <f t="shared" si="59"/>
        <v>0</v>
      </c>
      <c r="GG52" s="27">
        <f t="shared" si="139"/>
        <v>0</v>
      </c>
      <c r="GH52" s="27">
        <f t="shared" si="124"/>
        <v>0</v>
      </c>
      <c r="GI52" s="43">
        <f t="shared" si="60"/>
        <v>0</v>
      </c>
      <c r="GJ52" s="13">
        <f ca="1">'13年1-9支出明细'!BZ47/9*12</f>
        <v>0</v>
      </c>
      <c r="GK52" s="13">
        <f t="shared" si="125"/>
        <v>0</v>
      </c>
      <c r="GL52" s="43">
        <f t="shared" si="61"/>
        <v>0</v>
      </c>
      <c r="GM52" s="13">
        <f ca="1">'13年1-9支出明细'!CA47/9*12</f>
        <v>0</v>
      </c>
      <c r="GN52" s="13">
        <f t="shared" si="126"/>
        <v>0</v>
      </c>
      <c r="GO52" s="43">
        <f t="shared" si="62"/>
        <v>0</v>
      </c>
      <c r="GP52" s="13">
        <f ca="1">'13年1-9支出明细'!CB47/9*12</f>
        <v>0</v>
      </c>
      <c r="GQ52" s="13"/>
      <c r="GR52" s="40"/>
      <c r="GS52" s="13">
        <f ca="1">'13年1-9支出明细'!CC47/9*12</f>
        <v>0</v>
      </c>
      <c r="GT52" s="13">
        <f t="shared" si="127"/>
        <v>0</v>
      </c>
      <c r="GU52" s="43">
        <f t="shared" si="63"/>
        <v>0</v>
      </c>
      <c r="GV52" s="13">
        <f ca="1">'13年1-9支出明细'!CD47/9*12</f>
        <v>0</v>
      </c>
      <c r="GW52" s="13">
        <f t="shared" si="128"/>
        <v>0</v>
      </c>
      <c r="GX52" s="56">
        <f t="shared" si="64"/>
        <v>0</v>
      </c>
    </row>
    <row r="53" spans="1:206">
      <c r="A53" s="18">
        <v>135</v>
      </c>
      <c r="B53" s="3" t="s">
        <v>527</v>
      </c>
      <c r="C53" s="3" t="s">
        <v>342</v>
      </c>
      <c r="D53" s="12">
        <f t="shared" si="140"/>
        <v>1664927.2933333332</v>
      </c>
      <c r="E53" s="12">
        <f t="shared" si="141"/>
        <v>1268178</v>
      </c>
      <c r="F53" s="13">
        <v>0</v>
      </c>
      <c r="G53" s="26">
        <f t="shared" si="69"/>
        <v>0</v>
      </c>
      <c r="H53" s="40">
        <f t="shared" si="70"/>
        <v>0</v>
      </c>
      <c r="I53" s="13">
        <v>1235778</v>
      </c>
      <c r="J53" s="13">
        <f t="shared" si="71"/>
        <v>1503202.5793372365</v>
      </c>
      <c r="K53" s="40">
        <f t="shared" si="5"/>
        <v>3.3286951288185929E-2</v>
      </c>
      <c r="L53" s="13">
        <v>0</v>
      </c>
      <c r="M53" s="13">
        <f t="shared" si="72"/>
        <v>0</v>
      </c>
      <c r="N53" s="40">
        <f t="shared" si="6"/>
        <v>0</v>
      </c>
      <c r="O53" s="13">
        <f ca="1">'13年1-9支出明细'!I48/9*12</f>
        <v>32400</v>
      </c>
      <c r="P53" s="13">
        <v>0</v>
      </c>
      <c r="Q53" s="13">
        <f t="shared" si="73"/>
        <v>39411.418208227093</v>
      </c>
      <c r="R53" s="43">
        <f t="shared" si="7"/>
        <v>4.8532200515879319E-3</v>
      </c>
      <c r="S53" s="13">
        <f ca="1">'13年1-9支出明细'!K48/9*12</f>
        <v>0</v>
      </c>
      <c r="T53" s="13">
        <f t="shared" si="74"/>
        <v>0</v>
      </c>
      <c r="U53" s="43">
        <f t="shared" si="8"/>
        <v>0</v>
      </c>
      <c r="V53" s="13">
        <f ca="1">'13年1-9支出明细'!L48/9*12</f>
        <v>0</v>
      </c>
      <c r="W53" s="13">
        <f t="shared" si="75"/>
        <v>0</v>
      </c>
      <c r="X53" s="43">
        <f t="shared" si="9"/>
        <v>0</v>
      </c>
      <c r="Y53" s="13">
        <f ca="1">'13年1-9支出明细'!M48/9*12</f>
        <v>0</v>
      </c>
      <c r="Z53" s="13">
        <f t="shared" si="76"/>
        <v>0</v>
      </c>
      <c r="AA53" s="43">
        <f t="shared" si="10"/>
        <v>0</v>
      </c>
      <c r="AB53" s="13">
        <f ca="1">'13年1-9支出明细'!N48/9*12</f>
        <v>0</v>
      </c>
      <c r="AC53" s="13">
        <f t="shared" si="77"/>
        <v>0</v>
      </c>
      <c r="AD53" s="43">
        <f t="shared" si="11"/>
        <v>0</v>
      </c>
      <c r="AE53" s="13">
        <f ca="1">'13年1-9支出明细'!O48/9*12</f>
        <v>0</v>
      </c>
      <c r="AF53" s="13">
        <f t="shared" si="78"/>
        <v>0</v>
      </c>
      <c r="AG53" s="43">
        <f t="shared" si="12"/>
        <v>0</v>
      </c>
      <c r="AH53" s="13">
        <f ca="1">'13年1-9支出明细'!P48/9*12</f>
        <v>0</v>
      </c>
      <c r="AI53" s="13">
        <f t="shared" si="79"/>
        <v>0</v>
      </c>
      <c r="AJ53" s="43">
        <f t="shared" si="13"/>
        <v>0</v>
      </c>
      <c r="AK53" s="13">
        <f ca="1">'13年1-9支出明细'!Q48/9*12</f>
        <v>0</v>
      </c>
      <c r="AL53" s="13">
        <f t="shared" si="80"/>
        <v>0</v>
      </c>
      <c r="AM53" s="43">
        <f t="shared" si="14"/>
        <v>0</v>
      </c>
      <c r="AN53" s="13">
        <f ca="1">'13年1-9支出明细'!R48/9*12</f>
        <v>0</v>
      </c>
      <c r="AO53" s="13">
        <f t="shared" si="81"/>
        <v>0</v>
      </c>
      <c r="AP53" s="43">
        <f t="shared" si="15"/>
        <v>0</v>
      </c>
      <c r="AQ53" s="13">
        <f ca="1">'13年1-9支出明细'!S48/9*12</f>
        <v>0</v>
      </c>
      <c r="AR53" s="13">
        <f t="shared" si="82"/>
        <v>0</v>
      </c>
      <c r="AS53" s="43">
        <f t="shared" si="16"/>
        <v>0</v>
      </c>
      <c r="AT53" s="12">
        <f t="shared" si="137"/>
        <v>282676.39999999997</v>
      </c>
      <c r="AU53" s="31">
        <f t="shared" si="83"/>
        <v>343848.08080234833</v>
      </c>
      <c r="AV53" s="43">
        <f t="shared" si="17"/>
        <v>2.7077626767121406E-3</v>
      </c>
      <c r="AW53" s="13">
        <f ca="1">'13年1-9支出明细'!U48/9*12</f>
        <v>0</v>
      </c>
      <c r="AX53" s="13">
        <f t="shared" si="84"/>
        <v>0</v>
      </c>
      <c r="AY53" s="43">
        <f t="shared" si="18"/>
        <v>0</v>
      </c>
      <c r="AZ53" s="13">
        <f ca="1">'13年1-9支出明细'!V48/9*12</f>
        <v>0</v>
      </c>
      <c r="BA53" s="13">
        <f t="shared" si="85"/>
        <v>0</v>
      </c>
      <c r="BB53" s="43">
        <f t="shared" si="19"/>
        <v>0</v>
      </c>
      <c r="BC53" s="13">
        <f ca="1">'13年1-9支出明细'!W48/9*12</f>
        <v>0</v>
      </c>
      <c r="BD53" s="13">
        <f t="shared" si="86"/>
        <v>0</v>
      </c>
      <c r="BE53" s="43">
        <f t="shared" si="20"/>
        <v>0</v>
      </c>
      <c r="BF53" s="13">
        <f ca="1">'13年1-9支出明细'!X48/9*12</f>
        <v>3634.666666666667</v>
      </c>
      <c r="BG53" s="13">
        <f t="shared" si="87"/>
        <v>4421.2150631945296</v>
      </c>
      <c r="BH53" s="43">
        <f t="shared" si="21"/>
        <v>5.34726640816838E-3</v>
      </c>
      <c r="BI53" s="13">
        <f ca="1">'13年1-9支出明细'!Y48/9*12</f>
        <v>6178.1999999999989</v>
      </c>
      <c r="BJ53" s="13">
        <f t="shared" si="88"/>
        <v>7515.1735794465603</v>
      </c>
      <c r="BK53" s="43">
        <f t="shared" si="22"/>
        <v>3.0562282480812424E-3</v>
      </c>
      <c r="BL53" s="13">
        <f ca="1">'13年1-9支出明细'!Z48/9*12</f>
        <v>267939.53333333333</v>
      </c>
      <c r="BM53" s="13">
        <f ca="1">Sheet2!EP47+Sheet2!V47</f>
        <v>4924</v>
      </c>
      <c r="BN53" s="13">
        <f t="shared" si="89"/>
        <v>325922.12971349392</v>
      </c>
      <c r="BO53" s="43">
        <f t="shared" si="23"/>
        <v>3.0296378224174123E-3</v>
      </c>
      <c r="BP53" s="13">
        <f ca="1">'13年1-9支出明细'!AB48/9*12</f>
        <v>0</v>
      </c>
      <c r="BQ53" s="13">
        <f t="shared" si="90"/>
        <v>0</v>
      </c>
      <c r="BR53" s="43">
        <f t="shared" si="24"/>
        <v>0</v>
      </c>
      <c r="BS53" s="13">
        <f ca="1">'13年1-9支出明细'!AC48/9*12</f>
        <v>5032</v>
      </c>
      <c r="BT53" s="13">
        <f t="shared" si="91"/>
        <v>6120.9338402407011</v>
      </c>
      <c r="BU53" s="43">
        <f t="shared" si="25"/>
        <v>4.4861635198519814E-3</v>
      </c>
      <c r="BV53" s="12">
        <f t="shared" si="130"/>
        <v>0</v>
      </c>
      <c r="BW53" s="30">
        <f t="shared" si="92"/>
        <v>0</v>
      </c>
      <c r="BX53" s="43">
        <f t="shared" si="26"/>
        <v>0</v>
      </c>
      <c r="BY53" s="13">
        <f ca="1">'13年1-9支出明细'!AE48/9*12</f>
        <v>0</v>
      </c>
      <c r="BZ53" s="13">
        <f t="shared" si="93"/>
        <v>0</v>
      </c>
      <c r="CA53" s="43">
        <f t="shared" si="27"/>
        <v>0</v>
      </c>
      <c r="CB53" s="13">
        <f ca="1">'13年1-9支出明细'!AF48/9*12</f>
        <v>0</v>
      </c>
      <c r="CC53" s="13">
        <f ca="1">Sheet2!BP47+Sheet2!ET47</f>
        <v>0</v>
      </c>
      <c r="CD53" s="13">
        <f t="shared" si="94"/>
        <v>0</v>
      </c>
      <c r="CE53" s="43">
        <f t="shared" si="28"/>
        <v>0</v>
      </c>
      <c r="CF53" s="12">
        <f t="shared" si="138"/>
        <v>49648.666666666657</v>
      </c>
      <c r="CG53" s="30">
        <f t="shared" si="95"/>
        <v>60392.7273296563</v>
      </c>
      <c r="CH53" s="43">
        <f t="shared" si="29"/>
        <v>5.1158684761832976E-4</v>
      </c>
      <c r="CI53" s="13">
        <f ca="1">'13年1-9支出明细'!AI48/9*12</f>
        <v>0</v>
      </c>
      <c r="CJ53" s="13">
        <f t="shared" si="96"/>
        <v>0</v>
      </c>
      <c r="CK53" s="43">
        <f t="shared" si="30"/>
        <v>0</v>
      </c>
      <c r="CL53" s="13">
        <f ca="1">'13年1-9支出明细'!AJ48/9*12</f>
        <v>0</v>
      </c>
      <c r="CM53" s="13">
        <f t="shared" si="97"/>
        <v>0</v>
      </c>
      <c r="CN53" s="43">
        <f t="shared" si="31"/>
        <v>0</v>
      </c>
      <c r="CO53" s="13">
        <f ca="1">'13年1-9支出明细'!AK48/9*12</f>
        <v>0</v>
      </c>
      <c r="CP53" s="13">
        <f t="shared" si="98"/>
        <v>0</v>
      </c>
      <c r="CQ53" s="43">
        <f t="shared" si="32"/>
        <v>0</v>
      </c>
      <c r="CR53" s="13">
        <f ca="1">'13年1-9支出明细'!AL48/9*12</f>
        <v>0</v>
      </c>
      <c r="CS53" s="13">
        <f t="shared" si="99"/>
        <v>0</v>
      </c>
      <c r="CT53" s="43">
        <f t="shared" si="33"/>
        <v>0</v>
      </c>
      <c r="CU53" s="13">
        <f ca="1">'13年1-9支出明细'!AM48/9*12</f>
        <v>0</v>
      </c>
      <c r="CV53" s="13">
        <f t="shared" si="100"/>
        <v>0</v>
      </c>
      <c r="CW53" s="43">
        <f t="shared" si="34"/>
        <v>0</v>
      </c>
      <c r="CX53" s="13">
        <f ca="1">'13年1-9支出明细'!AN48/9*12</f>
        <v>0</v>
      </c>
      <c r="CY53" s="13">
        <f t="shared" si="101"/>
        <v>0</v>
      </c>
      <c r="CZ53" s="13">
        <f ca="1">Sheet2!DG47+Sheet2!AD47</f>
        <v>0</v>
      </c>
      <c r="DA53" s="43">
        <f t="shared" si="35"/>
        <v>0</v>
      </c>
      <c r="DB53" s="13">
        <f ca="1">'13年1-9支出明细'!AP48/9*12</f>
        <v>0</v>
      </c>
      <c r="DC53" s="13">
        <f t="shared" si="102"/>
        <v>0</v>
      </c>
      <c r="DD53" s="43">
        <f t="shared" si="36"/>
        <v>0</v>
      </c>
      <c r="DE53" s="13">
        <f ca="1">'13年1-9支出明细'!AQ48/9*12</f>
        <v>0</v>
      </c>
      <c r="DF53" s="13">
        <f t="shared" si="103"/>
        <v>0</v>
      </c>
      <c r="DG53" s="43">
        <f t="shared" si="37"/>
        <v>0</v>
      </c>
      <c r="DH53" s="13">
        <f ca="1">'13年1-9支出明细'!AR48/9*12</f>
        <v>0</v>
      </c>
      <c r="DI53" s="13">
        <f ca="1">Sheet2!DK47+Sheet2!AH47</f>
        <v>0</v>
      </c>
      <c r="DJ53" s="13"/>
      <c r="DK53" s="43">
        <f t="shared" si="38"/>
        <v>0</v>
      </c>
      <c r="DL53" s="13">
        <f ca="1">'13年1-9支出明细'!AT48/9*12</f>
        <v>0</v>
      </c>
      <c r="DM53" s="13">
        <f t="shared" si="104"/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43">
        <f t="shared" si="40"/>
        <v>0</v>
      </c>
      <c r="DV53" s="13">
        <f ca="1">'13年1-9支出明细'!BB48/9*12</f>
        <v>2786.666666666667</v>
      </c>
      <c r="DW53" s="13">
        <f t="shared" si="105"/>
        <v>3389.706339719944</v>
      </c>
      <c r="DX53" s="43">
        <f t="shared" si="41"/>
        <v>1.2318624463491491E-3</v>
      </c>
      <c r="DY53" s="13">
        <f ca="1">'13年1-9支出明细'!BC48/9*12</f>
        <v>0</v>
      </c>
      <c r="DZ53" s="13">
        <f t="shared" si="106"/>
        <v>0</v>
      </c>
      <c r="EA53" s="43">
        <f t="shared" si="42"/>
        <v>0</v>
      </c>
      <c r="EB53" s="13">
        <f ca="1">'13年1-9支出明细'!BD48/9*12</f>
        <v>0</v>
      </c>
      <c r="EC53" s="13">
        <f t="shared" si="107"/>
        <v>0</v>
      </c>
      <c r="ED53" s="43">
        <f t="shared" si="43"/>
        <v>0</v>
      </c>
      <c r="EE53" s="13">
        <f ca="1">'13年1-9支出明细'!BE48/9*12</f>
        <v>0</v>
      </c>
      <c r="EF53" s="13">
        <f t="shared" si="108"/>
        <v>0</v>
      </c>
      <c r="EG53" s="13">
        <v>0</v>
      </c>
      <c r="EH53" s="43">
        <f t="shared" si="44"/>
        <v>0</v>
      </c>
      <c r="EI53" s="13">
        <f ca="1">'13年1-9支出明细'!BG48/9*12</f>
        <v>0</v>
      </c>
      <c r="EJ53" s="13">
        <f t="shared" si="109"/>
        <v>0</v>
      </c>
      <c r="EK53" s="43">
        <f t="shared" si="45"/>
        <v>0</v>
      </c>
      <c r="EL53" s="13">
        <f ca="1">'13年1-9支出明细'!BH48/9*12</f>
        <v>0</v>
      </c>
      <c r="EM53" s="13">
        <f t="shared" si="110"/>
        <v>0</v>
      </c>
      <c r="EN53" s="43">
        <f t="shared" si="46"/>
        <v>0</v>
      </c>
      <c r="EO53" s="13">
        <f ca="1">'13年1-9支出明细'!BI48/9*12</f>
        <v>1333.3333333333335</v>
      </c>
      <c r="EP53" s="13">
        <f t="shared" si="111"/>
        <v>1621.8690620669588</v>
      </c>
      <c r="EQ53" s="43">
        <f t="shared" si="47"/>
        <v>1.112295706038042E-3</v>
      </c>
      <c r="ER53" s="13">
        <f ca="1">'13年1-9支出明细'!BJ48/9*12</f>
        <v>0</v>
      </c>
      <c r="ES53" s="13">
        <f t="shared" si="112"/>
        <v>0</v>
      </c>
      <c r="ET53" s="43">
        <f t="shared" si="48"/>
        <v>0</v>
      </c>
      <c r="EU53" s="13">
        <f ca="1">'13年1-9支出明细'!BK48/9*12</f>
        <v>0</v>
      </c>
      <c r="EV53" s="13">
        <f t="shared" si="113"/>
        <v>0</v>
      </c>
      <c r="EW53" s="43">
        <f t="shared" si="49"/>
        <v>0</v>
      </c>
      <c r="EX53" s="13">
        <f ca="1">'13年1-9支出明细'!BL48/9*12</f>
        <v>0</v>
      </c>
      <c r="EY53" s="13">
        <f t="shared" si="114"/>
        <v>0</v>
      </c>
      <c r="EZ53" s="43">
        <f t="shared" si="50"/>
        <v>0</v>
      </c>
      <c r="FA53" s="13">
        <f ca="1">'13年1-9支出明细'!BM48/9*12</f>
        <v>0</v>
      </c>
      <c r="FB53" s="13">
        <f t="shared" si="115"/>
        <v>0</v>
      </c>
      <c r="FC53" s="43">
        <f t="shared" si="51"/>
        <v>0</v>
      </c>
      <c r="FD53" s="13">
        <f ca="1">'13年1-9支出明细'!BN48/9*12</f>
        <v>35591.333333333328</v>
      </c>
      <c r="FE53" s="13">
        <f ca="1">Sheet2!EX47+Sheet2!BF47</f>
        <v>0</v>
      </c>
      <c r="FF53" s="13">
        <f t="shared" si="116"/>
        <v>43293.361808284346</v>
      </c>
      <c r="FG53" s="43">
        <f t="shared" si="52"/>
        <v>2.7227031377410758E-2</v>
      </c>
      <c r="FH53" s="13">
        <f ca="1">'13年1-9支出明细'!BP48/9*12</f>
        <v>0</v>
      </c>
      <c r="FI53" s="13">
        <f t="shared" si="117"/>
        <v>0</v>
      </c>
      <c r="FJ53" s="43">
        <f t="shared" si="53"/>
        <v>0</v>
      </c>
      <c r="FK53" s="13">
        <f ca="1">'13年1-9支出明细'!BQ48/9*12</f>
        <v>9937.3333333333321</v>
      </c>
      <c r="FL53" s="13">
        <f t="shared" si="118"/>
        <v>12087.790119585043</v>
      </c>
      <c r="FM53" s="43">
        <f t="shared" si="54"/>
        <v>6.7045388099511077E-2</v>
      </c>
      <c r="FN53" s="13">
        <f ca="1">'13年1-9支出明细'!BR48/9*12</f>
        <v>0</v>
      </c>
      <c r="FO53" s="13">
        <v>0</v>
      </c>
      <c r="FP53" s="13"/>
      <c r="FQ53" s="43"/>
      <c r="FR53" s="13">
        <f ca="1">'13年1-9支出明细'!BT48/9*12</f>
        <v>0</v>
      </c>
      <c r="FS53" s="13">
        <f t="shared" si="119"/>
        <v>0</v>
      </c>
      <c r="FT53" s="43">
        <f t="shared" si="55"/>
        <v>0</v>
      </c>
      <c r="FU53" s="12">
        <f ca="1">'13年1-9支出明细'!BU48/9*12</f>
        <v>64424.226666666669</v>
      </c>
      <c r="FV53" s="12">
        <f t="shared" si="120"/>
        <v>78365.745058691842</v>
      </c>
      <c r="FW53" s="43">
        <f t="shared" si="56"/>
        <v>2.2266759794096354E-3</v>
      </c>
      <c r="FX53" s="12">
        <f ca="1">'13年1-9支出明细'!BV48/9*12</f>
        <v>0</v>
      </c>
      <c r="FY53" s="12">
        <f t="shared" si="121"/>
        <v>0</v>
      </c>
      <c r="FZ53" s="43">
        <f t="shared" si="57"/>
        <v>0</v>
      </c>
      <c r="GA53" s="12">
        <f ca="1">'13年1-9支出明细'!BW48/9*12</f>
        <v>0</v>
      </c>
      <c r="GB53" s="12">
        <f t="shared" si="122"/>
        <v>0</v>
      </c>
      <c r="GC53" s="43">
        <f t="shared" si="58"/>
        <v>0</v>
      </c>
      <c r="GD53" s="12">
        <f ca="1">'13年1-9支出明细'!BX48/9*12</f>
        <v>0</v>
      </c>
      <c r="GE53" s="12">
        <f t="shared" si="123"/>
        <v>0</v>
      </c>
      <c r="GF53" s="43">
        <f t="shared" si="59"/>
        <v>0</v>
      </c>
      <c r="GG53" s="27">
        <f t="shared" si="139"/>
        <v>0</v>
      </c>
      <c r="GH53" s="27">
        <f t="shared" si="124"/>
        <v>0</v>
      </c>
      <c r="GI53" s="43">
        <f t="shared" si="60"/>
        <v>0</v>
      </c>
      <c r="GJ53" s="13">
        <f ca="1">'13年1-9支出明细'!BZ48/9*12</f>
        <v>0</v>
      </c>
      <c r="GK53" s="13">
        <f t="shared" si="125"/>
        <v>0</v>
      </c>
      <c r="GL53" s="43">
        <f t="shared" si="61"/>
        <v>0</v>
      </c>
      <c r="GM53" s="13">
        <f ca="1">'13年1-9支出明细'!CA48/9*12</f>
        <v>0</v>
      </c>
      <c r="GN53" s="13">
        <f t="shared" si="126"/>
        <v>0</v>
      </c>
      <c r="GO53" s="43">
        <f t="shared" si="62"/>
        <v>0</v>
      </c>
      <c r="GP53" s="13">
        <f ca="1">'13年1-9支出明细'!CB48/9*12</f>
        <v>0</v>
      </c>
      <c r="GQ53" s="13"/>
      <c r="GR53" s="40"/>
      <c r="GS53" s="13">
        <f ca="1">'13年1-9支出明细'!CC48/9*12</f>
        <v>0</v>
      </c>
      <c r="GT53" s="13">
        <f t="shared" si="127"/>
        <v>0</v>
      </c>
      <c r="GU53" s="43">
        <f t="shared" si="63"/>
        <v>0</v>
      </c>
      <c r="GV53" s="13">
        <f ca="1">'13年1-9支出明细'!CD48/9*12</f>
        <v>0</v>
      </c>
      <c r="GW53" s="13">
        <f t="shared" si="128"/>
        <v>0</v>
      </c>
      <c r="GX53" s="56">
        <f t="shared" si="64"/>
        <v>0</v>
      </c>
    </row>
    <row r="54" spans="1:206">
      <c r="A54" s="18">
        <v>138</v>
      </c>
      <c r="B54" s="3" t="s">
        <v>528</v>
      </c>
      <c r="C54" s="3" t="s">
        <v>343</v>
      </c>
      <c r="D54" s="12">
        <f t="shared" si="140"/>
        <v>142062.80000000002</v>
      </c>
      <c r="E54" s="12">
        <f t="shared" si="141"/>
        <v>39500</v>
      </c>
      <c r="F54" s="13">
        <v>0</v>
      </c>
      <c r="G54" s="26">
        <f t="shared" si="69"/>
        <v>0</v>
      </c>
      <c r="H54" s="40">
        <f t="shared" si="70"/>
        <v>0</v>
      </c>
      <c r="I54" s="13">
        <v>0</v>
      </c>
      <c r="J54" s="13">
        <f t="shared" si="71"/>
        <v>0</v>
      </c>
      <c r="K54" s="40">
        <f t="shared" si="5"/>
        <v>0</v>
      </c>
      <c r="L54" s="13">
        <v>0</v>
      </c>
      <c r="M54" s="13">
        <f t="shared" si="72"/>
        <v>0</v>
      </c>
      <c r="N54" s="40">
        <f t="shared" si="6"/>
        <v>0</v>
      </c>
      <c r="O54" s="13">
        <f ca="1">'13年1-9支出明细'!I49/9*12</f>
        <v>39500</v>
      </c>
      <c r="P54" s="13">
        <v>0</v>
      </c>
      <c r="Q54" s="13">
        <f t="shared" si="73"/>
        <v>48047.870963733643</v>
      </c>
      <c r="R54" s="43">
        <f t="shared" si="7"/>
        <v>5.9167343221519534E-3</v>
      </c>
      <c r="S54" s="13">
        <f ca="1">'13年1-9支出明细'!K49/9*12</f>
        <v>0</v>
      </c>
      <c r="T54" s="13">
        <f t="shared" si="74"/>
        <v>0</v>
      </c>
      <c r="U54" s="43">
        <f t="shared" si="8"/>
        <v>0</v>
      </c>
      <c r="V54" s="13">
        <f ca="1">'13年1-9支出明细'!L49/9*12</f>
        <v>0</v>
      </c>
      <c r="W54" s="13">
        <f t="shared" si="75"/>
        <v>0</v>
      </c>
      <c r="X54" s="43">
        <f t="shared" si="9"/>
        <v>0</v>
      </c>
      <c r="Y54" s="13">
        <f ca="1">'13年1-9支出明细'!M49/9*12</f>
        <v>0</v>
      </c>
      <c r="Z54" s="13">
        <f t="shared" si="76"/>
        <v>0</v>
      </c>
      <c r="AA54" s="43">
        <f t="shared" si="10"/>
        <v>0</v>
      </c>
      <c r="AB54" s="13">
        <f ca="1">'13年1-9支出明细'!N49/9*12</f>
        <v>0</v>
      </c>
      <c r="AC54" s="13">
        <f t="shared" si="77"/>
        <v>0</v>
      </c>
      <c r="AD54" s="43">
        <f t="shared" si="11"/>
        <v>0</v>
      </c>
      <c r="AE54" s="13">
        <f ca="1">'13年1-9支出明细'!O49/9*12</f>
        <v>0</v>
      </c>
      <c r="AF54" s="13">
        <f t="shared" si="78"/>
        <v>0</v>
      </c>
      <c r="AG54" s="43">
        <f t="shared" si="12"/>
        <v>0</v>
      </c>
      <c r="AH54" s="13">
        <f ca="1">'13年1-9支出明细'!P49/9*12</f>
        <v>0</v>
      </c>
      <c r="AI54" s="13">
        <f t="shared" si="79"/>
        <v>0</v>
      </c>
      <c r="AJ54" s="43">
        <f t="shared" si="13"/>
        <v>0</v>
      </c>
      <c r="AK54" s="13">
        <f ca="1">'13年1-9支出明细'!Q49/9*12</f>
        <v>0</v>
      </c>
      <c r="AL54" s="13">
        <f t="shared" si="80"/>
        <v>0</v>
      </c>
      <c r="AM54" s="43">
        <f t="shared" si="14"/>
        <v>0</v>
      </c>
      <c r="AN54" s="13">
        <f ca="1">'13年1-9支出明细'!R49/9*12</f>
        <v>0</v>
      </c>
      <c r="AO54" s="13">
        <f t="shared" si="81"/>
        <v>0</v>
      </c>
      <c r="AP54" s="43">
        <f t="shared" si="15"/>
        <v>0</v>
      </c>
      <c r="AQ54" s="13">
        <f ca="1">'13年1-9支出明细'!S49/9*12</f>
        <v>0</v>
      </c>
      <c r="AR54" s="13">
        <f t="shared" si="82"/>
        <v>0</v>
      </c>
      <c r="AS54" s="43">
        <f t="shared" si="16"/>
        <v>0</v>
      </c>
      <c r="AT54" s="12">
        <f t="shared" si="137"/>
        <v>0</v>
      </c>
      <c r="AU54" s="31">
        <f t="shared" si="83"/>
        <v>0</v>
      </c>
      <c r="AV54" s="43">
        <f t="shared" si="17"/>
        <v>0</v>
      </c>
      <c r="AW54" s="13">
        <f ca="1">'13年1-9支出明细'!U49/9*12</f>
        <v>0</v>
      </c>
      <c r="AX54" s="13">
        <f t="shared" si="84"/>
        <v>0</v>
      </c>
      <c r="AY54" s="43">
        <f t="shared" si="18"/>
        <v>0</v>
      </c>
      <c r="AZ54" s="13">
        <f ca="1">'13年1-9支出明细'!V49/9*12</f>
        <v>0</v>
      </c>
      <c r="BA54" s="13">
        <f t="shared" si="85"/>
        <v>0</v>
      </c>
      <c r="BB54" s="43">
        <f t="shared" si="19"/>
        <v>0</v>
      </c>
      <c r="BC54" s="13">
        <f ca="1">'13年1-9支出明细'!W49/9*12</f>
        <v>0</v>
      </c>
      <c r="BD54" s="13">
        <f t="shared" si="86"/>
        <v>0</v>
      </c>
      <c r="BE54" s="43">
        <f t="shared" si="20"/>
        <v>0</v>
      </c>
      <c r="BF54" s="13">
        <f ca="1">'13年1-9支出明细'!X49/9*12</f>
        <v>0</v>
      </c>
      <c r="BG54" s="13">
        <f t="shared" si="87"/>
        <v>0</v>
      </c>
      <c r="BH54" s="43">
        <f t="shared" si="21"/>
        <v>0</v>
      </c>
      <c r="BI54" s="13">
        <f ca="1">'13年1-9支出明细'!Y49/9*12</f>
        <v>0</v>
      </c>
      <c r="BJ54" s="13">
        <f t="shared" si="88"/>
        <v>0</v>
      </c>
      <c r="BK54" s="43">
        <f t="shared" si="22"/>
        <v>0</v>
      </c>
      <c r="BL54" s="13">
        <f ca="1">'13年1-9支出明细'!Z49/9*12</f>
        <v>0</v>
      </c>
      <c r="BM54" s="13">
        <f ca="1">Sheet2!EP48+Sheet2!V48</f>
        <v>0</v>
      </c>
      <c r="BN54" s="13">
        <f t="shared" si="89"/>
        <v>0</v>
      </c>
      <c r="BO54" s="43">
        <f t="shared" si="23"/>
        <v>0</v>
      </c>
      <c r="BP54" s="13">
        <f ca="1">'13年1-9支出明细'!AB49/9*12</f>
        <v>0</v>
      </c>
      <c r="BQ54" s="13">
        <f t="shared" si="90"/>
        <v>0</v>
      </c>
      <c r="BR54" s="43">
        <f t="shared" si="24"/>
        <v>0</v>
      </c>
      <c r="BS54" s="13">
        <f ca="1">'13年1-9支出明细'!AC49/9*12</f>
        <v>0</v>
      </c>
      <c r="BT54" s="13">
        <f t="shared" si="91"/>
        <v>0</v>
      </c>
      <c r="BU54" s="43">
        <f t="shared" si="25"/>
        <v>0</v>
      </c>
      <c r="BV54" s="12">
        <f t="shared" si="130"/>
        <v>0</v>
      </c>
      <c r="BW54" s="30">
        <f t="shared" si="92"/>
        <v>0</v>
      </c>
      <c r="BX54" s="43">
        <f t="shared" si="26"/>
        <v>0</v>
      </c>
      <c r="BY54" s="13">
        <f ca="1">'13年1-9支出明细'!AE49/9*12</f>
        <v>0</v>
      </c>
      <c r="BZ54" s="13">
        <f t="shared" si="93"/>
        <v>0</v>
      </c>
      <c r="CA54" s="43">
        <f t="shared" si="27"/>
        <v>0</v>
      </c>
      <c r="CB54" s="13">
        <f ca="1">'13年1-9支出明细'!AF49/9*12</f>
        <v>0</v>
      </c>
      <c r="CC54" s="13">
        <f ca="1">Sheet2!BP48+Sheet2!ET48</f>
        <v>0</v>
      </c>
      <c r="CD54" s="13">
        <f t="shared" si="94"/>
        <v>0</v>
      </c>
      <c r="CE54" s="43">
        <f t="shared" si="28"/>
        <v>0</v>
      </c>
      <c r="CF54" s="12">
        <f t="shared" si="138"/>
        <v>1260</v>
      </c>
      <c r="CG54" s="30">
        <f t="shared" si="95"/>
        <v>1532.666263653276</v>
      </c>
      <c r="CH54" s="43">
        <f t="shared" si="29"/>
        <v>1.2983217300211398E-5</v>
      </c>
      <c r="CI54" s="13">
        <f ca="1">'13年1-9支出明细'!AI49/9*12</f>
        <v>0</v>
      </c>
      <c r="CJ54" s="13">
        <f t="shared" si="96"/>
        <v>0</v>
      </c>
      <c r="CK54" s="43">
        <f t="shared" si="30"/>
        <v>0</v>
      </c>
      <c r="CL54" s="13">
        <f ca="1">'13年1-9支出明细'!AJ49/9*12</f>
        <v>0</v>
      </c>
      <c r="CM54" s="13">
        <f t="shared" si="97"/>
        <v>0</v>
      </c>
      <c r="CN54" s="43">
        <f t="shared" si="31"/>
        <v>0</v>
      </c>
      <c r="CO54" s="13">
        <f ca="1">'13年1-9支出明细'!AK49/9*12</f>
        <v>0</v>
      </c>
      <c r="CP54" s="13">
        <f t="shared" si="98"/>
        <v>0</v>
      </c>
      <c r="CQ54" s="43">
        <f t="shared" si="32"/>
        <v>0</v>
      </c>
      <c r="CR54" s="13">
        <f ca="1">'13年1-9支出明细'!AL49/9*12</f>
        <v>0</v>
      </c>
      <c r="CS54" s="13">
        <f t="shared" si="99"/>
        <v>0</v>
      </c>
      <c r="CT54" s="43">
        <f t="shared" si="33"/>
        <v>0</v>
      </c>
      <c r="CU54" s="13">
        <f ca="1">'13年1-9支出明细'!AM49/9*12</f>
        <v>0</v>
      </c>
      <c r="CV54" s="13">
        <f t="shared" si="100"/>
        <v>0</v>
      </c>
      <c r="CW54" s="43">
        <f t="shared" si="34"/>
        <v>0</v>
      </c>
      <c r="CX54" s="13">
        <f ca="1">'13年1-9支出明细'!AN49/9*12</f>
        <v>0</v>
      </c>
      <c r="CY54" s="13">
        <f t="shared" si="101"/>
        <v>0</v>
      </c>
      <c r="CZ54" s="13">
        <f ca="1">Sheet2!DG48+Sheet2!AD48</f>
        <v>0</v>
      </c>
      <c r="DA54" s="43">
        <f t="shared" si="35"/>
        <v>0</v>
      </c>
      <c r="DB54" s="13">
        <f ca="1">'13年1-9支出明细'!AP49/9*12</f>
        <v>0</v>
      </c>
      <c r="DC54" s="13">
        <f t="shared" si="102"/>
        <v>0</v>
      </c>
      <c r="DD54" s="43">
        <f t="shared" si="36"/>
        <v>0</v>
      </c>
      <c r="DE54" s="13">
        <f ca="1">'13年1-9支出明细'!AQ49/9*12</f>
        <v>0</v>
      </c>
      <c r="DF54" s="13">
        <f t="shared" si="103"/>
        <v>0</v>
      </c>
      <c r="DG54" s="43">
        <f t="shared" si="37"/>
        <v>0</v>
      </c>
      <c r="DH54" s="13">
        <f ca="1">'13年1-9支出明细'!AR49/9*12</f>
        <v>0</v>
      </c>
      <c r="DI54" s="13">
        <f ca="1">Sheet2!DK48+Sheet2!AH48</f>
        <v>0</v>
      </c>
      <c r="DJ54" s="13"/>
      <c r="DK54" s="43">
        <f t="shared" si="38"/>
        <v>0</v>
      </c>
      <c r="DL54" s="13">
        <f ca="1">'13年1-9支出明细'!AT49/9*12</f>
        <v>0</v>
      </c>
      <c r="DM54" s="13">
        <f t="shared" si="104"/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43">
        <f t="shared" si="40"/>
        <v>0</v>
      </c>
      <c r="DV54" s="13">
        <f ca="1">'13年1-9支出明细'!BB49/9*12</f>
        <v>1260</v>
      </c>
      <c r="DW54" s="13">
        <f t="shared" si="105"/>
        <v>1532.6662636532758</v>
      </c>
      <c r="DX54" s="43">
        <f t="shared" si="41"/>
        <v>5.5699043626791659E-4</v>
      </c>
      <c r="DY54" s="13">
        <f ca="1">'13年1-9支出明细'!BC49/9*12</f>
        <v>0</v>
      </c>
      <c r="DZ54" s="13">
        <f t="shared" si="106"/>
        <v>0</v>
      </c>
      <c r="EA54" s="43">
        <f t="shared" si="42"/>
        <v>0</v>
      </c>
      <c r="EB54" s="13">
        <f ca="1">'13年1-9支出明细'!BD49/9*12</f>
        <v>0</v>
      </c>
      <c r="EC54" s="13">
        <f t="shared" si="107"/>
        <v>0</v>
      </c>
      <c r="ED54" s="43">
        <f t="shared" si="43"/>
        <v>0</v>
      </c>
      <c r="EE54" s="13">
        <f ca="1">'13年1-9支出明细'!BE49/9*12</f>
        <v>0</v>
      </c>
      <c r="EF54" s="13">
        <f t="shared" si="108"/>
        <v>0</v>
      </c>
      <c r="EG54" s="13">
        <v>0</v>
      </c>
      <c r="EH54" s="43">
        <f t="shared" si="44"/>
        <v>0</v>
      </c>
      <c r="EI54" s="13">
        <f ca="1">'13年1-9支出明细'!BG49/9*12</f>
        <v>0</v>
      </c>
      <c r="EJ54" s="13">
        <f t="shared" si="109"/>
        <v>0</v>
      </c>
      <c r="EK54" s="43">
        <f t="shared" si="45"/>
        <v>0</v>
      </c>
      <c r="EL54" s="13">
        <f ca="1">'13年1-9支出明细'!BH49/9*12</f>
        <v>0</v>
      </c>
      <c r="EM54" s="13">
        <f t="shared" si="110"/>
        <v>0</v>
      </c>
      <c r="EN54" s="43">
        <f t="shared" si="46"/>
        <v>0</v>
      </c>
      <c r="EO54" s="13">
        <f ca="1">'13年1-9支出明细'!BI49/9*12</f>
        <v>0</v>
      </c>
      <c r="EP54" s="13">
        <f t="shared" si="111"/>
        <v>0</v>
      </c>
      <c r="EQ54" s="43">
        <f t="shared" si="47"/>
        <v>0</v>
      </c>
      <c r="ER54" s="13">
        <f ca="1">'13年1-9支出明细'!BJ49/9*12</f>
        <v>0</v>
      </c>
      <c r="ES54" s="13">
        <f t="shared" si="112"/>
        <v>0</v>
      </c>
      <c r="ET54" s="43">
        <f t="shared" si="48"/>
        <v>0</v>
      </c>
      <c r="EU54" s="13">
        <f ca="1">'13年1-9支出明细'!BK49/9*12</f>
        <v>0</v>
      </c>
      <c r="EV54" s="13">
        <f t="shared" si="113"/>
        <v>0</v>
      </c>
      <c r="EW54" s="43">
        <f t="shared" si="49"/>
        <v>0</v>
      </c>
      <c r="EX54" s="13">
        <f ca="1">'13年1-9支出明细'!BL49/9*12</f>
        <v>0</v>
      </c>
      <c r="EY54" s="13">
        <f t="shared" si="114"/>
        <v>0</v>
      </c>
      <c r="EZ54" s="43">
        <f t="shared" si="50"/>
        <v>0</v>
      </c>
      <c r="FA54" s="13">
        <f ca="1">'13年1-9支出明细'!BM49/9*12</f>
        <v>0</v>
      </c>
      <c r="FB54" s="13">
        <f t="shared" si="115"/>
        <v>0</v>
      </c>
      <c r="FC54" s="43">
        <f t="shared" si="51"/>
        <v>0</v>
      </c>
      <c r="FD54" s="13">
        <f ca="1">'13年1-9支出明细'!BN49/9*12</f>
        <v>0</v>
      </c>
      <c r="FE54" s="13">
        <f ca="1">Sheet2!EX48+Sheet2!BF48</f>
        <v>0</v>
      </c>
      <c r="FF54" s="13">
        <f t="shared" si="116"/>
        <v>0</v>
      </c>
      <c r="FG54" s="43">
        <f t="shared" si="52"/>
        <v>0</v>
      </c>
      <c r="FH54" s="13">
        <f ca="1">'13年1-9支出明细'!BP49/9*12</f>
        <v>0</v>
      </c>
      <c r="FI54" s="13">
        <f t="shared" si="117"/>
        <v>0</v>
      </c>
      <c r="FJ54" s="43">
        <f t="shared" si="53"/>
        <v>0</v>
      </c>
      <c r="FK54" s="13">
        <f ca="1">'13年1-9支出明细'!BQ49/9*12</f>
        <v>0</v>
      </c>
      <c r="FL54" s="13">
        <f t="shared" si="118"/>
        <v>0</v>
      </c>
      <c r="FM54" s="43">
        <f t="shared" si="54"/>
        <v>0</v>
      </c>
      <c r="FN54" s="13">
        <f ca="1">'13年1-9支出明细'!BR49/9*12</f>
        <v>0</v>
      </c>
      <c r="FO54" s="13">
        <v>0</v>
      </c>
      <c r="FP54" s="13"/>
      <c r="FQ54" s="43"/>
      <c r="FR54" s="13">
        <f ca="1">'13年1-9支出明细'!BT49/9*12</f>
        <v>0</v>
      </c>
      <c r="FS54" s="13">
        <f t="shared" si="119"/>
        <v>0</v>
      </c>
      <c r="FT54" s="43">
        <f t="shared" si="55"/>
        <v>0</v>
      </c>
      <c r="FU54" s="12">
        <f ca="1">'13年1-9支出明细'!BU49/9*12</f>
        <v>101302.80000000002</v>
      </c>
      <c r="FV54" s="12">
        <f t="shared" si="120"/>
        <v>123224.90791556753</v>
      </c>
      <c r="FW54" s="43">
        <f t="shared" si="56"/>
        <v>3.5012994812345715E-3</v>
      </c>
      <c r="FX54" s="12">
        <f ca="1">'13年1-9支出明细'!BV49/9*12</f>
        <v>0</v>
      </c>
      <c r="FY54" s="12">
        <f t="shared" si="121"/>
        <v>0</v>
      </c>
      <c r="FZ54" s="43">
        <f t="shared" si="57"/>
        <v>0</v>
      </c>
      <c r="GA54" s="12">
        <f ca="1">'13年1-9支出明细'!BW49/9*12</f>
        <v>0</v>
      </c>
      <c r="GB54" s="12">
        <f t="shared" si="122"/>
        <v>0</v>
      </c>
      <c r="GC54" s="43">
        <f t="shared" si="58"/>
        <v>0</v>
      </c>
      <c r="GD54" s="12">
        <f ca="1">'13年1-9支出明细'!BX49/9*12</f>
        <v>0</v>
      </c>
      <c r="GE54" s="12">
        <f t="shared" si="123"/>
        <v>0</v>
      </c>
      <c r="GF54" s="43">
        <f t="shared" si="59"/>
        <v>0</v>
      </c>
      <c r="GG54" s="27">
        <f t="shared" si="139"/>
        <v>0</v>
      </c>
      <c r="GH54" s="27">
        <f t="shared" si="124"/>
        <v>0</v>
      </c>
      <c r="GI54" s="43">
        <f t="shared" si="60"/>
        <v>0</v>
      </c>
      <c r="GJ54" s="13">
        <f ca="1">'13年1-9支出明细'!BZ49/9*12</f>
        <v>0</v>
      </c>
      <c r="GK54" s="13">
        <f t="shared" si="125"/>
        <v>0</v>
      </c>
      <c r="GL54" s="43">
        <f t="shared" si="61"/>
        <v>0</v>
      </c>
      <c r="GM54" s="13">
        <f ca="1">'13年1-9支出明细'!CA49/9*12</f>
        <v>0</v>
      </c>
      <c r="GN54" s="13">
        <f t="shared" si="126"/>
        <v>0</v>
      </c>
      <c r="GO54" s="43">
        <f t="shared" si="62"/>
        <v>0</v>
      </c>
      <c r="GP54" s="13">
        <f ca="1">'13年1-9支出明细'!CB49/9*12</f>
        <v>0</v>
      </c>
      <c r="GQ54" s="13"/>
      <c r="GR54" s="40"/>
      <c r="GS54" s="13">
        <f ca="1">'13年1-9支出明细'!CC49/9*12</f>
        <v>0</v>
      </c>
      <c r="GT54" s="13">
        <f t="shared" si="127"/>
        <v>0</v>
      </c>
      <c r="GU54" s="43">
        <f t="shared" si="63"/>
        <v>0</v>
      </c>
      <c r="GV54" s="13">
        <f ca="1">'13年1-9支出明细'!CD49/9*12</f>
        <v>0</v>
      </c>
      <c r="GW54" s="13">
        <f t="shared" si="128"/>
        <v>0</v>
      </c>
      <c r="GX54" s="56">
        <f t="shared" si="64"/>
        <v>0</v>
      </c>
    </row>
    <row r="55" spans="1:206">
      <c r="A55" s="18">
        <v>151</v>
      </c>
      <c r="B55" s="3" t="s">
        <v>529</v>
      </c>
      <c r="C55" s="3" t="s">
        <v>344</v>
      </c>
      <c r="D55" s="12">
        <f t="shared" si="140"/>
        <v>4429618.8900000006</v>
      </c>
      <c r="E55" s="12">
        <f t="shared" si="141"/>
        <v>2384336.7999999998</v>
      </c>
      <c r="F55" s="13">
        <v>986664</v>
      </c>
      <c r="G55" s="26">
        <f t="shared" si="69"/>
        <v>1200179.8621914254</v>
      </c>
      <c r="H55" s="40">
        <f t="shared" si="70"/>
        <v>1.4446003445732524E-2</v>
      </c>
      <c r="I55" s="13">
        <v>844074</v>
      </c>
      <c r="J55" s="13">
        <f t="shared" si="71"/>
        <v>1026733.1300213295</v>
      </c>
      <c r="K55" s="40">
        <f t="shared" si="5"/>
        <v>2.2736001224835083E-2</v>
      </c>
      <c r="L55" s="13">
        <v>443998.8</v>
      </c>
      <c r="M55" s="13">
        <f t="shared" si="72"/>
        <v>540080.93798614142</v>
      </c>
      <c r="N55" s="40">
        <f t="shared" si="6"/>
        <v>1.4446003445732526E-2</v>
      </c>
      <c r="O55" s="13">
        <f ca="1">'13年1-9支出明细'!I50/9*12</f>
        <v>109600</v>
      </c>
      <c r="P55" s="13">
        <v>0</v>
      </c>
      <c r="Q55" s="13">
        <f t="shared" si="73"/>
        <v>133317.63690190398</v>
      </c>
      <c r="R55" s="43">
        <f t="shared" si="7"/>
        <v>1.641706535969251E-2</v>
      </c>
      <c r="S55" s="13">
        <f ca="1">'13年1-9支出明细'!K50/9*12</f>
        <v>0</v>
      </c>
      <c r="T55" s="13">
        <f t="shared" si="74"/>
        <v>0</v>
      </c>
      <c r="U55" s="43">
        <f t="shared" si="8"/>
        <v>0</v>
      </c>
      <c r="V55" s="13">
        <f ca="1">'13年1-9支出明细'!L50/9*12</f>
        <v>0</v>
      </c>
      <c r="W55" s="13">
        <f t="shared" si="75"/>
        <v>0</v>
      </c>
      <c r="X55" s="43">
        <f t="shared" si="9"/>
        <v>0</v>
      </c>
      <c r="Y55" s="13">
        <f ca="1">'13年1-9支出明细'!M50/9*12</f>
        <v>0</v>
      </c>
      <c r="Z55" s="13">
        <f t="shared" si="76"/>
        <v>0</v>
      </c>
      <c r="AA55" s="43">
        <f t="shared" si="10"/>
        <v>0</v>
      </c>
      <c r="AB55" s="13">
        <f ca="1">'13年1-9支出明细'!N50/9*12</f>
        <v>0</v>
      </c>
      <c r="AC55" s="13">
        <f t="shared" si="77"/>
        <v>0</v>
      </c>
      <c r="AD55" s="43">
        <f t="shared" si="11"/>
        <v>0</v>
      </c>
      <c r="AE55" s="13">
        <f ca="1">'13年1-9支出明细'!O50/9*12</f>
        <v>0</v>
      </c>
      <c r="AF55" s="13">
        <f t="shared" si="78"/>
        <v>0</v>
      </c>
      <c r="AG55" s="43">
        <f t="shared" si="12"/>
        <v>0</v>
      </c>
      <c r="AH55" s="13">
        <f ca="1">'13年1-9支出明细'!P50/9*12</f>
        <v>0</v>
      </c>
      <c r="AI55" s="13">
        <f t="shared" si="79"/>
        <v>0</v>
      </c>
      <c r="AJ55" s="43">
        <f t="shared" si="13"/>
        <v>0</v>
      </c>
      <c r="AK55" s="13">
        <f ca="1">'13年1-9支出明细'!Q50/9*12</f>
        <v>0</v>
      </c>
      <c r="AL55" s="13">
        <f t="shared" si="80"/>
        <v>0</v>
      </c>
      <c r="AM55" s="43">
        <f t="shared" si="14"/>
        <v>0</v>
      </c>
      <c r="AN55" s="13">
        <f ca="1">'13年1-9支出明细'!R50/9*12</f>
        <v>0</v>
      </c>
      <c r="AO55" s="13">
        <f t="shared" si="81"/>
        <v>0</v>
      </c>
      <c r="AP55" s="43">
        <f t="shared" si="15"/>
        <v>0</v>
      </c>
      <c r="AQ55" s="13">
        <f ca="1">'13年1-9支出明细'!S50/9*12</f>
        <v>0</v>
      </c>
      <c r="AR55" s="13">
        <f t="shared" si="82"/>
        <v>0</v>
      </c>
      <c r="AS55" s="43">
        <f t="shared" si="16"/>
        <v>0</v>
      </c>
      <c r="AT55" s="12">
        <f t="shared" si="137"/>
        <v>1790416.4100000001</v>
      </c>
      <c r="AU55" s="31">
        <f t="shared" si="83"/>
        <v>2177865.7376969936</v>
      </c>
      <c r="AV55" s="43">
        <f t="shared" si="17"/>
        <v>1.715043325431816E-2</v>
      </c>
      <c r="AW55" s="13">
        <f ca="1">'13年1-9支出明细'!U50/9*12</f>
        <v>0</v>
      </c>
      <c r="AX55" s="13">
        <f t="shared" si="84"/>
        <v>0</v>
      </c>
      <c r="AY55" s="43">
        <f t="shared" si="18"/>
        <v>0</v>
      </c>
      <c r="AZ55" s="13">
        <f ca="1">'13年1-9支出明细'!V50/9*12</f>
        <v>1519.6533333333334</v>
      </c>
      <c r="BA55" s="13">
        <f t="shared" si="85"/>
        <v>1848.5090448001956</v>
      </c>
      <c r="BB55" s="43">
        <f t="shared" si="19"/>
        <v>1.559002557894593E-2</v>
      </c>
      <c r="BC55" s="13">
        <f ca="1">'13年1-9支出明细'!W50/9*12</f>
        <v>0</v>
      </c>
      <c r="BD55" s="13">
        <f t="shared" si="86"/>
        <v>0</v>
      </c>
      <c r="BE55" s="43">
        <f t="shared" si="20"/>
        <v>0</v>
      </c>
      <c r="BF55" s="13">
        <f ca="1">'13年1-9支出明细'!X50/9*12</f>
        <v>2520</v>
      </c>
      <c r="BG55" s="13">
        <f t="shared" si="87"/>
        <v>3065.332527306552</v>
      </c>
      <c r="BH55" s="43">
        <f t="shared" si="21"/>
        <v>3.707385734203315E-3</v>
      </c>
      <c r="BI55" s="13">
        <f ca="1">'13年1-9支出明细'!Y50/9*12</f>
        <v>63207.199999999997</v>
      </c>
      <c r="BJ55" s="13">
        <f t="shared" si="88"/>
        <v>76885.351634908991</v>
      </c>
      <c r="BK55" s="43">
        <f t="shared" si="22"/>
        <v>3.1267299556848392E-2</v>
      </c>
      <c r="BL55" s="13">
        <f ca="1">'13年1-9支出明细'!Z50/9*12</f>
        <v>1709163.0666666669</v>
      </c>
      <c r="BM55" s="13">
        <f ca="1">Sheet2!EP49+Sheet2!V49</f>
        <v>14006.49</v>
      </c>
      <c r="BN55" s="13">
        <f t="shared" si="89"/>
        <v>2079029.0248906154</v>
      </c>
      <c r="BO55" s="43">
        <f t="shared" si="23"/>
        <v>1.9325797156667938E-2</v>
      </c>
      <c r="BP55" s="13">
        <f ca="1">'13年1-9支出明细'!AB50/9*12</f>
        <v>8892.84</v>
      </c>
      <c r="BQ55" s="13">
        <f t="shared" si="90"/>
        <v>10817.26655243365</v>
      </c>
      <c r="BR55" s="43">
        <f t="shared" si="24"/>
        <v>1.96192639738091E-3</v>
      </c>
      <c r="BS55" s="13">
        <f ca="1">'13年1-9支出明细'!AC50/9*12</f>
        <v>9782.48</v>
      </c>
      <c r="BT55" s="13">
        <f t="shared" si="91"/>
        <v>11899.426246716585</v>
      </c>
      <c r="BU55" s="43">
        <f t="shared" si="25"/>
        <v>8.7213443779176492E-3</v>
      </c>
      <c r="BV55" s="12">
        <f t="shared" si="130"/>
        <v>7206.9866666666658</v>
      </c>
      <c r="BW55" s="30">
        <f t="shared" si="92"/>
        <v>8766.5915290468056</v>
      </c>
      <c r="BX55" s="43">
        <f t="shared" si="26"/>
        <v>2.6947882993959395E-5</v>
      </c>
      <c r="BY55" s="13">
        <f ca="1">'13年1-9支出明细'!AE50/9*12</f>
        <v>7206.9866666666658</v>
      </c>
      <c r="BZ55" s="13">
        <f t="shared" si="93"/>
        <v>8766.5915290468056</v>
      </c>
      <c r="CA55" s="43">
        <f t="shared" si="27"/>
        <v>3.1194991033602851E-5</v>
      </c>
      <c r="CB55" s="13">
        <f ca="1">'13年1-9支出明细'!AF50/9*12</f>
        <v>0</v>
      </c>
      <c r="CC55" s="13">
        <f ca="1">Sheet2!BP49+Sheet2!ET49</f>
        <v>0</v>
      </c>
      <c r="CD55" s="13">
        <f t="shared" si="94"/>
        <v>0</v>
      </c>
      <c r="CE55" s="43">
        <f t="shared" si="28"/>
        <v>0</v>
      </c>
      <c r="CF55" s="12">
        <f t="shared" si="138"/>
        <v>57222.533333333333</v>
      </c>
      <c r="CG55" s="30">
        <f t="shared" si="95"/>
        <v>69605.592349821469</v>
      </c>
      <c r="CH55" s="43">
        <f t="shared" si="29"/>
        <v>5.8962903550417202E-4</v>
      </c>
      <c r="CI55" s="13">
        <f ca="1">'13年1-9支出明细'!AI50/9*12</f>
        <v>0</v>
      </c>
      <c r="CJ55" s="13">
        <f t="shared" si="96"/>
        <v>0</v>
      </c>
      <c r="CK55" s="43">
        <f t="shared" si="30"/>
        <v>0</v>
      </c>
      <c r="CL55" s="13">
        <f ca="1">'13年1-9支出明细'!AJ50/9*12</f>
        <v>0</v>
      </c>
      <c r="CM55" s="13">
        <f t="shared" si="97"/>
        <v>0</v>
      </c>
      <c r="CN55" s="43">
        <f t="shared" si="31"/>
        <v>0</v>
      </c>
      <c r="CO55" s="13">
        <f ca="1">'13年1-9支出明细'!AK50/9*12</f>
        <v>0</v>
      </c>
      <c r="CP55" s="13">
        <f t="shared" si="98"/>
        <v>0</v>
      </c>
      <c r="CQ55" s="43">
        <f t="shared" si="32"/>
        <v>0</v>
      </c>
      <c r="CR55" s="13">
        <f ca="1">'13年1-9支出明细'!AL50/9*12</f>
        <v>0</v>
      </c>
      <c r="CS55" s="13">
        <f t="shared" si="99"/>
        <v>0</v>
      </c>
      <c r="CT55" s="43">
        <f t="shared" si="33"/>
        <v>0</v>
      </c>
      <c r="CU55" s="13">
        <f ca="1">'13年1-9支出明细'!AM50/9*12</f>
        <v>0</v>
      </c>
      <c r="CV55" s="13">
        <f t="shared" si="100"/>
        <v>0</v>
      </c>
      <c r="CW55" s="43">
        <f t="shared" si="34"/>
        <v>0</v>
      </c>
      <c r="CX55" s="13">
        <f ca="1">'13年1-9支出明细'!AN50/9*12</f>
        <v>0</v>
      </c>
      <c r="CY55" s="13">
        <f t="shared" si="101"/>
        <v>0</v>
      </c>
      <c r="CZ55" s="13">
        <f ca="1">Sheet2!DG49+Sheet2!AD49</f>
        <v>0</v>
      </c>
      <c r="DA55" s="43">
        <f t="shared" si="35"/>
        <v>0</v>
      </c>
      <c r="DB55" s="13">
        <f ca="1">'13年1-9支出明细'!AP50/9*12</f>
        <v>0</v>
      </c>
      <c r="DC55" s="13">
        <f t="shared" si="102"/>
        <v>0</v>
      </c>
      <c r="DD55" s="43">
        <f t="shared" si="36"/>
        <v>0</v>
      </c>
      <c r="DE55" s="13">
        <f ca="1">'13年1-9支出明细'!AQ50/9*12</f>
        <v>0</v>
      </c>
      <c r="DF55" s="13">
        <f t="shared" si="103"/>
        <v>0</v>
      </c>
      <c r="DG55" s="43">
        <f t="shared" si="37"/>
        <v>0</v>
      </c>
      <c r="DH55" s="13">
        <f ca="1">'13年1-9支出明细'!AR50/9*12</f>
        <v>0</v>
      </c>
      <c r="DI55" s="13">
        <f ca="1">Sheet2!DK49+Sheet2!AH49</f>
        <v>0</v>
      </c>
      <c r="DJ55" s="13"/>
      <c r="DK55" s="43">
        <f t="shared" si="38"/>
        <v>0</v>
      </c>
      <c r="DL55" s="13">
        <f ca="1">'13年1-9支出明细'!AT50/9*12</f>
        <v>0</v>
      </c>
      <c r="DM55" s="13">
        <f t="shared" si="104"/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43">
        <f t="shared" si="40"/>
        <v>0</v>
      </c>
      <c r="DV55" s="13">
        <f ca="1">'13年1-9支出明细'!BB50/9*12</f>
        <v>3634.4</v>
      </c>
      <c r="DW55" s="13">
        <f t="shared" si="105"/>
        <v>4420.8906893821159</v>
      </c>
      <c r="DX55" s="43">
        <f t="shared" si="41"/>
        <v>1.6066079695016796E-3</v>
      </c>
      <c r="DY55" s="13">
        <f ca="1">'13年1-9支出明细'!BC50/9*12</f>
        <v>0</v>
      </c>
      <c r="DZ55" s="13">
        <f t="shared" si="106"/>
        <v>0</v>
      </c>
      <c r="EA55" s="43">
        <f t="shared" si="42"/>
        <v>0</v>
      </c>
      <c r="EB55" s="13">
        <f ca="1">'13年1-9支出明细'!BD50/9*12</f>
        <v>0</v>
      </c>
      <c r="EC55" s="13">
        <f t="shared" si="107"/>
        <v>0</v>
      </c>
      <c r="ED55" s="43">
        <f t="shared" si="43"/>
        <v>0</v>
      </c>
      <c r="EE55" s="13">
        <f ca="1">'13年1-9支出明细'!BE50/9*12</f>
        <v>0</v>
      </c>
      <c r="EF55" s="13">
        <f t="shared" si="108"/>
        <v>0</v>
      </c>
      <c r="EG55" s="13">
        <v>0</v>
      </c>
      <c r="EH55" s="43">
        <f t="shared" si="44"/>
        <v>0</v>
      </c>
      <c r="EI55" s="13">
        <f ca="1">'13年1-9支出明细'!BG50/9*12</f>
        <v>0</v>
      </c>
      <c r="EJ55" s="13">
        <f t="shared" si="109"/>
        <v>0</v>
      </c>
      <c r="EK55" s="43">
        <f t="shared" si="45"/>
        <v>0</v>
      </c>
      <c r="EL55" s="13">
        <f ca="1">'13年1-9支出明细'!BH50/9*12</f>
        <v>0</v>
      </c>
      <c r="EM55" s="13">
        <f t="shared" si="110"/>
        <v>0</v>
      </c>
      <c r="EN55" s="43">
        <f t="shared" si="46"/>
        <v>0</v>
      </c>
      <c r="EO55" s="13">
        <f ca="1">'13年1-9支出明细'!BI50/9*12</f>
        <v>400</v>
      </c>
      <c r="EP55" s="13">
        <f t="shared" si="111"/>
        <v>486.56071862008758</v>
      </c>
      <c r="EQ55" s="43">
        <f t="shared" si="47"/>
        <v>3.3368871181141255E-4</v>
      </c>
      <c r="ER55" s="13">
        <f ca="1">'13年1-9支出明细'!BJ50/9*12</f>
        <v>0</v>
      </c>
      <c r="ES55" s="13">
        <f t="shared" si="112"/>
        <v>0</v>
      </c>
      <c r="ET55" s="43">
        <f t="shared" si="48"/>
        <v>0</v>
      </c>
      <c r="EU55" s="13">
        <f ca="1">'13年1-9支出明细'!BK50/9*12</f>
        <v>26915.066666666666</v>
      </c>
      <c r="EV55" s="13">
        <f t="shared" si="113"/>
        <v>32739.535447602248</v>
      </c>
      <c r="EW55" s="43">
        <f t="shared" si="49"/>
        <v>1.4666602051070491E-2</v>
      </c>
      <c r="EX55" s="13">
        <f ca="1">'13年1-9支出明细'!BL50/9*12</f>
        <v>0</v>
      </c>
      <c r="EY55" s="13">
        <f t="shared" si="114"/>
        <v>0</v>
      </c>
      <c r="EZ55" s="43">
        <f t="shared" si="50"/>
        <v>0</v>
      </c>
      <c r="FA55" s="13">
        <f ca="1">'13年1-9支出明细'!BM50/9*12</f>
        <v>0</v>
      </c>
      <c r="FB55" s="13">
        <f t="shared" si="115"/>
        <v>0</v>
      </c>
      <c r="FC55" s="43">
        <f t="shared" si="51"/>
        <v>0</v>
      </c>
      <c r="FD55" s="13">
        <f ca="1">'13年1-9支出明细'!BN50/9*12</f>
        <v>26273.066666666666</v>
      </c>
      <c r="FE55" s="13">
        <f ca="1">Sheet2!EX49+Sheet2!BF49</f>
        <v>0</v>
      </c>
      <c r="FF55" s="13">
        <f t="shared" si="116"/>
        <v>31958.605494217001</v>
      </c>
      <c r="FG55" s="43">
        <f t="shared" si="52"/>
        <v>2.0098646033139288E-2</v>
      </c>
      <c r="FH55" s="13">
        <f ca="1">'13年1-9支出明细'!BP50/9*12</f>
        <v>0</v>
      </c>
      <c r="FI55" s="13">
        <f t="shared" si="117"/>
        <v>0</v>
      </c>
      <c r="FJ55" s="43">
        <f t="shared" si="53"/>
        <v>0</v>
      </c>
      <c r="FK55" s="13">
        <f ca="1">'13年1-9支出明细'!BQ50/9*12</f>
        <v>0</v>
      </c>
      <c r="FL55" s="13">
        <f t="shared" si="118"/>
        <v>0</v>
      </c>
      <c r="FM55" s="43">
        <f t="shared" si="54"/>
        <v>0</v>
      </c>
      <c r="FN55" s="13">
        <f ca="1">'13年1-9支出明细'!BR50/9*12</f>
        <v>0</v>
      </c>
      <c r="FO55" s="13">
        <v>0</v>
      </c>
      <c r="FP55" s="13"/>
      <c r="FQ55" s="43"/>
      <c r="FR55" s="13">
        <f ca="1">'13年1-9支出明细'!BT50/9*12</f>
        <v>0</v>
      </c>
      <c r="FS55" s="13">
        <f t="shared" si="119"/>
        <v>0</v>
      </c>
      <c r="FT55" s="43">
        <f t="shared" si="55"/>
        <v>0</v>
      </c>
      <c r="FU55" s="12">
        <f ca="1">'13年1-9支出明细'!BU50/9*12</f>
        <v>190436.16</v>
      </c>
      <c r="FV55" s="12">
        <f t="shared" si="120"/>
        <v>231646.88715212492</v>
      </c>
      <c r="FW55" s="43">
        <f t="shared" si="56"/>
        <v>6.5819901149455273E-3</v>
      </c>
      <c r="FX55" s="12">
        <f ca="1">'13年1-9支出明细'!BV50/9*12</f>
        <v>0</v>
      </c>
      <c r="FY55" s="12">
        <f t="shared" si="121"/>
        <v>0</v>
      </c>
      <c r="FZ55" s="43">
        <f t="shared" si="57"/>
        <v>0</v>
      </c>
      <c r="GA55" s="12">
        <f ca="1">'13年1-9支出明细'!BW50/9*12</f>
        <v>0</v>
      </c>
      <c r="GB55" s="12">
        <f t="shared" si="122"/>
        <v>0</v>
      </c>
      <c r="GC55" s="43">
        <f t="shared" si="58"/>
        <v>0</v>
      </c>
      <c r="GD55" s="12">
        <f ca="1">'13年1-9支出明细'!BX50/9*12</f>
        <v>0</v>
      </c>
      <c r="GE55" s="12">
        <f t="shared" si="123"/>
        <v>0</v>
      </c>
      <c r="GF55" s="43">
        <f t="shared" si="59"/>
        <v>0</v>
      </c>
      <c r="GG55" s="27">
        <f t="shared" si="139"/>
        <v>0</v>
      </c>
      <c r="GH55" s="27">
        <f t="shared" si="124"/>
        <v>0</v>
      </c>
      <c r="GI55" s="43">
        <f t="shared" si="60"/>
        <v>0</v>
      </c>
      <c r="GJ55" s="13">
        <f ca="1">'13年1-9支出明细'!BZ50/9*12</f>
        <v>0</v>
      </c>
      <c r="GK55" s="13">
        <f t="shared" si="125"/>
        <v>0</v>
      </c>
      <c r="GL55" s="43">
        <f t="shared" si="61"/>
        <v>0</v>
      </c>
      <c r="GM55" s="13">
        <f ca="1">'13年1-9支出明细'!CA50/9*12</f>
        <v>0</v>
      </c>
      <c r="GN55" s="13">
        <f t="shared" si="126"/>
        <v>0</v>
      </c>
      <c r="GO55" s="43">
        <f t="shared" si="62"/>
        <v>0</v>
      </c>
      <c r="GP55" s="13">
        <f ca="1">'13年1-9支出明细'!CB50/9*12</f>
        <v>0</v>
      </c>
      <c r="GQ55" s="13"/>
      <c r="GR55" s="40"/>
      <c r="GS55" s="13">
        <f ca="1">'13年1-9支出明细'!CC50/9*12</f>
        <v>0</v>
      </c>
      <c r="GT55" s="13">
        <f t="shared" si="127"/>
        <v>0</v>
      </c>
      <c r="GU55" s="43">
        <f t="shared" si="63"/>
        <v>0</v>
      </c>
      <c r="GV55" s="13">
        <f ca="1">'13年1-9支出明细'!CD50/9*12</f>
        <v>0</v>
      </c>
      <c r="GW55" s="13">
        <f t="shared" si="128"/>
        <v>0</v>
      </c>
      <c r="GX55" s="56">
        <f t="shared" si="64"/>
        <v>0</v>
      </c>
    </row>
    <row r="56" spans="1:206">
      <c r="A56" s="18">
        <v>152</v>
      </c>
      <c r="B56" s="3" t="s">
        <v>530</v>
      </c>
      <c r="C56" s="3" t="s">
        <v>345</v>
      </c>
      <c r="D56" s="12">
        <f t="shared" si="140"/>
        <v>2709925.3066666666</v>
      </c>
      <c r="E56" s="12">
        <f t="shared" si="141"/>
        <v>1918949.3333333333</v>
      </c>
      <c r="F56" s="13">
        <v>991440</v>
      </c>
      <c r="G56" s="26">
        <f t="shared" si="69"/>
        <v>1205989.3971717493</v>
      </c>
      <c r="H56" s="40">
        <f t="shared" si="70"/>
        <v>1.4515930100051339E-2</v>
      </c>
      <c r="I56" s="13">
        <v>419852</v>
      </c>
      <c r="J56" s="13">
        <f t="shared" si="71"/>
        <v>510708.72708520252</v>
      </c>
      <c r="K56" s="40">
        <f t="shared" si="5"/>
        <v>1.1309145390391672E-2</v>
      </c>
      <c r="L56" s="13">
        <v>446148</v>
      </c>
      <c r="M56" s="13">
        <f t="shared" si="72"/>
        <v>542695.22872728715</v>
      </c>
      <c r="N56" s="40">
        <f t="shared" si="6"/>
        <v>1.451593010005134E-2</v>
      </c>
      <c r="O56" s="13">
        <f ca="1">'13年1-9支出明细'!I51/9*12</f>
        <v>60933.333333333328</v>
      </c>
      <c r="P56" s="13">
        <v>0</v>
      </c>
      <c r="Q56" s="13">
        <f t="shared" si="73"/>
        <v>74119.41613646</v>
      </c>
      <c r="R56" s="43">
        <f t="shared" si="7"/>
        <v>9.1272492328217467E-3</v>
      </c>
      <c r="S56" s="13">
        <f ca="1">'13年1-9支出明细'!K51/9*12</f>
        <v>0</v>
      </c>
      <c r="T56" s="13">
        <f t="shared" si="74"/>
        <v>0</v>
      </c>
      <c r="U56" s="43">
        <f t="shared" si="8"/>
        <v>0</v>
      </c>
      <c r="V56" s="13">
        <f ca="1">'13年1-9支出明细'!L51/9*12</f>
        <v>0</v>
      </c>
      <c r="W56" s="13">
        <f t="shared" si="75"/>
        <v>0</v>
      </c>
      <c r="X56" s="43">
        <f t="shared" si="9"/>
        <v>0</v>
      </c>
      <c r="Y56" s="13">
        <f ca="1">'13年1-9支出明细'!M51/9*12</f>
        <v>0</v>
      </c>
      <c r="Z56" s="13">
        <f t="shared" si="76"/>
        <v>0</v>
      </c>
      <c r="AA56" s="43">
        <f t="shared" si="10"/>
        <v>0</v>
      </c>
      <c r="AB56" s="13">
        <f ca="1">'13年1-9支出明细'!N51/9*12</f>
        <v>0</v>
      </c>
      <c r="AC56" s="13">
        <f t="shared" si="77"/>
        <v>0</v>
      </c>
      <c r="AD56" s="43">
        <f t="shared" si="11"/>
        <v>0</v>
      </c>
      <c r="AE56" s="13">
        <f ca="1">'13年1-9支出明细'!O51/9*12</f>
        <v>576</v>
      </c>
      <c r="AF56" s="13">
        <f t="shared" si="78"/>
        <v>700.64743481292601</v>
      </c>
      <c r="AG56" s="43">
        <f t="shared" si="12"/>
        <v>9.9668233980407792E-4</v>
      </c>
      <c r="AH56" s="13">
        <f ca="1">'13年1-9支出明细'!P51/9*12</f>
        <v>576</v>
      </c>
      <c r="AI56" s="13">
        <f t="shared" si="79"/>
        <v>700.64743481292624</v>
      </c>
      <c r="AJ56" s="43">
        <f t="shared" si="13"/>
        <v>9.7341144659756657E-2</v>
      </c>
      <c r="AK56" s="13">
        <f ca="1">'13年1-9支出明细'!Q51/9*12</f>
        <v>0</v>
      </c>
      <c r="AL56" s="13">
        <f t="shared" si="80"/>
        <v>0</v>
      </c>
      <c r="AM56" s="43">
        <f t="shared" si="14"/>
        <v>0</v>
      </c>
      <c r="AN56" s="13">
        <f ca="1">'13年1-9支出明细'!R51/9*12</f>
        <v>0</v>
      </c>
      <c r="AO56" s="13">
        <f t="shared" si="81"/>
        <v>0</v>
      </c>
      <c r="AP56" s="43">
        <f t="shared" si="15"/>
        <v>0</v>
      </c>
      <c r="AQ56" s="13">
        <f ca="1">'13年1-9支出明细'!S51/9*12</f>
        <v>0</v>
      </c>
      <c r="AR56" s="13">
        <f t="shared" si="82"/>
        <v>0</v>
      </c>
      <c r="AS56" s="43">
        <f t="shared" si="16"/>
        <v>0</v>
      </c>
      <c r="AT56" s="12">
        <f t="shared" si="137"/>
        <v>634051.86666666681</v>
      </c>
      <c r="AU56" s="31">
        <f t="shared" si="83"/>
        <v>771261.82971935347</v>
      </c>
      <c r="AV56" s="43">
        <f t="shared" si="17"/>
        <v>6.0735950353820239E-3</v>
      </c>
      <c r="AW56" s="13">
        <f ca="1">'13年1-9支出明细'!U51/9*12</f>
        <v>0</v>
      </c>
      <c r="AX56" s="13">
        <f t="shared" si="84"/>
        <v>0</v>
      </c>
      <c r="AY56" s="43">
        <f t="shared" si="18"/>
        <v>0</v>
      </c>
      <c r="AZ56" s="13">
        <f ca="1">'13年1-9支出明细'!V51/9*12</f>
        <v>2119.88</v>
      </c>
      <c r="BA56" s="13">
        <f t="shared" si="85"/>
        <v>2578.6258404708783</v>
      </c>
      <c r="BB56" s="43">
        <f t="shared" si="19"/>
        <v>2.1747712257376175E-2</v>
      </c>
      <c r="BC56" s="13">
        <f ca="1">'13年1-9支出明细'!W51/9*12</f>
        <v>0</v>
      </c>
      <c r="BD56" s="13">
        <f t="shared" si="86"/>
        <v>0</v>
      </c>
      <c r="BE56" s="43">
        <f t="shared" si="20"/>
        <v>0</v>
      </c>
      <c r="BF56" s="13">
        <f ca="1">'13年1-9支出明细'!X51/9*12</f>
        <v>4568.5333333333328</v>
      </c>
      <c r="BG56" s="13">
        <f t="shared" si="87"/>
        <v>5557.1721542662262</v>
      </c>
      <c r="BH56" s="43">
        <f t="shared" si="21"/>
        <v>6.7211568675525062E-3</v>
      </c>
      <c r="BI56" s="13">
        <f ca="1">'13年1-9支出明细'!Y51/9*12</f>
        <v>14485.333333333332</v>
      </c>
      <c r="BJ56" s="13">
        <f t="shared" si="88"/>
        <v>17619.985490295436</v>
      </c>
      <c r="BK56" s="43">
        <f t="shared" si="22"/>
        <v>7.1655959528998999E-3</v>
      </c>
      <c r="BL56" s="13">
        <f ca="1">'13年1-9支出明细'!Z51/9*12</f>
        <v>601000.20000000007</v>
      </c>
      <c r="BM56" s="13">
        <f ca="1">Sheet2!EP50+Sheet2!V50</f>
        <v>11877.92</v>
      </c>
      <c r="BN56" s="13">
        <f t="shared" si="89"/>
        <v>731057.72300704103</v>
      </c>
      <c r="BO56" s="43">
        <f t="shared" si="23"/>
        <v>6.7956113625652469E-3</v>
      </c>
      <c r="BP56" s="13">
        <f ca="1">'13年1-9支出明细'!AB51/9*12</f>
        <v>8707.0666666666675</v>
      </c>
      <c r="BQ56" s="13">
        <f t="shared" si="90"/>
        <v>10591.29153601586</v>
      </c>
      <c r="BR56" s="43">
        <f t="shared" si="24"/>
        <v>1.9209413344992987E-3</v>
      </c>
      <c r="BS56" s="13">
        <f ca="1">'13年1-9支出明细'!AC51/9*12</f>
        <v>7130.16</v>
      </c>
      <c r="BT56" s="13">
        <f t="shared" si="91"/>
        <v>8673.1394336905087</v>
      </c>
      <c r="BU56" s="43">
        <f t="shared" si="25"/>
        <v>6.3567296666748423E-3</v>
      </c>
      <c r="BV56" s="12">
        <f t="shared" si="130"/>
        <v>25766.799999999996</v>
      </c>
      <c r="BW56" s="30">
        <f t="shared" si="92"/>
        <v>31342.781811350174</v>
      </c>
      <c r="BX56" s="43">
        <f t="shared" si="26"/>
        <v>9.6345496896819508E-5</v>
      </c>
      <c r="BY56" s="13">
        <f ca="1">'13年1-9支出明细'!AE51/9*12</f>
        <v>25766.799999999996</v>
      </c>
      <c r="BZ56" s="13">
        <f t="shared" si="93"/>
        <v>31342.781811350178</v>
      </c>
      <c r="CA56" s="43">
        <f t="shared" si="27"/>
        <v>1.1152998224380018E-4</v>
      </c>
      <c r="CB56" s="13">
        <f ca="1">'13年1-9支出明细'!AF51/9*12</f>
        <v>0</v>
      </c>
      <c r="CC56" s="13">
        <f ca="1">Sheet2!BP50+Sheet2!ET50</f>
        <v>0</v>
      </c>
      <c r="CD56" s="13">
        <f t="shared" si="94"/>
        <v>0</v>
      </c>
      <c r="CE56" s="43">
        <f t="shared" si="28"/>
        <v>0</v>
      </c>
      <c r="CF56" s="12">
        <f t="shared" si="138"/>
        <v>49252.800000000003</v>
      </c>
      <c r="CG56" s="30">
        <f t="shared" si="95"/>
        <v>59911.194405128641</v>
      </c>
      <c r="CH56" s="43">
        <f t="shared" si="29"/>
        <v>5.0750778178083498E-4</v>
      </c>
      <c r="CI56" s="13">
        <f ca="1">'13年1-9支出明细'!AI51/9*12</f>
        <v>0</v>
      </c>
      <c r="CJ56" s="13">
        <f t="shared" si="96"/>
        <v>0</v>
      </c>
      <c r="CK56" s="43">
        <f t="shared" si="30"/>
        <v>0</v>
      </c>
      <c r="CL56" s="13">
        <f ca="1">'13年1-9支出明细'!AJ51/9*12</f>
        <v>0</v>
      </c>
      <c r="CM56" s="13">
        <f t="shared" si="97"/>
        <v>0</v>
      </c>
      <c r="CN56" s="43">
        <f t="shared" si="31"/>
        <v>0</v>
      </c>
      <c r="CO56" s="13">
        <f ca="1">'13年1-9支出明细'!AK51/9*12</f>
        <v>0</v>
      </c>
      <c r="CP56" s="13">
        <f t="shared" si="98"/>
        <v>0</v>
      </c>
      <c r="CQ56" s="43">
        <f t="shared" si="32"/>
        <v>0</v>
      </c>
      <c r="CR56" s="13">
        <f ca="1">'13年1-9支出明细'!AL51/9*12</f>
        <v>0</v>
      </c>
      <c r="CS56" s="13">
        <f t="shared" si="99"/>
        <v>0</v>
      </c>
      <c r="CT56" s="43">
        <f t="shared" si="33"/>
        <v>0</v>
      </c>
      <c r="CU56" s="13">
        <f ca="1">'13年1-9支出明细'!AM51/9*12</f>
        <v>0</v>
      </c>
      <c r="CV56" s="13">
        <f t="shared" si="100"/>
        <v>0</v>
      </c>
      <c r="CW56" s="43">
        <f t="shared" si="34"/>
        <v>0</v>
      </c>
      <c r="CX56" s="13">
        <f ca="1">'13年1-9支出明细'!AN51/9*12</f>
        <v>0</v>
      </c>
      <c r="CY56" s="13">
        <f t="shared" si="101"/>
        <v>0</v>
      </c>
      <c r="CZ56" s="13">
        <f ca="1">Sheet2!DG50+Sheet2!AD50</f>
        <v>0</v>
      </c>
      <c r="DA56" s="43">
        <f t="shared" si="35"/>
        <v>0</v>
      </c>
      <c r="DB56" s="13">
        <f ca="1">'13年1-9支出明细'!AP51/9*12</f>
        <v>0</v>
      </c>
      <c r="DC56" s="13">
        <f t="shared" si="102"/>
        <v>0</v>
      </c>
      <c r="DD56" s="43">
        <f t="shared" si="36"/>
        <v>0</v>
      </c>
      <c r="DE56" s="13">
        <f ca="1">'13年1-9支出明细'!AQ51/9*12</f>
        <v>0</v>
      </c>
      <c r="DF56" s="13">
        <f t="shared" si="103"/>
        <v>0</v>
      </c>
      <c r="DG56" s="43">
        <f t="shared" si="37"/>
        <v>0</v>
      </c>
      <c r="DH56" s="13">
        <f ca="1">'13年1-9支出明细'!AR51/9*12</f>
        <v>0</v>
      </c>
      <c r="DI56" s="13">
        <f ca="1">Sheet2!DK50+Sheet2!AH50</f>
        <v>0</v>
      </c>
      <c r="DJ56" s="13"/>
      <c r="DK56" s="43">
        <f t="shared" si="38"/>
        <v>0</v>
      </c>
      <c r="DL56" s="13">
        <f ca="1">'13年1-9支出明细'!AT51/9*12</f>
        <v>0</v>
      </c>
      <c r="DM56" s="13">
        <f t="shared" si="104"/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43">
        <f t="shared" si="40"/>
        <v>0</v>
      </c>
      <c r="DV56" s="13">
        <f ca="1">'13年1-9支出明细'!BB51/9*12</f>
        <v>3535.4666666666662</v>
      </c>
      <c r="DW56" s="13">
        <f t="shared" si="105"/>
        <v>4300.5480049767466</v>
      </c>
      <c r="DX56" s="43">
        <f t="shared" si="41"/>
        <v>1.5628739056169391E-3</v>
      </c>
      <c r="DY56" s="13">
        <f ca="1">'13年1-9支出明细'!BC51/9*12</f>
        <v>0</v>
      </c>
      <c r="DZ56" s="13">
        <f t="shared" si="106"/>
        <v>0</v>
      </c>
      <c r="EA56" s="43">
        <f t="shared" si="42"/>
        <v>0</v>
      </c>
      <c r="EB56" s="13">
        <f ca="1">'13年1-9支出明细'!BD51/9*12</f>
        <v>0</v>
      </c>
      <c r="EC56" s="13">
        <f t="shared" si="107"/>
        <v>0</v>
      </c>
      <c r="ED56" s="43">
        <f t="shared" si="43"/>
        <v>0</v>
      </c>
      <c r="EE56" s="13">
        <f ca="1">'13年1-9支出明细'!BE51/9*12</f>
        <v>0</v>
      </c>
      <c r="EF56" s="13">
        <f t="shared" si="108"/>
        <v>0</v>
      </c>
      <c r="EG56" s="13">
        <v>0</v>
      </c>
      <c r="EH56" s="43">
        <f t="shared" si="44"/>
        <v>0</v>
      </c>
      <c r="EI56" s="13">
        <f ca="1">'13年1-9支出明细'!BG51/9*12</f>
        <v>4800</v>
      </c>
      <c r="EJ56" s="13">
        <f t="shared" si="109"/>
        <v>5838.7286234410503</v>
      </c>
      <c r="EK56" s="43">
        <f t="shared" si="45"/>
        <v>2.5414754677020823E-2</v>
      </c>
      <c r="EL56" s="13">
        <f ca="1">'13年1-9支出明细'!BH51/9*12</f>
        <v>0</v>
      </c>
      <c r="EM56" s="13">
        <f t="shared" si="110"/>
        <v>0</v>
      </c>
      <c r="EN56" s="43">
        <f t="shared" si="46"/>
        <v>0</v>
      </c>
      <c r="EO56" s="13">
        <f ca="1">'13年1-9支出明细'!BI51/9*12</f>
        <v>200</v>
      </c>
      <c r="EP56" s="13">
        <f t="shared" si="111"/>
        <v>243.28035931004379</v>
      </c>
      <c r="EQ56" s="43">
        <f t="shared" si="47"/>
        <v>1.6684435590570628E-4</v>
      </c>
      <c r="ER56" s="13">
        <f ca="1">'13年1-9支出明细'!BJ51/9*12</f>
        <v>0</v>
      </c>
      <c r="ES56" s="13">
        <f t="shared" si="112"/>
        <v>0</v>
      </c>
      <c r="ET56" s="43">
        <f t="shared" si="48"/>
        <v>0</v>
      </c>
      <c r="EU56" s="13">
        <f ca="1">'13年1-9支出明细'!BK51/9*12</f>
        <v>0</v>
      </c>
      <c r="EV56" s="13">
        <f t="shared" si="113"/>
        <v>0</v>
      </c>
      <c r="EW56" s="43">
        <f t="shared" si="49"/>
        <v>0</v>
      </c>
      <c r="EX56" s="13">
        <f ca="1">'13年1-9支出明细'!BL51/9*12</f>
        <v>0</v>
      </c>
      <c r="EY56" s="13">
        <f t="shared" si="114"/>
        <v>0</v>
      </c>
      <c r="EZ56" s="43">
        <f t="shared" si="50"/>
        <v>0</v>
      </c>
      <c r="FA56" s="13">
        <f ca="1">'13年1-9支出明细'!BM51/9*12</f>
        <v>0</v>
      </c>
      <c r="FB56" s="13">
        <f t="shared" si="115"/>
        <v>0</v>
      </c>
      <c r="FC56" s="43">
        <f t="shared" si="51"/>
        <v>0</v>
      </c>
      <c r="FD56" s="13">
        <f ca="1">'13年1-9支出明细'!BN51/9*12</f>
        <v>26847.333333333336</v>
      </c>
      <c r="FE56" s="13">
        <f ca="1">Sheet2!EX50+Sheet2!BF50</f>
        <v>0</v>
      </c>
      <c r="FF56" s="13">
        <f t="shared" si="116"/>
        <v>32657.144499249247</v>
      </c>
      <c r="FG56" s="43">
        <f t="shared" si="52"/>
        <v>2.0537954569459026E-2</v>
      </c>
      <c r="FH56" s="13">
        <f ca="1">'13年1-9支出明细'!BP51/9*12</f>
        <v>0</v>
      </c>
      <c r="FI56" s="13">
        <f t="shared" si="117"/>
        <v>0</v>
      </c>
      <c r="FJ56" s="43">
        <f t="shared" si="53"/>
        <v>0</v>
      </c>
      <c r="FK56" s="13">
        <f ca="1">'13年1-9支出明细'!BQ51/9*12</f>
        <v>13870</v>
      </c>
      <c r="FL56" s="13">
        <f t="shared" si="118"/>
        <v>16871.492918151536</v>
      </c>
      <c r="FM56" s="43">
        <f t="shared" si="54"/>
        <v>9.3578377794869716E-2</v>
      </c>
      <c r="FN56" s="13">
        <f ca="1">'13年1-9支出明细'!BR51/9*12</f>
        <v>0</v>
      </c>
      <c r="FO56" s="13">
        <v>0</v>
      </c>
      <c r="FP56" s="13"/>
      <c r="FQ56" s="43"/>
      <c r="FR56" s="13">
        <f ca="1">'13年1-9支出明细'!BT51/9*12</f>
        <v>0</v>
      </c>
      <c r="FS56" s="13">
        <f t="shared" si="119"/>
        <v>0</v>
      </c>
      <c r="FT56" s="43">
        <f t="shared" si="55"/>
        <v>0</v>
      </c>
      <c r="FU56" s="12">
        <f ca="1">'13年1-9支出明细'!BU51/9*12</f>
        <v>81904.506666666668</v>
      </c>
      <c r="FV56" s="12">
        <f t="shared" si="120"/>
        <v>99628.78905489271</v>
      </c>
      <c r="FW56" s="43">
        <f t="shared" si="56"/>
        <v>2.8308418592849702E-3</v>
      </c>
      <c r="FX56" s="12">
        <f ca="1">'13年1-9支出明细'!BV51/9*12</f>
        <v>0</v>
      </c>
      <c r="FY56" s="12">
        <f t="shared" si="121"/>
        <v>0</v>
      </c>
      <c r="FZ56" s="43">
        <f t="shared" si="57"/>
        <v>0</v>
      </c>
      <c r="GA56" s="12">
        <f ca="1">'13年1-9支出明细'!BW51/9*12</f>
        <v>0</v>
      </c>
      <c r="GB56" s="12">
        <f t="shared" si="122"/>
        <v>0</v>
      </c>
      <c r="GC56" s="43">
        <f t="shared" si="58"/>
        <v>0</v>
      </c>
      <c r="GD56" s="12">
        <f ca="1">'13年1-9支出明细'!BX51/9*12</f>
        <v>0</v>
      </c>
      <c r="GE56" s="12">
        <f t="shared" si="123"/>
        <v>0</v>
      </c>
      <c r="GF56" s="43">
        <f t="shared" si="59"/>
        <v>0</v>
      </c>
      <c r="GG56" s="27">
        <f t="shared" si="139"/>
        <v>0</v>
      </c>
      <c r="GH56" s="27">
        <f t="shared" si="124"/>
        <v>0</v>
      </c>
      <c r="GI56" s="43">
        <f t="shared" si="60"/>
        <v>0</v>
      </c>
      <c r="GJ56" s="13">
        <f ca="1">'13年1-9支出明细'!BZ51/9*12</f>
        <v>0</v>
      </c>
      <c r="GK56" s="13">
        <f t="shared" si="125"/>
        <v>0</v>
      </c>
      <c r="GL56" s="43">
        <f t="shared" si="61"/>
        <v>0</v>
      </c>
      <c r="GM56" s="13">
        <f ca="1">'13年1-9支出明细'!CA51/9*12</f>
        <v>0</v>
      </c>
      <c r="GN56" s="13">
        <f t="shared" si="126"/>
        <v>0</v>
      </c>
      <c r="GO56" s="43">
        <f t="shared" si="62"/>
        <v>0</v>
      </c>
      <c r="GP56" s="13">
        <f ca="1">'13年1-9支出明细'!CB51/9*12</f>
        <v>0</v>
      </c>
      <c r="GQ56" s="13"/>
      <c r="GR56" s="40"/>
      <c r="GS56" s="13">
        <f ca="1">'13年1-9支出明细'!CC51/9*12</f>
        <v>0</v>
      </c>
      <c r="GT56" s="13">
        <f t="shared" si="127"/>
        <v>0</v>
      </c>
      <c r="GU56" s="43">
        <f t="shared" si="63"/>
        <v>0</v>
      </c>
      <c r="GV56" s="13">
        <f ca="1">'13年1-9支出明细'!CD51/9*12</f>
        <v>0</v>
      </c>
      <c r="GW56" s="13">
        <f t="shared" si="128"/>
        <v>0</v>
      </c>
      <c r="GX56" s="56">
        <f t="shared" si="64"/>
        <v>0</v>
      </c>
    </row>
    <row r="57" spans="1:206">
      <c r="A57" s="18">
        <v>155</v>
      </c>
      <c r="B57" s="3" t="s">
        <v>531</v>
      </c>
      <c r="C57" s="3" t="s">
        <v>346</v>
      </c>
      <c r="D57" s="12">
        <f t="shared" si="140"/>
        <v>125958.97333333334</v>
      </c>
      <c r="E57" s="12">
        <f t="shared" si="141"/>
        <v>46422</v>
      </c>
      <c r="F57" s="13">
        <v>0</v>
      </c>
      <c r="G57" s="26">
        <f t="shared" si="69"/>
        <v>0</v>
      </c>
      <c r="H57" s="40">
        <f t="shared" si="70"/>
        <v>0</v>
      </c>
      <c r="I57" s="13">
        <v>17622</v>
      </c>
      <c r="J57" s="13">
        <f t="shared" si="71"/>
        <v>21435.432458807958</v>
      </c>
      <c r="K57" s="40">
        <f t="shared" si="5"/>
        <v>4.746666922379363E-4</v>
      </c>
      <c r="L57" s="13">
        <v>0</v>
      </c>
      <c r="M57" s="13">
        <f t="shared" si="72"/>
        <v>0</v>
      </c>
      <c r="N57" s="40">
        <f t="shared" si="6"/>
        <v>0</v>
      </c>
      <c r="O57" s="13">
        <f ca="1">'13年1-9支出明细'!I52/9*12</f>
        <v>28800</v>
      </c>
      <c r="P57" s="13">
        <v>0</v>
      </c>
      <c r="Q57" s="13">
        <f t="shared" si="73"/>
        <v>35032.371740646304</v>
      </c>
      <c r="R57" s="43">
        <f t="shared" si="7"/>
        <v>4.3139733791892725E-3</v>
      </c>
      <c r="S57" s="13">
        <f ca="1">'13年1-9支出明细'!K52/9*12</f>
        <v>0</v>
      </c>
      <c r="T57" s="13">
        <f t="shared" si="74"/>
        <v>0</v>
      </c>
      <c r="U57" s="43">
        <f t="shared" si="8"/>
        <v>0</v>
      </c>
      <c r="V57" s="13">
        <f ca="1">'13年1-9支出明细'!L52/9*12</f>
        <v>0</v>
      </c>
      <c r="W57" s="13">
        <f t="shared" si="75"/>
        <v>0</v>
      </c>
      <c r="X57" s="43">
        <f t="shared" si="9"/>
        <v>0</v>
      </c>
      <c r="Y57" s="13">
        <f ca="1">'13年1-9支出明细'!M52/9*12</f>
        <v>0</v>
      </c>
      <c r="Z57" s="13">
        <f t="shared" si="76"/>
        <v>0</v>
      </c>
      <c r="AA57" s="43">
        <f t="shared" si="10"/>
        <v>0</v>
      </c>
      <c r="AB57" s="13">
        <f ca="1">'13年1-9支出明细'!N52/9*12</f>
        <v>0</v>
      </c>
      <c r="AC57" s="13">
        <f t="shared" si="77"/>
        <v>0</v>
      </c>
      <c r="AD57" s="43">
        <f t="shared" si="11"/>
        <v>0</v>
      </c>
      <c r="AE57" s="13">
        <f ca="1">'13年1-9支出明细'!O52/9*12</f>
        <v>0</v>
      </c>
      <c r="AF57" s="13">
        <f t="shared" si="78"/>
        <v>0</v>
      </c>
      <c r="AG57" s="43">
        <f t="shared" si="12"/>
        <v>0</v>
      </c>
      <c r="AH57" s="13">
        <f ca="1">'13年1-9支出明细'!P52/9*12</f>
        <v>0</v>
      </c>
      <c r="AI57" s="13">
        <f t="shared" si="79"/>
        <v>0</v>
      </c>
      <c r="AJ57" s="43">
        <f t="shared" si="13"/>
        <v>0</v>
      </c>
      <c r="AK57" s="13">
        <f ca="1">'13年1-9支出明细'!Q52/9*12</f>
        <v>0</v>
      </c>
      <c r="AL57" s="13">
        <f t="shared" si="80"/>
        <v>0</v>
      </c>
      <c r="AM57" s="43">
        <f t="shared" si="14"/>
        <v>0</v>
      </c>
      <c r="AN57" s="13">
        <f ca="1">'13年1-9支出明细'!R52/9*12</f>
        <v>0</v>
      </c>
      <c r="AO57" s="13">
        <f t="shared" si="81"/>
        <v>0</v>
      </c>
      <c r="AP57" s="43">
        <f t="shared" si="15"/>
        <v>0</v>
      </c>
      <c r="AQ57" s="13">
        <f ca="1">'13年1-9支出明细'!S52/9*12</f>
        <v>0</v>
      </c>
      <c r="AR57" s="13">
        <f t="shared" si="82"/>
        <v>0</v>
      </c>
      <c r="AS57" s="43">
        <f t="shared" si="16"/>
        <v>0</v>
      </c>
      <c r="AT57" s="12">
        <f t="shared" si="137"/>
        <v>0</v>
      </c>
      <c r="AU57" s="31">
        <f t="shared" si="83"/>
        <v>0</v>
      </c>
      <c r="AV57" s="43">
        <f t="shared" si="17"/>
        <v>0</v>
      </c>
      <c r="AW57" s="13">
        <f ca="1">'13年1-9支出明细'!U52/9*12</f>
        <v>0</v>
      </c>
      <c r="AX57" s="13">
        <f t="shared" si="84"/>
        <v>0</v>
      </c>
      <c r="AY57" s="43">
        <f t="shared" si="18"/>
        <v>0</v>
      </c>
      <c r="AZ57" s="13">
        <f ca="1">'13年1-9支出明细'!V52/9*12</f>
        <v>0</v>
      </c>
      <c r="BA57" s="13">
        <f t="shared" si="85"/>
        <v>0</v>
      </c>
      <c r="BB57" s="43">
        <f t="shared" si="19"/>
        <v>0</v>
      </c>
      <c r="BC57" s="13">
        <f ca="1">'13年1-9支出明细'!W52/9*12</f>
        <v>0</v>
      </c>
      <c r="BD57" s="13">
        <f t="shared" si="86"/>
        <v>0</v>
      </c>
      <c r="BE57" s="43">
        <f t="shared" si="20"/>
        <v>0</v>
      </c>
      <c r="BF57" s="13">
        <f ca="1">'13年1-9支出明细'!X52/9*12</f>
        <v>0</v>
      </c>
      <c r="BG57" s="13">
        <f t="shared" si="87"/>
        <v>0</v>
      </c>
      <c r="BH57" s="43">
        <f t="shared" si="21"/>
        <v>0</v>
      </c>
      <c r="BI57" s="13">
        <f ca="1">'13年1-9支出明细'!Y52/9*12</f>
        <v>0</v>
      </c>
      <c r="BJ57" s="13">
        <f t="shared" si="88"/>
        <v>0</v>
      </c>
      <c r="BK57" s="43">
        <f t="shared" si="22"/>
        <v>0</v>
      </c>
      <c r="BL57" s="13">
        <f ca="1">'13年1-9支出明细'!Z52/9*12</f>
        <v>0</v>
      </c>
      <c r="BM57" s="13">
        <f ca="1">Sheet2!EP51+Sheet2!V51</f>
        <v>0</v>
      </c>
      <c r="BN57" s="13">
        <f t="shared" si="89"/>
        <v>0</v>
      </c>
      <c r="BO57" s="43">
        <f t="shared" si="23"/>
        <v>0</v>
      </c>
      <c r="BP57" s="13">
        <f ca="1">'13年1-9支出明细'!AB52/9*12</f>
        <v>0</v>
      </c>
      <c r="BQ57" s="13">
        <f t="shared" si="90"/>
        <v>0</v>
      </c>
      <c r="BR57" s="43">
        <f t="shared" si="24"/>
        <v>0</v>
      </c>
      <c r="BS57" s="13">
        <f ca="1">'13年1-9支出明细'!AC52/9*12</f>
        <v>0</v>
      </c>
      <c r="BT57" s="13">
        <f t="shared" si="91"/>
        <v>0</v>
      </c>
      <c r="BU57" s="43">
        <f t="shared" si="25"/>
        <v>0</v>
      </c>
      <c r="BV57" s="12">
        <f t="shared" si="130"/>
        <v>0</v>
      </c>
      <c r="BW57" s="30">
        <f t="shared" si="92"/>
        <v>0</v>
      </c>
      <c r="BX57" s="43">
        <f t="shared" si="26"/>
        <v>0</v>
      </c>
      <c r="BY57" s="13">
        <f ca="1">'13年1-9支出明细'!AE52/9*12</f>
        <v>0</v>
      </c>
      <c r="BZ57" s="13">
        <f t="shared" si="93"/>
        <v>0</v>
      </c>
      <c r="CA57" s="43">
        <f t="shared" si="27"/>
        <v>0</v>
      </c>
      <c r="CB57" s="13">
        <f ca="1">'13年1-9支出明细'!AF52/9*12</f>
        <v>0</v>
      </c>
      <c r="CC57" s="13">
        <f ca="1">Sheet2!BP51+Sheet2!ET51</f>
        <v>0</v>
      </c>
      <c r="CD57" s="13">
        <f t="shared" si="94"/>
        <v>0</v>
      </c>
      <c r="CE57" s="43">
        <f t="shared" si="28"/>
        <v>0</v>
      </c>
      <c r="CF57" s="12">
        <f t="shared" si="138"/>
        <v>0</v>
      </c>
      <c r="CG57" s="30">
        <f t="shared" si="95"/>
        <v>0</v>
      </c>
      <c r="CH57" s="43">
        <f t="shared" si="29"/>
        <v>0</v>
      </c>
      <c r="CI57" s="13">
        <f ca="1">'13年1-9支出明细'!AI52/9*12</f>
        <v>0</v>
      </c>
      <c r="CJ57" s="13">
        <f t="shared" si="96"/>
        <v>0</v>
      </c>
      <c r="CK57" s="43">
        <f t="shared" si="30"/>
        <v>0</v>
      </c>
      <c r="CL57" s="13">
        <f ca="1">'13年1-9支出明细'!AJ52/9*12</f>
        <v>0</v>
      </c>
      <c r="CM57" s="13">
        <f t="shared" si="97"/>
        <v>0</v>
      </c>
      <c r="CN57" s="43">
        <f t="shared" si="31"/>
        <v>0</v>
      </c>
      <c r="CO57" s="13">
        <f ca="1">'13年1-9支出明细'!AK52/9*12</f>
        <v>0</v>
      </c>
      <c r="CP57" s="13">
        <f t="shared" si="98"/>
        <v>0</v>
      </c>
      <c r="CQ57" s="43">
        <f t="shared" si="32"/>
        <v>0</v>
      </c>
      <c r="CR57" s="13">
        <f ca="1">'13年1-9支出明细'!AL52/9*12</f>
        <v>0</v>
      </c>
      <c r="CS57" s="13">
        <f t="shared" si="99"/>
        <v>0</v>
      </c>
      <c r="CT57" s="43">
        <f t="shared" si="33"/>
        <v>0</v>
      </c>
      <c r="CU57" s="13">
        <f ca="1">'13年1-9支出明细'!AM52/9*12</f>
        <v>0</v>
      </c>
      <c r="CV57" s="13">
        <f t="shared" si="100"/>
        <v>0</v>
      </c>
      <c r="CW57" s="43">
        <f t="shared" si="34"/>
        <v>0</v>
      </c>
      <c r="CX57" s="13">
        <f ca="1">'13年1-9支出明细'!AN52/9*12</f>
        <v>0</v>
      </c>
      <c r="CY57" s="13">
        <f t="shared" si="101"/>
        <v>0</v>
      </c>
      <c r="CZ57" s="13">
        <f ca="1">Sheet2!DG51+Sheet2!AD51</f>
        <v>0</v>
      </c>
      <c r="DA57" s="43">
        <f t="shared" si="35"/>
        <v>0</v>
      </c>
      <c r="DB57" s="13">
        <f ca="1">'13年1-9支出明细'!AP52/9*12</f>
        <v>0</v>
      </c>
      <c r="DC57" s="13">
        <f t="shared" si="102"/>
        <v>0</v>
      </c>
      <c r="DD57" s="43">
        <f t="shared" si="36"/>
        <v>0</v>
      </c>
      <c r="DE57" s="13">
        <f ca="1">'13年1-9支出明细'!AQ52/9*12</f>
        <v>0</v>
      </c>
      <c r="DF57" s="13">
        <f t="shared" si="103"/>
        <v>0</v>
      </c>
      <c r="DG57" s="43">
        <f t="shared" si="37"/>
        <v>0</v>
      </c>
      <c r="DH57" s="13">
        <f ca="1">'13年1-9支出明细'!AR52/9*12</f>
        <v>0</v>
      </c>
      <c r="DI57" s="13">
        <f ca="1">Sheet2!DK51+Sheet2!AH51</f>
        <v>0</v>
      </c>
      <c r="DJ57" s="13"/>
      <c r="DK57" s="43">
        <f t="shared" si="38"/>
        <v>0</v>
      </c>
      <c r="DL57" s="13">
        <f ca="1">'13年1-9支出明细'!AT52/9*12</f>
        <v>0</v>
      </c>
      <c r="DM57" s="13">
        <f t="shared" si="104"/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43">
        <f t="shared" si="40"/>
        <v>0</v>
      </c>
      <c r="DV57" s="13">
        <f ca="1">'13年1-9支出明细'!BB52/9*12</f>
        <v>0</v>
      </c>
      <c r="DW57" s="13">
        <f t="shared" si="105"/>
        <v>0</v>
      </c>
      <c r="DX57" s="43">
        <f t="shared" si="41"/>
        <v>0</v>
      </c>
      <c r="DY57" s="13">
        <f ca="1">'13年1-9支出明细'!BC52/9*12</f>
        <v>0</v>
      </c>
      <c r="DZ57" s="13">
        <f t="shared" si="106"/>
        <v>0</v>
      </c>
      <c r="EA57" s="43">
        <f t="shared" si="42"/>
        <v>0</v>
      </c>
      <c r="EB57" s="13">
        <f ca="1">'13年1-9支出明细'!BD52/9*12</f>
        <v>0</v>
      </c>
      <c r="EC57" s="13">
        <f t="shared" si="107"/>
        <v>0</v>
      </c>
      <c r="ED57" s="43">
        <f t="shared" si="43"/>
        <v>0</v>
      </c>
      <c r="EE57" s="13">
        <f ca="1">'13年1-9支出明细'!BE52/9*12</f>
        <v>0</v>
      </c>
      <c r="EF57" s="13">
        <f t="shared" si="108"/>
        <v>0</v>
      </c>
      <c r="EG57" s="13">
        <v>0</v>
      </c>
      <c r="EH57" s="43">
        <f t="shared" si="44"/>
        <v>0</v>
      </c>
      <c r="EI57" s="13">
        <f ca="1">'13年1-9支出明细'!BG52/9*12</f>
        <v>0</v>
      </c>
      <c r="EJ57" s="13">
        <f t="shared" si="109"/>
        <v>0</v>
      </c>
      <c r="EK57" s="43">
        <f t="shared" si="45"/>
        <v>0</v>
      </c>
      <c r="EL57" s="13">
        <f ca="1">'13年1-9支出明细'!BH52/9*12</f>
        <v>0</v>
      </c>
      <c r="EM57" s="13">
        <f t="shared" si="110"/>
        <v>0</v>
      </c>
      <c r="EN57" s="43">
        <f t="shared" si="46"/>
        <v>0</v>
      </c>
      <c r="EO57" s="13">
        <f ca="1">'13年1-9支出明细'!BI52/9*12</f>
        <v>0</v>
      </c>
      <c r="EP57" s="13">
        <f t="shared" si="111"/>
        <v>0</v>
      </c>
      <c r="EQ57" s="43">
        <f t="shared" si="47"/>
        <v>0</v>
      </c>
      <c r="ER57" s="13">
        <f ca="1">'13年1-9支出明细'!BJ52/9*12</f>
        <v>0</v>
      </c>
      <c r="ES57" s="13">
        <f t="shared" si="112"/>
        <v>0</v>
      </c>
      <c r="ET57" s="43">
        <f t="shared" si="48"/>
        <v>0</v>
      </c>
      <c r="EU57" s="13">
        <f ca="1">'13年1-9支出明细'!BK52/9*12</f>
        <v>0</v>
      </c>
      <c r="EV57" s="13">
        <f t="shared" si="113"/>
        <v>0</v>
      </c>
      <c r="EW57" s="43">
        <f t="shared" si="49"/>
        <v>0</v>
      </c>
      <c r="EX57" s="13">
        <f ca="1">'13年1-9支出明细'!BL52/9*12</f>
        <v>0</v>
      </c>
      <c r="EY57" s="13">
        <f t="shared" si="114"/>
        <v>0</v>
      </c>
      <c r="EZ57" s="43">
        <f t="shared" si="50"/>
        <v>0</v>
      </c>
      <c r="FA57" s="13">
        <f ca="1">'13年1-9支出明细'!BM52/9*12</f>
        <v>0</v>
      </c>
      <c r="FB57" s="13">
        <f t="shared" si="115"/>
        <v>0</v>
      </c>
      <c r="FC57" s="43">
        <f t="shared" si="51"/>
        <v>0</v>
      </c>
      <c r="FD57" s="13">
        <f ca="1">'13年1-9支出明细'!BN52/9*12</f>
        <v>0</v>
      </c>
      <c r="FE57" s="13">
        <f ca="1">Sheet2!EX51+Sheet2!BF51</f>
        <v>0</v>
      </c>
      <c r="FF57" s="13">
        <f t="shared" si="116"/>
        <v>0</v>
      </c>
      <c r="FG57" s="43">
        <f t="shared" si="52"/>
        <v>0</v>
      </c>
      <c r="FH57" s="13">
        <f ca="1">'13年1-9支出明细'!BP52/9*12</f>
        <v>0</v>
      </c>
      <c r="FI57" s="13">
        <f t="shared" si="117"/>
        <v>0</v>
      </c>
      <c r="FJ57" s="43">
        <f t="shared" si="53"/>
        <v>0</v>
      </c>
      <c r="FK57" s="13">
        <f ca="1">'13年1-9支出明细'!BQ52/9*12</f>
        <v>0</v>
      </c>
      <c r="FL57" s="13">
        <f t="shared" si="118"/>
        <v>0</v>
      </c>
      <c r="FM57" s="43">
        <f t="shared" si="54"/>
        <v>0</v>
      </c>
      <c r="FN57" s="13">
        <f ca="1">'13年1-9支出明细'!BR52/9*12</f>
        <v>0</v>
      </c>
      <c r="FO57" s="13">
        <v>0</v>
      </c>
      <c r="FP57" s="13"/>
      <c r="FQ57" s="43"/>
      <c r="FR57" s="13">
        <f ca="1">'13年1-9支出明细'!BT52/9*12</f>
        <v>0</v>
      </c>
      <c r="FS57" s="13">
        <f t="shared" si="119"/>
        <v>0</v>
      </c>
      <c r="FT57" s="43">
        <f t="shared" si="55"/>
        <v>0</v>
      </c>
      <c r="FU57" s="12">
        <f ca="1">'13年1-9支出明细'!BU52/9*12</f>
        <v>79536.973333333342</v>
      </c>
      <c r="FV57" s="12">
        <f t="shared" si="120"/>
        <v>96748.917254833519</v>
      </c>
      <c r="FW57" s="43">
        <f t="shared" si="56"/>
        <v>2.74901348700103E-3</v>
      </c>
      <c r="FX57" s="12">
        <f ca="1">'13年1-9支出明细'!BV52/9*12</f>
        <v>0</v>
      </c>
      <c r="FY57" s="12">
        <f t="shared" si="121"/>
        <v>0</v>
      </c>
      <c r="FZ57" s="43">
        <f t="shared" si="57"/>
        <v>0</v>
      </c>
      <c r="GA57" s="12">
        <f ca="1">'13年1-9支出明细'!BW52/9*12</f>
        <v>0</v>
      </c>
      <c r="GB57" s="12">
        <f t="shared" si="122"/>
        <v>0</v>
      </c>
      <c r="GC57" s="43">
        <f t="shared" si="58"/>
        <v>0</v>
      </c>
      <c r="GD57" s="12">
        <f ca="1">'13年1-9支出明细'!BX52/9*12</f>
        <v>0</v>
      </c>
      <c r="GE57" s="12">
        <f t="shared" si="123"/>
        <v>0</v>
      </c>
      <c r="GF57" s="43">
        <f t="shared" si="59"/>
        <v>0</v>
      </c>
      <c r="GG57" s="27">
        <f t="shared" si="139"/>
        <v>0</v>
      </c>
      <c r="GH57" s="27">
        <f t="shared" si="124"/>
        <v>0</v>
      </c>
      <c r="GI57" s="43">
        <f t="shared" si="60"/>
        <v>0</v>
      </c>
      <c r="GJ57" s="13">
        <f ca="1">'13年1-9支出明细'!BZ52/9*12</f>
        <v>0</v>
      </c>
      <c r="GK57" s="13">
        <f t="shared" si="125"/>
        <v>0</v>
      </c>
      <c r="GL57" s="43">
        <f t="shared" si="61"/>
        <v>0</v>
      </c>
      <c r="GM57" s="13">
        <f ca="1">'13年1-9支出明细'!CA52/9*12</f>
        <v>0</v>
      </c>
      <c r="GN57" s="13">
        <f t="shared" si="126"/>
        <v>0</v>
      </c>
      <c r="GO57" s="43">
        <f t="shared" si="62"/>
        <v>0</v>
      </c>
      <c r="GP57" s="13">
        <f ca="1">'13年1-9支出明细'!CB52/9*12</f>
        <v>0</v>
      </c>
      <c r="GQ57" s="13"/>
      <c r="GR57" s="40"/>
      <c r="GS57" s="13">
        <f ca="1">'13年1-9支出明细'!CC52/9*12</f>
        <v>0</v>
      </c>
      <c r="GT57" s="13">
        <f t="shared" si="127"/>
        <v>0</v>
      </c>
      <c r="GU57" s="43">
        <f t="shared" si="63"/>
        <v>0</v>
      </c>
      <c r="GV57" s="13">
        <f ca="1">'13年1-9支出明细'!CD52/9*12</f>
        <v>0</v>
      </c>
      <c r="GW57" s="13">
        <f t="shared" si="128"/>
        <v>0</v>
      </c>
      <c r="GX57" s="56">
        <f t="shared" si="64"/>
        <v>0</v>
      </c>
    </row>
    <row r="58" spans="1:206">
      <c r="A58" s="18">
        <v>158</v>
      </c>
      <c r="B58" s="3" t="s">
        <v>532</v>
      </c>
      <c r="C58" s="3" t="s">
        <v>347</v>
      </c>
      <c r="D58" s="12">
        <f t="shared" si="140"/>
        <v>6120162.2533333339</v>
      </c>
      <c r="E58" s="12">
        <f t="shared" si="141"/>
        <v>2073414.8666666667</v>
      </c>
      <c r="F58" s="13">
        <v>1057716</v>
      </c>
      <c r="G58" s="26">
        <f t="shared" si="69"/>
        <v>1286607.6426399115</v>
      </c>
      <c r="H58" s="40">
        <f t="shared" si="70"/>
        <v>1.5486294200058402E-2</v>
      </c>
      <c r="I58" s="13">
        <v>474660</v>
      </c>
      <c r="J58" s="13">
        <f t="shared" si="71"/>
        <v>577377.27675052686</v>
      </c>
      <c r="K58" s="40">
        <f t="shared" si="5"/>
        <v>1.2785455234233278E-2</v>
      </c>
      <c r="L58" s="13">
        <v>475972.2</v>
      </c>
      <c r="M58" s="13">
        <f t="shared" si="72"/>
        <v>578973.43918796012</v>
      </c>
      <c r="N58" s="40">
        <f t="shared" si="6"/>
        <v>1.5486294200058403E-2</v>
      </c>
      <c r="O58" s="13">
        <f ca="1">'13年1-9支出明细'!I53/9*12</f>
        <v>65066.666666666672</v>
      </c>
      <c r="P58" s="13">
        <v>0</v>
      </c>
      <c r="Q58" s="13">
        <f t="shared" si="73"/>
        <v>79147.210228867581</v>
      </c>
      <c r="R58" s="43">
        <f t="shared" si="7"/>
        <v>9.7463843011313198E-3</v>
      </c>
      <c r="S58" s="13">
        <f ca="1">'13年1-9支出明细'!K53/9*12</f>
        <v>0</v>
      </c>
      <c r="T58" s="13">
        <f t="shared" si="74"/>
        <v>0</v>
      </c>
      <c r="U58" s="43">
        <f t="shared" si="8"/>
        <v>0</v>
      </c>
      <c r="V58" s="13">
        <f ca="1">'13年1-9支出明细'!L53/9*12</f>
        <v>0</v>
      </c>
      <c r="W58" s="13">
        <f t="shared" si="75"/>
        <v>0</v>
      </c>
      <c r="X58" s="43">
        <f t="shared" si="9"/>
        <v>0</v>
      </c>
      <c r="Y58" s="13">
        <f ca="1">'13年1-9支出明细'!M53/9*12</f>
        <v>0</v>
      </c>
      <c r="Z58" s="13">
        <f t="shared" si="76"/>
        <v>0</v>
      </c>
      <c r="AA58" s="43">
        <f t="shared" si="10"/>
        <v>0</v>
      </c>
      <c r="AB58" s="13">
        <f ca="1">'13年1-9支出明细'!N53/9*12</f>
        <v>0</v>
      </c>
      <c r="AC58" s="13">
        <f t="shared" si="77"/>
        <v>0</v>
      </c>
      <c r="AD58" s="43">
        <f t="shared" si="11"/>
        <v>0</v>
      </c>
      <c r="AE58" s="13">
        <f ca="1">'13年1-9支出明细'!O53/9*12</f>
        <v>0</v>
      </c>
      <c r="AF58" s="13">
        <f t="shared" si="78"/>
        <v>0</v>
      </c>
      <c r="AG58" s="43">
        <f t="shared" si="12"/>
        <v>0</v>
      </c>
      <c r="AH58" s="13">
        <f ca="1">'13年1-9支出明细'!P53/9*12</f>
        <v>0</v>
      </c>
      <c r="AI58" s="13">
        <f t="shared" si="79"/>
        <v>0</v>
      </c>
      <c r="AJ58" s="43">
        <f t="shared" si="13"/>
        <v>0</v>
      </c>
      <c r="AK58" s="13">
        <f ca="1">'13年1-9支出明细'!Q53/9*12</f>
        <v>0</v>
      </c>
      <c r="AL58" s="13">
        <f t="shared" si="80"/>
        <v>0</v>
      </c>
      <c r="AM58" s="43">
        <f t="shared" si="14"/>
        <v>0</v>
      </c>
      <c r="AN58" s="13">
        <f ca="1">'13年1-9支出明细'!R53/9*12</f>
        <v>0</v>
      </c>
      <c r="AO58" s="13">
        <f t="shared" si="81"/>
        <v>0</v>
      </c>
      <c r="AP58" s="43">
        <f t="shared" si="15"/>
        <v>0</v>
      </c>
      <c r="AQ58" s="13">
        <f ca="1">'13年1-9支出明细'!S53/9*12</f>
        <v>0</v>
      </c>
      <c r="AR58" s="13">
        <f t="shared" si="82"/>
        <v>0</v>
      </c>
      <c r="AS58" s="43">
        <f t="shared" si="16"/>
        <v>0</v>
      </c>
      <c r="AT58" s="12">
        <f t="shared" si="137"/>
        <v>3817262.226666667</v>
      </c>
      <c r="AU58" s="31">
        <f t="shared" si="83"/>
        <v>4643324.6304206224</v>
      </c>
      <c r="AV58" s="43">
        <f t="shared" si="17"/>
        <v>3.656562834602068E-2</v>
      </c>
      <c r="AW58" s="13">
        <f ca="1">'13年1-9支出明细'!U53/9*12</f>
        <v>0</v>
      </c>
      <c r="AX58" s="13">
        <f t="shared" si="84"/>
        <v>0</v>
      </c>
      <c r="AY58" s="43">
        <f t="shared" si="18"/>
        <v>0</v>
      </c>
      <c r="AZ58" s="13">
        <f ca="1">'13年1-9支出明细'!V53/9*12</f>
        <v>40.24</v>
      </c>
      <c r="BA58" s="13">
        <f t="shared" si="85"/>
        <v>48.94800829318082</v>
      </c>
      <c r="BB58" s="43">
        <f t="shared" si="19"/>
        <v>4.1281956584184829E-4</v>
      </c>
      <c r="BC58" s="13">
        <f ca="1">'13年1-9支出明细'!W53/9*12</f>
        <v>0</v>
      </c>
      <c r="BD58" s="13">
        <f t="shared" si="86"/>
        <v>0</v>
      </c>
      <c r="BE58" s="43">
        <f t="shared" si="20"/>
        <v>0</v>
      </c>
      <c r="BF58" s="13">
        <f ca="1">'13年1-9支出明细'!X53/9*12</f>
        <v>3878.666666666667</v>
      </c>
      <c r="BG58" s="13">
        <f t="shared" si="87"/>
        <v>4718.0171015527831</v>
      </c>
      <c r="BH58" s="43">
        <f t="shared" si="21"/>
        <v>5.7062355030674311E-3</v>
      </c>
      <c r="BI58" s="13">
        <f ca="1">'13年1-9支出明细'!Y53/9*12</f>
        <v>6137.1733333333341</v>
      </c>
      <c r="BJ58" s="13">
        <f t="shared" si="88"/>
        <v>7465.268668406763</v>
      </c>
      <c r="BK58" s="43">
        <f t="shared" si="22"/>
        <v>3.0359332013700203E-3</v>
      </c>
      <c r="BL58" s="13">
        <f ca="1">'13年1-9支出明细'!Z53/9*12</f>
        <v>3790940.5466666669</v>
      </c>
      <c r="BM58" s="13">
        <f ca="1">Sheet2!EP52+Sheet2!V52</f>
        <v>16265.6</v>
      </c>
      <c r="BN58" s="13">
        <f t="shared" si="89"/>
        <v>4611306.8915804029</v>
      </c>
      <c r="BO58" s="43">
        <f t="shared" si="23"/>
        <v>4.2864808786648168E-2</v>
      </c>
      <c r="BP58" s="13">
        <f ca="1">'13年1-9支出明细'!AB53/9*12</f>
        <v>11040.68</v>
      </c>
      <c r="BQ58" s="13">
        <f t="shared" si="90"/>
        <v>13429.902987136073</v>
      </c>
      <c r="BR58" s="43">
        <f t="shared" si="24"/>
        <v>2.4357799687203937E-3</v>
      </c>
      <c r="BS58" s="13">
        <f ca="1">'13年1-9支出明细'!AC53/9*12</f>
        <v>10646.786666666667</v>
      </c>
      <c r="BT58" s="13">
        <f t="shared" si="91"/>
        <v>12950.770428820249</v>
      </c>
      <c r="BU58" s="43">
        <f t="shared" si="25"/>
        <v>9.4918970484194117E-3</v>
      </c>
      <c r="BV58" s="12">
        <f t="shared" si="130"/>
        <v>5496.5333333333328</v>
      </c>
      <c r="BW58" s="30">
        <f t="shared" si="92"/>
        <v>6685.9930214648293</v>
      </c>
      <c r="BX58" s="43">
        <f t="shared" si="26"/>
        <v>2.0552270177512601E-5</v>
      </c>
      <c r="BY58" s="13">
        <f ca="1">'13年1-9支出明细'!AE53/9*12</f>
        <v>5496.5333333333328</v>
      </c>
      <c r="BZ58" s="13">
        <f t="shared" si="93"/>
        <v>6685.9930214648293</v>
      </c>
      <c r="CA58" s="43">
        <f t="shared" si="27"/>
        <v>2.3791400758694232E-5</v>
      </c>
      <c r="CB58" s="13">
        <f ca="1">'13年1-9支出明细'!AF53/9*12</f>
        <v>0</v>
      </c>
      <c r="CC58" s="13">
        <f ca="1">Sheet2!BP52+Sheet2!ET52</f>
        <v>0</v>
      </c>
      <c r="CD58" s="13">
        <f t="shared" si="94"/>
        <v>0</v>
      </c>
      <c r="CE58" s="43">
        <f t="shared" si="28"/>
        <v>0</v>
      </c>
      <c r="CF58" s="12">
        <f t="shared" si="138"/>
        <v>94115.200000000012</v>
      </c>
      <c r="CG58" s="30">
        <f t="shared" si="95"/>
        <v>114481.89836268321</v>
      </c>
      <c r="CH58" s="43">
        <f t="shared" si="29"/>
        <v>9.6977626416893336E-4</v>
      </c>
      <c r="CI58" s="13">
        <f ca="1">'13年1-9支出明细'!AI53/9*12</f>
        <v>0</v>
      </c>
      <c r="CJ58" s="13">
        <f t="shared" si="96"/>
        <v>0</v>
      </c>
      <c r="CK58" s="43">
        <f t="shared" si="30"/>
        <v>0</v>
      </c>
      <c r="CL58" s="13">
        <f ca="1">'13年1-9支出明细'!AJ53/9*12</f>
        <v>0</v>
      </c>
      <c r="CM58" s="13">
        <f t="shared" si="97"/>
        <v>0</v>
      </c>
      <c r="CN58" s="43">
        <f t="shared" si="31"/>
        <v>0</v>
      </c>
      <c r="CO58" s="13">
        <f ca="1">'13年1-9支出明细'!AK53/9*12</f>
        <v>0</v>
      </c>
      <c r="CP58" s="13">
        <f t="shared" si="98"/>
        <v>0</v>
      </c>
      <c r="CQ58" s="43">
        <f t="shared" si="32"/>
        <v>0</v>
      </c>
      <c r="CR58" s="13">
        <f ca="1">'13年1-9支出明细'!AL53/9*12</f>
        <v>0</v>
      </c>
      <c r="CS58" s="13">
        <f t="shared" si="99"/>
        <v>0</v>
      </c>
      <c r="CT58" s="43">
        <f t="shared" si="33"/>
        <v>0</v>
      </c>
      <c r="CU58" s="13">
        <f ca="1">'13年1-9支出明细'!AM53/9*12</f>
        <v>0</v>
      </c>
      <c r="CV58" s="13">
        <f t="shared" si="100"/>
        <v>0</v>
      </c>
      <c r="CW58" s="43">
        <f t="shared" si="34"/>
        <v>0</v>
      </c>
      <c r="CX58" s="13">
        <f ca="1">'13年1-9支出明细'!AN53/9*12</f>
        <v>0</v>
      </c>
      <c r="CY58" s="13">
        <f t="shared" si="101"/>
        <v>0</v>
      </c>
      <c r="CZ58" s="13">
        <f ca="1">Sheet2!DG52+Sheet2!AD52</f>
        <v>0</v>
      </c>
      <c r="DA58" s="43">
        <f t="shared" si="35"/>
        <v>0</v>
      </c>
      <c r="DB58" s="13">
        <f ca="1">'13年1-9支出明细'!AP53/9*12</f>
        <v>0</v>
      </c>
      <c r="DC58" s="13">
        <f t="shared" si="102"/>
        <v>0</v>
      </c>
      <c r="DD58" s="43">
        <f t="shared" si="36"/>
        <v>0</v>
      </c>
      <c r="DE58" s="13">
        <f ca="1">'13年1-9支出明细'!AQ53/9*12</f>
        <v>0</v>
      </c>
      <c r="DF58" s="13">
        <f t="shared" si="103"/>
        <v>0</v>
      </c>
      <c r="DG58" s="43">
        <f t="shared" si="37"/>
        <v>0</v>
      </c>
      <c r="DH58" s="13">
        <f ca="1">'13年1-9支出明细'!AR53/9*12</f>
        <v>0</v>
      </c>
      <c r="DI58" s="13">
        <f ca="1">Sheet2!DK52+Sheet2!AH52</f>
        <v>0</v>
      </c>
      <c r="DJ58" s="13"/>
      <c r="DK58" s="43">
        <f t="shared" si="38"/>
        <v>0</v>
      </c>
      <c r="DL58" s="13">
        <f ca="1">'13年1-9支出明细'!AT53/9*12</f>
        <v>0</v>
      </c>
      <c r="DM58" s="13">
        <f t="shared" si="104"/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43">
        <f t="shared" si="40"/>
        <v>0</v>
      </c>
      <c r="DV58" s="13">
        <f ca="1">'13年1-9支出明细'!BB53/9*12</f>
        <v>30365.333333333332</v>
      </c>
      <c r="DW58" s="13">
        <f t="shared" si="105"/>
        <v>36936.446019512914</v>
      </c>
      <c r="DX58" s="43">
        <f t="shared" si="41"/>
        <v>1.3423174810122257E-2</v>
      </c>
      <c r="DY58" s="13">
        <f ca="1">'13年1-9支出明细'!BC53/9*12</f>
        <v>0</v>
      </c>
      <c r="DZ58" s="13">
        <f t="shared" si="106"/>
        <v>0</v>
      </c>
      <c r="EA58" s="43">
        <f t="shared" si="42"/>
        <v>0</v>
      </c>
      <c r="EB58" s="13">
        <f ca="1">'13年1-9支出明细'!BD53/9*12</f>
        <v>0</v>
      </c>
      <c r="EC58" s="13">
        <f t="shared" si="107"/>
        <v>0</v>
      </c>
      <c r="ED58" s="43">
        <f t="shared" si="43"/>
        <v>0</v>
      </c>
      <c r="EE58" s="13">
        <f ca="1">'13年1-9支出明细'!BE53/9*12</f>
        <v>0</v>
      </c>
      <c r="EF58" s="13">
        <f t="shared" si="108"/>
        <v>0</v>
      </c>
      <c r="EG58" s="13">
        <v>0</v>
      </c>
      <c r="EH58" s="43">
        <f t="shared" si="44"/>
        <v>0</v>
      </c>
      <c r="EI58" s="13">
        <f ca="1">'13年1-9支出明细'!BG53/9*12</f>
        <v>0</v>
      </c>
      <c r="EJ58" s="13">
        <f t="shared" si="109"/>
        <v>0</v>
      </c>
      <c r="EK58" s="43">
        <f t="shared" si="45"/>
        <v>0</v>
      </c>
      <c r="EL58" s="13">
        <f ca="1">'13年1-9支出明细'!BH53/9*12</f>
        <v>0</v>
      </c>
      <c r="EM58" s="13">
        <f t="shared" si="110"/>
        <v>0</v>
      </c>
      <c r="EN58" s="43">
        <f t="shared" si="46"/>
        <v>0</v>
      </c>
      <c r="EO58" s="13">
        <f ca="1">'13年1-9支出明细'!BI53/9*12</f>
        <v>21333.333333333336</v>
      </c>
      <c r="EP58" s="13">
        <f t="shared" si="111"/>
        <v>25949.904993071341</v>
      </c>
      <c r="EQ58" s="43">
        <f t="shared" si="47"/>
        <v>1.7796731296608671E-2</v>
      </c>
      <c r="ER58" s="13">
        <f ca="1">'13年1-9支出明细'!BJ53/9*12</f>
        <v>0</v>
      </c>
      <c r="ES58" s="13">
        <f t="shared" si="112"/>
        <v>0</v>
      </c>
      <c r="ET58" s="43">
        <f t="shared" si="48"/>
        <v>0</v>
      </c>
      <c r="EU58" s="13">
        <f ca="1">'13年1-9支出明细'!BK53/9*12</f>
        <v>20082.666666666668</v>
      </c>
      <c r="EV58" s="13">
        <f t="shared" si="113"/>
        <v>24428.591812852534</v>
      </c>
      <c r="EW58" s="43">
        <f t="shared" si="49"/>
        <v>1.0943479493182195E-2</v>
      </c>
      <c r="EX58" s="13">
        <f ca="1">'13年1-9支出明细'!BL53/9*12</f>
        <v>0</v>
      </c>
      <c r="EY58" s="13">
        <f t="shared" si="114"/>
        <v>0</v>
      </c>
      <c r="EZ58" s="43">
        <f t="shared" si="50"/>
        <v>0</v>
      </c>
      <c r="FA58" s="13">
        <f ca="1">'13年1-9支出明细'!BM53/9*12</f>
        <v>0</v>
      </c>
      <c r="FB58" s="13">
        <f t="shared" si="115"/>
        <v>0</v>
      </c>
      <c r="FC58" s="43">
        <f t="shared" si="51"/>
        <v>0</v>
      </c>
      <c r="FD58" s="13">
        <f ca="1">'13年1-9支出明细'!BN53/9*12</f>
        <v>22333.866666666669</v>
      </c>
      <c r="FE58" s="13">
        <f ca="1">Sheet2!EX52+Sheet2!BF52</f>
        <v>0</v>
      </c>
      <c r="FF58" s="13">
        <f t="shared" si="116"/>
        <v>27166.955537246384</v>
      </c>
      <c r="FG58" s="43">
        <f t="shared" si="52"/>
        <v>1.7085195511423429E-2</v>
      </c>
      <c r="FH58" s="13">
        <f ca="1">'13年1-9支出明细'!BP53/9*12</f>
        <v>0</v>
      </c>
      <c r="FI58" s="13">
        <f t="shared" si="117"/>
        <v>0</v>
      </c>
      <c r="FJ58" s="43">
        <f t="shared" si="53"/>
        <v>0</v>
      </c>
      <c r="FK58" s="13">
        <f ca="1">'13年1-9支出明细'!BQ53/9*12</f>
        <v>0</v>
      </c>
      <c r="FL58" s="13">
        <f t="shared" si="118"/>
        <v>0</v>
      </c>
      <c r="FM58" s="43">
        <f t="shared" si="54"/>
        <v>0</v>
      </c>
      <c r="FN58" s="13">
        <f ca="1">'13年1-9支出明细'!BR53/9*12</f>
        <v>0</v>
      </c>
      <c r="FO58" s="13">
        <v>0</v>
      </c>
      <c r="FP58" s="13"/>
      <c r="FQ58" s="43"/>
      <c r="FR58" s="13">
        <f ca="1">'13年1-9支出明细'!BT53/9*12</f>
        <v>0</v>
      </c>
      <c r="FS58" s="13">
        <f t="shared" si="119"/>
        <v>0</v>
      </c>
      <c r="FT58" s="43">
        <f t="shared" si="55"/>
        <v>0</v>
      </c>
      <c r="FU58" s="12">
        <f ca="1">'13年1-9支出明细'!BU53/9*12</f>
        <v>129873.42666666667</v>
      </c>
      <c r="FV58" s="12">
        <f t="shared" si="120"/>
        <v>157978.26952146643</v>
      </c>
      <c r="FW58" s="43">
        <f t="shared" si="56"/>
        <v>4.4887778167450069E-3</v>
      </c>
      <c r="FX58" s="12">
        <f ca="1">'13年1-9支出明细'!BV53/9*12</f>
        <v>0</v>
      </c>
      <c r="FY58" s="12">
        <f t="shared" si="121"/>
        <v>0</v>
      </c>
      <c r="FZ58" s="43">
        <f t="shared" si="57"/>
        <v>0</v>
      </c>
      <c r="GA58" s="12">
        <f ca="1">'13年1-9支出明细'!BW53/9*12</f>
        <v>0</v>
      </c>
      <c r="GB58" s="12">
        <f t="shared" si="122"/>
        <v>0</v>
      </c>
      <c r="GC58" s="43">
        <f t="shared" si="58"/>
        <v>0</v>
      </c>
      <c r="GD58" s="12">
        <f ca="1">'13年1-9支出明细'!BX53/9*12</f>
        <v>0</v>
      </c>
      <c r="GE58" s="12">
        <f t="shared" si="123"/>
        <v>0</v>
      </c>
      <c r="GF58" s="43">
        <f t="shared" si="59"/>
        <v>0</v>
      </c>
      <c r="GG58" s="27">
        <f t="shared" si="139"/>
        <v>0</v>
      </c>
      <c r="GH58" s="27">
        <f t="shared" si="124"/>
        <v>0</v>
      </c>
      <c r="GI58" s="43">
        <f t="shared" si="60"/>
        <v>0</v>
      </c>
      <c r="GJ58" s="13">
        <f ca="1">'13年1-9支出明细'!BZ53/9*12</f>
        <v>0</v>
      </c>
      <c r="GK58" s="13">
        <f t="shared" si="125"/>
        <v>0</v>
      </c>
      <c r="GL58" s="43">
        <f t="shared" si="61"/>
        <v>0</v>
      </c>
      <c r="GM58" s="13">
        <f ca="1">'13年1-9支出明细'!CA53/9*12</f>
        <v>0</v>
      </c>
      <c r="GN58" s="13">
        <f t="shared" si="126"/>
        <v>0</v>
      </c>
      <c r="GO58" s="43">
        <f t="shared" si="62"/>
        <v>0</v>
      </c>
      <c r="GP58" s="13">
        <f ca="1">'13年1-9支出明细'!CB53/9*12</f>
        <v>0</v>
      </c>
      <c r="GQ58" s="13"/>
      <c r="GR58" s="40"/>
      <c r="GS58" s="13">
        <f ca="1">'13年1-9支出明细'!CC53/9*12</f>
        <v>0</v>
      </c>
      <c r="GT58" s="13">
        <f t="shared" si="127"/>
        <v>0</v>
      </c>
      <c r="GU58" s="43">
        <f t="shared" si="63"/>
        <v>0</v>
      </c>
      <c r="GV58" s="13">
        <f ca="1">'13年1-9支出明细'!CD53/9*12</f>
        <v>0</v>
      </c>
      <c r="GW58" s="13">
        <f t="shared" si="128"/>
        <v>0</v>
      </c>
      <c r="GX58" s="56">
        <f t="shared" si="64"/>
        <v>0</v>
      </c>
    </row>
    <row r="59" spans="1:206">
      <c r="A59" s="18">
        <v>159</v>
      </c>
      <c r="B59" s="3" t="s">
        <v>533</v>
      </c>
      <c r="C59" s="3" t="s">
        <v>348</v>
      </c>
      <c r="D59" s="12">
        <f t="shared" si="140"/>
        <v>3883013.7933333325</v>
      </c>
      <c r="E59" s="12">
        <f t="shared" si="141"/>
        <v>1988754.7333333332</v>
      </c>
      <c r="F59" s="13">
        <v>991572</v>
      </c>
      <c r="G59" s="26">
        <f t="shared" si="69"/>
        <v>1206149.9622088938</v>
      </c>
      <c r="H59" s="40">
        <f t="shared" si="70"/>
        <v>1.4517862746276229E-2</v>
      </c>
      <c r="I59" s="13">
        <v>445722</v>
      </c>
      <c r="J59" s="13">
        <f t="shared" si="71"/>
        <v>542177.04156195675</v>
      </c>
      <c r="K59" s="40">
        <f t="shared" si="5"/>
        <v>1.2005980444766624E-2</v>
      </c>
      <c r="L59" s="13">
        <v>446207.4</v>
      </c>
      <c r="M59" s="13">
        <f t="shared" si="72"/>
        <v>542767.48299400217</v>
      </c>
      <c r="N59" s="40">
        <f t="shared" si="6"/>
        <v>1.4517862746276233E-2</v>
      </c>
      <c r="O59" s="13">
        <f ca="1">'13年1-9支出明细'!I54/9*12</f>
        <v>105253.33333333334</v>
      </c>
      <c r="P59" s="13">
        <v>0</v>
      </c>
      <c r="Q59" s="13">
        <f t="shared" si="73"/>
        <v>128030.34375956572</v>
      </c>
      <c r="R59" s="43">
        <f t="shared" si="7"/>
        <v>1.5765974933018574E-2</v>
      </c>
      <c r="S59" s="13">
        <f ca="1">'13年1-9支出明细'!K54/9*12</f>
        <v>0</v>
      </c>
      <c r="T59" s="13">
        <f t="shared" si="74"/>
        <v>0</v>
      </c>
      <c r="U59" s="43">
        <f t="shared" si="8"/>
        <v>0</v>
      </c>
      <c r="V59" s="13">
        <f ca="1">'13年1-9支出明细'!L54/9*12</f>
        <v>0</v>
      </c>
      <c r="W59" s="13">
        <f t="shared" si="75"/>
        <v>0</v>
      </c>
      <c r="X59" s="43">
        <f t="shared" si="9"/>
        <v>0</v>
      </c>
      <c r="Y59" s="13">
        <f ca="1">'13年1-9支出明细'!M54/9*12</f>
        <v>0</v>
      </c>
      <c r="Z59" s="13">
        <f t="shared" si="76"/>
        <v>0</v>
      </c>
      <c r="AA59" s="43">
        <f t="shared" si="10"/>
        <v>0</v>
      </c>
      <c r="AB59" s="13">
        <f ca="1">'13年1-9支出明细'!N54/9*12</f>
        <v>0</v>
      </c>
      <c r="AC59" s="13">
        <f t="shared" si="77"/>
        <v>0</v>
      </c>
      <c r="AD59" s="43">
        <f t="shared" si="11"/>
        <v>0</v>
      </c>
      <c r="AE59" s="13">
        <f ca="1">'13年1-9支出明细'!O54/9*12</f>
        <v>0</v>
      </c>
      <c r="AF59" s="13">
        <f t="shared" si="78"/>
        <v>0</v>
      </c>
      <c r="AG59" s="43">
        <f t="shared" si="12"/>
        <v>0</v>
      </c>
      <c r="AH59" s="13">
        <f ca="1">'13年1-9支出明细'!P54/9*12</f>
        <v>0</v>
      </c>
      <c r="AI59" s="13">
        <f t="shared" si="79"/>
        <v>0</v>
      </c>
      <c r="AJ59" s="43">
        <f t="shared" si="13"/>
        <v>0</v>
      </c>
      <c r="AK59" s="13">
        <f ca="1">'13年1-9支出明细'!Q54/9*12</f>
        <v>0</v>
      </c>
      <c r="AL59" s="13">
        <f t="shared" si="80"/>
        <v>0</v>
      </c>
      <c r="AM59" s="43">
        <f t="shared" si="14"/>
        <v>0</v>
      </c>
      <c r="AN59" s="13">
        <f ca="1">'13年1-9支出明细'!R54/9*12</f>
        <v>0</v>
      </c>
      <c r="AO59" s="13">
        <f t="shared" si="81"/>
        <v>0</v>
      </c>
      <c r="AP59" s="43">
        <f t="shared" si="15"/>
        <v>0</v>
      </c>
      <c r="AQ59" s="13">
        <f ca="1">'13年1-9支出明细'!S54/9*12</f>
        <v>0</v>
      </c>
      <c r="AR59" s="13">
        <f t="shared" si="82"/>
        <v>0</v>
      </c>
      <c r="AS59" s="43">
        <f t="shared" si="16"/>
        <v>0</v>
      </c>
      <c r="AT59" s="12">
        <f t="shared" si="137"/>
        <v>1647648.7133333331</v>
      </c>
      <c r="AU59" s="31">
        <f t="shared" si="83"/>
        <v>2004202.854982323</v>
      </c>
      <c r="AV59" s="43">
        <f t="shared" si="17"/>
        <v>1.5782858739876341E-2</v>
      </c>
      <c r="AW59" s="13">
        <f ca="1">'13年1-9支出明细'!U54/9*12</f>
        <v>0</v>
      </c>
      <c r="AX59" s="13">
        <f t="shared" si="84"/>
        <v>0</v>
      </c>
      <c r="AY59" s="43">
        <f t="shared" si="18"/>
        <v>0</v>
      </c>
      <c r="AZ59" s="13">
        <f ca="1">'13年1-9支出明细'!V54/9*12</f>
        <v>1559.4799999999998</v>
      </c>
      <c r="BA59" s="13">
        <f t="shared" si="85"/>
        <v>1896.9542736841356</v>
      </c>
      <c r="BB59" s="43">
        <f t="shared" si="19"/>
        <v>1.5998604784767532E-2</v>
      </c>
      <c r="BC59" s="13">
        <f ca="1">'13年1-9支出明细'!W54/9*12</f>
        <v>0</v>
      </c>
      <c r="BD59" s="13">
        <f t="shared" si="86"/>
        <v>0</v>
      </c>
      <c r="BE59" s="43">
        <f t="shared" si="20"/>
        <v>0</v>
      </c>
      <c r="BF59" s="13">
        <f ca="1">'13年1-9支出明细'!X54/9*12</f>
        <v>806.13333333333333</v>
      </c>
      <c r="BG59" s="13">
        <f t="shared" si="87"/>
        <v>980.58203492568327</v>
      </c>
      <c r="BH59" s="43">
        <f t="shared" si="21"/>
        <v>1.1859711189943516E-3</v>
      </c>
      <c r="BI59" s="13">
        <f ca="1">'13年1-9支出明细'!Y54/9*12</f>
        <v>8181.8266666666659</v>
      </c>
      <c r="BJ59" s="13">
        <f t="shared" si="88"/>
        <v>9952.3886563958204</v>
      </c>
      <c r="BK59" s="43">
        <f t="shared" si="22"/>
        <v>4.0473810785618888E-3</v>
      </c>
      <c r="BL59" s="13">
        <f ca="1">'13年1-9支出明细'!Z54/9*12</f>
        <v>1625654.0933333333</v>
      </c>
      <c r="BM59" s="13">
        <f ca="1">Sheet2!EP53+Sheet2!V53</f>
        <v>11447.18</v>
      </c>
      <c r="BN59" s="13">
        <f t="shared" si="89"/>
        <v>1977448.5596998839</v>
      </c>
      <c r="BO59" s="43">
        <f t="shared" si="23"/>
        <v>1.8381547008231781E-2</v>
      </c>
      <c r="BP59" s="13">
        <f ca="1">'13年1-9支出明细'!AB54/9*12</f>
        <v>7879.626666666667</v>
      </c>
      <c r="BQ59" s="13">
        <f t="shared" si="90"/>
        <v>9584.7920334783466</v>
      </c>
      <c r="BR59" s="43">
        <f t="shared" si="24"/>
        <v>1.7383926348432989E-3</v>
      </c>
      <c r="BS59" s="13">
        <f ca="1">'13年1-9支出明细'!AC54/9*12</f>
        <v>5450.04</v>
      </c>
      <c r="BT59" s="13">
        <f t="shared" si="91"/>
        <v>6629.4384472705551</v>
      </c>
      <c r="BU59" s="43">
        <f t="shared" si="25"/>
        <v>4.8588574383414337E-3</v>
      </c>
      <c r="BV59" s="12">
        <f t="shared" si="130"/>
        <v>7460.5333333333328</v>
      </c>
      <c r="BW59" s="30">
        <f t="shared" si="92"/>
        <v>9075.0061498894593</v>
      </c>
      <c r="BX59" s="43">
        <f t="shared" si="26"/>
        <v>2.7895927748703185E-5</v>
      </c>
      <c r="BY59" s="13">
        <f ca="1">'13年1-9支出明细'!AE54/9*12</f>
        <v>7460.5333333333328</v>
      </c>
      <c r="BZ59" s="13">
        <f t="shared" si="93"/>
        <v>9075.0061498894593</v>
      </c>
      <c r="CA59" s="43">
        <f t="shared" si="27"/>
        <v>3.2292451922471791E-5</v>
      </c>
      <c r="CB59" s="13">
        <f ca="1">'13年1-9支出明细'!AF54/9*12</f>
        <v>0</v>
      </c>
      <c r="CC59" s="13">
        <f ca="1">Sheet2!BP53+Sheet2!ET53</f>
        <v>0</v>
      </c>
      <c r="CD59" s="13">
        <f t="shared" si="94"/>
        <v>0</v>
      </c>
      <c r="CE59" s="43">
        <f t="shared" si="28"/>
        <v>0</v>
      </c>
      <c r="CF59" s="12">
        <f t="shared" si="138"/>
        <v>72910.8</v>
      </c>
      <c r="CG59" s="30">
        <f t="shared" si="95"/>
        <v>88688.828107913723</v>
      </c>
      <c r="CH59" s="43">
        <f t="shared" si="29"/>
        <v>7.5128314280337562E-4</v>
      </c>
      <c r="CI59" s="13">
        <f ca="1">'13年1-9支出明细'!AI54/9*12</f>
        <v>0</v>
      </c>
      <c r="CJ59" s="13">
        <f t="shared" si="96"/>
        <v>0</v>
      </c>
      <c r="CK59" s="43">
        <f t="shared" si="30"/>
        <v>0</v>
      </c>
      <c r="CL59" s="13">
        <f ca="1">'13年1-9支出明细'!AJ54/9*12</f>
        <v>0</v>
      </c>
      <c r="CM59" s="13">
        <f t="shared" si="97"/>
        <v>0</v>
      </c>
      <c r="CN59" s="43">
        <f t="shared" si="31"/>
        <v>0</v>
      </c>
      <c r="CO59" s="13">
        <f ca="1">'13年1-9支出明细'!AK54/9*12</f>
        <v>0</v>
      </c>
      <c r="CP59" s="13">
        <f t="shared" si="98"/>
        <v>0</v>
      </c>
      <c r="CQ59" s="43">
        <f t="shared" si="32"/>
        <v>0</v>
      </c>
      <c r="CR59" s="13">
        <f ca="1">'13年1-9支出明细'!AL54/9*12</f>
        <v>0</v>
      </c>
      <c r="CS59" s="13">
        <f t="shared" si="99"/>
        <v>0</v>
      </c>
      <c r="CT59" s="43">
        <f t="shared" si="33"/>
        <v>0</v>
      </c>
      <c r="CU59" s="13">
        <f ca="1">'13年1-9支出明细'!AM54/9*12</f>
        <v>0</v>
      </c>
      <c r="CV59" s="13">
        <f t="shared" si="100"/>
        <v>0</v>
      </c>
      <c r="CW59" s="43">
        <f t="shared" si="34"/>
        <v>0</v>
      </c>
      <c r="CX59" s="13">
        <f ca="1">'13年1-9支出明细'!AN54/9*12</f>
        <v>0</v>
      </c>
      <c r="CY59" s="13">
        <f t="shared" si="101"/>
        <v>0</v>
      </c>
      <c r="CZ59" s="13">
        <f ca="1">Sheet2!DG53+Sheet2!AD53</f>
        <v>0</v>
      </c>
      <c r="DA59" s="43">
        <f t="shared" si="35"/>
        <v>0</v>
      </c>
      <c r="DB59" s="13">
        <f ca="1">'13年1-9支出明细'!AP54/9*12</f>
        <v>0</v>
      </c>
      <c r="DC59" s="13">
        <f t="shared" si="102"/>
        <v>0</v>
      </c>
      <c r="DD59" s="43">
        <f t="shared" si="36"/>
        <v>0</v>
      </c>
      <c r="DE59" s="13">
        <f ca="1">'13年1-9支出明细'!AQ54/9*12</f>
        <v>0</v>
      </c>
      <c r="DF59" s="13">
        <f t="shared" si="103"/>
        <v>0</v>
      </c>
      <c r="DG59" s="43">
        <f t="shared" si="37"/>
        <v>0</v>
      </c>
      <c r="DH59" s="13">
        <f ca="1">'13年1-9支出明细'!AR54/9*12</f>
        <v>0</v>
      </c>
      <c r="DI59" s="13">
        <f ca="1">Sheet2!DK53+Sheet2!AH53</f>
        <v>0</v>
      </c>
      <c r="DJ59" s="13"/>
      <c r="DK59" s="43">
        <f t="shared" si="38"/>
        <v>0</v>
      </c>
      <c r="DL59" s="13">
        <f ca="1">'13年1-9支出明细'!AT54/9*12</f>
        <v>0</v>
      </c>
      <c r="DM59" s="13">
        <f t="shared" si="104"/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43">
        <f t="shared" si="40"/>
        <v>0</v>
      </c>
      <c r="DV59" s="13">
        <f ca="1">'13年1-9支出明细'!BB54/9*12</f>
        <v>22614.799999999999</v>
      </c>
      <c r="DW59" s="13">
        <f t="shared" si="105"/>
        <v>27508.68334862389</v>
      </c>
      <c r="DX59" s="43">
        <f t="shared" si="41"/>
        <v>9.9970058080251431E-3</v>
      </c>
      <c r="DY59" s="13">
        <f ca="1">'13年1-9支出明细'!BC54/9*12</f>
        <v>0</v>
      </c>
      <c r="DZ59" s="13">
        <f t="shared" si="106"/>
        <v>0</v>
      </c>
      <c r="EA59" s="43">
        <f t="shared" si="42"/>
        <v>0</v>
      </c>
      <c r="EB59" s="13">
        <f ca="1">'13年1-9支出明细'!BD54/9*12</f>
        <v>0</v>
      </c>
      <c r="EC59" s="13">
        <f t="shared" si="107"/>
        <v>0</v>
      </c>
      <c r="ED59" s="43">
        <f t="shared" si="43"/>
        <v>0</v>
      </c>
      <c r="EE59" s="13">
        <f ca="1">'13年1-9支出明细'!BE54/9*12</f>
        <v>0</v>
      </c>
      <c r="EF59" s="13">
        <f t="shared" si="108"/>
        <v>0</v>
      </c>
      <c r="EG59" s="13">
        <v>0</v>
      </c>
      <c r="EH59" s="43">
        <f t="shared" si="44"/>
        <v>0</v>
      </c>
      <c r="EI59" s="13">
        <f ca="1">'13年1-9支出明细'!BG54/9*12</f>
        <v>0</v>
      </c>
      <c r="EJ59" s="13">
        <f t="shared" si="109"/>
        <v>0</v>
      </c>
      <c r="EK59" s="43">
        <f t="shared" si="45"/>
        <v>0</v>
      </c>
      <c r="EL59" s="13">
        <f ca="1">'13年1-9支出明细'!BH54/9*12</f>
        <v>0</v>
      </c>
      <c r="EM59" s="13">
        <f t="shared" si="110"/>
        <v>0</v>
      </c>
      <c r="EN59" s="43">
        <f t="shared" si="46"/>
        <v>0</v>
      </c>
      <c r="EO59" s="13">
        <f ca="1">'13年1-9支出明细'!BI54/9*12</f>
        <v>10800</v>
      </c>
      <c r="EP59" s="13">
        <f t="shared" si="111"/>
        <v>13137.139402742365</v>
      </c>
      <c r="EQ59" s="43">
        <f t="shared" si="47"/>
        <v>9.0095952189081386E-3</v>
      </c>
      <c r="ER59" s="13">
        <f ca="1">'13年1-9支出明细'!BJ54/9*12</f>
        <v>0</v>
      </c>
      <c r="ES59" s="13">
        <f t="shared" si="112"/>
        <v>0</v>
      </c>
      <c r="ET59" s="43">
        <f t="shared" si="48"/>
        <v>0</v>
      </c>
      <c r="EU59" s="13">
        <f ca="1">'13年1-9支出明细'!BK54/9*12</f>
        <v>6666.6666666666661</v>
      </c>
      <c r="EV59" s="13">
        <f t="shared" si="113"/>
        <v>8109.3453103347929</v>
      </c>
      <c r="EW59" s="43">
        <f t="shared" si="49"/>
        <v>3.6328108794257716E-3</v>
      </c>
      <c r="EX59" s="13">
        <f ca="1">'13年1-9支出明细'!BL54/9*12</f>
        <v>0</v>
      </c>
      <c r="EY59" s="13">
        <f t="shared" si="114"/>
        <v>0</v>
      </c>
      <c r="EZ59" s="43">
        <f t="shared" si="50"/>
        <v>0</v>
      </c>
      <c r="FA59" s="13">
        <f ca="1">'13年1-9支出明细'!BM54/9*12</f>
        <v>0</v>
      </c>
      <c r="FB59" s="13">
        <f t="shared" si="115"/>
        <v>0</v>
      </c>
      <c r="FC59" s="43">
        <f t="shared" si="51"/>
        <v>0</v>
      </c>
      <c r="FD59" s="13">
        <f ca="1">'13年1-9支出明细'!BN54/9*12</f>
        <v>32829.333333333336</v>
      </c>
      <c r="FE59" s="13">
        <f ca="1">Sheet2!EX53+Sheet2!BF53</f>
        <v>0</v>
      </c>
      <c r="FF59" s="13">
        <f t="shared" si="116"/>
        <v>39933.660046212659</v>
      </c>
      <c r="FG59" s="43">
        <f t="shared" si="52"/>
        <v>2.5114127655594353E-2</v>
      </c>
      <c r="FH59" s="13">
        <f ca="1">'13年1-9支出明细'!BP54/9*12</f>
        <v>0</v>
      </c>
      <c r="FI59" s="13">
        <f t="shared" si="117"/>
        <v>0</v>
      </c>
      <c r="FJ59" s="43">
        <f t="shared" si="53"/>
        <v>0</v>
      </c>
      <c r="FK59" s="13">
        <f ca="1">'13年1-9支出明细'!BQ54/9*12</f>
        <v>0</v>
      </c>
      <c r="FL59" s="13">
        <f t="shared" si="118"/>
        <v>0</v>
      </c>
      <c r="FM59" s="43">
        <f t="shared" si="54"/>
        <v>0</v>
      </c>
      <c r="FN59" s="13">
        <f ca="1">'13年1-9支出明细'!BR54/9*12</f>
        <v>0</v>
      </c>
      <c r="FO59" s="13">
        <v>0</v>
      </c>
      <c r="FP59" s="13"/>
      <c r="FQ59" s="43"/>
      <c r="FR59" s="13">
        <f ca="1">'13年1-9支出明细'!BT54/9*12</f>
        <v>0</v>
      </c>
      <c r="FS59" s="13">
        <f t="shared" si="119"/>
        <v>0</v>
      </c>
      <c r="FT59" s="43">
        <f t="shared" si="55"/>
        <v>0</v>
      </c>
      <c r="FU59" s="12">
        <f ca="1">'13年1-9支出明细'!BU54/9*12</f>
        <v>165993.01333333337</v>
      </c>
      <c r="FV59" s="12">
        <f t="shared" si="120"/>
        <v>201914.19963345112</v>
      </c>
      <c r="FW59" s="43">
        <f t="shared" si="56"/>
        <v>5.7371686811476417E-3</v>
      </c>
      <c r="FX59" s="12">
        <f ca="1">'13年1-9支出明细'!BV54/9*12</f>
        <v>0</v>
      </c>
      <c r="FY59" s="12">
        <f t="shared" si="121"/>
        <v>0</v>
      </c>
      <c r="FZ59" s="43">
        <f t="shared" si="57"/>
        <v>0</v>
      </c>
      <c r="GA59" s="12">
        <f ca="1">'13年1-9支出明细'!BW54/9*12</f>
        <v>0</v>
      </c>
      <c r="GB59" s="12">
        <f t="shared" si="122"/>
        <v>0</v>
      </c>
      <c r="GC59" s="43">
        <f t="shared" si="58"/>
        <v>0</v>
      </c>
      <c r="GD59" s="12">
        <f ca="1">'13年1-9支出明细'!BX54/9*12</f>
        <v>0</v>
      </c>
      <c r="GE59" s="12">
        <f t="shared" si="123"/>
        <v>0</v>
      </c>
      <c r="GF59" s="43">
        <f t="shared" si="59"/>
        <v>0</v>
      </c>
      <c r="GG59" s="27">
        <f t="shared" si="139"/>
        <v>246</v>
      </c>
      <c r="GH59" s="27">
        <f t="shared" si="124"/>
        <v>299.23484195135387</v>
      </c>
      <c r="GI59" s="43">
        <f t="shared" si="60"/>
        <v>1.4963555833974121E-4</v>
      </c>
      <c r="GJ59" s="13">
        <f ca="1">'13年1-9支出明细'!BZ54/9*12</f>
        <v>0</v>
      </c>
      <c r="GK59" s="13">
        <f t="shared" si="125"/>
        <v>0</v>
      </c>
      <c r="GL59" s="43">
        <f t="shared" si="61"/>
        <v>0</v>
      </c>
      <c r="GM59" s="13">
        <f ca="1">'13年1-9支出明细'!CA54/9*12</f>
        <v>0</v>
      </c>
      <c r="GN59" s="13">
        <f t="shared" si="126"/>
        <v>0</v>
      </c>
      <c r="GO59" s="43">
        <f t="shared" si="62"/>
        <v>0</v>
      </c>
      <c r="GP59" s="13">
        <f ca="1">'13年1-9支出明细'!CB54/9*12</f>
        <v>0</v>
      </c>
      <c r="GQ59" s="13"/>
      <c r="GR59" s="40"/>
      <c r="GS59" s="13">
        <f ca="1">'13年1-9支出明细'!CC54/9*12</f>
        <v>0</v>
      </c>
      <c r="GT59" s="13">
        <f t="shared" si="127"/>
        <v>0</v>
      </c>
      <c r="GU59" s="43">
        <f t="shared" si="63"/>
        <v>0</v>
      </c>
      <c r="GV59" s="13">
        <f ca="1">'13年1-9支出明细'!CD54/9*12</f>
        <v>246</v>
      </c>
      <c r="GW59" s="13">
        <f t="shared" si="128"/>
        <v>299.23484195135387</v>
      </c>
      <c r="GX59" s="56">
        <f t="shared" si="64"/>
        <v>1.1888192228653302E-3</v>
      </c>
    </row>
    <row r="60" spans="1:206">
      <c r="A60" s="18">
        <v>160</v>
      </c>
      <c r="B60" s="3" t="s">
        <v>534</v>
      </c>
      <c r="C60" s="3" t="s">
        <v>349</v>
      </c>
      <c r="D60" s="12">
        <f t="shared" si="140"/>
        <v>943804.6133333334</v>
      </c>
      <c r="E60" s="12">
        <f t="shared" si="141"/>
        <v>770068.7333333334</v>
      </c>
      <c r="F60" s="13">
        <v>393252</v>
      </c>
      <c r="G60" s="26">
        <f t="shared" si="69"/>
        <v>478352.43929696671</v>
      </c>
      <c r="H60" s="40">
        <f t="shared" si="70"/>
        <v>5.757704494175531E-3</v>
      </c>
      <c r="I60" s="13">
        <v>0</v>
      </c>
      <c r="J60" s="13">
        <f t="shared" si="71"/>
        <v>0</v>
      </c>
      <c r="K60" s="40">
        <f t="shared" si="5"/>
        <v>0</v>
      </c>
      <c r="L60" s="13">
        <v>176963.4</v>
      </c>
      <c r="M60" s="13">
        <f t="shared" si="72"/>
        <v>215258.59768363502</v>
      </c>
      <c r="N60" s="40">
        <f t="shared" si="6"/>
        <v>5.7577044941755319E-3</v>
      </c>
      <c r="O60" s="13">
        <f ca="1">'13年1-9支出明细'!I55/9*12</f>
        <v>168453.33333333331</v>
      </c>
      <c r="P60" s="13">
        <v>23550</v>
      </c>
      <c r="Q60" s="13">
        <f t="shared" si="73"/>
        <v>204906.93730153952</v>
      </c>
      <c r="R60" s="43">
        <f t="shared" si="7"/>
        <v>2.5232749848461695E-2</v>
      </c>
      <c r="S60" s="13">
        <f ca="1">'13年1-9支出明细'!K55/9*12</f>
        <v>0</v>
      </c>
      <c r="T60" s="13">
        <f t="shared" si="74"/>
        <v>0</v>
      </c>
      <c r="U60" s="43">
        <f t="shared" si="8"/>
        <v>0</v>
      </c>
      <c r="V60" s="13">
        <f ca="1">'13年1-9支出明细'!L55/9*12</f>
        <v>0</v>
      </c>
      <c r="W60" s="13">
        <f t="shared" si="75"/>
        <v>0</v>
      </c>
      <c r="X60" s="43">
        <f t="shared" si="9"/>
        <v>0</v>
      </c>
      <c r="Y60" s="13">
        <f ca="1">'13年1-9支出明细'!M55/9*12</f>
        <v>0</v>
      </c>
      <c r="Z60" s="13">
        <f t="shared" si="76"/>
        <v>0</v>
      </c>
      <c r="AA60" s="43">
        <f t="shared" si="10"/>
        <v>0</v>
      </c>
      <c r="AB60" s="13">
        <f ca="1">'13年1-9支出明细'!N55/9*12</f>
        <v>0</v>
      </c>
      <c r="AC60" s="13">
        <f t="shared" si="77"/>
        <v>0</v>
      </c>
      <c r="AD60" s="43">
        <f t="shared" si="11"/>
        <v>0</v>
      </c>
      <c r="AE60" s="13">
        <f ca="1">'13年1-9支出明细'!O55/9*12</f>
        <v>0</v>
      </c>
      <c r="AF60" s="13">
        <f t="shared" si="78"/>
        <v>0</v>
      </c>
      <c r="AG60" s="43">
        <f t="shared" si="12"/>
        <v>0</v>
      </c>
      <c r="AH60" s="13">
        <f ca="1">'13年1-9支出明细'!P55/9*12</f>
        <v>0</v>
      </c>
      <c r="AI60" s="13">
        <f t="shared" si="79"/>
        <v>0</v>
      </c>
      <c r="AJ60" s="43">
        <f t="shared" si="13"/>
        <v>0</v>
      </c>
      <c r="AK60" s="13">
        <f ca="1">'13年1-9支出明细'!Q55/9*12</f>
        <v>0</v>
      </c>
      <c r="AL60" s="13">
        <f t="shared" si="80"/>
        <v>0</v>
      </c>
      <c r="AM60" s="43">
        <f t="shared" si="14"/>
        <v>0</v>
      </c>
      <c r="AN60" s="13">
        <f ca="1">'13年1-9支出明细'!R55/9*12</f>
        <v>0</v>
      </c>
      <c r="AO60" s="13">
        <f t="shared" si="81"/>
        <v>0</v>
      </c>
      <c r="AP60" s="43">
        <f t="shared" si="15"/>
        <v>0</v>
      </c>
      <c r="AQ60" s="13">
        <f ca="1">'13年1-9支出明细'!S55/9*12</f>
        <v>31400</v>
      </c>
      <c r="AR60" s="13">
        <f t="shared" si="82"/>
        <v>38195.016411676879</v>
      </c>
      <c r="AS60" s="43">
        <f t="shared" si="16"/>
        <v>6.3261734749590313E-3</v>
      </c>
      <c r="AT60" s="12">
        <f t="shared" si="137"/>
        <v>26221.200000000004</v>
      </c>
      <c r="AU60" s="31">
        <f t="shared" si="83"/>
        <v>31895.514787702607</v>
      </c>
      <c r="AV60" s="43">
        <f t="shared" si="17"/>
        <v>2.5117337952020188E-4</v>
      </c>
      <c r="AW60" s="13">
        <f ca="1">'13年1-9支出明细'!U55/9*12</f>
        <v>0</v>
      </c>
      <c r="AX60" s="13">
        <f t="shared" si="84"/>
        <v>0</v>
      </c>
      <c r="AY60" s="43">
        <f t="shared" si="18"/>
        <v>0</v>
      </c>
      <c r="AZ60" s="13">
        <f ca="1">'13年1-9支出明细'!V55/9*12</f>
        <v>5819.0399999999991</v>
      </c>
      <c r="BA60" s="13">
        <f t="shared" si="85"/>
        <v>7078.2907101975861</v>
      </c>
      <c r="BB60" s="43">
        <f t="shared" si="19"/>
        <v>5.9697156223070286E-2</v>
      </c>
      <c r="BC60" s="13">
        <f ca="1">'13年1-9支出明细'!W55/9*12</f>
        <v>0</v>
      </c>
      <c r="BD60" s="13">
        <f t="shared" si="86"/>
        <v>0</v>
      </c>
      <c r="BE60" s="43">
        <f t="shared" si="20"/>
        <v>0</v>
      </c>
      <c r="BF60" s="13">
        <f ca="1">'13年1-9支出明细'!X55/9*12</f>
        <v>240</v>
      </c>
      <c r="BG60" s="13">
        <f t="shared" si="87"/>
        <v>291.93643117205255</v>
      </c>
      <c r="BH60" s="43">
        <f t="shared" si="21"/>
        <v>3.5308435563841096E-4</v>
      </c>
      <c r="BI60" s="13">
        <f ca="1">'13年1-9支出明细'!Y55/9*12</f>
        <v>5898.0666666666675</v>
      </c>
      <c r="BJ60" s="13">
        <f t="shared" si="88"/>
        <v>7174.4188895062953</v>
      </c>
      <c r="BK60" s="43">
        <f t="shared" si="22"/>
        <v>2.9176520597800405E-3</v>
      </c>
      <c r="BL60" s="13">
        <f ca="1">'13年1-9支出明细'!Z55/9*12</f>
        <v>5806.6933333333345</v>
      </c>
      <c r="BM60" s="13">
        <f ca="1">Sheet2!EP54+Sheet2!V54</f>
        <v>8457.4</v>
      </c>
      <c r="BN60" s="13">
        <f t="shared" si="89"/>
        <v>7063.2722026828478</v>
      </c>
      <c r="BO60" s="43">
        <f t="shared" si="23"/>
        <v>6.5657267992476326E-5</v>
      </c>
      <c r="BP60" s="13">
        <f ca="1">'13年1-9支出明细'!AB55/9*12</f>
        <v>7409.8666666666659</v>
      </c>
      <c r="BQ60" s="13">
        <f t="shared" si="90"/>
        <v>9013.3751255309144</v>
      </c>
      <c r="BR60" s="43">
        <f t="shared" si="24"/>
        <v>1.6347548156051637E-3</v>
      </c>
      <c r="BS60" s="13">
        <f ca="1">'13年1-9支出明细'!AC55/9*12</f>
        <v>3866.666666666667</v>
      </c>
      <c r="BT60" s="13">
        <f t="shared" si="91"/>
        <v>4703.4202799941804</v>
      </c>
      <c r="BU60" s="43">
        <f t="shared" si="25"/>
        <v>3.4472374688846708E-3</v>
      </c>
      <c r="BV60" s="12">
        <f t="shared" si="130"/>
        <v>2188</v>
      </c>
      <c r="BW60" s="30">
        <f t="shared" si="92"/>
        <v>2661.4871308518791</v>
      </c>
      <c r="BX60" s="43">
        <f t="shared" si="26"/>
        <v>8.1812234041573308E-6</v>
      </c>
      <c r="BY60" s="13">
        <f ca="1">'13年1-9支出明细'!AE55/9*12</f>
        <v>2188</v>
      </c>
      <c r="BZ60" s="13">
        <f t="shared" si="93"/>
        <v>2661.4871308518786</v>
      </c>
      <c r="CA60" s="43">
        <f t="shared" si="27"/>
        <v>9.4706211539436332E-6</v>
      </c>
      <c r="CB60" s="13">
        <f ca="1">'13年1-9支出明细'!AF55/9*12</f>
        <v>0</v>
      </c>
      <c r="CC60" s="13">
        <f ca="1">Sheet2!BP54+Sheet2!ET54</f>
        <v>0</v>
      </c>
      <c r="CD60" s="13">
        <f t="shared" si="94"/>
        <v>0</v>
      </c>
      <c r="CE60" s="43">
        <f t="shared" si="28"/>
        <v>0</v>
      </c>
      <c r="CF60" s="12">
        <f t="shared" si="138"/>
        <v>7726.2666666666664</v>
      </c>
      <c r="CG60" s="30">
        <f t="shared" si="95"/>
        <v>9398.2446539594057</v>
      </c>
      <c r="CH60" s="43">
        <f t="shared" si="29"/>
        <v>7.9612538930724859E-5</v>
      </c>
      <c r="CI60" s="13">
        <f ca="1">'13年1-9支出明细'!AI55/9*12</f>
        <v>0</v>
      </c>
      <c r="CJ60" s="13">
        <f t="shared" si="96"/>
        <v>0</v>
      </c>
      <c r="CK60" s="43">
        <f t="shared" si="30"/>
        <v>0</v>
      </c>
      <c r="CL60" s="13">
        <f ca="1">'13年1-9支出明细'!AJ55/9*12</f>
        <v>0</v>
      </c>
      <c r="CM60" s="13">
        <f t="shared" si="97"/>
        <v>0</v>
      </c>
      <c r="CN60" s="43">
        <f t="shared" si="31"/>
        <v>0</v>
      </c>
      <c r="CO60" s="13">
        <f ca="1">'13年1-9支出明细'!AK55/9*12</f>
        <v>2377.8666666666668</v>
      </c>
      <c r="CP60" s="13">
        <f t="shared" si="98"/>
        <v>2892.4412852902142</v>
      </c>
      <c r="CQ60" s="43">
        <f t="shared" si="32"/>
        <v>1.6263627251233146E-3</v>
      </c>
      <c r="CR60" s="13">
        <f ca="1">'13年1-9支出明细'!AL55/9*12</f>
        <v>0</v>
      </c>
      <c r="CS60" s="13">
        <f t="shared" si="99"/>
        <v>0</v>
      </c>
      <c r="CT60" s="43">
        <f t="shared" si="33"/>
        <v>0</v>
      </c>
      <c r="CU60" s="13">
        <f ca="1">'13年1-9支出明细'!AM55/9*12</f>
        <v>0</v>
      </c>
      <c r="CV60" s="13">
        <f t="shared" si="100"/>
        <v>0</v>
      </c>
      <c r="CW60" s="43">
        <f t="shared" si="34"/>
        <v>0</v>
      </c>
      <c r="CX60" s="13">
        <f ca="1">'13年1-9支出明细'!AN55/9*12</f>
        <v>0</v>
      </c>
      <c r="CY60" s="13">
        <f t="shared" si="101"/>
        <v>0</v>
      </c>
      <c r="CZ60" s="13">
        <f ca="1">Sheet2!DG54+Sheet2!AD54</f>
        <v>960</v>
      </c>
      <c r="DA60" s="43">
        <f t="shared" si="35"/>
        <v>0</v>
      </c>
      <c r="DB60" s="13">
        <f ca="1">'13年1-9支出明细'!AP55/9*12</f>
        <v>0</v>
      </c>
      <c r="DC60" s="13">
        <f t="shared" si="102"/>
        <v>0</v>
      </c>
      <c r="DD60" s="43">
        <f t="shared" si="36"/>
        <v>0</v>
      </c>
      <c r="DE60" s="13">
        <f ca="1">'13年1-9支出明细'!AQ55/9*12</f>
        <v>1280</v>
      </c>
      <c r="DF60" s="13">
        <f t="shared" si="103"/>
        <v>1556.9942995842805</v>
      </c>
      <c r="DG60" s="43">
        <f t="shared" si="37"/>
        <v>2.9848135948931708E-4</v>
      </c>
      <c r="DH60" s="13">
        <f ca="1">'13年1-9支出明细'!AR55/9*12</f>
        <v>0</v>
      </c>
      <c r="DI60" s="13">
        <f ca="1">Sheet2!DK54+Sheet2!AH54</f>
        <v>0</v>
      </c>
      <c r="DJ60" s="13"/>
      <c r="DK60" s="43">
        <f t="shared" si="38"/>
        <v>0</v>
      </c>
      <c r="DL60" s="13">
        <f ca="1">'13年1-9支出明细'!AT55/9*12</f>
        <v>0</v>
      </c>
      <c r="DM60" s="13">
        <f t="shared" si="104"/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43">
        <f t="shared" si="40"/>
        <v>0</v>
      </c>
      <c r="DV60" s="13">
        <f ca="1">'13年1-9支出明细'!BB55/9*12</f>
        <v>1221.3333333333333</v>
      </c>
      <c r="DW60" s="13">
        <f t="shared" si="105"/>
        <v>1485.6320608533338</v>
      </c>
      <c r="DX60" s="43">
        <f t="shared" si="41"/>
        <v>5.3989760806498574E-4</v>
      </c>
      <c r="DY60" s="13">
        <f ca="1">'13年1-9支出明细'!BC55/9*12</f>
        <v>0</v>
      </c>
      <c r="DZ60" s="13">
        <f t="shared" si="106"/>
        <v>0</v>
      </c>
      <c r="EA60" s="43">
        <f t="shared" si="42"/>
        <v>0</v>
      </c>
      <c r="EB60" s="13">
        <f ca="1">'13年1-9支出明细'!BD55/9*12</f>
        <v>0</v>
      </c>
      <c r="EC60" s="13">
        <f t="shared" si="107"/>
        <v>0</v>
      </c>
      <c r="ED60" s="43">
        <f t="shared" si="43"/>
        <v>0</v>
      </c>
      <c r="EE60" s="13">
        <f ca="1">'13年1-9支出明细'!BE55/9*12</f>
        <v>0</v>
      </c>
      <c r="EF60" s="13">
        <f t="shared" si="108"/>
        <v>0</v>
      </c>
      <c r="EG60" s="13">
        <v>0</v>
      </c>
      <c r="EH60" s="43">
        <f t="shared" si="44"/>
        <v>0</v>
      </c>
      <c r="EI60" s="13">
        <f ca="1">'13年1-9支出明细'!BG55/9*12</f>
        <v>0</v>
      </c>
      <c r="EJ60" s="13">
        <f t="shared" si="109"/>
        <v>0</v>
      </c>
      <c r="EK60" s="43">
        <f t="shared" si="45"/>
        <v>0</v>
      </c>
      <c r="EL60" s="13">
        <f ca="1">'13年1-9支出明细'!BH55/9*12</f>
        <v>0</v>
      </c>
      <c r="EM60" s="13">
        <f t="shared" si="110"/>
        <v>0</v>
      </c>
      <c r="EN60" s="43">
        <f t="shared" si="46"/>
        <v>0</v>
      </c>
      <c r="EO60" s="13">
        <f ca="1">'13年1-9支出明细'!BI55/9*12</f>
        <v>1333.3333333333335</v>
      </c>
      <c r="EP60" s="13">
        <f t="shared" si="111"/>
        <v>1621.8690620669588</v>
      </c>
      <c r="EQ60" s="43">
        <f t="shared" si="47"/>
        <v>1.112295706038042E-3</v>
      </c>
      <c r="ER60" s="13">
        <f ca="1">'13年1-9支出明细'!BJ55/9*12</f>
        <v>1418.6666666666667</v>
      </c>
      <c r="ES60" s="13">
        <f t="shared" si="112"/>
        <v>1725.668682039244</v>
      </c>
      <c r="ET60" s="43">
        <f t="shared" si="48"/>
        <v>7.4041563621431324E-4</v>
      </c>
      <c r="EU60" s="13">
        <f ca="1">'13年1-9支出明细'!BK55/9*12</f>
        <v>0</v>
      </c>
      <c r="EV60" s="13">
        <f t="shared" si="113"/>
        <v>0</v>
      </c>
      <c r="EW60" s="43">
        <f t="shared" si="49"/>
        <v>0</v>
      </c>
      <c r="EX60" s="13">
        <f ca="1">'13年1-9支出明细'!BL55/9*12</f>
        <v>0</v>
      </c>
      <c r="EY60" s="13">
        <f t="shared" si="114"/>
        <v>0</v>
      </c>
      <c r="EZ60" s="43">
        <f t="shared" si="50"/>
        <v>0</v>
      </c>
      <c r="FA60" s="13">
        <f ca="1">'13年1-9支出明细'!BM55/9*12</f>
        <v>0</v>
      </c>
      <c r="FB60" s="13">
        <f t="shared" si="115"/>
        <v>0</v>
      </c>
      <c r="FC60" s="43">
        <f t="shared" si="51"/>
        <v>0</v>
      </c>
      <c r="FD60" s="13">
        <f ca="1">'13年1-9支出明细'!BN55/9*12</f>
        <v>95.066666666666663</v>
      </c>
      <c r="FE60" s="13">
        <f ca="1">Sheet2!EX54+Sheet2!BF54</f>
        <v>0</v>
      </c>
      <c r="FF60" s="13">
        <f t="shared" si="116"/>
        <v>115.63926412537414</v>
      </c>
      <c r="FG60" s="43">
        <f t="shared" si="52"/>
        <v>7.2725095517987053E-5</v>
      </c>
      <c r="FH60" s="13">
        <f ca="1">'13年1-9支出明细'!BP55/9*12</f>
        <v>0</v>
      </c>
      <c r="FI60" s="13">
        <f t="shared" si="117"/>
        <v>0</v>
      </c>
      <c r="FJ60" s="43">
        <f t="shared" si="53"/>
        <v>0</v>
      </c>
      <c r="FK60" s="13">
        <f ca="1">'13年1-9支出明细'!BQ55/9*12</f>
        <v>0</v>
      </c>
      <c r="FL60" s="13">
        <f t="shared" si="118"/>
        <v>0</v>
      </c>
      <c r="FM60" s="43">
        <f t="shared" si="54"/>
        <v>0</v>
      </c>
      <c r="FN60" s="13">
        <f ca="1">'13年1-9支出明细'!BR55/9*12</f>
        <v>0</v>
      </c>
      <c r="FO60" s="13">
        <v>0</v>
      </c>
      <c r="FP60" s="13"/>
      <c r="FQ60" s="43"/>
      <c r="FR60" s="13">
        <f ca="1">'13年1-9支出明细'!BT55/9*12</f>
        <v>0</v>
      </c>
      <c r="FS60" s="13">
        <f t="shared" si="119"/>
        <v>0</v>
      </c>
      <c r="FT60" s="43">
        <f t="shared" si="55"/>
        <v>0</v>
      </c>
      <c r="FU60" s="12">
        <f ca="1">'13年1-9支出明细'!BU55/9*12</f>
        <v>137600.41333333333</v>
      </c>
      <c r="FV60" s="12">
        <f t="shared" si="120"/>
        <v>167377.38998471934</v>
      </c>
      <c r="FW60" s="43">
        <f t="shared" si="56"/>
        <v>4.7558434300104492E-3</v>
      </c>
      <c r="FX60" s="12">
        <f ca="1">'13年1-9支出明细'!BV55/9*12</f>
        <v>0</v>
      </c>
      <c r="FY60" s="12">
        <f t="shared" si="121"/>
        <v>0</v>
      </c>
      <c r="FZ60" s="43">
        <f t="shared" si="57"/>
        <v>0</v>
      </c>
      <c r="GA60" s="12">
        <f ca="1">'13年1-9支出明细'!BW55/9*12</f>
        <v>0</v>
      </c>
      <c r="GB60" s="12">
        <f t="shared" si="122"/>
        <v>0</v>
      </c>
      <c r="GC60" s="43">
        <f t="shared" si="58"/>
        <v>0</v>
      </c>
      <c r="GD60" s="12">
        <f ca="1">'13年1-9支出明细'!BX55/9*12</f>
        <v>0</v>
      </c>
      <c r="GE60" s="12">
        <f t="shared" si="123"/>
        <v>0</v>
      </c>
      <c r="GF60" s="43">
        <f t="shared" si="59"/>
        <v>0</v>
      </c>
      <c r="GG60" s="27">
        <f t="shared" si="139"/>
        <v>0</v>
      </c>
      <c r="GH60" s="27">
        <f t="shared" si="124"/>
        <v>0</v>
      </c>
      <c r="GI60" s="43">
        <f t="shared" si="60"/>
        <v>0</v>
      </c>
      <c r="GJ60" s="13">
        <f ca="1">'13年1-9支出明细'!BZ55/9*12</f>
        <v>0</v>
      </c>
      <c r="GK60" s="13">
        <f t="shared" si="125"/>
        <v>0</v>
      </c>
      <c r="GL60" s="43">
        <f t="shared" si="61"/>
        <v>0</v>
      </c>
      <c r="GM60" s="13">
        <f ca="1">'13年1-9支出明细'!CA55/9*12</f>
        <v>0</v>
      </c>
      <c r="GN60" s="13">
        <f t="shared" si="126"/>
        <v>0</v>
      </c>
      <c r="GO60" s="43">
        <f t="shared" si="62"/>
        <v>0</v>
      </c>
      <c r="GP60" s="13">
        <f ca="1">'13年1-9支出明细'!CB55/9*12</f>
        <v>0</v>
      </c>
      <c r="GQ60" s="13"/>
      <c r="GR60" s="40"/>
      <c r="GS60" s="13">
        <f ca="1">'13年1-9支出明细'!CC55/9*12</f>
        <v>0</v>
      </c>
      <c r="GT60" s="13">
        <f t="shared" si="127"/>
        <v>0</v>
      </c>
      <c r="GU60" s="43">
        <f t="shared" si="63"/>
        <v>0</v>
      </c>
      <c r="GV60" s="13">
        <f ca="1">'13年1-9支出明细'!CD55/9*12</f>
        <v>0</v>
      </c>
      <c r="GW60" s="13">
        <f t="shared" si="128"/>
        <v>0</v>
      </c>
      <c r="GX60" s="56">
        <f t="shared" si="64"/>
        <v>0</v>
      </c>
    </row>
    <row r="61" spans="1:206">
      <c r="A61" s="18">
        <v>161</v>
      </c>
      <c r="B61" s="3" t="s">
        <v>535</v>
      </c>
      <c r="C61" s="3" t="s">
        <v>350</v>
      </c>
      <c r="D61" s="12">
        <f t="shared" si="140"/>
        <v>51599.053333333344</v>
      </c>
      <c r="E61" s="12">
        <f t="shared" si="141"/>
        <v>0</v>
      </c>
      <c r="F61" s="13">
        <v>0</v>
      </c>
      <c r="G61" s="26">
        <f t="shared" si="69"/>
        <v>0</v>
      </c>
      <c r="H61" s="40">
        <f t="shared" si="70"/>
        <v>0</v>
      </c>
      <c r="I61" s="13">
        <v>0</v>
      </c>
      <c r="J61" s="13">
        <f t="shared" si="71"/>
        <v>0</v>
      </c>
      <c r="K61" s="40">
        <f t="shared" si="5"/>
        <v>0</v>
      </c>
      <c r="L61" s="13">
        <v>0</v>
      </c>
      <c r="M61" s="13">
        <f t="shared" si="72"/>
        <v>0</v>
      </c>
      <c r="N61" s="40">
        <f t="shared" si="6"/>
        <v>0</v>
      </c>
      <c r="O61" s="13">
        <f ca="1">'13年1-9支出明细'!I56/9*12</f>
        <v>0</v>
      </c>
      <c r="P61" s="13">
        <v>0</v>
      </c>
      <c r="Q61" s="13">
        <f t="shared" si="73"/>
        <v>0</v>
      </c>
      <c r="R61" s="43">
        <f t="shared" si="7"/>
        <v>0</v>
      </c>
      <c r="S61" s="13">
        <f ca="1">'13年1-9支出明细'!K56/9*12</f>
        <v>0</v>
      </c>
      <c r="T61" s="13">
        <f t="shared" si="74"/>
        <v>0</v>
      </c>
      <c r="U61" s="43">
        <f t="shared" si="8"/>
        <v>0</v>
      </c>
      <c r="V61" s="13">
        <f ca="1">'13年1-9支出明细'!L56/9*12</f>
        <v>0</v>
      </c>
      <c r="W61" s="13">
        <f t="shared" si="75"/>
        <v>0</v>
      </c>
      <c r="X61" s="43">
        <f t="shared" si="9"/>
        <v>0</v>
      </c>
      <c r="Y61" s="13">
        <f ca="1">'13年1-9支出明细'!M56/9*12</f>
        <v>0</v>
      </c>
      <c r="Z61" s="13">
        <f t="shared" si="76"/>
        <v>0</v>
      </c>
      <c r="AA61" s="43">
        <f t="shared" si="10"/>
        <v>0</v>
      </c>
      <c r="AB61" s="13">
        <f ca="1">'13年1-9支出明细'!N56/9*12</f>
        <v>0</v>
      </c>
      <c r="AC61" s="13">
        <f t="shared" si="77"/>
        <v>0</v>
      </c>
      <c r="AD61" s="43">
        <f t="shared" si="11"/>
        <v>0</v>
      </c>
      <c r="AE61" s="13">
        <f ca="1">'13年1-9支出明细'!O56/9*12</f>
        <v>0</v>
      </c>
      <c r="AF61" s="13">
        <f t="shared" si="78"/>
        <v>0</v>
      </c>
      <c r="AG61" s="43">
        <f t="shared" si="12"/>
        <v>0</v>
      </c>
      <c r="AH61" s="13">
        <f ca="1">'13年1-9支出明细'!P56/9*12</f>
        <v>0</v>
      </c>
      <c r="AI61" s="13">
        <f t="shared" si="79"/>
        <v>0</v>
      </c>
      <c r="AJ61" s="43">
        <f t="shared" si="13"/>
        <v>0</v>
      </c>
      <c r="AK61" s="13">
        <f ca="1">'13年1-9支出明细'!Q56/9*12</f>
        <v>0</v>
      </c>
      <c r="AL61" s="13">
        <f t="shared" si="80"/>
        <v>0</v>
      </c>
      <c r="AM61" s="43">
        <f t="shared" si="14"/>
        <v>0</v>
      </c>
      <c r="AN61" s="13">
        <f ca="1">'13年1-9支出明细'!R56/9*12</f>
        <v>0</v>
      </c>
      <c r="AO61" s="13">
        <f t="shared" si="81"/>
        <v>0</v>
      </c>
      <c r="AP61" s="43">
        <f t="shared" si="15"/>
        <v>0</v>
      </c>
      <c r="AQ61" s="13">
        <f ca="1">'13年1-9支出明细'!S56/9*12</f>
        <v>0</v>
      </c>
      <c r="AR61" s="13">
        <f t="shared" si="82"/>
        <v>0</v>
      </c>
      <c r="AS61" s="43">
        <f t="shared" si="16"/>
        <v>0</v>
      </c>
      <c r="AT61" s="12">
        <f t="shared" si="137"/>
        <v>49728.960000000006</v>
      </c>
      <c r="AU61" s="31">
        <f t="shared" si="83"/>
        <v>60490.396284573981</v>
      </c>
      <c r="AV61" s="43">
        <f t="shared" si="17"/>
        <v>4.7635466505060553E-4</v>
      </c>
      <c r="AW61" s="13">
        <f ca="1">'13年1-9支出明细'!U56/9*12</f>
        <v>0</v>
      </c>
      <c r="AX61" s="13">
        <f t="shared" si="84"/>
        <v>0</v>
      </c>
      <c r="AY61" s="43">
        <f t="shared" si="18"/>
        <v>0</v>
      </c>
      <c r="AZ61" s="13">
        <f ca="1">'13年1-9支出明细'!V56/9*12</f>
        <v>0</v>
      </c>
      <c r="BA61" s="13">
        <f t="shared" si="85"/>
        <v>0</v>
      </c>
      <c r="BB61" s="43">
        <f t="shared" si="19"/>
        <v>0</v>
      </c>
      <c r="BC61" s="13">
        <f ca="1">'13年1-9支出明细'!W56/9*12</f>
        <v>0</v>
      </c>
      <c r="BD61" s="13">
        <f t="shared" si="86"/>
        <v>0</v>
      </c>
      <c r="BE61" s="43">
        <f t="shared" si="20"/>
        <v>0</v>
      </c>
      <c r="BF61" s="13">
        <f ca="1">'13年1-9支出明细'!X56/9*12</f>
        <v>432</v>
      </c>
      <c r="BG61" s="13">
        <f t="shared" si="87"/>
        <v>525.48557610969465</v>
      </c>
      <c r="BH61" s="43">
        <f t="shared" si="21"/>
        <v>6.3555184014913975E-4</v>
      </c>
      <c r="BI61" s="13">
        <f ca="1">'13年1-9支出明细'!Y56/9*12</f>
        <v>3794.2133333333331</v>
      </c>
      <c r="BJ61" s="13">
        <f t="shared" si="88"/>
        <v>4615.2879151614607</v>
      </c>
      <c r="BK61" s="43">
        <f t="shared" si="22"/>
        <v>1.8769191623093824E-3</v>
      </c>
      <c r="BL61" s="13">
        <f ca="1">'13年1-9支出明细'!Z56/9*12</f>
        <v>15195.346666666668</v>
      </c>
      <c r="BM61" s="13">
        <f ca="1">Sheet2!EP55+Sheet2!V55</f>
        <v>30307.4</v>
      </c>
      <c r="BN61" s="13">
        <f t="shared" si="89"/>
        <v>18483.646984536717</v>
      </c>
      <c r="BO61" s="43">
        <f t="shared" si="23"/>
        <v>1.7181636622769502E-4</v>
      </c>
      <c r="BP61" s="13">
        <f ca="1">'13年1-9支出明细'!AB56/9*12</f>
        <v>39984.53333333334</v>
      </c>
      <c r="BQ61" s="13">
        <f t="shared" si="90"/>
        <v>48637.258180888784</v>
      </c>
      <c r="BR61" s="43">
        <f t="shared" si="24"/>
        <v>8.8213339533403934E-3</v>
      </c>
      <c r="BS61" s="13">
        <f ca="1">'13年1-9支出明细'!AC56/9*12</f>
        <v>425.33333333333331</v>
      </c>
      <c r="BT61" s="13">
        <f t="shared" si="91"/>
        <v>517.37623079935975</v>
      </c>
      <c r="BU61" s="43">
        <f t="shared" si="25"/>
        <v>3.7919612157731375E-4</v>
      </c>
      <c r="BV61" s="12">
        <f t="shared" si="130"/>
        <v>713.33333333333326</v>
      </c>
      <c r="BW61" s="30">
        <f t="shared" si="92"/>
        <v>867.69994820582281</v>
      </c>
      <c r="BX61" s="43">
        <f t="shared" si="26"/>
        <v>2.6672483371262473E-6</v>
      </c>
      <c r="BY61" s="13">
        <f ca="1">'13年1-9支出明细'!AE56/9*12</f>
        <v>713.33333333333326</v>
      </c>
      <c r="BZ61" s="13">
        <f t="shared" si="93"/>
        <v>867.69994820582269</v>
      </c>
      <c r="CA61" s="43">
        <f t="shared" si="27"/>
        <v>3.0876187186836342E-6</v>
      </c>
      <c r="CB61" s="13">
        <f ca="1">'13年1-9支出明细'!AF56/9*12</f>
        <v>0</v>
      </c>
      <c r="CC61" s="13">
        <f ca="1">Sheet2!BP55+Sheet2!ET55</f>
        <v>0</v>
      </c>
      <c r="CD61" s="13">
        <f t="shared" si="94"/>
        <v>0</v>
      </c>
      <c r="CE61" s="43">
        <f t="shared" si="28"/>
        <v>0</v>
      </c>
      <c r="CF61" s="12">
        <f t="shared" si="138"/>
        <v>0</v>
      </c>
      <c r="CG61" s="30">
        <f t="shared" si="95"/>
        <v>0</v>
      </c>
      <c r="CH61" s="43">
        <f t="shared" si="29"/>
        <v>0</v>
      </c>
      <c r="CI61" s="13">
        <f ca="1">'13年1-9支出明细'!AI56/9*12</f>
        <v>0</v>
      </c>
      <c r="CJ61" s="13">
        <f t="shared" si="96"/>
        <v>0</v>
      </c>
      <c r="CK61" s="43">
        <f t="shared" si="30"/>
        <v>0</v>
      </c>
      <c r="CL61" s="13">
        <f ca="1">'13年1-9支出明细'!AJ56/9*12</f>
        <v>0</v>
      </c>
      <c r="CM61" s="13">
        <f t="shared" si="97"/>
        <v>0</v>
      </c>
      <c r="CN61" s="43">
        <f t="shared" si="31"/>
        <v>0</v>
      </c>
      <c r="CO61" s="13">
        <f ca="1">'13年1-9支出明细'!AK56/9*12</f>
        <v>0</v>
      </c>
      <c r="CP61" s="13">
        <f t="shared" si="98"/>
        <v>0</v>
      </c>
      <c r="CQ61" s="43">
        <f t="shared" si="32"/>
        <v>0</v>
      </c>
      <c r="CR61" s="13">
        <f ca="1">'13年1-9支出明细'!AL56/9*12</f>
        <v>0</v>
      </c>
      <c r="CS61" s="13">
        <f t="shared" si="99"/>
        <v>0</v>
      </c>
      <c r="CT61" s="43">
        <f t="shared" si="33"/>
        <v>0</v>
      </c>
      <c r="CU61" s="13">
        <f ca="1">'13年1-9支出明细'!AM56/9*12</f>
        <v>0</v>
      </c>
      <c r="CV61" s="13">
        <f t="shared" si="100"/>
        <v>0</v>
      </c>
      <c r="CW61" s="43">
        <f t="shared" si="34"/>
        <v>0</v>
      </c>
      <c r="CX61" s="13">
        <f ca="1">'13年1-9支出明细'!AN56/9*12</f>
        <v>0</v>
      </c>
      <c r="CY61" s="13">
        <f t="shared" si="101"/>
        <v>0</v>
      </c>
      <c r="CZ61" s="13">
        <f ca="1">Sheet2!DG55+Sheet2!AD55</f>
        <v>0</v>
      </c>
      <c r="DA61" s="43">
        <f t="shared" si="35"/>
        <v>0</v>
      </c>
      <c r="DB61" s="13">
        <f ca="1">'13年1-9支出明细'!AP56/9*12</f>
        <v>0</v>
      </c>
      <c r="DC61" s="13">
        <f t="shared" si="102"/>
        <v>0</v>
      </c>
      <c r="DD61" s="43">
        <f t="shared" si="36"/>
        <v>0</v>
      </c>
      <c r="DE61" s="13">
        <f ca="1">'13年1-9支出明细'!AQ56/9*12</f>
        <v>0</v>
      </c>
      <c r="DF61" s="13">
        <f t="shared" si="103"/>
        <v>0</v>
      </c>
      <c r="DG61" s="43">
        <f t="shared" si="37"/>
        <v>0</v>
      </c>
      <c r="DH61" s="13">
        <f ca="1">'13年1-9支出明细'!AR56/9*12</f>
        <v>0</v>
      </c>
      <c r="DI61" s="13">
        <f ca="1">Sheet2!DK55+Sheet2!AH55</f>
        <v>0</v>
      </c>
      <c r="DJ61" s="13"/>
      <c r="DK61" s="43">
        <f t="shared" si="38"/>
        <v>0</v>
      </c>
      <c r="DL61" s="13">
        <f ca="1">'13年1-9支出明细'!AT56/9*12</f>
        <v>0</v>
      </c>
      <c r="DM61" s="13">
        <f t="shared" si="104"/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43">
        <f t="shared" si="40"/>
        <v>0</v>
      </c>
      <c r="DV61" s="13">
        <f ca="1">'13年1-9支出明细'!BB56/9*12</f>
        <v>0</v>
      </c>
      <c r="DW61" s="13">
        <f t="shared" si="105"/>
        <v>0</v>
      </c>
      <c r="DX61" s="43">
        <f t="shared" si="41"/>
        <v>0</v>
      </c>
      <c r="DY61" s="13">
        <f ca="1">'13年1-9支出明细'!BC56/9*12</f>
        <v>0</v>
      </c>
      <c r="DZ61" s="13">
        <f t="shared" si="106"/>
        <v>0</v>
      </c>
      <c r="EA61" s="43">
        <f t="shared" si="42"/>
        <v>0</v>
      </c>
      <c r="EB61" s="13">
        <f ca="1">'13年1-9支出明细'!BD56/9*12</f>
        <v>0</v>
      </c>
      <c r="EC61" s="13">
        <f t="shared" si="107"/>
        <v>0</v>
      </c>
      <c r="ED61" s="43">
        <f t="shared" si="43"/>
        <v>0</v>
      </c>
      <c r="EE61" s="13">
        <f ca="1">'13年1-9支出明细'!BE56/9*12</f>
        <v>0</v>
      </c>
      <c r="EF61" s="13">
        <f t="shared" si="108"/>
        <v>0</v>
      </c>
      <c r="EG61" s="13">
        <v>0</v>
      </c>
      <c r="EH61" s="43">
        <f t="shared" si="44"/>
        <v>0</v>
      </c>
      <c r="EI61" s="13">
        <f ca="1">'13年1-9支出明细'!BG56/9*12</f>
        <v>0</v>
      </c>
      <c r="EJ61" s="13">
        <f t="shared" si="109"/>
        <v>0</v>
      </c>
      <c r="EK61" s="43">
        <f t="shared" si="45"/>
        <v>0</v>
      </c>
      <c r="EL61" s="13">
        <f ca="1">'13年1-9支出明细'!BH56/9*12</f>
        <v>0</v>
      </c>
      <c r="EM61" s="13">
        <f t="shared" si="110"/>
        <v>0</v>
      </c>
      <c r="EN61" s="43">
        <f t="shared" si="46"/>
        <v>0</v>
      </c>
      <c r="EO61" s="13">
        <f ca="1">'13年1-9支出明细'!BI56/9*12</f>
        <v>0</v>
      </c>
      <c r="EP61" s="13">
        <f t="shared" si="111"/>
        <v>0</v>
      </c>
      <c r="EQ61" s="43">
        <f t="shared" si="47"/>
        <v>0</v>
      </c>
      <c r="ER61" s="13">
        <f ca="1">'13年1-9支出明细'!BJ56/9*12</f>
        <v>0</v>
      </c>
      <c r="ES61" s="13">
        <f t="shared" si="112"/>
        <v>0</v>
      </c>
      <c r="ET61" s="43">
        <f t="shared" si="48"/>
        <v>0</v>
      </c>
      <c r="EU61" s="13">
        <f ca="1">'13年1-9支出明细'!BK56/9*12</f>
        <v>0</v>
      </c>
      <c r="EV61" s="13">
        <f t="shared" si="113"/>
        <v>0</v>
      </c>
      <c r="EW61" s="43">
        <f t="shared" si="49"/>
        <v>0</v>
      </c>
      <c r="EX61" s="13">
        <f ca="1">'13年1-9支出明细'!BL56/9*12</f>
        <v>0</v>
      </c>
      <c r="EY61" s="13">
        <f t="shared" si="114"/>
        <v>0</v>
      </c>
      <c r="EZ61" s="43">
        <f t="shared" si="50"/>
        <v>0</v>
      </c>
      <c r="FA61" s="13">
        <f ca="1">'13年1-9支出明细'!BM56/9*12</f>
        <v>0</v>
      </c>
      <c r="FB61" s="13">
        <f t="shared" si="115"/>
        <v>0</v>
      </c>
      <c r="FC61" s="43">
        <f t="shared" si="51"/>
        <v>0</v>
      </c>
      <c r="FD61" s="13">
        <f ca="1">'13年1-9支出明细'!BN56/9*12</f>
        <v>0</v>
      </c>
      <c r="FE61" s="13">
        <f ca="1">Sheet2!EX55+Sheet2!BF55</f>
        <v>0</v>
      </c>
      <c r="FF61" s="13">
        <f t="shared" si="116"/>
        <v>0</v>
      </c>
      <c r="FG61" s="43">
        <f t="shared" si="52"/>
        <v>0</v>
      </c>
      <c r="FH61" s="13">
        <f ca="1">'13年1-9支出明细'!BP56/9*12</f>
        <v>0</v>
      </c>
      <c r="FI61" s="13">
        <f t="shared" si="117"/>
        <v>0</v>
      </c>
      <c r="FJ61" s="43">
        <f t="shared" si="53"/>
        <v>0</v>
      </c>
      <c r="FK61" s="13">
        <f ca="1">'13年1-9支出明细'!BQ56/9*12</f>
        <v>0</v>
      </c>
      <c r="FL61" s="13">
        <f t="shared" si="118"/>
        <v>0</v>
      </c>
      <c r="FM61" s="43">
        <f t="shared" si="54"/>
        <v>0</v>
      </c>
      <c r="FN61" s="13">
        <f ca="1">'13年1-9支出明细'!BR56/9*12</f>
        <v>0</v>
      </c>
      <c r="FO61" s="13">
        <v>0</v>
      </c>
      <c r="FP61" s="13"/>
      <c r="FQ61" s="43"/>
      <c r="FR61" s="13">
        <f ca="1">'13年1-9支出明细'!BT56/9*12</f>
        <v>0</v>
      </c>
      <c r="FS61" s="13">
        <f t="shared" si="119"/>
        <v>0</v>
      </c>
      <c r="FT61" s="43">
        <f t="shared" si="55"/>
        <v>0</v>
      </c>
      <c r="FU61" s="12">
        <f ca="1">'13年1-9支出明细'!BU56/9*12</f>
        <v>1156.7600000000002</v>
      </c>
      <c r="FV61" s="12">
        <f t="shared" si="120"/>
        <v>1407.0849421774312</v>
      </c>
      <c r="FW61" s="43">
        <f t="shared" si="56"/>
        <v>3.9980762505211139E-5</v>
      </c>
      <c r="FX61" s="12">
        <f ca="1">'13年1-9支出明细'!BV56/9*12</f>
        <v>0</v>
      </c>
      <c r="FY61" s="12">
        <f t="shared" si="121"/>
        <v>0</v>
      </c>
      <c r="FZ61" s="43">
        <f t="shared" si="57"/>
        <v>0</v>
      </c>
      <c r="GA61" s="12">
        <f ca="1">'13年1-9支出明细'!BW56/9*12</f>
        <v>0</v>
      </c>
      <c r="GB61" s="12">
        <f t="shared" si="122"/>
        <v>0</v>
      </c>
      <c r="GC61" s="43">
        <f t="shared" si="58"/>
        <v>0</v>
      </c>
      <c r="GD61" s="12">
        <f ca="1">'13年1-9支出明细'!BX56/9*12</f>
        <v>0</v>
      </c>
      <c r="GE61" s="12">
        <f t="shared" si="123"/>
        <v>0</v>
      </c>
      <c r="GF61" s="43">
        <f t="shared" si="59"/>
        <v>0</v>
      </c>
      <c r="GG61" s="27">
        <f t="shared" si="139"/>
        <v>0</v>
      </c>
      <c r="GH61" s="27">
        <f t="shared" si="124"/>
        <v>0</v>
      </c>
      <c r="GI61" s="43">
        <f t="shared" si="60"/>
        <v>0</v>
      </c>
      <c r="GJ61" s="13">
        <f ca="1">'13年1-9支出明细'!BZ56/9*12</f>
        <v>0</v>
      </c>
      <c r="GK61" s="13">
        <f t="shared" si="125"/>
        <v>0</v>
      </c>
      <c r="GL61" s="43">
        <f t="shared" si="61"/>
        <v>0</v>
      </c>
      <c r="GM61" s="13">
        <f ca="1">'13年1-9支出明细'!CA56/9*12</f>
        <v>0</v>
      </c>
      <c r="GN61" s="13">
        <f t="shared" si="126"/>
        <v>0</v>
      </c>
      <c r="GO61" s="43">
        <f t="shared" si="62"/>
        <v>0</v>
      </c>
      <c r="GP61" s="13">
        <f ca="1">'13年1-9支出明细'!CB56/9*12</f>
        <v>0</v>
      </c>
      <c r="GQ61" s="13"/>
      <c r="GR61" s="40"/>
      <c r="GS61" s="13">
        <f ca="1">'13年1-9支出明细'!CC56/9*12</f>
        <v>0</v>
      </c>
      <c r="GT61" s="13">
        <f t="shared" si="127"/>
        <v>0</v>
      </c>
      <c r="GU61" s="43">
        <f t="shared" si="63"/>
        <v>0</v>
      </c>
      <c r="GV61" s="13">
        <f ca="1">'13年1-9支出明细'!CD56/9*12</f>
        <v>0</v>
      </c>
      <c r="GW61" s="13">
        <f t="shared" si="128"/>
        <v>0</v>
      </c>
      <c r="GX61" s="56">
        <f t="shared" si="64"/>
        <v>0</v>
      </c>
    </row>
    <row r="62" spans="1:206">
      <c r="A62" s="18">
        <v>2</v>
      </c>
      <c r="B62" s="3" t="s">
        <v>536</v>
      </c>
      <c r="C62" s="3" t="s">
        <v>351</v>
      </c>
      <c r="D62" s="12">
        <f>SUM(D63:D96)-D80-D79-D78-D77-D76-D75-D74-D73-D72-D71-D70-D68-D67</f>
        <v>87077917.953333318</v>
      </c>
      <c r="E62" s="12">
        <f>SUM(E63:E96)-E80-E79-E78-E77-E76-E75-E74-E73-E72-E71-E70-E68-E67</f>
        <v>23798285.199999992</v>
      </c>
      <c r="F62" s="12">
        <f>SUM(F63:F96)-F80-F79-F78-F77-F76-F75-F74-F73-F72-F71-F70-F68-F67</f>
        <v>10468824</v>
      </c>
      <c r="G62" s="12">
        <f>SUM(G63:G96)-G80-G79-G78-G77-G76-G75-G74-G73-G72-G71-G70-G68-G67</f>
        <v>12734296.32136805</v>
      </c>
      <c r="H62" s="40">
        <f t="shared" si="70"/>
        <v>0.15327676653528186</v>
      </c>
      <c r="I62" s="12">
        <f>SUM(I63:I96)-I80-I79-I78-I77-I76-I75-I74-I73-I72-I71-I70-I68-I67</f>
        <v>5540528</v>
      </c>
      <c r="J62" s="13">
        <f t="shared" si="71"/>
        <v>6739508.2130367914</v>
      </c>
      <c r="K62" s="40">
        <f t="shared" si="5"/>
        <v>0.14923981948766704</v>
      </c>
      <c r="L62" s="12">
        <f>SUM(L63:L96)-L80-L79-L78-L77-L76-L75-L74-L73-L72-L71-L70-L68-L67</f>
        <v>4710970.8000000007</v>
      </c>
      <c r="M62" s="13">
        <f t="shared" si="72"/>
        <v>5730433.3446156234</v>
      </c>
      <c r="N62" s="40">
        <f t="shared" si="6"/>
        <v>0.15327676653528191</v>
      </c>
      <c r="O62" s="12">
        <f ca="1">SUM(O63:O96)-O80-O79-O78-O77-O76-O75-O74-O73-O72-O71-O70-O68-O67</f>
        <v>661110.66666666674</v>
      </c>
      <c r="P62" s="12">
        <f ca="1">SUM(P63:P96)-P80-P79-P78-P77-P76-P75-P74-P73-P72-P71-P70-P68-P67</f>
        <v>1787613.7999999998</v>
      </c>
      <c r="Q62" s="13">
        <f t="shared" si="73"/>
        <v>804176.20265184634</v>
      </c>
      <c r="R62" s="43">
        <f t="shared" si="7"/>
        <v>9.9028257524238647E-2</v>
      </c>
      <c r="S62" s="12">
        <f ca="1">SUM(S63:S96)-S80-S79-S78-S77-S76-S75-S74-S73-S72-S71-S70-S68-S67</f>
        <v>485721.33333333331</v>
      </c>
      <c r="T62" s="13">
        <f t="shared" si="74"/>
        <v>590832.30248943437</v>
      </c>
      <c r="U62" s="43">
        <f t="shared" si="8"/>
        <v>0.19944615778809127</v>
      </c>
      <c r="V62" s="12">
        <f ca="1">SUM(V63:V96)-V80-V79-V78-V77-V76-V75-V74-V73-V72-V71-V70-V68-V67</f>
        <v>0</v>
      </c>
      <c r="W62" s="13">
        <f t="shared" si="75"/>
        <v>0</v>
      </c>
      <c r="X62" s="43">
        <f t="shared" si="9"/>
        <v>0</v>
      </c>
      <c r="Y62" s="12">
        <f ca="1">SUM(Y63:Y96)-Y80-Y79-Y78-Y77-Y76-Y75-Y74-Y73-Y72-Y71-Y70-Y68-Y67</f>
        <v>0</v>
      </c>
      <c r="Z62" s="13">
        <f t="shared" si="76"/>
        <v>0</v>
      </c>
      <c r="AA62" s="43">
        <f t="shared" si="10"/>
        <v>0</v>
      </c>
      <c r="AB62" s="12">
        <f ca="1">SUM(AB63:AB96)-AB80-AB79-AB78-AB77-AB76-AB75-AB74-AB73-AB72-AB71-AB70-AB68-AB67</f>
        <v>0</v>
      </c>
      <c r="AC62" s="13">
        <f t="shared" si="77"/>
        <v>0</v>
      </c>
      <c r="AD62" s="43">
        <f t="shared" si="11"/>
        <v>0</v>
      </c>
      <c r="AE62" s="12">
        <f ca="1">SUM(AE63:AE96)-AE80-AE79-AE78-AE77-AE76-AE75-AE74-AE73-AE72-AE71-AE70-AE68-AE67</f>
        <v>3220</v>
      </c>
      <c r="AF62" s="13">
        <f t="shared" si="78"/>
        <v>3916.8137848917045</v>
      </c>
      <c r="AG62" s="43">
        <f t="shared" si="12"/>
        <v>5.5717311357102971E-3</v>
      </c>
      <c r="AH62" s="12">
        <f ca="1">SUM(AH63:AH96)-AH80-AH79-AH78-AH77-AH76-AH75-AH74-AH73-AH72-AH71-AH70-AH68-AH67</f>
        <v>3220</v>
      </c>
      <c r="AI62" s="13">
        <f t="shared" si="79"/>
        <v>3916.8137848917054</v>
      </c>
      <c r="AJ62" s="43">
        <f t="shared" si="13"/>
        <v>0.54416403785488965</v>
      </c>
      <c r="AK62" s="12">
        <f ca="1">SUM(AK63:AK96)-AK80-AK79-AK78-AK77-AK76-AK75-AK74-AK73-AK72-AK71-AK70-AK68-AK67</f>
        <v>0</v>
      </c>
      <c r="AL62" s="13">
        <f t="shared" si="80"/>
        <v>0</v>
      </c>
      <c r="AM62" s="43">
        <f t="shared" si="14"/>
        <v>0</v>
      </c>
      <c r="AN62" s="12">
        <f ca="1">SUM(AN63:AN96)-AN80-AN79-AN78-AN77-AN76-AN75-AN74-AN73-AN72-AN71-AN70-AN68-AN67</f>
        <v>0</v>
      </c>
      <c r="AO62" s="13">
        <f t="shared" si="81"/>
        <v>0</v>
      </c>
      <c r="AP62" s="43">
        <f t="shared" si="15"/>
        <v>0</v>
      </c>
      <c r="AQ62" s="12">
        <f ca="1">SUM(AQ63:AQ96)-AQ80-AQ79-AQ78-AQ77-AQ76-AQ75-AQ74-AQ73-AQ72-AQ71-AQ70-AQ68-AQ67</f>
        <v>1927910.4000000006</v>
      </c>
      <c r="AR62" s="13">
        <f t="shared" si="82"/>
        <v>2345113.6741478522</v>
      </c>
      <c r="AS62" s="43">
        <f t="shared" si="16"/>
        <v>0.38841705842604013</v>
      </c>
      <c r="AT62" s="12">
        <f>SUM(AT63:AT96)-AT80-AT79-AT78-AT77-AT76-AT75-AT74-AT73-AT72-AT71-AT70-AT68-AT67</f>
        <v>49765446.646666668</v>
      </c>
      <c r="AU62" s="31">
        <f t="shared" si="83"/>
        <v>60534778.707129411</v>
      </c>
      <c r="AV62" s="43">
        <f t="shared" si="17"/>
        <v>0.47670417134134074</v>
      </c>
      <c r="AW62" s="12">
        <f ca="1">SUM(AW63:AW96)-AW80-AW79-AW78-AW77-AW76-AW75-AW74-AW73-AW72-AW71-AW70-AW68-AW67</f>
        <v>7847569.666666666</v>
      </c>
      <c r="AX62" s="13">
        <f t="shared" si="84"/>
        <v>9545797.8410863355</v>
      </c>
      <c r="AY62" s="43">
        <f t="shared" si="18"/>
        <v>1</v>
      </c>
      <c r="AZ62" s="12">
        <f ca="1">SUM(AZ63:AZ96)-AZ80-AZ79-AZ78-AZ77-AZ76-AZ75-AZ74-AZ73-AZ72-AZ71-AZ70-AZ68-AZ67</f>
        <v>1279.7733333333333</v>
      </c>
      <c r="BA62" s="13">
        <f t="shared" si="85"/>
        <v>1556.718581843729</v>
      </c>
      <c r="BB62" s="43">
        <f t="shared" si="19"/>
        <v>1.3129112123326084E-2</v>
      </c>
      <c r="BC62" s="12">
        <f ca="1">SUM(BC63:BC96)-BC80-BC79-BC78-BC77-BC76-BC75-BC74-BC73-BC72-BC71-BC70-BC68-BC67</f>
        <v>266666.66666666669</v>
      </c>
      <c r="BD62" s="13">
        <f t="shared" si="86"/>
        <v>324373.81241339177</v>
      </c>
      <c r="BE62" s="43">
        <f t="shared" si="20"/>
        <v>1</v>
      </c>
      <c r="BF62" s="12">
        <f ca="1">SUM(BF63:BF96)-BF80-BF79-BF78-BF77-BF76-BF75-BF74-BF73-BF72-BF71-BF70-BF68-BF67</f>
        <v>257086.19999999998</v>
      </c>
      <c r="BG62" s="13">
        <f t="shared" si="87"/>
        <v>312720.11554826889</v>
      </c>
      <c r="BH62" s="43">
        <f t="shared" si="21"/>
        <v>0.37822131362719852</v>
      </c>
      <c r="BI62" s="12">
        <f ca="1">SUM(BI63:BI96)-BI80-BI79-BI78-BI77-BI76-BI75-BI74-BI73-BI72-BI71-BI70-BI68-BI67</f>
        <v>341271.66666666663</v>
      </c>
      <c r="BJ62" s="13">
        <f t="shared" si="88"/>
        <v>415123.46844502073</v>
      </c>
      <c r="BK62" s="43">
        <f t="shared" si="22"/>
        <v>0.16882006214373646</v>
      </c>
      <c r="BL62" s="12">
        <f ca="1">SUM(BL63:BL96)-BL80-BL79-BL78-BL77-BL76-BL75-BL74-BL73-BL72-BL71-BL70-BL68-BL67</f>
        <v>40661847.093333349</v>
      </c>
      <c r="BM62" s="12">
        <f ca="1">SUM(BM63:BM96)-BM80-BM79-BM78-BM77-BM76-BM75-BM74-BM73-BM72-BM71-BM70-BM68-BM67</f>
        <v>389725.57999999996</v>
      </c>
      <c r="BN62" s="13">
        <f t="shared" si="89"/>
        <v>49461143.85538099</v>
      </c>
      <c r="BO62" s="43">
        <f t="shared" si="23"/>
        <v>0.45977041293887544</v>
      </c>
      <c r="BP62" s="12">
        <f ca="1">SUM(BP63:BP96)-BP80-BP79-BP78-BP77-BP76-BP75-BP74-BP73-BP72-BP71-BP70-BP68-BP67</f>
        <v>209724.46666666662</v>
      </c>
      <c r="BQ62" s="13">
        <f t="shared" si="90"/>
        <v>255109.21803386978</v>
      </c>
      <c r="BR62" s="43">
        <f t="shared" si="24"/>
        <v>4.6269129696471088E-2</v>
      </c>
      <c r="BS62" s="12">
        <f ca="1">SUM(BS63:BS96)-BS80-BS79-BS78-BS77-BS76-BS75-BS74-BS73-BS72-BS71-BS70-BS68-BS67</f>
        <v>126115.20000000004</v>
      </c>
      <c r="BT62" s="13">
        <f t="shared" si="91"/>
        <v>153406.7558522902</v>
      </c>
      <c r="BU62" s="43">
        <f t="shared" si="25"/>
        <v>0.11243509728514245</v>
      </c>
      <c r="BV62" s="12">
        <f>SUM(BV63:BV96)-BV80-BV79-BV78-BV77-BV76-BV75-BV74-BV73-BV72-BV71-BV70-BV68-BV67</f>
        <v>285426.40000000008</v>
      </c>
      <c r="BW62" s="30">
        <f t="shared" si="92"/>
        <v>347193.18574286153</v>
      </c>
      <c r="BX62" s="43">
        <f t="shared" si="26"/>
        <v>1.0672473235120534E-3</v>
      </c>
      <c r="BY62" s="12">
        <f ca="1">SUM(BY63:BY96)-BY80-BY79-BY78-BY77-BY76-BY75-BY74-BY73-BY72-BY71-BY70-BY68-BY67</f>
        <v>285426.40000000008</v>
      </c>
      <c r="BZ62" s="13">
        <f t="shared" si="93"/>
        <v>347193.18574286147</v>
      </c>
      <c r="CA62" s="43">
        <f t="shared" si="27"/>
        <v>1.2354503207193683E-3</v>
      </c>
      <c r="CB62" s="12">
        <f ca="1">SUM(CB63:CB96)-CB80-CB79-CB78-CB77-CB76-CB75-CB74-CB73-CB72-CB71-CB70-CB68-CB67</f>
        <v>0</v>
      </c>
      <c r="CC62" s="12">
        <f ca="1">SUM(CC63:CC96)-CC80-CC79-CC78-CC77-CC76-CC75-CC74-CC73-CC72-CC71-CC70-CC68-CC67</f>
        <v>0</v>
      </c>
      <c r="CD62" s="13">
        <f t="shared" si="94"/>
        <v>0</v>
      </c>
      <c r="CE62" s="43">
        <f t="shared" si="28"/>
        <v>0</v>
      </c>
      <c r="CF62" s="12">
        <f>SUM(CF63:CF96)-CF80-CF79-CF78-CF77-CF76-CF75-CF74-CF73-CF72-CF71-CF70-CF68-CF67</f>
        <v>593467.46666666679</v>
      </c>
      <c r="CG62" s="30">
        <f t="shared" si="95"/>
        <v>721894.89264744078</v>
      </c>
      <c r="CH62" s="43">
        <f t="shared" si="29"/>
        <v>6.1151722859835713E-3</v>
      </c>
      <c r="CI62" s="12">
        <f ca="1">SUM(CI63:CI96)-CI80-CI79-CI78-CI77-CI76-CI75-CI74-CI73-CI72-CI71-CI70-CI68-CI67</f>
        <v>0</v>
      </c>
      <c r="CJ62" s="13">
        <f t="shared" si="96"/>
        <v>0</v>
      </c>
      <c r="CK62" s="43">
        <f t="shared" si="30"/>
        <v>0</v>
      </c>
      <c r="CL62" s="12">
        <f ca="1">SUM(CL63:CL96)-CL80-CL79-CL78-CL77-CL76-CL75-CL74-CL73-CL72-CL71-CL70-CL68-CL67</f>
        <v>0</v>
      </c>
      <c r="CM62" s="13">
        <f t="shared" si="97"/>
        <v>0</v>
      </c>
      <c r="CN62" s="43">
        <f t="shared" si="31"/>
        <v>0</v>
      </c>
      <c r="CO62" s="12">
        <f ca="1">SUM(CO63:CO96)-CO80-CO79-CO78-CO77-CO76-CO75-CO74-CO73-CO72-CO71-CO70-CO68-CO67</f>
        <v>0</v>
      </c>
      <c r="CP62" s="13">
        <f t="shared" si="98"/>
        <v>0</v>
      </c>
      <c r="CQ62" s="43">
        <f t="shared" si="32"/>
        <v>0</v>
      </c>
      <c r="CR62" s="12">
        <f ca="1">SUM(CR63:CR96)-CR80-CR79-CR78-CR77-CR76-CR75-CR74-CR73-CR72-CR71-CR70-CR68-CR67</f>
        <v>0</v>
      </c>
      <c r="CS62" s="13">
        <f t="shared" si="99"/>
        <v>0</v>
      </c>
      <c r="CT62" s="43">
        <f t="shared" si="33"/>
        <v>0</v>
      </c>
      <c r="CU62" s="12">
        <f ca="1">SUM(CU63:CU96)-CU80-CU79-CU78-CU77-CU76-CU75-CU74-CU73-CU72-CU71-CU70-CU68-CU67</f>
        <v>0</v>
      </c>
      <c r="CV62" s="13">
        <f t="shared" si="100"/>
        <v>0</v>
      </c>
      <c r="CW62" s="43">
        <f t="shared" si="34"/>
        <v>0</v>
      </c>
      <c r="CX62" s="12">
        <f ca="1">SUM(CX63:CX96)-CX80-CX79-CX78-CX77-CX76-CX75-CX74-CX73-CX72-CX71-CX70-CX68-CX67</f>
        <v>0</v>
      </c>
      <c r="CY62" s="13">
        <f t="shared" si="101"/>
        <v>0</v>
      </c>
      <c r="CZ62" s="12">
        <f ca="1">SUM(CZ63:CZ96)-CZ80-CZ79-CZ78-CZ77-CZ76-CZ75-CZ74-CZ73-CZ72-CZ71-CZ70-CZ68-CZ67</f>
        <v>0</v>
      </c>
      <c r="DA62" s="43">
        <f t="shared" si="35"/>
        <v>0</v>
      </c>
      <c r="DB62" s="12">
        <f ca="1">SUM(DB63:DB96)-DB80-DB79-DB78-DB77-DB76-DB75-DB74-DB73-DB72-DB71-DB70-DB68-DB67</f>
        <v>0</v>
      </c>
      <c r="DC62" s="13">
        <f t="shared" si="102"/>
        <v>0</v>
      </c>
      <c r="DD62" s="43">
        <f t="shared" si="36"/>
        <v>0</v>
      </c>
      <c r="DE62" s="12">
        <f ca="1">SUM(DE63:DE96)-DE80-DE79-DE78-DE77-DE76-DE75-DE74-DE73-DE72-DE71-DE70-DE68-DE67</f>
        <v>0</v>
      </c>
      <c r="DF62" s="13">
        <f t="shared" si="103"/>
        <v>0</v>
      </c>
      <c r="DG62" s="43">
        <f t="shared" si="37"/>
        <v>0</v>
      </c>
      <c r="DH62" s="12">
        <f ca="1">SUM(DH63:DH96)-DH80-DH79-DH78-DH77-DH76-DH75-DH74-DH73-DH72-DH71-DH70-DH68-DH67</f>
        <v>0</v>
      </c>
      <c r="DI62" s="12">
        <f ca="1">SUM(DI63:DI96)-DI80-DI79-DI78-DI77-DI76-DI75-DI74-DI73-DI72-DI71-DI70-DI68-DI67</f>
        <v>0</v>
      </c>
      <c r="DJ62" s="12"/>
      <c r="DK62" s="43">
        <f t="shared" si="38"/>
        <v>0</v>
      </c>
      <c r="DL62" s="12">
        <f t="shared" ref="DL62:DT62" si="142">SUM(DL63:DL96)-DL80-DL79-DL78-DL77-DL76-DL75-DL74-DL73-DL72-DL71-DL70-DL68-DL67</f>
        <v>2286.6666666666665</v>
      </c>
      <c r="DM62" s="13">
        <f t="shared" si="104"/>
        <v>2781.5054414448337</v>
      </c>
      <c r="DN62" s="12">
        <f t="shared" si="142"/>
        <v>0</v>
      </c>
      <c r="DO62" s="12">
        <f t="shared" si="142"/>
        <v>0</v>
      </c>
      <c r="DP62" s="12">
        <f t="shared" si="142"/>
        <v>0</v>
      </c>
      <c r="DQ62" s="12">
        <f t="shared" si="142"/>
        <v>0</v>
      </c>
      <c r="DR62" s="12">
        <f t="shared" si="142"/>
        <v>0</v>
      </c>
      <c r="DS62" s="12">
        <f t="shared" si="142"/>
        <v>0</v>
      </c>
      <c r="DT62" s="12">
        <f t="shared" si="142"/>
        <v>1715</v>
      </c>
      <c r="DU62" s="43">
        <f t="shared" si="40"/>
        <v>1.5127530684828777E-3</v>
      </c>
      <c r="DV62" s="12">
        <f ca="1">SUM(DV63:DV96)-DV80-DV79-DV78-DV77-DV76-DV75-DV74-DV73-DV72-DV71-DV70-DV68-DV67</f>
        <v>164629.4666666667</v>
      </c>
      <c r="DW62" s="13">
        <f t="shared" si="105"/>
        <v>200255.57901843774</v>
      </c>
      <c r="DX62" s="43">
        <f t="shared" si="41"/>
        <v>7.2775427350175489E-2</v>
      </c>
      <c r="DY62" s="12">
        <f ca="1">SUM(DY63:DY96)-DY80-DY79-DY78-DY77-DY76-DY75-DY74-DY73-DY72-DY71-DY70-DY68-DY67</f>
        <v>0</v>
      </c>
      <c r="DZ62" s="13">
        <f t="shared" si="106"/>
        <v>0</v>
      </c>
      <c r="EA62" s="43">
        <f t="shared" si="42"/>
        <v>0</v>
      </c>
      <c r="EB62" s="12">
        <f ca="1">SUM(EB63:EB96)-EB80-EB79-EB78-EB77-EB76-EB75-EB74-EB73-EB72-EB71-EB70-EB68-EB67</f>
        <v>0</v>
      </c>
      <c r="EC62" s="13">
        <f t="shared" si="107"/>
        <v>0</v>
      </c>
      <c r="ED62" s="43">
        <f t="shared" si="43"/>
        <v>0</v>
      </c>
      <c r="EE62" s="12">
        <f ca="1">SUM(EE63:EE96)-EE80-EE79-EE78-EE77-EE76-EE75-EE74-EE73-EE72-EE71-EE70-EE68-EE67</f>
        <v>0</v>
      </c>
      <c r="EF62" s="13">
        <f t="shared" si="108"/>
        <v>0</v>
      </c>
      <c r="EG62" s="12">
        <f ca="1">SUM(EG63:EG96)-EG80-EG79-EG78-EG77-EG76-EG75-EG74-EG73-EG72-EG71-EG70-EG68-EG67</f>
        <v>0</v>
      </c>
      <c r="EH62" s="43">
        <f t="shared" si="44"/>
        <v>0</v>
      </c>
      <c r="EI62" s="12">
        <f ca="1">SUM(EI63:EI96)-EI80-EI79-EI78-EI77-EI76-EI75-EI74-EI73-EI72-EI71-EI70-EI68-EI67</f>
        <v>0</v>
      </c>
      <c r="EJ62" s="13">
        <f t="shared" si="109"/>
        <v>0</v>
      </c>
      <c r="EK62" s="43">
        <f t="shared" si="45"/>
        <v>0</v>
      </c>
      <c r="EL62" s="12">
        <f ca="1">SUM(EL63:EL96)-EL80-EL79-EL78-EL77-EL76-EL75-EL74-EL73-EL72-EL71-EL70-EL68-EL67</f>
        <v>0</v>
      </c>
      <c r="EM62" s="13">
        <f t="shared" si="110"/>
        <v>0</v>
      </c>
      <c r="EN62" s="43">
        <f t="shared" si="46"/>
        <v>0</v>
      </c>
      <c r="EO62" s="12">
        <f ca="1">SUM(EO63:EO96)-EO80-EO79-EO78-EO77-EO76-EO75-EO74-EO73-EO72-EO71-EO70-EO68-EO67</f>
        <v>77519.999999999985</v>
      </c>
      <c r="EP62" s="13">
        <f t="shared" si="111"/>
        <v>94295.467268572946</v>
      </c>
      <c r="EQ62" s="43">
        <f t="shared" si="47"/>
        <v>6.4668872349051734E-2</v>
      </c>
      <c r="ER62" s="12">
        <f ca="1">SUM(ER63:ER96)-ER80-ER79-ER78-ER77-ER76-ER75-ER74-ER73-ER72-ER71-ER70-ER68-ER67</f>
        <v>0</v>
      </c>
      <c r="ES62" s="13">
        <f t="shared" si="112"/>
        <v>0</v>
      </c>
      <c r="ET62" s="43">
        <f t="shared" si="48"/>
        <v>0</v>
      </c>
      <c r="EU62" s="12">
        <f ca="1">SUM(EU63:EU96)-EU80-EU79-EU78-EU77-EU76-EU75-EU74-EU73-EU72-EU71-EU70-EU68-EU67</f>
        <v>55618.666666666664</v>
      </c>
      <c r="EV62" s="13">
        <f t="shared" si="113"/>
        <v>67654.646055061108</v>
      </c>
      <c r="EW62" s="43">
        <f t="shared" si="49"/>
        <v>3.0307814604873327E-2</v>
      </c>
      <c r="EX62" s="12">
        <f ca="1">SUM(EX63:EX96)-EX80-EX79-EX78-EX77-EX76-EX75-EX74-EX73-EX72-EX71-EX70-EX68-EX67</f>
        <v>0</v>
      </c>
      <c r="EY62" s="13">
        <f t="shared" si="114"/>
        <v>0</v>
      </c>
      <c r="EZ62" s="43">
        <f t="shared" si="50"/>
        <v>0</v>
      </c>
      <c r="FA62" s="12">
        <f ca="1">SUM(FA63:FA96)-FA80-FA79-FA78-FA77-FA76-FA75-FA74-FA73-FA72-FA71-FA70-FA68-FA67</f>
        <v>0</v>
      </c>
      <c r="FB62" s="13">
        <f t="shared" si="115"/>
        <v>0</v>
      </c>
      <c r="FC62" s="43">
        <f t="shared" si="51"/>
        <v>0</v>
      </c>
      <c r="FD62" s="12">
        <f ca="1">SUM(FD63:FD96)-FD80-FD79-FD78-FD77-FD76-FD75-FD74-FD73-FD72-FD71-FD70-FD68-FD67</f>
        <v>285008.6666666668</v>
      </c>
      <c r="FE62" s="12">
        <f ca="1">SUM(FE63:FE96)-FE80-FE79-FE78-FE77-FE76-FE75-FE74-FE73-FE72-FE71-FE70-FE68-FE67</f>
        <v>5100</v>
      </c>
      <c r="FF62" s="13">
        <f t="shared" si="116"/>
        <v>346685.05416571599</v>
      </c>
      <c r="FG62" s="43">
        <f t="shared" si="52"/>
        <v>0.21802891837434232</v>
      </c>
      <c r="FH62" s="12">
        <f ca="1">SUM(FH63:FH96)-FH80-FH79-FH78-FH77-FH76-FH75-FH74-FH73-FH72-FH71-FH70-FH68-FH67</f>
        <v>0</v>
      </c>
      <c r="FI62" s="13">
        <f t="shared" si="117"/>
        <v>0</v>
      </c>
      <c r="FJ62" s="43">
        <f t="shared" si="53"/>
        <v>0</v>
      </c>
      <c r="FK62" s="12">
        <f ca="1">SUM(FK63:FK96)-FK80-FK79-FK78-FK77-FK76-FK75-FK74-FK73-FK72-FK71-FK70-FK68-FK67</f>
        <v>3304</v>
      </c>
      <c r="FL62" s="13">
        <f t="shared" si="118"/>
        <v>4018.991535801923</v>
      </c>
      <c r="FM62" s="43">
        <f t="shared" si="54"/>
        <v>2.2291489562671199E-2</v>
      </c>
      <c r="FN62" s="12">
        <f ca="1">SUM(FN63:FN96)-FN80-FN79-FN78-FN77-FN76-FN75-FN74-FN73-FN72-FN71-FN70-FN68-FN67</f>
        <v>0</v>
      </c>
      <c r="FO62" s="12">
        <f ca="1">SUM(FO63:FO96)-FO80-FO79-FO78-FO77-FO76-FO75-FO74-FO73-FO72-FO71-FO70-FO68-FO67</f>
        <v>24129.5</v>
      </c>
      <c r="FP62" s="12"/>
      <c r="FQ62" s="43"/>
      <c r="FR62" s="12">
        <f ca="1">SUM(FR63:FR96)-FR80-FR79-FR78-FR77-FR76-FR75-FR74-FR73-FR72-FR71-FR70-FR68-FR67</f>
        <v>0</v>
      </c>
      <c r="FS62" s="13">
        <f t="shared" si="119"/>
        <v>0</v>
      </c>
      <c r="FT62" s="43">
        <f t="shared" si="55"/>
        <v>0</v>
      </c>
      <c r="FU62" s="12">
        <f ca="1">SUM(FU63:FU96)-FU80-FU79-FU78-FU77-FU76-FU75-FU74-FU73-FU72-FU71-FU70-FU68-FU67</f>
        <v>12471215.066666663</v>
      </c>
      <c r="FV62" s="12">
        <f t="shared" si="120"/>
        <v>15170008.412257487</v>
      </c>
      <c r="FW62" s="43">
        <f t="shared" si="56"/>
        <v>0.43103901218213864</v>
      </c>
      <c r="FX62" s="12">
        <f ca="1">SUM(FX63:FX96)-FX80-FX79-FX78-FX77-FX76-FX75-FX74-FX73-FX72-FX71-FX70-FX68-FX67</f>
        <v>0</v>
      </c>
      <c r="FY62" s="12">
        <f t="shared" si="121"/>
        <v>0</v>
      </c>
      <c r="FZ62" s="43">
        <f t="shared" si="57"/>
        <v>0</v>
      </c>
      <c r="GA62" s="12">
        <f ca="1">SUM(GA63:GA96)-GA80-GA79-GA78-GA77-GA76-GA75-GA74-GA73-GA72-GA71-GA70-GA68-GA67</f>
        <v>21557.866666666665</v>
      </c>
      <c r="GB62" s="12">
        <f t="shared" si="122"/>
        <v>26223.027743123414</v>
      </c>
      <c r="GC62" s="43">
        <f t="shared" si="58"/>
        <v>0.49479298958597923</v>
      </c>
      <c r="GD62" s="12">
        <f ca="1">SUM(GD63:GD96)-GD80-GD79-GD78-GD77-GD76-GD75-GD74-GD73-GD72-GD71-GD70-GD68-GD67</f>
        <v>31933.333333333336</v>
      </c>
      <c r="GE62" s="12">
        <f t="shared" si="123"/>
        <v>38843.764036503664</v>
      </c>
      <c r="GF62" s="43">
        <f t="shared" si="59"/>
        <v>3.2044494488385747E-3</v>
      </c>
      <c r="GG62" s="12">
        <f>SUM(GG63:GG96)-GG80-GG79-GG78-GG77-GG76-GG75-GG74-GG73-GG72-GG71-GG70-GG68-GG67</f>
        <v>110585.97333333333</v>
      </c>
      <c r="GH62" s="27">
        <f t="shared" si="124"/>
        <v>134516.97663592128</v>
      </c>
      <c r="GI62" s="43">
        <f t="shared" si="60"/>
        <v>6.7266641724703521E-2</v>
      </c>
      <c r="GJ62" s="12">
        <f ca="1">SUM(GJ63:GJ96)-GJ80-GJ79-GJ78-GJ77-GJ76-GJ75-GJ74-GJ73-GJ72-GJ71-GJ70-GJ68-GJ67</f>
        <v>0</v>
      </c>
      <c r="GK62" s="13">
        <f t="shared" si="125"/>
        <v>0</v>
      </c>
      <c r="GL62" s="43">
        <f t="shared" si="61"/>
        <v>0</v>
      </c>
      <c r="GM62" s="12">
        <f ca="1">SUM(GM63:GM96)-GM80-GM79-GM78-GM77-GM76-GM75-GM74-GM73-GM72-GM71-GM70-GM68-GM67</f>
        <v>0</v>
      </c>
      <c r="GN62" s="13">
        <f t="shared" si="126"/>
        <v>0</v>
      </c>
      <c r="GO62" s="43">
        <f t="shared" si="62"/>
        <v>0</v>
      </c>
      <c r="GP62" s="12">
        <f ca="1">SUM(GP63:GP96)-GP80-GP79-GP78-GP77-GP76-GP75-GP74-GP73-GP72-GP71-GP70-GP68-GP67</f>
        <v>0</v>
      </c>
      <c r="GQ62" s="12"/>
      <c r="GR62" s="39"/>
      <c r="GS62" s="12">
        <f ca="1">SUM(GS63:GS96)-GS80-GS79-GS78-GS77-GS76-GS75-GS74-GS73-GS72-GS71-GS70-GS68-GS67</f>
        <v>0</v>
      </c>
      <c r="GT62" s="13">
        <f t="shared" si="127"/>
        <v>0</v>
      </c>
      <c r="GU62" s="43">
        <f t="shared" si="63"/>
        <v>0</v>
      </c>
      <c r="GV62" s="12">
        <f ca="1">SUM(GV63:GV96)-GV80-GV79-GV78-GV77-GV76-GV75-GV74-GV73-GV72-GV71-GV70-GV68-GV67</f>
        <v>110585.97333333333</v>
      </c>
      <c r="GW62" s="13">
        <f t="shared" si="128"/>
        <v>134516.97663592125</v>
      </c>
      <c r="GX62" s="56">
        <f t="shared" si="64"/>
        <v>0.5344176051948758</v>
      </c>
    </row>
    <row r="63" spans="1:206">
      <c r="A63" s="18">
        <v>201</v>
      </c>
      <c r="B63" s="3" t="s">
        <v>537</v>
      </c>
      <c r="C63" s="3" t="s">
        <v>352</v>
      </c>
      <c r="D63" s="12">
        <f t="shared" ref="D63:D96" si="143">E63+AT63+BV63+CF63+FU63+FX63+GA63+GD63+GG63</f>
        <v>13305723.1</v>
      </c>
      <c r="E63" s="12">
        <f t="shared" ref="E63:E96" si="144">F63+I63+L63+O63+S63+AQ63+V63+Y63+AB63+AE63+AN63</f>
        <v>4189760.8</v>
      </c>
      <c r="F63" s="13">
        <v>1713864</v>
      </c>
      <c r="G63" s="26">
        <f t="shared" si="69"/>
        <v>2084747.2486427447</v>
      </c>
      <c r="H63" s="40">
        <f t="shared" si="70"/>
        <v>2.5093127193773084E-2</v>
      </c>
      <c r="I63" s="13">
        <v>1125042</v>
      </c>
      <c r="J63" s="13">
        <f t="shared" si="71"/>
        <v>1368503.1099944513</v>
      </c>
      <c r="K63" s="40">
        <f t="shared" si="5"/>
        <v>3.0304163248709132E-2</v>
      </c>
      <c r="L63" s="13">
        <v>771238.8</v>
      </c>
      <c r="M63" s="13">
        <f t="shared" si="72"/>
        <v>938136.261889235</v>
      </c>
      <c r="N63" s="40">
        <f t="shared" si="6"/>
        <v>2.5093127193773088E-2</v>
      </c>
      <c r="O63" s="13">
        <f ca="1">'13年1-9支出明细'!I58/9*12</f>
        <v>89032</v>
      </c>
      <c r="P63" s="13">
        <v>367938</v>
      </c>
      <c r="Q63" s="13">
        <f t="shared" si="73"/>
        <v>108298.68475045908</v>
      </c>
      <c r="R63" s="43">
        <f t="shared" si="7"/>
        <v>1.333616937138817E-2</v>
      </c>
      <c r="S63" s="13">
        <f ca="1">'13年1-9支出明细'!K58/9*12</f>
        <v>191260</v>
      </c>
      <c r="T63" s="13">
        <f t="shared" si="74"/>
        <v>232649.00760819489</v>
      </c>
      <c r="U63" s="43">
        <f t="shared" si="8"/>
        <v>7.8534891347611532E-2</v>
      </c>
      <c r="V63" s="13">
        <f ca="1">'13年1-9支出明细'!L58/9*12</f>
        <v>0</v>
      </c>
      <c r="W63" s="13">
        <f t="shared" si="75"/>
        <v>0</v>
      </c>
      <c r="X63" s="43">
        <f t="shared" si="9"/>
        <v>0</v>
      </c>
      <c r="Y63" s="13">
        <f ca="1">'13年1-9支出明细'!M58/9*12</f>
        <v>0</v>
      </c>
      <c r="Z63" s="13">
        <f t="shared" si="76"/>
        <v>0</v>
      </c>
      <c r="AA63" s="43">
        <f t="shared" si="10"/>
        <v>0</v>
      </c>
      <c r="AB63" s="13">
        <f ca="1">'13年1-9支出明细'!N58/9*12</f>
        <v>0</v>
      </c>
      <c r="AC63" s="13">
        <f t="shared" si="77"/>
        <v>0</v>
      </c>
      <c r="AD63" s="43">
        <f t="shared" si="11"/>
        <v>0</v>
      </c>
      <c r="AE63" s="13">
        <f ca="1">'13年1-9支出明细'!O58/9*12</f>
        <v>0</v>
      </c>
      <c r="AF63" s="13">
        <f t="shared" si="78"/>
        <v>0</v>
      </c>
      <c r="AG63" s="43">
        <f t="shared" si="12"/>
        <v>0</v>
      </c>
      <c r="AH63" s="13">
        <f ca="1">'13年1-9支出明细'!P58/9*12</f>
        <v>0</v>
      </c>
      <c r="AI63" s="13">
        <f t="shared" si="79"/>
        <v>0</v>
      </c>
      <c r="AJ63" s="43">
        <f t="shared" si="13"/>
        <v>0</v>
      </c>
      <c r="AK63" s="13">
        <f ca="1">'13年1-9支出明细'!Q58/9*12</f>
        <v>0</v>
      </c>
      <c r="AL63" s="13">
        <f t="shared" si="80"/>
        <v>0</v>
      </c>
      <c r="AM63" s="43">
        <f t="shared" si="14"/>
        <v>0</v>
      </c>
      <c r="AN63" s="13">
        <f ca="1">'13年1-9支出明细'!R58/9*12</f>
        <v>0</v>
      </c>
      <c r="AO63" s="13">
        <f t="shared" si="81"/>
        <v>0</v>
      </c>
      <c r="AP63" s="43">
        <f t="shared" si="15"/>
        <v>0</v>
      </c>
      <c r="AQ63" s="13">
        <f ca="1">'13年1-9支出明细'!S58/9*12</f>
        <v>299324</v>
      </c>
      <c r="AR63" s="13">
        <f t="shared" si="82"/>
        <v>364098.25135059777</v>
      </c>
      <c r="AS63" s="43">
        <f t="shared" si="16"/>
        <v>6.0304953796771879E-2</v>
      </c>
      <c r="AT63" s="12">
        <f>AW63+AZ63+BC63+BF63+BI63+BL63+BM63</f>
        <v>8229314.0600000005</v>
      </c>
      <c r="AU63" s="31">
        <f t="shared" si="83"/>
        <v>10010152.406959977</v>
      </c>
      <c r="AV63" s="43">
        <f t="shared" si="17"/>
        <v>7.882875778314162E-2</v>
      </c>
      <c r="AW63" s="13">
        <f ca="1">'13年1-9支出明细'!U58/9*12</f>
        <v>0</v>
      </c>
      <c r="AX63" s="13">
        <f t="shared" si="84"/>
        <v>0</v>
      </c>
      <c r="AY63" s="43">
        <f t="shared" si="18"/>
        <v>0</v>
      </c>
      <c r="AZ63" s="13">
        <f ca="1">'13年1-9支出明细'!V58/9*12</f>
        <v>0</v>
      </c>
      <c r="BA63" s="13">
        <f t="shared" si="85"/>
        <v>0</v>
      </c>
      <c r="BB63" s="43">
        <f t="shared" si="19"/>
        <v>0</v>
      </c>
      <c r="BC63" s="13">
        <f ca="1">'13年1-9支出明细'!W58/9*12</f>
        <v>0</v>
      </c>
      <c r="BD63" s="13">
        <f t="shared" si="86"/>
        <v>0</v>
      </c>
      <c r="BE63" s="43">
        <f t="shared" si="20"/>
        <v>0</v>
      </c>
      <c r="BF63" s="13">
        <f ca="1">'13年1-9支出明细'!X58/9*12</f>
        <v>103235.23999999999</v>
      </c>
      <c r="BG63" s="13">
        <f t="shared" si="87"/>
        <v>125575.53140329302</v>
      </c>
      <c r="BH63" s="43">
        <f t="shared" si="21"/>
        <v>0.15187811747740293</v>
      </c>
      <c r="BI63" s="13">
        <f ca="1">'13年1-9支出明细'!Y58/9*12</f>
        <v>81871.866666666669</v>
      </c>
      <c r="BJ63" s="13">
        <f t="shared" si="88"/>
        <v>99589.085700253316</v>
      </c>
      <c r="BK63" s="43">
        <f t="shared" si="22"/>
        <v>4.0500325601276713E-2</v>
      </c>
      <c r="BL63" s="13">
        <f ca="1">'13年1-9支出明细'!Z58/9*12</f>
        <v>7975217.2133333338</v>
      </c>
      <c r="BM63" s="13">
        <f ca="1">Sheet2!EP57+Sheet2!V57</f>
        <v>68989.740000000005</v>
      </c>
      <c r="BN63" s="13">
        <f t="shared" si="89"/>
        <v>9701068.5461768992</v>
      </c>
      <c r="BO63" s="43">
        <f t="shared" si="23"/>
        <v>9.0177135904204259E-2</v>
      </c>
      <c r="BP63" s="13">
        <f ca="1">'13年1-9支出明细'!AB58/9*12</f>
        <v>22095.119999999999</v>
      </c>
      <c r="BQ63" s="13">
        <f t="shared" si="90"/>
        <v>26876.543662992673</v>
      </c>
      <c r="BR63" s="43">
        <f t="shared" si="24"/>
        <v>4.8745956501296426E-3</v>
      </c>
      <c r="BS63" s="13">
        <f ca="1">'13年1-9支出明细'!AC58/9*12</f>
        <v>37571.199999999997</v>
      </c>
      <c r="BT63" s="13">
        <f t="shared" si="91"/>
        <v>45701.675178547579</v>
      </c>
      <c r="BU63" s="43">
        <f t="shared" si="25"/>
        <v>3.349573665283441E-2</v>
      </c>
      <c r="BV63" s="12">
        <f t="shared" si="130"/>
        <v>17931</v>
      </c>
      <c r="BW63" s="30">
        <f t="shared" si="92"/>
        <v>21811.300613941978</v>
      </c>
      <c r="BX63" s="43">
        <f t="shared" si="26"/>
        <v>6.7046397102351512E-5</v>
      </c>
      <c r="BY63" s="13">
        <f ca="1">'13年1-9支出明细'!AE58/9*12</f>
        <v>17931</v>
      </c>
      <c r="BZ63" s="13">
        <f t="shared" si="93"/>
        <v>21811.300613941974</v>
      </c>
      <c r="CA63" s="43">
        <f t="shared" si="27"/>
        <v>7.7613212025303148E-5</v>
      </c>
      <c r="CB63" s="13">
        <f ca="1">'13年1-9支出明细'!AF58/9*12</f>
        <v>0</v>
      </c>
      <c r="CC63" s="13">
        <f ca="1">Sheet2!BP57+Sheet2!ET57</f>
        <v>0</v>
      </c>
      <c r="CD63" s="13">
        <f t="shared" si="94"/>
        <v>0</v>
      </c>
      <c r="CE63" s="43">
        <f t="shared" si="28"/>
        <v>0</v>
      </c>
      <c r="CF63" s="12">
        <f>CI63+CL63+CO63+CR63+CU63+CX63++DB63+DE63+DH63+DL63+DV63+DY63+EI63+EL63+EO63+ER63+EU63+EX63+FA63+FD63+FE63+FH63+FK63+FN63+FR63</f>
        <v>64703.333333333336</v>
      </c>
      <c r="CG63" s="30">
        <f t="shared" si="95"/>
        <v>78705.250909454349</v>
      </c>
      <c r="CH63" s="43">
        <f t="shared" si="29"/>
        <v>6.6671225136085571E-4</v>
      </c>
      <c r="CI63" s="13">
        <f ca="1">'13年1-9支出明细'!AI58/9*12</f>
        <v>0</v>
      </c>
      <c r="CJ63" s="13">
        <f t="shared" si="96"/>
        <v>0</v>
      </c>
      <c r="CK63" s="43">
        <f t="shared" si="30"/>
        <v>0</v>
      </c>
      <c r="CL63" s="13">
        <f ca="1">'13年1-9支出明细'!AJ58/9*12</f>
        <v>0</v>
      </c>
      <c r="CM63" s="13">
        <f t="shared" si="97"/>
        <v>0</v>
      </c>
      <c r="CN63" s="43">
        <f t="shared" si="31"/>
        <v>0</v>
      </c>
      <c r="CO63" s="13">
        <f ca="1">'13年1-9支出明细'!AK58/9*12</f>
        <v>0</v>
      </c>
      <c r="CP63" s="13">
        <f t="shared" si="98"/>
        <v>0</v>
      </c>
      <c r="CQ63" s="43">
        <f t="shared" si="32"/>
        <v>0</v>
      </c>
      <c r="CR63" s="13">
        <f ca="1">'13年1-9支出明细'!AL58/9*12</f>
        <v>0</v>
      </c>
      <c r="CS63" s="13">
        <f t="shared" si="99"/>
        <v>0</v>
      </c>
      <c r="CT63" s="43">
        <f t="shared" si="33"/>
        <v>0</v>
      </c>
      <c r="CU63" s="13">
        <f ca="1">'13年1-9支出明细'!AM58/9*12</f>
        <v>0</v>
      </c>
      <c r="CV63" s="13">
        <f t="shared" si="100"/>
        <v>0</v>
      </c>
      <c r="CW63" s="43">
        <f t="shared" si="34"/>
        <v>0</v>
      </c>
      <c r="CX63" s="13">
        <f ca="1">'13年1-9支出明细'!AN58/9*12</f>
        <v>0</v>
      </c>
      <c r="CY63" s="13">
        <f t="shared" si="101"/>
        <v>0</v>
      </c>
      <c r="CZ63" s="13">
        <f ca="1">Sheet2!DG57+Sheet2!AD57</f>
        <v>0</v>
      </c>
      <c r="DA63" s="43">
        <f t="shared" si="35"/>
        <v>0</v>
      </c>
      <c r="DB63" s="13">
        <f ca="1">'13年1-9支出明细'!AP58/9*12</f>
        <v>0</v>
      </c>
      <c r="DC63" s="13">
        <f t="shared" si="102"/>
        <v>0</v>
      </c>
      <c r="DD63" s="43">
        <f t="shared" si="36"/>
        <v>0</v>
      </c>
      <c r="DE63" s="13">
        <f ca="1">'13年1-9支出明细'!AQ58/9*12</f>
        <v>0</v>
      </c>
      <c r="DF63" s="13">
        <f t="shared" si="103"/>
        <v>0</v>
      </c>
      <c r="DG63" s="43">
        <f t="shared" si="37"/>
        <v>0</v>
      </c>
      <c r="DH63" s="13">
        <f ca="1">'13年1-9支出明细'!AR58/9*12</f>
        <v>0</v>
      </c>
      <c r="DI63" s="13">
        <f ca="1">Sheet2!DK57+Sheet2!AH57</f>
        <v>0</v>
      </c>
      <c r="DJ63" s="13"/>
      <c r="DK63" s="43">
        <f t="shared" si="38"/>
        <v>0</v>
      </c>
      <c r="DL63" s="13">
        <f ca="1">'13年1-9支出明细'!AT58/9*12</f>
        <v>0</v>
      </c>
      <c r="DM63" s="13">
        <f t="shared" si="104"/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43">
        <f t="shared" si="40"/>
        <v>0</v>
      </c>
      <c r="DV63" s="13">
        <f ca="1">'13年1-9支出明细'!BB58/9*12</f>
        <v>5937.333333333333</v>
      </c>
      <c r="DW63" s="13">
        <f t="shared" si="105"/>
        <v>7222.182933384167</v>
      </c>
      <c r="DX63" s="43">
        <f t="shared" si="41"/>
        <v>2.6246332409534737E-3</v>
      </c>
      <c r="DY63" s="13">
        <f ca="1">'13年1-9支出明细'!BC58/9*12</f>
        <v>0</v>
      </c>
      <c r="DZ63" s="13">
        <f t="shared" si="106"/>
        <v>0</v>
      </c>
      <c r="EA63" s="43">
        <f t="shared" si="42"/>
        <v>0</v>
      </c>
      <c r="EB63" s="13">
        <f ca="1">'13年1-9支出明细'!BD58/9*12</f>
        <v>0</v>
      </c>
      <c r="EC63" s="13">
        <f t="shared" si="107"/>
        <v>0</v>
      </c>
      <c r="ED63" s="43">
        <f t="shared" si="43"/>
        <v>0</v>
      </c>
      <c r="EE63" s="13">
        <f ca="1">'13年1-9支出明细'!BE58/9*12</f>
        <v>0</v>
      </c>
      <c r="EF63" s="13">
        <f t="shared" si="108"/>
        <v>0</v>
      </c>
      <c r="EG63" s="13">
        <v>0</v>
      </c>
      <c r="EH63" s="43">
        <f t="shared" si="44"/>
        <v>0</v>
      </c>
      <c r="EI63" s="13">
        <f ca="1">'13年1-9支出明细'!BG58/9*12</f>
        <v>0</v>
      </c>
      <c r="EJ63" s="13">
        <f t="shared" si="109"/>
        <v>0</v>
      </c>
      <c r="EK63" s="43">
        <f t="shared" si="45"/>
        <v>0</v>
      </c>
      <c r="EL63" s="13">
        <f ca="1">'13年1-9支出明细'!BH58/9*12</f>
        <v>0</v>
      </c>
      <c r="EM63" s="13">
        <f t="shared" si="110"/>
        <v>0</v>
      </c>
      <c r="EN63" s="43">
        <f t="shared" si="46"/>
        <v>0</v>
      </c>
      <c r="EO63" s="13">
        <f ca="1">'13年1-9支出明细'!BI58/9*12</f>
        <v>5066.666666666667</v>
      </c>
      <c r="EP63" s="13">
        <f t="shared" si="111"/>
        <v>6163.1024358544428</v>
      </c>
      <c r="EQ63" s="43">
        <f t="shared" si="47"/>
        <v>4.2267236829445594E-3</v>
      </c>
      <c r="ER63" s="13">
        <f ca="1">'13年1-9支出明细'!BJ58/9*12</f>
        <v>0</v>
      </c>
      <c r="ES63" s="13">
        <f t="shared" si="112"/>
        <v>0</v>
      </c>
      <c r="ET63" s="43">
        <f t="shared" si="48"/>
        <v>0</v>
      </c>
      <c r="EU63" s="13">
        <f ca="1">'13年1-9支出明细'!BK58/9*12</f>
        <v>50952</v>
      </c>
      <c r="EV63" s="13">
        <f t="shared" si="113"/>
        <v>61978.104337826764</v>
      </c>
      <c r="EW63" s="43">
        <f t="shared" si="49"/>
        <v>2.7764846989275289E-2</v>
      </c>
      <c r="EX63" s="13">
        <f ca="1">'13年1-9支出明细'!BL58/9*12</f>
        <v>0</v>
      </c>
      <c r="EY63" s="13">
        <f t="shared" si="114"/>
        <v>0</v>
      </c>
      <c r="EZ63" s="43">
        <f t="shared" si="50"/>
        <v>0</v>
      </c>
      <c r="FA63" s="13">
        <f ca="1">'13年1-9支出明细'!BM58/9*12</f>
        <v>0</v>
      </c>
      <c r="FB63" s="13">
        <f t="shared" si="115"/>
        <v>0</v>
      </c>
      <c r="FC63" s="43">
        <f t="shared" si="51"/>
        <v>0</v>
      </c>
      <c r="FD63" s="13">
        <f ca="1">'13年1-9支出明细'!BN58/9*12</f>
        <v>2747.3333333333335</v>
      </c>
      <c r="FE63" s="13">
        <f ca="1">Sheet2!EX57+Sheet2!BF57</f>
        <v>0</v>
      </c>
      <c r="FF63" s="13">
        <f t="shared" si="116"/>
        <v>3341.8612023889682</v>
      </c>
      <c r="FG63" s="43">
        <f t="shared" si="52"/>
        <v>2.1016838613578167E-3</v>
      </c>
      <c r="FH63" s="13">
        <f ca="1">'13年1-9支出明细'!BP58/9*12</f>
        <v>0</v>
      </c>
      <c r="FI63" s="13">
        <f t="shared" si="117"/>
        <v>0</v>
      </c>
      <c r="FJ63" s="43">
        <f t="shared" si="53"/>
        <v>0</v>
      </c>
      <c r="FK63" s="13">
        <f ca="1">'13年1-9支出明细'!BQ58/9*12</f>
        <v>0</v>
      </c>
      <c r="FL63" s="13">
        <f t="shared" si="118"/>
        <v>0</v>
      </c>
      <c r="FM63" s="43">
        <f t="shared" si="54"/>
        <v>0</v>
      </c>
      <c r="FN63" s="13">
        <f ca="1">'13年1-9支出明细'!BR58/9*12</f>
        <v>0</v>
      </c>
      <c r="FO63" s="13">
        <v>16250</v>
      </c>
      <c r="FP63" s="13"/>
      <c r="FQ63" s="43"/>
      <c r="FR63" s="13">
        <f ca="1">'13年1-9支出明细'!BT58/9*12</f>
        <v>0</v>
      </c>
      <c r="FS63" s="13">
        <f t="shared" si="119"/>
        <v>0</v>
      </c>
      <c r="FT63" s="43">
        <f t="shared" si="55"/>
        <v>0</v>
      </c>
      <c r="FU63" s="12">
        <f ca="1">'13年1-9支出明细'!BU58/9*12</f>
        <v>681195.2666666666</v>
      </c>
      <c r="FV63" s="12">
        <f t="shared" si="120"/>
        <v>828607.14617483865</v>
      </c>
      <c r="FW63" s="43">
        <f t="shared" si="56"/>
        <v>2.3543955683351745E-2</v>
      </c>
      <c r="FX63" s="12">
        <f ca="1">'13年1-9支出明细'!BV58/9*12</f>
        <v>0</v>
      </c>
      <c r="FY63" s="12">
        <f t="shared" si="121"/>
        <v>0</v>
      </c>
      <c r="FZ63" s="43">
        <f t="shared" si="57"/>
        <v>0</v>
      </c>
      <c r="GA63" s="12">
        <f ca="1">'13年1-9支出明细'!BW58/9*12</f>
        <v>0</v>
      </c>
      <c r="GB63" s="12">
        <f t="shared" si="122"/>
        <v>0</v>
      </c>
      <c r="GC63" s="43">
        <f t="shared" si="58"/>
        <v>0</v>
      </c>
      <c r="GD63" s="12">
        <f ca="1">'13年1-9支出明细'!BX58/9*12</f>
        <v>21666.666666666668</v>
      </c>
      <c r="GE63" s="12">
        <f t="shared" si="123"/>
        <v>26355.372258588079</v>
      </c>
      <c r="GF63" s="43">
        <f t="shared" si="59"/>
        <v>2.1742089162265902E-3</v>
      </c>
      <c r="GG63" s="27">
        <f>GJ63+GM63+GP63+GS63+GV63</f>
        <v>101151.97333333333</v>
      </c>
      <c r="GH63" s="27">
        <f t="shared" si="124"/>
        <v>123041.44208726652</v>
      </c>
      <c r="GI63" s="43">
        <f t="shared" si="60"/>
        <v>6.1528178889837186E-2</v>
      </c>
      <c r="GJ63" s="13">
        <f ca="1">'13年1-9支出明细'!BZ58/9*12</f>
        <v>0</v>
      </c>
      <c r="GK63" s="13">
        <f t="shared" si="125"/>
        <v>0</v>
      </c>
      <c r="GL63" s="43">
        <f t="shared" si="61"/>
        <v>0</v>
      </c>
      <c r="GM63" s="13">
        <f ca="1">'13年1-9支出明细'!CA58/9*12</f>
        <v>0</v>
      </c>
      <c r="GN63" s="13">
        <f t="shared" si="126"/>
        <v>0</v>
      </c>
      <c r="GO63" s="43">
        <f t="shared" si="62"/>
        <v>0</v>
      </c>
      <c r="GP63" s="13">
        <f ca="1">'13年1-9支出明细'!CB58/9*12</f>
        <v>0</v>
      </c>
      <c r="GQ63" s="13"/>
      <c r="GR63" s="40"/>
      <c r="GS63" s="13">
        <f ca="1">'13年1-9支出明细'!CC58/9*12</f>
        <v>0</v>
      </c>
      <c r="GT63" s="13">
        <f t="shared" si="127"/>
        <v>0</v>
      </c>
      <c r="GU63" s="43">
        <f t="shared" si="63"/>
        <v>0</v>
      </c>
      <c r="GV63" s="13">
        <f ca="1">'13年1-9支出明细'!CD58/9*12</f>
        <v>101151.97333333333</v>
      </c>
      <c r="GW63" s="13">
        <f t="shared" si="128"/>
        <v>123041.44208726649</v>
      </c>
      <c r="GX63" s="56">
        <f t="shared" si="64"/>
        <v>0.48882687125783708</v>
      </c>
    </row>
    <row r="64" spans="1:206">
      <c r="A64" s="18">
        <v>202</v>
      </c>
      <c r="B64" s="3" t="s">
        <v>538</v>
      </c>
      <c r="C64" s="3" t="s">
        <v>353</v>
      </c>
      <c r="D64" s="12">
        <f t="shared" si="143"/>
        <v>9037625.2433333341</v>
      </c>
      <c r="E64" s="12">
        <f t="shared" si="144"/>
        <v>957106.33333333337</v>
      </c>
      <c r="F64" s="13">
        <v>417060</v>
      </c>
      <c r="G64" s="26">
        <f t="shared" si="69"/>
        <v>507312.53326923441</v>
      </c>
      <c r="H64" s="40">
        <f t="shared" si="70"/>
        <v>6.1062835951014799E-3</v>
      </c>
      <c r="I64" s="13">
        <v>315836</v>
      </c>
      <c r="J64" s="13">
        <f t="shared" si="71"/>
        <v>384183.47781523498</v>
      </c>
      <c r="K64" s="40">
        <f t="shared" si="5"/>
        <v>8.5073674616763621E-3</v>
      </c>
      <c r="L64" s="13">
        <v>187677</v>
      </c>
      <c r="M64" s="13">
        <f t="shared" si="72"/>
        <v>228290.63997115547</v>
      </c>
      <c r="N64" s="40">
        <f t="shared" si="6"/>
        <v>6.1062835951014808E-3</v>
      </c>
      <c r="O64" s="13">
        <f ca="1">'13年1-9支出明细'!I59/9*12</f>
        <v>36533.333333333328</v>
      </c>
      <c r="P64" s="13">
        <v>0</v>
      </c>
      <c r="Q64" s="13">
        <f t="shared" si="73"/>
        <v>44439.212300634659</v>
      </c>
      <c r="R64" s="43">
        <f t="shared" si="7"/>
        <v>5.4723551198975024E-3</v>
      </c>
      <c r="S64" s="13">
        <f ca="1">'13年1-9支出明细'!K59/9*12</f>
        <v>0</v>
      </c>
      <c r="T64" s="13">
        <f t="shared" si="74"/>
        <v>0</v>
      </c>
      <c r="U64" s="43">
        <f t="shared" si="8"/>
        <v>0</v>
      </c>
      <c r="V64" s="13">
        <f ca="1">'13年1-9支出明细'!L59/9*12</f>
        <v>0</v>
      </c>
      <c r="W64" s="13">
        <f t="shared" si="75"/>
        <v>0</v>
      </c>
      <c r="X64" s="43">
        <f t="shared" si="9"/>
        <v>0</v>
      </c>
      <c r="Y64" s="13">
        <f ca="1">'13年1-9支出明细'!M59/9*12</f>
        <v>0</v>
      </c>
      <c r="Z64" s="13">
        <f t="shared" si="76"/>
        <v>0</v>
      </c>
      <c r="AA64" s="43">
        <f t="shared" si="10"/>
        <v>0</v>
      </c>
      <c r="AB64" s="13">
        <f ca="1">'13年1-9支出明细'!N59/9*12</f>
        <v>0</v>
      </c>
      <c r="AC64" s="13">
        <f t="shared" si="77"/>
        <v>0</v>
      </c>
      <c r="AD64" s="43">
        <f t="shared" si="11"/>
        <v>0</v>
      </c>
      <c r="AE64" s="13">
        <f ca="1">'13年1-9支出明细'!O59/9*12</f>
        <v>0</v>
      </c>
      <c r="AF64" s="13">
        <f t="shared" si="78"/>
        <v>0</v>
      </c>
      <c r="AG64" s="43">
        <f t="shared" si="12"/>
        <v>0</v>
      </c>
      <c r="AH64" s="13">
        <f ca="1">'13年1-9支出明细'!P59/9*12</f>
        <v>0</v>
      </c>
      <c r="AI64" s="13">
        <f t="shared" si="79"/>
        <v>0</v>
      </c>
      <c r="AJ64" s="43">
        <f t="shared" si="13"/>
        <v>0</v>
      </c>
      <c r="AK64" s="13">
        <f ca="1">'13年1-9支出明细'!Q59/9*12</f>
        <v>0</v>
      </c>
      <c r="AL64" s="13">
        <f t="shared" si="80"/>
        <v>0</v>
      </c>
      <c r="AM64" s="43">
        <f t="shared" si="14"/>
        <v>0</v>
      </c>
      <c r="AN64" s="13">
        <f ca="1">'13年1-9支出明细'!R59/9*12</f>
        <v>0</v>
      </c>
      <c r="AO64" s="13">
        <f t="shared" si="81"/>
        <v>0</v>
      </c>
      <c r="AP64" s="43">
        <f t="shared" si="15"/>
        <v>0</v>
      </c>
      <c r="AQ64" s="13">
        <f ca="1">'13年1-9支出明细'!S59/9*12</f>
        <v>0</v>
      </c>
      <c r="AR64" s="13">
        <f t="shared" si="82"/>
        <v>0</v>
      </c>
      <c r="AS64" s="43">
        <f t="shared" si="16"/>
        <v>0</v>
      </c>
      <c r="AT64" s="12">
        <f>AW64+AZ64+BC64+BF64+BI64+BL64+BM64</f>
        <v>8022101.8433333337</v>
      </c>
      <c r="AU64" s="31">
        <f t="shared" si="83"/>
        <v>9758099.0943394899</v>
      </c>
      <c r="AV64" s="43">
        <f t="shared" si="17"/>
        <v>7.6843867971155944E-2</v>
      </c>
      <c r="AW64" s="13">
        <f ca="1">'13年1-9支出明细'!U59/9*12</f>
        <v>7847569.666666666</v>
      </c>
      <c r="AX64" s="13">
        <f t="shared" si="84"/>
        <v>9545797.8410863355</v>
      </c>
      <c r="AY64" s="43">
        <f t="shared" si="18"/>
        <v>1</v>
      </c>
      <c r="AZ64" s="13">
        <f ca="1">'13年1-9支出明细'!V59/9*12</f>
        <v>0</v>
      </c>
      <c r="BA64" s="13">
        <f t="shared" si="85"/>
        <v>0</v>
      </c>
      <c r="BB64" s="43">
        <f t="shared" si="19"/>
        <v>0</v>
      </c>
      <c r="BC64" s="13">
        <f ca="1">'13年1-9支出明细'!W59/9*12</f>
        <v>0</v>
      </c>
      <c r="BD64" s="13">
        <f t="shared" si="86"/>
        <v>0</v>
      </c>
      <c r="BE64" s="43">
        <f t="shared" si="20"/>
        <v>0</v>
      </c>
      <c r="BF64" s="13">
        <f ca="1">'13年1-9支出明细'!X59/9*12</f>
        <v>5413.48</v>
      </c>
      <c r="BG64" s="13">
        <f t="shared" si="87"/>
        <v>6584.9667975886787</v>
      </c>
      <c r="BH64" s="43">
        <f t="shared" si="21"/>
        <v>7.9642295731726029E-3</v>
      </c>
      <c r="BI64" s="13">
        <f ca="1">'13年1-9支出明细'!Y59/9*12</f>
        <v>413.15999999999997</v>
      </c>
      <c r="BJ64" s="13">
        <f t="shared" si="88"/>
        <v>502.56856626268842</v>
      </c>
      <c r="BK64" s="43">
        <f t="shared" si="22"/>
        <v>2.0438173949973234E-4</v>
      </c>
      <c r="BL64" s="13">
        <f ca="1">'13年1-9支出明细'!Z59/9*12</f>
        <v>164192.66666666669</v>
      </c>
      <c r="BM64" s="13">
        <f ca="1">Sheet2!EP58+Sheet2!V58</f>
        <v>4512.87</v>
      </c>
      <c r="BN64" s="13">
        <f t="shared" si="89"/>
        <v>199724.25471370461</v>
      </c>
      <c r="BO64" s="43">
        <f t="shared" si="23"/>
        <v>1.8565543759384573E-3</v>
      </c>
      <c r="BP64" s="13">
        <f ca="1">'13年1-9支出明细'!AB59/9*12</f>
        <v>4517.16</v>
      </c>
      <c r="BQ64" s="13">
        <f t="shared" si="90"/>
        <v>5494.6815393047873</v>
      </c>
      <c r="BR64" s="43">
        <f t="shared" si="24"/>
        <v>9.9656976232487607E-4</v>
      </c>
      <c r="BS64" s="13">
        <f ca="1">'13年1-9支出明细'!AC59/9*12</f>
        <v>1500</v>
      </c>
      <c r="BT64" s="13">
        <f t="shared" si="91"/>
        <v>1824.6026948253282</v>
      </c>
      <c r="BU64" s="43">
        <f t="shared" si="25"/>
        <v>1.3372903974121567E-3</v>
      </c>
      <c r="BV64" s="12">
        <f t="shared" si="130"/>
        <v>558.13333333333333</v>
      </c>
      <c r="BW64" s="30">
        <f t="shared" si="92"/>
        <v>678.91438938122883</v>
      </c>
      <c r="BX64" s="43">
        <f t="shared" si="26"/>
        <v>2.0869348671421442E-6</v>
      </c>
      <c r="BY64" s="13">
        <f ca="1">'13年1-9支出明细'!AE59/9*12</f>
        <v>558.13333333333333</v>
      </c>
      <c r="BZ64" s="13">
        <f t="shared" si="93"/>
        <v>678.91438938122894</v>
      </c>
      <c r="CA64" s="43">
        <f t="shared" si="27"/>
        <v>2.4158452254971392E-6</v>
      </c>
      <c r="CB64" s="13">
        <f ca="1">'13年1-9支出明细'!AF59/9*12</f>
        <v>0</v>
      </c>
      <c r="CC64" s="13">
        <f ca="1">Sheet2!BP58+Sheet2!ET58</f>
        <v>0</v>
      </c>
      <c r="CD64" s="13">
        <f t="shared" si="94"/>
        <v>0</v>
      </c>
      <c r="CE64" s="43">
        <f t="shared" si="28"/>
        <v>0</v>
      </c>
      <c r="CF64" s="12">
        <f>CI64+CL64+CO64+CR64+CU64+CX64++DB64+DE64+DH64+DL64+DV64+DY64+EI64+EL64+EO64+ER64+EU64+EX64+FA64+FD64+FE64+FH64+FK64+FN64+FR64</f>
        <v>7485.3333333333339</v>
      </c>
      <c r="CG64" s="30">
        <f t="shared" si="95"/>
        <v>9105.1729144439068</v>
      </c>
      <c r="CH64" s="43">
        <f t="shared" si="29"/>
        <v>7.7129927961255864E-5</v>
      </c>
      <c r="CI64" s="13">
        <f ca="1">'13年1-9支出明细'!AI59/9*12</f>
        <v>0</v>
      </c>
      <c r="CJ64" s="13">
        <f t="shared" si="96"/>
        <v>0</v>
      </c>
      <c r="CK64" s="43">
        <f t="shared" si="30"/>
        <v>0</v>
      </c>
      <c r="CL64" s="13">
        <f ca="1">'13年1-9支出明细'!AJ59/9*12</f>
        <v>0</v>
      </c>
      <c r="CM64" s="13">
        <f t="shared" si="97"/>
        <v>0</v>
      </c>
      <c r="CN64" s="43">
        <f t="shared" si="31"/>
        <v>0</v>
      </c>
      <c r="CO64" s="13">
        <f ca="1">'13年1-9支出明细'!AK59/9*12</f>
        <v>0</v>
      </c>
      <c r="CP64" s="13">
        <f t="shared" si="98"/>
        <v>0</v>
      </c>
      <c r="CQ64" s="43">
        <f t="shared" si="32"/>
        <v>0</v>
      </c>
      <c r="CR64" s="13">
        <f ca="1">'13年1-9支出明细'!AL59/9*12</f>
        <v>0</v>
      </c>
      <c r="CS64" s="13">
        <f t="shared" si="99"/>
        <v>0</v>
      </c>
      <c r="CT64" s="43">
        <f t="shared" si="33"/>
        <v>0</v>
      </c>
      <c r="CU64" s="13">
        <f ca="1">'13年1-9支出明细'!AM59/9*12</f>
        <v>0</v>
      </c>
      <c r="CV64" s="13">
        <f t="shared" si="100"/>
        <v>0</v>
      </c>
      <c r="CW64" s="43">
        <f t="shared" si="34"/>
        <v>0</v>
      </c>
      <c r="CX64" s="13">
        <f ca="1">'13年1-9支出明细'!AN59/9*12</f>
        <v>0</v>
      </c>
      <c r="CY64" s="13">
        <f t="shared" si="101"/>
        <v>0</v>
      </c>
      <c r="CZ64" s="13">
        <f ca="1">Sheet2!DG58+Sheet2!AD58</f>
        <v>0</v>
      </c>
      <c r="DA64" s="43">
        <f t="shared" si="35"/>
        <v>0</v>
      </c>
      <c r="DB64" s="13">
        <f ca="1">'13年1-9支出明细'!AP59/9*12</f>
        <v>0</v>
      </c>
      <c r="DC64" s="13">
        <f t="shared" si="102"/>
        <v>0</v>
      </c>
      <c r="DD64" s="43">
        <f t="shared" si="36"/>
        <v>0</v>
      </c>
      <c r="DE64" s="13">
        <f ca="1">'13年1-9支出明细'!AQ59/9*12</f>
        <v>0</v>
      </c>
      <c r="DF64" s="13">
        <f t="shared" si="103"/>
        <v>0</v>
      </c>
      <c r="DG64" s="43">
        <f t="shared" si="37"/>
        <v>0</v>
      </c>
      <c r="DH64" s="13">
        <f ca="1">'13年1-9支出明细'!AR59/9*12</f>
        <v>0</v>
      </c>
      <c r="DI64" s="13">
        <f ca="1">Sheet2!DK58+Sheet2!AH58</f>
        <v>0</v>
      </c>
      <c r="DJ64" s="13"/>
      <c r="DK64" s="43">
        <f t="shared" si="38"/>
        <v>0</v>
      </c>
      <c r="DL64" s="13">
        <f ca="1">'13年1-9支出明细'!AT59/9*12</f>
        <v>0</v>
      </c>
      <c r="DM64" s="13">
        <f t="shared" si="104"/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43">
        <f t="shared" si="40"/>
        <v>0</v>
      </c>
      <c r="DV64" s="13">
        <f ca="1">'13年1-9支出明细'!BB59/9*12</f>
        <v>0</v>
      </c>
      <c r="DW64" s="13">
        <f t="shared" si="105"/>
        <v>0</v>
      </c>
      <c r="DX64" s="43">
        <f t="shared" si="41"/>
        <v>0</v>
      </c>
      <c r="DY64" s="13">
        <f ca="1">'13年1-9支出明细'!BC59/9*12</f>
        <v>0</v>
      </c>
      <c r="DZ64" s="13">
        <f t="shared" si="106"/>
        <v>0</v>
      </c>
      <c r="EA64" s="43">
        <f t="shared" si="42"/>
        <v>0</v>
      </c>
      <c r="EB64" s="13">
        <f ca="1">'13年1-9支出明细'!BD59/9*12</f>
        <v>0</v>
      </c>
      <c r="EC64" s="13">
        <f t="shared" si="107"/>
        <v>0</v>
      </c>
      <c r="ED64" s="43">
        <f t="shared" si="43"/>
        <v>0</v>
      </c>
      <c r="EE64" s="13">
        <f ca="1">'13年1-9支出明细'!BE59/9*12</f>
        <v>0</v>
      </c>
      <c r="EF64" s="13">
        <f t="shared" si="108"/>
        <v>0</v>
      </c>
      <c r="EG64" s="13">
        <v>0</v>
      </c>
      <c r="EH64" s="43">
        <f t="shared" si="44"/>
        <v>0</v>
      </c>
      <c r="EI64" s="13">
        <f ca="1">'13年1-9支出明细'!BG59/9*12</f>
        <v>0</v>
      </c>
      <c r="EJ64" s="13">
        <f t="shared" si="109"/>
        <v>0</v>
      </c>
      <c r="EK64" s="43">
        <f t="shared" si="45"/>
        <v>0</v>
      </c>
      <c r="EL64" s="13">
        <f ca="1">'13年1-9支出明细'!BH59/9*12</f>
        <v>0</v>
      </c>
      <c r="EM64" s="13">
        <f t="shared" si="110"/>
        <v>0</v>
      </c>
      <c r="EN64" s="43">
        <f t="shared" si="46"/>
        <v>0</v>
      </c>
      <c r="EO64" s="13">
        <f ca="1">'13年1-9支出明细'!BI59/9*12</f>
        <v>0</v>
      </c>
      <c r="EP64" s="13">
        <f t="shared" si="111"/>
        <v>0</v>
      </c>
      <c r="EQ64" s="43">
        <f t="shared" si="47"/>
        <v>0</v>
      </c>
      <c r="ER64" s="13">
        <f ca="1">'13年1-9支出明细'!BJ59/9*12</f>
        <v>0</v>
      </c>
      <c r="ES64" s="13">
        <f t="shared" si="112"/>
        <v>0</v>
      </c>
      <c r="ET64" s="43">
        <f t="shared" si="48"/>
        <v>0</v>
      </c>
      <c r="EU64" s="13">
        <f ca="1">'13年1-9支出明细'!BK59/9*12</f>
        <v>4666.666666666667</v>
      </c>
      <c r="EV64" s="13">
        <f t="shared" si="113"/>
        <v>5676.5417172343559</v>
      </c>
      <c r="EW64" s="43">
        <f t="shared" si="49"/>
        <v>2.5429676155980406E-3</v>
      </c>
      <c r="EX64" s="13">
        <f ca="1">'13年1-9支出明细'!BL59/9*12</f>
        <v>0</v>
      </c>
      <c r="EY64" s="13">
        <f t="shared" si="114"/>
        <v>0</v>
      </c>
      <c r="EZ64" s="43">
        <f t="shared" si="50"/>
        <v>0</v>
      </c>
      <c r="FA64" s="13">
        <f ca="1">'13年1-9支出明细'!BM59/9*12</f>
        <v>0</v>
      </c>
      <c r="FB64" s="13">
        <f t="shared" si="115"/>
        <v>0</v>
      </c>
      <c r="FC64" s="43">
        <f t="shared" si="51"/>
        <v>0</v>
      </c>
      <c r="FD64" s="13">
        <f ca="1">'13年1-9支出明细'!BN59/9*12</f>
        <v>568</v>
      </c>
      <c r="FE64" s="13">
        <f ca="1">Sheet2!EX58+Sheet2!BF58</f>
        <v>0</v>
      </c>
      <c r="FF64" s="13">
        <f t="shared" si="116"/>
        <v>690.9162204405244</v>
      </c>
      <c r="FG64" s="43">
        <f t="shared" si="52"/>
        <v>4.3451459594197035E-4</v>
      </c>
      <c r="FH64" s="13">
        <f ca="1">'13年1-9支出明细'!BP59/9*12</f>
        <v>0</v>
      </c>
      <c r="FI64" s="13">
        <f t="shared" si="117"/>
        <v>0</v>
      </c>
      <c r="FJ64" s="43">
        <f t="shared" si="53"/>
        <v>0</v>
      </c>
      <c r="FK64" s="13">
        <f ca="1">'13年1-9支出明细'!BQ59/9*12</f>
        <v>2250.6666666666665</v>
      </c>
      <c r="FL64" s="13">
        <f t="shared" si="118"/>
        <v>2737.7149767690262</v>
      </c>
      <c r="FM64" s="43">
        <f t="shared" si="54"/>
        <v>1.5184840347776023E-2</v>
      </c>
      <c r="FN64" s="13">
        <f ca="1">'13年1-9支出明细'!BR59/9*12</f>
        <v>0</v>
      </c>
      <c r="FO64" s="13">
        <v>0</v>
      </c>
      <c r="FP64" s="13"/>
      <c r="FQ64" s="43"/>
      <c r="FR64" s="13">
        <f ca="1">'13年1-9支出明细'!BT59/9*12</f>
        <v>0</v>
      </c>
      <c r="FS64" s="13">
        <f t="shared" si="119"/>
        <v>0</v>
      </c>
      <c r="FT64" s="43">
        <f t="shared" si="55"/>
        <v>0</v>
      </c>
      <c r="FU64" s="12">
        <f ca="1">'13年1-9支出明细'!BU59/9*12</f>
        <v>50373.599999999991</v>
      </c>
      <c r="FV64" s="12">
        <f t="shared" si="120"/>
        <v>61274.53753870209</v>
      </c>
      <c r="FW64" s="43">
        <f t="shared" si="56"/>
        <v>1.7410482192784184E-3</v>
      </c>
      <c r="FX64" s="12">
        <f ca="1">'13年1-9支出明细'!BV59/9*12</f>
        <v>0</v>
      </c>
      <c r="FY64" s="12">
        <f t="shared" si="121"/>
        <v>0</v>
      </c>
      <c r="FZ64" s="43">
        <f t="shared" si="57"/>
        <v>0</v>
      </c>
      <c r="GA64" s="12">
        <f ca="1">'13年1-9支出明细'!BW59/9*12</f>
        <v>0</v>
      </c>
      <c r="GB64" s="12">
        <f t="shared" si="122"/>
        <v>0</v>
      </c>
      <c r="GC64" s="43">
        <f t="shared" si="58"/>
        <v>0</v>
      </c>
      <c r="GD64" s="12">
        <f ca="1">'13年1-9支出明细'!BX59/9*12</f>
        <v>0</v>
      </c>
      <c r="GE64" s="12">
        <f t="shared" si="123"/>
        <v>0</v>
      </c>
      <c r="GF64" s="43">
        <f t="shared" si="59"/>
        <v>0</v>
      </c>
      <c r="GG64" s="27">
        <f>GJ64+GM64+GP64+GS64+GV64</f>
        <v>0</v>
      </c>
      <c r="GH64" s="27">
        <f t="shared" si="124"/>
        <v>0</v>
      </c>
      <c r="GI64" s="43">
        <f t="shared" si="60"/>
        <v>0</v>
      </c>
      <c r="GJ64" s="13">
        <f ca="1">'13年1-9支出明细'!BZ59/9*12</f>
        <v>0</v>
      </c>
      <c r="GK64" s="13">
        <f t="shared" si="125"/>
        <v>0</v>
      </c>
      <c r="GL64" s="43">
        <f t="shared" si="61"/>
        <v>0</v>
      </c>
      <c r="GM64" s="13">
        <f ca="1">'13年1-9支出明细'!CA59/9*12</f>
        <v>0</v>
      </c>
      <c r="GN64" s="13">
        <f t="shared" si="126"/>
        <v>0</v>
      </c>
      <c r="GO64" s="43">
        <f t="shared" si="62"/>
        <v>0</v>
      </c>
      <c r="GP64" s="13">
        <f ca="1">'13年1-9支出明细'!CB59/9*12</f>
        <v>0</v>
      </c>
      <c r="GQ64" s="13"/>
      <c r="GR64" s="40"/>
      <c r="GS64" s="13">
        <f ca="1">'13年1-9支出明细'!CC59/9*12</f>
        <v>0</v>
      </c>
      <c r="GT64" s="13">
        <f t="shared" si="127"/>
        <v>0</v>
      </c>
      <c r="GU64" s="43">
        <f t="shared" si="63"/>
        <v>0</v>
      </c>
      <c r="GV64" s="13">
        <f ca="1">'13年1-9支出明细'!CD59/9*12</f>
        <v>0</v>
      </c>
      <c r="GW64" s="13">
        <f t="shared" si="128"/>
        <v>0</v>
      </c>
      <c r="GX64" s="56">
        <f t="shared" si="64"/>
        <v>0</v>
      </c>
    </row>
    <row r="65" spans="1:206" hidden="1">
      <c r="A65" s="18">
        <v>203</v>
      </c>
      <c r="B65" s="3" t="s">
        <v>539</v>
      </c>
      <c r="C65" s="3" t="s">
        <v>354</v>
      </c>
      <c r="D65" s="12">
        <f t="shared" si="143"/>
        <v>0</v>
      </c>
      <c r="E65" s="12">
        <f t="shared" si="144"/>
        <v>0</v>
      </c>
      <c r="F65" s="13">
        <v>0</v>
      </c>
      <c r="G65" s="26">
        <f t="shared" si="69"/>
        <v>0</v>
      </c>
      <c r="H65" s="40">
        <f t="shared" si="70"/>
        <v>0</v>
      </c>
      <c r="I65" s="13">
        <v>0</v>
      </c>
      <c r="J65" s="13">
        <f t="shared" si="71"/>
        <v>0</v>
      </c>
      <c r="K65" s="40">
        <f t="shared" si="5"/>
        <v>0</v>
      </c>
      <c r="L65" s="13">
        <v>0</v>
      </c>
      <c r="M65" s="13">
        <f t="shared" si="72"/>
        <v>0</v>
      </c>
      <c r="N65" s="40">
        <f t="shared" si="6"/>
        <v>0</v>
      </c>
      <c r="O65" s="13">
        <f ca="1">'13年1-9支出明细'!I60/9*12</f>
        <v>0</v>
      </c>
      <c r="P65" s="13">
        <v>0</v>
      </c>
      <c r="Q65" s="13">
        <f t="shared" si="73"/>
        <v>0</v>
      </c>
      <c r="R65" s="43">
        <f t="shared" si="7"/>
        <v>0</v>
      </c>
      <c r="S65" s="13">
        <f ca="1">'13年1-9支出明细'!K60/9*12</f>
        <v>0</v>
      </c>
      <c r="T65" s="13">
        <f t="shared" si="74"/>
        <v>0</v>
      </c>
      <c r="U65" s="43">
        <f t="shared" si="8"/>
        <v>0</v>
      </c>
      <c r="V65" s="13">
        <f ca="1">'13年1-9支出明细'!L60/9*12</f>
        <v>0</v>
      </c>
      <c r="W65" s="13">
        <f t="shared" si="75"/>
        <v>0</v>
      </c>
      <c r="X65" s="43">
        <f t="shared" si="9"/>
        <v>0</v>
      </c>
      <c r="Y65" s="13">
        <f ca="1">'13年1-9支出明细'!M60/9*12</f>
        <v>0</v>
      </c>
      <c r="Z65" s="13">
        <f t="shared" si="76"/>
        <v>0</v>
      </c>
      <c r="AA65" s="43">
        <f t="shared" si="10"/>
        <v>0</v>
      </c>
      <c r="AB65" s="13">
        <f ca="1">'13年1-9支出明细'!N60/9*12</f>
        <v>0</v>
      </c>
      <c r="AC65" s="13">
        <f t="shared" si="77"/>
        <v>0</v>
      </c>
      <c r="AD65" s="43">
        <f t="shared" si="11"/>
        <v>0</v>
      </c>
      <c r="AE65" s="13">
        <f ca="1">'13年1-9支出明细'!O60/9*12</f>
        <v>0</v>
      </c>
      <c r="AF65" s="13">
        <f t="shared" si="78"/>
        <v>0</v>
      </c>
      <c r="AG65" s="43">
        <f t="shared" si="12"/>
        <v>0</v>
      </c>
      <c r="AH65" s="13">
        <f ca="1">'13年1-9支出明细'!P60/9*12</f>
        <v>0</v>
      </c>
      <c r="AI65" s="13">
        <f t="shared" si="79"/>
        <v>0</v>
      </c>
      <c r="AJ65" s="43">
        <f t="shared" si="13"/>
        <v>0</v>
      </c>
      <c r="AK65" s="13">
        <f ca="1">'13年1-9支出明细'!Q60/9*12</f>
        <v>0</v>
      </c>
      <c r="AL65" s="13">
        <f t="shared" si="80"/>
        <v>0</v>
      </c>
      <c r="AM65" s="43">
        <f t="shared" si="14"/>
        <v>0</v>
      </c>
      <c r="AN65" s="13">
        <f ca="1">'13年1-9支出明细'!R60/9*12</f>
        <v>0</v>
      </c>
      <c r="AO65" s="13">
        <f t="shared" si="81"/>
        <v>0</v>
      </c>
      <c r="AP65" s="43">
        <f t="shared" si="15"/>
        <v>0</v>
      </c>
      <c r="AQ65" s="13">
        <f ca="1">'13年1-9支出明细'!S60/9*12</f>
        <v>0</v>
      </c>
      <c r="AR65" s="13">
        <f t="shared" si="82"/>
        <v>0</v>
      </c>
      <c r="AS65" s="43">
        <f t="shared" si="16"/>
        <v>0</v>
      </c>
      <c r="AT65" s="12">
        <f>AW65+AZ65+BC65+BF65+BI65+BL65+BM65</f>
        <v>0</v>
      </c>
      <c r="AU65" s="31">
        <f t="shared" si="83"/>
        <v>0</v>
      </c>
      <c r="AV65" s="43">
        <f t="shared" si="17"/>
        <v>0</v>
      </c>
      <c r="AW65" s="13">
        <f ca="1">'13年1-9支出明细'!U60/9*12</f>
        <v>0</v>
      </c>
      <c r="AX65" s="13">
        <f t="shared" si="84"/>
        <v>0</v>
      </c>
      <c r="AY65" s="43">
        <f t="shared" si="18"/>
        <v>0</v>
      </c>
      <c r="AZ65" s="13">
        <f ca="1">'13年1-9支出明细'!V60/9*12</f>
        <v>0</v>
      </c>
      <c r="BA65" s="13">
        <f t="shared" si="85"/>
        <v>0</v>
      </c>
      <c r="BB65" s="43">
        <f t="shared" si="19"/>
        <v>0</v>
      </c>
      <c r="BC65" s="13">
        <f ca="1">'13年1-9支出明细'!W60/9*12</f>
        <v>0</v>
      </c>
      <c r="BD65" s="13">
        <f t="shared" si="86"/>
        <v>0</v>
      </c>
      <c r="BE65" s="43">
        <f t="shared" si="20"/>
        <v>0</v>
      </c>
      <c r="BF65" s="13">
        <f ca="1">'13年1-9支出明细'!X60/9*12</f>
        <v>0</v>
      </c>
      <c r="BG65" s="13">
        <f t="shared" si="87"/>
        <v>0</v>
      </c>
      <c r="BH65" s="43">
        <f t="shared" si="21"/>
        <v>0</v>
      </c>
      <c r="BI65" s="13">
        <f ca="1">'13年1-9支出明细'!Y60/9*12</f>
        <v>0</v>
      </c>
      <c r="BJ65" s="13">
        <f t="shared" si="88"/>
        <v>0</v>
      </c>
      <c r="BK65" s="43">
        <f t="shared" si="22"/>
        <v>0</v>
      </c>
      <c r="BL65" s="13">
        <f ca="1">'13年1-9支出明细'!Z60/9*12</f>
        <v>0</v>
      </c>
      <c r="BM65" s="13">
        <f ca="1">Sheet2!EP59+Sheet2!V59</f>
        <v>0</v>
      </c>
      <c r="BN65" s="13">
        <f t="shared" si="89"/>
        <v>0</v>
      </c>
      <c r="BO65" s="43">
        <f t="shared" si="23"/>
        <v>0</v>
      </c>
      <c r="BP65" s="13">
        <f ca="1">'13年1-9支出明细'!AB60/9*12</f>
        <v>0</v>
      </c>
      <c r="BQ65" s="13">
        <f t="shared" si="90"/>
        <v>0</v>
      </c>
      <c r="BR65" s="43">
        <f t="shared" si="24"/>
        <v>0</v>
      </c>
      <c r="BS65" s="13">
        <f ca="1">'13年1-9支出明细'!AC60/9*12</f>
        <v>0</v>
      </c>
      <c r="BT65" s="13">
        <f t="shared" si="91"/>
        <v>0</v>
      </c>
      <c r="BU65" s="43">
        <f t="shared" si="25"/>
        <v>0</v>
      </c>
      <c r="BV65" s="12">
        <f t="shared" si="130"/>
        <v>0</v>
      </c>
      <c r="BW65" s="30">
        <f t="shared" si="92"/>
        <v>0</v>
      </c>
      <c r="BX65" s="43">
        <f t="shared" si="26"/>
        <v>0</v>
      </c>
      <c r="BY65" s="13">
        <f ca="1">'13年1-9支出明细'!AE60/9*12</f>
        <v>0</v>
      </c>
      <c r="BZ65" s="13">
        <f t="shared" si="93"/>
        <v>0</v>
      </c>
      <c r="CA65" s="43">
        <f t="shared" si="27"/>
        <v>0</v>
      </c>
      <c r="CB65" s="13">
        <f ca="1">'13年1-9支出明细'!AF60/9*12</f>
        <v>0</v>
      </c>
      <c r="CC65" s="13">
        <f ca="1">Sheet2!BP59+Sheet2!ET59</f>
        <v>0</v>
      </c>
      <c r="CD65" s="13">
        <f t="shared" si="94"/>
        <v>0</v>
      </c>
      <c r="CE65" s="43">
        <f t="shared" si="28"/>
        <v>0</v>
      </c>
      <c r="CF65" s="12">
        <f>CI65+CL65+CO65+CR65+CU65+CX65++DB65+DE65+DH65+DL65+DV65+DY65+EI65+EL65+EO65+ER65+EU65+EX65+FA65+FD65+FE65+FH65+FK65+FN65+FR65</f>
        <v>0</v>
      </c>
      <c r="CG65" s="30">
        <f t="shared" si="95"/>
        <v>0</v>
      </c>
      <c r="CH65" s="43">
        <f t="shared" si="29"/>
        <v>0</v>
      </c>
      <c r="CI65" s="13">
        <f ca="1">'13年1-9支出明细'!AI60/9*12</f>
        <v>0</v>
      </c>
      <c r="CJ65" s="13">
        <f t="shared" si="96"/>
        <v>0</v>
      </c>
      <c r="CK65" s="43">
        <f t="shared" si="30"/>
        <v>0</v>
      </c>
      <c r="CL65" s="13">
        <f ca="1">'13年1-9支出明细'!AJ60/9*12</f>
        <v>0</v>
      </c>
      <c r="CM65" s="13">
        <f t="shared" si="97"/>
        <v>0</v>
      </c>
      <c r="CN65" s="43">
        <f t="shared" si="31"/>
        <v>0</v>
      </c>
      <c r="CO65" s="13">
        <f ca="1">'13年1-9支出明细'!AK60/9*12</f>
        <v>0</v>
      </c>
      <c r="CP65" s="13">
        <f t="shared" si="98"/>
        <v>0</v>
      </c>
      <c r="CQ65" s="43">
        <f t="shared" si="32"/>
        <v>0</v>
      </c>
      <c r="CR65" s="13">
        <f ca="1">'13年1-9支出明细'!AL60/9*12</f>
        <v>0</v>
      </c>
      <c r="CS65" s="13">
        <f t="shared" si="99"/>
        <v>0</v>
      </c>
      <c r="CT65" s="43">
        <f t="shared" si="33"/>
        <v>0</v>
      </c>
      <c r="CU65" s="13">
        <f ca="1">'13年1-9支出明细'!AM60/9*12</f>
        <v>0</v>
      </c>
      <c r="CV65" s="13">
        <f t="shared" si="100"/>
        <v>0</v>
      </c>
      <c r="CW65" s="43">
        <f t="shared" si="34"/>
        <v>0</v>
      </c>
      <c r="CX65" s="13">
        <f ca="1">'13年1-9支出明细'!AN60/9*12</f>
        <v>0</v>
      </c>
      <c r="CY65" s="13">
        <f t="shared" si="101"/>
        <v>0</v>
      </c>
      <c r="CZ65" s="13">
        <f ca="1">Sheet2!DG59+Sheet2!AD59</f>
        <v>0</v>
      </c>
      <c r="DA65" s="43">
        <f t="shared" si="35"/>
        <v>0</v>
      </c>
      <c r="DB65" s="13">
        <f ca="1">'13年1-9支出明细'!AP60/9*12</f>
        <v>0</v>
      </c>
      <c r="DC65" s="13">
        <f t="shared" si="102"/>
        <v>0</v>
      </c>
      <c r="DD65" s="43">
        <f t="shared" si="36"/>
        <v>0</v>
      </c>
      <c r="DE65" s="13">
        <f ca="1">'13年1-9支出明细'!AQ60/9*12</f>
        <v>0</v>
      </c>
      <c r="DF65" s="13">
        <f t="shared" si="103"/>
        <v>0</v>
      </c>
      <c r="DG65" s="43">
        <f t="shared" si="37"/>
        <v>0</v>
      </c>
      <c r="DH65" s="13">
        <f ca="1">'13年1-9支出明细'!AR60/9*12</f>
        <v>0</v>
      </c>
      <c r="DI65" s="13">
        <f ca="1">Sheet2!DK59+Sheet2!AH59</f>
        <v>0</v>
      </c>
      <c r="DJ65" s="13"/>
      <c r="DK65" s="43">
        <f t="shared" si="38"/>
        <v>0</v>
      </c>
      <c r="DL65" s="13">
        <f ca="1">'13年1-9支出明细'!AT60/9*12</f>
        <v>0</v>
      </c>
      <c r="DM65" s="13">
        <f t="shared" si="104"/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43">
        <f t="shared" si="40"/>
        <v>0</v>
      </c>
      <c r="DV65" s="13">
        <f ca="1">'13年1-9支出明细'!BB60/9*12</f>
        <v>0</v>
      </c>
      <c r="DW65" s="13">
        <f t="shared" si="105"/>
        <v>0</v>
      </c>
      <c r="DX65" s="43">
        <f t="shared" si="41"/>
        <v>0</v>
      </c>
      <c r="DY65" s="13">
        <f ca="1">'13年1-9支出明细'!BC60/9*12</f>
        <v>0</v>
      </c>
      <c r="DZ65" s="13">
        <f t="shared" si="106"/>
        <v>0</v>
      </c>
      <c r="EA65" s="43">
        <f t="shared" si="42"/>
        <v>0</v>
      </c>
      <c r="EB65" s="13">
        <f ca="1">'13年1-9支出明细'!BD60/9*12</f>
        <v>0</v>
      </c>
      <c r="EC65" s="13">
        <f t="shared" si="107"/>
        <v>0</v>
      </c>
      <c r="ED65" s="43">
        <f t="shared" si="43"/>
        <v>0</v>
      </c>
      <c r="EE65" s="13">
        <f ca="1">'13年1-9支出明细'!BE60/9*12</f>
        <v>0</v>
      </c>
      <c r="EF65" s="13">
        <f t="shared" si="108"/>
        <v>0</v>
      </c>
      <c r="EG65" s="13">
        <v>0</v>
      </c>
      <c r="EH65" s="43">
        <f t="shared" si="44"/>
        <v>0</v>
      </c>
      <c r="EI65" s="13">
        <f ca="1">'13年1-9支出明细'!BG60/9*12</f>
        <v>0</v>
      </c>
      <c r="EJ65" s="13">
        <f t="shared" si="109"/>
        <v>0</v>
      </c>
      <c r="EK65" s="43">
        <f t="shared" si="45"/>
        <v>0</v>
      </c>
      <c r="EL65" s="13">
        <f ca="1">'13年1-9支出明细'!BH60/9*12</f>
        <v>0</v>
      </c>
      <c r="EM65" s="13">
        <f t="shared" si="110"/>
        <v>0</v>
      </c>
      <c r="EN65" s="43">
        <f t="shared" si="46"/>
        <v>0</v>
      </c>
      <c r="EO65" s="13">
        <f ca="1">'13年1-9支出明细'!BI60/9*12</f>
        <v>0</v>
      </c>
      <c r="EP65" s="13">
        <f t="shared" si="111"/>
        <v>0</v>
      </c>
      <c r="EQ65" s="43">
        <f t="shared" si="47"/>
        <v>0</v>
      </c>
      <c r="ER65" s="13">
        <f ca="1">'13年1-9支出明细'!BJ60/9*12</f>
        <v>0</v>
      </c>
      <c r="ES65" s="13">
        <f t="shared" si="112"/>
        <v>0</v>
      </c>
      <c r="ET65" s="43">
        <f t="shared" si="48"/>
        <v>0</v>
      </c>
      <c r="EU65" s="13">
        <f ca="1">'13年1-9支出明细'!BK60/9*12</f>
        <v>0</v>
      </c>
      <c r="EV65" s="13">
        <f t="shared" si="113"/>
        <v>0</v>
      </c>
      <c r="EW65" s="43">
        <f t="shared" si="49"/>
        <v>0</v>
      </c>
      <c r="EX65" s="13">
        <f ca="1">'13年1-9支出明细'!BL60/9*12</f>
        <v>0</v>
      </c>
      <c r="EY65" s="13">
        <f t="shared" si="114"/>
        <v>0</v>
      </c>
      <c r="EZ65" s="43">
        <f t="shared" si="50"/>
        <v>0</v>
      </c>
      <c r="FA65" s="13">
        <f ca="1">'13年1-9支出明细'!BM60/9*12</f>
        <v>0</v>
      </c>
      <c r="FB65" s="13">
        <f t="shared" si="115"/>
        <v>0</v>
      </c>
      <c r="FC65" s="43">
        <f t="shared" si="51"/>
        <v>0</v>
      </c>
      <c r="FD65" s="13">
        <f ca="1">'13年1-9支出明细'!BN60/9*12</f>
        <v>0</v>
      </c>
      <c r="FE65" s="13">
        <f ca="1">Sheet2!EX59+Sheet2!BF59</f>
        <v>0</v>
      </c>
      <c r="FF65" s="13">
        <f t="shared" si="116"/>
        <v>0</v>
      </c>
      <c r="FG65" s="43">
        <f t="shared" si="52"/>
        <v>0</v>
      </c>
      <c r="FH65" s="13">
        <f ca="1">'13年1-9支出明细'!BP60/9*12</f>
        <v>0</v>
      </c>
      <c r="FI65" s="13">
        <f t="shared" si="117"/>
        <v>0</v>
      </c>
      <c r="FJ65" s="43">
        <f t="shared" si="53"/>
        <v>0</v>
      </c>
      <c r="FK65" s="13">
        <f ca="1">'13年1-9支出明细'!BQ60/9*12</f>
        <v>0</v>
      </c>
      <c r="FL65" s="13">
        <f t="shared" si="118"/>
        <v>0</v>
      </c>
      <c r="FM65" s="43">
        <f t="shared" si="54"/>
        <v>0</v>
      </c>
      <c r="FN65" s="13">
        <f ca="1">'13年1-9支出明细'!BR60/9*12</f>
        <v>0</v>
      </c>
      <c r="FO65" s="13">
        <v>0</v>
      </c>
      <c r="FP65" s="13"/>
      <c r="FQ65" s="43"/>
      <c r="FR65" s="13">
        <f ca="1">'13年1-9支出明细'!BT60/9*12</f>
        <v>0</v>
      </c>
      <c r="FS65" s="13">
        <f t="shared" si="119"/>
        <v>0</v>
      </c>
      <c r="FT65" s="43">
        <f t="shared" si="55"/>
        <v>0</v>
      </c>
      <c r="FU65" s="12">
        <f ca="1">'13年1-9支出明细'!BU60/9*12</f>
        <v>0</v>
      </c>
      <c r="FV65" s="12">
        <f t="shared" si="120"/>
        <v>0</v>
      </c>
      <c r="FW65" s="43">
        <f t="shared" si="56"/>
        <v>0</v>
      </c>
      <c r="FX65" s="12">
        <f ca="1">'13年1-9支出明细'!BV60/9*12</f>
        <v>0</v>
      </c>
      <c r="FY65" s="12">
        <f t="shared" si="121"/>
        <v>0</v>
      </c>
      <c r="FZ65" s="43">
        <f t="shared" si="57"/>
        <v>0</v>
      </c>
      <c r="GA65" s="12">
        <f ca="1">'13年1-9支出明细'!BW60/9*12</f>
        <v>0</v>
      </c>
      <c r="GB65" s="12">
        <f t="shared" si="122"/>
        <v>0</v>
      </c>
      <c r="GC65" s="43">
        <f t="shared" si="58"/>
        <v>0</v>
      </c>
      <c r="GD65" s="12">
        <f ca="1">'13年1-9支出明细'!BX60/9*12</f>
        <v>0</v>
      </c>
      <c r="GE65" s="12">
        <f t="shared" si="123"/>
        <v>0</v>
      </c>
      <c r="GF65" s="43">
        <f t="shared" si="59"/>
        <v>0</v>
      </c>
      <c r="GG65" s="27">
        <f>GJ65+GM65+GP65+GS65+GV65</f>
        <v>0</v>
      </c>
      <c r="GH65" s="27">
        <f t="shared" si="124"/>
        <v>0</v>
      </c>
      <c r="GI65" s="43">
        <f t="shared" si="60"/>
        <v>0</v>
      </c>
      <c r="GJ65" s="13">
        <f ca="1">'13年1-9支出明细'!BZ60/9*12</f>
        <v>0</v>
      </c>
      <c r="GK65" s="13">
        <f t="shared" si="125"/>
        <v>0</v>
      </c>
      <c r="GL65" s="43">
        <f t="shared" si="61"/>
        <v>0</v>
      </c>
      <c r="GM65" s="13">
        <f ca="1">'13年1-9支出明细'!CA60/9*12</f>
        <v>0</v>
      </c>
      <c r="GN65" s="13">
        <f t="shared" si="126"/>
        <v>0</v>
      </c>
      <c r="GO65" s="43">
        <f t="shared" si="62"/>
        <v>0</v>
      </c>
      <c r="GP65" s="13">
        <f ca="1">'13年1-9支出明细'!CB60/9*12</f>
        <v>0</v>
      </c>
      <c r="GQ65" s="13"/>
      <c r="GR65" s="40"/>
      <c r="GS65" s="13">
        <f ca="1">'13年1-9支出明细'!CC60/9*12</f>
        <v>0</v>
      </c>
      <c r="GT65" s="13">
        <f t="shared" si="127"/>
        <v>0</v>
      </c>
      <c r="GU65" s="43">
        <f t="shared" si="63"/>
        <v>0</v>
      </c>
      <c r="GV65" s="13">
        <f ca="1">'13年1-9支出明细'!CD60/9*12</f>
        <v>0</v>
      </c>
      <c r="GW65" s="13">
        <f t="shared" si="128"/>
        <v>0</v>
      </c>
      <c r="GX65" s="56">
        <f t="shared" si="64"/>
        <v>0</v>
      </c>
    </row>
    <row r="66" spans="1:206">
      <c r="A66" s="18">
        <v>204</v>
      </c>
      <c r="B66" s="3" t="s">
        <v>540</v>
      </c>
      <c r="C66" s="3" t="s">
        <v>355</v>
      </c>
      <c r="D66" s="12">
        <f t="shared" si="143"/>
        <v>7782969.1466666665</v>
      </c>
      <c r="E66" s="12">
        <f t="shared" si="144"/>
        <v>3117329.4</v>
      </c>
      <c r="F66" s="13">
        <f>F67+F68</f>
        <v>1424532</v>
      </c>
      <c r="G66" s="26">
        <f t="shared" si="69"/>
        <v>1732803.2840432767</v>
      </c>
      <c r="H66" s="40">
        <f t="shared" si="70"/>
        <v>2.08569423639215E-2</v>
      </c>
      <c r="I66" s="13">
        <f>I67+I68</f>
        <v>782398</v>
      </c>
      <c r="J66" s="13">
        <f t="shared" si="71"/>
        <v>951710.33281729824</v>
      </c>
      <c r="K66" s="40">
        <f t="shared" si="5"/>
        <v>2.1074694738030694E-2</v>
      </c>
      <c r="L66" s="13">
        <f>L67+L68</f>
        <v>641039.4</v>
      </c>
      <c r="M66" s="13">
        <f t="shared" si="72"/>
        <v>779761.47781947441</v>
      </c>
      <c r="N66" s="40">
        <f t="shared" si="6"/>
        <v>2.0856942363921504E-2</v>
      </c>
      <c r="O66" s="13">
        <f ca="1">O67+O68</f>
        <v>44272</v>
      </c>
      <c r="P66" s="13">
        <f ca="1">P67+P68</f>
        <v>168816</v>
      </c>
      <c r="Q66" s="13">
        <f t="shared" si="73"/>
        <v>53852.540336871294</v>
      </c>
      <c r="R66" s="43">
        <f t="shared" si="7"/>
        <v>6.631535744564843E-3</v>
      </c>
      <c r="S66" s="13">
        <f ca="1">S67+S68</f>
        <v>39333.333333333336</v>
      </c>
      <c r="T66" s="13">
        <f t="shared" si="74"/>
        <v>47845.137330975282</v>
      </c>
      <c r="U66" s="43">
        <f t="shared" si="8"/>
        <v>1.6150993724107082E-2</v>
      </c>
      <c r="V66" s="13">
        <f ca="1">V67+V68</f>
        <v>0</v>
      </c>
      <c r="W66" s="13">
        <f t="shared" si="75"/>
        <v>0</v>
      </c>
      <c r="X66" s="43">
        <f t="shared" si="9"/>
        <v>0</v>
      </c>
      <c r="Y66" s="13">
        <f ca="1">Y67+Y68</f>
        <v>0</v>
      </c>
      <c r="Z66" s="13">
        <f t="shared" si="76"/>
        <v>0</v>
      </c>
      <c r="AA66" s="43">
        <f t="shared" si="10"/>
        <v>0</v>
      </c>
      <c r="AB66" s="13">
        <f ca="1">AB67+AB68</f>
        <v>0</v>
      </c>
      <c r="AC66" s="13">
        <f t="shared" si="77"/>
        <v>0</v>
      </c>
      <c r="AD66" s="43">
        <f t="shared" si="11"/>
        <v>0</v>
      </c>
      <c r="AE66" s="13">
        <f ca="1">AE67+AE68</f>
        <v>0</v>
      </c>
      <c r="AF66" s="13">
        <f t="shared" si="78"/>
        <v>0</v>
      </c>
      <c r="AG66" s="43">
        <f t="shared" si="12"/>
        <v>0</v>
      </c>
      <c r="AH66" s="13">
        <f ca="1">AH67+AH68</f>
        <v>0</v>
      </c>
      <c r="AI66" s="13">
        <f t="shared" si="79"/>
        <v>0</v>
      </c>
      <c r="AJ66" s="43">
        <f t="shared" si="13"/>
        <v>0</v>
      </c>
      <c r="AK66" s="13">
        <f ca="1">AK67+AK68</f>
        <v>0</v>
      </c>
      <c r="AL66" s="13">
        <f t="shared" si="80"/>
        <v>0</v>
      </c>
      <c r="AM66" s="43">
        <f t="shared" si="14"/>
        <v>0</v>
      </c>
      <c r="AN66" s="13">
        <f ca="1">AN67+AN68</f>
        <v>0</v>
      </c>
      <c r="AO66" s="13">
        <f t="shared" si="81"/>
        <v>0</v>
      </c>
      <c r="AP66" s="43">
        <f t="shared" si="15"/>
        <v>0</v>
      </c>
      <c r="AQ66" s="13">
        <f ca="1">AQ67+AQ68</f>
        <v>185754.66666666666</v>
      </c>
      <c r="AR66" s="13">
        <f t="shared" si="82"/>
        <v>225952.31025092039</v>
      </c>
      <c r="AS66" s="43">
        <f t="shared" si="16"/>
        <v>3.7424084239379714E-2</v>
      </c>
      <c r="AT66" s="13">
        <f>AT67+AT68</f>
        <v>3110022.4933333332</v>
      </c>
      <c r="AU66" s="31">
        <f t="shared" si="83"/>
        <v>3783036.948202258</v>
      </c>
      <c r="AV66" s="43">
        <f t="shared" si="17"/>
        <v>2.9790965327078003E-2</v>
      </c>
      <c r="AW66" s="13">
        <f ca="1">AW67+AW68</f>
        <v>0</v>
      </c>
      <c r="AX66" s="13">
        <f t="shared" si="84"/>
        <v>0</v>
      </c>
      <c r="AY66" s="43">
        <f t="shared" si="18"/>
        <v>0</v>
      </c>
      <c r="AZ66" s="13">
        <f ca="1">AZ67+AZ68</f>
        <v>80</v>
      </c>
      <c r="BA66" s="13">
        <f t="shared" si="85"/>
        <v>97.312143724017531</v>
      </c>
      <c r="BB66" s="43">
        <f t="shared" si="19"/>
        <v>8.2071484262792897E-4</v>
      </c>
      <c r="BC66" s="13">
        <f ca="1">BC67+BC68</f>
        <v>266666.66666666669</v>
      </c>
      <c r="BD66" s="13">
        <f t="shared" si="86"/>
        <v>324373.81241339177</v>
      </c>
      <c r="BE66" s="43">
        <f t="shared" si="20"/>
        <v>1</v>
      </c>
      <c r="BF66" s="13">
        <f ca="1">BF67+BF68</f>
        <v>63025.120000000003</v>
      </c>
      <c r="BG66" s="13">
        <f t="shared" si="87"/>
        <v>76663.869195793144</v>
      </c>
      <c r="BH66" s="43">
        <f t="shared" si="21"/>
        <v>9.2721599517639697E-2</v>
      </c>
      <c r="BI66" s="13">
        <f ca="1">BI67+BI68</f>
        <v>1634.9333333333334</v>
      </c>
      <c r="BJ66" s="13">
        <f t="shared" si="88"/>
        <v>1988.7358439065044</v>
      </c>
      <c r="BK66" s="43">
        <f t="shared" si="22"/>
        <v>8.0876783481644498E-4</v>
      </c>
      <c r="BL66" s="13">
        <f ca="1">BL67+BL68</f>
        <v>2708872.6933333334</v>
      </c>
      <c r="BM66" s="13">
        <f ca="1">BM67+BM68</f>
        <v>69743.08</v>
      </c>
      <c r="BN66" s="13">
        <f t="shared" si="89"/>
        <v>3295077.6107964972</v>
      </c>
      <c r="BO66" s="43">
        <f t="shared" si="23"/>
        <v>3.062968374146751E-2</v>
      </c>
      <c r="BP66" s="13">
        <f ca="1">BP67+BP68</f>
        <v>30318.773333333338</v>
      </c>
      <c r="BQ66" s="13">
        <f t="shared" si="90"/>
        <v>36879.810351865541</v>
      </c>
      <c r="BR66" s="43">
        <f t="shared" si="24"/>
        <v>6.6888869853584543E-3</v>
      </c>
      <c r="BS66" s="13">
        <f ca="1">BS67+BS68</f>
        <v>10672</v>
      </c>
      <c r="BT66" s="13">
        <f t="shared" si="91"/>
        <v>12981.439972783935</v>
      </c>
      <c r="BU66" s="43">
        <f t="shared" si="25"/>
        <v>9.5143754141216903E-3</v>
      </c>
      <c r="BV66" s="13">
        <f>BV67+BV68</f>
        <v>2281.96</v>
      </c>
      <c r="BW66" s="30">
        <f t="shared" si="92"/>
        <v>2775.7802436557376</v>
      </c>
      <c r="BX66" s="43">
        <f t="shared" si="26"/>
        <v>8.5325523580214185E-6</v>
      </c>
      <c r="BY66" s="13">
        <f ca="1">BY67+BY68</f>
        <v>2281.96</v>
      </c>
      <c r="BZ66" s="13">
        <f t="shared" si="93"/>
        <v>2775.7802436557376</v>
      </c>
      <c r="CA66" s="43">
        <f t="shared" si="27"/>
        <v>9.877321137318654E-6</v>
      </c>
      <c r="CB66" s="13">
        <f ca="1">CB67+CB68</f>
        <v>0</v>
      </c>
      <c r="CC66" s="13">
        <f ca="1">CC67+CC68</f>
        <v>0</v>
      </c>
      <c r="CD66" s="13">
        <f t="shared" si="94"/>
        <v>0</v>
      </c>
      <c r="CE66" s="43">
        <f t="shared" si="28"/>
        <v>0</v>
      </c>
      <c r="CF66" s="13">
        <f>CF67+CF68</f>
        <v>67194.933333333349</v>
      </c>
      <c r="CG66" s="30">
        <f t="shared" si="95"/>
        <v>81736.037625738885</v>
      </c>
      <c r="CH66" s="43">
        <f t="shared" si="29"/>
        <v>6.9238604836498814E-4</v>
      </c>
      <c r="CI66" s="13">
        <f ca="1">CI67+CI68</f>
        <v>0</v>
      </c>
      <c r="CJ66" s="13">
        <f t="shared" si="96"/>
        <v>0</v>
      </c>
      <c r="CK66" s="43">
        <f t="shared" si="30"/>
        <v>0</v>
      </c>
      <c r="CL66" s="13">
        <f ca="1">CL67+CL68</f>
        <v>0</v>
      </c>
      <c r="CM66" s="13">
        <f t="shared" si="97"/>
        <v>0</v>
      </c>
      <c r="CN66" s="43">
        <f t="shared" si="31"/>
        <v>0</v>
      </c>
      <c r="CO66" s="13">
        <f ca="1">CO67+CO68</f>
        <v>0</v>
      </c>
      <c r="CP66" s="13">
        <f t="shared" si="98"/>
        <v>0</v>
      </c>
      <c r="CQ66" s="43">
        <f t="shared" si="32"/>
        <v>0</v>
      </c>
      <c r="CR66" s="13">
        <f ca="1">CR67+CR68</f>
        <v>0</v>
      </c>
      <c r="CS66" s="13">
        <f t="shared" si="99"/>
        <v>0</v>
      </c>
      <c r="CT66" s="43">
        <f t="shared" si="33"/>
        <v>0</v>
      </c>
      <c r="CU66" s="13">
        <f ca="1">CU67+CU68</f>
        <v>0</v>
      </c>
      <c r="CV66" s="13">
        <f t="shared" si="100"/>
        <v>0</v>
      </c>
      <c r="CW66" s="43">
        <f t="shared" si="34"/>
        <v>0</v>
      </c>
      <c r="CX66" s="13">
        <f ca="1">CX67+CX68</f>
        <v>0</v>
      </c>
      <c r="CY66" s="13">
        <f t="shared" si="101"/>
        <v>0</v>
      </c>
      <c r="CZ66" s="13">
        <f ca="1">CZ67+CZ68</f>
        <v>0</v>
      </c>
      <c r="DA66" s="43">
        <f t="shared" si="35"/>
        <v>0</v>
      </c>
      <c r="DB66" s="13">
        <f ca="1">DB67+DB68</f>
        <v>0</v>
      </c>
      <c r="DC66" s="13">
        <f t="shared" si="102"/>
        <v>0</v>
      </c>
      <c r="DD66" s="43">
        <f t="shared" si="36"/>
        <v>0</v>
      </c>
      <c r="DE66" s="13">
        <f ca="1">DE67+DE68</f>
        <v>0</v>
      </c>
      <c r="DF66" s="13">
        <f t="shared" si="103"/>
        <v>0</v>
      </c>
      <c r="DG66" s="43">
        <f t="shared" si="37"/>
        <v>0</v>
      </c>
      <c r="DH66" s="13">
        <f ca="1">DH67+DH68</f>
        <v>0</v>
      </c>
      <c r="DI66" s="13">
        <f ca="1">DI67+DI68</f>
        <v>0</v>
      </c>
      <c r="DJ66" s="13"/>
      <c r="DK66" s="43">
        <f t="shared" si="38"/>
        <v>0</v>
      </c>
      <c r="DL66" s="13">
        <f ca="1">DL67+DL68</f>
        <v>0</v>
      </c>
      <c r="DM66" s="13">
        <f t="shared" si="104"/>
        <v>0</v>
      </c>
      <c r="DN66" s="13">
        <f t="shared" ref="DN66:DT66" si="145">DN67+DN68</f>
        <v>0</v>
      </c>
      <c r="DO66" s="13">
        <f t="shared" si="145"/>
        <v>0</v>
      </c>
      <c r="DP66" s="13">
        <f t="shared" si="145"/>
        <v>0</v>
      </c>
      <c r="DQ66" s="13">
        <f t="shared" si="145"/>
        <v>0</v>
      </c>
      <c r="DR66" s="13">
        <f t="shared" si="145"/>
        <v>0</v>
      </c>
      <c r="DS66" s="13">
        <f t="shared" si="145"/>
        <v>0</v>
      </c>
      <c r="DT66" s="13">
        <f t="shared" si="145"/>
        <v>0</v>
      </c>
      <c r="DU66" s="43">
        <f t="shared" si="40"/>
        <v>0</v>
      </c>
      <c r="DV66" s="13">
        <f ca="1">DV67+DV68</f>
        <v>42042.400000000001</v>
      </c>
      <c r="DW66" s="13">
        <f t="shared" si="105"/>
        <v>51140.450891282919</v>
      </c>
      <c r="DX66" s="43">
        <f t="shared" si="41"/>
        <v>1.8585091045833536E-2</v>
      </c>
      <c r="DY66" s="13">
        <f ca="1">DY67+DY68</f>
        <v>0</v>
      </c>
      <c r="DZ66" s="13">
        <f t="shared" si="106"/>
        <v>0</v>
      </c>
      <c r="EA66" s="43">
        <f t="shared" si="42"/>
        <v>0</v>
      </c>
      <c r="EB66" s="13">
        <f ca="1">EB67+EB68</f>
        <v>0</v>
      </c>
      <c r="EC66" s="13">
        <f t="shared" si="107"/>
        <v>0</v>
      </c>
      <c r="ED66" s="43">
        <f t="shared" si="43"/>
        <v>0</v>
      </c>
      <c r="EE66" s="13">
        <f ca="1">EE67+EE68</f>
        <v>0</v>
      </c>
      <c r="EF66" s="13">
        <f t="shared" si="108"/>
        <v>0</v>
      </c>
      <c r="EG66" s="13">
        <f ca="1">EG67+EG68</f>
        <v>0</v>
      </c>
      <c r="EH66" s="43">
        <f t="shared" si="44"/>
        <v>0</v>
      </c>
      <c r="EI66" s="13">
        <f ca="1">EI67+EI68</f>
        <v>0</v>
      </c>
      <c r="EJ66" s="13">
        <f t="shared" si="109"/>
        <v>0</v>
      </c>
      <c r="EK66" s="43">
        <f t="shared" si="45"/>
        <v>0</v>
      </c>
      <c r="EL66" s="13">
        <f ca="1">EL67+EL68</f>
        <v>0</v>
      </c>
      <c r="EM66" s="13">
        <f t="shared" si="110"/>
        <v>0</v>
      </c>
      <c r="EN66" s="43">
        <f t="shared" si="46"/>
        <v>0</v>
      </c>
      <c r="EO66" s="13">
        <f ca="1">EO67+EO68</f>
        <v>20280</v>
      </c>
      <c r="EP66" s="13">
        <f t="shared" si="111"/>
        <v>24668.628434038437</v>
      </c>
      <c r="EQ66" s="43">
        <f t="shared" si="47"/>
        <v>1.6918017688838615E-2</v>
      </c>
      <c r="ER66" s="13">
        <f ca="1">ER67+ER68</f>
        <v>0</v>
      </c>
      <c r="ES66" s="13">
        <f t="shared" si="112"/>
        <v>0</v>
      </c>
      <c r="ET66" s="43">
        <f t="shared" si="48"/>
        <v>0</v>
      </c>
      <c r="EU66" s="13">
        <f ca="1">EU67+EU68</f>
        <v>0</v>
      </c>
      <c r="EV66" s="13">
        <f t="shared" si="113"/>
        <v>0</v>
      </c>
      <c r="EW66" s="43">
        <f t="shared" si="49"/>
        <v>0</v>
      </c>
      <c r="EX66" s="13">
        <f ca="1">EX67+EX68</f>
        <v>0</v>
      </c>
      <c r="EY66" s="13">
        <f t="shared" si="114"/>
        <v>0</v>
      </c>
      <c r="EZ66" s="43">
        <f t="shared" si="50"/>
        <v>0</v>
      </c>
      <c r="FA66" s="13">
        <f ca="1">FA67+FA68</f>
        <v>0</v>
      </c>
      <c r="FB66" s="13">
        <f t="shared" si="115"/>
        <v>0</v>
      </c>
      <c r="FC66" s="43">
        <f t="shared" si="51"/>
        <v>0</v>
      </c>
      <c r="FD66" s="13">
        <f ca="1">FD67+FD68</f>
        <v>4872.5333333333328</v>
      </c>
      <c r="FE66" s="13">
        <f ca="1">FE67+FE68</f>
        <v>0</v>
      </c>
      <c r="FF66" s="13">
        <f t="shared" si="116"/>
        <v>5926.9583004174929</v>
      </c>
      <c r="FG66" s="43">
        <f t="shared" si="52"/>
        <v>3.7274416418083011E-3</v>
      </c>
      <c r="FH66" s="13">
        <f ca="1">FH67+FH68</f>
        <v>0</v>
      </c>
      <c r="FI66" s="13">
        <f t="shared" si="117"/>
        <v>0</v>
      </c>
      <c r="FJ66" s="43">
        <f t="shared" si="53"/>
        <v>0</v>
      </c>
      <c r="FK66" s="13">
        <f ca="1">FK67+FK68</f>
        <v>0</v>
      </c>
      <c r="FL66" s="13">
        <f t="shared" si="118"/>
        <v>0</v>
      </c>
      <c r="FM66" s="43">
        <f t="shared" si="54"/>
        <v>0</v>
      </c>
      <c r="FN66" s="13">
        <f ca="1">FN67+FN68</f>
        <v>0</v>
      </c>
      <c r="FO66" s="13">
        <f ca="1">FO67+FO68</f>
        <v>0</v>
      </c>
      <c r="FP66" s="13"/>
      <c r="FQ66" s="43"/>
      <c r="FR66" s="13">
        <f ca="1">FR67+FR68</f>
        <v>0</v>
      </c>
      <c r="FS66" s="13">
        <f t="shared" si="119"/>
        <v>0</v>
      </c>
      <c r="FT66" s="43">
        <f t="shared" si="55"/>
        <v>0</v>
      </c>
      <c r="FU66" s="13">
        <f ca="1">FU67+FU68</f>
        <v>1486140.36</v>
      </c>
      <c r="FV66" s="12">
        <f t="shared" si="120"/>
        <v>1807743.8038297889</v>
      </c>
      <c r="FW66" s="43">
        <f t="shared" si="56"/>
        <v>5.1365040961451794E-2</v>
      </c>
      <c r="FX66" s="13">
        <f ca="1">FX67+FX68</f>
        <v>0</v>
      </c>
      <c r="FY66" s="12">
        <f t="shared" si="121"/>
        <v>0</v>
      </c>
      <c r="FZ66" s="43">
        <f t="shared" si="57"/>
        <v>0</v>
      </c>
      <c r="GA66" s="13">
        <f ca="1">GA67+GA68</f>
        <v>0</v>
      </c>
      <c r="GB66" s="12">
        <f t="shared" si="122"/>
        <v>0</v>
      </c>
      <c r="GC66" s="43">
        <f t="shared" si="58"/>
        <v>0</v>
      </c>
      <c r="GD66" s="13">
        <f ca="1">GD67+GD68</f>
        <v>0</v>
      </c>
      <c r="GE66" s="12">
        <f t="shared" si="123"/>
        <v>0</v>
      </c>
      <c r="GF66" s="43">
        <f t="shared" si="59"/>
        <v>0</v>
      </c>
      <c r="GG66" s="13">
        <f>GG67+GG68</f>
        <v>0</v>
      </c>
      <c r="GH66" s="27">
        <f t="shared" si="124"/>
        <v>0</v>
      </c>
      <c r="GI66" s="43">
        <f t="shared" si="60"/>
        <v>0</v>
      </c>
      <c r="GJ66" s="13">
        <f ca="1">GJ67+GJ68</f>
        <v>0</v>
      </c>
      <c r="GK66" s="13">
        <f t="shared" si="125"/>
        <v>0</v>
      </c>
      <c r="GL66" s="43">
        <f t="shared" si="61"/>
        <v>0</v>
      </c>
      <c r="GM66" s="13">
        <f ca="1">GM67+GM68</f>
        <v>0</v>
      </c>
      <c r="GN66" s="13">
        <f t="shared" si="126"/>
        <v>0</v>
      </c>
      <c r="GO66" s="43">
        <f t="shared" si="62"/>
        <v>0</v>
      </c>
      <c r="GP66" s="13">
        <f ca="1">GP67+GP68</f>
        <v>0</v>
      </c>
      <c r="GQ66" s="13"/>
      <c r="GR66" s="40"/>
      <c r="GS66" s="13">
        <f ca="1">GS67+GS68</f>
        <v>0</v>
      </c>
      <c r="GT66" s="13">
        <f t="shared" si="127"/>
        <v>0</v>
      </c>
      <c r="GU66" s="43">
        <f t="shared" si="63"/>
        <v>0</v>
      </c>
      <c r="GV66" s="13">
        <f ca="1">GV67+GV68</f>
        <v>0</v>
      </c>
      <c r="GW66" s="13">
        <f t="shared" si="128"/>
        <v>0</v>
      </c>
      <c r="GX66" s="56">
        <f t="shared" si="64"/>
        <v>0</v>
      </c>
    </row>
    <row r="67" spans="1:206">
      <c r="A67" s="18">
        <v>20401</v>
      </c>
      <c r="B67" s="3" t="s">
        <v>540</v>
      </c>
      <c r="C67" s="3" t="s">
        <v>356</v>
      </c>
      <c r="D67" s="12">
        <f t="shared" si="143"/>
        <v>5605223.3866666667</v>
      </c>
      <c r="E67" s="12">
        <f t="shared" si="144"/>
        <v>2693653.8</v>
      </c>
      <c r="F67" s="13">
        <v>1210404</v>
      </c>
      <c r="G67" s="26">
        <f t="shared" si="69"/>
        <v>1472337.6001515714</v>
      </c>
      <c r="H67" s="40">
        <f t="shared" si="70"/>
        <v>1.7721838796924211E-2</v>
      </c>
      <c r="I67" s="13">
        <v>688840</v>
      </c>
      <c r="J67" s="13">
        <f t="shared" si="71"/>
        <v>837906.21353565285</v>
      </c>
      <c r="K67" s="40">
        <f t="shared" si="5"/>
        <v>1.8554613794187949E-2</v>
      </c>
      <c r="L67" s="13">
        <v>544681.80000000005</v>
      </c>
      <c r="M67" s="13">
        <f t="shared" si="72"/>
        <v>662551.92006820708</v>
      </c>
      <c r="N67" s="40">
        <f t="shared" si="6"/>
        <v>1.7721838796924214E-2</v>
      </c>
      <c r="O67" s="13">
        <f ca="1">'13年1-9支出明细'!I62/9*12</f>
        <v>24640</v>
      </c>
      <c r="P67" s="13">
        <v>168816</v>
      </c>
      <c r="Q67" s="13">
        <f t="shared" si="73"/>
        <v>29972.140266997394</v>
      </c>
      <c r="R67" s="43">
        <f t="shared" si="7"/>
        <v>3.6908438910841553E-3</v>
      </c>
      <c r="S67" s="13">
        <f ca="1">'13年1-9支出明细'!K62/9*12</f>
        <v>39333.333333333336</v>
      </c>
      <c r="T67" s="13">
        <f t="shared" si="74"/>
        <v>47845.137330975282</v>
      </c>
      <c r="U67" s="43">
        <f t="shared" si="8"/>
        <v>1.6150993724107082E-2</v>
      </c>
      <c r="V67" s="13">
        <f ca="1">'13年1-9支出明细'!L62/9*12</f>
        <v>0</v>
      </c>
      <c r="W67" s="13">
        <f t="shared" si="75"/>
        <v>0</v>
      </c>
      <c r="X67" s="43">
        <f t="shared" si="9"/>
        <v>0</v>
      </c>
      <c r="Y67" s="13">
        <f ca="1">'13年1-9支出明细'!M62/9*12</f>
        <v>0</v>
      </c>
      <c r="Z67" s="13">
        <f t="shared" si="76"/>
        <v>0</v>
      </c>
      <c r="AA67" s="43">
        <f t="shared" si="10"/>
        <v>0</v>
      </c>
      <c r="AB67" s="13">
        <f ca="1">'13年1-9支出明细'!N62/9*12</f>
        <v>0</v>
      </c>
      <c r="AC67" s="13">
        <f t="shared" si="77"/>
        <v>0</v>
      </c>
      <c r="AD67" s="43">
        <f t="shared" si="11"/>
        <v>0</v>
      </c>
      <c r="AE67" s="13">
        <f ca="1">'13年1-9支出明细'!O62/9*12</f>
        <v>0</v>
      </c>
      <c r="AF67" s="13">
        <f t="shared" si="78"/>
        <v>0</v>
      </c>
      <c r="AG67" s="43">
        <f t="shared" si="12"/>
        <v>0</v>
      </c>
      <c r="AH67" s="13">
        <f ca="1">'13年1-9支出明细'!P62/9*12</f>
        <v>0</v>
      </c>
      <c r="AI67" s="13">
        <f t="shared" si="79"/>
        <v>0</v>
      </c>
      <c r="AJ67" s="43">
        <f t="shared" si="13"/>
        <v>0</v>
      </c>
      <c r="AK67" s="13">
        <f ca="1">'13年1-9支出明细'!Q62/9*12</f>
        <v>0</v>
      </c>
      <c r="AL67" s="13">
        <f t="shared" si="80"/>
        <v>0</v>
      </c>
      <c r="AM67" s="43">
        <f t="shared" si="14"/>
        <v>0</v>
      </c>
      <c r="AN67" s="13">
        <f ca="1">'13年1-9支出明细'!R62/9*12</f>
        <v>0</v>
      </c>
      <c r="AO67" s="13">
        <f t="shared" si="81"/>
        <v>0</v>
      </c>
      <c r="AP67" s="43">
        <f t="shared" si="15"/>
        <v>0</v>
      </c>
      <c r="AQ67" s="13">
        <f ca="1">'13年1-9支出明细'!S62/9*12</f>
        <v>185754.66666666666</v>
      </c>
      <c r="AR67" s="13">
        <f t="shared" si="82"/>
        <v>225952.31025092039</v>
      </c>
      <c r="AS67" s="43">
        <f t="shared" si="16"/>
        <v>3.7424084239379714E-2</v>
      </c>
      <c r="AT67" s="12">
        <f>AW67+AZ67+BC67+BF67+BI67+BL67+BM67</f>
        <v>1531288.7066666665</v>
      </c>
      <c r="AU67" s="31">
        <f t="shared" si="83"/>
        <v>1862662.3338263945</v>
      </c>
      <c r="AV67" s="43">
        <f t="shared" si="17"/>
        <v>1.4668243996254392E-2</v>
      </c>
      <c r="AW67" s="13">
        <f ca="1">'13年1-9支出明细'!U62/9*12</f>
        <v>0</v>
      </c>
      <c r="AX67" s="13">
        <f t="shared" si="84"/>
        <v>0</v>
      </c>
      <c r="AY67" s="43">
        <f t="shared" si="18"/>
        <v>0</v>
      </c>
      <c r="AZ67" s="13">
        <f ca="1">'13年1-9支出明细'!V62/9*12</f>
        <v>0</v>
      </c>
      <c r="BA67" s="13">
        <f t="shared" si="85"/>
        <v>0</v>
      </c>
      <c r="BB67" s="43">
        <f t="shared" si="19"/>
        <v>0</v>
      </c>
      <c r="BC67" s="13">
        <f ca="1">'13年1-9支出明细'!W62/9*12</f>
        <v>266666.66666666669</v>
      </c>
      <c r="BD67" s="13">
        <f t="shared" si="86"/>
        <v>324373.81241339177</v>
      </c>
      <c r="BE67" s="43">
        <f t="shared" si="20"/>
        <v>1</v>
      </c>
      <c r="BF67" s="13">
        <f ca="1">'13年1-9支出明细'!X62/9*12</f>
        <v>62310.186666666668</v>
      </c>
      <c r="BG67" s="13">
        <f t="shared" si="87"/>
        <v>75794.22300471284</v>
      </c>
      <c r="BH67" s="43">
        <f t="shared" si="21"/>
        <v>9.1669800453787947E-2</v>
      </c>
      <c r="BI67" s="13">
        <f ca="1">'13年1-9支出明细'!Y62/9*12</f>
        <v>120</v>
      </c>
      <c r="BJ67" s="13">
        <f t="shared" si="88"/>
        <v>145.96821558602628</v>
      </c>
      <c r="BK67" s="43">
        <f t="shared" si="22"/>
        <v>5.9361527592138356E-5</v>
      </c>
      <c r="BL67" s="13">
        <f ca="1">'13年1-9支出明细'!Z62/9*12</f>
        <v>1134368.2533333332</v>
      </c>
      <c r="BM67" s="13">
        <f ca="1">Sheet2!EP61+Sheet2!V61</f>
        <v>67823.600000000006</v>
      </c>
      <c r="BN67" s="13">
        <f t="shared" si="89"/>
        <v>1379847.5813042005</v>
      </c>
      <c r="BO67" s="43">
        <f t="shared" si="23"/>
        <v>1.282649455305554E-2</v>
      </c>
      <c r="BP67" s="13">
        <f ca="1">'13年1-9支出明细'!AB62/9*12</f>
        <v>28479.466666666671</v>
      </c>
      <c r="BQ67" s="13">
        <f t="shared" si="90"/>
        <v>34642.474418125414</v>
      </c>
      <c r="BR67" s="43">
        <f t="shared" si="24"/>
        <v>6.2831016229531909E-3</v>
      </c>
      <c r="BS67" s="13">
        <f ca="1">'13年1-9支出明细'!AC62/9*12</f>
        <v>9952</v>
      </c>
      <c r="BT67" s="13">
        <f t="shared" si="91"/>
        <v>12105.630679267777</v>
      </c>
      <c r="BU67" s="43">
        <f t="shared" si="25"/>
        <v>8.8724760233638549E-3</v>
      </c>
      <c r="BV67" s="12">
        <f t="shared" si="130"/>
        <v>1266.0933333333335</v>
      </c>
      <c r="BW67" s="30">
        <f t="shared" si="92"/>
        <v>1540.0782052669219</v>
      </c>
      <c r="BX67" s="43">
        <f t="shared" si="26"/>
        <v>4.7340915952990113E-6</v>
      </c>
      <c r="BY67" s="13">
        <f ca="1">'13年1-9支出明细'!AE62/9*12</f>
        <v>1266.0933333333335</v>
      </c>
      <c r="BZ67" s="13">
        <f t="shared" si="93"/>
        <v>1540.0782052669222</v>
      </c>
      <c r="CA67" s="43">
        <f t="shared" si="27"/>
        <v>5.4802058069166715E-6</v>
      </c>
      <c r="CB67" s="13">
        <f ca="1">'13年1-9支出明细'!AF62/9*12</f>
        <v>0</v>
      </c>
      <c r="CC67" s="13">
        <f ca="1">Sheet2!BP61+Sheet2!ET61</f>
        <v>0</v>
      </c>
      <c r="CD67" s="13">
        <f t="shared" si="94"/>
        <v>0</v>
      </c>
      <c r="CE67" s="43">
        <f t="shared" si="28"/>
        <v>0</v>
      </c>
      <c r="CF67" s="12">
        <f>CI67+CL67+CO67+CR67+CU67+CX67++DB67+DE67+DH67+DL67+DV67+DY67+EI67+EL67+EO67+ER67+EU67+EX67+FA67+FD67+FE67+FH67+FK67+FN67+FR67</f>
        <v>53502.53333333334</v>
      </c>
      <c r="CG67" s="30">
        <f t="shared" si="95"/>
        <v>65080.577666654652</v>
      </c>
      <c r="CH67" s="43">
        <f t="shared" si="29"/>
        <v>5.5129763204640509E-4</v>
      </c>
      <c r="CI67" s="13">
        <f ca="1">'13年1-9支出明细'!AI62/9*12</f>
        <v>0</v>
      </c>
      <c r="CJ67" s="13">
        <f t="shared" si="96"/>
        <v>0</v>
      </c>
      <c r="CK67" s="43">
        <f t="shared" si="30"/>
        <v>0</v>
      </c>
      <c r="CL67" s="13">
        <f ca="1">'13年1-9支出明细'!AJ62/9*12</f>
        <v>0</v>
      </c>
      <c r="CM67" s="13">
        <f t="shared" si="97"/>
        <v>0</v>
      </c>
      <c r="CN67" s="43">
        <f t="shared" si="31"/>
        <v>0</v>
      </c>
      <c r="CO67" s="13">
        <f ca="1">'13年1-9支出明细'!AK62/9*12</f>
        <v>0</v>
      </c>
      <c r="CP67" s="13">
        <f t="shared" si="98"/>
        <v>0</v>
      </c>
      <c r="CQ67" s="43">
        <f t="shared" si="32"/>
        <v>0</v>
      </c>
      <c r="CR67" s="13">
        <f ca="1">'13年1-9支出明细'!AL62/9*12</f>
        <v>0</v>
      </c>
      <c r="CS67" s="13">
        <f t="shared" si="99"/>
        <v>0</v>
      </c>
      <c r="CT67" s="43">
        <f t="shared" si="33"/>
        <v>0</v>
      </c>
      <c r="CU67" s="13">
        <f ca="1">'13年1-9支出明细'!AM62/9*12</f>
        <v>0</v>
      </c>
      <c r="CV67" s="13">
        <f t="shared" si="100"/>
        <v>0</v>
      </c>
      <c r="CW67" s="43">
        <f t="shared" si="34"/>
        <v>0</v>
      </c>
      <c r="CX67" s="13">
        <f ca="1">'13年1-9支出明细'!AN62/9*12</f>
        <v>0</v>
      </c>
      <c r="CY67" s="13">
        <f t="shared" si="101"/>
        <v>0</v>
      </c>
      <c r="CZ67" s="13">
        <f ca="1">Sheet2!DG61+Sheet2!AD61</f>
        <v>0</v>
      </c>
      <c r="DA67" s="43">
        <f t="shared" si="35"/>
        <v>0</v>
      </c>
      <c r="DB67" s="13">
        <f ca="1">'13年1-9支出明细'!AP62/9*12</f>
        <v>0</v>
      </c>
      <c r="DC67" s="13">
        <f t="shared" si="102"/>
        <v>0</v>
      </c>
      <c r="DD67" s="43">
        <f t="shared" si="36"/>
        <v>0</v>
      </c>
      <c r="DE67" s="13">
        <f ca="1">'13年1-9支出明细'!AQ62/9*12</f>
        <v>0</v>
      </c>
      <c r="DF67" s="13">
        <f t="shared" si="103"/>
        <v>0</v>
      </c>
      <c r="DG67" s="43">
        <f t="shared" si="37"/>
        <v>0</v>
      </c>
      <c r="DH67" s="13">
        <f ca="1">'13年1-9支出明细'!AR62/9*12</f>
        <v>0</v>
      </c>
      <c r="DI67" s="13">
        <f ca="1">Sheet2!DK61+Sheet2!AH61</f>
        <v>0</v>
      </c>
      <c r="DJ67" s="13"/>
      <c r="DK67" s="43">
        <f t="shared" si="38"/>
        <v>0</v>
      </c>
      <c r="DL67" s="13">
        <f ca="1">'13年1-9支出明细'!AT62/9*12</f>
        <v>0</v>
      </c>
      <c r="DM67" s="13">
        <f t="shared" si="104"/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43">
        <f t="shared" si="40"/>
        <v>0</v>
      </c>
      <c r="DV67" s="13">
        <f ca="1">'13年1-9支出明细'!BB62/9*12</f>
        <v>37143.733333333337</v>
      </c>
      <c r="DW67" s="13">
        <f t="shared" si="105"/>
        <v>45181.703957248923</v>
      </c>
      <c r="DX67" s="43">
        <f t="shared" si="41"/>
        <v>1.6419606534882929E-2</v>
      </c>
      <c r="DY67" s="13">
        <f ca="1">'13年1-9支出明细'!BC62/9*12</f>
        <v>0</v>
      </c>
      <c r="DZ67" s="13">
        <f t="shared" si="106"/>
        <v>0</v>
      </c>
      <c r="EA67" s="43">
        <f t="shared" si="42"/>
        <v>0</v>
      </c>
      <c r="EB67" s="13">
        <f ca="1">'13年1-9支出明细'!BD62/9*12</f>
        <v>0</v>
      </c>
      <c r="EC67" s="13">
        <f t="shared" si="107"/>
        <v>0</v>
      </c>
      <c r="ED67" s="43">
        <f t="shared" si="43"/>
        <v>0</v>
      </c>
      <c r="EE67" s="13">
        <f ca="1">'13年1-9支出明细'!BE62/9*12</f>
        <v>0</v>
      </c>
      <c r="EF67" s="13">
        <f t="shared" si="108"/>
        <v>0</v>
      </c>
      <c r="EG67" s="13">
        <v>0</v>
      </c>
      <c r="EH67" s="43">
        <f t="shared" si="44"/>
        <v>0</v>
      </c>
      <c r="EI67" s="13">
        <f ca="1">'13年1-9支出明细'!BG62/9*12</f>
        <v>0</v>
      </c>
      <c r="EJ67" s="13">
        <f t="shared" si="109"/>
        <v>0</v>
      </c>
      <c r="EK67" s="43">
        <f t="shared" si="45"/>
        <v>0</v>
      </c>
      <c r="EL67" s="13">
        <f ca="1">'13年1-9支出明细'!BH62/9*12</f>
        <v>0</v>
      </c>
      <c r="EM67" s="13">
        <f t="shared" si="110"/>
        <v>0</v>
      </c>
      <c r="EN67" s="43">
        <f t="shared" si="46"/>
        <v>0</v>
      </c>
      <c r="EO67" s="13">
        <f ca="1">'13年1-9支出明细'!BI62/9*12</f>
        <v>14680</v>
      </c>
      <c r="EP67" s="13">
        <f t="shared" si="111"/>
        <v>17856.778373357214</v>
      </c>
      <c r="EQ67" s="43">
        <f t="shared" si="47"/>
        <v>1.2246375723478841E-2</v>
      </c>
      <c r="ER67" s="13">
        <f ca="1">'13年1-9支出明细'!BJ62/9*12</f>
        <v>0</v>
      </c>
      <c r="ES67" s="13">
        <f t="shared" si="112"/>
        <v>0</v>
      </c>
      <c r="ET67" s="43">
        <f t="shared" si="48"/>
        <v>0</v>
      </c>
      <c r="EU67" s="13">
        <f ca="1">'13年1-9支出明细'!BK62/9*12</f>
        <v>0</v>
      </c>
      <c r="EV67" s="13">
        <f t="shared" si="113"/>
        <v>0</v>
      </c>
      <c r="EW67" s="43">
        <f t="shared" si="49"/>
        <v>0</v>
      </c>
      <c r="EX67" s="13">
        <f ca="1">'13年1-9支出明细'!BL62/9*12</f>
        <v>0</v>
      </c>
      <c r="EY67" s="13">
        <f t="shared" si="114"/>
        <v>0</v>
      </c>
      <c r="EZ67" s="43">
        <f t="shared" si="50"/>
        <v>0</v>
      </c>
      <c r="FA67" s="13">
        <f ca="1">'13年1-9支出明细'!BM62/9*12</f>
        <v>0</v>
      </c>
      <c r="FB67" s="13">
        <f t="shared" si="115"/>
        <v>0</v>
      </c>
      <c r="FC67" s="43">
        <f t="shared" si="51"/>
        <v>0</v>
      </c>
      <c r="FD67" s="13">
        <f ca="1">'13年1-9支出明细'!BN62/9*12</f>
        <v>1678.7999999999997</v>
      </c>
      <c r="FE67" s="13">
        <f ca="1">Sheet2!EX61+Sheet2!BF61</f>
        <v>0</v>
      </c>
      <c r="FF67" s="13">
        <f t="shared" si="116"/>
        <v>2042.0953360485073</v>
      </c>
      <c r="FG67" s="43">
        <f t="shared" si="52"/>
        <v>1.284266027583415E-3</v>
      </c>
      <c r="FH67" s="13">
        <f ca="1">'13年1-9支出明细'!BP62/9*12</f>
        <v>0</v>
      </c>
      <c r="FI67" s="13">
        <f t="shared" si="117"/>
        <v>0</v>
      </c>
      <c r="FJ67" s="43">
        <f t="shared" si="53"/>
        <v>0</v>
      </c>
      <c r="FK67" s="13">
        <f ca="1">'13年1-9支出明细'!BQ62/9*12</f>
        <v>0</v>
      </c>
      <c r="FL67" s="13">
        <f t="shared" si="118"/>
        <v>0</v>
      </c>
      <c r="FM67" s="43">
        <f t="shared" si="54"/>
        <v>0</v>
      </c>
      <c r="FN67" s="13">
        <f ca="1">'13年1-9支出明细'!BR62/9*12</f>
        <v>0</v>
      </c>
      <c r="FO67" s="13">
        <v>0</v>
      </c>
      <c r="FP67" s="13"/>
      <c r="FQ67" s="43"/>
      <c r="FR67" s="13">
        <f ca="1">'13年1-9支出明细'!BT62/9*12</f>
        <v>0</v>
      </c>
      <c r="FS67" s="13">
        <f t="shared" si="119"/>
        <v>0</v>
      </c>
      <c r="FT67" s="43">
        <f t="shared" si="55"/>
        <v>0</v>
      </c>
      <c r="FU67" s="12">
        <f ca="1">'13年1-9支出明细'!BU62/9*12</f>
        <v>1325512.2533333334</v>
      </c>
      <c r="FV67" s="12">
        <f t="shared" si="120"/>
        <v>1612355.4863039956</v>
      </c>
      <c r="FW67" s="43">
        <f t="shared" si="56"/>
        <v>4.5813298003274022E-2</v>
      </c>
      <c r="FX67" s="12">
        <f ca="1">'13年1-9支出明细'!BV62/9*12</f>
        <v>0</v>
      </c>
      <c r="FY67" s="12">
        <f t="shared" si="121"/>
        <v>0</v>
      </c>
      <c r="FZ67" s="43">
        <f t="shared" si="57"/>
        <v>0</v>
      </c>
      <c r="GA67" s="12">
        <f ca="1">'13年1-9支出明细'!BW62/9*12</f>
        <v>0</v>
      </c>
      <c r="GB67" s="12">
        <f t="shared" si="122"/>
        <v>0</v>
      </c>
      <c r="GC67" s="43">
        <f t="shared" si="58"/>
        <v>0</v>
      </c>
      <c r="GD67" s="12">
        <f ca="1">'13年1-9支出明细'!BX62/9*12</f>
        <v>0</v>
      </c>
      <c r="GE67" s="12">
        <f t="shared" si="123"/>
        <v>0</v>
      </c>
      <c r="GF67" s="43">
        <f t="shared" si="59"/>
        <v>0</v>
      </c>
      <c r="GG67" s="27">
        <f>GJ67+GM67+GP67+GS67+GV67</f>
        <v>0</v>
      </c>
      <c r="GH67" s="27">
        <f t="shared" si="124"/>
        <v>0</v>
      </c>
      <c r="GI67" s="43">
        <f t="shared" si="60"/>
        <v>0</v>
      </c>
      <c r="GJ67" s="13">
        <f ca="1">'13年1-9支出明细'!BZ62/9*12</f>
        <v>0</v>
      </c>
      <c r="GK67" s="13">
        <f t="shared" si="125"/>
        <v>0</v>
      </c>
      <c r="GL67" s="43">
        <f t="shared" si="61"/>
        <v>0</v>
      </c>
      <c r="GM67" s="13">
        <f ca="1">'13年1-9支出明细'!CA62/9*12</f>
        <v>0</v>
      </c>
      <c r="GN67" s="13">
        <f t="shared" si="126"/>
        <v>0</v>
      </c>
      <c r="GO67" s="43">
        <f t="shared" si="62"/>
        <v>0</v>
      </c>
      <c r="GP67" s="13">
        <f ca="1">'13年1-9支出明细'!CB62/9*12</f>
        <v>0</v>
      </c>
      <c r="GQ67" s="13"/>
      <c r="GR67" s="40"/>
      <c r="GS67" s="13">
        <f ca="1">'13年1-9支出明细'!CC62/9*12</f>
        <v>0</v>
      </c>
      <c r="GT67" s="13">
        <f t="shared" si="127"/>
        <v>0</v>
      </c>
      <c r="GU67" s="43">
        <f t="shared" si="63"/>
        <v>0</v>
      </c>
      <c r="GV67" s="13">
        <f ca="1">'13年1-9支出明细'!CD62/9*12</f>
        <v>0</v>
      </c>
      <c r="GW67" s="13">
        <f t="shared" si="128"/>
        <v>0</v>
      </c>
      <c r="GX67" s="56">
        <f t="shared" si="64"/>
        <v>0</v>
      </c>
    </row>
    <row r="68" spans="1:206">
      <c r="A68" s="18">
        <v>20402</v>
      </c>
      <c r="B68" s="3" t="s">
        <v>541</v>
      </c>
      <c r="C68" s="3" t="s">
        <v>357</v>
      </c>
      <c r="D68" s="12">
        <f t="shared" si="143"/>
        <v>2177745.7599999998</v>
      </c>
      <c r="E68" s="12">
        <f t="shared" si="144"/>
        <v>423675.6</v>
      </c>
      <c r="F68" s="13">
        <v>214128</v>
      </c>
      <c r="G68" s="26">
        <f t="shared" si="69"/>
        <v>260465.6838917053</v>
      </c>
      <c r="H68" s="40">
        <f t="shared" si="70"/>
        <v>3.1351035669972896E-3</v>
      </c>
      <c r="I68" s="13">
        <v>93558</v>
      </c>
      <c r="J68" s="13">
        <f t="shared" si="71"/>
        <v>113804.11928164538</v>
      </c>
      <c r="K68" s="40">
        <f t="shared" si="5"/>
        <v>2.5200809438427445E-3</v>
      </c>
      <c r="L68" s="13">
        <v>96357.6</v>
      </c>
      <c r="M68" s="13">
        <f t="shared" si="72"/>
        <v>117209.55775126739</v>
      </c>
      <c r="N68" s="40">
        <f t="shared" si="6"/>
        <v>3.1351035669972905E-3</v>
      </c>
      <c r="O68" s="13">
        <f ca="1">'13年1-9支出明细'!I63/9*12</f>
        <v>19632</v>
      </c>
      <c r="P68" s="13">
        <v>0</v>
      </c>
      <c r="Q68" s="13">
        <f t="shared" si="73"/>
        <v>23880.4000698739</v>
      </c>
      <c r="R68" s="43">
        <f t="shared" si="7"/>
        <v>2.9406918534806877E-3</v>
      </c>
      <c r="S68" s="13">
        <f ca="1">'13年1-9支出明细'!K63/9*12</f>
        <v>0</v>
      </c>
      <c r="T68" s="13">
        <f t="shared" si="74"/>
        <v>0</v>
      </c>
      <c r="U68" s="43">
        <f t="shared" si="8"/>
        <v>0</v>
      </c>
      <c r="V68" s="13">
        <f ca="1">'13年1-9支出明细'!L63/9*12</f>
        <v>0</v>
      </c>
      <c r="W68" s="13">
        <f t="shared" si="75"/>
        <v>0</v>
      </c>
      <c r="X68" s="43">
        <f t="shared" si="9"/>
        <v>0</v>
      </c>
      <c r="Y68" s="13">
        <f ca="1">'13年1-9支出明细'!M63/9*12</f>
        <v>0</v>
      </c>
      <c r="Z68" s="13">
        <f t="shared" si="76"/>
        <v>0</v>
      </c>
      <c r="AA68" s="43">
        <f t="shared" si="10"/>
        <v>0</v>
      </c>
      <c r="AB68" s="13">
        <f ca="1">'13年1-9支出明细'!N63/9*12</f>
        <v>0</v>
      </c>
      <c r="AC68" s="13">
        <f t="shared" si="77"/>
        <v>0</v>
      </c>
      <c r="AD68" s="43">
        <f t="shared" si="11"/>
        <v>0</v>
      </c>
      <c r="AE68" s="13">
        <f ca="1">'13年1-9支出明细'!O63/9*12</f>
        <v>0</v>
      </c>
      <c r="AF68" s="13">
        <f t="shared" si="78"/>
        <v>0</v>
      </c>
      <c r="AG68" s="43">
        <f t="shared" si="12"/>
        <v>0</v>
      </c>
      <c r="AH68" s="13">
        <f ca="1">'13年1-9支出明细'!P63/9*12</f>
        <v>0</v>
      </c>
      <c r="AI68" s="13">
        <f t="shared" si="79"/>
        <v>0</v>
      </c>
      <c r="AJ68" s="43">
        <f t="shared" si="13"/>
        <v>0</v>
      </c>
      <c r="AK68" s="13">
        <f ca="1">'13年1-9支出明细'!Q63/9*12</f>
        <v>0</v>
      </c>
      <c r="AL68" s="13">
        <f t="shared" si="80"/>
        <v>0</v>
      </c>
      <c r="AM68" s="43">
        <f t="shared" si="14"/>
        <v>0</v>
      </c>
      <c r="AN68" s="13">
        <f ca="1">'13年1-9支出明细'!R63/9*12</f>
        <v>0</v>
      </c>
      <c r="AO68" s="13">
        <f t="shared" si="81"/>
        <v>0</v>
      </c>
      <c r="AP68" s="43">
        <f t="shared" si="15"/>
        <v>0</v>
      </c>
      <c r="AQ68" s="13">
        <f ca="1">'13年1-9支出明细'!S63/9*12</f>
        <v>0</v>
      </c>
      <c r="AR68" s="13">
        <f t="shared" si="82"/>
        <v>0</v>
      </c>
      <c r="AS68" s="43">
        <f t="shared" si="16"/>
        <v>0</v>
      </c>
      <c r="AT68" s="12">
        <f>AW68+AZ68+BC68+BF68+BI68+BL68+BM68</f>
        <v>1578733.7866666666</v>
      </c>
      <c r="AU68" s="31">
        <f t="shared" si="83"/>
        <v>1920374.6143758635</v>
      </c>
      <c r="AV68" s="43">
        <f t="shared" si="17"/>
        <v>1.512272133082361E-2</v>
      </c>
      <c r="AW68" s="13">
        <f ca="1">'13年1-9支出明细'!U63/9*12</f>
        <v>0</v>
      </c>
      <c r="AX68" s="13">
        <f t="shared" si="84"/>
        <v>0</v>
      </c>
      <c r="AY68" s="43">
        <f t="shared" si="18"/>
        <v>0</v>
      </c>
      <c r="AZ68" s="13">
        <f ca="1">'13年1-9支出明细'!V63/9*12</f>
        <v>80</v>
      </c>
      <c r="BA68" s="13">
        <f t="shared" si="85"/>
        <v>97.312143724017531</v>
      </c>
      <c r="BB68" s="43">
        <f t="shared" si="19"/>
        <v>8.2071484262792897E-4</v>
      </c>
      <c r="BC68" s="13">
        <f ca="1">'13年1-9支出明细'!W63/9*12</f>
        <v>0</v>
      </c>
      <c r="BD68" s="13">
        <f t="shared" si="86"/>
        <v>0</v>
      </c>
      <c r="BE68" s="43">
        <f t="shared" si="20"/>
        <v>0</v>
      </c>
      <c r="BF68" s="13">
        <f ca="1">'13年1-9支出明细'!X63/9*12</f>
        <v>714.93333333333339</v>
      </c>
      <c r="BG68" s="13">
        <f t="shared" si="87"/>
        <v>869.64619108030331</v>
      </c>
      <c r="BH68" s="43">
        <f t="shared" si="21"/>
        <v>1.0517990638517554E-3</v>
      </c>
      <c r="BI68" s="13">
        <f ca="1">'13年1-9支出明细'!Y63/9*12</f>
        <v>1514.9333333333334</v>
      </c>
      <c r="BJ68" s="13">
        <f t="shared" si="88"/>
        <v>1842.7676283204783</v>
      </c>
      <c r="BK68" s="43">
        <f t="shared" si="22"/>
        <v>7.4940630722430664E-4</v>
      </c>
      <c r="BL68" s="13">
        <f ca="1">'13年1-9支出明细'!Z63/9*12</f>
        <v>1574504.44</v>
      </c>
      <c r="BM68" s="13">
        <f ca="1">Sheet2!EP62+Sheet2!V62</f>
        <v>1919.48</v>
      </c>
      <c r="BN68" s="13">
        <f t="shared" si="89"/>
        <v>1915230.0294922965</v>
      </c>
      <c r="BO68" s="43">
        <f t="shared" si="23"/>
        <v>1.7803189188411967E-2</v>
      </c>
      <c r="BP68" s="13">
        <f ca="1">'13年1-9支出明细'!AB63/9*12</f>
        <v>1839.3066666666668</v>
      </c>
      <c r="BQ68" s="13">
        <f t="shared" si="90"/>
        <v>2237.3359337401284</v>
      </c>
      <c r="BR68" s="43">
        <f t="shared" si="24"/>
        <v>4.0578536240526355E-4</v>
      </c>
      <c r="BS68" s="13">
        <f ca="1">'13年1-9支出明细'!AC63/9*12</f>
        <v>720</v>
      </c>
      <c r="BT68" s="13">
        <f t="shared" si="91"/>
        <v>875.8092935161576</v>
      </c>
      <c r="BU68" s="43">
        <f t="shared" si="25"/>
        <v>6.4189939075783519E-4</v>
      </c>
      <c r="BV68" s="12">
        <f t="shared" si="130"/>
        <v>1015.8666666666666</v>
      </c>
      <c r="BW68" s="30">
        <f t="shared" si="92"/>
        <v>1235.7020383888155</v>
      </c>
      <c r="BX68" s="43">
        <f t="shared" si="26"/>
        <v>3.7984607627224068E-6</v>
      </c>
      <c r="BY68" s="13">
        <f ca="1">'13年1-9支出明细'!AE63/9*12</f>
        <v>1015.8666666666666</v>
      </c>
      <c r="BZ68" s="13">
        <f t="shared" si="93"/>
        <v>1235.7020383888155</v>
      </c>
      <c r="CA68" s="43">
        <f t="shared" si="27"/>
        <v>4.3971153304019825E-6</v>
      </c>
      <c r="CB68" s="13">
        <f ca="1">'13年1-9支出明细'!AF63/9*12</f>
        <v>0</v>
      </c>
      <c r="CC68" s="13">
        <f ca="1">Sheet2!BP62+Sheet2!ET62</f>
        <v>0</v>
      </c>
      <c r="CD68" s="13">
        <f t="shared" si="94"/>
        <v>0</v>
      </c>
      <c r="CE68" s="43">
        <f t="shared" si="28"/>
        <v>0</v>
      </c>
      <c r="CF68" s="12">
        <f>CI68+CL68+CO68+CR68+CU68+CX68++DB68+DE68+DH68+DL68+DV68+DY68+EI68+EL68+EO68+ER68+EU68+EX68+FA68+FD68+FE68+FH68+FK68+FN68+FR68</f>
        <v>13692.400000000001</v>
      </c>
      <c r="CG68" s="30">
        <f t="shared" si="95"/>
        <v>16655.459959084223</v>
      </c>
      <c r="CH68" s="43">
        <f t="shared" si="29"/>
        <v>1.41088416318583E-4</v>
      </c>
      <c r="CI68" s="13">
        <f ca="1">'13年1-9支出明细'!AI63/9*12</f>
        <v>0</v>
      </c>
      <c r="CJ68" s="13">
        <f t="shared" si="96"/>
        <v>0</v>
      </c>
      <c r="CK68" s="43">
        <f t="shared" si="30"/>
        <v>0</v>
      </c>
      <c r="CL68" s="13">
        <f ca="1">'13年1-9支出明细'!AJ63/9*12</f>
        <v>0</v>
      </c>
      <c r="CM68" s="13">
        <f t="shared" si="97"/>
        <v>0</v>
      </c>
      <c r="CN68" s="43">
        <f t="shared" si="31"/>
        <v>0</v>
      </c>
      <c r="CO68" s="13">
        <f ca="1">'13年1-9支出明细'!AK63/9*12</f>
        <v>0</v>
      </c>
      <c r="CP68" s="13">
        <f t="shared" si="98"/>
        <v>0</v>
      </c>
      <c r="CQ68" s="43">
        <f t="shared" si="32"/>
        <v>0</v>
      </c>
      <c r="CR68" s="13">
        <f ca="1">'13年1-9支出明细'!AL63/9*12</f>
        <v>0</v>
      </c>
      <c r="CS68" s="13">
        <f t="shared" si="99"/>
        <v>0</v>
      </c>
      <c r="CT68" s="43">
        <f t="shared" si="33"/>
        <v>0</v>
      </c>
      <c r="CU68" s="13">
        <f ca="1">'13年1-9支出明细'!AM63/9*12</f>
        <v>0</v>
      </c>
      <c r="CV68" s="13">
        <f t="shared" si="100"/>
        <v>0</v>
      </c>
      <c r="CW68" s="43">
        <f t="shared" si="34"/>
        <v>0</v>
      </c>
      <c r="CX68" s="13">
        <f ca="1">'13年1-9支出明细'!AN63/9*12</f>
        <v>0</v>
      </c>
      <c r="CY68" s="13">
        <f t="shared" si="101"/>
        <v>0</v>
      </c>
      <c r="CZ68" s="13">
        <f ca="1">Sheet2!DG62+Sheet2!AD62</f>
        <v>0</v>
      </c>
      <c r="DA68" s="43">
        <f t="shared" si="35"/>
        <v>0</v>
      </c>
      <c r="DB68" s="13">
        <f ca="1">'13年1-9支出明细'!AP63/9*12</f>
        <v>0</v>
      </c>
      <c r="DC68" s="13">
        <f t="shared" si="102"/>
        <v>0</v>
      </c>
      <c r="DD68" s="43">
        <f t="shared" si="36"/>
        <v>0</v>
      </c>
      <c r="DE68" s="13">
        <f ca="1">'13年1-9支出明细'!AQ63/9*12</f>
        <v>0</v>
      </c>
      <c r="DF68" s="13">
        <f t="shared" si="103"/>
        <v>0</v>
      </c>
      <c r="DG68" s="43">
        <f t="shared" si="37"/>
        <v>0</v>
      </c>
      <c r="DH68" s="13">
        <f ca="1">'13年1-9支出明细'!AR63/9*12</f>
        <v>0</v>
      </c>
      <c r="DI68" s="13">
        <f ca="1">Sheet2!DK62+Sheet2!AH62</f>
        <v>0</v>
      </c>
      <c r="DJ68" s="13"/>
      <c r="DK68" s="43">
        <f t="shared" si="38"/>
        <v>0</v>
      </c>
      <c r="DL68" s="13">
        <f ca="1">'13年1-9支出明细'!AT63/9*12</f>
        <v>0</v>
      </c>
      <c r="DM68" s="13">
        <f t="shared" si="104"/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43">
        <f t="shared" si="40"/>
        <v>0</v>
      </c>
      <c r="DV68" s="13">
        <f ca="1">'13年1-9支出明细'!BB63/9*12</f>
        <v>4898.666666666667</v>
      </c>
      <c r="DW68" s="13">
        <f t="shared" si="105"/>
        <v>5958.7469340340058</v>
      </c>
      <c r="DX68" s="43">
        <f t="shared" si="41"/>
        <v>2.1654845109506092E-3</v>
      </c>
      <c r="DY68" s="13">
        <f ca="1">'13年1-9支出明细'!BC63/9*12</f>
        <v>0</v>
      </c>
      <c r="DZ68" s="13">
        <f t="shared" si="106"/>
        <v>0</v>
      </c>
      <c r="EA68" s="43">
        <f t="shared" si="42"/>
        <v>0</v>
      </c>
      <c r="EB68" s="13">
        <f ca="1">'13年1-9支出明细'!BD63/9*12</f>
        <v>0</v>
      </c>
      <c r="EC68" s="13">
        <f t="shared" si="107"/>
        <v>0</v>
      </c>
      <c r="ED68" s="43">
        <f t="shared" si="43"/>
        <v>0</v>
      </c>
      <c r="EE68" s="13">
        <f ca="1">'13年1-9支出明细'!BE63/9*12</f>
        <v>0</v>
      </c>
      <c r="EF68" s="13">
        <f t="shared" si="108"/>
        <v>0</v>
      </c>
      <c r="EG68" s="13">
        <v>0</v>
      </c>
      <c r="EH68" s="43">
        <f t="shared" si="44"/>
        <v>0</v>
      </c>
      <c r="EI68" s="13">
        <f ca="1">'13年1-9支出明细'!BG63/9*12</f>
        <v>0</v>
      </c>
      <c r="EJ68" s="13">
        <f t="shared" si="109"/>
        <v>0</v>
      </c>
      <c r="EK68" s="43">
        <f t="shared" si="45"/>
        <v>0</v>
      </c>
      <c r="EL68" s="13">
        <f ca="1">'13年1-9支出明细'!BH63/9*12</f>
        <v>0</v>
      </c>
      <c r="EM68" s="13">
        <f t="shared" si="110"/>
        <v>0</v>
      </c>
      <c r="EN68" s="43">
        <f t="shared" si="46"/>
        <v>0</v>
      </c>
      <c r="EO68" s="13">
        <f ca="1">'13年1-9支出明细'!BI63/9*12</f>
        <v>5600</v>
      </c>
      <c r="EP68" s="13">
        <f t="shared" si="111"/>
        <v>6811.8500606812258</v>
      </c>
      <c r="EQ68" s="43">
        <f t="shared" si="47"/>
        <v>4.6716419653597754E-3</v>
      </c>
      <c r="ER68" s="13">
        <f ca="1">'13年1-9支出明细'!BJ63/9*12</f>
        <v>0</v>
      </c>
      <c r="ES68" s="13">
        <f t="shared" si="112"/>
        <v>0</v>
      </c>
      <c r="ET68" s="43">
        <f t="shared" si="48"/>
        <v>0</v>
      </c>
      <c r="EU68" s="13">
        <f ca="1">'13年1-9支出明细'!BK63/9*12</f>
        <v>0</v>
      </c>
      <c r="EV68" s="13">
        <f t="shared" si="113"/>
        <v>0</v>
      </c>
      <c r="EW68" s="43">
        <f t="shared" si="49"/>
        <v>0</v>
      </c>
      <c r="EX68" s="13">
        <f ca="1">'13年1-9支出明细'!BL63/9*12</f>
        <v>0</v>
      </c>
      <c r="EY68" s="13">
        <f t="shared" si="114"/>
        <v>0</v>
      </c>
      <c r="EZ68" s="43">
        <f t="shared" si="50"/>
        <v>0</v>
      </c>
      <c r="FA68" s="13">
        <f ca="1">'13年1-9支出明细'!BM63/9*12</f>
        <v>0</v>
      </c>
      <c r="FB68" s="13">
        <f t="shared" si="115"/>
        <v>0</v>
      </c>
      <c r="FC68" s="43">
        <f t="shared" si="51"/>
        <v>0</v>
      </c>
      <c r="FD68" s="13">
        <f ca="1">'13年1-9支出明细'!BN63/9*12</f>
        <v>3193.7333333333336</v>
      </c>
      <c r="FE68" s="13">
        <f ca="1">Sheet2!EX62+Sheet2!BF62</f>
        <v>0</v>
      </c>
      <c r="FF68" s="13">
        <f t="shared" si="116"/>
        <v>3884.862964368986</v>
      </c>
      <c r="FG68" s="43">
        <f t="shared" si="52"/>
        <v>2.4431756142248864E-3</v>
      </c>
      <c r="FH68" s="13">
        <f ca="1">'13年1-9支出明细'!BP63/9*12</f>
        <v>0</v>
      </c>
      <c r="FI68" s="13">
        <f t="shared" si="117"/>
        <v>0</v>
      </c>
      <c r="FJ68" s="43">
        <f t="shared" si="53"/>
        <v>0</v>
      </c>
      <c r="FK68" s="13">
        <f ca="1">'13年1-9支出明细'!BQ63/9*12</f>
        <v>0</v>
      </c>
      <c r="FL68" s="13">
        <f t="shared" si="118"/>
        <v>0</v>
      </c>
      <c r="FM68" s="43">
        <f t="shared" si="54"/>
        <v>0</v>
      </c>
      <c r="FN68" s="13">
        <f ca="1">'13年1-9支出明细'!BR63/9*12</f>
        <v>0</v>
      </c>
      <c r="FO68" s="13">
        <v>0</v>
      </c>
      <c r="FP68" s="13"/>
      <c r="FQ68" s="43"/>
      <c r="FR68" s="13">
        <f ca="1">'13年1-9支出明细'!BT63/9*12</f>
        <v>0</v>
      </c>
      <c r="FS68" s="13">
        <f t="shared" si="119"/>
        <v>0</v>
      </c>
      <c r="FT68" s="43">
        <f t="shared" si="55"/>
        <v>0</v>
      </c>
      <c r="FU68" s="12">
        <f ca="1">'13年1-9支出明细'!BU63/9*12</f>
        <v>160628.10666666666</v>
      </c>
      <c r="FV68" s="12">
        <f t="shared" si="120"/>
        <v>195388.31752579351</v>
      </c>
      <c r="FW68" s="43">
        <f t="shared" si="56"/>
        <v>5.5517429581777734E-3</v>
      </c>
      <c r="FX68" s="12">
        <f ca="1">'13年1-9支出明细'!BV63/9*12</f>
        <v>0</v>
      </c>
      <c r="FY68" s="12">
        <f t="shared" si="121"/>
        <v>0</v>
      </c>
      <c r="FZ68" s="43">
        <f t="shared" si="57"/>
        <v>0</v>
      </c>
      <c r="GA68" s="12">
        <f ca="1">'13年1-9支出明细'!BW63/9*12</f>
        <v>0</v>
      </c>
      <c r="GB68" s="12">
        <f t="shared" si="122"/>
        <v>0</v>
      </c>
      <c r="GC68" s="43">
        <f t="shared" si="58"/>
        <v>0</v>
      </c>
      <c r="GD68" s="12">
        <f ca="1">'13年1-9支出明细'!BX63/9*12</f>
        <v>0</v>
      </c>
      <c r="GE68" s="12">
        <f t="shared" si="123"/>
        <v>0</v>
      </c>
      <c r="GF68" s="43">
        <f t="shared" si="59"/>
        <v>0</v>
      </c>
      <c r="GG68" s="27">
        <f>GJ68+GM68+GP68+GS68+GV68</f>
        <v>0</v>
      </c>
      <c r="GH68" s="27">
        <f t="shared" si="124"/>
        <v>0</v>
      </c>
      <c r="GI68" s="43">
        <f t="shared" si="60"/>
        <v>0</v>
      </c>
      <c r="GJ68" s="13">
        <f ca="1">'13年1-9支出明细'!BZ63/9*12</f>
        <v>0</v>
      </c>
      <c r="GK68" s="13">
        <f t="shared" si="125"/>
        <v>0</v>
      </c>
      <c r="GL68" s="43">
        <f t="shared" si="61"/>
        <v>0</v>
      </c>
      <c r="GM68" s="13">
        <f ca="1">'13年1-9支出明细'!CA63/9*12</f>
        <v>0</v>
      </c>
      <c r="GN68" s="13">
        <f t="shared" si="126"/>
        <v>0</v>
      </c>
      <c r="GO68" s="43">
        <f t="shared" si="62"/>
        <v>0</v>
      </c>
      <c r="GP68" s="13">
        <f ca="1">'13年1-9支出明细'!CB63/9*12</f>
        <v>0</v>
      </c>
      <c r="GQ68" s="13"/>
      <c r="GR68" s="40"/>
      <c r="GS68" s="13">
        <f ca="1">'13年1-9支出明细'!CC63/9*12</f>
        <v>0</v>
      </c>
      <c r="GT68" s="13">
        <f t="shared" si="127"/>
        <v>0</v>
      </c>
      <c r="GU68" s="43">
        <f t="shared" si="63"/>
        <v>0</v>
      </c>
      <c r="GV68" s="13">
        <f ca="1">'13年1-9支出明细'!CD63/9*12</f>
        <v>0</v>
      </c>
      <c r="GW68" s="13">
        <f t="shared" si="128"/>
        <v>0</v>
      </c>
      <c r="GX68" s="56">
        <f t="shared" si="64"/>
        <v>0</v>
      </c>
    </row>
    <row r="69" spans="1:206">
      <c r="A69" s="18">
        <v>205</v>
      </c>
      <c r="B69" s="3" t="s">
        <v>542</v>
      </c>
      <c r="C69" s="3" t="s">
        <v>358</v>
      </c>
      <c r="D69" s="12">
        <f t="shared" si="143"/>
        <v>5154012.4066666672</v>
      </c>
      <c r="E69" s="12">
        <f t="shared" si="144"/>
        <v>3402787.8666666672</v>
      </c>
      <c r="F69" s="13">
        <f>SUM(F70:F80)</f>
        <v>1154376</v>
      </c>
      <c r="G69" s="26">
        <f t="shared" si="69"/>
        <v>1404185.0402944558</v>
      </c>
      <c r="H69" s="40">
        <f t="shared" si="70"/>
        <v>1.6901518322013299E-2</v>
      </c>
      <c r="I69" s="13">
        <f>SUM(I70:I80)</f>
        <v>798244</v>
      </c>
      <c r="J69" s="13">
        <f t="shared" si="71"/>
        <v>970985.43568543287</v>
      </c>
      <c r="K69" s="40">
        <f t="shared" si="5"/>
        <v>2.1501523043853093E-2</v>
      </c>
      <c r="L69" s="13">
        <f>SUM(L70:L80)</f>
        <v>519469.19999999995</v>
      </c>
      <c r="M69" s="13">
        <f t="shared" si="72"/>
        <v>631883.26813250501</v>
      </c>
      <c r="N69" s="40">
        <f t="shared" si="6"/>
        <v>1.6901518322013299E-2</v>
      </c>
      <c r="O69" s="13">
        <f ca="1">SUM(O70:O80)</f>
        <v>28533.333333333336</v>
      </c>
      <c r="P69" s="13">
        <f ca="1">SUM(P70:P80)</f>
        <v>659194</v>
      </c>
      <c r="Q69" s="13">
        <f t="shared" si="73"/>
        <v>34707.997928232915</v>
      </c>
      <c r="R69" s="43">
        <f t="shared" si="7"/>
        <v>4.2740291812338165E-3</v>
      </c>
      <c r="S69" s="13">
        <f ca="1">SUM(S70:S80)</f>
        <v>166517.33333333331</v>
      </c>
      <c r="T69" s="13">
        <f t="shared" si="74"/>
        <v>202551.98342341831</v>
      </c>
      <c r="U69" s="43">
        <f t="shared" si="8"/>
        <v>6.8375095058179153E-2</v>
      </c>
      <c r="V69" s="13">
        <f ca="1">SUM(V70:V80)</f>
        <v>0</v>
      </c>
      <c r="W69" s="13">
        <f t="shared" si="75"/>
        <v>0</v>
      </c>
      <c r="X69" s="43">
        <f t="shared" si="9"/>
        <v>0</v>
      </c>
      <c r="Y69" s="13">
        <f ca="1">SUM(Y70:Y80)</f>
        <v>0</v>
      </c>
      <c r="Z69" s="13">
        <f t="shared" si="76"/>
        <v>0</v>
      </c>
      <c r="AA69" s="43">
        <f t="shared" si="10"/>
        <v>0</v>
      </c>
      <c r="AB69" s="13">
        <f ca="1">SUM(AB70:AB80)</f>
        <v>0</v>
      </c>
      <c r="AC69" s="13">
        <f t="shared" si="77"/>
        <v>0</v>
      </c>
      <c r="AD69" s="43">
        <f t="shared" si="11"/>
        <v>0</v>
      </c>
      <c r="AE69" s="13">
        <f ca="1">SUM(AE70:AE80)</f>
        <v>0</v>
      </c>
      <c r="AF69" s="13">
        <f t="shared" si="78"/>
        <v>0</v>
      </c>
      <c r="AG69" s="43">
        <f t="shared" si="12"/>
        <v>0</v>
      </c>
      <c r="AH69" s="13">
        <f ca="1">SUM(AH70:AH80)</f>
        <v>0</v>
      </c>
      <c r="AI69" s="13">
        <f t="shared" si="79"/>
        <v>0</v>
      </c>
      <c r="AJ69" s="43">
        <f t="shared" si="13"/>
        <v>0</v>
      </c>
      <c r="AK69" s="13">
        <f ca="1">SUM(AK70:AK80)</f>
        <v>0</v>
      </c>
      <c r="AL69" s="13">
        <f t="shared" si="80"/>
        <v>0</v>
      </c>
      <c r="AM69" s="43">
        <f t="shared" si="14"/>
        <v>0</v>
      </c>
      <c r="AN69" s="13">
        <f ca="1">SUM(AN70:AN80)</f>
        <v>0</v>
      </c>
      <c r="AO69" s="13">
        <f t="shared" si="81"/>
        <v>0</v>
      </c>
      <c r="AP69" s="43">
        <f t="shared" si="15"/>
        <v>0</v>
      </c>
      <c r="AQ69" s="13">
        <f ca="1">SUM(AQ70:AQ80)</f>
        <v>735648.00000000012</v>
      </c>
      <c r="AR69" s="13">
        <f t="shared" si="82"/>
        <v>894843.54882857564</v>
      </c>
      <c r="AS69" s="43">
        <f t="shared" si="16"/>
        <v>0.14821136511167712</v>
      </c>
      <c r="AT69" s="13">
        <f>SUM(AT70:AT80)</f>
        <v>128042.28666666667</v>
      </c>
      <c r="AU69" s="31">
        <f t="shared" si="83"/>
        <v>155750.86753573146</v>
      </c>
      <c r="AV69" s="43">
        <f t="shared" si="17"/>
        <v>1.2265195286089556E-3</v>
      </c>
      <c r="AW69" s="13">
        <f ca="1">SUM(AW70:AW80)</f>
        <v>0</v>
      </c>
      <c r="AX69" s="13">
        <f t="shared" si="84"/>
        <v>0</v>
      </c>
      <c r="AY69" s="43">
        <f t="shared" si="18"/>
        <v>0</v>
      </c>
      <c r="AZ69" s="13">
        <f ca="1">SUM(AZ70:AZ80)</f>
        <v>0</v>
      </c>
      <c r="BA69" s="13">
        <f t="shared" si="85"/>
        <v>0</v>
      </c>
      <c r="BB69" s="43">
        <f t="shared" si="19"/>
        <v>0</v>
      </c>
      <c r="BC69" s="13">
        <f ca="1">SUM(BC70:BC80)</f>
        <v>0</v>
      </c>
      <c r="BD69" s="13">
        <f t="shared" si="86"/>
        <v>0</v>
      </c>
      <c r="BE69" s="43">
        <f t="shared" si="20"/>
        <v>0</v>
      </c>
      <c r="BF69" s="13">
        <f ca="1">SUM(BF70:BF80)</f>
        <v>1631.6000000000001</v>
      </c>
      <c r="BG69" s="13">
        <f t="shared" si="87"/>
        <v>1984.6811712513374</v>
      </c>
      <c r="BH69" s="43">
        <f t="shared" si="21"/>
        <v>2.4003851444151306E-3</v>
      </c>
      <c r="BI69" s="13">
        <f ca="1">SUM(BI70:BI80)</f>
        <v>35293.666666666664</v>
      </c>
      <c r="BJ69" s="13">
        <f t="shared" si="88"/>
        <v>42931.279540177908</v>
      </c>
      <c r="BK69" s="43">
        <f t="shared" si="22"/>
        <v>1.745904973050889E-2</v>
      </c>
      <c r="BL69" s="13">
        <f ca="1">SUM(BL70:BL80)</f>
        <v>33098.800000000003</v>
      </c>
      <c r="BM69" s="13">
        <f ca="1">SUM(BM70:BM80)</f>
        <v>58018.219999999994</v>
      </c>
      <c r="BN69" s="13">
        <f t="shared" si="89"/>
        <v>40261.439783656395</v>
      </c>
      <c r="BO69" s="43">
        <f t="shared" si="23"/>
        <v>3.7425375460320079E-4</v>
      </c>
      <c r="BP69" s="13">
        <f ca="1">SUM(BP70:BP80)</f>
        <v>48057.626666666671</v>
      </c>
      <c r="BQ69" s="13">
        <f t="shared" si="90"/>
        <v>58457.383415273049</v>
      </c>
      <c r="BR69" s="43">
        <f t="shared" si="24"/>
        <v>1.0602408943915564E-2</v>
      </c>
      <c r="BS69" s="13">
        <f ca="1">SUM(BS70:BS80)</f>
        <v>21300.000000000004</v>
      </c>
      <c r="BT69" s="13">
        <f t="shared" si="91"/>
        <v>25909.35826651967</v>
      </c>
      <c r="BU69" s="43">
        <f t="shared" si="25"/>
        <v>1.8989523643252629E-2</v>
      </c>
      <c r="BV69" s="13">
        <f>SUM(BV70:BV80)</f>
        <v>9509.5066666666662</v>
      </c>
      <c r="BW69" s="30">
        <f t="shared" si="92"/>
        <v>11567.380993639617</v>
      </c>
      <c r="BX69" s="43">
        <f t="shared" si="26"/>
        <v>3.5557311930220977E-5</v>
      </c>
      <c r="BY69" s="13">
        <f ca="1">SUM(BY70:BY80)</f>
        <v>9509.5066666666662</v>
      </c>
      <c r="BZ69" s="13">
        <f t="shared" si="93"/>
        <v>11567.380993639616</v>
      </c>
      <c r="CA69" s="43">
        <f t="shared" si="27"/>
        <v>4.1161304845018892E-5</v>
      </c>
      <c r="CB69" s="13">
        <f ca="1">SUM(CB70:CB80)</f>
        <v>0</v>
      </c>
      <c r="CC69" s="13">
        <f ca="1">SUM(CC70:CC80)</f>
        <v>0</v>
      </c>
      <c r="CD69" s="13">
        <f t="shared" si="94"/>
        <v>0</v>
      </c>
      <c r="CE69" s="43">
        <f t="shared" si="28"/>
        <v>0</v>
      </c>
      <c r="CF69" s="13">
        <f>SUM(CF70:CF80)</f>
        <v>50119.6</v>
      </c>
      <c r="CG69" s="30">
        <f t="shared" si="95"/>
        <v>60965.571482378364</v>
      </c>
      <c r="CH69" s="43">
        <f t="shared" si="29"/>
        <v>5.1643941095212318E-4</v>
      </c>
      <c r="CI69" s="13">
        <f ca="1">SUM(CI70:CI80)</f>
        <v>0</v>
      </c>
      <c r="CJ69" s="13">
        <f t="shared" si="96"/>
        <v>0</v>
      </c>
      <c r="CK69" s="43">
        <f t="shared" si="30"/>
        <v>0</v>
      </c>
      <c r="CL69" s="13">
        <f ca="1">SUM(CL70:CL80)</f>
        <v>0</v>
      </c>
      <c r="CM69" s="13">
        <f t="shared" si="97"/>
        <v>0</v>
      </c>
      <c r="CN69" s="43">
        <f t="shared" si="31"/>
        <v>0</v>
      </c>
      <c r="CO69" s="13">
        <f ca="1">SUM(CO70:CO80)</f>
        <v>0</v>
      </c>
      <c r="CP69" s="13">
        <f t="shared" si="98"/>
        <v>0</v>
      </c>
      <c r="CQ69" s="43">
        <f t="shared" si="32"/>
        <v>0</v>
      </c>
      <c r="CR69" s="13">
        <f ca="1">SUM(CR70:CR80)</f>
        <v>0</v>
      </c>
      <c r="CS69" s="13">
        <f t="shared" si="99"/>
        <v>0</v>
      </c>
      <c r="CT69" s="43">
        <f t="shared" si="33"/>
        <v>0</v>
      </c>
      <c r="CU69" s="13">
        <f ca="1">SUM(CU70:CU80)</f>
        <v>0</v>
      </c>
      <c r="CV69" s="13">
        <f t="shared" si="100"/>
        <v>0</v>
      </c>
      <c r="CW69" s="43">
        <f t="shared" si="34"/>
        <v>0</v>
      </c>
      <c r="CX69" s="13">
        <f ca="1">SUM(CX70:CX80)</f>
        <v>0</v>
      </c>
      <c r="CY69" s="13">
        <f t="shared" si="101"/>
        <v>0</v>
      </c>
      <c r="CZ69" s="13">
        <f ca="1">SUM(CZ70:CZ80)</f>
        <v>0</v>
      </c>
      <c r="DA69" s="43">
        <f t="shared" si="35"/>
        <v>0</v>
      </c>
      <c r="DB69" s="13">
        <f ca="1">SUM(DB70:DB80)</f>
        <v>0</v>
      </c>
      <c r="DC69" s="13">
        <f t="shared" si="102"/>
        <v>0</v>
      </c>
      <c r="DD69" s="43">
        <f t="shared" si="36"/>
        <v>0</v>
      </c>
      <c r="DE69" s="13">
        <f ca="1">SUM(DE70:DE80)</f>
        <v>0</v>
      </c>
      <c r="DF69" s="13">
        <f t="shared" si="103"/>
        <v>0</v>
      </c>
      <c r="DG69" s="43">
        <f t="shared" si="37"/>
        <v>0</v>
      </c>
      <c r="DH69" s="13">
        <f ca="1">SUM(DH70:DH80)</f>
        <v>0</v>
      </c>
      <c r="DI69" s="13">
        <f ca="1">SUM(DI70:DI80)</f>
        <v>0</v>
      </c>
      <c r="DJ69" s="13"/>
      <c r="DK69" s="43">
        <f t="shared" si="38"/>
        <v>0</v>
      </c>
      <c r="DL69" s="13">
        <f t="shared" ref="DL69:DT69" si="146">SUM(DL70:DL80)</f>
        <v>0</v>
      </c>
      <c r="DM69" s="13">
        <f t="shared" si="104"/>
        <v>0</v>
      </c>
      <c r="DN69" s="13">
        <f t="shared" si="146"/>
        <v>0</v>
      </c>
      <c r="DO69" s="13">
        <f t="shared" si="146"/>
        <v>0</v>
      </c>
      <c r="DP69" s="13">
        <f t="shared" si="146"/>
        <v>0</v>
      </c>
      <c r="DQ69" s="13">
        <f t="shared" si="146"/>
        <v>0</v>
      </c>
      <c r="DR69" s="13">
        <f t="shared" si="146"/>
        <v>0</v>
      </c>
      <c r="DS69" s="13">
        <f t="shared" si="146"/>
        <v>0</v>
      </c>
      <c r="DT69" s="13">
        <f t="shared" si="146"/>
        <v>0</v>
      </c>
      <c r="DU69" s="43">
        <f t="shared" si="40"/>
        <v>0</v>
      </c>
      <c r="DV69" s="13">
        <f ca="1">SUM(DV70:DV80)</f>
        <v>38182.800000000003</v>
      </c>
      <c r="DW69" s="13">
        <f t="shared" si="105"/>
        <v>46445.626517317709</v>
      </c>
      <c r="DX69" s="43">
        <f t="shared" si="41"/>
        <v>1.6878932087246515E-2</v>
      </c>
      <c r="DY69" s="13">
        <f ca="1">SUM(DY70:DY80)</f>
        <v>0</v>
      </c>
      <c r="DZ69" s="13">
        <f t="shared" si="106"/>
        <v>0</v>
      </c>
      <c r="EA69" s="43">
        <f t="shared" si="42"/>
        <v>0</v>
      </c>
      <c r="EB69" s="13">
        <f ca="1">SUM(EB70:EB80)</f>
        <v>0</v>
      </c>
      <c r="EC69" s="13">
        <f t="shared" si="107"/>
        <v>0</v>
      </c>
      <c r="ED69" s="43">
        <f t="shared" si="43"/>
        <v>0</v>
      </c>
      <c r="EE69" s="13">
        <f ca="1">SUM(EE70:EE80)</f>
        <v>0</v>
      </c>
      <c r="EF69" s="13">
        <f t="shared" si="108"/>
        <v>0</v>
      </c>
      <c r="EG69" s="13">
        <f ca="1">SUM(EG70:EG80)</f>
        <v>0</v>
      </c>
      <c r="EH69" s="43">
        <f t="shared" si="44"/>
        <v>0</v>
      </c>
      <c r="EI69" s="13">
        <f ca="1">SUM(EI70:EI80)</f>
        <v>0</v>
      </c>
      <c r="EJ69" s="13">
        <f t="shared" si="109"/>
        <v>0</v>
      </c>
      <c r="EK69" s="43">
        <f t="shared" si="45"/>
        <v>0</v>
      </c>
      <c r="EL69" s="13">
        <f ca="1">SUM(EL70:EL80)</f>
        <v>0</v>
      </c>
      <c r="EM69" s="13">
        <f t="shared" si="110"/>
        <v>0</v>
      </c>
      <c r="EN69" s="43">
        <f t="shared" si="46"/>
        <v>0</v>
      </c>
      <c r="EO69" s="13">
        <f ca="1">SUM(EO70:EO80)</f>
        <v>9013.3333333333321</v>
      </c>
      <c r="EP69" s="13">
        <f t="shared" si="111"/>
        <v>10963.834859572638</v>
      </c>
      <c r="EQ69" s="43">
        <f t="shared" si="47"/>
        <v>7.5191189728171619E-3</v>
      </c>
      <c r="ER69" s="13">
        <f ca="1">SUM(ER70:ER80)</f>
        <v>0</v>
      </c>
      <c r="ES69" s="13">
        <f t="shared" si="112"/>
        <v>0</v>
      </c>
      <c r="ET69" s="43">
        <f t="shared" si="48"/>
        <v>0</v>
      </c>
      <c r="EU69" s="13">
        <f ca="1">SUM(EU70:EU80)</f>
        <v>0</v>
      </c>
      <c r="EV69" s="13">
        <f t="shared" si="113"/>
        <v>0</v>
      </c>
      <c r="EW69" s="43">
        <f t="shared" si="49"/>
        <v>0</v>
      </c>
      <c r="EX69" s="13">
        <f ca="1">SUM(EX70:EX80)</f>
        <v>0</v>
      </c>
      <c r="EY69" s="13">
        <f t="shared" si="114"/>
        <v>0</v>
      </c>
      <c r="EZ69" s="43">
        <f t="shared" si="50"/>
        <v>0</v>
      </c>
      <c r="FA69" s="13">
        <f ca="1">SUM(FA70:FA80)</f>
        <v>0</v>
      </c>
      <c r="FB69" s="13">
        <f t="shared" si="115"/>
        <v>0</v>
      </c>
      <c r="FC69" s="43">
        <f t="shared" si="51"/>
        <v>0</v>
      </c>
      <c r="FD69" s="13">
        <f ca="1">SUM(FD70:FD80)</f>
        <v>2923.4666666666667</v>
      </c>
      <c r="FE69" s="13">
        <f ca="1">SUM(FE70:FE80)</f>
        <v>0</v>
      </c>
      <c r="FF69" s="13">
        <f t="shared" si="116"/>
        <v>3556.1101054880132</v>
      </c>
      <c r="FG69" s="43">
        <f t="shared" si="52"/>
        <v>2.2364241855924042E-3</v>
      </c>
      <c r="FH69" s="13">
        <f ca="1">SUM(FH70:FH80)</f>
        <v>0</v>
      </c>
      <c r="FI69" s="13">
        <f t="shared" si="117"/>
        <v>0</v>
      </c>
      <c r="FJ69" s="43">
        <f t="shared" si="53"/>
        <v>0</v>
      </c>
      <c r="FK69" s="13">
        <f ca="1">SUM(FK70:FK80)</f>
        <v>0</v>
      </c>
      <c r="FL69" s="13">
        <f t="shared" si="118"/>
        <v>0</v>
      </c>
      <c r="FM69" s="43">
        <f t="shared" si="54"/>
        <v>0</v>
      </c>
      <c r="FN69" s="13">
        <f ca="1">SUM(FN70:FN80)</f>
        <v>0</v>
      </c>
      <c r="FO69" s="13">
        <f ca="1">SUM(FO70:FO80)</f>
        <v>0</v>
      </c>
      <c r="FP69" s="13"/>
      <c r="FQ69" s="43"/>
      <c r="FR69" s="13">
        <f ca="1">SUM(FR70:FR80)</f>
        <v>0</v>
      </c>
      <c r="FS69" s="13">
        <f t="shared" si="119"/>
        <v>0</v>
      </c>
      <c r="FT69" s="43">
        <f t="shared" si="55"/>
        <v>0</v>
      </c>
      <c r="FU69" s="13">
        <f ca="1">SUM(FU70:FU80)</f>
        <v>1555935.1466666665</v>
      </c>
      <c r="FV69" s="12">
        <f t="shared" si="120"/>
        <v>1892642.3077209615</v>
      </c>
      <c r="FW69" s="43">
        <f t="shared" si="56"/>
        <v>5.3777338058362018E-2</v>
      </c>
      <c r="FX69" s="13">
        <f ca="1">SUM(FX70:FX80)</f>
        <v>0</v>
      </c>
      <c r="FY69" s="12">
        <f t="shared" si="121"/>
        <v>0</v>
      </c>
      <c r="FZ69" s="43">
        <f t="shared" si="57"/>
        <v>0</v>
      </c>
      <c r="GA69" s="13">
        <f ca="1">SUM(GA70:GA80)</f>
        <v>0</v>
      </c>
      <c r="GB69" s="12">
        <f t="shared" si="122"/>
        <v>0</v>
      </c>
      <c r="GC69" s="43">
        <f t="shared" si="58"/>
        <v>0</v>
      </c>
      <c r="GD69" s="13">
        <f ca="1">SUM(GD70:GD80)</f>
        <v>0</v>
      </c>
      <c r="GE69" s="12">
        <f t="shared" si="123"/>
        <v>0</v>
      </c>
      <c r="GF69" s="43">
        <f t="shared" si="59"/>
        <v>0</v>
      </c>
      <c r="GG69" s="13">
        <f>SUM(GG70:GG80)</f>
        <v>7618</v>
      </c>
      <c r="GH69" s="27">
        <f t="shared" si="124"/>
        <v>9266.5488861195699</v>
      </c>
      <c r="GI69" s="43">
        <f t="shared" si="60"/>
        <v>4.6338361115127995E-3</v>
      </c>
      <c r="GJ69" s="13">
        <f ca="1">SUM(GJ70:GJ80)</f>
        <v>0</v>
      </c>
      <c r="GK69" s="13">
        <f t="shared" si="125"/>
        <v>0</v>
      </c>
      <c r="GL69" s="43">
        <f t="shared" si="61"/>
        <v>0</v>
      </c>
      <c r="GM69" s="13">
        <f ca="1">SUM(GM70:GM80)</f>
        <v>0</v>
      </c>
      <c r="GN69" s="13">
        <f t="shared" si="126"/>
        <v>0</v>
      </c>
      <c r="GO69" s="43">
        <f t="shared" si="62"/>
        <v>0</v>
      </c>
      <c r="GP69" s="13">
        <f ca="1">SUM(GP70:GP80)</f>
        <v>0</v>
      </c>
      <c r="GQ69" s="13"/>
      <c r="GR69" s="40"/>
      <c r="GS69" s="13">
        <f ca="1">SUM(GS70:GS80)</f>
        <v>0</v>
      </c>
      <c r="GT69" s="13">
        <f t="shared" si="127"/>
        <v>0</v>
      </c>
      <c r="GU69" s="43">
        <f t="shared" si="63"/>
        <v>0</v>
      </c>
      <c r="GV69" s="13">
        <f ca="1">SUM(GV70:GV80)</f>
        <v>7618</v>
      </c>
      <c r="GW69" s="13">
        <f t="shared" si="128"/>
        <v>9266.5488861195681</v>
      </c>
      <c r="GX69" s="56">
        <f t="shared" si="64"/>
        <v>3.6814735121089778E-2</v>
      </c>
    </row>
    <row r="70" spans="1:206" hidden="1">
      <c r="A70" s="18">
        <v>20501</v>
      </c>
      <c r="B70" s="3" t="s">
        <v>543</v>
      </c>
      <c r="C70" s="3" t="s">
        <v>359</v>
      </c>
      <c r="D70" s="12">
        <f t="shared" si="143"/>
        <v>0</v>
      </c>
      <c r="E70" s="12">
        <f t="shared" si="144"/>
        <v>0</v>
      </c>
      <c r="F70" s="13">
        <v>0</v>
      </c>
      <c r="G70" s="26">
        <f t="shared" si="69"/>
        <v>0</v>
      </c>
      <c r="H70" s="40">
        <f t="shared" si="70"/>
        <v>0</v>
      </c>
      <c r="I70" s="13">
        <v>0</v>
      </c>
      <c r="J70" s="13">
        <f t="shared" si="71"/>
        <v>0</v>
      </c>
      <c r="K70" s="40">
        <f t="shared" si="5"/>
        <v>0</v>
      </c>
      <c r="L70" s="13">
        <v>0</v>
      </c>
      <c r="M70" s="13">
        <f t="shared" si="72"/>
        <v>0</v>
      </c>
      <c r="N70" s="40">
        <f t="shared" si="6"/>
        <v>0</v>
      </c>
      <c r="O70" s="13">
        <f ca="1">'13年1-9支出明细'!I65/9*12</f>
        <v>0</v>
      </c>
      <c r="P70" s="13">
        <v>0</v>
      </c>
      <c r="Q70" s="13">
        <f t="shared" si="73"/>
        <v>0</v>
      </c>
      <c r="R70" s="43">
        <f t="shared" si="7"/>
        <v>0</v>
      </c>
      <c r="S70" s="13">
        <f ca="1">'13年1-9支出明细'!K65/9*12</f>
        <v>0</v>
      </c>
      <c r="T70" s="13">
        <f t="shared" si="74"/>
        <v>0</v>
      </c>
      <c r="U70" s="43">
        <f t="shared" si="8"/>
        <v>0</v>
      </c>
      <c r="V70" s="13">
        <f ca="1">'13年1-9支出明细'!L65/9*12</f>
        <v>0</v>
      </c>
      <c r="W70" s="13">
        <f t="shared" si="75"/>
        <v>0</v>
      </c>
      <c r="X70" s="43">
        <f t="shared" si="9"/>
        <v>0</v>
      </c>
      <c r="Y70" s="13">
        <f ca="1">'13年1-9支出明细'!M65/9*12</f>
        <v>0</v>
      </c>
      <c r="Z70" s="13">
        <f t="shared" si="76"/>
        <v>0</v>
      </c>
      <c r="AA70" s="43">
        <f t="shared" si="10"/>
        <v>0</v>
      </c>
      <c r="AB70" s="13">
        <f ca="1">'13年1-9支出明细'!N65/9*12</f>
        <v>0</v>
      </c>
      <c r="AC70" s="13">
        <f t="shared" si="77"/>
        <v>0</v>
      </c>
      <c r="AD70" s="43">
        <f t="shared" si="11"/>
        <v>0</v>
      </c>
      <c r="AE70" s="13">
        <f ca="1">'13年1-9支出明细'!O65/9*12</f>
        <v>0</v>
      </c>
      <c r="AF70" s="13">
        <f t="shared" si="78"/>
        <v>0</v>
      </c>
      <c r="AG70" s="43">
        <f t="shared" si="12"/>
        <v>0</v>
      </c>
      <c r="AH70" s="13">
        <f ca="1">'13年1-9支出明细'!P65/9*12</f>
        <v>0</v>
      </c>
      <c r="AI70" s="13">
        <f t="shared" si="79"/>
        <v>0</v>
      </c>
      <c r="AJ70" s="43">
        <f t="shared" si="13"/>
        <v>0</v>
      </c>
      <c r="AK70" s="13">
        <f ca="1">'13年1-9支出明细'!Q65/9*12</f>
        <v>0</v>
      </c>
      <c r="AL70" s="13">
        <f t="shared" si="80"/>
        <v>0</v>
      </c>
      <c r="AM70" s="43">
        <f t="shared" si="14"/>
        <v>0</v>
      </c>
      <c r="AN70" s="13">
        <f ca="1">'13年1-9支出明细'!R65/9*12</f>
        <v>0</v>
      </c>
      <c r="AO70" s="13">
        <f t="shared" si="81"/>
        <v>0</v>
      </c>
      <c r="AP70" s="43">
        <f t="shared" si="15"/>
        <v>0</v>
      </c>
      <c r="AQ70" s="13">
        <f ca="1">'13年1-9支出明细'!S65/9*12</f>
        <v>0</v>
      </c>
      <c r="AR70" s="13">
        <f t="shared" si="82"/>
        <v>0</v>
      </c>
      <c r="AS70" s="43">
        <f t="shared" si="16"/>
        <v>0</v>
      </c>
      <c r="AT70" s="12">
        <f>AW70+AZ70+BC70+BF70+BI70+BL70+BM70</f>
        <v>0</v>
      </c>
      <c r="AU70" s="31">
        <f t="shared" si="83"/>
        <v>0</v>
      </c>
      <c r="AV70" s="43">
        <f t="shared" si="17"/>
        <v>0</v>
      </c>
      <c r="AW70" s="13">
        <f ca="1">'13年1-9支出明细'!U65/9*12</f>
        <v>0</v>
      </c>
      <c r="AX70" s="13">
        <f t="shared" si="84"/>
        <v>0</v>
      </c>
      <c r="AY70" s="43">
        <f t="shared" si="18"/>
        <v>0</v>
      </c>
      <c r="AZ70" s="13">
        <f ca="1">'13年1-9支出明细'!V65/9*12</f>
        <v>0</v>
      </c>
      <c r="BA70" s="13">
        <f t="shared" si="85"/>
        <v>0</v>
      </c>
      <c r="BB70" s="43">
        <f t="shared" si="19"/>
        <v>0</v>
      </c>
      <c r="BC70" s="13">
        <f ca="1">'13年1-9支出明细'!W65/9*12</f>
        <v>0</v>
      </c>
      <c r="BD70" s="13">
        <f t="shared" si="86"/>
        <v>0</v>
      </c>
      <c r="BE70" s="43">
        <f t="shared" si="20"/>
        <v>0</v>
      </c>
      <c r="BF70" s="13">
        <f ca="1">'13年1-9支出明细'!X65/9*12</f>
        <v>0</v>
      </c>
      <c r="BG70" s="13">
        <f t="shared" si="87"/>
        <v>0</v>
      </c>
      <c r="BH70" s="43">
        <f t="shared" si="21"/>
        <v>0</v>
      </c>
      <c r="BI70" s="13">
        <f ca="1">'13年1-9支出明细'!Y65/9*12</f>
        <v>0</v>
      </c>
      <c r="BJ70" s="13">
        <f t="shared" si="88"/>
        <v>0</v>
      </c>
      <c r="BK70" s="43">
        <f t="shared" si="22"/>
        <v>0</v>
      </c>
      <c r="BL70" s="13">
        <f ca="1">'13年1-9支出明细'!Z65/9*12</f>
        <v>0</v>
      </c>
      <c r="BM70" s="13">
        <f ca="1">Sheet2!EP64+Sheet2!V64</f>
        <v>0</v>
      </c>
      <c r="BN70" s="13">
        <f t="shared" si="89"/>
        <v>0</v>
      </c>
      <c r="BO70" s="43">
        <f t="shared" si="23"/>
        <v>0</v>
      </c>
      <c r="BP70" s="13">
        <f ca="1">'13年1-9支出明细'!AB65/9*12</f>
        <v>0</v>
      </c>
      <c r="BQ70" s="13">
        <f t="shared" si="90"/>
        <v>0</v>
      </c>
      <c r="BR70" s="43">
        <f t="shared" si="24"/>
        <v>0</v>
      </c>
      <c r="BS70" s="13">
        <f ca="1">'13年1-9支出明细'!AC65/9*12</f>
        <v>0</v>
      </c>
      <c r="BT70" s="13">
        <f t="shared" si="91"/>
        <v>0</v>
      </c>
      <c r="BU70" s="43">
        <f t="shared" si="25"/>
        <v>0</v>
      </c>
      <c r="BV70" s="12">
        <f t="shared" si="130"/>
        <v>0</v>
      </c>
      <c r="BW70" s="30">
        <f t="shared" si="92"/>
        <v>0</v>
      </c>
      <c r="BX70" s="43">
        <f t="shared" si="26"/>
        <v>0</v>
      </c>
      <c r="BY70" s="13">
        <f ca="1">'13年1-9支出明细'!AE65/9*12</f>
        <v>0</v>
      </c>
      <c r="BZ70" s="13">
        <f t="shared" si="93"/>
        <v>0</v>
      </c>
      <c r="CA70" s="43">
        <f t="shared" si="27"/>
        <v>0</v>
      </c>
      <c r="CB70" s="13">
        <f ca="1">'13年1-9支出明细'!AF65/9*12</f>
        <v>0</v>
      </c>
      <c r="CC70" s="13">
        <f ca="1">Sheet2!BP64+Sheet2!ET64</f>
        <v>0</v>
      </c>
      <c r="CD70" s="13">
        <f t="shared" si="94"/>
        <v>0</v>
      </c>
      <c r="CE70" s="43">
        <f t="shared" si="28"/>
        <v>0</v>
      </c>
      <c r="CF70" s="12">
        <f t="shared" ref="CF70:CF96" si="147">CI70+CL70+CO70+CR70+CU70+CX70++DB70+DE70+DH70+DL70+DV70+DY70+EI70+EL70+EO70+ER70+EU70+EX70+FA70+FD70+FE70+FH70+FK70+FN70+FR70</f>
        <v>0</v>
      </c>
      <c r="CG70" s="30">
        <f t="shared" si="95"/>
        <v>0</v>
      </c>
      <c r="CH70" s="43">
        <f t="shared" si="29"/>
        <v>0</v>
      </c>
      <c r="CI70" s="13">
        <f ca="1">'13年1-9支出明细'!AI65/9*12</f>
        <v>0</v>
      </c>
      <c r="CJ70" s="13">
        <f t="shared" si="96"/>
        <v>0</v>
      </c>
      <c r="CK70" s="43">
        <f t="shared" si="30"/>
        <v>0</v>
      </c>
      <c r="CL70" s="13">
        <f ca="1">'13年1-9支出明细'!AJ65/9*12</f>
        <v>0</v>
      </c>
      <c r="CM70" s="13">
        <f t="shared" si="97"/>
        <v>0</v>
      </c>
      <c r="CN70" s="43">
        <f t="shared" si="31"/>
        <v>0</v>
      </c>
      <c r="CO70" s="13">
        <f ca="1">'13年1-9支出明细'!AK65/9*12</f>
        <v>0</v>
      </c>
      <c r="CP70" s="13">
        <f t="shared" si="98"/>
        <v>0</v>
      </c>
      <c r="CQ70" s="43">
        <f t="shared" si="32"/>
        <v>0</v>
      </c>
      <c r="CR70" s="13">
        <f ca="1">'13年1-9支出明细'!AL65/9*12</f>
        <v>0</v>
      </c>
      <c r="CS70" s="13">
        <f t="shared" si="99"/>
        <v>0</v>
      </c>
      <c r="CT70" s="43">
        <f t="shared" si="33"/>
        <v>0</v>
      </c>
      <c r="CU70" s="13">
        <f ca="1">'13年1-9支出明细'!AM65/9*12</f>
        <v>0</v>
      </c>
      <c r="CV70" s="13">
        <f t="shared" si="100"/>
        <v>0</v>
      </c>
      <c r="CW70" s="43">
        <f t="shared" si="34"/>
        <v>0</v>
      </c>
      <c r="CX70" s="13">
        <f ca="1">'13年1-9支出明细'!AN65/9*12</f>
        <v>0</v>
      </c>
      <c r="CY70" s="13">
        <f t="shared" si="101"/>
        <v>0</v>
      </c>
      <c r="CZ70" s="13">
        <f ca="1">Sheet2!DG64+Sheet2!AD64</f>
        <v>0</v>
      </c>
      <c r="DA70" s="43">
        <f t="shared" si="35"/>
        <v>0</v>
      </c>
      <c r="DB70" s="13">
        <f ca="1">'13年1-9支出明细'!AP65/9*12</f>
        <v>0</v>
      </c>
      <c r="DC70" s="13">
        <f t="shared" si="102"/>
        <v>0</v>
      </c>
      <c r="DD70" s="43">
        <f t="shared" si="36"/>
        <v>0</v>
      </c>
      <c r="DE70" s="13">
        <f ca="1">'13年1-9支出明细'!AQ65/9*12</f>
        <v>0</v>
      </c>
      <c r="DF70" s="13">
        <f t="shared" si="103"/>
        <v>0</v>
      </c>
      <c r="DG70" s="43">
        <f t="shared" si="37"/>
        <v>0</v>
      </c>
      <c r="DH70" s="13">
        <f ca="1">'13年1-9支出明细'!AR65/9*12</f>
        <v>0</v>
      </c>
      <c r="DI70" s="13">
        <f ca="1">Sheet2!DK64+Sheet2!AH64</f>
        <v>0</v>
      </c>
      <c r="DJ70" s="13"/>
      <c r="DK70" s="43">
        <f t="shared" si="38"/>
        <v>0</v>
      </c>
      <c r="DL70" s="13">
        <f ca="1">'13年1-9支出明细'!AT65/9*12</f>
        <v>0</v>
      </c>
      <c r="DM70" s="13">
        <f t="shared" si="104"/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43">
        <f t="shared" si="40"/>
        <v>0</v>
      </c>
      <c r="DV70" s="13">
        <f ca="1">'13年1-9支出明细'!BB65/9*12</f>
        <v>0</v>
      </c>
      <c r="DW70" s="13">
        <f t="shared" si="105"/>
        <v>0</v>
      </c>
      <c r="DX70" s="43">
        <f t="shared" si="41"/>
        <v>0</v>
      </c>
      <c r="DY70" s="13">
        <f ca="1">'13年1-9支出明细'!BC65/9*12</f>
        <v>0</v>
      </c>
      <c r="DZ70" s="13">
        <f t="shared" si="106"/>
        <v>0</v>
      </c>
      <c r="EA70" s="43">
        <f t="shared" si="42"/>
        <v>0</v>
      </c>
      <c r="EB70" s="13">
        <f ca="1">'13年1-9支出明细'!BD65/9*12</f>
        <v>0</v>
      </c>
      <c r="EC70" s="13">
        <f t="shared" si="107"/>
        <v>0</v>
      </c>
      <c r="ED70" s="43">
        <f t="shared" si="43"/>
        <v>0</v>
      </c>
      <c r="EE70" s="13">
        <f ca="1">'13年1-9支出明细'!BE65/9*12</f>
        <v>0</v>
      </c>
      <c r="EF70" s="13">
        <f t="shared" si="108"/>
        <v>0</v>
      </c>
      <c r="EG70" s="13">
        <v>0</v>
      </c>
      <c r="EH70" s="43">
        <f t="shared" si="44"/>
        <v>0</v>
      </c>
      <c r="EI70" s="13">
        <f ca="1">'13年1-9支出明细'!BG65/9*12</f>
        <v>0</v>
      </c>
      <c r="EJ70" s="13">
        <f t="shared" si="109"/>
        <v>0</v>
      </c>
      <c r="EK70" s="43">
        <f t="shared" si="45"/>
        <v>0</v>
      </c>
      <c r="EL70" s="13">
        <f ca="1">'13年1-9支出明细'!BH65/9*12</f>
        <v>0</v>
      </c>
      <c r="EM70" s="13">
        <f t="shared" si="110"/>
        <v>0</v>
      </c>
      <c r="EN70" s="43">
        <f t="shared" si="46"/>
        <v>0</v>
      </c>
      <c r="EO70" s="13">
        <f ca="1">'13年1-9支出明细'!BI65/9*12</f>
        <v>0</v>
      </c>
      <c r="EP70" s="13">
        <f t="shared" si="111"/>
        <v>0</v>
      </c>
      <c r="EQ70" s="43">
        <f t="shared" si="47"/>
        <v>0</v>
      </c>
      <c r="ER70" s="13">
        <f ca="1">'13年1-9支出明细'!BJ65/9*12</f>
        <v>0</v>
      </c>
      <c r="ES70" s="13">
        <f t="shared" si="112"/>
        <v>0</v>
      </c>
      <c r="ET70" s="43">
        <f t="shared" si="48"/>
        <v>0</v>
      </c>
      <c r="EU70" s="13">
        <f ca="1">'13年1-9支出明细'!BK65/9*12</f>
        <v>0</v>
      </c>
      <c r="EV70" s="13">
        <f t="shared" si="113"/>
        <v>0</v>
      </c>
      <c r="EW70" s="43">
        <f t="shared" si="49"/>
        <v>0</v>
      </c>
      <c r="EX70" s="13">
        <f ca="1">'13年1-9支出明细'!BL65/9*12</f>
        <v>0</v>
      </c>
      <c r="EY70" s="13">
        <f t="shared" si="114"/>
        <v>0</v>
      </c>
      <c r="EZ70" s="43">
        <f t="shared" si="50"/>
        <v>0</v>
      </c>
      <c r="FA70" s="13">
        <f ca="1">'13年1-9支出明细'!BM65/9*12</f>
        <v>0</v>
      </c>
      <c r="FB70" s="13">
        <f t="shared" si="115"/>
        <v>0</v>
      </c>
      <c r="FC70" s="43">
        <f t="shared" si="51"/>
        <v>0</v>
      </c>
      <c r="FD70" s="13">
        <f ca="1">'13年1-9支出明细'!BN65/9*12</f>
        <v>0</v>
      </c>
      <c r="FE70" s="13">
        <f ca="1">Sheet2!EX64+Sheet2!BF64</f>
        <v>0</v>
      </c>
      <c r="FF70" s="13">
        <f t="shared" si="116"/>
        <v>0</v>
      </c>
      <c r="FG70" s="43">
        <f t="shared" si="52"/>
        <v>0</v>
      </c>
      <c r="FH70" s="13">
        <f ca="1">'13年1-9支出明细'!BP65/9*12</f>
        <v>0</v>
      </c>
      <c r="FI70" s="13">
        <f t="shared" si="117"/>
        <v>0</v>
      </c>
      <c r="FJ70" s="43">
        <f t="shared" si="53"/>
        <v>0</v>
      </c>
      <c r="FK70" s="13">
        <f ca="1">'13年1-9支出明细'!BQ65/9*12</f>
        <v>0</v>
      </c>
      <c r="FL70" s="13">
        <f t="shared" si="118"/>
        <v>0</v>
      </c>
      <c r="FM70" s="43">
        <f t="shared" si="54"/>
        <v>0</v>
      </c>
      <c r="FN70" s="13">
        <f ca="1">'13年1-9支出明细'!BR65/9*12</f>
        <v>0</v>
      </c>
      <c r="FO70" s="13">
        <v>0</v>
      </c>
      <c r="FP70" s="13"/>
      <c r="FQ70" s="43"/>
      <c r="FR70" s="13">
        <f ca="1">'13年1-9支出明细'!BT65/9*12</f>
        <v>0</v>
      </c>
      <c r="FS70" s="13">
        <f t="shared" si="119"/>
        <v>0</v>
      </c>
      <c r="FT70" s="43">
        <f t="shared" si="55"/>
        <v>0</v>
      </c>
      <c r="FU70" s="12">
        <f ca="1">'13年1-9支出明细'!BU65/9*12</f>
        <v>0</v>
      </c>
      <c r="FV70" s="12">
        <f t="shared" si="120"/>
        <v>0</v>
      </c>
      <c r="FW70" s="43">
        <f t="shared" si="56"/>
        <v>0</v>
      </c>
      <c r="FX70" s="12">
        <f ca="1">'13年1-9支出明细'!BV65/9*12</f>
        <v>0</v>
      </c>
      <c r="FY70" s="12">
        <f t="shared" si="121"/>
        <v>0</v>
      </c>
      <c r="FZ70" s="43">
        <f t="shared" si="57"/>
        <v>0</v>
      </c>
      <c r="GA70" s="12">
        <f ca="1">'13年1-9支出明细'!BW65/9*12</f>
        <v>0</v>
      </c>
      <c r="GB70" s="12">
        <f t="shared" si="122"/>
        <v>0</v>
      </c>
      <c r="GC70" s="43">
        <f t="shared" si="58"/>
        <v>0</v>
      </c>
      <c r="GD70" s="12">
        <f ca="1">'13年1-9支出明细'!BX65/9*12</f>
        <v>0</v>
      </c>
      <c r="GE70" s="12">
        <f t="shared" si="123"/>
        <v>0</v>
      </c>
      <c r="GF70" s="43">
        <f t="shared" si="59"/>
        <v>0</v>
      </c>
      <c r="GG70" s="27">
        <f t="shared" ref="GG70:GG96" si="148">GJ70+GM70+GP70+GS70+GV70</f>
        <v>0</v>
      </c>
      <c r="GH70" s="27">
        <f t="shared" si="124"/>
        <v>0</v>
      </c>
      <c r="GI70" s="43">
        <f t="shared" si="60"/>
        <v>0</v>
      </c>
      <c r="GJ70" s="13">
        <f ca="1">'13年1-9支出明细'!BZ65/9*12</f>
        <v>0</v>
      </c>
      <c r="GK70" s="13">
        <f t="shared" si="125"/>
        <v>0</v>
      </c>
      <c r="GL70" s="43">
        <f t="shared" si="61"/>
        <v>0</v>
      </c>
      <c r="GM70" s="13">
        <f ca="1">'13年1-9支出明细'!CA65/9*12</f>
        <v>0</v>
      </c>
      <c r="GN70" s="13">
        <f t="shared" si="126"/>
        <v>0</v>
      </c>
      <c r="GO70" s="43">
        <f t="shared" si="62"/>
        <v>0</v>
      </c>
      <c r="GP70" s="13">
        <f ca="1">'13年1-9支出明细'!CB65/9*12</f>
        <v>0</v>
      </c>
      <c r="GQ70" s="13"/>
      <c r="GR70" s="40"/>
      <c r="GS70" s="13">
        <f ca="1">'13年1-9支出明细'!CC65/9*12</f>
        <v>0</v>
      </c>
      <c r="GT70" s="13">
        <f t="shared" si="127"/>
        <v>0</v>
      </c>
      <c r="GU70" s="43">
        <f t="shared" si="63"/>
        <v>0</v>
      </c>
      <c r="GV70" s="13">
        <f ca="1">'13年1-9支出明细'!CD65/9*12</f>
        <v>0</v>
      </c>
      <c r="GW70" s="13">
        <f t="shared" si="128"/>
        <v>0</v>
      </c>
      <c r="GX70" s="56">
        <f t="shared" si="64"/>
        <v>0</v>
      </c>
    </row>
    <row r="71" spans="1:206">
      <c r="A71" s="18">
        <v>20502</v>
      </c>
      <c r="B71" s="3" t="s">
        <v>544</v>
      </c>
      <c r="C71" s="3" t="s">
        <v>360</v>
      </c>
      <c r="D71" s="12">
        <f t="shared" si="143"/>
        <v>74799.58666666667</v>
      </c>
      <c r="E71" s="12">
        <f t="shared" si="144"/>
        <v>12952</v>
      </c>
      <c r="F71" s="13">
        <v>0</v>
      </c>
      <c r="G71" s="26">
        <f t="shared" si="69"/>
        <v>0</v>
      </c>
      <c r="H71" s="40">
        <f t="shared" si="70"/>
        <v>0</v>
      </c>
      <c r="I71" s="13">
        <v>12952</v>
      </c>
      <c r="J71" s="13">
        <f t="shared" si="71"/>
        <v>15754.836068918436</v>
      </c>
      <c r="K71" s="40">
        <f t="shared" si="5"/>
        <v>3.4887543967005737E-4</v>
      </c>
      <c r="L71" s="13">
        <v>0</v>
      </c>
      <c r="M71" s="13">
        <f t="shared" si="72"/>
        <v>0</v>
      </c>
      <c r="N71" s="40">
        <f t="shared" si="6"/>
        <v>0</v>
      </c>
      <c r="O71" s="13">
        <f ca="1">'13年1-9支出明细'!I66/9*12</f>
        <v>0</v>
      </c>
      <c r="P71" s="13">
        <v>0</v>
      </c>
      <c r="Q71" s="13">
        <f t="shared" si="73"/>
        <v>0</v>
      </c>
      <c r="R71" s="43">
        <f t="shared" si="7"/>
        <v>0</v>
      </c>
      <c r="S71" s="13">
        <f ca="1">'13年1-9支出明细'!K66/9*12</f>
        <v>0</v>
      </c>
      <c r="T71" s="13">
        <f t="shared" si="74"/>
        <v>0</v>
      </c>
      <c r="U71" s="43">
        <f t="shared" si="8"/>
        <v>0</v>
      </c>
      <c r="V71" s="13">
        <f ca="1">'13年1-9支出明细'!L66/9*12</f>
        <v>0</v>
      </c>
      <c r="W71" s="13">
        <f t="shared" si="75"/>
        <v>0</v>
      </c>
      <c r="X71" s="43">
        <f t="shared" si="9"/>
        <v>0</v>
      </c>
      <c r="Y71" s="13">
        <f ca="1">'13年1-9支出明细'!M66/9*12</f>
        <v>0</v>
      </c>
      <c r="Z71" s="13">
        <f t="shared" si="76"/>
        <v>0</v>
      </c>
      <c r="AA71" s="43">
        <f t="shared" si="10"/>
        <v>0</v>
      </c>
      <c r="AB71" s="13">
        <f ca="1">'13年1-9支出明细'!N66/9*12</f>
        <v>0</v>
      </c>
      <c r="AC71" s="13">
        <f t="shared" si="77"/>
        <v>0</v>
      </c>
      <c r="AD71" s="43">
        <f t="shared" si="11"/>
        <v>0</v>
      </c>
      <c r="AE71" s="13">
        <f ca="1">'13年1-9支出明细'!O66/9*12</f>
        <v>0</v>
      </c>
      <c r="AF71" s="13">
        <f t="shared" si="78"/>
        <v>0</v>
      </c>
      <c r="AG71" s="43">
        <f t="shared" si="12"/>
        <v>0</v>
      </c>
      <c r="AH71" s="13">
        <f ca="1">'13年1-9支出明细'!P66/9*12</f>
        <v>0</v>
      </c>
      <c r="AI71" s="13">
        <f t="shared" si="79"/>
        <v>0</v>
      </c>
      <c r="AJ71" s="43">
        <f t="shared" si="13"/>
        <v>0</v>
      </c>
      <c r="AK71" s="13">
        <f ca="1">'13年1-9支出明细'!Q66/9*12</f>
        <v>0</v>
      </c>
      <c r="AL71" s="13">
        <f t="shared" si="80"/>
        <v>0</v>
      </c>
      <c r="AM71" s="43">
        <f t="shared" si="14"/>
        <v>0</v>
      </c>
      <c r="AN71" s="13">
        <f ca="1">'13年1-9支出明细'!R66/9*12</f>
        <v>0</v>
      </c>
      <c r="AO71" s="13">
        <f t="shared" si="81"/>
        <v>0</v>
      </c>
      <c r="AP71" s="43">
        <f t="shared" si="15"/>
        <v>0</v>
      </c>
      <c r="AQ71" s="13">
        <f ca="1">'13年1-9支出明细'!S66/9*12</f>
        <v>0</v>
      </c>
      <c r="AR71" s="13">
        <f t="shared" si="82"/>
        <v>0</v>
      </c>
      <c r="AS71" s="43">
        <f t="shared" si="16"/>
        <v>0</v>
      </c>
      <c r="AT71" s="12">
        <f>AW71+AZ71+BC71+BF71+BI71+BL71+BM71</f>
        <v>7195.8666666666668</v>
      </c>
      <c r="AU71" s="31">
        <f t="shared" si="83"/>
        <v>8753.0651410691698</v>
      </c>
      <c r="AV71" s="43">
        <f t="shared" si="17"/>
        <v>6.8929345310032972E-5</v>
      </c>
      <c r="AW71" s="13">
        <f ca="1">'13年1-9支出明细'!U66/9*12</f>
        <v>0</v>
      </c>
      <c r="AX71" s="13">
        <f t="shared" si="84"/>
        <v>0</v>
      </c>
      <c r="AY71" s="43">
        <f t="shared" si="18"/>
        <v>0</v>
      </c>
      <c r="AZ71" s="13">
        <f ca="1">'13年1-9支出明细'!V66/9*12</f>
        <v>0</v>
      </c>
      <c r="BA71" s="13">
        <f t="shared" si="85"/>
        <v>0</v>
      </c>
      <c r="BB71" s="43">
        <f t="shared" si="19"/>
        <v>0</v>
      </c>
      <c r="BC71" s="13">
        <f ca="1">'13年1-9支出明细'!W66/9*12</f>
        <v>0</v>
      </c>
      <c r="BD71" s="13">
        <f t="shared" si="86"/>
        <v>0</v>
      </c>
      <c r="BE71" s="43">
        <f t="shared" si="20"/>
        <v>0</v>
      </c>
      <c r="BF71" s="13">
        <f ca="1">'13年1-9支出明细'!X66/9*12</f>
        <v>453.33333333333337</v>
      </c>
      <c r="BG71" s="13">
        <f t="shared" si="87"/>
        <v>551.43548110276595</v>
      </c>
      <c r="BH71" s="43">
        <f t="shared" si="21"/>
        <v>6.669371162058874E-4</v>
      </c>
      <c r="BI71" s="13">
        <f ca="1">'13年1-9支出明细'!Y66/9*12</f>
        <v>0</v>
      </c>
      <c r="BJ71" s="13">
        <f t="shared" si="88"/>
        <v>0</v>
      </c>
      <c r="BK71" s="43">
        <f t="shared" si="22"/>
        <v>0</v>
      </c>
      <c r="BL71" s="13">
        <f ca="1">'13年1-9支出明细'!Z66/9*12</f>
        <v>676.5333333333333</v>
      </c>
      <c r="BM71" s="13">
        <f ca="1">Sheet2!EP65+Sheet2!V65</f>
        <v>6066</v>
      </c>
      <c r="BN71" s="13">
        <f t="shared" si="89"/>
        <v>822.93636209277486</v>
      </c>
      <c r="BO71" s="43">
        <f t="shared" si="23"/>
        <v>7.6496773331425536E-6</v>
      </c>
      <c r="BP71" s="13">
        <f ca="1">'13年1-9支出明细'!AB66/9*12</f>
        <v>88</v>
      </c>
      <c r="BQ71" s="13">
        <f t="shared" si="90"/>
        <v>107.04335809641927</v>
      </c>
      <c r="BR71" s="43">
        <f t="shared" si="24"/>
        <v>1.9414441614773241E-5</v>
      </c>
      <c r="BS71" s="13">
        <f ca="1">'13年1-9支出明细'!AC66/9*12</f>
        <v>0</v>
      </c>
      <c r="BT71" s="13">
        <f t="shared" si="91"/>
        <v>0</v>
      </c>
      <c r="BU71" s="43">
        <f t="shared" si="25"/>
        <v>0</v>
      </c>
      <c r="BV71" s="12">
        <f t="shared" si="130"/>
        <v>0</v>
      </c>
      <c r="BW71" s="30">
        <f t="shared" si="92"/>
        <v>0</v>
      </c>
      <c r="BX71" s="43">
        <f t="shared" si="26"/>
        <v>0</v>
      </c>
      <c r="BY71" s="13">
        <f ca="1">'13年1-9支出明细'!AE66/9*12</f>
        <v>0</v>
      </c>
      <c r="BZ71" s="13">
        <f t="shared" si="93"/>
        <v>0</v>
      </c>
      <c r="CA71" s="43">
        <f t="shared" si="27"/>
        <v>0</v>
      </c>
      <c r="CB71" s="13">
        <f ca="1">'13年1-9支出明细'!AF66/9*12</f>
        <v>0</v>
      </c>
      <c r="CC71" s="13">
        <f ca="1">Sheet2!BP65+Sheet2!ET65</f>
        <v>0</v>
      </c>
      <c r="CD71" s="13">
        <f t="shared" si="94"/>
        <v>0</v>
      </c>
      <c r="CE71" s="43">
        <f t="shared" si="28"/>
        <v>0</v>
      </c>
      <c r="CF71" s="12">
        <f t="shared" si="147"/>
        <v>0</v>
      </c>
      <c r="CG71" s="30">
        <f t="shared" si="95"/>
        <v>0</v>
      </c>
      <c r="CH71" s="43">
        <f t="shared" si="29"/>
        <v>0</v>
      </c>
      <c r="CI71" s="13">
        <f ca="1">'13年1-9支出明细'!AI66/9*12</f>
        <v>0</v>
      </c>
      <c r="CJ71" s="13">
        <f t="shared" si="96"/>
        <v>0</v>
      </c>
      <c r="CK71" s="43">
        <f t="shared" si="30"/>
        <v>0</v>
      </c>
      <c r="CL71" s="13">
        <f ca="1">'13年1-9支出明细'!AJ66/9*12</f>
        <v>0</v>
      </c>
      <c r="CM71" s="13">
        <f t="shared" si="97"/>
        <v>0</v>
      </c>
      <c r="CN71" s="43">
        <f t="shared" si="31"/>
        <v>0</v>
      </c>
      <c r="CO71" s="13">
        <f ca="1">'13年1-9支出明细'!AK66/9*12</f>
        <v>0</v>
      </c>
      <c r="CP71" s="13">
        <f t="shared" si="98"/>
        <v>0</v>
      </c>
      <c r="CQ71" s="43">
        <f t="shared" si="32"/>
        <v>0</v>
      </c>
      <c r="CR71" s="13">
        <f ca="1">'13年1-9支出明细'!AL66/9*12</f>
        <v>0</v>
      </c>
      <c r="CS71" s="13">
        <f t="shared" si="99"/>
        <v>0</v>
      </c>
      <c r="CT71" s="43">
        <f t="shared" si="33"/>
        <v>0</v>
      </c>
      <c r="CU71" s="13">
        <f ca="1">'13年1-9支出明细'!AM66/9*12</f>
        <v>0</v>
      </c>
      <c r="CV71" s="13">
        <f t="shared" si="100"/>
        <v>0</v>
      </c>
      <c r="CW71" s="43">
        <f t="shared" si="34"/>
        <v>0</v>
      </c>
      <c r="CX71" s="13">
        <f ca="1">'13年1-9支出明细'!AN66/9*12</f>
        <v>0</v>
      </c>
      <c r="CY71" s="13">
        <f t="shared" si="101"/>
        <v>0</v>
      </c>
      <c r="CZ71" s="13">
        <f ca="1">Sheet2!DG65+Sheet2!AD65</f>
        <v>0</v>
      </c>
      <c r="DA71" s="43">
        <f t="shared" si="35"/>
        <v>0</v>
      </c>
      <c r="DB71" s="13">
        <f ca="1">'13年1-9支出明细'!AP66/9*12</f>
        <v>0</v>
      </c>
      <c r="DC71" s="13">
        <f t="shared" si="102"/>
        <v>0</v>
      </c>
      <c r="DD71" s="43">
        <f t="shared" si="36"/>
        <v>0</v>
      </c>
      <c r="DE71" s="13">
        <f ca="1">'13年1-9支出明细'!AQ66/9*12</f>
        <v>0</v>
      </c>
      <c r="DF71" s="13">
        <f t="shared" si="103"/>
        <v>0</v>
      </c>
      <c r="DG71" s="43">
        <f t="shared" si="37"/>
        <v>0</v>
      </c>
      <c r="DH71" s="13">
        <f ca="1">'13年1-9支出明细'!AR66/9*12</f>
        <v>0</v>
      </c>
      <c r="DI71" s="13">
        <f ca="1">Sheet2!DK65+Sheet2!AH65</f>
        <v>0</v>
      </c>
      <c r="DJ71" s="13"/>
      <c r="DK71" s="43">
        <f t="shared" si="38"/>
        <v>0</v>
      </c>
      <c r="DL71" s="13">
        <f ca="1">'13年1-9支出明细'!AT66/9*12</f>
        <v>0</v>
      </c>
      <c r="DM71" s="13">
        <f t="shared" si="104"/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43">
        <f t="shared" si="40"/>
        <v>0</v>
      </c>
      <c r="DV71" s="13">
        <f ca="1">'13年1-9支出明细'!BB66/9*12</f>
        <v>0</v>
      </c>
      <c r="DW71" s="13">
        <f t="shared" si="105"/>
        <v>0</v>
      </c>
      <c r="DX71" s="43">
        <f t="shared" si="41"/>
        <v>0</v>
      </c>
      <c r="DY71" s="13">
        <f ca="1">'13年1-9支出明细'!BC66/9*12</f>
        <v>0</v>
      </c>
      <c r="DZ71" s="13">
        <f t="shared" si="106"/>
        <v>0</v>
      </c>
      <c r="EA71" s="43">
        <f t="shared" si="42"/>
        <v>0</v>
      </c>
      <c r="EB71" s="13">
        <f ca="1">'13年1-9支出明细'!BD66/9*12</f>
        <v>0</v>
      </c>
      <c r="EC71" s="13">
        <f t="shared" si="107"/>
        <v>0</v>
      </c>
      <c r="ED71" s="43">
        <f t="shared" si="43"/>
        <v>0</v>
      </c>
      <c r="EE71" s="13">
        <f ca="1">'13年1-9支出明细'!BE66/9*12</f>
        <v>0</v>
      </c>
      <c r="EF71" s="13">
        <f t="shared" si="108"/>
        <v>0</v>
      </c>
      <c r="EG71" s="13">
        <v>0</v>
      </c>
      <c r="EH71" s="43">
        <f t="shared" si="44"/>
        <v>0</v>
      </c>
      <c r="EI71" s="13">
        <f ca="1">'13年1-9支出明细'!BG66/9*12</f>
        <v>0</v>
      </c>
      <c r="EJ71" s="13">
        <f t="shared" si="109"/>
        <v>0</v>
      </c>
      <c r="EK71" s="43">
        <f t="shared" si="45"/>
        <v>0</v>
      </c>
      <c r="EL71" s="13">
        <f ca="1">'13年1-9支出明细'!BH66/9*12</f>
        <v>0</v>
      </c>
      <c r="EM71" s="13">
        <f t="shared" si="110"/>
        <v>0</v>
      </c>
      <c r="EN71" s="43">
        <f t="shared" si="46"/>
        <v>0</v>
      </c>
      <c r="EO71" s="13">
        <f ca="1">'13年1-9支出明细'!BI66/9*12</f>
        <v>0</v>
      </c>
      <c r="EP71" s="13">
        <f t="shared" si="111"/>
        <v>0</v>
      </c>
      <c r="EQ71" s="43">
        <f t="shared" si="47"/>
        <v>0</v>
      </c>
      <c r="ER71" s="13">
        <f ca="1">'13年1-9支出明细'!BJ66/9*12</f>
        <v>0</v>
      </c>
      <c r="ES71" s="13">
        <f t="shared" si="112"/>
        <v>0</v>
      </c>
      <c r="ET71" s="43">
        <f t="shared" si="48"/>
        <v>0</v>
      </c>
      <c r="EU71" s="13">
        <f ca="1">'13年1-9支出明细'!BK66/9*12</f>
        <v>0</v>
      </c>
      <c r="EV71" s="13">
        <f t="shared" si="113"/>
        <v>0</v>
      </c>
      <c r="EW71" s="43">
        <f t="shared" si="49"/>
        <v>0</v>
      </c>
      <c r="EX71" s="13">
        <f ca="1">'13年1-9支出明细'!BL66/9*12</f>
        <v>0</v>
      </c>
      <c r="EY71" s="13">
        <f t="shared" si="114"/>
        <v>0</v>
      </c>
      <c r="EZ71" s="43">
        <f t="shared" si="50"/>
        <v>0</v>
      </c>
      <c r="FA71" s="13">
        <f ca="1">'13年1-9支出明细'!BM66/9*12</f>
        <v>0</v>
      </c>
      <c r="FB71" s="13">
        <f t="shared" si="115"/>
        <v>0</v>
      </c>
      <c r="FC71" s="43">
        <f t="shared" si="51"/>
        <v>0</v>
      </c>
      <c r="FD71" s="13">
        <f ca="1">'13年1-9支出明细'!BN66/9*12</f>
        <v>0</v>
      </c>
      <c r="FE71" s="13">
        <f ca="1">Sheet2!EX65+Sheet2!BF65</f>
        <v>0</v>
      </c>
      <c r="FF71" s="13">
        <f t="shared" si="116"/>
        <v>0</v>
      </c>
      <c r="FG71" s="43">
        <f t="shared" si="52"/>
        <v>0</v>
      </c>
      <c r="FH71" s="13">
        <f ca="1">'13年1-9支出明细'!BP66/9*12</f>
        <v>0</v>
      </c>
      <c r="FI71" s="13">
        <f t="shared" si="117"/>
        <v>0</v>
      </c>
      <c r="FJ71" s="43">
        <f t="shared" si="53"/>
        <v>0</v>
      </c>
      <c r="FK71" s="13">
        <f ca="1">'13年1-9支出明细'!BQ66/9*12</f>
        <v>0</v>
      </c>
      <c r="FL71" s="13">
        <f t="shared" si="118"/>
        <v>0</v>
      </c>
      <c r="FM71" s="43">
        <f t="shared" si="54"/>
        <v>0</v>
      </c>
      <c r="FN71" s="13">
        <f ca="1">'13年1-9支出明细'!BR66/9*12</f>
        <v>0</v>
      </c>
      <c r="FO71" s="13">
        <v>0</v>
      </c>
      <c r="FP71" s="13"/>
      <c r="FQ71" s="43"/>
      <c r="FR71" s="13">
        <f ca="1">'13年1-9支出明细'!BT66/9*12</f>
        <v>0</v>
      </c>
      <c r="FS71" s="13">
        <f t="shared" si="119"/>
        <v>0</v>
      </c>
      <c r="FT71" s="43">
        <f t="shared" si="55"/>
        <v>0</v>
      </c>
      <c r="FU71" s="12">
        <f ca="1">'13年1-9支出明细'!BU66/9*12</f>
        <v>54651.72</v>
      </c>
      <c r="FV71" s="12">
        <f t="shared" si="120"/>
        <v>66478.45039255952</v>
      </c>
      <c r="FW71" s="43">
        <f t="shared" si="56"/>
        <v>1.8889116478969686E-3</v>
      </c>
      <c r="FX71" s="12">
        <f ca="1">'13年1-9支出明细'!BV66/9*12</f>
        <v>0</v>
      </c>
      <c r="FY71" s="12">
        <f t="shared" si="121"/>
        <v>0</v>
      </c>
      <c r="FZ71" s="43">
        <f t="shared" si="57"/>
        <v>0</v>
      </c>
      <c r="GA71" s="12">
        <f ca="1">'13年1-9支出明细'!BW66/9*12</f>
        <v>0</v>
      </c>
      <c r="GB71" s="12">
        <f t="shared" si="122"/>
        <v>0</v>
      </c>
      <c r="GC71" s="43">
        <f t="shared" si="58"/>
        <v>0</v>
      </c>
      <c r="GD71" s="12">
        <f ca="1">'13年1-9支出明细'!BX66/9*12</f>
        <v>0</v>
      </c>
      <c r="GE71" s="12">
        <f t="shared" si="123"/>
        <v>0</v>
      </c>
      <c r="GF71" s="43">
        <f t="shared" si="59"/>
        <v>0</v>
      </c>
      <c r="GG71" s="27">
        <f t="shared" si="148"/>
        <v>0</v>
      </c>
      <c r="GH71" s="27">
        <f t="shared" si="124"/>
        <v>0</v>
      </c>
      <c r="GI71" s="43">
        <f t="shared" si="60"/>
        <v>0</v>
      </c>
      <c r="GJ71" s="13">
        <f ca="1">'13年1-9支出明细'!BZ66/9*12</f>
        <v>0</v>
      </c>
      <c r="GK71" s="13">
        <f t="shared" si="125"/>
        <v>0</v>
      </c>
      <c r="GL71" s="43">
        <f t="shared" si="61"/>
        <v>0</v>
      </c>
      <c r="GM71" s="13">
        <f ca="1">'13年1-9支出明细'!CA66/9*12</f>
        <v>0</v>
      </c>
      <c r="GN71" s="13">
        <f t="shared" si="126"/>
        <v>0</v>
      </c>
      <c r="GO71" s="43">
        <f t="shared" si="62"/>
        <v>0</v>
      </c>
      <c r="GP71" s="13">
        <f ca="1">'13年1-9支出明细'!CB66/9*12</f>
        <v>0</v>
      </c>
      <c r="GQ71" s="13"/>
      <c r="GR71" s="40"/>
      <c r="GS71" s="13">
        <f ca="1">'13年1-9支出明细'!CC66/9*12</f>
        <v>0</v>
      </c>
      <c r="GT71" s="13">
        <f t="shared" si="127"/>
        <v>0</v>
      </c>
      <c r="GU71" s="43">
        <f t="shared" si="63"/>
        <v>0</v>
      </c>
      <c r="GV71" s="13">
        <f ca="1">'13年1-9支出明细'!CD66/9*12</f>
        <v>0</v>
      </c>
      <c r="GW71" s="13">
        <f t="shared" si="128"/>
        <v>0</v>
      </c>
      <c r="GX71" s="56">
        <f t="shared" si="64"/>
        <v>0</v>
      </c>
    </row>
    <row r="72" spans="1:206">
      <c r="A72" s="18">
        <v>20503</v>
      </c>
      <c r="B72" s="3" t="s">
        <v>545</v>
      </c>
      <c r="C72" s="3" t="s">
        <v>361</v>
      </c>
      <c r="D72" s="12">
        <f t="shared" si="143"/>
        <v>161616.93333333335</v>
      </c>
      <c r="E72" s="12">
        <f t="shared" si="144"/>
        <v>154454.39999999999</v>
      </c>
      <c r="F72" s="13">
        <v>95232</v>
      </c>
      <c r="G72" s="26">
        <f t="shared" si="69"/>
        <v>115840.37588907046</v>
      </c>
      <c r="H72" s="40">
        <f t="shared" si="70"/>
        <v>1.3943164037037935E-3</v>
      </c>
      <c r="I72" s="13">
        <v>16368</v>
      </c>
      <c r="J72" s="13">
        <f t="shared" si="71"/>
        <v>19910.064605933982</v>
      </c>
      <c r="K72" s="40">
        <f t="shared" si="5"/>
        <v>4.4088891264048013E-4</v>
      </c>
      <c r="L72" s="13">
        <v>42854.400000000001</v>
      </c>
      <c r="M72" s="13">
        <f t="shared" si="72"/>
        <v>52128.169150081703</v>
      </c>
      <c r="N72" s="40">
        <f t="shared" si="6"/>
        <v>1.3943164037037937E-3</v>
      </c>
      <c r="O72" s="13">
        <f ca="1">'13年1-9支出明细'!I67/9*12</f>
        <v>0</v>
      </c>
      <c r="P72" s="13">
        <v>0</v>
      </c>
      <c r="Q72" s="13">
        <f t="shared" si="73"/>
        <v>0</v>
      </c>
      <c r="R72" s="43">
        <f t="shared" si="7"/>
        <v>0</v>
      </c>
      <c r="S72" s="13">
        <f ca="1">'13年1-9支出明细'!K67/9*12</f>
        <v>0</v>
      </c>
      <c r="T72" s="13">
        <f t="shared" si="74"/>
        <v>0</v>
      </c>
      <c r="U72" s="43">
        <f t="shared" si="8"/>
        <v>0</v>
      </c>
      <c r="V72" s="13">
        <f ca="1">'13年1-9支出明细'!L67/9*12</f>
        <v>0</v>
      </c>
      <c r="W72" s="13">
        <f t="shared" si="75"/>
        <v>0</v>
      </c>
      <c r="X72" s="43">
        <f t="shared" si="9"/>
        <v>0</v>
      </c>
      <c r="Y72" s="13">
        <f ca="1">'13年1-9支出明细'!M67/9*12</f>
        <v>0</v>
      </c>
      <c r="Z72" s="13">
        <f t="shared" si="76"/>
        <v>0</v>
      </c>
      <c r="AA72" s="43">
        <f t="shared" si="10"/>
        <v>0</v>
      </c>
      <c r="AB72" s="13">
        <f ca="1">'13年1-9支出明细'!N67/9*12</f>
        <v>0</v>
      </c>
      <c r="AC72" s="13">
        <f t="shared" si="77"/>
        <v>0</v>
      </c>
      <c r="AD72" s="43">
        <f t="shared" si="11"/>
        <v>0</v>
      </c>
      <c r="AE72" s="13">
        <f ca="1">'13年1-9支出明细'!O67/9*12</f>
        <v>0</v>
      </c>
      <c r="AF72" s="13">
        <f t="shared" si="78"/>
        <v>0</v>
      </c>
      <c r="AG72" s="43">
        <f t="shared" si="12"/>
        <v>0</v>
      </c>
      <c r="AH72" s="13">
        <f ca="1">'13年1-9支出明细'!P67/9*12</f>
        <v>0</v>
      </c>
      <c r="AI72" s="13">
        <f t="shared" si="79"/>
        <v>0</v>
      </c>
      <c r="AJ72" s="43">
        <f t="shared" si="13"/>
        <v>0</v>
      </c>
      <c r="AK72" s="13">
        <f ca="1">'13年1-9支出明细'!Q67/9*12</f>
        <v>0</v>
      </c>
      <c r="AL72" s="13">
        <f t="shared" si="80"/>
        <v>0</v>
      </c>
      <c r="AM72" s="43">
        <f t="shared" si="14"/>
        <v>0</v>
      </c>
      <c r="AN72" s="13">
        <f ca="1">'13年1-9支出明细'!R67/9*12</f>
        <v>0</v>
      </c>
      <c r="AO72" s="13">
        <f t="shared" si="81"/>
        <v>0</v>
      </c>
      <c r="AP72" s="43">
        <f t="shared" si="15"/>
        <v>0</v>
      </c>
      <c r="AQ72" s="13">
        <f ca="1">'13年1-9支出明细'!S67/9*12</f>
        <v>0</v>
      </c>
      <c r="AR72" s="13">
        <f t="shared" si="82"/>
        <v>0</v>
      </c>
      <c r="AS72" s="43">
        <f t="shared" si="16"/>
        <v>0</v>
      </c>
      <c r="AT72" s="12">
        <f>AW72+AZ72+BC72+BF72+BI72+BL72+BM72</f>
        <v>1633.3466666666666</v>
      </c>
      <c r="AU72" s="31">
        <f t="shared" si="83"/>
        <v>1986.8058197226449</v>
      </c>
      <c r="AV72" s="43">
        <f t="shared" si="17"/>
        <v>1.5645859159562616E-5</v>
      </c>
      <c r="AW72" s="13">
        <f ca="1">'13年1-9支出明细'!U67/9*12</f>
        <v>0</v>
      </c>
      <c r="AX72" s="13">
        <f t="shared" si="84"/>
        <v>0</v>
      </c>
      <c r="AY72" s="43">
        <f t="shared" si="18"/>
        <v>0</v>
      </c>
      <c r="AZ72" s="13">
        <f ca="1">'13年1-9支出明细'!V67/9*12</f>
        <v>0</v>
      </c>
      <c r="BA72" s="13">
        <f t="shared" si="85"/>
        <v>0</v>
      </c>
      <c r="BB72" s="43">
        <f t="shared" si="19"/>
        <v>0</v>
      </c>
      <c r="BC72" s="13">
        <f ca="1">'13年1-9支出明细'!W67/9*12</f>
        <v>0</v>
      </c>
      <c r="BD72" s="13">
        <f t="shared" si="86"/>
        <v>0</v>
      </c>
      <c r="BE72" s="43">
        <f t="shared" si="20"/>
        <v>0</v>
      </c>
      <c r="BF72" s="13">
        <f ca="1">'13年1-9支出明细'!X67/9*12</f>
        <v>63.466666666666669</v>
      </c>
      <c r="BG72" s="13">
        <f t="shared" si="87"/>
        <v>77.200967354387231</v>
      </c>
      <c r="BH72" s="43">
        <f t="shared" si="21"/>
        <v>9.3371196268824229E-5</v>
      </c>
      <c r="BI72" s="13">
        <f ca="1">'13年1-9支出明细'!Y67/9*12</f>
        <v>0</v>
      </c>
      <c r="BJ72" s="13">
        <f t="shared" si="88"/>
        <v>0</v>
      </c>
      <c r="BK72" s="43">
        <f t="shared" si="22"/>
        <v>0</v>
      </c>
      <c r="BL72" s="13">
        <f ca="1">'13年1-9支出明细'!Z67/9*12</f>
        <v>234.8</v>
      </c>
      <c r="BM72" s="13">
        <f ca="1">Sheet2!EP66+Sheet2!V66</f>
        <v>1335.08</v>
      </c>
      <c r="BN72" s="13">
        <f t="shared" si="89"/>
        <v>285.61114182999148</v>
      </c>
      <c r="BO72" s="43">
        <f t="shared" si="23"/>
        <v>2.6549234890942131E-6</v>
      </c>
      <c r="BP72" s="13">
        <f ca="1">'13年1-9支出明细'!AB67/9*12</f>
        <v>1080.1066666666666</v>
      </c>
      <c r="BQ72" s="13">
        <f t="shared" si="90"/>
        <v>1313.8436897992017</v>
      </c>
      <c r="BR72" s="43">
        <f t="shared" si="24"/>
        <v>2.382916797469016E-4</v>
      </c>
      <c r="BS72" s="13">
        <f ca="1">'13年1-9支出明细'!AC67/9*12</f>
        <v>700</v>
      </c>
      <c r="BT72" s="13">
        <f t="shared" si="91"/>
        <v>851.48125758515323</v>
      </c>
      <c r="BU72" s="43">
        <f t="shared" si="25"/>
        <v>6.2406885212567317E-4</v>
      </c>
      <c r="BV72" s="12">
        <f t="shared" si="130"/>
        <v>441.59999999999997</v>
      </c>
      <c r="BW72" s="30">
        <f t="shared" si="92"/>
        <v>537.16303335657665</v>
      </c>
      <c r="BX72" s="43">
        <f t="shared" si="26"/>
        <v>1.6512012135630152E-6</v>
      </c>
      <c r="BY72" s="13">
        <f ca="1">'13年1-9支出明细'!AE67/9*12</f>
        <v>441.59999999999997</v>
      </c>
      <c r="BZ72" s="13">
        <f t="shared" si="93"/>
        <v>537.16303335657665</v>
      </c>
      <c r="CA72" s="43">
        <f t="shared" si="27"/>
        <v>1.9114379806131207E-6</v>
      </c>
      <c r="CB72" s="13">
        <f ca="1">'13年1-9支出明细'!AF67/9*12</f>
        <v>0</v>
      </c>
      <c r="CC72" s="13">
        <f ca="1">Sheet2!BP66+Sheet2!ET66</f>
        <v>0</v>
      </c>
      <c r="CD72" s="13">
        <f t="shared" si="94"/>
        <v>0</v>
      </c>
      <c r="CE72" s="43">
        <f t="shared" si="28"/>
        <v>0</v>
      </c>
      <c r="CF72" s="12">
        <f t="shared" si="147"/>
        <v>4306.6666666666661</v>
      </c>
      <c r="CG72" s="30">
        <f t="shared" si="95"/>
        <v>5238.6370704762758</v>
      </c>
      <c r="CH72" s="43">
        <f t="shared" si="29"/>
        <v>4.4376499343579692E-5</v>
      </c>
      <c r="CI72" s="13">
        <f ca="1">'13年1-9支出明细'!AI67/9*12</f>
        <v>0</v>
      </c>
      <c r="CJ72" s="13">
        <f t="shared" si="96"/>
        <v>0</v>
      </c>
      <c r="CK72" s="43">
        <f t="shared" si="30"/>
        <v>0</v>
      </c>
      <c r="CL72" s="13">
        <f ca="1">'13年1-9支出明细'!AJ67/9*12</f>
        <v>0</v>
      </c>
      <c r="CM72" s="13">
        <f t="shared" si="97"/>
        <v>0</v>
      </c>
      <c r="CN72" s="43">
        <f t="shared" si="31"/>
        <v>0</v>
      </c>
      <c r="CO72" s="13">
        <f ca="1">'13年1-9支出明细'!AK67/9*12</f>
        <v>0</v>
      </c>
      <c r="CP72" s="13">
        <f t="shared" si="98"/>
        <v>0</v>
      </c>
      <c r="CQ72" s="43">
        <f t="shared" si="32"/>
        <v>0</v>
      </c>
      <c r="CR72" s="13">
        <f ca="1">'13年1-9支出明细'!AL67/9*12</f>
        <v>0</v>
      </c>
      <c r="CS72" s="13">
        <f t="shared" si="99"/>
        <v>0</v>
      </c>
      <c r="CT72" s="43">
        <f t="shared" si="33"/>
        <v>0</v>
      </c>
      <c r="CU72" s="13">
        <f ca="1">'13年1-9支出明细'!AM67/9*12</f>
        <v>0</v>
      </c>
      <c r="CV72" s="13">
        <f t="shared" si="100"/>
        <v>0</v>
      </c>
      <c r="CW72" s="43">
        <f t="shared" si="34"/>
        <v>0</v>
      </c>
      <c r="CX72" s="13">
        <f ca="1">'13年1-9支出明细'!AN67/9*12</f>
        <v>0</v>
      </c>
      <c r="CY72" s="13">
        <f t="shared" si="101"/>
        <v>0</v>
      </c>
      <c r="CZ72" s="13">
        <f ca="1">Sheet2!DG66+Sheet2!AD66</f>
        <v>0</v>
      </c>
      <c r="DA72" s="43">
        <f t="shared" si="35"/>
        <v>0</v>
      </c>
      <c r="DB72" s="13">
        <f ca="1">'13年1-9支出明细'!AP67/9*12</f>
        <v>0</v>
      </c>
      <c r="DC72" s="13">
        <f t="shared" si="102"/>
        <v>0</v>
      </c>
      <c r="DD72" s="43">
        <f t="shared" si="36"/>
        <v>0</v>
      </c>
      <c r="DE72" s="13">
        <f ca="1">'13年1-9支出明细'!AQ67/9*12</f>
        <v>0</v>
      </c>
      <c r="DF72" s="13">
        <f t="shared" si="103"/>
        <v>0</v>
      </c>
      <c r="DG72" s="43">
        <f t="shared" si="37"/>
        <v>0</v>
      </c>
      <c r="DH72" s="13">
        <f ca="1">'13年1-9支出明细'!AR67/9*12</f>
        <v>0</v>
      </c>
      <c r="DI72" s="13">
        <f ca="1">Sheet2!DK66+Sheet2!AH66</f>
        <v>0</v>
      </c>
      <c r="DJ72" s="13"/>
      <c r="DK72" s="43">
        <f t="shared" si="38"/>
        <v>0</v>
      </c>
      <c r="DL72" s="13">
        <f ca="1">'13年1-9支出明细'!AT67/9*12</f>
        <v>0</v>
      </c>
      <c r="DM72" s="13">
        <f t="shared" si="104"/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43">
        <f t="shared" si="40"/>
        <v>0</v>
      </c>
      <c r="DV72" s="13">
        <f ca="1">'13年1-9支出明细'!BB67/9*12</f>
        <v>1840</v>
      </c>
      <c r="DW72" s="13">
        <f t="shared" si="105"/>
        <v>2238.1793056524029</v>
      </c>
      <c r="DX72" s="43">
        <f t="shared" si="41"/>
        <v>8.1338285931187825E-4</v>
      </c>
      <c r="DY72" s="13">
        <f ca="1">'13年1-9支出明细'!BC67/9*12</f>
        <v>0</v>
      </c>
      <c r="DZ72" s="13">
        <f t="shared" si="106"/>
        <v>0</v>
      </c>
      <c r="EA72" s="43">
        <f t="shared" si="42"/>
        <v>0</v>
      </c>
      <c r="EB72" s="13">
        <f ca="1">'13年1-9支出明细'!BD67/9*12</f>
        <v>0</v>
      </c>
      <c r="EC72" s="13">
        <f t="shared" si="107"/>
        <v>0</v>
      </c>
      <c r="ED72" s="43">
        <f t="shared" si="43"/>
        <v>0</v>
      </c>
      <c r="EE72" s="13">
        <f ca="1">'13年1-9支出明细'!BE67/9*12</f>
        <v>0</v>
      </c>
      <c r="EF72" s="13">
        <f t="shared" si="108"/>
        <v>0</v>
      </c>
      <c r="EG72" s="13">
        <v>0</v>
      </c>
      <c r="EH72" s="43">
        <f t="shared" si="44"/>
        <v>0</v>
      </c>
      <c r="EI72" s="13">
        <f ca="1">'13年1-9支出明细'!BG67/9*12</f>
        <v>0</v>
      </c>
      <c r="EJ72" s="13">
        <f t="shared" si="109"/>
        <v>0</v>
      </c>
      <c r="EK72" s="43">
        <f t="shared" si="45"/>
        <v>0</v>
      </c>
      <c r="EL72" s="13">
        <f ca="1">'13年1-9支出明细'!BH67/9*12</f>
        <v>0</v>
      </c>
      <c r="EM72" s="13">
        <f t="shared" si="110"/>
        <v>0</v>
      </c>
      <c r="EN72" s="43">
        <f t="shared" si="46"/>
        <v>0</v>
      </c>
      <c r="EO72" s="13">
        <f ca="1">'13年1-9支出明细'!BI67/9*12</f>
        <v>2466.6666666666665</v>
      </c>
      <c r="EP72" s="13">
        <f t="shared" si="111"/>
        <v>3000.4577648238733</v>
      </c>
      <c r="EQ72" s="43">
        <f t="shared" si="47"/>
        <v>2.0577470561703773E-3</v>
      </c>
      <c r="ER72" s="13">
        <f ca="1">'13年1-9支出明细'!BJ67/9*12</f>
        <v>0</v>
      </c>
      <c r="ES72" s="13">
        <f t="shared" si="112"/>
        <v>0</v>
      </c>
      <c r="ET72" s="43">
        <f t="shared" si="48"/>
        <v>0</v>
      </c>
      <c r="EU72" s="13">
        <f ca="1">'13年1-9支出明细'!BK67/9*12</f>
        <v>0</v>
      </c>
      <c r="EV72" s="13">
        <f t="shared" si="113"/>
        <v>0</v>
      </c>
      <c r="EW72" s="43">
        <f t="shared" si="49"/>
        <v>0</v>
      </c>
      <c r="EX72" s="13">
        <f ca="1">'13年1-9支出明细'!BL67/9*12</f>
        <v>0</v>
      </c>
      <c r="EY72" s="13">
        <f t="shared" si="114"/>
        <v>0</v>
      </c>
      <c r="EZ72" s="43">
        <f t="shared" si="50"/>
        <v>0</v>
      </c>
      <c r="FA72" s="13">
        <f ca="1">'13年1-9支出明细'!BM67/9*12</f>
        <v>0</v>
      </c>
      <c r="FB72" s="13">
        <f t="shared" si="115"/>
        <v>0</v>
      </c>
      <c r="FC72" s="43">
        <f t="shared" si="51"/>
        <v>0</v>
      </c>
      <c r="FD72" s="13">
        <f ca="1">'13年1-9支出明细'!BN67/9*12</f>
        <v>0</v>
      </c>
      <c r="FE72" s="13">
        <f ca="1">Sheet2!EX66+Sheet2!BF66</f>
        <v>0</v>
      </c>
      <c r="FF72" s="13">
        <f t="shared" si="116"/>
        <v>0</v>
      </c>
      <c r="FG72" s="43">
        <f t="shared" si="52"/>
        <v>0</v>
      </c>
      <c r="FH72" s="13">
        <f ca="1">'13年1-9支出明细'!BP67/9*12</f>
        <v>0</v>
      </c>
      <c r="FI72" s="13">
        <f t="shared" si="117"/>
        <v>0</v>
      </c>
      <c r="FJ72" s="43">
        <f t="shared" si="53"/>
        <v>0</v>
      </c>
      <c r="FK72" s="13">
        <f ca="1">'13年1-9支出明细'!BQ67/9*12</f>
        <v>0</v>
      </c>
      <c r="FL72" s="13">
        <f t="shared" si="118"/>
        <v>0</v>
      </c>
      <c r="FM72" s="43">
        <f t="shared" si="54"/>
        <v>0</v>
      </c>
      <c r="FN72" s="13">
        <f ca="1">'13年1-9支出明细'!BR67/9*12</f>
        <v>0</v>
      </c>
      <c r="FO72" s="13">
        <v>0</v>
      </c>
      <c r="FP72" s="13"/>
      <c r="FQ72" s="43"/>
      <c r="FR72" s="13">
        <f ca="1">'13年1-9支出明细'!BT67/9*12</f>
        <v>0</v>
      </c>
      <c r="FS72" s="13">
        <f t="shared" si="119"/>
        <v>0</v>
      </c>
      <c r="FT72" s="43">
        <f t="shared" si="55"/>
        <v>0</v>
      </c>
      <c r="FU72" s="12">
        <f ca="1">'13年1-9支出明细'!BU67/9*12</f>
        <v>780.92000000000007</v>
      </c>
      <c r="FV72" s="12">
        <f t="shared" si="120"/>
        <v>949.91249096199692</v>
      </c>
      <c r="FW72" s="43">
        <f t="shared" si="56"/>
        <v>2.6990712901180435E-5</v>
      </c>
      <c r="FX72" s="12">
        <f ca="1">'13年1-9支出明细'!BV67/9*12</f>
        <v>0</v>
      </c>
      <c r="FY72" s="12">
        <f t="shared" si="121"/>
        <v>0</v>
      </c>
      <c r="FZ72" s="43">
        <f t="shared" si="57"/>
        <v>0</v>
      </c>
      <c r="GA72" s="12">
        <f ca="1">'13年1-9支出明细'!BW67/9*12</f>
        <v>0</v>
      </c>
      <c r="GB72" s="12">
        <f t="shared" si="122"/>
        <v>0</v>
      </c>
      <c r="GC72" s="43">
        <f t="shared" si="58"/>
        <v>0</v>
      </c>
      <c r="GD72" s="12">
        <f ca="1">'13年1-9支出明细'!BX67/9*12</f>
        <v>0</v>
      </c>
      <c r="GE72" s="12">
        <f t="shared" si="123"/>
        <v>0</v>
      </c>
      <c r="GF72" s="43">
        <f t="shared" si="59"/>
        <v>0</v>
      </c>
      <c r="GG72" s="27">
        <f t="shared" si="148"/>
        <v>0</v>
      </c>
      <c r="GH72" s="27">
        <f t="shared" si="124"/>
        <v>0</v>
      </c>
      <c r="GI72" s="43">
        <f t="shared" si="60"/>
        <v>0</v>
      </c>
      <c r="GJ72" s="13">
        <f ca="1">'13年1-9支出明细'!BZ67/9*12</f>
        <v>0</v>
      </c>
      <c r="GK72" s="13">
        <f t="shared" si="125"/>
        <v>0</v>
      </c>
      <c r="GL72" s="43">
        <f t="shared" si="61"/>
        <v>0</v>
      </c>
      <c r="GM72" s="13">
        <f ca="1">'13年1-9支出明细'!CA67/9*12</f>
        <v>0</v>
      </c>
      <c r="GN72" s="13">
        <f t="shared" si="126"/>
        <v>0</v>
      </c>
      <c r="GO72" s="43">
        <f t="shared" si="62"/>
        <v>0</v>
      </c>
      <c r="GP72" s="13">
        <f ca="1">'13年1-9支出明细'!CB67/9*12</f>
        <v>0</v>
      </c>
      <c r="GQ72" s="13"/>
      <c r="GR72" s="40"/>
      <c r="GS72" s="13">
        <f ca="1">'13年1-9支出明细'!CC67/9*12</f>
        <v>0</v>
      </c>
      <c r="GT72" s="13">
        <f t="shared" si="127"/>
        <v>0</v>
      </c>
      <c r="GU72" s="43">
        <f t="shared" si="63"/>
        <v>0</v>
      </c>
      <c r="GV72" s="13">
        <f ca="1">'13年1-9支出明细'!CD67/9*12</f>
        <v>0</v>
      </c>
      <c r="GW72" s="13">
        <f t="shared" si="128"/>
        <v>0</v>
      </c>
      <c r="GX72" s="56">
        <f t="shared" si="64"/>
        <v>0</v>
      </c>
    </row>
    <row r="73" spans="1:206">
      <c r="A73" s="18">
        <v>20504</v>
      </c>
      <c r="B73" s="3" t="s">
        <v>546</v>
      </c>
      <c r="C73" s="3" t="s">
        <v>362</v>
      </c>
      <c r="D73" s="12">
        <f t="shared" si="143"/>
        <v>321.06666666666666</v>
      </c>
      <c r="E73" s="12">
        <f t="shared" si="144"/>
        <v>0</v>
      </c>
      <c r="F73" s="13">
        <v>0</v>
      </c>
      <c r="G73" s="26">
        <f t="shared" si="69"/>
        <v>0</v>
      </c>
      <c r="H73" s="40">
        <f t="shared" si="70"/>
        <v>0</v>
      </c>
      <c r="I73" s="13">
        <v>0</v>
      </c>
      <c r="J73" s="13">
        <f t="shared" si="71"/>
        <v>0</v>
      </c>
      <c r="K73" s="40">
        <f t="shared" ref="K73:K136" si="149">I73/$I$8</f>
        <v>0</v>
      </c>
      <c r="L73" s="13">
        <v>0</v>
      </c>
      <c r="M73" s="13">
        <f t="shared" si="72"/>
        <v>0</v>
      </c>
      <c r="N73" s="40">
        <f t="shared" ref="N73:N136" si="150">L73/$L$8</f>
        <v>0</v>
      </c>
      <c r="O73" s="13">
        <f ca="1">'13年1-9支出明细'!I68/9*12</f>
        <v>0</v>
      </c>
      <c r="P73" s="13">
        <v>0</v>
      </c>
      <c r="Q73" s="13">
        <f t="shared" si="73"/>
        <v>0</v>
      </c>
      <c r="R73" s="43">
        <f t="shared" ref="R73:R136" si="151">O73/$O$8</f>
        <v>0</v>
      </c>
      <c r="S73" s="13">
        <f ca="1">'13年1-9支出明细'!K68/9*12</f>
        <v>0</v>
      </c>
      <c r="T73" s="13">
        <v>0</v>
      </c>
      <c r="U73" s="43">
        <f t="shared" ref="U73:U136" si="152">S73/$S$8</f>
        <v>0</v>
      </c>
      <c r="V73" s="13">
        <f ca="1">'13年1-9支出明细'!L68/9*12</f>
        <v>0</v>
      </c>
      <c r="W73" s="13">
        <f t="shared" si="75"/>
        <v>0</v>
      </c>
      <c r="X73" s="43">
        <f t="shared" ref="X73:X136" si="153">V73/$V$8</f>
        <v>0</v>
      </c>
      <c r="Y73" s="13">
        <f ca="1">'13年1-9支出明细'!M68/9*12</f>
        <v>0</v>
      </c>
      <c r="Z73" s="13">
        <f t="shared" si="76"/>
        <v>0</v>
      </c>
      <c r="AA73" s="43">
        <f t="shared" ref="AA73:AA136" si="154">Y73/$Y$8</f>
        <v>0</v>
      </c>
      <c r="AB73" s="13">
        <f ca="1">'13年1-9支出明细'!N68/9*12</f>
        <v>0</v>
      </c>
      <c r="AC73" s="13">
        <f t="shared" si="77"/>
        <v>0</v>
      </c>
      <c r="AD73" s="43">
        <f t="shared" ref="AD73:AD136" si="155">AB73/$AB$8</f>
        <v>0</v>
      </c>
      <c r="AE73" s="13">
        <f ca="1">'13年1-9支出明细'!O68/9*12</f>
        <v>0</v>
      </c>
      <c r="AF73" s="13">
        <f t="shared" si="78"/>
        <v>0</v>
      </c>
      <c r="AG73" s="43">
        <f t="shared" ref="AG73:AG136" si="156">AE73/$AE$8</f>
        <v>0</v>
      </c>
      <c r="AH73" s="13">
        <f ca="1">'13年1-9支出明细'!P68/9*12</f>
        <v>0</v>
      </c>
      <c r="AI73" s="13">
        <f t="shared" si="79"/>
        <v>0</v>
      </c>
      <c r="AJ73" s="43">
        <f t="shared" ref="AJ73:AJ136" si="157">AH73/$AH$8</f>
        <v>0</v>
      </c>
      <c r="AK73" s="13">
        <f ca="1">'13年1-9支出明细'!Q68/9*12</f>
        <v>0</v>
      </c>
      <c r="AL73" s="13">
        <f t="shared" si="80"/>
        <v>0</v>
      </c>
      <c r="AM73" s="43">
        <f t="shared" ref="AM73:AM136" si="158">AK73/$AK$8</f>
        <v>0</v>
      </c>
      <c r="AN73" s="13">
        <f ca="1">'13年1-9支出明细'!R68/9*12</f>
        <v>0</v>
      </c>
      <c r="AO73" s="13">
        <f t="shared" si="81"/>
        <v>0</v>
      </c>
      <c r="AP73" s="43">
        <f t="shared" ref="AP73:AP136" si="159">AN73/$AN$8</f>
        <v>0</v>
      </c>
      <c r="AQ73" s="13">
        <f ca="1">'13年1-9支出明细'!S68/9*12</f>
        <v>0</v>
      </c>
      <c r="AR73" s="13">
        <f t="shared" si="82"/>
        <v>0</v>
      </c>
      <c r="AS73" s="43">
        <f t="shared" ref="AS73:AS136" si="160">AQ73/$AQ$8</f>
        <v>0</v>
      </c>
      <c r="AT73" s="12">
        <f>AW73+AZ73+BC73+BF73+BI73+BL73+BM73</f>
        <v>0</v>
      </c>
      <c r="AU73" s="31">
        <f t="shared" si="83"/>
        <v>0</v>
      </c>
      <c r="AV73" s="43">
        <f t="shared" ref="AV73:AV136" si="161">AT73/$AT$8</f>
        <v>0</v>
      </c>
      <c r="AW73" s="13">
        <f ca="1">'13年1-9支出明细'!U68/9*12</f>
        <v>0</v>
      </c>
      <c r="AX73" s="13">
        <f t="shared" si="84"/>
        <v>0</v>
      </c>
      <c r="AY73" s="43">
        <f t="shared" ref="AY73:AY136" si="162">AW73/$AW$8</f>
        <v>0</v>
      </c>
      <c r="AZ73" s="13">
        <f ca="1">'13年1-9支出明细'!V68/9*12</f>
        <v>0</v>
      </c>
      <c r="BA73" s="13">
        <f t="shared" si="85"/>
        <v>0</v>
      </c>
      <c r="BB73" s="43">
        <f t="shared" ref="BB73:BB136" si="163">AZ73/$AZ$8</f>
        <v>0</v>
      </c>
      <c r="BC73" s="13">
        <f ca="1">'13年1-9支出明细'!W68/9*12</f>
        <v>0</v>
      </c>
      <c r="BD73" s="13">
        <f t="shared" si="86"/>
        <v>0</v>
      </c>
      <c r="BE73" s="43">
        <f t="shared" ref="BE73:BE136" si="164">BC73/$BC$8</f>
        <v>0</v>
      </c>
      <c r="BF73" s="13">
        <f ca="1">'13年1-9支出明细'!X68/9*12</f>
        <v>0</v>
      </c>
      <c r="BG73" s="13">
        <f t="shared" si="87"/>
        <v>0</v>
      </c>
      <c r="BH73" s="43">
        <f t="shared" ref="BH73:BH136" si="165">BF73/$BF$8</f>
        <v>0</v>
      </c>
      <c r="BI73" s="13">
        <f ca="1">'13年1-9支出明细'!Y68/9*12</f>
        <v>0</v>
      </c>
      <c r="BJ73" s="13">
        <f t="shared" si="88"/>
        <v>0</v>
      </c>
      <c r="BK73" s="43">
        <f t="shared" ref="BK73:BK136" si="166">BI73/$BI$8</f>
        <v>0</v>
      </c>
      <c r="BL73" s="13">
        <f ca="1">'13年1-9支出明细'!Z68/9*12</f>
        <v>0</v>
      </c>
      <c r="BM73" s="13">
        <f ca="1">Sheet2!EP67+Sheet2!V67</f>
        <v>0</v>
      </c>
      <c r="BN73" s="13">
        <f t="shared" si="89"/>
        <v>0</v>
      </c>
      <c r="BO73" s="43">
        <f t="shared" ref="BO73:BO136" si="167">BL73/$BL$8</f>
        <v>0</v>
      </c>
      <c r="BP73" s="13">
        <f ca="1">'13年1-9支出明细'!AB68/9*12</f>
        <v>0</v>
      </c>
      <c r="BQ73" s="13">
        <f t="shared" si="90"/>
        <v>0</v>
      </c>
      <c r="BR73" s="43">
        <f t="shared" ref="BR73:BR136" si="168">BP73/$BP$8</f>
        <v>0</v>
      </c>
      <c r="BS73" s="13">
        <f ca="1">'13年1-9支出明细'!AC68/9*12</f>
        <v>0</v>
      </c>
      <c r="BT73" s="13">
        <f t="shared" si="91"/>
        <v>0</v>
      </c>
      <c r="BU73" s="43">
        <f t="shared" ref="BU73:BU136" si="169">BS73/$BS$8</f>
        <v>0</v>
      </c>
      <c r="BV73" s="12">
        <f t="shared" si="130"/>
        <v>0</v>
      </c>
      <c r="BW73" s="30">
        <f t="shared" si="92"/>
        <v>0</v>
      </c>
      <c r="BX73" s="43">
        <f t="shared" ref="BX73:BX136" si="170">BV73/$BV$8</f>
        <v>0</v>
      </c>
      <c r="BY73" s="13">
        <f ca="1">'13年1-9支出明细'!AE68/9*12</f>
        <v>0</v>
      </c>
      <c r="BZ73" s="13">
        <f t="shared" si="93"/>
        <v>0</v>
      </c>
      <c r="CA73" s="43">
        <f t="shared" ref="CA73:CA136" si="171">BY73/$BY$8</f>
        <v>0</v>
      </c>
      <c r="CB73" s="13">
        <f ca="1">'13年1-9支出明细'!AF68/9*12</f>
        <v>0</v>
      </c>
      <c r="CC73" s="13">
        <f ca="1">Sheet2!BP67+Sheet2!ET67</f>
        <v>0</v>
      </c>
      <c r="CD73" s="13">
        <f t="shared" si="94"/>
        <v>0</v>
      </c>
      <c r="CE73" s="43">
        <f t="shared" ref="CE73:CE136" si="172">CB73/$CB$8</f>
        <v>0</v>
      </c>
      <c r="CF73" s="12">
        <f t="shared" si="147"/>
        <v>0</v>
      </c>
      <c r="CG73" s="30">
        <f t="shared" si="95"/>
        <v>0</v>
      </c>
      <c r="CH73" s="43">
        <f t="shared" ref="CH73:CH136" si="173">CF73/$CF$8</f>
        <v>0</v>
      </c>
      <c r="CI73" s="13">
        <f ca="1">'13年1-9支出明细'!AI68/9*12</f>
        <v>0</v>
      </c>
      <c r="CJ73" s="13">
        <f t="shared" si="96"/>
        <v>0</v>
      </c>
      <c r="CK73" s="43">
        <f t="shared" ref="CK73:CK136" si="174">CI73/$CI$8</f>
        <v>0</v>
      </c>
      <c r="CL73" s="13">
        <f ca="1">'13年1-9支出明细'!AJ68/9*12</f>
        <v>0</v>
      </c>
      <c r="CM73" s="13">
        <f t="shared" si="97"/>
        <v>0</v>
      </c>
      <c r="CN73" s="43">
        <f t="shared" ref="CN73:CN136" si="175">CL73/$CL$8</f>
        <v>0</v>
      </c>
      <c r="CO73" s="13">
        <f ca="1">'13年1-9支出明细'!AK68/9*12</f>
        <v>0</v>
      </c>
      <c r="CP73" s="13">
        <f t="shared" si="98"/>
        <v>0</v>
      </c>
      <c r="CQ73" s="43">
        <f t="shared" ref="CQ73:CQ136" si="176">CO73/$CO$8</f>
        <v>0</v>
      </c>
      <c r="CR73" s="13">
        <f ca="1">'13年1-9支出明细'!AL68/9*12</f>
        <v>0</v>
      </c>
      <c r="CS73" s="13">
        <f t="shared" si="99"/>
        <v>0</v>
      </c>
      <c r="CT73" s="43">
        <f t="shared" ref="CT73:CT136" si="177">CR73/$CR$8</f>
        <v>0</v>
      </c>
      <c r="CU73" s="13">
        <f ca="1">'13年1-9支出明细'!AM68/9*12</f>
        <v>0</v>
      </c>
      <c r="CV73" s="13">
        <f t="shared" si="100"/>
        <v>0</v>
      </c>
      <c r="CW73" s="43">
        <f t="shared" ref="CW73:CW136" si="178">CU73/$CU$8</f>
        <v>0</v>
      </c>
      <c r="CX73" s="13">
        <f ca="1">'13年1-9支出明细'!AN68/9*12</f>
        <v>0</v>
      </c>
      <c r="CY73" s="13">
        <f t="shared" si="101"/>
        <v>0</v>
      </c>
      <c r="CZ73" s="13">
        <f ca="1">Sheet2!DG67+Sheet2!AD67</f>
        <v>0</v>
      </c>
      <c r="DA73" s="43">
        <f t="shared" ref="DA73:DA136" si="179">CX73/$CX$8</f>
        <v>0</v>
      </c>
      <c r="DB73" s="13">
        <f ca="1">'13年1-9支出明细'!AP68/9*12</f>
        <v>0</v>
      </c>
      <c r="DC73" s="13">
        <f t="shared" si="102"/>
        <v>0</v>
      </c>
      <c r="DD73" s="43">
        <f t="shared" ref="DD73:DD136" si="180">DB73/$DB$8</f>
        <v>0</v>
      </c>
      <c r="DE73" s="13">
        <f ca="1">'13年1-9支出明细'!AQ68/9*12</f>
        <v>0</v>
      </c>
      <c r="DF73" s="13">
        <f t="shared" si="103"/>
        <v>0</v>
      </c>
      <c r="DG73" s="43">
        <f t="shared" ref="DG73:DG136" si="181">DE73/$DE$8</f>
        <v>0</v>
      </c>
      <c r="DH73" s="13">
        <f ca="1">'13年1-9支出明细'!AR68/9*12</f>
        <v>0</v>
      </c>
      <c r="DI73" s="13">
        <f ca="1">Sheet2!DK67+Sheet2!AH67</f>
        <v>0</v>
      </c>
      <c r="DJ73" s="13"/>
      <c r="DK73" s="43">
        <f t="shared" ref="DK73:DK136" si="182">DH73/$DH$8</f>
        <v>0</v>
      </c>
      <c r="DL73" s="13">
        <f ca="1">'13年1-9支出明细'!AT68/9*12</f>
        <v>0</v>
      </c>
      <c r="DM73" s="13">
        <f t="shared" si="104"/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43">
        <f t="shared" ref="DU73:DU136" si="183">DL73/$DL$8</f>
        <v>0</v>
      </c>
      <c r="DV73" s="13">
        <f ca="1">'13年1-9支出明细'!BB68/9*12</f>
        <v>0</v>
      </c>
      <c r="DW73" s="13">
        <f t="shared" si="105"/>
        <v>0</v>
      </c>
      <c r="DX73" s="43">
        <f t="shared" ref="DX73:DX136" si="184">DV73/$DV$8</f>
        <v>0</v>
      </c>
      <c r="DY73" s="13">
        <f ca="1">'13年1-9支出明细'!BC68/9*12</f>
        <v>0</v>
      </c>
      <c r="DZ73" s="13">
        <f t="shared" si="106"/>
        <v>0</v>
      </c>
      <c r="EA73" s="43">
        <f t="shared" ref="EA73:EA136" si="185">DY73/$DY$8</f>
        <v>0</v>
      </c>
      <c r="EB73" s="13">
        <f ca="1">'13年1-9支出明细'!BD68/9*12</f>
        <v>0</v>
      </c>
      <c r="EC73" s="13">
        <f t="shared" si="107"/>
        <v>0</v>
      </c>
      <c r="ED73" s="43">
        <f t="shared" ref="ED73:ED136" si="186">EB73/$EB$8</f>
        <v>0</v>
      </c>
      <c r="EE73" s="13">
        <f ca="1">'13年1-9支出明细'!BE68/9*12</f>
        <v>0</v>
      </c>
      <c r="EF73" s="13">
        <f t="shared" si="108"/>
        <v>0</v>
      </c>
      <c r="EG73" s="13">
        <v>0</v>
      </c>
      <c r="EH73" s="43">
        <f t="shared" ref="EH73:EH136" si="187">EE73/$EE$8</f>
        <v>0</v>
      </c>
      <c r="EI73" s="13">
        <f ca="1">'13年1-9支出明细'!BG68/9*12</f>
        <v>0</v>
      </c>
      <c r="EJ73" s="13">
        <f t="shared" si="109"/>
        <v>0</v>
      </c>
      <c r="EK73" s="43">
        <f t="shared" ref="EK73:EK136" si="188">EI73/$EI$8</f>
        <v>0</v>
      </c>
      <c r="EL73" s="13">
        <f ca="1">'13年1-9支出明细'!BH68/9*12</f>
        <v>0</v>
      </c>
      <c r="EM73" s="13">
        <f t="shared" si="110"/>
        <v>0</v>
      </c>
      <c r="EN73" s="43">
        <f t="shared" ref="EN73:EN136" si="189">EL73/$EL$8</f>
        <v>0</v>
      </c>
      <c r="EO73" s="13">
        <f ca="1">'13年1-9支出明细'!BI68/9*12</f>
        <v>0</v>
      </c>
      <c r="EP73" s="13">
        <f t="shared" si="111"/>
        <v>0</v>
      </c>
      <c r="EQ73" s="43">
        <f t="shared" ref="EQ73:EQ136" si="190">EO73/$EO$8</f>
        <v>0</v>
      </c>
      <c r="ER73" s="13">
        <f ca="1">'13年1-9支出明细'!BJ68/9*12</f>
        <v>0</v>
      </c>
      <c r="ES73" s="13">
        <f t="shared" si="112"/>
        <v>0</v>
      </c>
      <c r="ET73" s="43">
        <f t="shared" ref="ET73:ET136" si="191">ER73/$ER$8</f>
        <v>0</v>
      </c>
      <c r="EU73" s="13">
        <f ca="1">'13年1-9支出明细'!BK68/9*12</f>
        <v>0</v>
      </c>
      <c r="EV73" s="13">
        <f t="shared" si="113"/>
        <v>0</v>
      </c>
      <c r="EW73" s="43">
        <f t="shared" ref="EW73:EW136" si="192">EU73/$EU$8</f>
        <v>0</v>
      </c>
      <c r="EX73" s="13">
        <f ca="1">'13年1-9支出明细'!BL68/9*12</f>
        <v>0</v>
      </c>
      <c r="EY73" s="13">
        <f t="shared" si="114"/>
        <v>0</v>
      </c>
      <c r="EZ73" s="43">
        <f t="shared" ref="EZ73:EZ136" si="193">EX73/$EX$8</f>
        <v>0</v>
      </c>
      <c r="FA73" s="13">
        <f ca="1">'13年1-9支出明细'!BM68/9*12</f>
        <v>0</v>
      </c>
      <c r="FB73" s="13">
        <f t="shared" si="115"/>
        <v>0</v>
      </c>
      <c r="FC73" s="43">
        <f t="shared" ref="FC73:FC136" si="194">FA73/$FA$8</f>
        <v>0</v>
      </c>
      <c r="FD73" s="13">
        <f ca="1">'13年1-9支出明细'!BN68/9*12</f>
        <v>0</v>
      </c>
      <c r="FE73" s="13">
        <f ca="1">Sheet2!EX67+Sheet2!BF67</f>
        <v>0</v>
      </c>
      <c r="FF73" s="13">
        <f t="shared" si="116"/>
        <v>0</v>
      </c>
      <c r="FG73" s="43">
        <f t="shared" ref="FG73:FG136" si="195">FD73/$FD$8</f>
        <v>0</v>
      </c>
      <c r="FH73" s="13">
        <f ca="1">'13年1-9支出明细'!BP68/9*12</f>
        <v>0</v>
      </c>
      <c r="FI73" s="13">
        <f t="shared" si="117"/>
        <v>0</v>
      </c>
      <c r="FJ73" s="43">
        <f t="shared" ref="FJ73:FJ136" si="196">FH73/$FH$8</f>
        <v>0</v>
      </c>
      <c r="FK73" s="13">
        <f ca="1">'13年1-9支出明细'!BQ68/9*12</f>
        <v>0</v>
      </c>
      <c r="FL73" s="13">
        <f t="shared" si="118"/>
        <v>0</v>
      </c>
      <c r="FM73" s="43">
        <f t="shared" ref="FM73:FM136" si="197">FK73/$FK$8</f>
        <v>0</v>
      </c>
      <c r="FN73" s="13">
        <f ca="1">'13年1-9支出明细'!BR68/9*12</f>
        <v>0</v>
      </c>
      <c r="FO73" s="13">
        <v>0</v>
      </c>
      <c r="FP73" s="13"/>
      <c r="FQ73" s="43"/>
      <c r="FR73" s="13">
        <f ca="1">'13年1-9支出明细'!BT68/9*12</f>
        <v>0</v>
      </c>
      <c r="FS73" s="13">
        <f t="shared" si="119"/>
        <v>0</v>
      </c>
      <c r="FT73" s="43">
        <f t="shared" ref="FT73:FT136" si="198">FR73/$FR$8</f>
        <v>0</v>
      </c>
      <c r="FU73" s="12">
        <f ca="1">'13年1-9支出明细'!BU68/9*12</f>
        <v>321.06666666666666</v>
      </c>
      <c r="FV73" s="12">
        <f t="shared" si="120"/>
        <v>390.54607014572355</v>
      </c>
      <c r="FW73" s="43">
        <f t="shared" ref="FW73:FW136" si="199">FU73/$FU$8</f>
        <v>1.1096934669542331E-5</v>
      </c>
      <c r="FX73" s="12">
        <f ca="1">'13年1-9支出明细'!BV68/9*12</f>
        <v>0</v>
      </c>
      <c r="FY73" s="12">
        <f t="shared" si="121"/>
        <v>0</v>
      </c>
      <c r="FZ73" s="43">
        <f t="shared" ref="FZ73:FZ136" si="200">FX73/$FX$8</f>
        <v>0</v>
      </c>
      <c r="GA73" s="12">
        <f ca="1">'13年1-9支出明细'!BW68/9*12</f>
        <v>0</v>
      </c>
      <c r="GB73" s="12">
        <f t="shared" si="122"/>
        <v>0</v>
      </c>
      <c r="GC73" s="43">
        <f t="shared" ref="GC73:GC136" si="201">GA73/$GA$8</f>
        <v>0</v>
      </c>
      <c r="GD73" s="12">
        <f ca="1">'13年1-9支出明细'!BX68/9*12</f>
        <v>0</v>
      </c>
      <c r="GE73" s="12">
        <f t="shared" si="123"/>
        <v>0</v>
      </c>
      <c r="GF73" s="43">
        <f t="shared" ref="GF73:GF136" si="202">GD73/$GD$8</f>
        <v>0</v>
      </c>
      <c r="GG73" s="27">
        <f t="shared" si="148"/>
        <v>0</v>
      </c>
      <c r="GH73" s="27">
        <f t="shared" si="124"/>
        <v>0</v>
      </c>
      <c r="GI73" s="43">
        <f t="shared" ref="GI73:GI136" si="203">GG73/$GG$8</f>
        <v>0</v>
      </c>
      <c r="GJ73" s="13">
        <f ca="1">'13年1-9支出明细'!BZ68/9*12</f>
        <v>0</v>
      </c>
      <c r="GK73" s="13">
        <f t="shared" si="125"/>
        <v>0</v>
      </c>
      <c r="GL73" s="43">
        <f t="shared" ref="GL73:GL136" si="204">GJ73/$GJ$8</f>
        <v>0</v>
      </c>
      <c r="GM73" s="13">
        <f ca="1">'13年1-9支出明细'!CA68/9*12</f>
        <v>0</v>
      </c>
      <c r="GN73" s="13">
        <f t="shared" si="126"/>
        <v>0</v>
      </c>
      <c r="GO73" s="43">
        <f t="shared" ref="GO73:GO136" si="205">GM73/$GM$8</f>
        <v>0</v>
      </c>
      <c r="GP73" s="13">
        <f ca="1">'13年1-9支出明细'!CB68/9*12</f>
        <v>0</v>
      </c>
      <c r="GQ73" s="13"/>
      <c r="GR73" s="40"/>
      <c r="GS73" s="13">
        <f ca="1">'13年1-9支出明细'!CC68/9*12</f>
        <v>0</v>
      </c>
      <c r="GT73" s="13">
        <f t="shared" si="127"/>
        <v>0</v>
      </c>
      <c r="GU73" s="43">
        <f t="shared" ref="GU73:GU136" si="206">GS73/$GS$8</f>
        <v>0</v>
      </c>
      <c r="GV73" s="13">
        <f ca="1">'13年1-9支出明细'!CD68/9*12</f>
        <v>0</v>
      </c>
      <c r="GW73" s="13">
        <f t="shared" si="128"/>
        <v>0</v>
      </c>
      <c r="GX73" s="56">
        <f t="shared" ref="GX73:GX136" si="207">GV73/$GV$8</f>
        <v>0</v>
      </c>
    </row>
    <row r="74" spans="1:206">
      <c r="A74" s="18">
        <v>20505</v>
      </c>
      <c r="B74" s="3" t="s">
        <v>547</v>
      </c>
      <c r="C74" s="3" t="s">
        <v>363</v>
      </c>
      <c r="D74" s="12">
        <f t="shared" si="143"/>
        <v>3679926.2533333339</v>
      </c>
      <c r="E74" s="12">
        <f t="shared" si="144"/>
        <v>2247714.4666666668</v>
      </c>
      <c r="F74" s="13">
        <v>632844</v>
      </c>
      <c r="G74" s="26">
        <f t="shared" si="69"/>
        <v>769792.57853602688</v>
      </c>
      <c r="H74" s="40">
        <f t="shared" si="70"/>
        <v>9.2656330874655943E-3</v>
      </c>
      <c r="I74" s="13">
        <v>495824</v>
      </c>
      <c r="J74" s="13">
        <f t="shared" si="71"/>
        <v>603121.20437271567</v>
      </c>
      <c r="K74" s="40">
        <f t="shared" si="149"/>
        <v>1.3355529339018415E-2</v>
      </c>
      <c r="L74" s="13">
        <v>284779.8</v>
      </c>
      <c r="M74" s="13">
        <f t="shared" si="72"/>
        <v>346406.66034121206</v>
      </c>
      <c r="N74" s="40">
        <f t="shared" si="150"/>
        <v>9.2656330874655961E-3</v>
      </c>
      <c r="O74" s="13">
        <f ca="1">'13年1-9支出明细'!I69/9*12</f>
        <v>28533.333333333336</v>
      </c>
      <c r="P74" s="13">
        <v>588770</v>
      </c>
      <c r="Q74" s="13">
        <f t="shared" si="73"/>
        <v>34707.997928232915</v>
      </c>
      <c r="R74" s="43">
        <f t="shared" si="151"/>
        <v>4.2740291812338165E-3</v>
      </c>
      <c r="S74" s="13">
        <f ca="1">'13年1-9支出明细'!K69/9*12</f>
        <v>116000</v>
      </c>
      <c r="T74" s="13">
        <f t="shared" si="74"/>
        <v>141102.6083998254</v>
      </c>
      <c r="U74" s="43">
        <f t="shared" si="152"/>
        <v>4.7631744203298847E-2</v>
      </c>
      <c r="V74" s="13">
        <f ca="1">'13年1-9支出明细'!L69/9*12</f>
        <v>0</v>
      </c>
      <c r="W74" s="13">
        <f t="shared" si="75"/>
        <v>0</v>
      </c>
      <c r="X74" s="43">
        <f t="shared" si="153"/>
        <v>0</v>
      </c>
      <c r="Y74" s="13">
        <f ca="1">'13年1-9支出明细'!M69/9*12</f>
        <v>0</v>
      </c>
      <c r="Z74" s="13">
        <f t="shared" si="76"/>
        <v>0</v>
      </c>
      <c r="AA74" s="43">
        <f t="shared" si="154"/>
        <v>0</v>
      </c>
      <c r="AB74" s="13">
        <f ca="1">'13年1-9支出明细'!N69/9*12</f>
        <v>0</v>
      </c>
      <c r="AC74" s="13">
        <f t="shared" si="77"/>
        <v>0</v>
      </c>
      <c r="AD74" s="43">
        <f t="shared" si="155"/>
        <v>0</v>
      </c>
      <c r="AE74" s="13">
        <f ca="1">'13年1-9支出明细'!O69/9*12</f>
        <v>0</v>
      </c>
      <c r="AF74" s="13">
        <f t="shared" si="78"/>
        <v>0</v>
      </c>
      <c r="AG74" s="43">
        <f t="shared" si="156"/>
        <v>0</v>
      </c>
      <c r="AH74" s="13">
        <f ca="1">'13年1-9支出明细'!P69/9*12</f>
        <v>0</v>
      </c>
      <c r="AI74" s="13">
        <f t="shared" si="79"/>
        <v>0</v>
      </c>
      <c r="AJ74" s="43">
        <f t="shared" si="157"/>
        <v>0</v>
      </c>
      <c r="AK74" s="13">
        <f ca="1">'13年1-9支出明细'!Q69/9*12</f>
        <v>0</v>
      </c>
      <c r="AL74" s="13">
        <f t="shared" si="80"/>
        <v>0</v>
      </c>
      <c r="AM74" s="43">
        <f t="shared" si="158"/>
        <v>0</v>
      </c>
      <c r="AN74" s="13">
        <f ca="1">'13年1-9支出明细'!R69/9*12</f>
        <v>0</v>
      </c>
      <c r="AO74" s="13">
        <f t="shared" si="81"/>
        <v>0</v>
      </c>
      <c r="AP74" s="43">
        <f t="shared" si="159"/>
        <v>0</v>
      </c>
      <c r="AQ74" s="13">
        <f ca="1">'13年1-9支出明细'!S69/9*12</f>
        <v>689733.33333333337</v>
      </c>
      <c r="AR74" s="13">
        <f t="shared" si="82"/>
        <v>838992.8658072378</v>
      </c>
      <c r="AS74" s="43">
        <f t="shared" si="160"/>
        <v>0.13896091459007673</v>
      </c>
      <c r="AT74" s="12">
        <f>AW74+AZ74+BC74+BF74+BI74+BL74+BM74</f>
        <v>51334.58666666667</v>
      </c>
      <c r="AU74" s="31">
        <f t="shared" si="83"/>
        <v>62443.483446496248</v>
      </c>
      <c r="AV74" s="43">
        <f t="shared" si="161"/>
        <v>4.9173499379659815E-4</v>
      </c>
      <c r="AW74" s="13">
        <f ca="1">'13年1-9支出明细'!U69/9*12</f>
        <v>0</v>
      </c>
      <c r="AX74" s="13">
        <f t="shared" si="84"/>
        <v>0</v>
      </c>
      <c r="AY74" s="43">
        <f t="shared" si="162"/>
        <v>0</v>
      </c>
      <c r="AZ74" s="13">
        <f ca="1">'13年1-9支出明细'!V69/9*12</f>
        <v>0</v>
      </c>
      <c r="BA74" s="13">
        <f t="shared" si="85"/>
        <v>0</v>
      </c>
      <c r="BB74" s="43">
        <f t="shared" si="163"/>
        <v>0</v>
      </c>
      <c r="BC74" s="13">
        <f ca="1">'13年1-9支出明细'!W69/9*12</f>
        <v>0</v>
      </c>
      <c r="BD74" s="13">
        <f t="shared" si="86"/>
        <v>0</v>
      </c>
      <c r="BE74" s="43">
        <f t="shared" si="164"/>
        <v>0</v>
      </c>
      <c r="BF74" s="13">
        <f ca="1">'13年1-9支出明细'!X69/9*12</f>
        <v>528.5333333333333</v>
      </c>
      <c r="BG74" s="13">
        <f t="shared" si="87"/>
        <v>642.90889620334235</v>
      </c>
      <c r="BH74" s="43">
        <f t="shared" si="165"/>
        <v>7.7757021430592272E-4</v>
      </c>
      <c r="BI74" s="13">
        <f ca="1">'13年1-9支出明细'!Y69/9*12</f>
        <v>0</v>
      </c>
      <c r="BJ74" s="13">
        <f t="shared" si="88"/>
        <v>0</v>
      </c>
      <c r="BK74" s="43">
        <f t="shared" si="166"/>
        <v>0</v>
      </c>
      <c r="BL74" s="13">
        <f ca="1">'13年1-9支出明细'!Z69/9*12</f>
        <v>12009.333333333334</v>
      </c>
      <c r="BM74" s="13">
        <f ca="1">Sheet2!EP68+Sheet2!V68</f>
        <v>38796.720000000001</v>
      </c>
      <c r="BN74" s="13">
        <f t="shared" si="89"/>
        <v>14608.174642037096</v>
      </c>
      <c r="BO74" s="43">
        <f t="shared" si="167"/>
        <v>1.3579157221051434E-4</v>
      </c>
      <c r="BP74" s="13">
        <f ca="1">'13年1-9支出明细'!AB69/9*12</f>
        <v>33622.293333333335</v>
      </c>
      <c r="BQ74" s="13">
        <f t="shared" si="90"/>
        <v>40898.218014805119</v>
      </c>
      <c r="BR74" s="43">
        <f t="shared" si="168"/>
        <v>7.4177051235770411E-3</v>
      </c>
      <c r="BS74" s="13">
        <f ca="1">'13年1-9支出明细'!AC69/9*12</f>
        <v>18106.666666666668</v>
      </c>
      <c r="BT74" s="13">
        <f t="shared" si="91"/>
        <v>22024.981862869299</v>
      </c>
      <c r="BU74" s="43">
        <f t="shared" si="169"/>
        <v>1.614258097498408E-2</v>
      </c>
      <c r="BV74" s="12">
        <f t="shared" si="130"/>
        <v>12.626666666666669</v>
      </c>
      <c r="BW74" s="30">
        <f t="shared" si="92"/>
        <v>15.3591000177741</v>
      </c>
      <c r="BX74" s="43">
        <f t="shared" si="170"/>
        <v>4.7212788322589844E-8</v>
      </c>
      <c r="BY74" s="13">
        <f ca="1">'13年1-9支出明细'!AE69/9*12</f>
        <v>12.626666666666669</v>
      </c>
      <c r="BZ74" s="13">
        <f t="shared" si="93"/>
        <v>15.359100017774098</v>
      </c>
      <c r="CA74" s="43">
        <f t="shared" si="171"/>
        <v>5.4653736945671068E-8</v>
      </c>
      <c r="CB74" s="13">
        <f ca="1">'13年1-9支出明细'!AF69/9*12</f>
        <v>0</v>
      </c>
      <c r="CC74" s="13">
        <f ca="1">Sheet2!BP68+Sheet2!ET68</f>
        <v>0</v>
      </c>
      <c r="CD74" s="13">
        <f t="shared" si="94"/>
        <v>0</v>
      </c>
      <c r="CE74" s="43">
        <f t="shared" si="172"/>
        <v>0</v>
      </c>
      <c r="CF74" s="12">
        <f t="shared" si="147"/>
        <v>14915.066666666668</v>
      </c>
      <c r="CG74" s="30">
        <f t="shared" si="95"/>
        <v>18142.713888999624</v>
      </c>
      <c r="CH74" s="43">
        <f t="shared" si="173"/>
        <v>1.5368694569878812E-4</v>
      </c>
      <c r="CI74" s="13">
        <f ca="1">'13年1-9支出明细'!AI69/9*12</f>
        <v>0</v>
      </c>
      <c r="CJ74" s="13">
        <f t="shared" si="96"/>
        <v>0</v>
      </c>
      <c r="CK74" s="43">
        <f t="shared" si="174"/>
        <v>0</v>
      </c>
      <c r="CL74" s="13">
        <f ca="1">'13年1-9支出明细'!AJ69/9*12</f>
        <v>0</v>
      </c>
      <c r="CM74" s="13">
        <f t="shared" si="97"/>
        <v>0</v>
      </c>
      <c r="CN74" s="43">
        <f t="shared" si="175"/>
        <v>0</v>
      </c>
      <c r="CO74" s="13">
        <f ca="1">'13年1-9支出明细'!AK69/9*12</f>
        <v>0</v>
      </c>
      <c r="CP74" s="13">
        <f t="shared" si="98"/>
        <v>0</v>
      </c>
      <c r="CQ74" s="43">
        <f t="shared" si="176"/>
        <v>0</v>
      </c>
      <c r="CR74" s="13">
        <f ca="1">'13年1-9支出明细'!AL69/9*12</f>
        <v>0</v>
      </c>
      <c r="CS74" s="13">
        <f t="shared" si="99"/>
        <v>0</v>
      </c>
      <c r="CT74" s="43">
        <f t="shared" si="177"/>
        <v>0</v>
      </c>
      <c r="CU74" s="13">
        <f ca="1">'13年1-9支出明细'!AM69/9*12</f>
        <v>0</v>
      </c>
      <c r="CV74" s="13">
        <f t="shared" si="100"/>
        <v>0</v>
      </c>
      <c r="CW74" s="43">
        <f t="shared" si="178"/>
        <v>0</v>
      </c>
      <c r="CX74" s="13">
        <f ca="1">'13年1-9支出明细'!AN69/9*12</f>
        <v>0</v>
      </c>
      <c r="CY74" s="13">
        <f t="shared" si="101"/>
        <v>0</v>
      </c>
      <c r="CZ74" s="13">
        <f ca="1">Sheet2!DG68+Sheet2!AD68</f>
        <v>0</v>
      </c>
      <c r="DA74" s="43">
        <f t="shared" si="179"/>
        <v>0</v>
      </c>
      <c r="DB74" s="13">
        <f ca="1">'13年1-9支出明细'!AP69/9*12</f>
        <v>0</v>
      </c>
      <c r="DC74" s="13">
        <f t="shared" si="102"/>
        <v>0</v>
      </c>
      <c r="DD74" s="43">
        <f t="shared" si="180"/>
        <v>0</v>
      </c>
      <c r="DE74" s="13">
        <f ca="1">'13年1-9支出明细'!AQ69/9*12</f>
        <v>0</v>
      </c>
      <c r="DF74" s="13">
        <f t="shared" si="103"/>
        <v>0</v>
      </c>
      <c r="DG74" s="43">
        <f t="shared" si="181"/>
        <v>0</v>
      </c>
      <c r="DH74" s="13">
        <f ca="1">'13年1-9支出明细'!AR69/9*12</f>
        <v>0</v>
      </c>
      <c r="DI74" s="13">
        <f ca="1">Sheet2!DK68+Sheet2!AH68</f>
        <v>0</v>
      </c>
      <c r="DJ74" s="13"/>
      <c r="DK74" s="43">
        <f t="shared" si="182"/>
        <v>0</v>
      </c>
      <c r="DL74" s="13">
        <f ca="1">'13年1-9支出明细'!AT69/9*12</f>
        <v>0</v>
      </c>
      <c r="DM74" s="13">
        <f t="shared" si="104"/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43">
        <f t="shared" si="183"/>
        <v>0</v>
      </c>
      <c r="DV74" s="13">
        <f ca="1">'13年1-9支出明细'!BB69/9*12</f>
        <v>5906.8</v>
      </c>
      <c r="DW74" s="13">
        <f t="shared" si="105"/>
        <v>7185.0421318628332</v>
      </c>
      <c r="DX74" s="43">
        <f t="shared" si="184"/>
        <v>2.611135800751849E-3</v>
      </c>
      <c r="DY74" s="13">
        <f ca="1">'13年1-9支出明细'!BC69/9*12</f>
        <v>0</v>
      </c>
      <c r="DZ74" s="13">
        <f t="shared" si="106"/>
        <v>0</v>
      </c>
      <c r="EA74" s="43">
        <f t="shared" si="185"/>
        <v>0</v>
      </c>
      <c r="EB74" s="13">
        <f ca="1">'13年1-9支出明细'!BD69/9*12</f>
        <v>0</v>
      </c>
      <c r="EC74" s="13">
        <f t="shared" si="107"/>
        <v>0</v>
      </c>
      <c r="ED74" s="43">
        <f t="shared" si="186"/>
        <v>0</v>
      </c>
      <c r="EE74" s="13">
        <f ca="1">'13年1-9支出明细'!BE69/9*12</f>
        <v>0</v>
      </c>
      <c r="EF74" s="13">
        <f t="shared" si="108"/>
        <v>0</v>
      </c>
      <c r="EG74" s="13">
        <v>0</v>
      </c>
      <c r="EH74" s="43">
        <f t="shared" si="187"/>
        <v>0</v>
      </c>
      <c r="EI74" s="13">
        <f ca="1">'13年1-9支出明细'!BG69/9*12</f>
        <v>0</v>
      </c>
      <c r="EJ74" s="13">
        <f t="shared" si="109"/>
        <v>0</v>
      </c>
      <c r="EK74" s="43">
        <f t="shared" si="188"/>
        <v>0</v>
      </c>
      <c r="EL74" s="13">
        <f ca="1">'13年1-9支出明细'!BH69/9*12</f>
        <v>0</v>
      </c>
      <c r="EM74" s="13">
        <f t="shared" si="110"/>
        <v>0</v>
      </c>
      <c r="EN74" s="43">
        <f t="shared" si="189"/>
        <v>0</v>
      </c>
      <c r="EO74" s="13">
        <f ca="1">'13年1-9支出明细'!BI69/9*12</f>
        <v>6546.6666666666661</v>
      </c>
      <c r="EP74" s="13">
        <f t="shared" si="111"/>
        <v>7963.3770947487656</v>
      </c>
      <c r="EQ74" s="43">
        <f t="shared" si="190"/>
        <v>5.461371916646785E-3</v>
      </c>
      <c r="ER74" s="13">
        <f ca="1">'13年1-9支出明细'!BJ69/9*12</f>
        <v>0</v>
      </c>
      <c r="ES74" s="13">
        <f t="shared" si="112"/>
        <v>0</v>
      </c>
      <c r="ET74" s="43">
        <f t="shared" si="191"/>
        <v>0</v>
      </c>
      <c r="EU74" s="13">
        <f ca="1">'13年1-9支出明细'!BK69/9*12</f>
        <v>0</v>
      </c>
      <c r="EV74" s="13">
        <f t="shared" si="113"/>
        <v>0</v>
      </c>
      <c r="EW74" s="43">
        <f t="shared" si="192"/>
        <v>0</v>
      </c>
      <c r="EX74" s="13">
        <f ca="1">'13年1-9支出明细'!BL69/9*12</f>
        <v>0</v>
      </c>
      <c r="EY74" s="13">
        <f t="shared" si="114"/>
        <v>0</v>
      </c>
      <c r="EZ74" s="43">
        <f t="shared" si="193"/>
        <v>0</v>
      </c>
      <c r="FA74" s="13">
        <f ca="1">'13年1-9支出明细'!BM69/9*12</f>
        <v>0</v>
      </c>
      <c r="FB74" s="13">
        <f t="shared" si="115"/>
        <v>0</v>
      </c>
      <c r="FC74" s="43">
        <f t="shared" si="194"/>
        <v>0</v>
      </c>
      <c r="FD74" s="13">
        <f ca="1">'13年1-9支出明细'!BN69/9*12</f>
        <v>2461.6</v>
      </c>
      <c r="FE74" s="13">
        <f ca="1">Sheet2!EX68+Sheet2!BF68</f>
        <v>0</v>
      </c>
      <c r="FF74" s="13">
        <f t="shared" si="116"/>
        <v>2994.2946623880189</v>
      </c>
      <c r="FG74" s="43">
        <f t="shared" si="195"/>
        <v>1.8831005798780882E-3</v>
      </c>
      <c r="FH74" s="13">
        <f ca="1">'13年1-9支出明细'!BP69/9*12</f>
        <v>0</v>
      </c>
      <c r="FI74" s="13">
        <f t="shared" si="117"/>
        <v>0</v>
      </c>
      <c r="FJ74" s="43">
        <f t="shared" si="196"/>
        <v>0</v>
      </c>
      <c r="FK74" s="13">
        <f ca="1">'13年1-9支出明细'!BQ69/9*12</f>
        <v>0</v>
      </c>
      <c r="FL74" s="13">
        <f t="shared" si="118"/>
        <v>0</v>
      </c>
      <c r="FM74" s="43">
        <f t="shared" si="197"/>
        <v>0</v>
      </c>
      <c r="FN74" s="13">
        <f ca="1">'13年1-9支出明细'!BR69/9*12</f>
        <v>0</v>
      </c>
      <c r="FO74" s="13">
        <v>0</v>
      </c>
      <c r="FP74" s="13"/>
      <c r="FQ74" s="43"/>
      <c r="FR74" s="13">
        <f ca="1">'13年1-9支出明细'!BT69/9*12</f>
        <v>0</v>
      </c>
      <c r="FS74" s="13">
        <f t="shared" si="119"/>
        <v>0</v>
      </c>
      <c r="FT74" s="43">
        <f t="shared" si="198"/>
        <v>0</v>
      </c>
      <c r="FU74" s="12">
        <f ca="1">'13年1-9支出明细'!BU69/9*12</f>
        <v>1365949.5066666666</v>
      </c>
      <c r="FV74" s="12">
        <f t="shared" si="120"/>
        <v>1661543.4339062183</v>
      </c>
      <c r="FW74" s="43">
        <f t="shared" si="199"/>
        <v>4.7210919136337966E-2</v>
      </c>
      <c r="FX74" s="12">
        <f ca="1">'13年1-9支出明细'!BV69/9*12</f>
        <v>0</v>
      </c>
      <c r="FY74" s="12">
        <f t="shared" si="121"/>
        <v>0</v>
      </c>
      <c r="FZ74" s="43">
        <f t="shared" si="200"/>
        <v>0</v>
      </c>
      <c r="GA74" s="12">
        <f ca="1">'13年1-9支出明细'!BW69/9*12</f>
        <v>0</v>
      </c>
      <c r="GB74" s="12">
        <f t="shared" si="122"/>
        <v>0</v>
      </c>
      <c r="GC74" s="43">
        <f t="shared" si="201"/>
        <v>0</v>
      </c>
      <c r="GD74" s="12">
        <f ca="1">'13年1-9支出明细'!BX69/9*12</f>
        <v>0</v>
      </c>
      <c r="GE74" s="12">
        <f t="shared" si="123"/>
        <v>0</v>
      </c>
      <c r="GF74" s="43">
        <f t="shared" si="202"/>
        <v>0</v>
      </c>
      <c r="GG74" s="27">
        <f t="shared" si="148"/>
        <v>0</v>
      </c>
      <c r="GH74" s="27">
        <f t="shared" si="124"/>
        <v>0</v>
      </c>
      <c r="GI74" s="43">
        <f t="shared" si="203"/>
        <v>0</v>
      </c>
      <c r="GJ74" s="13">
        <f ca="1">'13年1-9支出明细'!BZ69/9*12</f>
        <v>0</v>
      </c>
      <c r="GK74" s="13">
        <f t="shared" si="125"/>
        <v>0</v>
      </c>
      <c r="GL74" s="43">
        <f t="shared" si="204"/>
        <v>0</v>
      </c>
      <c r="GM74" s="13">
        <f ca="1">'13年1-9支出明细'!CA69/9*12</f>
        <v>0</v>
      </c>
      <c r="GN74" s="13">
        <f t="shared" si="126"/>
        <v>0</v>
      </c>
      <c r="GO74" s="43">
        <f t="shared" si="205"/>
        <v>0</v>
      </c>
      <c r="GP74" s="13">
        <f ca="1">'13年1-9支出明细'!CB69/9*12</f>
        <v>0</v>
      </c>
      <c r="GQ74" s="13"/>
      <c r="GR74" s="40"/>
      <c r="GS74" s="13">
        <f ca="1">'13年1-9支出明细'!CC69/9*12</f>
        <v>0</v>
      </c>
      <c r="GT74" s="13">
        <f t="shared" si="127"/>
        <v>0</v>
      </c>
      <c r="GU74" s="43">
        <f t="shared" si="206"/>
        <v>0</v>
      </c>
      <c r="GV74" s="13">
        <f ca="1">'13年1-9支出明细'!CD69/9*12</f>
        <v>0</v>
      </c>
      <c r="GW74" s="13">
        <f t="shared" si="128"/>
        <v>0</v>
      </c>
      <c r="GX74" s="56">
        <f t="shared" si="207"/>
        <v>0</v>
      </c>
    </row>
    <row r="75" spans="1:206">
      <c r="A75" s="18">
        <v>20506</v>
      </c>
      <c r="B75" s="3" t="s">
        <v>548</v>
      </c>
      <c r="C75" s="3" t="s">
        <v>364</v>
      </c>
      <c r="D75" s="12">
        <f t="shared" si="143"/>
        <v>390081.34999999992</v>
      </c>
      <c r="E75" s="12">
        <f t="shared" si="144"/>
        <v>351382.6</v>
      </c>
      <c r="F75" s="13">
        <v>114828</v>
      </c>
      <c r="G75" s="26">
        <f t="shared" ref="G75:G138" si="208">$F$4*H75</f>
        <v>139676.98549426856</v>
      </c>
      <c r="H75" s="40">
        <f t="shared" ref="H75:H138" si="209">F75/$F$8</f>
        <v>1.6812265205445565E-3</v>
      </c>
      <c r="I75" s="13">
        <v>105522</v>
      </c>
      <c r="J75" s="13">
        <f t="shared" ref="J75:J138" si="210">$I$4*K75</f>
        <v>128357.15037557219</v>
      </c>
      <c r="K75" s="40">
        <f t="shared" si="149"/>
        <v>2.842343587466321E-3</v>
      </c>
      <c r="L75" s="13">
        <v>51672.6</v>
      </c>
      <c r="M75" s="13">
        <f t="shared" ref="M75:M138" si="211">$L$4*N75</f>
        <v>62854.643472420845</v>
      </c>
      <c r="N75" s="40">
        <f t="shared" si="150"/>
        <v>1.6812265205445568E-3</v>
      </c>
      <c r="O75" s="13">
        <f ca="1">'13年1-9支出明细'!I70/9*12</f>
        <v>0</v>
      </c>
      <c r="P75" s="13">
        <v>58720</v>
      </c>
      <c r="Q75" s="13">
        <f t="shared" ref="Q75:Q138" si="212">$O$4*R75</f>
        <v>0</v>
      </c>
      <c r="R75" s="43">
        <f t="shared" si="151"/>
        <v>0</v>
      </c>
      <c r="S75" s="13">
        <f ca="1">'13年1-9支出明细'!K70/9*12</f>
        <v>33770.666666666664</v>
      </c>
      <c r="T75" s="13">
        <f t="shared" ref="T75:T137" si="213">U75*$S$4</f>
        <v>41078.699604031921</v>
      </c>
      <c r="U75" s="43">
        <f t="shared" si="152"/>
        <v>1.3866859967599461E-2</v>
      </c>
      <c r="V75" s="13">
        <f ca="1">'13年1-9支出明细'!L70/9*12</f>
        <v>0</v>
      </c>
      <c r="W75" s="13">
        <f t="shared" ref="W75:W138" si="214">X75*$V$4</f>
        <v>0</v>
      </c>
      <c r="X75" s="43">
        <f t="shared" si="153"/>
        <v>0</v>
      </c>
      <c r="Y75" s="13">
        <f ca="1">'13年1-9支出明细'!M70/9*12</f>
        <v>0</v>
      </c>
      <c r="Z75" s="13">
        <f t="shared" ref="Z75:Z138" si="215">AA75*$Y$4</f>
        <v>0</v>
      </c>
      <c r="AA75" s="43">
        <f t="shared" si="154"/>
        <v>0</v>
      </c>
      <c r="AB75" s="13">
        <f ca="1">'13年1-9支出明细'!N70/9*12</f>
        <v>0</v>
      </c>
      <c r="AC75" s="13">
        <f t="shared" ref="AC75:AC138" si="216">AD75*$AB$4</f>
        <v>0</v>
      </c>
      <c r="AD75" s="43">
        <f t="shared" si="155"/>
        <v>0</v>
      </c>
      <c r="AE75" s="13">
        <f ca="1">'13年1-9支出明细'!O70/9*12</f>
        <v>0</v>
      </c>
      <c r="AF75" s="13">
        <f t="shared" ref="AF75:AF138" si="217">AG75*$AE$4</f>
        <v>0</v>
      </c>
      <c r="AG75" s="43">
        <f t="shared" si="156"/>
        <v>0</v>
      </c>
      <c r="AH75" s="13">
        <f ca="1">'13年1-9支出明细'!P70/9*12</f>
        <v>0</v>
      </c>
      <c r="AI75" s="13">
        <f t="shared" ref="AI75:AI138" si="218">AJ75*$AH$4</f>
        <v>0</v>
      </c>
      <c r="AJ75" s="43">
        <f t="shared" si="157"/>
        <v>0</v>
      </c>
      <c r="AK75" s="13">
        <f ca="1">'13年1-9支出明细'!Q70/9*12</f>
        <v>0</v>
      </c>
      <c r="AL75" s="13">
        <f t="shared" ref="AL75:AL138" si="219">AM75*$AK$4</f>
        <v>0</v>
      </c>
      <c r="AM75" s="43">
        <f t="shared" si="158"/>
        <v>0</v>
      </c>
      <c r="AN75" s="13">
        <f ca="1">'13年1-9支出明细'!R70/9*12</f>
        <v>0</v>
      </c>
      <c r="AO75" s="13">
        <f t="shared" ref="AO75:AO138" si="220">AP75*$AN$4</f>
        <v>0</v>
      </c>
      <c r="AP75" s="43">
        <f t="shared" si="159"/>
        <v>0</v>
      </c>
      <c r="AQ75" s="13">
        <f ca="1">'13年1-9支出明细'!S70/9*12</f>
        <v>45589.333333333336</v>
      </c>
      <c r="AR75" s="13">
        <f t="shared" ref="AR75:AR138" si="221">AS75*$AQ$4</f>
        <v>55454.946970193458</v>
      </c>
      <c r="AS75" s="43">
        <f t="shared" si="160"/>
        <v>9.1849054545986922E-3</v>
      </c>
      <c r="AT75" s="12">
        <f t="shared" ref="AT75:AT138" si="222">AW75+AZ75+BC75+BF75+BI75+BL75+BM75</f>
        <v>15920.109999999999</v>
      </c>
      <c r="AU75" s="31">
        <f t="shared" ref="AU75:AU138" si="223">AV75*$AT$4</f>
        <v>19365.250405277104</v>
      </c>
      <c r="AV75" s="43">
        <f t="shared" si="161"/>
        <v>1.5249904012910775E-4</v>
      </c>
      <c r="AW75" s="13">
        <f ca="1">'13年1-9支出明细'!U70/9*12</f>
        <v>0</v>
      </c>
      <c r="AX75" s="13">
        <f t="shared" ref="AX75:AX138" si="224">AY75*$AW$4</f>
        <v>0</v>
      </c>
      <c r="AY75" s="43">
        <f t="shared" si="162"/>
        <v>0</v>
      </c>
      <c r="AZ75" s="13">
        <f ca="1">'13年1-9支出明细'!V70/9*12</f>
        <v>0</v>
      </c>
      <c r="BA75" s="13">
        <f t="shared" ref="BA75:BA138" si="225">BB75*$AZ$4</f>
        <v>0</v>
      </c>
      <c r="BB75" s="43">
        <f t="shared" si="163"/>
        <v>0</v>
      </c>
      <c r="BC75" s="13">
        <f ca="1">'13年1-9支出明细'!W70/9*12</f>
        <v>0</v>
      </c>
      <c r="BD75" s="13">
        <f t="shared" ref="BD75:BD138" si="226">BE75*$BC$4</f>
        <v>0</v>
      </c>
      <c r="BE75" s="43">
        <f t="shared" si="164"/>
        <v>0</v>
      </c>
      <c r="BF75" s="13">
        <f ca="1">'13年1-9支出明细'!X70/9*12</f>
        <v>54.4</v>
      </c>
      <c r="BG75" s="13">
        <f t="shared" ref="BG75:BG138" si="227">BH75*$BF$4</f>
        <v>66.172257732331914</v>
      </c>
      <c r="BH75" s="43">
        <f t="shared" si="165"/>
        <v>8.0032453944706486E-5</v>
      </c>
      <c r="BI75" s="13">
        <f ca="1">'13年1-9支出明细'!Y70/9*12</f>
        <v>0</v>
      </c>
      <c r="BJ75" s="13">
        <f t="shared" ref="BJ75:BJ138" si="228">BK75*$BI$4</f>
        <v>0</v>
      </c>
      <c r="BK75" s="43">
        <f t="shared" si="166"/>
        <v>0</v>
      </c>
      <c r="BL75" s="13">
        <f ca="1">'13年1-9支出明细'!Z70/9*12</f>
        <v>14499.439999999999</v>
      </c>
      <c r="BM75" s="13">
        <f ca="1">Sheet2!EP69+Sheet2!V69</f>
        <v>1366.27</v>
      </c>
      <c r="BN75" s="13">
        <f t="shared" ref="BN75:BN138" si="229">BO75*$BL$4</f>
        <v>17637.144864972106</v>
      </c>
      <c r="BO75" s="43">
        <f t="shared" si="167"/>
        <v>1.6394763132330576E-4</v>
      </c>
      <c r="BP75" s="13">
        <f ca="1">'13年1-9支出明细'!AB70/9*12</f>
        <v>1821.6933333333332</v>
      </c>
      <c r="BQ75" s="13">
        <f t="shared" ref="BQ75:BQ138" si="230">BR75*$BP$4</f>
        <v>2215.9110434302233</v>
      </c>
      <c r="BR75" s="43">
        <f t="shared" si="168"/>
        <v>4.0189953250024599E-4</v>
      </c>
      <c r="BS75" s="13">
        <f ca="1">'13年1-9支出明细'!AC70/9*12</f>
        <v>0</v>
      </c>
      <c r="BT75" s="13">
        <f t="shared" ref="BT75:BT138" si="231">BU75*$BS$4</f>
        <v>0</v>
      </c>
      <c r="BU75" s="43">
        <f t="shared" si="169"/>
        <v>0</v>
      </c>
      <c r="BV75" s="12">
        <f t="shared" si="130"/>
        <v>5026.92</v>
      </c>
      <c r="BW75" s="30">
        <f t="shared" ref="BW75:BW138" si="232">BX75*$BV$4</f>
        <v>6114.7545191142272</v>
      </c>
      <c r="BX75" s="43">
        <f t="shared" si="170"/>
        <v>1.879632337971964E-5</v>
      </c>
      <c r="BY75" s="13">
        <f ca="1">'13年1-9支出明细'!AE70/9*12</f>
        <v>5026.92</v>
      </c>
      <c r="BZ75" s="13">
        <f t="shared" ref="BZ75:BZ138" si="233">CA75*$BY$4</f>
        <v>6114.7545191142262</v>
      </c>
      <c r="CA75" s="43">
        <f t="shared" si="171"/>
        <v>2.1758708816810938E-5</v>
      </c>
      <c r="CB75" s="13">
        <f ca="1">'13年1-9支出明细'!AF70/9*12</f>
        <v>0</v>
      </c>
      <c r="CC75" s="13">
        <f ca="1">Sheet2!BP69+Sheet2!ET69</f>
        <v>0</v>
      </c>
      <c r="CD75" s="13">
        <f t="shared" ref="CD75:CD138" si="234">CE75*$CB$4</f>
        <v>0</v>
      </c>
      <c r="CE75" s="43">
        <f t="shared" si="172"/>
        <v>0</v>
      </c>
      <c r="CF75" s="12">
        <f t="shared" si="147"/>
        <v>184.79999999999998</v>
      </c>
      <c r="CG75" s="30">
        <f t="shared" ref="CG75:CG138" si="235">CH75*$CF$4</f>
        <v>224.79105200248046</v>
      </c>
      <c r="CH75" s="43">
        <f t="shared" si="173"/>
        <v>1.9042052040310049E-6</v>
      </c>
      <c r="CI75" s="13">
        <f ca="1">'13年1-9支出明细'!AI70/9*12</f>
        <v>0</v>
      </c>
      <c r="CJ75" s="13">
        <f t="shared" ref="CJ75:CJ138" si="236">CK75*$CI$4</f>
        <v>0</v>
      </c>
      <c r="CK75" s="43">
        <f t="shared" si="174"/>
        <v>0</v>
      </c>
      <c r="CL75" s="13">
        <f ca="1">'13年1-9支出明细'!AJ70/9*12</f>
        <v>0</v>
      </c>
      <c r="CM75" s="13">
        <f t="shared" ref="CM75:CM138" si="237">CN75*$CL$4</f>
        <v>0</v>
      </c>
      <c r="CN75" s="43">
        <f t="shared" si="175"/>
        <v>0</v>
      </c>
      <c r="CO75" s="13">
        <f ca="1">'13年1-9支出明细'!AK70/9*12</f>
        <v>0</v>
      </c>
      <c r="CP75" s="13">
        <f t="shared" ref="CP75:CP138" si="238">CQ75*$CO$4</f>
        <v>0</v>
      </c>
      <c r="CQ75" s="43">
        <f t="shared" si="176"/>
        <v>0</v>
      </c>
      <c r="CR75" s="13">
        <f ca="1">'13年1-9支出明细'!AL70/9*12</f>
        <v>0</v>
      </c>
      <c r="CS75" s="13">
        <f t="shared" ref="CS75:CS138" si="239">CT75*$CR$4</f>
        <v>0</v>
      </c>
      <c r="CT75" s="43">
        <f t="shared" si="177"/>
        <v>0</v>
      </c>
      <c r="CU75" s="13">
        <f ca="1">'13年1-9支出明细'!AM70/9*12</f>
        <v>0</v>
      </c>
      <c r="CV75" s="13">
        <f t="shared" ref="CV75:CV138" si="240">CW75*$CU$4</f>
        <v>0</v>
      </c>
      <c r="CW75" s="43">
        <f t="shared" si="178"/>
        <v>0</v>
      </c>
      <c r="CX75" s="13">
        <f ca="1">'13年1-9支出明细'!AN70/9*12</f>
        <v>0</v>
      </c>
      <c r="CY75" s="13">
        <f t="shared" ref="CY75:CY138" si="241">DA75*$CX$4</f>
        <v>0</v>
      </c>
      <c r="CZ75" s="13">
        <f ca="1">Sheet2!DG69+Sheet2!AD69</f>
        <v>0</v>
      </c>
      <c r="DA75" s="43">
        <f t="shared" si="179"/>
        <v>0</v>
      </c>
      <c r="DB75" s="13">
        <f ca="1">'13年1-9支出明细'!AP70/9*12</f>
        <v>0</v>
      </c>
      <c r="DC75" s="13">
        <f t="shared" ref="DC75:DC138" si="242">DD75*$DB$4</f>
        <v>0</v>
      </c>
      <c r="DD75" s="43">
        <f t="shared" si="180"/>
        <v>0</v>
      </c>
      <c r="DE75" s="13">
        <f ca="1">'13年1-9支出明细'!AQ70/9*12</f>
        <v>0</v>
      </c>
      <c r="DF75" s="13">
        <f t="shared" ref="DF75:DF138" si="243">DG75*$DE$4</f>
        <v>0</v>
      </c>
      <c r="DG75" s="43">
        <f t="shared" si="181"/>
        <v>0</v>
      </c>
      <c r="DH75" s="13">
        <f ca="1">'13年1-9支出明细'!AR70/9*12</f>
        <v>0</v>
      </c>
      <c r="DI75" s="13">
        <f ca="1">Sheet2!DK69+Sheet2!AH69</f>
        <v>0</v>
      </c>
      <c r="DJ75" s="13"/>
      <c r="DK75" s="43">
        <f t="shared" si="182"/>
        <v>0</v>
      </c>
      <c r="DL75" s="13">
        <f ca="1">'13年1-9支出明细'!AT70/9*12</f>
        <v>0</v>
      </c>
      <c r="DM75" s="13">
        <f t="shared" ref="DM75:DM138" si="244">DU75*$DL$4</f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43">
        <f t="shared" si="183"/>
        <v>0</v>
      </c>
      <c r="DV75" s="13">
        <f ca="1">'13年1-9支出明细'!BB70/9*12</f>
        <v>0</v>
      </c>
      <c r="DW75" s="13">
        <f t="shared" ref="DW75:DW138" si="245">DX75*$DV$4</f>
        <v>0</v>
      </c>
      <c r="DX75" s="43">
        <f t="shared" si="184"/>
        <v>0</v>
      </c>
      <c r="DY75" s="13">
        <f ca="1">'13年1-9支出明细'!BC70/9*12</f>
        <v>0</v>
      </c>
      <c r="DZ75" s="13">
        <f t="shared" ref="DZ75:DZ138" si="246">EA75*$DY$4</f>
        <v>0</v>
      </c>
      <c r="EA75" s="43">
        <f t="shared" si="185"/>
        <v>0</v>
      </c>
      <c r="EB75" s="13">
        <f ca="1">'13年1-9支出明细'!BD70/9*12</f>
        <v>0</v>
      </c>
      <c r="EC75" s="13">
        <f t="shared" ref="EC75:EC138" si="247">ED75*$EB$4</f>
        <v>0</v>
      </c>
      <c r="ED75" s="43">
        <f t="shared" si="186"/>
        <v>0</v>
      </c>
      <c r="EE75" s="13">
        <f ca="1">'13年1-9支出明细'!BE70/9*12</f>
        <v>0</v>
      </c>
      <c r="EF75" s="13">
        <f t="shared" ref="EF75:EF138" si="248">EH75*$EE$4</f>
        <v>0</v>
      </c>
      <c r="EG75" s="13">
        <v>0</v>
      </c>
      <c r="EH75" s="43">
        <f t="shared" si="187"/>
        <v>0</v>
      </c>
      <c r="EI75" s="13">
        <f ca="1">'13年1-9支出明细'!BG70/9*12</f>
        <v>0</v>
      </c>
      <c r="EJ75" s="13">
        <f t="shared" ref="EJ75:EJ138" si="249">EK75*$EI$4</f>
        <v>0</v>
      </c>
      <c r="EK75" s="43">
        <f t="shared" si="188"/>
        <v>0</v>
      </c>
      <c r="EL75" s="13">
        <f ca="1">'13年1-9支出明细'!BH70/9*12</f>
        <v>0</v>
      </c>
      <c r="EM75" s="13">
        <f t="shared" ref="EM75:EM138" si="250">EN75*$EL$4</f>
        <v>0</v>
      </c>
      <c r="EN75" s="43">
        <f t="shared" si="189"/>
        <v>0</v>
      </c>
      <c r="EO75" s="13">
        <f ca="1">'13年1-9支出明细'!BI70/9*12</f>
        <v>0</v>
      </c>
      <c r="EP75" s="13">
        <f t="shared" ref="EP75:EP138" si="251">EQ75*$EO$4</f>
        <v>0</v>
      </c>
      <c r="EQ75" s="43">
        <f t="shared" si="190"/>
        <v>0</v>
      </c>
      <c r="ER75" s="13">
        <f ca="1">'13年1-9支出明细'!BJ70/9*12</f>
        <v>0</v>
      </c>
      <c r="ES75" s="13">
        <f t="shared" ref="ES75:ES138" si="252">ET75*$ER$4</f>
        <v>0</v>
      </c>
      <c r="ET75" s="43">
        <f t="shared" si="191"/>
        <v>0</v>
      </c>
      <c r="EU75" s="13">
        <f ca="1">'13年1-9支出明细'!BK70/9*12</f>
        <v>0</v>
      </c>
      <c r="EV75" s="13">
        <f t="shared" ref="EV75:EV138" si="253">EW75*$EU$4</f>
        <v>0</v>
      </c>
      <c r="EW75" s="43">
        <f t="shared" si="192"/>
        <v>0</v>
      </c>
      <c r="EX75" s="13">
        <f ca="1">'13年1-9支出明细'!BL70/9*12</f>
        <v>0</v>
      </c>
      <c r="EY75" s="13">
        <f t="shared" ref="EY75:EY138" si="254">EZ75*$EX$4</f>
        <v>0</v>
      </c>
      <c r="EZ75" s="43">
        <f t="shared" si="193"/>
        <v>0</v>
      </c>
      <c r="FA75" s="13">
        <f ca="1">'13年1-9支出明细'!BM70/9*12</f>
        <v>0</v>
      </c>
      <c r="FB75" s="13">
        <f t="shared" ref="FB75:FB138" si="255">FC75*$FA$4</f>
        <v>0</v>
      </c>
      <c r="FC75" s="43">
        <f t="shared" si="194"/>
        <v>0</v>
      </c>
      <c r="FD75" s="13">
        <f ca="1">'13年1-9支出明细'!BN70/9*12</f>
        <v>184.79999999999998</v>
      </c>
      <c r="FE75" s="13">
        <f ca="1">Sheet2!EX69+Sheet2!BF69</f>
        <v>0</v>
      </c>
      <c r="FF75" s="13">
        <f t="shared" ref="FF75:FF138" si="256">FG75*$FD$4</f>
        <v>224.79105200248043</v>
      </c>
      <c r="FG75" s="43">
        <f t="shared" si="195"/>
        <v>1.4137024177830301E-4</v>
      </c>
      <c r="FH75" s="13">
        <f ca="1">'13年1-9支出明细'!BP70/9*12</f>
        <v>0</v>
      </c>
      <c r="FI75" s="13">
        <f t="shared" ref="FI75:FI138" si="257">FJ75*$FH$4</f>
        <v>0</v>
      </c>
      <c r="FJ75" s="43">
        <f t="shared" si="196"/>
        <v>0</v>
      </c>
      <c r="FK75" s="13">
        <f ca="1">'13年1-9支出明细'!BQ70/9*12</f>
        <v>0</v>
      </c>
      <c r="FL75" s="13">
        <f t="shared" ref="FL75:FL138" si="258">FM75*$FK$4</f>
        <v>0</v>
      </c>
      <c r="FM75" s="43">
        <f t="shared" si="197"/>
        <v>0</v>
      </c>
      <c r="FN75" s="13">
        <f ca="1">'13年1-9支出明细'!BR70/9*12</f>
        <v>0</v>
      </c>
      <c r="FO75" s="13">
        <v>0</v>
      </c>
      <c r="FP75" s="13"/>
      <c r="FQ75" s="43"/>
      <c r="FR75" s="13">
        <f ca="1">'13年1-9支出明细'!BT70/9*12</f>
        <v>0</v>
      </c>
      <c r="FS75" s="13">
        <f t="shared" ref="FS75:FS138" si="259">FT75*$FR$4</f>
        <v>0</v>
      </c>
      <c r="FT75" s="43">
        <f t="shared" si="198"/>
        <v>0</v>
      </c>
      <c r="FU75" s="12">
        <f ca="1">'13年1-9支出明细'!BU70/9*12</f>
        <v>17566.920000000002</v>
      </c>
      <c r="FV75" s="12">
        <f t="shared" ref="FV75:FV138" si="260">FW75*$FU$4</f>
        <v>21368.433047853974</v>
      </c>
      <c r="FW75" s="43">
        <f t="shared" si="199"/>
        <v>6.0716039322594457E-4</v>
      </c>
      <c r="FX75" s="12">
        <f ca="1">'13年1-9支出明细'!BV70/9*12</f>
        <v>0</v>
      </c>
      <c r="FY75" s="12">
        <f t="shared" ref="FY75:FY138" si="261">FZ75*$FX$4</f>
        <v>0</v>
      </c>
      <c r="FZ75" s="43">
        <f t="shared" si="200"/>
        <v>0</v>
      </c>
      <c r="GA75" s="12">
        <f ca="1">'13年1-9支出明细'!BW70/9*12</f>
        <v>0</v>
      </c>
      <c r="GB75" s="12">
        <f t="shared" ref="GB75:GB138" si="262">GC75*$GA$4</f>
        <v>0</v>
      </c>
      <c r="GC75" s="43">
        <f t="shared" si="201"/>
        <v>0</v>
      </c>
      <c r="GD75" s="12">
        <f ca="1">'13年1-9支出明细'!BX70/9*12</f>
        <v>0</v>
      </c>
      <c r="GE75" s="12">
        <f t="shared" ref="GE75:GE138" si="263">GF75*$GD$4</f>
        <v>0</v>
      </c>
      <c r="GF75" s="43">
        <f t="shared" si="202"/>
        <v>0</v>
      </c>
      <c r="GG75" s="27">
        <f t="shared" si="148"/>
        <v>0</v>
      </c>
      <c r="GH75" s="27">
        <f t="shared" ref="GH75:GH138" si="264">GI75*$GG$4</f>
        <v>0</v>
      </c>
      <c r="GI75" s="43">
        <f t="shared" si="203"/>
        <v>0</v>
      </c>
      <c r="GJ75" s="13">
        <f ca="1">'13年1-9支出明细'!BZ70/9*12</f>
        <v>0</v>
      </c>
      <c r="GK75" s="13">
        <f t="shared" ref="GK75:GK138" si="265">GL75*$GJ$4</f>
        <v>0</v>
      </c>
      <c r="GL75" s="43">
        <f t="shared" si="204"/>
        <v>0</v>
      </c>
      <c r="GM75" s="13">
        <f ca="1">'13年1-9支出明细'!CA70/9*12</f>
        <v>0</v>
      </c>
      <c r="GN75" s="13">
        <f t="shared" ref="GN75:GN138" si="266">GO75*$GM$4</f>
        <v>0</v>
      </c>
      <c r="GO75" s="43">
        <f t="shared" si="205"/>
        <v>0</v>
      </c>
      <c r="GP75" s="13">
        <f ca="1">'13年1-9支出明细'!CB70/9*12</f>
        <v>0</v>
      </c>
      <c r="GQ75" s="13"/>
      <c r="GR75" s="40"/>
      <c r="GS75" s="13">
        <f ca="1">'13年1-9支出明细'!CC70/9*12</f>
        <v>0</v>
      </c>
      <c r="GT75" s="13">
        <f t="shared" ref="GT75:GT138" si="267">GU75*$GS$4</f>
        <v>0</v>
      </c>
      <c r="GU75" s="43">
        <f t="shared" si="206"/>
        <v>0</v>
      </c>
      <c r="GV75" s="13">
        <f ca="1">'13年1-9支出明细'!CD70/9*12</f>
        <v>0</v>
      </c>
      <c r="GW75" s="13">
        <f t="shared" ref="GW75:GW138" si="268">GX75*$GV$4</f>
        <v>0</v>
      </c>
      <c r="GX75" s="56">
        <f t="shared" si="207"/>
        <v>0</v>
      </c>
    </row>
    <row r="76" spans="1:206">
      <c r="A76" s="18">
        <v>20507</v>
      </c>
      <c r="B76" s="3" t="s">
        <v>549</v>
      </c>
      <c r="C76" s="3" t="s">
        <v>365</v>
      </c>
      <c r="D76" s="12">
        <f t="shared" si="143"/>
        <v>197387.23333333334</v>
      </c>
      <c r="E76" s="12">
        <f t="shared" si="144"/>
        <v>132573.66666666666</v>
      </c>
      <c r="F76" s="13">
        <v>43260</v>
      </c>
      <c r="G76" s="26">
        <f t="shared" si="208"/>
        <v>52621.541718762477</v>
      </c>
      <c r="H76" s="40">
        <f t="shared" si="209"/>
        <v>6.3338087643046565E-4</v>
      </c>
      <c r="I76" s="13">
        <v>55180</v>
      </c>
      <c r="J76" s="13">
        <f t="shared" si="210"/>
        <v>67121.051133641071</v>
      </c>
      <c r="K76" s="40">
        <f t="shared" si="149"/>
        <v>1.4863300464016186E-3</v>
      </c>
      <c r="L76" s="13">
        <v>19467</v>
      </c>
      <c r="M76" s="13">
        <f t="shared" si="211"/>
        <v>23679.693773443112</v>
      </c>
      <c r="N76" s="40">
        <f t="shared" si="150"/>
        <v>6.3338087643046576E-4</v>
      </c>
      <c r="O76" s="13">
        <f ca="1">'13年1-9支出明细'!I71/9*12</f>
        <v>0</v>
      </c>
      <c r="P76" s="13">
        <v>9900</v>
      </c>
      <c r="Q76" s="13">
        <f t="shared" si="212"/>
        <v>0</v>
      </c>
      <c r="R76" s="43">
        <f t="shared" si="151"/>
        <v>0</v>
      </c>
      <c r="S76" s="13">
        <f ca="1">'13年1-9支出明细'!K71/9*12</f>
        <v>14666.666666666666</v>
      </c>
      <c r="T76" s="13">
        <f t="shared" si="213"/>
        <v>17840.559682736544</v>
      </c>
      <c r="U76" s="43">
        <f t="shared" si="152"/>
        <v>6.022404439497555E-3</v>
      </c>
      <c r="V76" s="13">
        <f ca="1">'13年1-9支出明细'!L71/9*12</f>
        <v>0</v>
      </c>
      <c r="W76" s="13">
        <f t="shared" si="214"/>
        <v>0</v>
      </c>
      <c r="X76" s="43">
        <f t="shared" si="153"/>
        <v>0</v>
      </c>
      <c r="Y76" s="13">
        <f ca="1">'13年1-9支出明细'!M71/9*12</f>
        <v>0</v>
      </c>
      <c r="Z76" s="13">
        <f t="shared" si="215"/>
        <v>0</v>
      </c>
      <c r="AA76" s="43">
        <f t="shared" si="154"/>
        <v>0</v>
      </c>
      <c r="AB76" s="13">
        <f ca="1">'13年1-9支出明细'!N71/9*12</f>
        <v>0</v>
      </c>
      <c r="AC76" s="13">
        <f t="shared" si="216"/>
        <v>0</v>
      </c>
      <c r="AD76" s="43">
        <f t="shared" si="155"/>
        <v>0</v>
      </c>
      <c r="AE76" s="13">
        <f ca="1">'13年1-9支出明细'!O71/9*12</f>
        <v>0</v>
      </c>
      <c r="AF76" s="13">
        <f t="shared" si="217"/>
        <v>0</v>
      </c>
      <c r="AG76" s="43">
        <f t="shared" si="156"/>
        <v>0</v>
      </c>
      <c r="AH76" s="13">
        <f ca="1">'13年1-9支出明细'!P71/9*12</f>
        <v>0</v>
      </c>
      <c r="AI76" s="13">
        <f t="shared" si="218"/>
        <v>0</v>
      </c>
      <c r="AJ76" s="43">
        <f t="shared" si="157"/>
        <v>0</v>
      </c>
      <c r="AK76" s="13">
        <f ca="1">'13年1-9支出明细'!Q71/9*12</f>
        <v>0</v>
      </c>
      <c r="AL76" s="13">
        <f t="shared" si="219"/>
        <v>0</v>
      </c>
      <c r="AM76" s="43">
        <f t="shared" si="158"/>
        <v>0</v>
      </c>
      <c r="AN76" s="13">
        <f ca="1">'13年1-9支出明细'!R71/9*12</f>
        <v>0</v>
      </c>
      <c r="AO76" s="13">
        <f t="shared" si="220"/>
        <v>0</v>
      </c>
      <c r="AP76" s="43">
        <f t="shared" si="159"/>
        <v>0</v>
      </c>
      <c r="AQ76" s="13">
        <f ca="1">'13年1-9支出明细'!S71/9*12</f>
        <v>0</v>
      </c>
      <c r="AR76" s="13">
        <f t="shared" si="221"/>
        <v>0</v>
      </c>
      <c r="AS76" s="43">
        <f t="shared" si="160"/>
        <v>0</v>
      </c>
      <c r="AT76" s="12">
        <f t="shared" si="222"/>
        <v>15291.046666666665</v>
      </c>
      <c r="AU76" s="31">
        <f t="shared" si="223"/>
        <v>18600.056636466568</v>
      </c>
      <c r="AV76" s="43">
        <f t="shared" si="161"/>
        <v>1.4647323035054779E-4</v>
      </c>
      <c r="AW76" s="13">
        <f ca="1">'13年1-9支出明细'!U71/9*12</f>
        <v>0</v>
      </c>
      <c r="AX76" s="13">
        <f t="shared" si="224"/>
        <v>0</v>
      </c>
      <c r="AY76" s="43">
        <f t="shared" si="162"/>
        <v>0</v>
      </c>
      <c r="AZ76" s="13">
        <f ca="1">'13年1-9支出明细'!V71/9*12</f>
        <v>0</v>
      </c>
      <c r="BA76" s="13">
        <f t="shared" si="225"/>
        <v>0</v>
      </c>
      <c r="BB76" s="43">
        <f t="shared" si="163"/>
        <v>0</v>
      </c>
      <c r="BC76" s="13">
        <f ca="1">'13年1-9支出明细'!W71/9*12</f>
        <v>0</v>
      </c>
      <c r="BD76" s="13">
        <f t="shared" si="226"/>
        <v>0</v>
      </c>
      <c r="BE76" s="43">
        <f t="shared" si="164"/>
        <v>0</v>
      </c>
      <c r="BF76" s="13">
        <f ca="1">'13年1-9支出明细'!X71/9*12</f>
        <v>305.06666666666672</v>
      </c>
      <c r="BG76" s="13">
        <f t="shared" si="227"/>
        <v>371.08364140092021</v>
      </c>
      <c r="BH76" s="43">
        <f t="shared" si="165"/>
        <v>4.4880944761149132E-4</v>
      </c>
      <c r="BI76" s="13">
        <f ca="1">'13年1-9支出明细'!Y71/9*12</f>
        <v>6400</v>
      </c>
      <c r="BJ76" s="13">
        <f t="shared" si="228"/>
        <v>7784.9714979214004</v>
      </c>
      <c r="BK76" s="43">
        <f t="shared" si="166"/>
        <v>3.1659481382473788E-3</v>
      </c>
      <c r="BL76" s="13">
        <f ca="1">'13年1-9支出明细'!Z71/9*12</f>
        <v>3250.3199999999997</v>
      </c>
      <c r="BM76" s="13">
        <f ca="1">Sheet2!EP70+Sheet2!V70</f>
        <v>5335.66</v>
      </c>
      <c r="BN76" s="13">
        <f t="shared" si="229"/>
        <v>3953.6950873631072</v>
      </c>
      <c r="BO76" s="43">
        <f t="shared" si="167"/>
        <v>3.6751920421945062E-5</v>
      </c>
      <c r="BP76" s="13">
        <f ca="1">'13年1-9支出明细'!AB71/9*12</f>
        <v>6127.5466666666662</v>
      </c>
      <c r="BQ76" s="13">
        <f t="shared" si="230"/>
        <v>7453.5587737786382</v>
      </c>
      <c r="BR76" s="43">
        <f t="shared" si="168"/>
        <v>1.3518511022931634E-3</v>
      </c>
      <c r="BS76" s="13">
        <f ca="1">'13年1-9支出明细'!AC71/9*12</f>
        <v>986.66666666666674</v>
      </c>
      <c r="BT76" s="13">
        <f t="shared" si="231"/>
        <v>1200.1831059295494</v>
      </c>
      <c r="BU76" s="43">
        <f t="shared" si="169"/>
        <v>8.7963990585332983E-4</v>
      </c>
      <c r="BV76" s="12">
        <f t="shared" si="130"/>
        <v>62.399999999999991</v>
      </c>
      <c r="BW76" s="30">
        <f t="shared" si="232"/>
        <v>75.903472104733652</v>
      </c>
      <c r="BX76" s="43">
        <f t="shared" si="170"/>
        <v>2.3332191061216516E-7</v>
      </c>
      <c r="BY76" s="13">
        <f ca="1">'13年1-9支出明细'!AE71/9*12</f>
        <v>62.399999999999991</v>
      </c>
      <c r="BZ76" s="13">
        <f t="shared" si="233"/>
        <v>75.903472104733652</v>
      </c>
      <c r="CA76" s="43">
        <f t="shared" si="171"/>
        <v>2.7009449726054968E-7</v>
      </c>
      <c r="CB76" s="13">
        <f ca="1">'13年1-9支出明细'!AF71/9*12</f>
        <v>0</v>
      </c>
      <c r="CC76" s="13">
        <f ca="1">Sheet2!BP70+Sheet2!ET70</f>
        <v>0</v>
      </c>
      <c r="CD76" s="13">
        <f t="shared" si="234"/>
        <v>0</v>
      </c>
      <c r="CE76" s="43">
        <f t="shared" si="172"/>
        <v>0</v>
      </c>
      <c r="CF76" s="12">
        <f t="shared" si="147"/>
        <v>30713.066666666666</v>
      </c>
      <c r="CG76" s="30">
        <f t="shared" si="235"/>
        <v>37359.429470899981</v>
      </c>
      <c r="CH76" s="43">
        <f t="shared" si="173"/>
        <v>3.1647176070572435E-4</v>
      </c>
      <c r="CI76" s="13">
        <f ca="1">'13年1-9支出明细'!AI71/9*12</f>
        <v>0</v>
      </c>
      <c r="CJ76" s="13">
        <f t="shared" si="236"/>
        <v>0</v>
      </c>
      <c r="CK76" s="43">
        <f t="shared" si="174"/>
        <v>0</v>
      </c>
      <c r="CL76" s="13">
        <f ca="1">'13年1-9支出明细'!AJ71/9*12</f>
        <v>0</v>
      </c>
      <c r="CM76" s="13">
        <f t="shared" si="237"/>
        <v>0</v>
      </c>
      <c r="CN76" s="43">
        <f t="shared" si="175"/>
        <v>0</v>
      </c>
      <c r="CO76" s="13">
        <f ca="1">'13年1-9支出明细'!AK71/9*12</f>
        <v>0</v>
      </c>
      <c r="CP76" s="13">
        <f t="shared" si="238"/>
        <v>0</v>
      </c>
      <c r="CQ76" s="43">
        <f t="shared" si="176"/>
        <v>0</v>
      </c>
      <c r="CR76" s="13">
        <f ca="1">'13年1-9支出明细'!AL71/9*12</f>
        <v>0</v>
      </c>
      <c r="CS76" s="13">
        <f t="shared" si="239"/>
        <v>0</v>
      </c>
      <c r="CT76" s="43">
        <f t="shared" si="177"/>
        <v>0</v>
      </c>
      <c r="CU76" s="13">
        <f ca="1">'13年1-9支出明细'!AM71/9*12</f>
        <v>0</v>
      </c>
      <c r="CV76" s="13">
        <f t="shared" si="240"/>
        <v>0</v>
      </c>
      <c r="CW76" s="43">
        <f t="shared" si="178"/>
        <v>0</v>
      </c>
      <c r="CX76" s="13">
        <f ca="1">'13年1-9支出明细'!AN71/9*12</f>
        <v>0</v>
      </c>
      <c r="CY76" s="13">
        <f t="shared" si="241"/>
        <v>0</v>
      </c>
      <c r="CZ76" s="13">
        <f ca="1">Sheet2!DG70+Sheet2!AD70</f>
        <v>0</v>
      </c>
      <c r="DA76" s="43">
        <f t="shared" si="179"/>
        <v>0</v>
      </c>
      <c r="DB76" s="13">
        <f ca="1">'13年1-9支出明细'!AP71/9*12</f>
        <v>0</v>
      </c>
      <c r="DC76" s="13">
        <f t="shared" si="242"/>
        <v>0</v>
      </c>
      <c r="DD76" s="43">
        <f t="shared" si="180"/>
        <v>0</v>
      </c>
      <c r="DE76" s="13">
        <f ca="1">'13年1-9支出明细'!AQ71/9*12</f>
        <v>0</v>
      </c>
      <c r="DF76" s="13">
        <f t="shared" si="243"/>
        <v>0</v>
      </c>
      <c r="DG76" s="43">
        <f t="shared" si="181"/>
        <v>0</v>
      </c>
      <c r="DH76" s="13">
        <f ca="1">'13年1-9支出明细'!AR71/9*12</f>
        <v>0</v>
      </c>
      <c r="DI76" s="13">
        <f ca="1">Sheet2!DK70+Sheet2!AH70</f>
        <v>0</v>
      </c>
      <c r="DJ76" s="13"/>
      <c r="DK76" s="43">
        <f t="shared" si="182"/>
        <v>0</v>
      </c>
      <c r="DL76" s="13">
        <f ca="1">'13年1-9支出明细'!AT71/9*12</f>
        <v>0</v>
      </c>
      <c r="DM76" s="13">
        <f t="shared" si="244"/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43">
        <f t="shared" si="183"/>
        <v>0</v>
      </c>
      <c r="DV76" s="13">
        <f ca="1">'13年1-9支出明细'!BB71/9*12</f>
        <v>30436</v>
      </c>
      <c r="DW76" s="13">
        <f t="shared" si="245"/>
        <v>37022.405079802462</v>
      </c>
      <c r="DX76" s="43">
        <f t="shared" si="184"/>
        <v>1.3454413427182786E-2</v>
      </c>
      <c r="DY76" s="13">
        <f ca="1">'13年1-9支出明细'!BC71/9*12</f>
        <v>0</v>
      </c>
      <c r="DZ76" s="13">
        <f t="shared" si="246"/>
        <v>0</v>
      </c>
      <c r="EA76" s="43">
        <f t="shared" si="185"/>
        <v>0</v>
      </c>
      <c r="EB76" s="13">
        <f ca="1">'13年1-9支出明细'!BD71/9*12</f>
        <v>0</v>
      </c>
      <c r="EC76" s="13">
        <f t="shared" si="247"/>
        <v>0</v>
      </c>
      <c r="ED76" s="43">
        <f t="shared" si="186"/>
        <v>0</v>
      </c>
      <c r="EE76" s="13">
        <f ca="1">'13年1-9支出明细'!BE71/9*12</f>
        <v>0</v>
      </c>
      <c r="EF76" s="13">
        <f t="shared" si="248"/>
        <v>0</v>
      </c>
      <c r="EG76" s="13">
        <v>0</v>
      </c>
      <c r="EH76" s="43">
        <f t="shared" si="187"/>
        <v>0</v>
      </c>
      <c r="EI76" s="13">
        <f ca="1">'13年1-9支出明细'!BG71/9*12</f>
        <v>0</v>
      </c>
      <c r="EJ76" s="13">
        <f t="shared" si="249"/>
        <v>0</v>
      </c>
      <c r="EK76" s="43">
        <f t="shared" si="188"/>
        <v>0</v>
      </c>
      <c r="EL76" s="13">
        <f ca="1">'13年1-9支出明细'!BH71/9*12</f>
        <v>0</v>
      </c>
      <c r="EM76" s="13">
        <f t="shared" si="250"/>
        <v>0</v>
      </c>
      <c r="EN76" s="43">
        <f t="shared" si="189"/>
        <v>0</v>
      </c>
      <c r="EO76" s="13">
        <f ca="1">'13年1-9支出明细'!BI71/9*12</f>
        <v>0</v>
      </c>
      <c r="EP76" s="13">
        <f t="shared" si="251"/>
        <v>0</v>
      </c>
      <c r="EQ76" s="43">
        <f t="shared" si="190"/>
        <v>0</v>
      </c>
      <c r="ER76" s="13">
        <f ca="1">'13年1-9支出明细'!BJ71/9*12</f>
        <v>0</v>
      </c>
      <c r="ES76" s="13">
        <f t="shared" si="252"/>
        <v>0</v>
      </c>
      <c r="ET76" s="43">
        <f t="shared" si="191"/>
        <v>0</v>
      </c>
      <c r="EU76" s="13">
        <f ca="1">'13年1-9支出明细'!BK71/9*12</f>
        <v>0</v>
      </c>
      <c r="EV76" s="13">
        <f t="shared" si="253"/>
        <v>0</v>
      </c>
      <c r="EW76" s="43">
        <f t="shared" si="192"/>
        <v>0</v>
      </c>
      <c r="EX76" s="13">
        <f ca="1">'13年1-9支出明细'!BL71/9*12</f>
        <v>0</v>
      </c>
      <c r="EY76" s="13">
        <f t="shared" si="254"/>
        <v>0</v>
      </c>
      <c r="EZ76" s="43">
        <f t="shared" si="193"/>
        <v>0</v>
      </c>
      <c r="FA76" s="13">
        <f ca="1">'13年1-9支出明细'!BM71/9*12</f>
        <v>0</v>
      </c>
      <c r="FB76" s="13">
        <f t="shared" si="255"/>
        <v>0</v>
      </c>
      <c r="FC76" s="43">
        <f t="shared" si="194"/>
        <v>0</v>
      </c>
      <c r="FD76" s="13">
        <f ca="1">'13年1-9支出明细'!BN71/9*12</f>
        <v>277.06666666666666</v>
      </c>
      <c r="FE76" s="13">
        <f ca="1">Sheet2!EX70+Sheet2!BF70</f>
        <v>0</v>
      </c>
      <c r="FF76" s="13">
        <f t="shared" si="256"/>
        <v>337.02439109751396</v>
      </c>
      <c r="FG76" s="43">
        <f t="shared" si="195"/>
        <v>2.1195336393601275E-4</v>
      </c>
      <c r="FH76" s="13">
        <f ca="1">'13年1-9支出明细'!BP71/9*12</f>
        <v>0</v>
      </c>
      <c r="FI76" s="13">
        <f t="shared" si="257"/>
        <v>0</v>
      </c>
      <c r="FJ76" s="43">
        <f t="shared" si="196"/>
        <v>0</v>
      </c>
      <c r="FK76" s="13">
        <f ca="1">'13年1-9支出明细'!BQ71/9*12</f>
        <v>0</v>
      </c>
      <c r="FL76" s="13">
        <f t="shared" si="258"/>
        <v>0</v>
      </c>
      <c r="FM76" s="43">
        <f t="shared" si="197"/>
        <v>0</v>
      </c>
      <c r="FN76" s="13">
        <f ca="1">'13年1-9支出明细'!BR71/9*12</f>
        <v>0</v>
      </c>
      <c r="FO76" s="13">
        <v>0</v>
      </c>
      <c r="FP76" s="13"/>
      <c r="FQ76" s="43"/>
      <c r="FR76" s="13">
        <f ca="1">'13年1-9支出明细'!BT71/9*12</f>
        <v>0</v>
      </c>
      <c r="FS76" s="13">
        <f t="shared" si="259"/>
        <v>0</v>
      </c>
      <c r="FT76" s="43">
        <f t="shared" si="198"/>
        <v>0</v>
      </c>
      <c r="FU76" s="12">
        <f ca="1">'13年1-9支出明细'!BU71/9*12</f>
        <v>18747.053333333333</v>
      </c>
      <c r="FV76" s="12">
        <f t="shared" si="260"/>
        <v>22803.949354689434</v>
      </c>
      <c r="FW76" s="43">
        <f t="shared" si="199"/>
        <v>6.4794900151503049E-4</v>
      </c>
      <c r="FX76" s="12">
        <f ca="1">'13年1-9支出明细'!BV71/9*12</f>
        <v>0</v>
      </c>
      <c r="FY76" s="12">
        <f t="shared" si="261"/>
        <v>0</v>
      </c>
      <c r="FZ76" s="43">
        <f t="shared" si="200"/>
        <v>0</v>
      </c>
      <c r="GA76" s="12">
        <f ca="1">'13年1-9支出明细'!BW71/9*12</f>
        <v>0</v>
      </c>
      <c r="GB76" s="12">
        <f t="shared" si="262"/>
        <v>0</v>
      </c>
      <c r="GC76" s="43">
        <f t="shared" si="201"/>
        <v>0</v>
      </c>
      <c r="GD76" s="12">
        <f ca="1">'13年1-9支出明细'!BX71/9*12</f>
        <v>0</v>
      </c>
      <c r="GE76" s="12">
        <f t="shared" si="263"/>
        <v>0</v>
      </c>
      <c r="GF76" s="43">
        <f t="shared" si="202"/>
        <v>0</v>
      </c>
      <c r="GG76" s="27">
        <f t="shared" si="148"/>
        <v>0</v>
      </c>
      <c r="GH76" s="27">
        <f t="shared" si="264"/>
        <v>0</v>
      </c>
      <c r="GI76" s="43">
        <f t="shared" si="203"/>
        <v>0</v>
      </c>
      <c r="GJ76" s="13">
        <f ca="1">'13年1-9支出明细'!BZ71/9*12</f>
        <v>0</v>
      </c>
      <c r="GK76" s="13">
        <f t="shared" si="265"/>
        <v>0</v>
      </c>
      <c r="GL76" s="43">
        <f t="shared" si="204"/>
        <v>0</v>
      </c>
      <c r="GM76" s="13">
        <f ca="1">'13年1-9支出明细'!CA71/9*12</f>
        <v>0</v>
      </c>
      <c r="GN76" s="13">
        <f t="shared" si="266"/>
        <v>0</v>
      </c>
      <c r="GO76" s="43">
        <f t="shared" si="205"/>
        <v>0</v>
      </c>
      <c r="GP76" s="13">
        <f ca="1">'13年1-9支出明细'!CB71/9*12</f>
        <v>0</v>
      </c>
      <c r="GQ76" s="13"/>
      <c r="GR76" s="40"/>
      <c r="GS76" s="13">
        <f ca="1">'13年1-9支出明细'!CC71/9*12</f>
        <v>0</v>
      </c>
      <c r="GT76" s="13">
        <f t="shared" si="267"/>
        <v>0</v>
      </c>
      <c r="GU76" s="43">
        <f t="shared" si="206"/>
        <v>0</v>
      </c>
      <c r="GV76" s="13">
        <f ca="1">'13年1-9支出明细'!CD71/9*12</f>
        <v>0</v>
      </c>
      <c r="GW76" s="13">
        <f t="shared" si="268"/>
        <v>0</v>
      </c>
      <c r="GX76" s="56">
        <f t="shared" si="207"/>
        <v>0</v>
      </c>
    </row>
    <row r="77" spans="1:206">
      <c r="A77" s="18">
        <v>20508</v>
      </c>
      <c r="B77" s="3" t="s">
        <v>550</v>
      </c>
      <c r="C77" s="3" t="s">
        <v>366</v>
      </c>
      <c r="D77" s="12">
        <f t="shared" si="143"/>
        <v>147635.96666666667</v>
      </c>
      <c r="E77" s="12">
        <f t="shared" si="144"/>
        <v>106687.33333333333</v>
      </c>
      <c r="F77" s="13">
        <v>58200</v>
      </c>
      <c r="G77" s="26">
        <f t="shared" si="208"/>
        <v>70794.584559222756</v>
      </c>
      <c r="H77" s="40">
        <f t="shared" si="209"/>
        <v>8.5212129006595244E-4</v>
      </c>
      <c r="I77" s="13">
        <v>21908</v>
      </c>
      <c r="J77" s="13">
        <f t="shared" si="210"/>
        <v>26648.930558822194</v>
      </c>
      <c r="K77" s="40">
        <f t="shared" si="149"/>
        <v>5.9011450990515877E-4</v>
      </c>
      <c r="L77" s="13">
        <v>26190</v>
      </c>
      <c r="M77" s="13">
        <f t="shared" si="211"/>
        <v>31857.563051650235</v>
      </c>
      <c r="N77" s="40">
        <f t="shared" si="150"/>
        <v>8.5212129006595255E-4</v>
      </c>
      <c r="O77" s="13">
        <f ca="1">'13年1-9支出明细'!I72/9*12</f>
        <v>0</v>
      </c>
      <c r="P77" s="13">
        <v>292</v>
      </c>
      <c r="Q77" s="13">
        <f t="shared" si="212"/>
        <v>0</v>
      </c>
      <c r="R77" s="43">
        <f t="shared" si="151"/>
        <v>0</v>
      </c>
      <c r="S77" s="13">
        <f ca="1">'13年1-9支出明细'!K72/9*12</f>
        <v>240</v>
      </c>
      <c r="T77" s="13">
        <f t="shared" si="213"/>
        <v>291.93643117205255</v>
      </c>
      <c r="U77" s="43">
        <f t="shared" si="152"/>
        <v>9.854843628268727E-5</v>
      </c>
      <c r="V77" s="13">
        <f ca="1">'13年1-9支出明细'!L72/9*12</f>
        <v>0</v>
      </c>
      <c r="W77" s="13">
        <f t="shared" si="214"/>
        <v>0</v>
      </c>
      <c r="X77" s="43">
        <f t="shared" si="153"/>
        <v>0</v>
      </c>
      <c r="Y77" s="13">
        <f ca="1">'13年1-9支出明细'!M72/9*12</f>
        <v>0</v>
      </c>
      <c r="Z77" s="13">
        <f t="shared" si="215"/>
        <v>0</v>
      </c>
      <c r="AA77" s="43">
        <f t="shared" si="154"/>
        <v>0</v>
      </c>
      <c r="AB77" s="13">
        <f ca="1">'13年1-9支出明细'!N72/9*12</f>
        <v>0</v>
      </c>
      <c r="AC77" s="13">
        <f t="shared" si="216"/>
        <v>0</v>
      </c>
      <c r="AD77" s="43">
        <f t="shared" si="155"/>
        <v>0</v>
      </c>
      <c r="AE77" s="13">
        <f ca="1">'13年1-9支出明细'!O72/9*12</f>
        <v>0</v>
      </c>
      <c r="AF77" s="13">
        <f t="shared" si="217"/>
        <v>0</v>
      </c>
      <c r="AG77" s="43">
        <f t="shared" si="156"/>
        <v>0</v>
      </c>
      <c r="AH77" s="13">
        <f ca="1">'13年1-9支出明细'!P72/9*12</f>
        <v>0</v>
      </c>
      <c r="AI77" s="13">
        <f t="shared" si="218"/>
        <v>0</v>
      </c>
      <c r="AJ77" s="43">
        <f t="shared" si="157"/>
        <v>0</v>
      </c>
      <c r="AK77" s="13">
        <f ca="1">'13年1-9支出明细'!Q72/9*12</f>
        <v>0</v>
      </c>
      <c r="AL77" s="13">
        <f t="shared" si="219"/>
        <v>0</v>
      </c>
      <c r="AM77" s="43">
        <f t="shared" si="158"/>
        <v>0</v>
      </c>
      <c r="AN77" s="13">
        <f ca="1">'13年1-9支出明细'!R72/9*12</f>
        <v>0</v>
      </c>
      <c r="AO77" s="13">
        <f t="shared" si="220"/>
        <v>0</v>
      </c>
      <c r="AP77" s="43">
        <f t="shared" si="159"/>
        <v>0</v>
      </c>
      <c r="AQ77" s="13">
        <f ca="1">'13年1-9支出明细'!S72/9*12</f>
        <v>149.33333333333334</v>
      </c>
      <c r="AR77" s="13">
        <f t="shared" si="221"/>
        <v>181.64933495149938</v>
      </c>
      <c r="AS77" s="43">
        <f t="shared" si="160"/>
        <v>3.00862602630748E-5</v>
      </c>
      <c r="AT77" s="12">
        <f t="shared" si="222"/>
        <v>12879.7</v>
      </c>
      <c r="AU77" s="31">
        <f t="shared" si="223"/>
        <v>15666.890219027855</v>
      </c>
      <c r="AV77" s="43">
        <f t="shared" si="161"/>
        <v>1.2337489421560964E-4</v>
      </c>
      <c r="AW77" s="13">
        <f ca="1">'13年1-9支出明细'!U72/9*12</f>
        <v>0</v>
      </c>
      <c r="AX77" s="13">
        <f t="shared" si="224"/>
        <v>0</v>
      </c>
      <c r="AY77" s="43">
        <f t="shared" si="162"/>
        <v>0</v>
      </c>
      <c r="AZ77" s="13">
        <f ca="1">'13年1-9支出明细'!V72/9*12</f>
        <v>0</v>
      </c>
      <c r="BA77" s="13">
        <f t="shared" si="225"/>
        <v>0</v>
      </c>
      <c r="BB77" s="43">
        <f t="shared" si="163"/>
        <v>0</v>
      </c>
      <c r="BC77" s="13">
        <f ca="1">'13年1-9支出明细'!W72/9*12</f>
        <v>0</v>
      </c>
      <c r="BD77" s="13">
        <f t="shared" si="226"/>
        <v>0</v>
      </c>
      <c r="BE77" s="43">
        <f t="shared" si="164"/>
        <v>0</v>
      </c>
      <c r="BF77" s="13">
        <f ca="1">'13年1-9支出明细'!X72/9*12</f>
        <v>159.33333333333334</v>
      </c>
      <c r="BG77" s="13">
        <f t="shared" si="227"/>
        <v>193.81335291700157</v>
      </c>
      <c r="BH77" s="43">
        <f t="shared" si="165"/>
        <v>2.3440878054883395E-4</v>
      </c>
      <c r="BI77" s="13">
        <f ca="1">'13年1-9支出明细'!Y72/9*12</f>
        <v>9226.1333333333332</v>
      </c>
      <c r="BJ77" s="13">
        <f t="shared" si="228"/>
        <v>11222.685161878524</v>
      </c>
      <c r="BK77" s="43">
        <f t="shared" si="166"/>
        <v>4.5639780702951167E-3</v>
      </c>
      <c r="BL77" s="13">
        <f ca="1">'13年1-9支出明细'!Z72/9*12</f>
        <v>788.13333333333333</v>
      </c>
      <c r="BM77" s="13">
        <f ca="1">Sheet2!EP71+Sheet2!V71</f>
        <v>2706.1</v>
      </c>
      <c r="BN77" s="13">
        <f t="shared" si="229"/>
        <v>958.6868025877792</v>
      </c>
      <c r="BO77" s="43">
        <f t="shared" si="167"/>
        <v>8.9115574923542824E-6</v>
      </c>
      <c r="BP77" s="13">
        <f ca="1">'13年1-9支出明细'!AB72/9*12</f>
        <v>2528.1333333333332</v>
      </c>
      <c r="BQ77" s="13">
        <f t="shared" si="230"/>
        <v>3075.2259285851601</v>
      </c>
      <c r="BR77" s="43">
        <f t="shared" si="168"/>
        <v>5.5775337493593248E-4</v>
      </c>
      <c r="BS77" s="13">
        <f ca="1">'13年1-9支出明细'!AC72/9*12</f>
        <v>1080</v>
      </c>
      <c r="BT77" s="13">
        <f t="shared" si="231"/>
        <v>1313.7139402742364</v>
      </c>
      <c r="BU77" s="43">
        <f t="shared" si="169"/>
        <v>9.6284908613675278E-4</v>
      </c>
      <c r="BV77" s="12">
        <f t="shared" ref="BV77:BV140" si="269">BY77+CB77+CC77</f>
        <v>161.73333333333335</v>
      </c>
      <c r="BW77" s="30">
        <f t="shared" si="232"/>
        <v>196.73271722872209</v>
      </c>
      <c r="BX77" s="43">
        <f t="shared" si="170"/>
        <v>6.0474247344563338E-7</v>
      </c>
      <c r="BY77" s="13">
        <f ca="1">'13年1-9支出明细'!AE72/9*12</f>
        <v>161.73333333333335</v>
      </c>
      <c r="BZ77" s="13">
        <f t="shared" si="233"/>
        <v>196.73271722872209</v>
      </c>
      <c r="CA77" s="43">
        <f t="shared" si="171"/>
        <v>7.000526178996727E-7</v>
      </c>
      <c r="CB77" s="13">
        <f ca="1">'13年1-9支出明细'!AF72/9*12</f>
        <v>0</v>
      </c>
      <c r="CC77" s="13">
        <f ca="1">Sheet2!BP71+Sheet2!ET71</f>
        <v>0</v>
      </c>
      <c r="CD77" s="13">
        <f t="shared" si="234"/>
        <v>0</v>
      </c>
      <c r="CE77" s="43">
        <f t="shared" si="172"/>
        <v>0</v>
      </c>
      <c r="CF77" s="12">
        <f t="shared" si="147"/>
        <v>0</v>
      </c>
      <c r="CG77" s="30">
        <f t="shared" si="235"/>
        <v>0</v>
      </c>
      <c r="CH77" s="43">
        <f t="shared" si="173"/>
        <v>0</v>
      </c>
      <c r="CI77" s="13">
        <f ca="1">'13年1-9支出明细'!AI72/9*12</f>
        <v>0</v>
      </c>
      <c r="CJ77" s="13">
        <f t="shared" si="236"/>
        <v>0</v>
      </c>
      <c r="CK77" s="43">
        <f t="shared" si="174"/>
        <v>0</v>
      </c>
      <c r="CL77" s="13">
        <f ca="1">'13年1-9支出明细'!AJ72/9*12</f>
        <v>0</v>
      </c>
      <c r="CM77" s="13">
        <f t="shared" si="237"/>
        <v>0</v>
      </c>
      <c r="CN77" s="43">
        <f t="shared" si="175"/>
        <v>0</v>
      </c>
      <c r="CO77" s="13">
        <f ca="1">'13年1-9支出明细'!AK72/9*12</f>
        <v>0</v>
      </c>
      <c r="CP77" s="13">
        <f t="shared" si="238"/>
        <v>0</v>
      </c>
      <c r="CQ77" s="43">
        <f t="shared" si="176"/>
        <v>0</v>
      </c>
      <c r="CR77" s="13">
        <f ca="1">'13年1-9支出明细'!AL72/9*12</f>
        <v>0</v>
      </c>
      <c r="CS77" s="13">
        <f t="shared" si="239"/>
        <v>0</v>
      </c>
      <c r="CT77" s="43">
        <f t="shared" si="177"/>
        <v>0</v>
      </c>
      <c r="CU77" s="13">
        <f ca="1">'13年1-9支出明细'!AM72/9*12</f>
        <v>0</v>
      </c>
      <c r="CV77" s="13">
        <f t="shared" si="240"/>
        <v>0</v>
      </c>
      <c r="CW77" s="43">
        <f t="shared" si="178"/>
        <v>0</v>
      </c>
      <c r="CX77" s="13">
        <f ca="1">'13年1-9支出明细'!AN72/9*12</f>
        <v>0</v>
      </c>
      <c r="CY77" s="13">
        <f t="shared" si="241"/>
        <v>0</v>
      </c>
      <c r="CZ77" s="13">
        <f ca="1">Sheet2!DG71+Sheet2!AD71</f>
        <v>0</v>
      </c>
      <c r="DA77" s="43">
        <f t="shared" si="179"/>
        <v>0</v>
      </c>
      <c r="DB77" s="13">
        <f ca="1">'13年1-9支出明细'!AP72/9*12</f>
        <v>0</v>
      </c>
      <c r="DC77" s="13">
        <f t="shared" si="242"/>
        <v>0</v>
      </c>
      <c r="DD77" s="43">
        <f t="shared" si="180"/>
        <v>0</v>
      </c>
      <c r="DE77" s="13">
        <f ca="1">'13年1-9支出明细'!AQ72/9*12</f>
        <v>0</v>
      </c>
      <c r="DF77" s="13">
        <f t="shared" si="243"/>
        <v>0</v>
      </c>
      <c r="DG77" s="43">
        <f t="shared" si="181"/>
        <v>0</v>
      </c>
      <c r="DH77" s="13">
        <f ca="1">'13年1-9支出明细'!AR72/9*12</f>
        <v>0</v>
      </c>
      <c r="DI77" s="13">
        <f ca="1">Sheet2!DK71+Sheet2!AH71</f>
        <v>0</v>
      </c>
      <c r="DJ77" s="13"/>
      <c r="DK77" s="43">
        <f t="shared" si="182"/>
        <v>0</v>
      </c>
      <c r="DL77" s="13">
        <f ca="1">'13年1-9支出明细'!AT72/9*12</f>
        <v>0</v>
      </c>
      <c r="DM77" s="13">
        <f t="shared" si="244"/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43">
        <f t="shared" si="183"/>
        <v>0</v>
      </c>
      <c r="DV77" s="13">
        <f ca="1">'13年1-9支出明细'!BB72/9*12</f>
        <v>0</v>
      </c>
      <c r="DW77" s="13">
        <f t="shared" si="245"/>
        <v>0</v>
      </c>
      <c r="DX77" s="43">
        <f t="shared" si="184"/>
        <v>0</v>
      </c>
      <c r="DY77" s="13">
        <f ca="1">'13年1-9支出明细'!BC72/9*12</f>
        <v>0</v>
      </c>
      <c r="DZ77" s="13">
        <f t="shared" si="246"/>
        <v>0</v>
      </c>
      <c r="EA77" s="43">
        <f t="shared" si="185"/>
        <v>0</v>
      </c>
      <c r="EB77" s="13">
        <f ca="1">'13年1-9支出明细'!BD72/9*12</f>
        <v>0</v>
      </c>
      <c r="EC77" s="13">
        <f t="shared" si="247"/>
        <v>0</v>
      </c>
      <c r="ED77" s="43">
        <f t="shared" si="186"/>
        <v>0</v>
      </c>
      <c r="EE77" s="13">
        <f ca="1">'13年1-9支出明细'!BE72/9*12</f>
        <v>0</v>
      </c>
      <c r="EF77" s="13">
        <f t="shared" si="248"/>
        <v>0</v>
      </c>
      <c r="EG77" s="13">
        <v>0</v>
      </c>
      <c r="EH77" s="43">
        <f t="shared" si="187"/>
        <v>0</v>
      </c>
      <c r="EI77" s="13">
        <f ca="1">'13年1-9支出明细'!BG72/9*12</f>
        <v>0</v>
      </c>
      <c r="EJ77" s="13">
        <f t="shared" si="249"/>
        <v>0</v>
      </c>
      <c r="EK77" s="43">
        <f t="shared" si="188"/>
        <v>0</v>
      </c>
      <c r="EL77" s="13">
        <f ca="1">'13年1-9支出明细'!BH72/9*12</f>
        <v>0</v>
      </c>
      <c r="EM77" s="13">
        <f t="shared" si="250"/>
        <v>0</v>
      </c>
      <c r="EN77" s="43">
        <f t="shared" si="189"/>
        <v>0</v>
      </c>
      <c r="EO77" s="13">
        <f ca="1">'13年1-9支出明细'!BI72/9*12</f>
        <v>0</v>
      </c>
      <c r="EP77" s="13">
        <f t="shared" si="251"/>
        <v>0</v>
      </c>
      <c r="EQ77" s="43">
        <f t="shared" si="190"/>
        <v>0</v>
      </c>
      <c r="ER77" s="13">
        <f ca="1">'13年1-9支出明细'!BJ72/9*12</f>
        <v>0</v>
      </c>
      <c r="ES77" s="13">
        <f t="shared" si="252"/>
        <v>0</v>
      </c>
      <c r="ET77" s="43">
        <f t="shared" si="191"/>
        <v>0</v>
      </c>
      <c r="EU77" s="13">
        <f ca="1">'13年1-9支出明细'!BK72/9*12</f>
        <v>0</v>
      </c>
      <c r="EV77" s="13">
        <f t="shared" si="253"/>
        <v>0</v>
      </c>
      <c r="EW77" s="43">
        <f t="shared" si="192"/>
        <v>0</v>
      </c>
      <c r="EX77" s="13">
        <f ca="1">'13年1-9支出明细'!BL72/9*12</f>
        <v>0</v>
      </c>
      <c r="EY77" s="13">
        <f t="shared" si="254"/>
        <v>0</v>
      </c>
      <c r="EZ77" s="43">
        <f t="shared" si="193"/>
        <v>0</v>
      </c>
      <c r="FA77" s="13">
        <f ca="1">'13年1-9支出明细'!BM72/9*12</f>
        <v>0</v>
      </c>
      <c r="FB77" s="13">
        <f t="shared" si="255"/>
        <v>0</v>
      </c>
      <c r="FC77" s="43">
        <f t="shared" si="194"/>
        <v>0</v>
      </c>
      <c r="FD77" s="13">
        <f ca="1">'13年1-9支出明细'!BN72/9*12</f>
        <v>0</v>
      </c>
      <c r="FE77" s="13">
        <f ca="1">Sheet2!EX71+Sheet2!BF71</f>
        <v>0</v>
      </c>
      <c r="FF77" s="13">
        <f t="shared" si="256"/>
        <v>0</v>
      </c>
      <c r="FG77" s="43">
        <f t="shared" si="195"/>
        <v>0</v>
      </c>
      <c r="FH77" s="13">
        <f ca="1">'13年1-9支出明细'!BP72/9*12</f>
        <v>0</v>
      </c>
      <c r="FI77" s="13">
        <f t="shared" si="257"/>
        <v>0</v>
      </c>
      <c r="FJ77" s="43">
        <f t="shared" si="196"/>
        <v>0</v>
      </c>
      <c r="FK77" s="13">
        <f ca="1">'13年1-9支出明细'!BQ72/9*12</f>
        <v>0</v>
      </c>
      <c r="FL77" s="13">
        <f t="shared" si="258"/>
        <v>0</v>
      </c>
      <c r="FM77" s="43">
        <f t="shared" si="197"/>
        <v>0</v>
      </c>
      <c r="FN77" s="13">
        <f ca="1">'13年1-9支出明细'!BR72/9*12</f>
        <v>0</v>
      </c>
      <c r="FO77" s="13">
        <v>0</v>
      </c>
      <c r="FP77" s="13"/>
      <c r="FQ77" s="43"/>
      <c r="FR77" s="13">
        <f ca="1">'13年1-9支出明细'!BT72/9*12</f>
        <v>0</v>
      </c>
      <c r="FS77" s="13">
        <f t="shared" si="259"/>
        <v>0</v>
      </c>
      <c r="FT77" s="43">
        <f t="shared" si="198"/>
        <v>0</v>
      </c>
      <c r="FU77" s="12">
        <f ca="1">'13年1-9支出明细'!BU72/9*12</f>
        <v>27907.200000000004</v>
      </c>
      <c r="FV77" s="12">
        <f t="shared" si="260"/>
        <v>33946.368216686271</v>
      </c>
      <c r="FW77" s="43">
        <f t="shared" si="199"/>
        <v>9.6454851082802687E-4</v>
      </c>
      <c r="FX77" s="12">
        <f ca="1">'13年1-9支出明细'!BV72/9*12</f>
        <v>0</v>
      </c>
      <c r="FY77" s="12">
        <f t="shared" si="261"/>
        <v>0</v>
      </c>
      <c r="FZ77" s="43">
        <f t="shared" si="200"/>
        <v>0</v>
      </c>
      <c r="GA77" s="12">
        <f ca="1">'13年1-9支出明细'!BW72/9*12</f>
        <v>0</v>
      </c>
      <c r="GB77" s="12">
        <f t="shared" si="262"/>
        <v>0</v>
      </c>
      <c r="GC77" s="43">
        <f t="shared" si="201"/>
        <v>0</v>
      </c>
      <c r="GD77" s="12">
        <f ca="1">'13年1-9支出明细'!BX72/9*12</f>
        <v>0</v>
      </c>
      <c r="GE77" s="12">
        <f t="shared" si="263"/>
        <v>0</v>
      </c>
      <c r="GF77" s="43">
        <f t="shared" si="202"/>
        <v>0</v>
      </c>
      <c r="GG77" s="27">
        <f t="shared" si="148"/>
        <v>0</v>
      </c>
      <c r="GH77" s="27">
        <f t="shared" si="264"/>
        <v>0</v>
      </c>
      <c r="GI77" s="43">
        <f t="shared" si="203"/>
        <v>0</v>
      </c>
      <c r="GJ77" s="13">
        <f ca="1">'13年1-9支出明细'!BZ72/9*12</f>
        <v>0</v>
      </c>
      <c r="GK77" s="13">
        <f t="shared" si="265"/>
        <v>0</v>
      </c>
      <c r="GL77" s="43">
        <f t="shared" si="204"/>
        <v>0</v>
      </c>
      <c r="GM77" s="13">
        <f ca="1">'13年1-9支出明细'!CA72/9*12</f>
        <v>0</v>
      </c>
      <c r="GN77" s="13">
        <f t="shared" si="266"/>
        <v>0</v>
      </c>
      <c r="GO77" s="43">
        <f t="shared" si="205"/>
        <v>0</v>
      </c>
      <c r="GP77" s="13">
        <f ca="1">'13年1-9支出明细'!CB72/9*12</f>
        <v>0</v>
      </c>
      <c r="GQ77" s="13"/>
      <c r="GR77" s="40"/>
      <c r="GS77" s="13">
        <f ca="1">'13年1-9支出明细'!CC72/9*12</f>
        <v>0</v>
      </c>
      <c r="GT77" s="13">
        <f t="shared" si="267"/>
        <v>0</v>
      </c>
      <c r="GU77" s="43">
        <f t="shared" si="206"/>
        <v>0</v>
      </c>
      <c r="GV77" s="13">
        <f ca="1">'13年1-9支出明细'!CD72/9*12</f>
        <v>0</v>
      </c>
      <c r="GW77" s="13">
        <f t="shared" si="268"/>
        <v>0</v>
      </c>
      <c r="GX77" s="56">
        <f t="shared" si="207"/>
        <v>0</v>
      </c>
    </row>
    <row r="78" spans="1:206">
      <c r="A78" s="18">
        <v>20509</v>
      </c>
      <c r="B78" s="3" t="s">
        <v>551</v>
      </c>
      <c r="C78" s="3" t="s">
        <v>367</v>
      </c>
      <c r="D78" s="12">
        <f t="shared" si="143"/>
        <v>199270.83999999997</v>
      </c>
      <c r="E78" s="12">
        <f t="shared" si="144"/>
        <v>172637.46666666665</v>
      </c>
      <c r="F78" s="13">
        <v>105984</v>
      </c>
      <c r="G78" s="26">
        <f t="shared" si="208"/>
        <v>128919.12800557843</v>
      </c>
      <c r="H78" s="40">
        <f t="shared" si="209"/>
        <v>1.5517392234768025E-3</v>
      </c>
      <c r="I78" s="13">
        <v>18678</v>
      </c>
      <c r="J78" s="13">
        <f t="shared" si="210"/>
        <v>22719.952755964991</v>
      </c>
      <c r="K78" s="40">
        <f t="shared" si="149"/>
        <v>5.0311113821474151E-4</v>
      </c>
      <c r="L78" s="13">
        <v>47692.800000000003</v>
      </c>
      <c r="M78" s="13">
        <f t="shared" si="211"/>
        <v>58013.607602510288</v>
      </c>
      <c r="N78" s="40">
        <f t="shared" si="150"/>
        <v>1.5517392234768027E-3</v>
      </c>
      <c r="O78" s="13">
        <f ca="1">'13年1-9支出明细'!I73/9*12</f>
        <v>0</v>
      </c>
      <c r="P78" s="13">
        <v>212</v>
      </c>
      <c r="Q78" s="13">
        <f t="shared" si="212"/>
        <v>0</v>
      </c>
      <c r="R78" s="43">
        <f t="shared" si="151"/>
        <v>0</v>
      </c>
      <c r="S78" s="13">
        <f ca="1">'13年1-9支出明细'!K73/9*12</f>
        <v>106.66666666666667</v>
      </c>
      <c r="T78" s="13">
        <f t="shared" si="213"/>
        <v>129.7495249653567</v>
      </c>
      <c r="U78" s="43">
        <f t="shared" si="152"/>
        <v>4.3799305014527679E-5</v>
      </c>
      <c r="V78" s="13">
        <f ca="1">'13年1-9支出明细'!L73/9*12</f>
        <v>0</v>
      </c>
      <c r="W78" s="13">
        <f t="shared" si="214"/>
        <v>0</v>
      </c>
      <c r="X78" s="43">
        <f t="shared" si="153"/>
        <v>0</v>
      </c>
      <c r="Y78" s="13">
        <f ca="1">'13年1-9支出明细'!M73/9*12</f>
        <v>0</v>
      </c>
      <c r="Z78" s="13">
        <f t="shared" si="215"/>
        <v>0</v>
      </c>
      <c r="AA78" s="43">
        <f t="shared" si="154"/>
        <v>0</v>
      </c>
      <c r="AB78" s="13">
        <f ca="1">'13年1-9支出明细'!N73/9*12</f>
        <v>0</v>
      </c>
      <c r="AC78" s="13">
        <f t="shared" si="216"/>
        <v>0</v>
      </c>
      <c r="AD78" s="43">
        <f t="shared" si="155"/>
        <v>0</v>
      </c>
      <c r="AE78" s="13">
        <f ca="1">'13年1-9支出明细'!O73/9*12</f>
        <v>0</v>
      </c>
      <c r="AF78" s="13">
        <f t="shared" si="217"/>
        <v>0</v>
      </c>
      <c r="AG78" s="43">
        <f t="shared" si="156"/>
        <v>0</v>
      </c>
      <c r="AH78" s="13">
        <f ca="1">'13年1-9支出明细'!P73/9*12</f>
        <v>0</v>
      </c>
      <c r="AI78" s="13">
        <f t="shared" si="218"/>
        <v>0</v>
      </c>
      <c r="AJ78" s="43">
        <f t="shared" si="157"/>
        <v>0</v>
      </c>
      <c r="AK78" s="13">
        <f ca="1">'13年1-9支出明细'!Q73/9*12</f>
        <v>0</v>
      </c>
      <c r="AL78" s="13">
        <f t="shared" si="219"/>
        <v>0</v>
      </c>
      <c r="AM78" s="43">
        <f t="shared" si="158"/>
        <v>0</v>
      </c>
      <c r="AN78" s="13">
        <f ca="1">'13年1-9支出明细'!R73/9*12</f>
        <v>0</v>
      </c>
      <c r="AO78" s="13">
        <f t="shared" si="220"/>
        <v>0</v>
      </c>
      <c r="AP78" s="43">
        <f t="shared" si="159"/>
        <v>0</v>
      </c>
      <c r="AQ78" s="13">
        <f ca="1">'13年1-9支出明细'!S73/9*12</f>
        <v>176</v>
      </c>
      <c r="AR78" s="13">
        <f t="shared" si="221"/>
        <v>214.08671619283854</v>
      </c>
      <c r="AS78" s="43">
        <f t="shared" si="160"/>
        <v>3.5458806738623867E-5</v>
      </c>
      <c r="AT78" s="12">
        <f t="shared" si="222"/>
        <v>22113.013333333332</v>
      </c>
      <c r="AU78" s="31">
        <f t="shared" si="223"/>
        <v>26898.309145805611</v>
      </c>
      <c r="AV78" s="43">
        <f t="shared" si="161"/>
        <v>2.1182098036354616E-4</v>
      </c>
      <c r="AW78" s="13">
        <f ca="1">'13年1-9支出明细'!U73/9*12</f>
        <v>0</v>
      </c>
      <c r="AX78" s="13">
        <f t="shared" si="224"/>
        <v>0</v>
      </c>
      <c r="AY78" s="43">
        <f t="shared" si="162"/>
        <v>0</v>
      </c>
      <c r="AZ78" s="13">
        <f ca="1">'13年1-9支出明细'!V73/9*12</f>
        <v>0</v>
      </c>
      <c r="BA78" s="13">
        <f t="shared" si="225"/>
        <v>0</v>
      </c>
      <c r="BB78" s="43">
        <f t="shared" si="163"/>
        <v>0</v>
      </c>
      <c r="BC78" s="13">
        <f ca="1">'13年1-9支出明细'!W73/9*12</f>
        <v>0</v>
      </c>
      <c r="BD78" s="13">
        <f t="shared" si="226"/>
        <v>0</v>
      </c>
      <c r="BE78" s="43">
        <f t="shared" si="164"/>
        <v>0</v>
      </c>
      <c r="BF78" s="13">
        <f ca="1">'13年1-9支出明细'!X73/9*12</f>
        <v>67.466666666666669</v>
      </c>
      <c r="BG78" s="13">
        <f t="shared" si="227"/>
        <v>82.066574540588107</v>
      </c>
      <c r="BH78" s="43">
        <f t="shared" si="165"/>
        <v>9.9255935529464414E-5</v>
      </c>
      <c r="BI78" s="13">
        <f ca="1">'13年1-9支出明细'!Y73/9*12</f>
        <v>19667.533333333333</v>
      </c>
      <c r="BJ78" s="13">
        <f t="shared" si="228"/>
        <v>23923.622880377978</v>
      </c>
      <c r="BK78" s="43">
        <f t="shared" si="166"/>
        <v>9.7291235219663947E-3</v>
      </c>
      <c r="BL78" s="13">
        <f ca="1">'13年1-9支出明细'!Z73/9*12</f>
        <v>939.1733333333334</v>
      </c>
      <c r="BM78" s="13">
        <f ca="1">Sheet2!EP72+Sheet2!V72</f>
        <v>1438.84</v>
      </c>
      <c r="BN78" s="13">
        <f t="shared" si="229"/>
        <v>1142.4121299387245</v>
      </c>
      <c r="BO78" s="43">
        <f t="shared" si="167"/>
        <v>1.0619392431846575E-5</v>
      </c>
      <c r="BP78" s="13">
        <f ca="1">'13年1-9支出明细'!AB73/9*12</f>
        <v>1491.7866666666666</v>
      </c>
      <c r="BQ78" s="13">
        <f t="shared" si="230"/>
        <v>1814.611981402996</v>
      </c>
      <c r="BR78" s="43">
        <f t="shared" si="168"/>
        <v>3.2911596751928625E-4</v>
      </c>
      <c r="BS78" s="13">
        <f ca="1">'13年1-9支出明细'!AC73/9*12</f>
        <v>426.66666666666669</v>
      </c>
      <c r="BT78" s="13">
        <f t="shared" si="231"/>
        <v>518.99809986142679</v>
      </c>
      <c r="BU78" s="43">
        <f t="shared" si="169"/>
        <v>3.8038482415279126E-4</v>
      </c>
      <c r="BV78" s="12">
        <f t="shared" si="269"/>
        <v>3704.3599999999997</v>
      </c>
      <c r="BW78" s="30">
        <f t="shared" si="232"/>
        <v>4505.9901590687687</v>
      </c>
      <c r="BX78" s="43">
        <f t="shared" si="170"/>
        <v>1.3851095397360259E-5</v>
      </c>
      <c r="BY78" s="13">
        <f ca="1">'13年1-9支出明细'!AE73/9*12</f>
        <v>3704.3599999999997</v>
      </c>
      <c r="BZ78" s="13">
        <f t="shared" si="233"/>
        <v>4505.9901590687687</v>
      </c>
      <c r="CA78" s="43">
        <f t="shared" si="171"/>
        <v>1.6034090574873234E-5</v>
      </c>
      <c r="CB78" s="13">
        <f ca="1">'13年1-9支出明细'!AF73/9*12</f>
        <v>0</v>
      </c>
      <c r="CC78" s="13">
        <f ca="1">Sheet2!BP72+Sheet2!ET72</f>
        <v>0</v>
      </c>
      <c r="CD78" s="13">
        <f t="shared" si="234"/>
        <v>0</v>
      </c>
      <c r="CE78" s="43">
        <f t="shared" si="172"/>
        <v>0</v>
      </c>
      <c r="CF78" s="12">
        <f t="shared" si="147"/>
        <v>0</v>
      </c>
      <c r="CG78" s="30">
        <f t="shared" si="235"/>
        <v>0</v>
      </c>
      <c r="CH78" s="43">
        <f t="shared" si="173"/>
        <v>0</v>
      </c>
      <c r="CI78" s="13">
        <f ca="1">'13年1-9支出明细'!AI73/9*12</f>
        <v>0</v>
      </c>
      <c r="CJ78" s="13">
        <f t="shared" si="236"/>
        <v>0</v>
      </c>
      <c r="CK78" s="43">
        <f t="shared" si="174"/>
        <v>0</v>
      </c>
      <c r="CL78" s="13">
        <f ca="1">'13年1-9支出明细'!AJ73/9*12</f>
        <v>0</v>
      </c>
      <c r="CM78" s="13">
        <f t="shared" si="237"/>
        <v>0</v>
      </c>
      <c r="CN78" s="43">
        <f t="shared" si="175"/>
        <v>0</v>
      </c>
      <c r="CO78" s="13">
        <f ca="1">'13年1-9支出明细'!AK73/9*12</f>
        <v>0</v>
      </c>
      <c r="CP78" s="13">
        <f t="shared" si="238"/>
        <v>0</v>
      </c>
      <c r="CQ78" s="43">
        <f t="shared" si="176"/>
        <v>0</v>
      </c>
      <c r="CR78" s="13">
        <f ca="1">'13年1-9支出明细'!AL73/9*12</f>
        <v>0</v>
      </c>
      <c r="CS78" s="13">
        <f t="shared" si="239"/>
        <v>0</v>
      </c>
      <c r="CT78" s="43">
        <f t="shared" si="177"/>
        <v>0</v>
      </c>
      <c r="CU78" s="13">
        <f ca="1">'13年1-9支出明细'!AM73/9*12</f>
        <v>0</v>
      </c>
      <c r="CV78" s="13">
        <f t="shared" si="240"/>
        <v>0</v>
      </c>
      <c r="CW78" s="43">
        <f t="shared" si="178"/>
        <v>0</v>
      </c>
      <c r="CX78" s="13">
        <f ca="1">'13年1-9支出明细'!AN73/9*12</f>
        <v>0</v>
      </c>
      <c r="CY78" s="13">
        <f t="shared" si="241"/>
        <v>0</v>
      </c>
      <c r="CZ78" s="13">
        <f ca="1">Sheet2!DG72+Sheet2!AD72</f>
        <v>0</v>
      </c>
      <c r="DA78" s="43">
        <f t="shared" si="179"/>
        <v>0</v>
      </c>
      <c r="DB78" s="13">
        <f ca="1">'13年1-9支出明细'!AP73/9*12</f>
        <v>0</v>
      </c>
      <c r="DC78" s="13">
        <f t="shared" si="242"/>
        <v>0</v>
      </c>
      <c r="DD78" s="43">
        <f t="shared" si="180"/>
        <v>0</v>
      </c>
      <c r="DE78" s="13">
        <f ca="1">'13年1-9支出明细'!AQ73/9*12</f>
        <v>0</v>
      </c>
      <c r="DF78" s="13">
        <f t="shared" si="243"/>
        <v>0</v>
      </c>
      <c r="DG78" s="43">
        <f t="shared" si="181"/>
        <v>0</v>
      </c>
      <c r="DH78" s="13">
        <f ca="1">'13年1-9支出明细'!AR73/9*12</f>
        <v>0</v>
      </c>
      <c r="DI78" s="13">
        <f ca="1">Sheet2!DK72+Sheet2!AH72</f>
        <v>0</v>
      </c>
      <c r="DJ78" s="13"/>
      <c r="DK78" s="43">
        <f t="shared" si="182"/>
        <v>0</v>
      </c>
      <c r="DL78" s="13">
        <f ca="1">'13年1-9支出明细'!AT73/9*12</f>
        <v>0</v>
      </c>
      <c r="DM78" s="13">
        <f t="shared" si="244"/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43">
        <f t="shared" si="183"/>
        <v>0</v>
      </c>
      <c r="DV78" s="13">
        <f ca="1">'13年1-9支出明细'!BB73/9*12</f>
        <v>0</v>
      </c>
      <c r="DW78" s="13">
        <f t="shared" si="245"/>
        <v>0</v>
      </c>
      <c r="DX78" s="43">
        <f t="shared" si="184"/>
        <v>0</v>
      </c>
      <c r="DY78" s="13">
        <f ca="1">'13年1-9支出明细'!BC73/9*12</f>
        <v>0</v>
      </c>
      <c r="DZ78" s="13">
        <f t="shared" si="246"/>
        <v>0</v>
      </c>
      <c r="EA78" s="43">
        <f t="shared" si="185"/>
        <v>0</v>
      </c>
      <c r="EB78" s="13">
        <f ca="1">'13年1-9支出明细'!BD73/9*12</f>
        <v>0</v>
      </c>
      <c r="EC78" s="13">
        <f t="shared" si="247"/>
        <v>0</v>
      </c>
      <c r="ED78" s="43">
        <f t="shared" si="186"/>
        <v>0</v>
      </c>
      <c r="EE78" s="13">
        <f ca="1">'13年1-9支出明细'!BE73/9*12</f>
        <v>0</v>
      </c>
      <c r="EF78" s="13">
        <f t="shared" si="248"/>
        <v>0</v>
      </c>
      <c r="EG78" s="13">
        <v>0</v>
      </c>
      <c r="EH78" s="43">
        <f t="shared" si="187"/>
        <v>0</v>
      </c>
      <c r="EI78" s="13">
        <f ca="1">'13年1-9支出明细'!BG73/9*12</f>
        <v>0</v>
      </c>
      <c r="EJ78" s="13">
        <f t="shared" si="249"/>
        <v>0</v>
      </c>
      <c r="EK78" s="43">
        <f t="shared" si="188"/>
        <v>0</v>
      </c>
      <c r="EL78" s="13">
        <f ca="1">'13年1-9支出明细'!BH73/9*12</f>
        <v>0</v>
      </c>
      <c r="EM78" s="13">
        <f t="shared" si="250"/>
        <v>0</v>
      </c>
      <c r="EN78" s="43">
        <f t="shared" si="189"/>
        <v>0</v>
      </c>
      <c r="EO78" s="13">
        <f ca="1">'13年1-9支出明细'!BI73/9*12</f>
        <v>0</v>
      </c>
      <c r="EP78" s="13">
        <f t="shared" si="251"/>
        <v>0</v>
      </c>
      <c r="EQ78" s="43">
        <f t="shared" si="190"/>
        <v>0</v>
      </c>
      <c r="ER78" s="13">
        <f ca="1">'13年1-9支出明细'!BJ73/9*12</f>
        <v>0</v>
      </c>
      <c r="ES78" s="13">
        <f t="shared" si="252"/>
        <v>0</v>
      </c>
      <c r="ET78" s="43">
        <f t="shared" si="191"/>
        <v>0</v>
      </c>
      <c r="EU78" s="13">
        <f ca="1">'13年1-9支出明细'!BK73/9*12</f>
        <v>0</v>
      </c>
      <c r="EV78" s="13">
        <f t="shared" si="253"/>
        <v>0</v>
      </c>
      <c r="EW78" s="43">
        <f t="shared" si="192"/>
        <v>0</v>
      </c>
      <c r="EX78" s="13">
        <f ca="1">'13年1-9支出明细'!BL73/9*12</f>
        <v>0</v>
      </c>
      <c r="EY78" s="13">
        <f t="shared" si="254"/>
        <v>0</v>
      </c>
      <c r="EZ78" s="43">
        <f t="shared" si="193"/>
        <v>0</v>
      </c>
      <c r="FA78" s="13">
        <f ca="1">'13年1-9支出明细'!BM73/9*12</f>
        <v>0</v>
      </c>
      <c r="FB78" s="13">
        <f t="shared" si="255"/>
        <v>0</v>
      </c>
      <c r="FC78" s="43">
        <f t="shared" si="194"/>
        <v>0</v>
      </c>
      <c r="FD78" s="13">
        <f ca="1">'13年1-9支出明细'!BN73/9*12</f>
        <v>0</v>
      </c>
      <c r="FE78" s="13">
        <f ca="1">Sheet2!EX72+Sheet2!BF72</f>
        <v>0</v>
      </c>
      <c r="FF78" s="13">
        <f t="shared" si="256"/>
        <v>0</v>
      </c>
      <c r="FG78" s="43">
        <f t="shared" si="195"/>
        <v>0</v>
      </c>
      <c r="FH78" s="13">
        <f ca="1">'13年1-9支出明细'!BP73/9*12</f>
        <v>0</v>
      </c>
      <c r="FI78" s="13">
        <f t="shared" si="257"/>
        <v>0</v>
      </c>
      <c r="FJ78" s="43">
        <f t="shared" si="196"/>
        <v>0</v>
      </c>
      <c r="FK78" s="13">
        <f ca="1">'13年1-9支出明细'!BQ73/9*12</f>
        <v>0</v>
      </c>
      <c r="FL78" s="13">
        <f t="shared" si="258"/>
        <v>0</v>
      </c>
      <c r="FM78" s="43">
        <f t="shared" si="197"/>
        <v>0</v>
      </c>
      <c r="FN78" s="13">
        <f ca="1">'13年1-9支出明细'!BR73/9*12</f>
        <v>0</v>
      </c>
      <c r="FO78" s="13">
        <v>0</v>
      </c>
      <c r="FP78" s="13"/>
      <c r="FQ78" s="43"/>
      <c r="FR78" s="13">
        <f ca="1">'13年1-9支出明细'!BT73/9*12</f>
        <v>0</v>
      </c>
      <c r="FS78" s="13">
        <f t="shared" si="259"/>
        <v>0</v>
      </c>
      <c r="FT78" s="43">
        <f t="shared" si="198"/>
        <v>0</v>
      </c>
      <c r="FU78" s="12">
        <f ca="1">'13年1-9支出明细'!BU73/9*12</f>
        <v>816</v>
      </c>
      <c r="FV78" s="12">
        <f t="shared" si="260"/>
        <v>992.5838659849785</v>
      </c>
      <c r="FW78" s="43">
        <f t="shared" si="199"/>
        <v>2.8203172831228849E-5</v>
      </c>
      <c r="FX78" s="12">
        <f ca="1">'13年1-9支出明细'!BV73/9*12</f>
        <v>0</v>
      </c>
      <c r="FY78" s="12">
        <f t="shared" si="261"/>
        <v>0</v>
      </c>
      <c r="FZ78" s="43">
        <f t="shared" si="200"/>
        <v>0</v>
      </c>
      <c r="GA78" s="12">
        <f ca="1">'13年1-9支出明细'!BW73/9*12</f>
        <v>0</v>
      </c>
      <c r="GB78" s="12">
        <f t="shared" si="262"/>
        <v>0</v>
      </c>
      <c r="GC78" s="43">
        <f t="shared" si="201"/>
        <v>0</v>
      </c>
      <c r="GD78" s="12">
        <f ca="1">'13年1-9支出明细'!BX73/9*12</f>
        <v>0</v>
      </c>
      <c r="GE78" s="12">
        <f t="shared" si="263"/>
        <v>0</v>
      </c>
      <c r="GF78" s="43">
        <f t="shared" si="202"/>
        <v>0</v>
      </c>
      <c r="GG78" s="27">
        <f t="shared" si="148"/>
        <v>0</v>
      </c>
      <c r="GH78" s="27">
        <f t="shared" si="264"/>
        <v>0</v>
      </c>
      <c r="GI78" s="43">
        <f t="shared" si="203"/>
        <v>0</v>
      </c>
      <c r="GJ78" s="13">
        <f ca="1">'13年1-9支出明细'!BZ73/9*12</f>
        <v>0</v>
      </c>
      <c r="GK78" s="13">
        <f t="shared" si="265"/>
        <v>0</v>
      </c>
      <c r="GL78" s="43">
        <f t="shared" si="204"/>
        <v>0</v>
      </c>
      <c r="GM78" s="13">
        <f ca="1">'13年1-9支出明细'!CA73/9*12</f>
        <v>0</v>
      </c>
      <c r="GN78" s="13">
        <f t="shared" si="266"/>
        <v>0</v>
      </c>
      <c r="GO78" s="43">
        <f t="shared" si="205"/>
        <v>0</v>
      </c>
      <c r="GP78" s="13">
        <f ca="1">'13年1-9支出明细'!CB73/9*12</f>
        <v>0</v>
      </c>
      <c r="GQ78" s="13"/>
      <c r="GR78" s="40"/>
      <c r="GS78" s="13">
        <f ca="1">'13年1-9支出明细'!CC73/9*12</f>
        <v>0</v>
      </c>
      <c r="GT78" s="13">
        <f t="shared" si="267"/>
        <v>0</v>
      </c>
      <c r="GU78" s="43">
        <f t="shared" si="206"/>
        <v>0</v>
      </c>
      <c r="GV78" s="13">
        <f ca="1">'13年1-9支出明细'!CD73/9*12</f>
        <v>0</v>
      </c>
      <c r="GW78" s="13">
        <f t="shared" si="268"/>
        <v>0</v>
      </c>
      <c r="GX78" s="56">
        <f t="shared" si="207"/>
        <v>0</v>
      </c>
    </row>
    <row r="79" spans="1:206">
      <c r="A79" s="18">
        <v>20510</v>
      </c>
      <c r="B79" s="3" t="s">
        <v>552</v>
      </c>
      <c r="C79" s="3" t="s">
        <v>368</v>
      </c>
      <c r="D79" s="12">
        <f t="shared" si="143"/>
        <v>212770.1633333333</v>
      </c>
      <c r="E79" s="12">
        <f t="shared" si="144"/>
        <v>134266.79999999999</v>
      </c>
      <c r="F79" s="13">
        <v>56184</v>
      </c>
      <c r="G79" s="26">
        <f t="shared" si="208"/>
        <v>68342.318537377505</v>
      </c>
      <c r="H79" s="40">
        <f t="shared" si="209"/>
        <v>8.2260451135851326E-4</v>
      </c>
      <c r="I79" s="13">
        <v>52800</v>
      </c>
      <c r="J79" s="13">
        <f t="shared" si="210"/>
        <v>64226.014857851551</v>
      </c>
      <c r="K79" s="40">
        <f t="shared" si="149"/>
        <v>1.4222222988402584E-3</v>
      </c>
      <c r="L79" s="13">
        <v>25282.799999999999</v>
      </c>
      <c r="M79" s="13">
        <f t="shared" si="211"/>
        <v>30754.043341819877</v>
      </c>
      <c r="N79" s="40">
        <f t="shared" si="150"/>
        <v>8.2260451135851337E-4</v>
      </c>
      <c r="O79" s="13">
        <f ca="1">'13年1-9支出明细'!I74/9*12</f>
        <v>0</v>
      </c>
      <c r="P79" s="13">
        <v>0</v>
      </c>
      <c r="Q79" s="13">
        <f t="shared" si="212"/>
        <v>0</v>
      </c>
      <c r="R79" s="43">
        <f t="shared" si="151"/>
        <v>0</v>
      </c>
      <c r="S79" s="13">
        <f ca="1">'13年1-9支出明细'!K74/9*12</f>
        <v>0</v>
      </c>
      <c r="T79" s="13">
        <f t="shared" si="213"/>
        <v>0</v>
      </c>
      <c r="U79" s="43">
        <f t="shared" si="152"/>
        <v>0</v>
      </c>
      <c r="V79" s="13">
        <f ca="1">'13年1-9支出明细'!L74/9*12</f>
        <v>0</v>
      </c>
      <c r="W79" s="13">
        <f t="shared" si="214"/>
        <v>0</v>
      </c>
      <c r="X79" s="43">
        <f t="shared" si="153"/>
        <v>0</v>
      </c>
      <c r="Y79" s="13">
        <f ca="1">'13年1-9支出明细'!M74/9*12</f>
        <v>0</v>
      </c>
      <c r="Z79" s="13">
        <f t="shared" si="215"/>
        <v>0</v>
      </c>
      <c r="AA79" s="43">
        <f t="shared" si="154"/>
        <v>0</v>
      </c>
      <c r="AB79" s="13">
        <f ca="1">'13年1-9支出明细'!N74/9*12</f>
        <v>0</v>
      </c>
      <c r="AC79" s="13">
        <f t="shared" si="216"/>
        <v>0</v>
      </c>
      <c r="AD79" s="43">
        <f t="shared" si="155"/>
        <v>0</v>
      </c>
      <c r="AE79" s="13">
        <f ca="1">'13年1-9支出明细'!O74/9*12</f>
        <v>0</v>
      </c>
      <c r="AF79" s="13">
        <f t="shared" si="217"/>
        <v>0</v>
      </c>
      <c r="AG79" s="43">
        <f t="shared" si="156"/>
        <v>0</v>
      </c>
      <c r="AH79" s="13">
        <f ca="1">'13年1-9支出明细'!P74/9*12</f>
        <v>0</v>
      </c>
      <c r="AI79" s="13">
        <f t="shared" si="218"/>
        <v>0</v>
      </c>
      <c r="AJ79" s="43">
        <f t="shared" si="157"/>
        <v>0</v>
      </c>
      <c r="AK79" s="13">
        <f ca="1">'13年1-9支出明细'!Q74/9*12</f>
        <v>0</v>
      </c>
      <c r="AL79" s="13">
        <f t="shared" si="219"/>
        <v>0</v>
      </c>
      <c r="AM79" s="43">
        <f t="shared" si="158"/>
        <v>0</v>
      </c>
      <c r="AN79" s="13">
        <f ca="1">'13年1-9支出明细'!R74/9*12</f>
        <v>0</v>
      </c>
      <c r="AO79" s="13">
        <f t="shared" si="220"/>
        <v>0</v>
      </c>
      <c r="AP79" s="43">
        <f t="shared" si="159"/>
        <v>0</v>
      </c>
      <c r="AQ79" s="13">
        <f ca="1">'13年1-9支出明细'!S74/9*12</f>
        <v>0</v>
      </c>
      <c r="AR79" s="13">
        <f t="shared" si="221"/>
        <v>0</v>
      </c>
      <c r="AS79" s="43">
        <f t="shared" si="160"/>
        <v>0</v>
      </c>
      <c r="AT79" s="12">
        <f t="shared" si="222"/>
        <v>1634.5366666666666</v>
      </c>
      <c r="AU79" s="31">
        <f t="shared" si="223"/>
        <v>1988.2533378605394</v>
      </c>
      <c r="AV79" s="43">
        <f t="shared" si="161"/>
        <v>1.5657258192468395E-5</v>
      </c>
      <c r="AW79" s="13">
        <f ca="1">'13年1-9支出明细'!U74/9*12</f>
        <v>0</v>
      </c>
      <c r="AX79" s="13">
        <f t="shared" si="224"/>
        <v>0</v>
      </c>
      <c r="AY79" s="43">
        <f t="shared" si="162"/>
        <v>0</v>
      </c>
      <c r="AZ79" s="13">
        <f ca="1">'13年1-9支出明细'!V74/9*12</f>
        <v>0</v>
      </c>
      <c r="BA79" s="13">
        <f t="shared" si="225"/>
        <v>0</v>
      </c>
      <c r="BB79" s="43">
        <f t="shared" si="163"/>
        <v>0</v>
      </c>
      <c r="BC79" s="13">
        <f ca="1">'13年1-9支出明细'!W74/9*12</f>
        <v>0</v>
      </c>
      <c r="BD79" s="13">
        <f t="shared" si="226"/>
        <v>0</v>
      </c>
      <c r="BE79" s="43">
        <f t="shared" si="164"/>
        <v>0</v>
      </c>
      <c r="BF79" s="13">
        <f ca="1">'13年1-9支出明细'!X74/9*12</f>
        <v>0</v>
      </c>
      <c r="BG79" s="13">
        <f t="shared" si="227"/>
        <v>0</v>
      </c>
      <c r="BH79" s="43">
        <f t="shared" si="165"/>
        <v>0</v>
      </c>
      <c r="BI79" s="13">
        <f ca="1">'13年1-9支出明细'!Y74/9*12</f>
        <v>0</v>
      </c>
      <c r="BJ79" s="13">
        <f t="shared" si="228"/>
        <v>0</v>
      </c>
      <c r="BK79" s="43">
        <f t="shared" si="166"/>
        <v>0</v>
      </c>
      <c r="BL79" s="13">
        <f ca="1">'13年1-9支出明细'!Z74/9*12</f>
        <v>701.06666666666661</v>
      </c>
      <c r="BM79" s="13">
        <f ca="1">Sheet2!EP73+Sheet2!V73</f>
        <v>933.47</v>
      </c>
      <c r="BN79" s="13">
        <f t="shared" si="229"/>
        <v>852.77875283480671</v>
      </c>
      <c r="BO79" s="43">
        <f t="shared" si="167"/>
        <v>7.927079900997938E-6</v>
      </c>
      <c r="BP79" s="13">
        <f ca="1">'13年1-9支出明细'!AB74/9*12</f>
        <v>1244.6266666666668</v>
      </c>
      <c r="BQ79" s="13">
        <f t="shared" si="230"/>
        <v>1513.9661133676439</v>
      </c>
      <c r="BR79" s="43">
        <f t="shared" si="168"/>
        <v>2.7458786082033907E-4</v>
      </c>
      <c r="BS79" s="13">
        <f ca="1">'13年1-9支出明细'!AC74/9*12</f>
        <v>0</v>
      </c>
      <c r="BT79" s="13">
        <f t="shared" si="231"/>
        <v>0</v>
      </c>
      <c r="BU79" s="43">
        <f t="shared" si="169"/>
        <v>0</v>
      </c>
      <c r="BV79" s="12">
        <f t="shared" si="269"/>
        <v>99.866666666666674</v>
      </c>
      <c r="BW79" s="30">
        <f t="shared" si="232"/>
        <v>121.4779927488152</v>
      </c>
      <c r="BX79" s="43">
        <f t="shared" si="170"/>
        <v>3.7341476719767466E-7</v>
      </c>
      <c r="BY79" s="13">
        <f ca="1">'13年1-9支出明细'!AE74/9*12</f>
        <v>99.866666666666674</v>
      </c>
      <c r="BZ79" s="13">
        <f t="shared" si="233"/>
        <v>121.4779927488152</v>
      </c>
      <c r="CA79" s="43">
        <f t="shared" si="171"/>
        <v>4.3226662061570885E-7</v>
      </c>
      <c r="CB79" s="13">
        <f ca="1">'13年1-9支出明细'!AF74/9*12</f>
        <v>0</v>
      </c>
      <c r="CC79" s="13">
        <f ca="1">Sheet2!BP73+Sheet2!ET73</f>
        <v>0</v>
      </c>
      <c r="CD79" s="13">
        <f t="shared" si="234"/>
        <v>0</v>
      </c>
      <c r="CE79" s="43">
        <f t="shared" si="172"/>
        <v>0</v>
      </c>
      <c r="CF79" s="12">
        <f t="shared" si="147"/>
        <v>0</v>
      </c>
      <c r="CG79" s="30">
        <f t="shared" si="235"/>
        <v>0</v>
      </c>
      <c r="CH79" s="43">
        <f t="shared" si="173"/>
        <v>0</v>
      </c>
      <c r="CI79" s="13">
        <f ca="1">'13年1-9支出明细'!AI74/9*12</f>
        <v>0</v>
      </c>
      <c r="CJ79" s="13">
        <f t="shared" si="236"/>
        <v>0</v>
      </c>
      <c r="CK79" s="43">
        <f t="shared" si="174"/>
        <v>0</v>
      </c>
      <c r="CL79" s="13">
        <f ca="1">'13年1-9支出明细'!AJ74/9*12</f>
        <v>0</v>
      </c>
      <c r="CM79" s="13">
        <f t="shared" si="237"/>
        <v>0</v>
      </c>
      <c r="CN79" s="43">
        <f t="shared" si="175"/>
        <v>0</v>
      </c>
      <c r="CO79" s="13">
        <f ca="1">'13年1-9支出明细'!AK74/9*12</f>
        <v>0</v>
      </c>
      <c r="CP79" s="13">
        <f t="shared" si="238"/>
        <v>0</v>
      </c>
      <c r="CQ79" s="43">
        <f t="shared" si="176"/>
        <v>0</v>
      </c>
      <c r="CR79" s="13">
        <f ca="1">'13年1-9支出明细'!AL74/9*12</f>
        <v>0</v>
      </c>
      <c r="CS79" s="13">
        <f t="shared" si="239"/>
        <v>0</v>
      </c>
      <c r="CT79" s="43">
        <f t="shared" si="177"/>
        <v>0</v>
      </c>
      <c r="CU79" s="13">
        <f ca="1">'13年1-9支出明细'!AM74/9*12</f>
        <v>0</v>
      </c>
      <c r="CV79" s="13">
        <f t="shared" si="240"/>
        <v>0</v>
      </c>
      <c r="CW79" s="43">
        <f t="shared" si="178"/>
        <v>0</v>
      </c>
      <c r="CX79" s="13">
        <f ca="1">'13年1-9支出明细'!AN74/9*12</f>
        <v>0</v>
      </c>
      <c r="CY79" s="13">
        <f t="shared" si="241"/>
        <v>0</v>
      </c>
      <c r="CZ79" s="13">
        <f ca="1">Sheet2!DG73+Sheet2!AD73</f>
        <v>0</v>
      </c>
      <c r="DA79" s="43">
        <f t="shared" si="179"/>
        <v>0</v>
      </c>
      <c r="DB79" s="13">
        <f ca="1">'13年1-9支出明细'!AP74/9*12</f>
        <v>0</v>
      </c>
      <c r="DC79" s="13">
        <f t="shared" si="242"/>
        <v>0</v>
      </c>
      <c r="DD79" s="43">
        <f t="shared" si="180"/>
        <v>0</v>
      </c>
      <c r="DE79" s="13">
        <f ca="1">'13年1-9支出明细'!AQ74/9*12</f>
        <v>0</v>
      </c>
      <c r="DF79" s="13">
        <f t="shared" si="243"/>
        <v>0</v>
      </c>
      <c r="DG79" s="43">
        <f t="shared" si="181"/>
        <v>0</v>
      </c>
      <c r="DH79" s="13">
        <f ca="1">'13年1-9支出明细'!AR74/9*12</f>
        <v>0</v>
      </c>
      <c r="DI79" s="13">
        <f ca="1">Sheet2!DK73+Sheet2!AH73</f>
        <v>0</v>
      </c>
      <c r="DJ79" s="13"/>
      <c r="DK79" s="43">
        <f t="shared" si="182"/>
        <v>0</v>
      </c>
      <c r="DL79" s="13">
        <f ca="1">'13年1-9支出明细'!AT74/9*12</f>
        <v>0</v>
      </c>
      <c r="DM79" s="13">
        <f t="shared" si="244"/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43">
        <f t="shared" si="183"/>
        <v>0</v>
      </c>
      <c r="DV79" s="13">
        <f ca="1">'13年1-9支出明细'!BB74/9*12</f>
        <v>0</v>
      </c>
      <c r="DW79" s="13">
        <f t="shared" si="245"/>
        <v>0</v>
      </c>
      <c r="DX79" s="43">
        <f t="shared" si="184"/>
        <v>0</v>
      </c>
      <c r="DY79" s="13">
        <f ca="1">'13年1-9支出明细'!BC74/9*12</f>
        <v>0</v>
      </c>
      <c r="DZ79" s="13">
        <f t="shared" si="246"/>
        <v>0</v>
      </c>
      <c r="EA79" s="43">
        <f t="shared" si="185"/>
        <v>0</v>
      </c>
      <c r="EB79" s="13">
        <f ca="1">'13年1-9支出明细'!BD74/9*12</f>
        <v>0</v>
      </c>
      <c r="EC79" s="13">
        <f t="shared" si="247"/>
        <v>0</v>
      </c>
      <c r="ED79" s="43">
        <f t="shared" si="186"/>
        <v>0</v>
      </c>
      <c r="EE79" s="13">
        <f ca="1">'13年1-9支出明细'!BE74/9*12</f>
        <v>0</v>
      </c>
      <c r="EF79" s="13">
        <f t="shared" si="248"/>
        <v>0</v>
      </c>
      <c r="EG79" s="13">
        <v>0</v>
      </c>
      <c r="EH79" s="43">
        <f t="shared" si="187"/>
        <v>0</v>
      </c>
      <c r="EI79" s="13">
        <f ca="1">'13年1-9支出明细'!BG74/9*12</f>
        <v>0</v>
      </c>
      <c r="EJ79" s="13">
        <f t="shared" si="249"/>
        <v>0</v>
      </c>
      <c r="EK79" s="43">
        <f t="shared" si="188"/>
        <v>0</v>
      </c>
      <c r="EL79" s="13">
        <f ca="1">'13年1-9支出明细'!BH74/9*12</f>
        <v>0</v>
      </c>
      <c r="EM79" s="13">
        <f t="shared" si="250"/>
        <v>0</v>
      </c>
      <c r="EN79" s="43">
        <f t="shared" si="189"/>
        <v>0</v>
      </c>
      <c r="EO79" s="13">
        <f ca="1">'13年1-9支出明细'!BI74/9*12</f>
        <v>0</v>
      </c>
      <c r="EP79" s="13">
        <f t="shared" si="251"/>
        <v>0</v>
      </c>
      <c r="EQ79" s="43">
        <f t="shared" si="190"/>
        <v>0</v>
      </c>
      <c r="ER79" s="13">
        <f ca="1">'13年1-9支出明细'!BJ74/9*12</f>
        <v>0</v>
      </c>
      <c r="ES79" s="13">
        <f t="shared" si="252"/>
        <v>0</v>
      </c>
      <c r="ET79" s="43">
        <f t="shared" si="191"/>
        <v>0</v>
      </c>
      <c r="EU79" s="13">
        <f ca="1">'13年1-9支出明细'!BK74/9*12</f>
        <v>0</v>
      </c>
      <c r="EV79" s="13">
        <f t="shared" si="253"/>
        <v>0</v>
      </c>
      <c r="EW79" s="43">
        <f t="shared" si="192"/>
        <v>0</v>
      </c>
      <c r="EX79" s="13">
        <f ca="1">'13年1-9支出明细'!BL74/9*12</f>
        <v>0</v>
      </c>
      <c r="EY79" s="13">
        <f t="shared" si="254"/>
        <v>0</v>
      </c>
      <c r="EZ79" s="43">
        <f t="shared" si="193"/>
        <v>0</v>
      </c>
      <c r="FA79" s="13">
        <f ca="1">'13年1-9支出明细'!BM74/9*12</f>
        <v>0</v>
      </c>
      <c r="FB79" s="13">
        <f t="shared" si="255"/>
        <v>0</v>
      </c>
      <c r="FC79" s="43">
        <f t="shared" si="194"/>
        <v>0</v>
      </c>
      <c r="FD79" s="13">
        <f ca="1">'13年1-9支出明细'!BN74/9*12</f>
        <v>0</v>
      </c>
      <c r="FE79" s="13">
        <f ca="1">Sheet2!EX73+Sheet2!BF73</f>
        <v>0</v>
      </c>
      <c r="FF79" s="13">
        <f t="shared" si="256"/>
        <v>0</v>
      </c>
      <c r="FG79" s="43">
        <f t="shared" si="195"/>
        <v>0</v>
      </c>
      <c r="FH79" s="13">
        <f ca="1">'13年1-9支出明细'!BP74/9*12</f>
        <v>0</v>
      </c>
      <c r="FI79" s="13">
        <f t="shared" si="257"/>
        <v>0</v>
      </c>
      <c r="FJ79" s="43">
        <f t="shared" si="196"/>
        <v>0</v>
      </c>
      <c r="FK79" s="13">
        <f ca="1">'13年1-9支出明细'!BQ74/9*12</f>
        <v>0</v>
      </c>
      <c r="FL79" s="13">
        <f t="shared" si="258"/>
        <v>0</v>
      </c>
      <c r="FM79" s="43">
        <f t="shared" si="197"/>
        <v>0</v>
      </c>
      <c r="FN79" s="13">
        <f ca="1">'13年1-9支出明细'!BR74/9*12</f>
        <v>0</v>
      </c>
      <c r="FO79" s="13">
        <v>0</v>
      </c>
      <c r="FP79" s="13"/>
      <c r="FQ79" s="43"/>
      <c r="FR79" s="13">
        <f ca="1">'13年1-9支出明细'!BT74/9*12</f>
        <v>0</v>
      </c>
      <c r="FS79" s="13">
        <f t="shared" si="259"/>
        <v>0</v>
      </c>
      <c r="FT79" s="43">
        <f t="shared" si="198"/>
        <v>0</v>
      </c>
      <c r="FU79" s="12">
        <f ca="1">'13年1-9支出明细'!BU74/9*12</f>
        <v>69150.959999999992</v>
      </c>
      <c r="FV79" s="12">
        <f t="shared" si="260"/>
        <v>84115.351977172308</v>
      </c>
      <c r="FW79" s="43">
        <f t="shared" si="199"/>
        <v>2.3900447013791579E-3</v>
      </c>
      <c r="FX79" s="12">
        <f ca="1">'13年1-9支出明细'!BV74/9*12</f>
        <v>0</v>
      </c>
      <c r="FY79" s="12">
        <f t="shared" si="261"/>
        <v>0</v>
      </c>
      <c r="FZ79" s="43">
        <f t="shared" si="200"/>
        <v>0</v>
      </c>
      <c r="GA79" s="12">
        <f ca="1">'13年1-9支出明细'!BW74/9*12</f>
        <v>0</v>
      </c>
      <c r="GB79" s="12">
        <f t="shared" si="262"/>
        <v>0</v>
      </c>
      <c r="GC79" s="43">
        <f t="shared" si="201"/>
        <v>0</v>
      </c>
      <c r="GD79" s="12">
        <f ca="1">'13年1-9支出明细'!BX74/9*12</f>
        <v>0</v>
      </c>
      <c r="GE79" s="12">
        <f t="shared" si="263"/>
        <v>0</v>
      </c>
      <c r="GF79" s="43">
        <f t="shared" si="202"/>
        <v>0</v>
      </c>
      <c r="GG79" s="27">
        <f t="shared" si="148"/>
        <v>7618</v>
      </c>
      <c r="GH79" s="27">
        <f t="shared" si="264"/>
        <v>9266.5488861195699</v>
      </c>
      <c r="GI79" s="43">
        <f t="shared" si="203"/>
        <v>4.6338361115127995E-3</v>
      </c>
      <c r="GJ79" s="13">
        <f ca="1">'13年1-9支出明细'!BZ74/9*12</f>
        <v>0</v>
      </c>
      <c r="GK79" s="13">
        <f t="shared" si="265"/>
        <v>0</v>
      </c>
      <c r="GL79" s="43">
        <f t="shared" si="204"/>
        <v>0</v>
      </c>
      <c r="GM79" s="13">
        <f ca="1">'13年1-9支出明细'!CA74/9*12</f>
        <v>0</v>
      </c>
      <c r="GN79" s="13">
        <f t="shared" si="266"/>
        <v>0</v>
      </c>
      <c r="GO79" s="43">
        <f t="shared" si="205"/>
        <v>0</v>
      </c>
      <c r="GP79" s="13">
        <f ca="1">'13年1-9支出明细'!CB74/9*12</f>
        <v>0</v>
      </c>
      <c r="GQ79" s="13"/>
      <c r="GR79" s="40"/>
      <c r="GS79" s="13">
        <f ca="1">'13年1-9支出明细'!CC74/9*12</f>
        <v>0</v>
      </c>
      <c r="GT79" s="13">
        <f t="shared" si="267"/>
        <v>0</v>
      </c>
      <c r="GU79" s="43">
        <f t="shared" si="206"/>
        <v>0</v>
      </c>
      <c r="GV79" s="13">
        <f ca="1">'13年1-9支出明细'!CD74/9*12</f>
        <v>7618</v>
      </c>
      <c r="GW79" s="13">
        <f t="shared" si="268"/>
        <v>9266.5488861195681</v>
      </c>
      <c r="GX79" s="56">
        <f t="shared" si="207"/>
        <v>3.6814735121089778E-2</v>
      </c>
    </row>
    <row r="80" spans="1:206">
      <c r="A80" s="18">
        <v>20511</v>
      </c>
      <c r="B80" s="3" t="s">
        <v>553</v>
      </c>
      <c r="C80" s="3" t="s">
        <v>369</v>
      </c>
      <c r="D80" s="12">
        <f t="shared" si="143"/>
        <v>90203.013333333336</v>
      </c>
      <c r="E80" s="12">
        <f t="shared" si="144"/>
        <v>90119.133333333331</v>
      </c>
      <c r="F80" s="13">
        <v>47844</v>
      </c>
      <c r="G80" s="26">
        <f t="shared" si="208"/>
        <v>58197.527554148677</v>
      </c>
      <c r="H80" s="40">
        <f t="shared" si="209"/>
        <v>7.0049640896761899E-4</v>
      </c>
      <c r="I80" s="13">
        <v>19012</v>
      </c>
      <c r="J80" s="13">
        <f t="shared" si="210"/>
        <v>23126.230956012758</v>
      </c>
      <c r="K80" s="40">
        <f t="shared" si="149"/>
        <v>5.1210777169604152E-4</v>
      </c>
      <c r="L80" s="13">
        <v>21529.8</v>
      </c>
      <c r="M80" s="13">
        <f t="shared" si="211"/>
        <v>26188.887399366904</v>
      </c>
      <c r="N80" s="40">
        <f t="shared" si="150"/>
        <v>7.004964089676191E-4</v>
      </c>
      <c r="O80" s="13">
        <f ca="1">'13年1-9支出明细'!I75/9*12</f>
        <v>0</v>
      </c>
      <c r="P80" s="13">
        <v>1300</v>
      </c>
      <c r="Q80" s="13">
        <f t="shared" si="212"/>
        <v>0</v>
      </c>
      <c r="R80" s="43">
        <f t="shared" si="151"/>
        <v>0</v>
      </c>
      <c r="S80" s="13">
        <f ca="1">'13年1-9支出明细'!K75/9*12</f>
        <v>1733.3333333333335</v>
      </c>
      <c r="T80" s="13">
        <f t="shared" si="213"/>
        <v>2108.4297806870463</v>
      </c>
      <c r="U80" s="43">
        <f t="shared" si="152"/>
        <v>7.1173870648607478E-4</v>
      </c>
      <c r="V80" s="13">
        <f ca="1">'13年1-9支出明细'!L75/9*12</f>
        <v>0</v>
      </c>
      <c r="W80" s="13">
        <f t="shared" si="214"/>
        <v>0</v>
      </c>
      <c r="X80" s="43">
        <f t="shared" si="153"/>
        <v>0</v>
      </c>
      <c r="Y80" s="13">
        <f ca="1">'13年1-9支出明细'!M75/9*12</f>
        <v>0</v>
      </c>
      <c r="Z80" s="13">
        <f t="shared" si="215"/>
        <v>0</v>
      </c>
      <c r="AA80" s="43">
        <f t="shared" si="154"/>
        <v>0</v>
      </c>
      <c r="AB80" s="13">
        <f ca="1">'13年1-9支出明细'!N75/9*12</f>
        <v>0</v>
      </c>
      <c r="AC80" s="13">
        <f t="shared" si="216"/>
        <v>0</v>
      </c>
      <c r="AD80" s="43">
        <f t="shared" si="155"/>
        <v>0</v>
      </c>
      <c r="AE80" s="13">
        <f ca="1">'13年1-9支出明细'!O75/9*12</f>
        <v>0</v>
      </c>
      <c r="AF80" s="13">
        <f t="shared" si="217"/>
        <v>0</v>
      </c>
      <c r="AG80" s="43">
        <f t="shared" si="156"/>
        <v>0</v>
      </c>
      <c r="AH80" s="13">
        <f ca="1">'13年1-9支出明细'!P75/9*12</f>
        <v>0</v>
      </c>
      <c r="AI80" s="13">
        <f t="shared" si="218"/>
        <v>0</v>
      </c>
      <c r="AJ80" s="43">
        <f t="shared" si="157"/>
        <v>0</v>
      </c>
      <c r="AK80" s="13">
        <f ca="1">'13年1-9支出明细'!Q75/9*12</f>
        <v>0</v>
      </c>
      <c r="AL80" s="13">
        <f t="shared" si="219"/>
        <v>0</v>
      </c>
      <c r="AM80" s="43">
        <f t="shared" si="158"/>
        <v>0</v>
      </c>
      <c r="AN80" s="13">
        <f ca="1">'13年1-9支出明细'!R75/9*12</f>
        <v>0</v>
      </c>
      <c r="AO80" s="13">
        <f t="shared" si="220"/>
        <v>0</v>
      </c>
      <c r="AP80" s="43">
        <f t="shared" si="159"/>
        <v>0</v>
      </c>
      <c r="AQ80" s="13">
        <f ca="1">'13年1-9支出明细'!S75/9*12</f>
        <v>0</v>
      </c>
      <c r="AR80" s="13">
        <f t="shared" si="221"/>
        <v>0</v>
      </c>
      <c r="AS80" s="43">
        <f t="shared" si="160"/>
        <v>0</v>
      </c>
      <c r="AT80" s="12">
        <f t="shared" si="222"/>
        <v>40.08</v>
      </c>
      <c r="AU80" s="31">
        <f t="shared" si="223"/>
        <v>48.753384005732769</v>
      </c>
      <c r="AV80" s="43">
        <f t="shared" si="161"/>
        <v>3.8392709148207134E-7</v>
      </c>
      <c r="AW80" s="13">
        <f ca="1">'13年1-9支出明细'!U75/9*12</f>
        <v>0</v>
      </c>
      <c r="AX80" s="13">
        <f t="shared" si="224"/>
        <v>0</v>
      </c>
      <c r="AY80" s="43">
        <f t="shared" si="162"/>
        <v>0</v>
      </c>
      <c r="AZ80" s="13">
        <f ca="1">'13年1-9支出明细'!V75/9*12</f>
        <v>0</v>
      </c>
      <c r="BA80" s="13">
        <f t="shared" si="225"/>
        <v>0</v>
      </c>
      <c r="BB80" s="43">
        <f t="shared" si="163"/>
        <v>0</v>
      </c>
      <c r="BC80" s="13">
        <f ca="1">'13年1-9支出明细'!W75/9*12</f>
        <v>0</v>
      </c>
      <c r="BD80" s="13">
        <f t="shared" si="226"/>
        <v>0</v>
      </c>
      <c r="BE80" s="43">
        <f t="shared" si="164"/>
        <v>0</v>
      </c>
      <c r="BF80" s="13">
        <f ca="1">'13年1-9支出明细'!X75/9*12</f>
        <v>0</v>
      </c>
      <c r="BG80" s="13">
        <f t="shared" si="227"/>
        <v>0</v>
      </c>
      <c r="BH80" s="43">
        <f t="shared" si="165"/>
        <v>0</v>
      </c>
      <c r="BI80" s="13">
        <f ca="1">'13年1-9支出明细'!Y75/9*12</f>
        <v>0</v>
      </c>
      <c r="BJ80" s="13">
        <f t="shared" si="228"/>
        <v>0</v>
      </c>
      <c r="BK80" s="43">
        <f t="shared" si="166"/>
        <v>0</v>
      </c>
      <c r="BL80" s="13">
        <f ca="1">'13年1-9支出明细'!Z75/9*12</f>
        <v>0</v>
      </c>
      <c r="BM80" s="13">
        <f ca="1">Sheet2!EP74+Sheet2!V74</f>
        <v>40.08</v>
      </c>
      <c r="BN80" s="13">
        <f t="shared" si="229"/>
        <v>0</v>
      </c>
      <c r="BO80" s="43">
        <f t="shared" si="167"/>
        <v>0</v>
      </c>
      <c r="BP80" s="13">
        <f ca="1">'13年1-9支出明细'!AB75/9*12</f>
        <v>53.44</v>
      </c>
      <c r="BQ80" s="13">
        <f t="shared" si="230"/>
        <v>65.004512007643697</v>
      </c>
      <c r="BR80" s="43">
        <f t="shared" si="168"/>
        <v>1.1789860907880477E-5</v>
      </c>
      <c r="BS80" s="13">
        <f ca="1">'13年1-9支出明细'!AC75/9*12</f>
        <v>0</v>
      </c>
      <c r="BT80" s="13">
        <f t="shared" si="231"/>
        <v>0</v>
      </c>
      <c r="BU80" s="43">
        <f t="shared" si="169"/>
        <v>0</v>
      </c>
      <c r="BV80" s="12">
        <f t="shared" si="269"/>
        <v>0</v>
      </c>
      <c r="BW80" s="30">
        <f t="shared" si="232"/>
        <v>0</v>
      </c>
      <c r="BX80" s="43">
        <f t="shared" si="170"/>
        <v>0</v>
      </c>
      <c r="BY80" s="13">
        <f ca="1">'13年1-9支出明细'!AE75/9*12</f>
        <v>0</v>
      </c>
      <c r="BZ80" s="13">
        <f t="shared" si="233"/>
        <v>0</v>
      </c>
      <c r="CA80" s="43">
        <f t="shared" si="171"/>
        <v>0</v>
      </c>
      <c r="CB80" s="13">
        <f ca="1">'13年1-9支出明细'!AF75/9*12</f>
        <v>0</v>
      </c>
      <c r="CC80" s="13">
        <f ca="1">Sheet2!BP74+Sheet2!ET74</f>
        <v>0</v>
      </c>
      <c r="CD80" s="13">
        <f t="shared" si="234"/>
        <v>0</v>
      </c>
      <c r="CE80" s="43">
        <f t="shared" si="172"/>
        <v>0</v>
      </c>
      <c r="CF80" s="12">
        <f t="shared" si="147"/>
        <v>0</v>
      </c>
      <c r="CG80" s="30">
        <f t="shared" si="235"/>
        <v>0</v>
      </c>
      <c r="CH80" s="43">
        <f t="shared" si="173"/>
        <v>0</v>
      </c>
      <c r="CI80" s="13">
        <f ca="1">'13年1-9支出明细'!AI75/9*12</f>
        <v>0</v>
      </c>
      <c r="CJ80" s="13">
        <f t="shared" si="236"/>
        <v>0</v>
      </c>
      <c r="CK80" s="43">
        <f t="shared" si="174"/>
        <v>0</v>
      </c>
      <c r="CL80" s="13">
        <f ca="1">'13年1-9支出明细'!AJ75/9*12</f>
        <v>0</v>
      </c>
      <c r="CM80" s="13">
        <f t="shared" si="237"/>
        <v>0</v>
      </c>
      <c r="CN80" s="43">
        <f t="shared" si="175"/>
        <v>0</v>
      </c>
      <c r="CO80" s="13">
        <f ca="1">'13年1-9支出明细'!AK75/9*12</f>
        <v>0</v>
      </c>
      <c r="CP80" s="13">
        <f t="shared" si="238"/>
        <v>0</v>
      </c>
      <c r="CQ80" s="43">
        <f t="shared" si="176"/>
        <v>0</v>
      </c>
      <c r="CR80" s="13">
        <f ca="1">'13年1-9支出明细'!AL75/9*12</f>
        <v>0</v>
      </c>
      <c r="CS80" s="13">
        <f t="shared" si="239"/>
        <v>0</v>
      </c>
      <c r="CT80" s="43">
        <f t="shared" si="177"/>
        <v>0</v>
      </c>
      <c r="CU80" s="13">
        <f ca="1">'13年1-9支出明细'!AM75/9*12</f>
        <v>0</v>
      </c>
      <c r="CV80" s="13">
        <f t="shared" si="240"/>
        <v>0</v>
      </c>
      <c r="CW80" s="43">
        <f t="shared" si="178"/>
        <v>0</v>
      </c>
      <c r="CX80" s="13">
        <f ca="1">'13年1-9支出明细'!AN75/9*12</f>
        <v>0</v>
      </c>
      <c r="CY80" s="13">
        <f t="shared" si="241"/>
        <v>0</v>
      </c>
      <c r="CZ80" s="13">
        <f ca="1">Sheet2!DG74+Sheet2!AD74</f>
        <v>0</v>
      </c>
      <c r="DA80" s="43">
        <f t="shared" si="179"/>
        <v>0</v>
      </c>
      <c r="DB80" s="13">
        <f ca="1">'13年1-9支出明细'!AP75/9*12</f>
        <v>0</v>
      </c>
      <c r="DC80" s="13">
        <f t="shared" si="242"/>
        <v>0</v>
      </c>
      <c r="DD80" s="43">
        <f t="shared" si="180"/>
        <v>0</v>
      </c>
      <c r="DE80" s="13">
        <f ca="1">'13年1-9支出明细'!AQ75/9*12</f>
        <v>0</v>
      </c>
      <c r="DF80" s="13">
        <f t="shared" si="243"/>
        <v>0</v>
      </c>
      <c r="DG80" s="43">
        <f t="shared" si="181"/>
        <v>0</v>
      </c>
      <c r="DH80" s="13">
        <f ca="1">'13年1-9支出明细'!AR75/9*12</f>
        <v>0</v>
      </c>
      <c r="DI80" s="13">
        <f ca="1">Sheet2!DK74+Sheet2!AH74</f>
        <v>0</v>
      </c>
      <c r="DJ80" s="13"/>
      <c r="DK80" s="43">
        <f t="shared" si="182"/>
        <v>0</v>
      </c>
      <c r="DL80" s="13">
        <f ca="1">'13年1-9支出明细'!AT75/9*12</f>
        <v>0</v>
      </c>
      <c r="DM80" s="13">
        <f t="shared" si="244"/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43">
        <f t="shared" si="183"/>
        <v>0</v>
      </c>
      <c r="DV80" s="13">
        <f ca="1">'13年1-9支出明细'!BB75/9*12</f>
        <v>0</v>
      </c>
      <c r="DW80" s="13">
        <f t="shared" si="245"/>
        <v>0</v>
      </c>
      <c r="DX80" s="43">
        <f t="shared" si="184"/>
        <v>0</v>
      </c>
      <c r="DY80" s="13">
        <f ca="1">'13年1-9支出明细'!BC75/9*12</f>
        <v>0</v>
      </c>
      <c r="DZ80" s="13">
        <f t="shared" si="246"/>
        <v>0</v>
      </c>
      <c r="EA80" s="43">
        <f t="shared" si="185"/>
        <v>0</v>
      </c>
      <c r="EB80" s="13">
        <f ca="1">'13年1-9支出明细'!BD75/9*12</f>
        <v>0</v>
      </c>
      <c r="EC80" s="13">
        <f t="shared" si="247"/>
        <v>0</v>
      </c>
      <c r="ED80" s="43">
        <f t="shared" si="186"/>
        <v>0</v>
      </c>
      <c r="EE80" s="13">
        <f ca="1">'13年1-9支出明细'!BE75/9*12</f>
        <v>0</v>
      </c>
      <c r="EF80" s="13">
        <f t="shared" si="248"/>
        <v>0</v>
      </c>
      <c r="EG80" s="13">
        <v>0</v>
      </c>
      <c r="EH80" s="43">
        <f t="shared" si="187"/>
        <v>0</v>
      </c>
      <c r="EI80" s="13">
        <f ca="1">'13年1-9支出明细'!BG75/9*12</f>
        <v>0</v>
      </c>
      <c r="EJ80" s="13">
        <f t="shared" si="249"/>
        <v>0</v>
      </c>
      <c r="EK80" s="43">
        <f t="shared" si="188"/>
        <v>0</v>
      </c>
      <c r="EL80" s="13">
        <f ca="1">'13年1-9支出明细'!BH75/9*12</f>
        <v>0</v>
      </c>
      <c r="EM80" s="13">
        <f t="shared" si="250"/>
        <v>0</v>
      </c>
      <c r="EN80" s="43">
        <f t="shared" si="189"/>
        <v>0</v>
      </c>
      <c r="EO80" s="13">
        <f ca="1">'13年1-9支出明细'!BI75/9*12</f>
        <v>0</v>
      </c>
      <c r="EP80" s="13">
        <f t="shared" si="251"/>
        <v>0</v>
      </c>
      <c r="EQ80" s="43">
        <f t="shared" si="190"/>
        <v>0</v>
      </c>
      <c r="ER80" s="13">
        <f ca="1">'13年1-9支出明细'!BJ75/9*12</f>
        <v>0</v>
      </c>
      <c r="ES80" s="13">
        <f t="shared" si="252"/>
        <v>0</v>
      </c>
      <c r="ET80" s="43">
        <f t="shared" si="191"/>
        <v>0</v>
      </c>
      <c r="EU80" s="13">
        <f ca="1">'13年1-9支出明细'!BK75/9*12</f>
        <v>0</v>
      </c>
      <c r="EV80" s="13">
        <f t="shared" si="253"/>
        <v>0</v>
      </c>
      <c r="EW80" s="43">
        <f t="shared" si="192"/>
        <v>0</v>
      </c>
      <c r="EX80" s="13">
        <f ca="1">'13年1-9支出明细'!BL75/9*12</f>
        <v>0</v>
      </c>
      <c r="EY80" s="13">
        <f t="shared" si="254"/>
        <v>0</v>
      </c>
      <c r="EZ80" s="43">
        <f t="shared" si="193"/>
        <v>0</v>
      </c>
      <c r="FA80" s="13">
        <f ca="1">'13年1-9支出明细'!BM75/9*12</f>
        <v>0</v>
      </c>
      <c r="FB80" s="13">
        <f t="shared" si="255"/>
        <v>0</v>
      </c>
      <c r="FC80" s="43">
        <f t="shared" si="194"/>
        <v>0</v>
      </c>
      <c r="FD80" s="13">
        <f ca="1">'13年1-9支出明细'!BN75/9*12</f>
        <v>0</v>
      </c>
      <c r="FE80" s="13">
        <f ca="1">Sheet2!EX74+Sheet2!BF74</f>
        <v>0</v>
      </c>
      <c r="FF80" s="13">
        <f t="shared" si="256"/>
        <v>0</v>
      </c>
      <c r="FG80" s="43">
        <f t="shared" si="195"/>
        <v>0</v>
      </c>
      <c r="FH80" s="13">
        <f ca="1">'13年1-9支出明细'!BP75/9*12</f>
        <v>0</v>
      </c>
      <c r="FI80" s="13">
        <f t="shared" si="257"/>
        <v>0</v>
      </c>
      <c r="FJ80" s="43">
        <f t="shared" si="196"/>
        <v>0</v>
      </c>
      <c r="FK80" s="13">
        <f ca="1">'13年1-9支出明细'!BQ75/9*12</f>
        <v>0</v>
      </c>
      <c r="FL80" s="13">
        <f t="shared" si="258"/>
        <v>0</v>
      </c>
      <c r="FM80" s="43">
        <f t="shared" si="197"/>
        <v>0</v>
      </c>
      <c r="FN80" s="13">
        <f ca="1">'13年1-9支出明细'!BR75/9*12</f>
        <v>0</v>
      </c>
      <c r="FO80" s="13">
        <v>0</v>
      </c>
      <c r="FP80" s="13"/>
      <c r="FQ80" s="43"/>
      <c r="FR80" s="13">
        <f ca="1">'13年1-9支出明细'!BT75/9*12</f>
        <v>0</v>
      </c>
      <c r="FS80" s="13">
        <f t="shared" si="259"/>
        <v>0</v>
      </c>
      <c r="FT80" s="43">
        <f t="shared" si="198"/>
        <v>0</v>
      </c>
      <c r="FU80" s="12">
        <f ca="1">'13年1-9支出明细'!BU75/9*12</f>
        <v>43.8</v>
      </c>
      <c r="FV80" s="12">
        <f t="shared" si="260"/>
        <v>53.278398688899578</v>
      </c>
      <c r="FW80" s="43">
        <f t="shared" si="199"/>
        <v>1.513846776970372E-6</v>
      </c>
      <c r="FX80" s="12">
        <f ca="1">'13年1-9支出明细'!BV75/9*12</f>
        <v>0</v>
      </c>
      <c r="FY80" s="12">
        <f t="shared" si="261"/>
        <v>0</v>
      </c>
      <c r="FZ80" s="43">
        <f t="shared" si="200"/>
        <v>0</v>
      </c>
      <c r="GA80" s="12">
        <f ca="1">'13年1-9支出明细'!BW75/9*12</f>
        <v>0</v>
      </c>
      <c r="GB80" s="12">
        <f t="shared" si="262"/>
        <v>0</v>
      </c>
      <c r="GC80" s="43">
        <f t="shared" si="201"/>
        <v>0</v>
      </c>
      <c r="GD80" s="12">
        <f ca="1">'13年1-9支出明细'!BX75/9*12</f>
        <v>0</v>
      </c>
      <c r="GE80" s="12">
        <f t="shared" si="263"/>
        <v>0</v>
      </c>
      <c r="GF80" s="43">
        <f t="shared" si="202"/>
        <v>0</v>
      </c>
      <c r="GG80" s="27">
        <f t="shared" si="148"/>
        <v>0</v>
      </c>
      <c r="GH80" s="27">
        <f t="shared" si="264"/>
        <v>0</v>
      </c>
      <c r="GI80" s="43">
        <f t="shared" si="203"/>
        <v>0</v>
      </c>
      <c r="GJ80" s="13">
        <f ca="1">'13年1-9支出明细'!BZ75/9*12</f>
        <v>0</v>
      </c>
      <c r="GK80" s="13">
        <f t="shared" si="265"/>
        <v>0</v>
      </c>
      <c r="GL80" s="43">
        <f t="shared" si="204"/>
        <v>0</v>
      </c>
      <c r="GM80" s="13">
        <f ca="1">'13年1-9支出明细'!CA75/9*12</f>
        <v>0</v>
      </c>
      <c r="GN80" s="13">
        <f t="shared" si="266"/>
        <v>0</v>
      </c>
      <c r="GO80" s="43">
        <f t="shared" si="205"/>
        <v>0</v>
      </c>
      <c r="GP80" s="13">
        <f ca="1">'13年1-9支出明细'!CB75/9*12</f>
        <v>0</v>
      </c>
      <c r="GQ80" s="13"/>
      <c r="GR80" s="40"/>
      <c r="GS80" s="13">
        <f ca="1">'13年1-9支出明细'!CC75/9*12</f>
        <v>0</v>
      </c>
      <c r="GT80" s="13">
        <f t="shared" si="267"/>
        <v>0</v>
      </c>
      <c r="GU80" s="43">
        <f t="shared" si="206"/>
        <v>0</v>
      </c>
      <c r="GV80" s="13">
        <f ca="1">'13年1-9支出明细'!CD75/9*12</f>
        <v>0</v>
      </c>
      <c r="GW80" s="13">
        <f t="shared" si="268"/>
        <v>0</v>
      </c>
      <c r="GX80" s="56">
        <f t="shared" si="207"/>
        <v>0</v>
      </c>
    </row>
    <row r="81" spans="1:206">
      <c r="A81" s="18">
        <v>206</v>
      </c>
      <c r="B81" s="3" t="s">
        <v>554</v>
      </c>
      <c r="C81" s="3" t="s">
        <v>370</v>
      </c>
      <c r="D81" s="12">
        <f t="shared" si="143"/>
        <v>9763398.5599999987</v>
      </c>
      <c r="E81" s="12">
        <f t="shared" si="144"/>
        <v>2817738.1333333333</v>
      </c>
      <c r="F81" s="13">
        <v>1200264</v>
      </c>
      <c r="G81" s="26">
        <f t="shared" si="208"/>
        <v>1460003.2859345521</v>
      </c>
      <c r="H81" s="40">
        <f t="shared" si="209"/>
        <v>1.7573376427830245E-2</v>
      </c>
      <c r="I81" s="13">
        <v>764726</v>
      </c>
      <c r="J81" s="13">
        <f t="shared" si="210"/>
        <v>930214.08026866266</v>
      </c>
      <c r="K81" s="40">
        <f t="shared" si="149"/>
        <v>2.0598681244373401E-2</v>
      </c>
      <c r="L81" s="13">
        <v>540118.80000000005</v>
      </c>
      <c r="M81" s="13">
        <f t="shared" si="211"/>
        <v>657001.47867054841</v>
      </c>
      <c r="N81" s="40">
        <f t="shared" si="150"/>
        <v>1.7573376427830249E-2</v>
      </c>
      <c r="O81" s="13">
        <f ca="1">'13年1-9支出明细'!I76/9*12</f>
        <v>21920</v>
      </c>
      <c r="P81" s="13">
        <v>218032</v>
      </c>
      <c r="Q81" s="13">
        <f t="shared" si="212"/>
        <v>26663.527380380798</v>
      </c>
      <c r="R81" s="43">
        <f t="shared" si="151"/>
        <v>3.2834130719385018E-3</v>
      </c>
      <c r="S81" s="13">
        <f ca="1">'13年1-9支出明细'!K76/9*12</f>
        <v>16776</v>
      </c>
      <c r="T81" s="13">
        <f t="shared" si="213"/>
        <v>20406.356538926473</v>
      </c>
      <c r="U81" s="43">
        <f t="shared" si="152"/>
        <v>6.8885356961598402E-3</v>
      </c>
      <c r="V81" s="13">
        <f ca="1">'13年1-9支出明细'!L76/9*12</f>
        <v>0</v>
      </c>
      <c r="W81" s="13">
        <f t="shared" si="214"/>
        <v>0</v>
      </c>
      <c r="X81" s="43">
        <f t="shared" si="153"/>
        <v>0</v>
      </c>
      <c r="Y81" s="13">
        <f ca="1">'13年1-9支出明细'!M76/9*12</f>
        <v>0</v>
      </c>
      <c r="Z81" s="13">
        <f t="shared" si="215"/>
        <v>0</v>
      </c>
      <c r="AA81" s="43">
        <f t="shared" si="154"/>
        <v>0</v>
      </c>
      <c r="AB81" s="13">
        <f ca="1">'13年1-9支出明细'!N76/9*12</f>
        <v>0</v>
      </c>
      <c r="AC81" s="13">
        <f t="shared" si="216"/>
        <v>0</v>
      </c>
      <c r="AD81" s="43">
        <f t="shared" si="155"/>
        <v>0</v>
      </c>
      <c r="AE81" s="13">
        <f ca="1">'13年1-9支出明细'!O76/9*12</f>
        <v>0</v>
      </c>
      <c r="AF81" s="13">
        <f t="shared" si="217"/>
        <v>0</v>
      </c>
      <c r="AG81" s="43">
        <f t="shared" si="156"/>
        <v>0</v>
      </c>
      <c r="AH81" s="13">
        <f ca="1">'13年1-9支出明细'!P76/9*12</f>
        <v>0</v>
      </c>
      <c r="AI81" s="13">
        <f t="shared" si="218"/>
        <v>0</v>
      </c>
      <c r="AJ81" s="43">
        <f t="shared" si="157"/>
        <v>0</v>
      </c>
      <c r="AK81" s="13">
        <f ca="1">'13年1-9支出明细'!Q76/9*12</f>
        <v>0</v>
      </c>
      <c r="AL81" s="13">
        <f t="shared" si="219"/>
        <v>0</v>
      </c>
      <c r="AM81" s="43">
        <f t="shared" si="158"/>
        <v>0</v>
      </c>
      <c r="AN81" s="13">
        <f ca="1">'13年1-9支出明细'!R76/9*12</f>
        <v>0</v>
      </c>
      <c r="AO81" s="13">
        <f t="shared" si="220"/>
        <v>0</v>
      </c>
      <c r="AP81" s="43">
        <f t="shared" si="159"/>
        <v>0</v>
      </c>
      <c r="AQ81" s="13">
        <f ca="1">'13年1-9支出明细'!S76/9*12</f>
        <v>273933.33333333331</v>
      </c>
      <c r="AR81" s="13">
        <f t="shared" si="221"/>
        <v>333212.99880165665</v>
      </c>
      <c r="AS81" s="43">
        <f t="shared" si="160"/>
        <v>5.5189483670077824E-2</v>
      </c>
      <c r="AT81" s="12">
        <f t="shared" si="222"/>
        <v>3456263.9466666663</v>
      </c>
      <c r="AU81" s="31">
        <f t="shared" si="223"/>
        <v>4204205.6740770834</v>
      </c>
      <c r="AV81" s="43">
        <f t="shared" si="161"/>
        <v>3.3107618873205548E-2</v>
      </c>
      <c r="AW81" s="13">
        <f ca="1">'13年1-9支出明细'!U76/9*12</f>
        <v>0</v>
      </c>
      <c r="AX81" s="13">
        <f t="shared" si="224"/>
        <v>0</v>
      </c>
      <c r="AY81" s="43">
        <f t="shared" si="162"/>
        <v>0</v>
      </c>
      <c r="AZ81" s="13">
        <f ca="1">'13年1-9支出明细'!V76/9*12</f>
        <v>119.94666666666666</v>
      </c>
      <c r="BA81" s="13">
        <f t="shared" si="225"/>
        <v>145.9033408235436</v>
      </c>
      <c r="BB81" s="43">
        <f t="shared" si="163"/>
        <v>1.2305251207134747E-3</v>
      </c>
      <c r="BC81" s="13">
        <f ca="1">'13年1-9支出明细'!W76/9*12</f>
        <v>0</v>
      </c>
      <c r="BD81" s="13">
        <f t="shared" si="226"/>
        <v>0</v>
      </c>
      <c r="BE81" s="43">
        <f t="shared" si="164"/>
        <v>0</v>
      </c>
      <c r="BF81" s="13">
        <f ca="1">'13年1-9支出明细'!X76/9*12</f>
        <v>456.82666666666671</v>
      </c>
      <c r="BG81" s="13">
        <f t="shared" si="227"/>
        <v>555.68477804538145</v>
      </c>
      <c r="BH81" s="43">
        <f t="shared" si="165"/>
        <v>6.7207645516017991E-4</v>
      </c>
      <c r="BI81" s="13">
        <f ca="1">'13年1-9支出明细'!Y76/9*12</f>
        <v>438.66666666666669</v>
      </c>
      <c r="BJ81" s="13">
        <f t="shared" si="228"/>
        <v>533.59492142002932</v>
      </c>
      <c r="BK81" s="43">
        <f t="shared" si="166"/>
        <v>2.1699936197570576E-4</v>
      </c>
      <c r="BL81" s="13">
        <f ca="1">'13年1-9支出明细'!Z76/9*12</f>
        <v>3408117.0666666664</v>
      </c>
      <c r="BM81" s="13">
        <f ca="1">Sheet2!EP75+Sheet2!V75</f>
        <v>47131.44</v>
      </c>
      <c r="BN81" s="13">
        <f t="shared" si="229"/>
        <v>4145639.7227467955</v>
      </c>
      <c r="BO81" s="43">
        <f t="shared" si="167"/>
        <v>3.8536158662164394E-2</v>
      </c>
      <c r="BP81" s="13">
        <f ca="1">'13年1-9支出明细'!AB76/9*12</f>
        <v>44655.24</v>
      </c>
      <c r="BQ81" s="13">
        <f t="shared" si="230"/>
        <v>54318.714161381191</v>
      </c>
      <c r="BR81" s="43">
        <f t="shared" si="168"/>
        <v>9.8517789747009834E-3</v>
      </c>
      <c r="BS81" s="13">
        <f ca="1">'13年1-9支出明细'!AC76/9*12</f>
        <v>18186.666666666668</v>
      </c>
      <c r="BT81" s="13">
        <f t="shared" si="231"/>
        <v>22122.294006593318</v>
      </c>
      <c r="BU81" s="43">
        <f t="shared" si="169"/>
        <v>1.6213903129512729E-2</v>
      </c>
      <c r="BV81" s="12">
        <f t="shared" si="269"/>
        <v>1107.2</v>
      </c>
      <c r="BW81" s="30">
        <f t="shared" si="232"/>
        <v>1346.8000691404025</v>
      </c>
      <c r="BX81" s="43">
        <f t="shared" si="170"/>
        <v>4.1399682600927779E-6</v>
      </c>
      <c r="BY81" s="13">
        <f ca="1">'13年1-9支出明细'!AE76/9*12</f>
        <v>1107.2</v>
      </c>
      <c r="BZ81" s="13">
        <f t="shared" si="233"/>
        <v>1346.8000691404025</v>
      </c>
      <c r="CA81" s="43">
        <f t="shared" si="171"/>
        <v>4.7924459513923181E-6</v>
      </c>
      <c r="CB81" s="13">
        <f ca="1">'13年1-9支出明细'!AF76/9*12</f>
        <v>0</v>
      </c>
      <c r="CC81" s="13">
        <f ca="1">Sheet2!BP75+Sheet2!ET75</f>
        <v>0</v>
      </c>
      <c r="CD81" s="13">
        <f t="shared" si="234"/>
        <v>0</v>
      </c>
      <c r="CE81" s="43">
        <f t="shared" si="172"/>
        <v>0</v>
      </c>
      <c r="CF81" s="12">
        <f t="shared" si="147"/>
        <v>38015.599999999999</v>
      </c>
      <c r="CG81" s="30">
        <f t="shared" si="235"/>
        <v>46242.244136934503</v>
      </c>
      <c r="CH81" s="43">
        <f t="shared" si="173"/>
        <v>3.9171809174437809E-4</v>
      </c>
      <c r="CI81" s="13">
        <f ca="1">'13年1-9支出明细'!AI76/9*12</f>
        <v>0</v>
      </c>
      <c r="CJ81" s="13">
        <f t="shared" si="236"/>
        <v>0</v>
      </c>
      <c r="CK81" s="43">
        <f t="shared" si="174"/>
        <v>0</v>
      </c>
      <c r="CL81" s="13">
        <f ca="1">'13年1-9支出明细'!AJ76/9*12</f>
        <v>0</v>
      </c>
      <c r="CM81" s="13">
        <f t="shared" si="237"/>
        <v>0</v>
      </c>
      <c r="CN81" s="43">
        <f t="shared" si="175"/>
        <v>0</v>
      </c>
      <c r="CO81" s="13">
        <f ca="1">'13年1-9支出明细'!AK76/9*12</f>
        <v>0</v>
      </c>
      <c r="CP81" s="13">
        <f t="shared" si="238"/>
        <v>0</v>
      </c>
      <c r="CQ81" s="43">
        <f t="shared" si="176"/>
        <v>0</v>
      </c>
      <c r="CR81" s="13">
        <f ca="1">'13年1-9支出明细'!AL76/9*12</f>
        <v>0</v>
      </c>
      <c r="CS81" s="13">
        <f t="shared" si="239"/>
        <v>0</v>
      </c>
      <c r="CT81" s="43">
        <f t="shared" si="177"/>
        <v>0</v>
      </c>
      <c r="CU81" s="13">
        <f ca="1">'13年1-9支出明细'!AM76/9*12</f>
        <v>0</v>
      </c>
      <c r="CV81" s="13">
        <f t="shared" si="240"/>
        <v>0</v>
      </c>
      <c r="CW81" s="43">
        <f t="shared" si="178"/>
        <v>0</v>
      </c>
      <c r="CX81" s="13">
        <f ca="1">'13年1-9支出明细'!AN76/9*12</f>
        <v>0</v>
      </c>
      <c r="CY81" s="13">
        <f t="shared" si="241"/>
        <v>0</v>
      </c>
      <c r="CZ81" s="13">
        <f ca="1">Sheet2!DG75+Sheet2!AD75</f>
        <v>0</v>
      </c>
      <c r="DA81" s="43">
        <f t="shared" si="179"/>
        <v>0</v>
      </c>
      <c r="DB81" s="13">
        <f ca="1">'13年1-9支出明细'!AP76/9*12</f>
        <v>0</v>
      </c>
      <c r="DC81" s="13">
        <f t="shared" si="242"/>
        <v>0</v>
      </c>
      <c r="DD81" s="43">
        <f t="shared" si="180"/>
        <v>0</v>
      </c>
      <c r="DE81" s="13">
        <f ca="1">'13年1-9支出明细'!AQ76/9*12</f>
        <v>0</v>
      </c>
      <c r="DF81" s="13">
        <f t="shared" si="243"/>
        <v>0</v>
      </c>
      <c r="DG81" s="43">
        <f t="shared" si="181"/>
        <v>0</v>
      </c>
      <c r="DH81" s="13">
        <f ca="1">'13年1-9支出明细'!AR76/9*12</f>
        <v>0</v>
      </c>
      <c r="DI81" s="13">
        <f ca="1">Sheet2!DK75+Sheet2!AH75</f>
        <v>0</v>
      </c>
      <c r="DJ81" s="13"/>
      <c r="DK81" s="43">
        <f t="shared" si="182"/>
        <v>0</v>
      </c>
      <c r="DL81" s="13">
        <f ca="1">'13年1-9支出明细'!AT76/9*12</f>
        <v>0</v>
      </c>
      <c r="DM81" s="13">
        <f t="shared" si="244"/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43">
        <f t="shared" si="183"/>
        <v>0</v>
      </c>
      <c r="DV81" s="13">
        <f ca="1">'13年1-9支出明细'!BB76/9*12</f>
        <v>18773.333333333332</v>
      </c>
      <c r="DW81" s="13">
        <f t="shared" si="245"/>
        <v>22835.916393902775</v>
      </c>
      <c r="DX81" s="43">
        <f t="shared" si="184"/>
        <v>8.2988627964574232E-3</v>
      </c>
      <c r="DY81" s="13">
        <f ca="1">'13年1-9支出明细'!BC76/9*12</f>
        <v>0</v>
      </c>
      <c r="DZ81" s="13">
        <f t="shared" si="246"/>
        <v>0</v>
      </c>
      <c r="EA81" s="43">
        <f t="shared" si="185"/>
        <v>0</v>
      </c>
      <c r="EB81" s="13">
        <f ca="1">'13年1-9支出明细'!BD76/9*12</f>
        <v>0</v>
      </c>
      <c r="EC81" s="13">
        <f t="shared" si="247"/>
        <v>0</v>
      </c>
      <c r="ED81" s="43">
        <f t="shared" si="186"/>
        <v>0</v>
      </c>
      <c r="EE81" s="13">
        <f ca="1">'13年1-9支出明细'!BE76/9*12</f>
        <v>0</v>
      </c>
      <c r="EF81" s="13">
        <f t="shared" si="248"/>
        <v>0</v>
      </c>
      <c r="EG81" s="13">
        <v>0</v>
      </c>
      <c r="EH81" s="43">
        <f t="shared" si="187"/>
        <v>0</v>
      </c>
      <c r="EI81" s="13">
        <f ca="1">'13年1-9支出明细'!BG76/9*12</f>
        <v>0</v>
      </c>
      <c r="EJ81" s="13">
        <f t="shared" si="249"/>
        <v>0</v>
      </c>
      <c r="EK81" s="43">
        <f t="shared" si="188"/>
        <v>0</v>
      </c>
      <c r="EL81" s="13">
        <f ca="1">'13年1-9支出明细'!BH76/9*12</f>
        <v>0</v>
      </c>
      <c r="EM81" s="13">
        <f t="shared" si="250"/>
        <v>0</v>
      </c>
      <c r="EN81" s="43">
        <f t="shared" si="189"/>
        <v>0</v>
      </c>
      <c r="EO81" s="13">
        <f ca="1">'13年1-9支出明细'!BI76/9*12</f>
        <v>18133.333333333332</v>
      </c>
      <c r="EP81" s="13">
        <f t="shared" si="251"/>
        <v>22057.419244110635</v>
      </c>
      <c r="EQ81" s="43">
        <f t="shared" si="190"/>
        <v>1.5127221602117368E-2</v>
      </c>
      <c r="ER81" s="13">
        <f ca="1">'13年1-9支出明细'!BJ76/9*12</f>
        <v>0</v>
      </c>
      <c r="ES81" s="13">
        <f t="shared" si="252"/>
        <v>0</v>
      </c>
      <c r="ET81" s="43">
        <f t="shared" si="191"/>
        <v>0</v>
      </c>
      <c r="EU81" s="13">
        <f ca="1">'13年1-9支出明细'!BK76/9*12</f>
        <v>0</v>
      </c>
      <c r="EV81" s="13">
        <f t="shared" si="253"/>
        <v>0</v>
      </c>
      <c r="EW81" s="43">
        <f t="shared" si="192"/>
        <v>0</v>
      </c>
      <c r="EX81" s="13">
        <f ca="1">'13年1-9支出明细'!BL76/9*12</f>
        <v>0</v>
      </c>
      <c r="EY81" s="13">
        <f t="shared" si="254"/>
        <v>0</v>
      </c>
      <c r="EZ81" s="43">
        <f t="shared" si="193"/>
        <v>0</v>
      </c>
      <c r="FA81" s="13">
        <f ca="1">'13年1-9支出明细'!BM76/9*12</f>
        <v>0</v>
      </c>
      <c r="FB81" s="13">
        <f t="shared" si="255"/>
        <v>0</v>
      </c>
      <c r="FC81" s="43">
        <f t="shared" si="194"/>
        <v>0</v>
      </c>
      <c r="FD81" s="13">
        <f ca="1">'13年1-9支出明细'!BN76/9*12</f>
        <v>55.600000000000009</v>
      </c>
      <c r="FE81" s="13">
        <f ca="1">Sheet2!EX75+Sheet2!BF75</f>
        <v>0</v>
      </c>
      <c r="FF81" s="13">
        <f t="shared" si="256"/>
        <v>67.631939888192179</v>
      </c>
      <c r="FG81" s="43">
        <f t="shared" si="195"/>
        <v>4.2533471011221048E-5</v>
      </c>
      <c r="FH81" s="13">
        <f ca="1">'13年1-9支出明细'!BP76/9*12</f>
        <v>0</v>
      </c>
      <c r="FI81" s="13">
        <f t="shared" si="257"/>
        <v>0</v>
      </c>
      <c r="FJ81" s="43">
        <f t="shared" si="196"/>
        <v>0</v>
      </c>
      <c r="FK81" s="13">
        <f ca="1">'13年1-9支出明细'!BQ76/9*12</f>
        <v>1053.3333333333333</v>
      </c>
      <c r="FL81" s="13">
        <f t="shared" si="258"/>
        <v>1281.2765590328972</v>
      </c>
      <c r="FM81" s="43">
        <f t="shared" si="197"/>
        <v>7.1066492148951768E-3</v>
      </c>
      <c r="FN81" s="13">
        <f ca="1">'13年1-9支出明细'!BR76/9*12</f>
        <v>0</v>
      </c>
      <c r="FO81" s="13">
        <v>0</v>
      </c>
      <c r="FP81" s="13"/>
      <c r="FQ81" s="43"/>
      <c r="FR81" s="13">
        <f ca="1">'13年1-9支出明细'!BT76/9*12</f>
        <v>0</v>
      </c>
      <c r="FS81" s="13">
        <f t="shared" si="259"/>
        <v>0</v>
      </c>
      <c r="FT81" s="43">
        <f t="shared" si="198"/>
        <v>0</v>
      </c>
      <c r="FU81" s="12">
        <f ca="1">'13年1-9支出明细'!BU76/9*12</f>
        <v>3450273.6799999997</v>
      </c>
      <c r="FV81" s="12">
        <f t="shared" si="260"/>
        <v>4196919.102941935</v>
      </c>
      <c r="FW81" s="43">
        <f t="shared" si="199"/>
        <v>0.11925081484323527</v>
      </c>
      <c r="FX81" s="12">
        <f ca="1">'13年1-9支出明细'!BV76/9*12</f>
        <v>0</v>
      </c>
      <c r="FY81" s="12">
        <f t="shared" si="261"/>
        <v>0</v>
      </c>
      <c r="FZ81" s="43">
        <f t="shared" si="200"/>
        <v>0</v>
      </c>
      <c r="GA81" s="12">
        <f ca="1">'13年1-9支出明细'!BW76/9*12</f>
        <v>0</v>
      </c>
      <c r="GB81" s="12">
        <f t="shared" si="262"/>
        <v>0</v>
      </c>
      <c r="GC81" s="43">
        <f t="shared" si="201"/>
        <v>0</v>
      </c>
      <c r="GD81" s="12">
        <f ca="1">'13年1-9支出明细'!BX76/9*12</f>
        <v>0</v>
      </c>
      <c r="GE81" s="12">
        <f t="shared" si="263"/>
        <v>0</v>
      </c>
      <c r="GF81" s="43">
        <f t="shared" si="202"/>
        <v>0</v>
      </c>
      <c r="GG81" s="27">
        <f t="shared" si="148"/>
        <v>0</v>
      </c>
      <c r="GH81" s="27">
        <f t="shared" si="264"/>
        <v>0</v>
      </c>
      <c r="GI81" s="43">
        <f t="shared" si="203"/>
        <v>0</v>
      </c>
      <c r="GJ81" s="13">
        <f ca="1">'13年1-9支出明细'!BZ76/9*12</f>
        <v>0</v>
      </c>
      <c r="GK81" s="13">
        <f t="shared" si="265"/>
        <v>0</v>
      </c>
      <c r="GL81" s="43">
        <f t="shared" si="204"/>
        <v>0</v>
      </c>
      <c r="GM81" s="13">
        <f ca="1">'13年1-9支出明细'!CA76/9*12</f>
        <v>0</v>
      </c>
      <c r="GN81" s="13">
        <f t="shared" si="266"/>
        <v>0</v>
      </c>
      <c r="GO81" s="43">
        <f t="shared" si="205"/>
        <v>0</v>
      </c>
      <c r="GP81" s="13">
        <f ca="1">'13年1-9支出明细'!CB76/9*12</f>
        <v>0</v>
      </c>
      <c r="GQ81" s="13"/>
      <c r="GR81" s="40"/>
      <c r="GS81" s="13">
        <f ca="1">'13年1-9支出明细'!CC76/9*12</f>
        <v>0</v>
      </c>
      <c r="GT81" s="13">
        <f t="shared" si="267"/>
        <v>0</v>
      </c>
      <c r="GU81" s="43">
        <f t="shared" si="206"/>
        <v>0</v>
      </c>
      <c r="GV81" s="13">
        <f ca="1">'13年1-9支出明细'!CD76/9*12</f>
        <v>0</v>
      </c>
      <c r="GW81" s="13">
        <f t="shared" si="268"/>
        <v>0</v>
      </c>
      <c r="GX81" s="56">
        <f t="shared" si="207"/>
        <v>0</v>
      </c>
    </row>
    <row r="82" spans="1:206">
      <c r="A82" s="18">
        <v>207</v>
      </c>
      <c r="B82" s="3" t="s">
        <v>555</v>
      </c>
      <c r="C82" s="3" t="s">
        <v>371</v>
      </c>
      <c r="D82" s="12">
        <f t="shared" si="143"/>
        <v>6068008.9466666663</v>
      </c>
      <c r="E82" s="12">
        <f t="shared" si="144"/>
        <v>2237720.0666666669</v>
      </c>
      <c r="F82" s="13">
        <v>1092972</v>
      </c>
      <c r="G82" s="26">
        <f t="shared" si="208"/>
        <v>1329493.1043790861</v>
      </c>
      <c r="H82" s="40">
        <f t="shared" si="209"/>
        <v>1.6002486437215878E-2</v>
      </c>
      <c r="I82" s="13">
        <v>0</v>
      </c>
      <c r="J82" s="13">
        <f t="shared" si="210"/>
        <v>0</v>
      </c>
      <c r="K82" s="40">
        <f t="shared" si="149"/>
        <v>0</v>
      </c>
      <c r="L82" s="13">
        <v>491837.4</v>
      </c>
      <c r="M82" s="13">
        <f t="shared" si="211"/>
        <v>598271.89697058871</v>
      </c>
      <c r="N82" s="40">
        <f t="shared" si="150"/>
        <v>1.6002486437215881E-2</v>
      </c>
      <c r="O82" s="13">
        <f ca="1">'13年1-9支出明细'!I77/9*12</f>
        <v>309557.33333333337</v>
      </c>
      <c r="P82" s="13">
        <v>255100</v>
      </c>
      <c r="Q82" s="13">
        <f t="shared" si="212"/>
        <v>376546.09640196169</v>
      </c>
      <c r="R82" s="43">
        <f t="shared" si="151"/>
        <v>4.6368822754611815E-2</v>
      </c>
      <c r="S82" s="13">
        <f ca="1">'13年1-9支出明细'!K77/9*12</f>
        <v>0</v>
      </c>
      <c r="T82" s="13">
        <f t="shared" si="213"/>
        <v>0</v>
      </c>
      <c r="U82" s="43">
        <f t="shared" si="152"/>
        <v>0</v>
      </c>
      <c r="V82" s="13">
        <f ca="1">'13年1-9支出明细'!L77/9*12</f>
        <v>0</v>
      </c>
      <c r="W82" s="13">
        <f t="shared" si="214"/>
        <v>0</v>
      </c>
      <c r="X82" s="43">
        <f t="shared" si="153"/>
        <v>0</v>
      </c>
      <c r="Y82" s="13">
        <f ca="1">'13年1-9支出明细'!M77/9*12</f>
        <v>0</v>
      </c>
      <c r="Z82" s="13">
        <f t="shared" si="215"/>
        <v>0</v>
      </c>
      <c r="AA82" s="43">
        <f t="shared" si="154"/>
        <v>0</v>
      </c>
      <c r="AB82" s="13">
        <f ca="1">'13年1-9支出明细'!N77/9*12</f>
        <v>0</v>
      </c>
      <c r="AC82" s="13">
        <f t="shared" si="216"/>
        <v>0</v>
      </c>
      <c r="AD82" s="43">
        <f t="shared" si="155"/>
        <v>0</v>
      </c>
      <c r="AE82" s="13">
        <f ca="1">'13年1-9支出明细'!O77/9*12</f>
        <v>3220</v>
      </c>
      <c r="AF82" s="13">
        <f t="shared" si="217"/>
        <v>3916.8137848917045</v>
      </c>
      <c r="AG82" s="43">
        <f t="shared" si="156"/>
        <v>5.5717311357102971E-3</v>
      </c>
      <c r="AH82" s="13">
        <f ca="1">'13年1-9支出明细'!P77/9*12</f>
        <v>3220</v>
      </c>
      <c r="AI82" s="13">
        <f t="shared" si="218"/>
        <v>3916.8137848917054</v>
      </c>
      <c r="AJ82" s="43">
        <f t="shared" si="157"/>
        <v>0.54416403785488965</v>
      </c>
      <c r="AK82" s="13">
        <f ca="1">'13年1-9支出明细'!Q77/9*12</f>
        <v>0</v>
      </c>
      <c r="AL82" s="13">
        <f t="shared" si="219"/>
        <v>0</v>
      </c>
      <c r="AM82" s="43">
        <f t="shared" si="158"/>
        <v>0</v>
      </c>
      <c r="AN82" s="13">
        <f ca="1">'13年1-9支出明细'!R77/9*12</f>
        <v>0</v>
      </c>
      <c r="AO82" s="13">
        <f t="shared" si="220"/>
        <v>0</v>
      </c>
      <c r="AP82" s="43">
        <f t="shared" si="159"/>
        <v>0</v>
      </c>
      <c r="AQ82" s="13">
        <f ca="1">'13年1-9支出明细'!S77/9*12</f>
        <v>340133.33333333337</v>
      </c>
      <c r="AR82" s="13">
        <f t="shared" si="221"/>
        <v>413738.79773328122</v>
      </c>
      <c r="AS82" s="43">
        <f t="shared" si="160"/>
        <v>6.8526830295628408E-2</v>
      </c>
      <c r="AT82" s="12">
        <f t="shared" si="222"/>
        <v>252779.91999999998</v>
      </c>
      <c r="AU82" s="31">
        <f t="shared" si="223"/>
        <v>307481.94881982059</v>
      </c>
      <c r="AV82" s="43">
        <f t="shared" si="161"/>
        <v>2.4213837193281106E-3</v>
      </c>
      <c r="AW82" s="13">
        <f ca="1">'13年1-9支出明细'!U77/9*12</f>
        <v>0</v>
      </c>
      <c r="AX82" s="13">
        <f t="shared" si="224"/>
        <v>0</v>
      </c>
      <c r="AY82" s="43">
        <f t="shared" si="162"/>
        <v>0</v>
      </c>
      <c r="AZ82" s="13">
        <f ca="1">'13年1-9支出明细'!V77/9*12</f>
        <v>0</v>
      </c>
      <c r="BA82" s="13">
        <f t="shared" si="225"/>
        <v>0</v>
      </c>
      <c r="BB82" s="43">
        <f t="shared" si="163"/>
        <v>0</v>
      </c>
      <c r="BC82" s="13">
        <f ca="1">'13年1-9支出明细'!W77/9*12</f>
        <v>0</v>
      </c>
      <c r="BD82" s="13">
        <f t="shared" si="226"/>
        <v>0</v>
      </c>
      <c r="BE82" s="43">
        <f t="shared" si="164"/>
        <v>0</v>
      </c>
      <c r="BF82" s="13">
        <f ca="1">'13年1-9支出明细'!X77/9*12</f>
        <v>36411.586666666662</v>
      </c>
      <c r="BG82" s="13">
        <f t="shared" si="227"/>
        <v>44291.119436577326</v>
      </c>
      <c r="BH82" s="43">
        <f t="shared" si="165"/>
        <v>5.3568173399883977E-2</v>
      </c>
      <c r="BI82" s="13">
        <f ca="1">'13年1-9支出明细'!Y77/9*12</f>
        <v>100162.66666666666</v>
      </c>
      <c r="BJ82" s="13">
        <f t="shared" si="228"/>
        <v>121838.04768059404</v>
      </c>
      <c r="BK82" s="43">
        <f t="shared" si="166"/>
        <v>4.9548407508629079E-2</v>
      </c>
      <c r="BL82" s="13">
        <f ca="1">'13年1-9支出明细'!Z77/9*12</f>
        <v>63646.666666666664</v>
      </c>
      <c r="BM82" s="13">
        <f ca="1">Sheet2!EP76+Sheet2!V76</f>
        <v>52559</v>
      </c>
      <c r="BN82" s="13">
        <f t="shared" si="229"/>
        <v>77419.919677766273</v>
      </c>
      <c r="BO82" s="43">
        <f t="shared" si="167"/>
        <v>7.1966367264004679E-4</v>
      </c>
      <c r="BP82" s="13">
        <f ca="1">'13年1-9支出明细'!AB77/9*12</f>
        <v>0</v>
      </c>
      <c r="BQ82" s="13">
        <f t="shared" si="230"/>
        <v>0</v>
      </c>
      <c r="BR82" s="43">
        <f t="shared" si="168"/>
        <v>0</v>
      </c>
      <c r="BS82" s="13">
        <f ca="1">'13年1-9支出明细'!AC77/9*12</f>
        <v>7394.6666666666661</v>
      </c>
      <c r="BT82" s="13">
        <f t="shared" si="231"/>
        <v>8994.8858182233507</v>
      </c>
      <c r="BU82" s="43">
        <f t="shared" si="169"/>
        <v>6.5925444835980623E-3</v>
      </c>
      <c r="BV82" s="12">
        <f t="shared" si="269"/>
        <v>141416.29333333333</v>
      </c>
      <c r="BW82" s="30">
        <f t="shared" si="232"/>
        <v>172019.03327213941</v>
      </c>
      <c r="BX82" s="43">
        <f t="shared" si="170"/>
        <v>5.2877435500358542E-4</v>
      </c>
      <c r="BY82" s="13">
        <f ca="1">'13年1-9支出明细'!AE77/9*12</f>
        <v>141416.29333333333</v>
      </c>
      <c r="BZ82" s="13">
        <f t="shared" si="233"/>
        <v>172019.03327213941</v>
      </c>
      <c r="CA82" s="43">
        <f t="shared" si="171"/>
        <v>6.1211158096662012E-4</v>
      </c>
      <c r="CB82" s="13">
        <f ca="1">'13年1-9支出明细'!AF77/9*12</f>
        <v>0</v>
      </c>
      <c r="CC82" s="13">
        <f ca="1">Sheet2!BP76+Sheet2!ET76</f>
        <v>0</v>
      </c>
      <c r="CD82" s="13">
        <f t="shared" si="234"/>
        <v>0</v>
      </c>
      <c r="CE82" s="43">
        <f t="shared" si="172"/>
        <v>0</v>
      </c>
      <c r="CF82" s="12">
        <f t="shared" si="147"/>
        <v>257015.6</v>
      </c>
      <c r="CG82" s="30">
        <f t="shared" si="235"/>
        <v>312634.23758143251</v>
      </c>
      <c r="CH82" s="43">
        <f t="shared" si="173"/>
        <v>2.6483249082096929E-3</v>
      </c>
      <c r="CI82" s="13">
        <f ca="1">'13年1-9支出明细'!AI77/9*12</f>
        <v>0</v>
      </c>
      <c r="CJ82" s="13">
        <f t="shared" si="236"/>
        <v>0</v>
      </c>
      <c r="CK82" s="43">
        <f t="shared" si="174"/>
        <v>0</v>
      </c>
      <c r="CL82" s="13">
        <f ca="1">'13年1-9支出明细'!AJ77/9*12</f>
        <v>0</v>
      </c>
      <c r="CM82" s="13">
        <f t="shared" si="237"/>
        <v>0</v>
      </c>
      <c r="CN82" s="43">
        <f t="shared" si="175"/>
        <v>0</v>
      </c>
      <c r="CO82" s="13">
        <f ca="1">'13年1-9支出明细'!AK77/9*12</f>
        <v>0</v>
      </c>
      <c r="CP82" s="13">
        <f t="shared" si="238"/>
        <v>0</v>
      </c>
      <c r="CQ82" s="43">
        <f t="shared" si="176"/>
        <v>0</v>
      </c>
      <c r="CR82" s="13">
        <f ca="1">'13年1-9支出明细'!AL77/9*12</f>
        <v>0</v>
      </c>
      <c r="CS82" s="13">
        <f t="shared" si="239"/>
        <v>0</v>
      </c>
      <c r="CT82" s="43">
        <f t="shared" si="177"/>
        <v>0</v>
      </c>
      <c r="CU82" s="13">
        <f ca="1">'13年1-9支出明细'!AM77/9*12</f>
        <v>0</v>
      </c>
      <c r="CV82" s="13">
        <f t="shared" si="240"/>
        <v>0</v>
      </c>
      <c r="CW82" s="43">
        <f t="shared" si="178"/>
        <v>0</v>
      </c>
      <c r="CX82" s="13">
        <f ca="1">'13年1-9支出明细'!AN77/9*12</f>
        <v>0</v>
      </c>
      <c r="CY82" s="13">
        <f t="shared" si="241"/>
        <v>0</v>
      </c>
      <c r="CZ82" s="13">
        <f ca="1">Sheet2!DG76+Sheet2!AD76</f>
        <v>0</v>
      </c>
      <c r="DA82" s="43">
        <f t="shared" si="179"/>
        <v>0</v>
      </c>
      <c r="DB82" s="13">
        <f ca="1">'13年1-9支出明细'!AP77/9*12</f>
        <v>0</v>
      </c>
      <c r="DC82" s="13">
        <f t="shared" si="242"/>
        <v>0</v>
      </c>
      <c r="DD82" s="43">
        <f t="shared" si="180"/>
        <v>0</v>
      </c>
      <c r="DE82" s="13">
        <f ca="1">'13年1-9支出明细'!AQ77/9*12</f>
        <v>0</v>
      </c>
      <c r="DF82" s="13">
        <f t="shared" si="243"/>
        <v>0</v>
      </c>
      <c r="DG82" s="43">
        <f t="shared" si="181"/>
        <v>0</v>
      </c>
      <c r="DH82" s="13">
        <f ca="1">'13年1-9支出明细'!AR77/9*12</f>
        <v>0</v>
      </c>
      <c r="DI82" s="13">
        <f ca="1">Sheet2!DK76+Sheet2!AH76</f>
        <v>0</v>
      </c>
      <c r="DJ82" s="13"/>
      <c r="DK82" s="43">
        <f t="shared" si="182"/>
        <v>0</v>
      </c>
      <c r="DL82" s="13">
        <f ca="1">'13年1-9支出明细'!AT77/9*12</f>
        <v>0</v>
      </c>
      <c r="DM82" s="13">
        <f t="shared" si="244"/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43">
        <f t="shared" si="183"/>
        <v>0</v>
      </c>
      <c r="DV82" s="13">
        <f ca="1">'13年1-9支出明细'!BB77/9*12</f>
        <v>15286</v>
      </c>
      <c r="DW82" s="13">
        <f t="shared" si="245"/>
        <v>18593.917862066646</v>
      </c>
      <c r="DX82" s="43">
        <f t="shared" si="184"/>
        <v>6.7572665149137883E-3</v>
      </c>
      <c r="DY82" s="13">
        <f ca="1">'13年1-9支出明细'!BC77/9*12</f>
        <v>0</v>
      </c>
      <c r="DZ82" s="13">
        <f t="shared" si="246"/>
        <v>0</v>
      </c>
      <c r="EA82" s="43">
        <f t="shared" si="185"/>
        <v>0</v>
      </c>
      <c r="EB82" s="13">
        <f ca="1">'13年1-9支出明细'!BD77/9*12</f>
        <v>0</v>
      </c>
      <c r="EC82" s="13">
        <f t="shared" si="247"/>
        <v>0</v>
      </c>
      <c r="ED82" s="43">
        <f t="shared" si="186"/>
        <v>0</v>
      </c>
      <c r="EE82" s="13">
        <f ca="1">'13年1-9支出明细'!BE77/9*12</f>
        <v>0</v>
      </c>
      <c r="EF82" s="13">
        <f t="shared" si="248"/>
        <v>0</v>
      </c>
      <c r="EG82" s="13">
        <v>0</v>
      </c>
      <c r="EH82" s="43">
        <f t="shared" si="187"/>
        <v>0</v>
      </c>
      <c r="EI82" s="13">
        <f ca="1">'13年1-9支出明细'!BG77/9*12</f>
        <v>0</v>
      </c>
      <c r="EJ82" s="13">
        <f t="shared" si="249"/>
        <v>0</v>
      </c>
      <c r="EK82" s="43">
        <f t="shared" si="188"/>
        <v>0</v>
      </c>
      <c r="EL82" s="13">
        <f ca="1">'13年1-9支出明细'!BH77/9*12</f>
        <v>0</v>
      </c>
      <c r="EM82" s="13">
        <f t="shared" si="250"/>
        <v>0</v>
      </c>
      <c r="EN82" s="43">
        <f t="shared" si="189"/>
        <v>0</v>
      </c>
      <c r="EO82" s="13">
        <f ca="1">'13年1-9支出明细'!BI77/9*12</f>
        <v>4626.6666666666661</v>
      </c>
      <c r="EP82" s="13">
        <f t="shared" si="251"/>
        <v>5627.8856453723456</v>
      </c>
      <c r="EQ82" s="43">
        <f t="shared" si="190"/>
        <v>3.8596660999520049E-3</v>
      </c>
      <c r="ER82" s="13">
        <f ca="1">'13年1-9支出明细'!BJ77/9*12</f>
        <v>0</v>
      </c>
      <c r="ES82" s="13">
        <f t="shared" si="252"/>
        <v>0</v>
      </c>
      <c r="ET82" s="43">
        <f t="shared" si="191"/>
        <v>0</v>
      </c>
      <c r="EU82" s="13">
        <f ca="1">'13年1-9支出明细'!BK77/9*12</f>
        <v>0</v>
      </c>
      <c r="EV82" s="13">
        <f t="shared" si="253"/>
        <v>0</v>
      </c>
      <c r="EW82" s="43">
        <f t="shared" si="192"/>
        <v>0</v>
      </c>
      <c r="EX82" s="13">
        <f ca="1">'13年1-9支出明细'!BL77/9*12</f>
        <v>0</v>
      </c>
      <c r="EY82" s="13">
        <f t="shared" si="254"/>
        <v>0</v>
      </c>
      <c r="EZ82" s="43">
        <f t="shared" si="193"/>
        <v>0</v>
      </c>
      <c r="FA82" s="13">
        <f ca="1">'13年1-9支出明细'!BM77/9*12</f>
        <v>0</v>
      </c>
      <c r="FB82" s="13">
        <f t="shared" si="255"/>
        <v>0</v>
      </c>
      <c r="FC82" s="43">
        <f t="shared" si="194"/>
        <v>0</v>
      </c>
      <c r="FD82" s="13">
        <f ca="1">'13年1-9支出明细'!BN77/9*12</f>
        <v>237102.93333333335</v>
      </c>
      <c r="FE82" s="13">
        <f ca="1">Sheet2!EX76+Sheet2!BF76</f>
        <v>0</v>
      </c>
      <c r="FF82" s="13">
        <f t="shared" si="256"/>
        <v>288412.43407399347</v>
      </c>
      <c r="FG82" s="43">
        <f t="shared" si="195"/>
        <v>0.1813814881584318</v>
      </c>
      <c r="FH82" s="13">
        <f ca="1">'13年1-9支出明细'!BP77/9*12</f>
        <v>0</v>
      </c>
      <c r="FI82" s="13">
        <f t="shared" si="257"/>
        <v>0</v>
      </c>
      <c r="FJ82" s="43">
        <f t="shared" si="196"/>
        <v>0</v>
      </c>
      <c r="FK82" s="13">
        <f ca="1">'13年1-9支出明细'!BQ77/9*12</f>
        <v>0</v>
      </c>
      <c r="FL82" s="13">
        <f t="shared" si="258"/>
        <v>0</v>
      </c>
      <c r="FM82" s="43">
        <f t="shared" si="197"/>
        <v>0</v>
      </c>
      <c r="FN82" s="13">
        <f ca="1">'13年1-9支出明细'!BR77/9*12</f>
        <v>0</v>
      </c>
      <c r="FO82" s="13">
        <v>0</v>
      </c>
      <c r="FP82" s="13"/>
      <c r="FQ82" s="43"/>
      <c r="FR82" s="13">
        <f ca="1">'13年1-9支出明细'!BT77/9*12</f>
        <v>0</v>
      </c>
      <c r="FS82" s="13">
        <f t="shared" si="259"/>
        <v>0</v>
      </c>
      <c r="FT82" s="43">
        <f t="shared" si="198"/>
        <v>0</v>
      </c>
      <c r="FU82" s="12">
        <f ca="1">'13年1-9支出明细'!BU77/9*12</f>
        <v>3157519.1999999997</v>
      </c>
      <c r="FV82" s="12">
        <f t="shared" si="260"/>
        <v>3840812.0275218096</v>
      </c>
      <c r="FW82" s="43">
        <f t="shared" si="199"/>
        <v>0.10913242612196501</v>
      </c>
      <c r="FX82" s="12">
        <f ca="1">'13年1-9支出明细'!BV77/9*12</f>
        <v>0</v>
      </c>
      <c r="FY82" s="12">
        <f t="shared" si="261"/>
        <v>0</v>
      </c>
      <c r="FZ82" s="43">
        <f t="shared" si="200"/>
        <v>0</v>
      </c>
      <c r="GA82" s="12">
        <f ca="1">'13年1-9支出明细'!BW77/9*12</f>
        <v>21557.866666666665</v>
      </c>
      <c r="GB82" s="12">
        <f t="shared" si="262"/>
        <v>26223.027743123414</v>
      </c>
      <c r="GC82" s="43">
        <f t="shared" si="201"/>
        <v>0.49479298958597923</v>
      </c>
      <c r="GD82" s="12">
        <f ca="1">'13年1-9支出明细'!BX77/9*12</f>
        <v>0</v>
      </c>
      <c r="GE82" s="12">
        <f t="shared" si="263"/>
        <v>0</v>
      </c>
      <c r="GF82" s="43">
        <f t="shared" si="202"/>
        <v>0</v>
      </c>
      <c r="GG82" s="27">
        <f t="shared" si="148"/>
        <v>0</v>
      </c>
      <c r="GH82" s="27">
        <f t="shared" si="264"/>
        <v>0</v>
      </c>
      <c r="GI82" s="43">
        <f t="shared" si="203"/>
        <v>0</v>
      </c>
      <c r="GJ82" s="13">
        <f ca="1">'13年1-9支出明细'!BZ77/9*12</f>
        <v>0</v>
      </c>
      <c r="GK82" s="13">
        <f t="shared" si="265"/>
        <v>0</v>
      </c>
      <c r="GL82" s="43">
        <f t="shared" si="204"/>
        <v>0</v>
      </c>
      <c r="GM82" s="13">
        <f ca="1">'13年1-9支出明细'!CA77/9*12</f>
        <v>0</v>
      </c>
      <c r="GN82" s="13">
        <f t="shared" si="266"/>
        <v>0</v>
      </c>
      <c r="GO82" s="43">
        <f t="shared" si="205"/>
        <v>0</v>
      </c>
      <c r="GP82" s="13">
        <f ca="1">'13年1-9支出明细'!CB77/9*12</f>
        <v>0</v>
      </c>
      <c r="GQ82" s="13"/>
      <c r="GR82" s="40"/>
      <c r="GS82" s="13">
        <f ca="1">'13年1-9支出明细'!CC77/9*12</f>
        <v>0</v>
      </c>
      <c r="GT82" s="13">
        <f t="shared" si="267"/>
        <v>0</v>
      </c>
      <c r="GU82" s="43">
        <f t="shared" si="206"/>
        <v>0</v>
      </c>
      <c r="GV82" s="13">
        <f ca="1">'13年1-9支出明细'!CD77/9*12</f>
        <v>0</v>
      </c>
      <c r="GW82" s="13">
        <f t="shared" si="268"/>
        <v>0</v>
      </c>
      <c r="GX82" s="56">
        <f t="shared" si="207"/>
        <v>0</v>
      </c>
    </row>
    <row r="83" spans="1:206">
      <c r="A83" s="18">
        <v>208</v>
      </c>
      <c r="B83" s="3" t="s">
        <v>556</v>
      </c>
      <c r="C83" s="3" t="s">
        <v>372</v>
      </c>
      <c r="D83" s="12">
        <f t="shared" si="143"/>
        <v>50795.426666666659</v>
      </c>
      <c r="E83" s="12">
        <f t="shared" si="144"/>
        <v>8266.6666666666679</v>
      </c>
      <c r="F83" s="13">
        <v>0</v>
      </c>
      <c r="G83" s="26">
        <f t="shared" si="208"/>
        <v>0</v>
      </c>
      <c r="H83" s="40">
        <f t="shared" si="209"/>
        <v>0</v>
      </c>
      <c r="I83" s="13">
        <v>0</v>
      </c>
      <c r="J83" s="13">
        <f t="shared" si="210"/>
        <v>0</v>
      </c>
      <c r="K83" s="40">
        <f t="shared" si="149"/>
        <v>0</v>
      </c>
      <c r="L83" s="13">
        <v>0</v>
      </c>
      <c r="M83" s="13">
        <f t="shared" si="211"/>
        <v>0</v>
      </c>
      <c r="N83" s="40">
        <f t="shared" si="150"/>
        <v>0</v>
      </c>
      <c r="O83" s="13">
        <f ca="1">'13年1-9支出明细'!I78/9*12</f>
        <v>8266.6666666666679</v>
      </c>
      <c r="P83" s="13">
        <v>0</v>
      </c>
      <c r="Q83" s="13">
        <f t="shared" si="212"/>
        <v>10055.588184815144</v>
      </c>
      <c r="R83" s="43">
        <f t="shared" si="151"/>
        <v>1.2382701366191432E-3</v>
      </c>
      <c r="S83" s="13">
        <f ca="1">'13年1-9支出明细'!K78/9*12</f>
        <v>0</v>
      </c>
      <c r="T83" s="13">
        <f t="shared" si="213"/>
        <v>0</v>
      </c>
      <c r="U83" s="43">
        <f t="shared" si="152"/>
        <v>0</v>
      </c>
      <c r="V83" s="13">
        <f ca="1">'13年1-9支出明细'!L78/9*12</f>
        <v>0</v>
      </c>
      <c r="W83" s="13">
        <f t="shared" si="214"/>
        <v>0</v>
      </c>
      <c r="X83" s="43">
        <f t="shared" si="153"/>
        <v>0</v>
      </c>
      <c r="Y83" s="13">
        <f ca="1">'13年1-9支出明细'!M78/9*12</f>
        <v>0</v>
      </c>
      <c r="Z83" s="13">
        <f t="shared" si="215"/>
        <v>0</v>
      </c>
      <c r="AA83" s="43">
        <f t="shared" si="154"/>
        <v>0</v>
      </c>
      <c r="AB83" s="13">
        <f ca="1">'13年1-9支出明细'!N78/9*12</f>
        <v>0</v>
      </c>
      <c r="AC83" s="13">
        <f t="shared" si="216"/>
        <v>0</v>
      </c>
      <c r="AD83" s="43">
        <f t="shared" si="155"/>
        <v>0</v>
      </c>
      <c r="AE83" s="13">
        <f ca="1">'13年1-9支出明细'!O78/9*12</f>
        <v>0</v>
      </c>
      <c r="AF83" s="13">
        <f t="shared" si="217"/>
        <v>0</v>
      </c>
      <c r="AG83" s="43">
        <f t="shared" si="156"/>
        <v>0</v>
      </c>
      <c r="AH83" s="13">
        <f ca="1">'13年1-9支出明细'!P78/9*12</f>
        <v>0</v>
      </c>
      <c r="AI83" s="13">
        <f t="shared" si="218"/>
        <v>0</v>
      </c>
      <c r="AJ83" s="43">
        <f t="shared" si="157"/>
        <v>0</v>
      </c>
      <c r="AK83" s="13">
        <f ca="1">'13年1-9支出明细'!Q78/9*12</f>
        <v>0</v>
      </c>
      <c r="AL83" s="13">
        <f t="shared" si="219"/>
        <v>0</v>
      </c>
      <c r="AM83" s="43">
        <f t="shared" si="158"/>
        <v>0</v>
      </c>
      <c r="AN83" s="13">
        <f ca="1">'13年1-9支出明细'!R78/9*12</f>
        <v>0</v>
      </c>
      <c r="AO83" s="13">
        <f t="shared" si="220"/>
        <v>0</v>
      </c>
      <c r="AP83" s="43">
        <f t="shared" si="159"/>
        <v>0</v>
      </c>
      <c r="AQ83" s="13">
        <f ca="1">'13年1-9支出明细'!S78/9*12</f>
        <v>0</v>
      </c>
      <c r="AR83" s="13">
        <f t="shared" si="221"/>
        <v>0</v>
      </c>
      <c r="AS83" s="43">
        <f t="shared" si="160"/>
        <v>0</v>
      </c>
      <c r="AT83" s="12">
        <f t="shared" si="222"/>
        <v>1984.7999999999997</v>
      </c>
      <c r="AU83" s="31">
        <f t="shared" si="223"/>
        <v>2414.3142857928742</v>
      </c>
      <c r="AV83" s="43">
        <f t="shared" si="161"/>
        <v>1.9012437404531317E-5</v>
      </c>
      <c r="AW83" s="13">
        <f ca="1">'13年1-9支出明细'!U78/9*12</f>
        <v>0</v>
      </c>
      <c r="AX83" s="13">
        <f t="shared" si="224"/>
        <v>0</v>
      </c>
      <c r="AY83" s="43">
        <f t="shared" si="162"/>
        <v>0</v>
      </c>
      <c r="AZ83" s="13">
        <f ca="1">'13年1-9支出明细'!V78/9*12</f>
        <v>0</v>
      </c>
      <c r="BA83" s="13">
        <f t="shared" si="225"/>
        <v>0</v>
      </c>
      <c r="BB83" s="43">
        <f t="shared" si="163"/>
        <v>0</v>
      </c>
      <c r="BC83" s="13">
        <f ca="1">'13年1-9支出明细'!W78/9*12</f>
        <v>0</v>
      </c>
      <c r="BD83" s="13">
        <f t="shared" si="226"/>
        <v>0</v>
      </c>
      <c r="BE83" s="43">
        <f t="shared" si="164"/>
        <v>0</v>
      </c>
      <c r="BF83" s="13">
        <f ca="1">'13年1-9支出明细'!X78/9*12</f>
        <v>1984.7999999999997</v>
      </c>
      <c r="BG83" s="13">
        <f t="shared" si="227"/>
        <v>2414.3142857928742</v>
      </c>
      <c r="BH83" s="43">
        <f t="shared" si="165"/>
        <v>2.9200076211296582E-3</v>
      </c>
      <c r="BI83" s="13">
        <f ca="1">'13年1-9支出明细'!Y78/9*12</f>
        <v>0</v>
      </c>
      <c r="BJ83" s="13">
        <f t="shared" si="228"/>
        <v>0</v>
      </c>
      <c r="BK83" s="43">
        <f t="shared" si="166"/>
        <v>0</v>
      </c>
      <c r="BL83" s="13">
        <f ca="1">'13年1-9支出明细'!Z78/9*12</f>
        <v>0</v>
      </c>
      <c r="BM83" s="13">
        <f ca="1">Sheet2!EP77+Sheet2!V77</f>
        <v>0</v>
      </c>
      <c r="BN83" s="13">
        <f t="shared" si="229"/>
        <v>0</v>
      </c>
      <c r="BO83" s="43">
        <f t="shared" si="167"/>
        <v>0</v>
      </c>
      <c r="BP83" s="13">
        <f ca="1">'13年1-9支出明细'!AB78/9*12</f>
        <v>0</v>
      </c>
      <c r="BQ83" s="13">
        <f t="shared" si="230"/>
        <v>0</v>
      </c>
      <c r="BR83" s="43">
        <f t="shared" si="168"/>
        <v>0</v>
      </c>
      <c r="BS83" s="13">
        <f ca="1">'13年1-9支出明细'!AC78/9*12</f>
        <v>0</v>
      </c>
      <c r="BT83" s="13">
        <f t="shared" si="231"/>
        <v>0</v>
      </c>
      <c r="BU83" s="43">
        <f t="shared" si="169"/>
        <v>0</v>
      </c>
      <c r="BV83" s="12">
        <f t="shared" si="269"/>
        <v>0</v>
      </c>
      <c r="BW83" s="30">
        <f t="shared" si="232"/>
        <v>0</v>
      </c>
      <c r="BX83" s="43">
        <f t="shared" si="170"/>
        <v>0</v>
      </c>
      <c r="BY83" s="13">
        <f ca="1">'13年1-9支出明细'!AE78/9*12</f>
        <v>0</v>
      </c>
      <c r="BZ83" s="13">
        <f t="shared" si="233"/>
        <v>0</v>
      </c>
      <c r="CA83" s="43">
        <f t="shared" si="171"/>
        <v>0</v>
      </c>
      <c r="CB83" s="13">
        <f ca="1">'13年1-9支出明细'!AF78/9*12</f>
        <v>0</v>
      </c>
      <c r="CC83" s="13">
        <f ca="1">Sheet2!BP77+Sheet2!ET77</f>
        <v>0</v>
      </c>
      <c r="CD83" s="13">
        <f t="shared" si="234"/>
        <v>0</v>
      </c>
      <c r="CE83" s="43">
        <f t="shared" si="172"/>
        <v>0</v>
      </c>
      <c r="CF83" s="12">
        <f t="shared" si="147"/>
        <v>0</v>
      </c>
      <c r="CG83" s="30">
        <f t="shared" si="235"/>
        <v>0</v>
      </c>
      <c r="CH83" s="43">
        <f t="shared" si="173"/>
        <v>0</v>
      </c>
      <c r="CI83" s="13">
        <f ca="1">'13年1-9支出明细'!AI78/9*12</f>
        <v>0</v>
      </c>
      <c r="CJ83" s="13">
        <f t="shared" si="236"/>
        <v>0</v>
      </c>
      <c r="CK83" s="43">
        <f t="shared" si="174"/>
        <v>0</v>
      </c>
      <c r="CL83" s="13">
        <f ca="1">'13年1-9支出明细'!AJ78/9*12</f>
        <v>0</v>
      </c>
      <c r="CM83" s="13">
        <f t="shared" si="237"/>
        <v>0</v>
      </c>
      <c r="CN83" s="43">
        <f t="shared" si="175"/>
        <v>0</v>
      </c>
      <c r="CO83" s="13">
        <f ca="1">'13年1-9支出明细'!AK78/9*12</f>
        <v>0</v>
      </c>
      <c r="CP83" s="13">
        <f t="shared" si="238"/>
        <v>0</v>
      </c>
      <c r="CQ83" s="43">
        <f t="shared" si="176"/>
        <v>0</v>
      </c>
      <c r="CR83" s="13">
        <f ca="1">'13年1-9支出明细'!AL78/9*12</f>
        <v>0</v>
      </c>
      <c r="CS83" s="13">
        <f t="shared" si="239"/>
        <v>0</v>
      </c>
      <c r="CT83" s="43">
        <f t="shared" si="177"/>
        <v>0</v>
      </c>
      <c r="CU83" s="13">
        <f ca="1">'13年1-9支出明细'!AM78/9*12</f>
        <v>0</v>
      </c>
      <c r="CV83" s="13">
        <f t="shared" si="240"/>
        <v>0</v>
      </c>
      <c r="CW83" s="43">
        <f t="shared" si="178"/>
        <v>0</v>
      </c>
      <c r="CX83" s="13">
        <f ca="1">'13年1-9支出明细'!AN78/9*12</f>
        <v>0</v>
      </c>
      <c r="CY83" s="13">
        <f t="shared" si="241"/>
        <v>0</v>
      </c>
      <c r="CZ83" s="13">
        <f ca="1">Sheet2!DG77+Sheet2!AD77</f>
        <v>0</v>
      </c>
      <c r="DA83" s="43">
        <f t="shared" si="179"/>
        <v>0</v>
      </c>
      <c r="DB83" s="13">
        <f ca="1">'13年1-9支出明细'!AP78/9*12</f>
        <v>0</v>
      </c>
      <c r="DC83" s="13">
        <f t="shared" si="242"/>
        <v>0</v>
      </c>
      <c r="DD83" s="43">
        <f t="shared" si="180"/>
        <v>0</v>
      </c>
      <c r="DE83" s="13">
        <f ca="1">'13年1-9支出明细'!AQ78/9*12</f>
        <v>0</v>
      </c>
      <c r="DF83" s="13">
        <f t="shared" si="243"/>
        <v>0</v>
      </c>
      <c r="DG83" s="43">
        <f t="shared" si="181"/>
        <v>0</v>
      </c>
      <c r="DH83" s="13">
        <f ca="1">'13年1-9支出明细'!AR78/9*12</f>
        <v>0</v>
      </c>
      <c r="DI83" s="13">
        <f ca="1">Sheet2!DK77+Sheet2!AH77</f>
        <v>0</v>
      </c>
      <c r="DJ83" s="13"/>
      <c r="DK83" s="43">
        <f t="shared" si="182"/>
        <v>0</v>
      </c>
      <c r="DL83" s="13">
        <f ca="1">'13年1-9支出明细'!AT78/9*12</f>
        <v>0</v>
      </c>
      <c r="DM83" s="13">
        <f t="shared" si="244"/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43">
        <f t="shared" si="183"/>
        <v>0</v>
      </c>
      <c r="DV83" s="13">
        <f ca="1">'13年1-9支出明细'!BB78/9*12</f>
        <v>0</v>
      </c>
      <c r="DW83" s="13">
        <f t="shared" si="245"/>
        <v>0</v>
      </c>
      <c r="DX83" s="43">
        <f t="shared" si="184"/>
        <v>0</v>
      </c>
      <c r="DY83" s="13">
        <f ca="1">'13年1-9支出明细'!BC78/9*12</f>
        <v>0</v>
      </c>
      <c r="DZ83" s="13">
        <f t="shared" si="246"/>
        <v>0</v>
      </c>
      <c r="EA83" s="43">
        <f t="shared" si="185"/>
        <v>0</v>
      </c>
      <c r="EB83" s="13">
        <f ca="1">'13年1-9支出明细'!BD78/9*12</f>
        <v>0</v>
      </c>
      <c r="EC83" s="13">
        <f t="shared" si="247"/>
        <v>0</v>
      </c>
      <c r="ED83" s="43">
        <f t="shared" si="186"/>
        <v>0</v>
      </c>
      <c r="EE83" s="13">
        <f ca="1">'13年1-9支出明细'!BE78/9*12</f>
        <v>0</v>
      </c>
      <c r="EF83" s="13">
        <f t="shared" si="248"/>
        <v>0</v>
      </c>
      <c r="EG83" s="13">
        <v>0</v>
      </c>
      <c r="EH83" s="43">
        <f t="shared" si="187"/>
        <v>0</v>
      </c>
      <c r="EI83" s="13">
        <f ca="1">'13年1-9支出明细'!BG78/9*12</f>
        <v>0</v>
      </c>
      <c r="EJ83" s="13">
        <f t="shared" si="249"/>
        <v>0</v>
      </c>
      <c r="EK83" s="43">
        <f t="shared" si="188"/>
        <v>0</v>
      </c>
      <c r="EL83" s="13">
        <f ca="1">'13年1-9支出明细'!BH78/9*12</f>
        <v>0</v>
      </c>
      <c r="EM83" s="13">
        <f t="shared" si="250"/>
        <v>0</v>
      </c>
      <c r="EN83" s="43">
        <f t="shared" si="189"/>
        <v>0</v>
      </c>
      <c r="EO83" s="13">
        <f ca="1">'13年1-9支出明细'!BI78/9*12</f>
        <v>0</v>
      </c>
      <c r="EP83" s="13">
        <f t="shared" si="251"/>
        <v>0</v>
      </c>
      <c r="EQ83" s="43">
        <f t="shared" si="190"/>
        <v>0</v>
      </c>
      <c r="ER83" s="13">
        <f ca="1">'13年1-9支出明细'!BJ78/9*12</f>
        <v>0</v>
      </c>
      <c r="ES83" s="13">
        <f t="shared" si="252"/>
        <v>0</v>
      </c>
      <c r="ET83" s="43">
        <f t="shared" si="191"/>
        <v>0</v>
      </c>
      <c r="EU83" s="13">
        <f ca="1">'13年1-9支出明细'!BK78/9*12</f>
        <v>0</v>
      </c>
      <c r="EV83" s="13">
        <f t="shared" si="253"/>
        <v>0</v>
      </c>
      <c r="EW83" s="43">
        <f t="shared" si="192"/>
        <v>0</v>
      </c>
      <c r="EX83" s="13">
        <f ca="1">'13年1-9支出明细'!BL78/9*12</f>
        <v>0</v>
      </c>
      <c r="EY83" s="13">
        <f t="shared" si="254"/>
        <v>0</v>
      </c>
      <c r="EZ83" s="43">
        <f t="shared" si="193"/>
        <v>0</v>
      </c>
      <c r="FA83" s="13">
        <f ca="1">'13年1-9支出明细'!BM78/9*12</f>
        <v>0</v>
      </c>
      <c r="FB83" s="13">
        <f t="shared" si="255"/>
        <v>0</v>
      </c>
      <c r="FC83" s="43">
        <f t="shared" si="194"/>
        <v>0</v>
      </c>
      <c r="FD83" s="13">
        <f ca="1">'13年1-9支出明细'!BN78/9*12</f>
        <v>0</v>
      </c>
      <c r="FE83" s="13">
        <f ca="1">Sheet2!EX77+Sheet2!BF77</f>
        <v>0</v>
      </c>
      <c r="FF83" s="13">
        <f t="shared" si="256"/>
        <v>0</v>
      </c>
      <c r="FG83" s="43">
        <f t="shared" si="195"/>
        <v>0</v>
      </c>
      <c r="FH83" s="13">
        <f ca="1">'13年1-9支出明细'!BP78/9*12</f>
        <v>0</v>
      </c>
      <c r="FI83" s="13">
        <f t="shared" si="257"/>
        <v>0</v>
      </c>
      <c r="FJ83" s="43">
        <f t="shared" si="196"/>
        <v>0</v>
      </c>
      <c r="FK83" s="13">
        <f ca="1">'13年1-9支出明细'!BQ78/9*12</f>
        <v>0</v>
      </c>
      <c r="FL83" s="13">
        <f t="shared" si="258"/>
        <v>0</v>
      </c>
      <c r="FM83" s="43">
        <f t="shared" si="197"/>
        <v>0</v>
      </c>
      <c r="FN83" s="13">
        <f ca="1">'13年1-9支出明细'!BR78/9*12</f>
        <v>0</v>
      </c>
      <c r="FO83" s="13">
        <v>0</v>
      </c>
      <c r="FP83" s="13"/>
      <c r="FQ83" s="43"/>
      <c r="FR83" s="13">
        <f ca="1">'13年1-9支出明细'!BT78/9*12</f>
        <v>0</v>
      </c>
      <c r="FS83" s="13">
        <f t="shared" si="259"/>
        <v>0</v>
      </c>
      <c r="FT83" s="43">
        <f t="shared" si="198"/>
        <v>0</v>
      </c>
      <c r="FU83" s="12">
        <f ca="1">'13年1-9支出明细'!BU78/9*12</f>
        <v>40543.959999999992</v>
      </c>
      <c r="FV83" s="12">
        <f t="shared" si="260"/>
        <v>49317.745783260194</v>
      </c>
      <c r="FW83" s="43">
        <f t="shared" si="199"/>
        <v>1.401309204831408E-3</v>
      </c>
      <c r="FX83" s="12">
        <f ca="1">'13年1-9支出明细'!BV78/9*12</f>
        <v>0</v>
      </c>
      <c r="FY83" s="12">
        <f t="shared" si="261"/>
        <v>0</v>
      </c>
      <c r="FZ83" s="43">
        <f t="shared" si="200"/>
        <v>0</v>
      </c>
      <c r="GA83" s="12">
        <f ca="1">'13年1-9支出明细'!BW78/9*12</f>
        <v>0</v>
      </c>
      <c r="GB83" s="12">
        <f t="shared" si="262"/>
        <v>0</v>
      </c>
      <c r="GC83" s="43">
        <f t="shared" si="201"/>
        <v>0</v>
      </c>
      <c r="GD83" s="12">
        <f ca="1">'13年1-9支出明细'!BX78/9*12</f>
        <v>0</v>
      </c>
      <c r="GE83" s="12">
        <f t="shared" si="263"/>
        <v>0</v>
      </c>
      <c r="GF83" s="43">
        <f t="shared" si="202"/>
        <v>0</v>
      </c>
      <c r="GG83" s="27">
        <f t="shared" si="148"/>
        <v>0</v>
      </c>
      <c r="GH83" s="27">
        <f t="shared" si="264"/>
        <v>0</v>
      </c>
      <c r="GI83" s="43">
        <f t="shared" si="203"/>
        <v>0</v>
      </c>
      <c r="GJ83" s="13">
        <f ca="1">'13年1-9支出明细'!BZ78/9*12</f>
        <v>0</v>
      </c>
      <c r="GK83" s="13">
        <f t="shared" si="265"/>
        <v>0</v>
      </c>
      <c r="GL83" s="43">
        <f t="shared" si="204"/>
        <v>0</v>
      </c>
      <c r="GM83" s="13">
        <f ca="1">'13年1-9支出明细'!CA78/9*12</f>
        <v>0</v>
      </c>
      <c r="GN83" s="13">
        <f t="shared" si="266"/>
        <v>0</v>
      </c>
      <c r="GO83" s="43">
        <f t="shared" si="205"/>
        <v>0</v>
      </c>
      <c r="GP83" s="13">
        <f ca="1">'13年1-9支出明细'!CB78/9*12</f>
        <v>0</v>
      </c>
      <c r="GQ83" s="13"/>
      <c r="GR83" s="40"/>
      <c r="GS83" s="13">
        <f ca="1">'13年1-9支出明细'!CC78/9*12</f>
        <v>0</v>
      </c>
      <c r="GT83" s="13">
        <f t="shared" si="267"/>
        <v>0</v>
      </c>
      <c r="GU83" s="43">
        <f t="shared" si="206"/>
        <v>0</v>
      </c>
      <c r="GV83" s="13">
        <f ca="1">'13年1-9支出明细'!CD78/9*12</f>
        <v>0</v>
      </c>
      <c r="GW83" s="13">
        <f t="shared" si="268"/>
        <v>0</v>
      </c>
      <c r="GX83" s="56">
        <f t="shared" si="207"/>
        <v>0</v>
      </c>
    </row>
    <row r="84" spans="1:206">
      <c r="A84" s="18">
        <v>209</v>
      </c>
      <c r="B84" s="3" t="s">
        <v>557</v>
      </c>
      <c r="C84" s="3" t="s">
        <v>373</v>
      </c>
      <c r="D84" s="12">
        <f t="shared" si="143"/>
        <v>154096.61999999997</v>
      </c>
      <c r="E84" s="12">
        <f t="shared" si="144"/>
        <v>151675.79999999999</v>
      </c>
      <c r="F84" s="13">
        <v>104604</v>
      </c>
      <c r="G84" s="26">
        <f t="shared" si="208"/>
        <v>127240.49352633912</v>
      </c>
      <c r="H84" s="40">
        <f t="shared" si="209"/>
        <v>1.531534285671115E-3</v>
      </c>
      <c r="I84" s="13">
        <v>0</v>
      </c>
      <c r="J84" s="13">
        <f t="shared" si="210"/>
        <v>0</v>
      </c>
      <c r="K84" s="40">
        <f t="shared" si="149"/>
        <v>0</v>
      </c>
      <c r="L84" s="13">
        <v>47071.8</v>
      </c>
      <c r="M84" s="13">
        <f t="shared" si="211"/>
        <v>57258.222086852598</v>
      </c>
      <c r="N84" s="40">
        <f t="shared" si="150"/>
        <v>1.5315342856711152E-3</v>
      </c>
      <c r="O84" s="13">
        <f ca="1">'13年1-9支出明细'!I79/9*12</f>
        <v>0</v>
      </c>
      <c r="P84" s="13">
        <v>0</v>
      </c>
      <c r="Q84" s="13">
        <f t="shared" si="212"/>
        <v>0</v>
      </c>
      <c r="R84" s="43">
        <f t="shared" si="151"/>
        <v>0</v>
      </c>
      <c r="S84" s="13">
        <f ca="1">'13年1-9支出明细'!K79/9*12</f>
        <v>0</v>
      </c>
      <c r="T84" s="13">
        <f t="shared" si="213"/>
        <v>0</v>
      </c>
      <c r="U84" s="43">
        <f t="shared" si="152"/>
        <v>0</v>
      </c>
      <c r="V84" s="13">
        <f ca="1">'13年1-9支出明细'!L79/9*12</f>
        <v>0</v>
      </c>
      <c r="W84" s="13">
        <f t="shared" si="214"/>
        <v>0</v>
      </c>
      <c r="X84" s="43">
        <f t="shared" si="153"/>
        <v>0</v>
      </c>
      <c r="Y84" s="13">
        <f ca="1">'13年1-9支出明细'!M79/9*12</f>
        <v>0</v>
      </c>
      <c r="Z84" s="13">
        <f t="shared" si="215"/>
        <v>0</v>
      </c>
      <c r="AA84" s="43">
        <f t="shared" si="154"/>
        <v>0</v>
      </c>
      <c r="AB84" s="13">
        <f ca="1">'13年1-9支出明细'!N79/9*12</f>
        <v>0</v>
      </c>
      <c r="AC84" s="13">
        <f t="shared" si="216"/>
        <v>0</v>
      </c>
      <c r="AD84" s="43">
        <f t="shared" si="155"/>
        <v>0</v>
      </c>
      <c r="AE84" s="13">
        <f ca="1">'13年1-9支出明细'!O79/9*12</f>
        <v>0</v>
      </c>
      <c r="AF84" s="13">
        <f t="shared" si="217"/>
        <v>0</v>
      </c>
      <c r="AG84" s="43">
        <f t="shared" si="156"/>
        <v>0</v>
      </c>
      <c r="AH84" s="13">
        <f ca="1">'13年1-9支出明细'!P79/9*12</f>
        <v>0</v>
      </c>
      <c r="AI84" s="13">
        <f t="shared" si="218"/>
        <v>0</v>
      </c>
      <c r="AJ84" s="43">
        <f t="shared" si="157"/>
        <v>0</v>
      </c>
      <c r="AK84" s="13">
        <f ca="1">'13年1-9支出明细'!Q79/9*12</f>
        <v>0</v>
      </c>
      <c r="AL84" s="13">
        <f t="shared" si="219"/>
        <v>0</v>
      </c>
      <c r="AM84" s="43">
        <f t="shared" si="158"/>
        <v>0</v>
      </c>
      <c r="AN84" s="13">
        <f ca="1">'13年1-9支出明细'!R79/9*12</f>
        <v>0</v>
      </c>
      <c r="AO84" s="13">
        <f t="shared" si="220"/>
        <v>0</v>
      </c>
      <c r="AP84" s="43">
        <f t="shared" si="159"/>
        <v>0</v>
      </c>
      <c r="AQ84" s="13">
        <f ca="1">'13年1-9支出明细'!S79/9*12</f>
        <v>0</v>
      </c>
      <c r="AR84" s="13">
        <f t="shared" si="221"/>
        <v>0</v>
      </c>
      <c r="AS84" s="43">
        <f t="shared" si="160"/>
        <v>0</v>
      </c>
      <c r="AT84" s="12">
        <f t="shared" si="222"/>
        <v>401.3</v>
      </c>
      <c r="AU84" s="31">
        <f t="shared" si="223"/>
        <v>488.14204095560285</v>
      </c>
      <c r="AV84" s="43">
        <f t="shared" si="161"/>
        <v>3.8440604244449911E-6</v>
      </c>
      <c r="AW84" s="13">
        <f ca="1">'13年1-9支出明细'!U79/9*12</f>
        <v>0</v>
      </c>
      <c r="AX84" s="13">
        <f t="shared" si="224"/>
        <v>0</v>
      </c>
      <c r="AY84" s="43">
        <f t="shared" si="162"/>
        <v>0</v>
      </c>
      <c r="AZ84" s="13">
        <f ca="1">'13年1-9支出明细'!V79/9*12</f>
        <v>0</v>
      </c>
      <c r="BA84" s="13">
        <f t="shared" si="225"/>
        <v>0</v>
      </c>
      <c r="BB84" s="43">
        <f t="shared" si="163"/>
        <v>0</v>
      </c>
      <c r="BC84" s="13">
        <f ca="1">'13年1-9支出明细'!W79/9*12</f>
        <v>0</v>
      </c>
      <c r="BD84" s="13">
        <f t="shared" si="226"/>
        <v>0</v>
      </c>
      <c r="BE84" s="43">
        <f t="shared" si="164"/>
        <v>0</v>
      </c>
      <c r="BF84" s="13">
        <f ca="1">'13年1-9支出明细'!X79/9*12</f>
        <v>0</v>
      </c>
      <c r="BG84" s="13">
        <f t="shared" si="227"/>
        <v>0</v>
      </c>
      <c r="BH84" s="43">
        <f t="shared" si="165"/>
        <v>0</v>
      </c>
      <c r="BI84" s="13">
        <f ca="1">'13年1-9支出明细'!Y79/9*12</f>
        <v>0</v>
      </c>
      <c r="BJ84" s="13">
        <f t="shared" si="228"/>
        <v>0</v>
      </c>
      <c r="BK84" s="43">
        <f t="shared" si="166"/>
        <v>0</v>
      </c>
      <c r="BL84" s="13">
        <f ca="1">'13年1-9支出明细'!Z79/9*12</f>
        <v>0</v>
      </c>
      <c r="BM84" s="13">
        <f ca="1">Sheet2!EP78+Sheet2!V78</f>
        <v>401.3</v>
      </c>
      <c r="BN84" s="13">
        <f t="shared" si="229"/>
        <v>0</v>
      </c>
      <c r="BO84" s="43">
        <f t="shared" si="167"/>
        <v>0</v>
      </c>
      <c r="BP84" s="13">
        <f ca="1">'13年1-9支出明细'!AB79/9*12</f>
        <v>535.06666666666661</v>
      </c>
      <c r="BQ84" s="13">
        <f t="shared" si="230"/>
        <v>650.85605460747047</v>
      </c>
      <c r="BR84" s="43">
        <f t="shared" si="168"/>
        <v>1.1804568818194699E-4</v>
      </c>
      <c r="BS84" s="13">
        <f ca="1">'13年1-9支出明细'!AC79/9*12</f>
        <v>0</v>
      </c>
      <c r="BT84" s="13">
        <f t="shared" si="231"/>
        <v>0</v>
      </c>
      <c r="BU84" s="43">
        <f t="shared" si="169"/>
        <v>0</v>
      </c>
      <c r="BV84" s="12">
        <f t="shared" si="269"/>
        <v>0</v>
      </c>
      <c r="BW84" s="30">
        <f t="shared" si="232"/>
        <v>0</v>
      </c>
      <c r="BX84" s="43">
        <f t="shared" si="170"/>
        <v>0</v>
      </c>
      <c r="BY84" s="13">
        <f ca="1">'13年1-9支出明细'!AE79/9*12</f>
        <v>0</v>
      </c>
      <c r="BZ84" s="13">
        <f t="shared" si="233"/>
        <v>0</v>
      </c>
      <c r="CA84" s="43">
        <f t="shared" si="171"/>
        <v>0</v>
      </c>
      <c r="CB84" s="13">
        <f ca="1">'13年1-9支出明细'!AF79/9*12</f>
        <v>0</v>
      </c>
      <c r="CC84" s="13">
        <f ca="1">Sheet2!BP78+Sheet2!ET78</f>
        <v>0</v>
      </c>
      <c r="CD84" s="13">
        <f t="shared" si="234"/>
        <v>0</v>
      </c>
      <c r="CE84" s="43">
        <f t="shared" si="172"/>
        <v>0</v>
      </c>
      <c r="CF84" s="12">
        <f t="shared" si="147"/>
        <v>0</v>
      </c>
      <c r="CG84" s="30">
        <f t="shared" si="235"/>
        <v>0</v>
      </c>
      <c r="CH84" s="43">
        <f t="shared" si="173"/>
        <v>0</v>
      </c>
      <c r="CI84" s="13">
        <f ca="1">'13年1-9支出明细'!AI79/9*12</f>
        <v>0</v>
      </c>
      <c r="CJ84" s="13">
        <f t="shared" si="236"/>
        <v>0</v>
      </c>
      <c r="CK84" s="43">
        <f t="shared" si="174"/>
        <v>0</v>
      </c>
      <c r="CL84" s="13">
        <f ca="1">'13年1-9支出明细'!AJ79/9*12</f>
        <v>0</v>
      </c>
      <c r="CM84" s="13">
        <f t="shared" si="237"/>
        <v>0</v>
      </c>
      <c r="CN84" s="43">
        <f t="shared" si="175"/>
        <v>0</v>
      </c>
      <c r="CO84" s="13">
        <f ca="1">'13年1-9支出明细'!AK79/9*12</f>
        <v>0</v>
      </c>
      <c r="CP84" s="13">
        <f t="shared" si="238"/>
        <v>0</v>
      </c>
      <c r="CQ84" s="43">
        <f t="shared" si="176"/>
        <v>0</v>
      </c>
      <c r="CR84" s="13">
        <f ca="1">'13年1-9支出明细'!AL79/9*12</f>
        <v>0</v>
      </c>
      <c r="CS84" s="13">
        <f t="shared" si="239"/>
        <v>0</v>
      </c>
      <c r="CT84" s="43">
        <f t="shared" si="177"/>
        <v>0</v>
      </c>
      <c r="CU84" s="13">
        <f ca="1">'13年1-9支出明细'!AM79/9*12</f>
        <v>0</v>
      </c>
      <c r="CV84" s="13">
        <f t="shared" si="240"/>
        <v>0</v>
      </c>
      <c r="CW84" s="43">
        <f t="shared" si="178"/>
        <v>0</v>
      </c>
      <c r="CX84" s="13">
        <f ca="1">'13年1-9支出明细'!AN79/9*12</f>
        <v>0</v>
      </c>
      <c r="CY84" s="13">
        <f t="shared" si="241"/>
        <v>0</v>
      </c>
      <c r="CZ84" s="13">
        <f ca="1">Sheet2!DG78+Sheet2!AD78</f>
        <v>0</v>
      </c>
      <c r="DA84" s="43">
        <f t="shared" si="179"/>
        <v>0</v>
      </c>
      <c r="DB84" s="13">
        <f ca="1">'13年1-9支出明细'!AP79/9*12</f>
        <v>0</v>
      </c>
      <c r="DC84" s="13">
        <f t="shared" si="242"/>
        <v>0</v>
      </c>
      <c r="DD84" s="43">
        <f t="shared" si="180"/>
        <v>0</v>
      </c>
      <c r="DE84" s="13">
        <f ca="1">'13年1-9支出明细'!AQ79/9*12</f>
        <v>0</v>
      </c>
      <c r="DF84" s="13">
        <f t="shared" si="243"/>
        <v>0</v>
      </c>
      <c r="DG84" s="43">
        <f t="shared" si="181"/>
        <v>0</v>
      </c>
      <c r="DH84" s="13">
        <f ca="1">'13年1-9支出明细'!AR79/9*12</f>
        <v>0</v>
      </c>
      <c r="DI84" s="13">
        <f ca="1">Sheet2!DK78+Sheet2!AH78</f>
        <v>0</v>
      </c>
      <c r="DJ84" s="13"/>
      <c r="DK84" s="43">
        <f t="shared" si="182"/>
        <v>0</v>
      </c>
      <c r="DL84" s="13">
        <f ca="1">'13年1-9支出明细'!AT79/9*12</f>
        <v>0</v>
      </c>
      <c r="DM84" s="13">
        <f t="shared" si="244"/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43">
        <f t="shared" si="183"/>
        <v>0</v>
      </c>
      <c r="DV84" s="13">
        <f ca="1">'13年1-9支出明细'!BB79/9*12</f>
        <v>0</v>
      </c>
      <c r="DW84" s="13">
        <f t="shared" si="245"/>
        <v>0</v>
      </c>
      <c r="DX84" s="43">
        <f t="shared" si="184"/>
        <v>0</v>
      </c>
      <c r="DY84" s="13">
        <f ca="1">'13年1-9支出明细'!BC79/9*12</f>
        <v>0</v>
      </c>
      <c r="DZ84" s="13">
        <f t="shared" si="246"/>
        <v>0</v>
      </c>
      <c r="EA84" s="43">
        <f t="shared" si="185"/>
        <v>0</v>
      </c>
      <c r="EB84" s="13">
        <f ca="1">'13年1-9支出明细'!BD79/9*12</f>
        <v>0</v>
      </c>
      <c r="EC84" s="13">
        <f t="shared" si="247"/>
        <v>0</v>
      </c>
      <c r="ED84" s="43">
        <f t="shared" si="186"/>
        <v>0</v>
      </c>
      <c r="EE84" s="13">
        <f ca="1">'13年1-9支出明细'!BE79/9*12</f>
        <v>0</v>
      </c>
      <c r="EF84" s="13">
        <f t="shared" si="248"/>
        <v>0</v>
      </c>
      <c r="EG84" s="13">
        <v>0</v>
      </c>
      <c r="EH84" s="43">
        <f t="shared" si="187"/>
        <v>0</v>
      </c>
      <c r="EI84" s="13">
        <f ca="1">'13年1-9支出明细'!BG79/9*12</f>
        <v>0</v>
      </c>
      <c r="EJ84" s="13">
        <f t="shared" si="249"/>
        <v>0</v>
      </c>
      <c r="EK84" s="43">
        <f t="shared" si="188"/>
        <v>0</v>
      </c>
      <c r="EL84" s="13">
        <f ca="1">'13年1-9支出明细'!BH79/9*12</f>
        <v>0</v>
      </c>
      <c r="EM84" s="13">
        <f t="shared" si="250"/>
        <v>0</v>
      </c>
      <c r="EN84" s="43">
        <f t="shared" si="189"/>
        <v>0</v>
      </c>
      <c r="EO84" s="13">
        <f ca="1">'13年1-9支出明细'!BI79/9*12</f>
        <v>0</v>
      </c>
      <c r="EP84" s="13">
        <f t="shared" si="251"/>
        <v>0</v>
      </c>
      <c r="EQ84" s="43">
        <f t="shared" si="190"/>
        <v>0</v>
      </c>
      <c r="ER84" s="13">
        <f ca="1">'13年1-9支出明细'!BJ79/9*12</f>
        <v>0</v>
      </c>
      <c r="ES84" s="13">
        <f t="shared" si="252"/>
        <v>0</v>
      </c>
      <c r="ET84" s="43">
        <f t="shared" si="191"/>
        <v>0</v>
      </c>
      <c r="EU84" s="13">
        <f ca="1">'13年1-9支出明细'!BK79/9*12</f>
        <v>0</v>
      </c>
      <c r="EV84" s="13">
        <f t="shared" si="253"/>
        <v>0</v>
      </c>
      <c r="EW84" s="43">
        <f t="shared" si="192"/>
        <v>0</v>
      </c>
      <c r="EX84" s="13">
        <f ca="1">'13年1-9支出明细'!BL79/9*12</f>
        <v>0</v>
      </c>
      <c r="EY84" s="13">
        <f t="shared" si="254"/>
        <v>0</v>
      </c>
      <c r="EZ84" s="43">
        <f t="shared" si="193"/>
        <v>0</v>
      </c>
      <c r="FA84" s="13">
        <f ca="1">'13年1-9支出明细'!BM79/9*12</f>
        <v>0</v>
      </c>
      <c r="FB84" s="13">
        <f t="shared" si="255"/>
        <v>0</v>
      </c>
      <c r="FC84" s="43">
        <f t="shared" si="194"/>
        <v>0</v>
      </c>
      <c r="FD84" s="13">
        <f ca="1">'13年1-9支出明细'!BN79/9*12</f>
        <v>0</v>
      </c>
      <c r="FE84" s="13">
        <f ca="1">Sheet2!EX78+Sheet2!BF78</f>
        <v>0</v>
      </c>
      <c r="FF84" s="13">
        <f t="shared" si="256"/>
        <v>0</v>
      </c>
      <c r="FG84" s="43">
        <f t="shared" si="195"/>
        <v>0</v>
      </c>
      <c r="FH84" s="13">
        <f ca="1">'13年1-9支出明细'!BP79/9*12</f>
        <v>0</v>
      </c>
      <c r="FI84" s="13">
        <f t="shared" si="257"/>
        <v>0</v>
      </c>
      <c r="FJ84" s="43">
        <f t="shared" si="196"/>
        <v>0</v>
      </c>
      <c r="FK84" s="13">
        <f ca="1">'13年1-9支出明细'!BQ79/9*12</f>
        <v>0</v>
      </c>
      <c r="FL84" s="13">
        <f t="shared" si="258"/>
        <v>0</v>
      </c>
      <c r="FM84" s="43">
        <f t="shared" si="197"/>
        <v>0</v>
      </c>
      <c r="FN84" s="13">
        <f ca="1">'13年1-9支出明细'!BR79/9*12</f>
        <v>0</v>
      </c>
      <c r="FO84" s="13">
        <v>0</v>
      </c>
      <c r="FP84" s="13"/>
      <c r="FQ84" s="43"/>
      <c r="FR84" s="13">
        <f ca="1">'13年1-9支出明细'!BT79/9*12</f>
        <v>0</v>
      </c>
      <c r="FS84" s="13">
        <f t="shared" si="259"/>
        <v>0</v>
      </c>
      <c r="FT84" s="43">
        <f t="shared" si="198"/>
        <v>0</v>
      </c>
      <c r="FU84" s="12">
        <f ca="1">'13年1-9支出明细'!BU79/9*12</f>
        <v>2019.5200000000002</v>
      </c>
      <c r="FV84" s="12">
        <f t="shared" si="260"/>
        <v>2456.5477561690982</v>
      </c>
      <c r="FW84" s="43">
        <f t="shared" si="199"/>
        <v>6.9800087740347176E-5</v>
      </c>
      <c r="FX84" s="12">
        <f ca="1">'13年1-9支出明细'!BV79/9*12</f>
        <v>0</v>
      </c>
      <c r="FY84" s="12">
        <f t="shared" si="261"/>
        <v>0</v>
      </c>
      <c r="FZ84" s="43">
        <f t="shared" si="200"/>
        <v>0</v>
      </c>
      <c r="GA84" s="12">
        <f ca="1">'13年1-9支出明细'!BW79/9*12</f>
        <v>0</v>
      </c>
      <c r="GB84" s="12">
        <f t="shared" si="262"/>
        <v>0</v>
      </c>
      <c r="GC84" s="43">
        <f t="shared" si="201"/>
        <v>0</v>
      </c>
      <c r="GD84" s="12">
        <f ca="1">'13年1-9支出明细'!BX79/9*12</f>
        <v>0</v>
      </c>
      <c r="GE84" s="12">
        <f t="shared" si="263"/>
        <v>0</v>
      </c>
      <c r="GF84" s="43">
        <f t="shared" si="202"/>
        <v>0</v>
      </c>
      <c r="GG84" s="27">
        <f t="shared" si="148"/>
        <v>0</v>
      </c>
      <c r="GH84" s="27">
        <f t="shared" si="264"/>
        <v>0</v>
      </c>
      <c r="GI84" s="43">
        <f t="shared" si="203"/>
        <v>0</v>
      </c>
      <c r="GJ84" s="13">
        <f ca="1">'13年1-9支出明细'!BZ79/9*12</f>
        <v>0</v>
      </c>
      <c r="GK84" s="13">
        <f t="shared" si="265"/>
        <v>0</v>
      </c>
      <c r="GL84" s="43">
        <f t="shared" si="204"/>
        <v>0</v>
      </c>
      <c r="GM84" s="13">
        <f ca="1">'13年1-9支出明细'!CA79/9*12</f>
        <v>0</v>
      </c>
      <c r="GN84" s="13">
        <f t="shared" si="266"/>
        <v>0</v>
      </c>
      <c r="GO84" s="43">
        <f t="shared" si="205"/>
        <v>0</v>
      </c>
      <c r="GP84" s="13">
        <f ca="1">'13年1-9支出明细'!CB79/9*12</f>
        <v>0</v>
      </c>
      <c r="GQ84" s="13"/>
      <c r="GR84" s="40"/>
      <c r="GS84" s="13">
        <f ca="1">'13年1-9支出明细'!CC79/9*12</f>
        <v>0</v>
      </c>
      <c r="GT84" s="13">
        <f t="shared" si="267"/>
        <v>0</v>
      </c>
      <c r="GU84" s="43">
        <f t="shared" si="206"/>
        <v>0</v>
      </c>
      <c r="GV84" s="13">
        <f ca="1">'13年1-9支出明细'!CD79/9*12</f>
        <v>0</v>
      </c>
      <c r="GW84" s="13">
        <f t="shared" si="268"/>
        <v>0</v>
      </c>
      <c r="GX84" s="56">
        <f t="shared" si="207"/>
        <v>0</v>
      </c>
    </row>
    <row r="85" spans="1:206">
      <c r="A85" s="18">
        <v>210</v>
      </c>
      <c r="B85" s="3" t="s">
        <v>558</v>
      </c>
      <c r="C85" s="3" t="s">
        <v>374</v>
      </c>
      <c r="D85" s="12">
        <f t="shared" si="143"/>
        <v>427546.5033333333</v>
      </c>
      <c r="E85" s="12">
        <f t="shared" si="144"/>
        <v>356190.53333333333</v>
      </c>
      <c r="F85" s="13">
        <v>232536</v>
      </c>
      <c r="G85" s="26">
        <f t="shared" si="208"/>
        <v>282857.20816260175</v>
      </c>
      <c r="H85" s="40">
        <f t="shared" si="209"/>
        <v>3.4046198678140262E-3</v>
      </c>
      <c r="I85" s="13">
        <v>0</v>
      </c>
      <c r="J85" s="13">
        <f t="shared" si="210"/>
        <v>0</v>
      </c>
      <c r="K85" s="40">
        <f t="shared" si="149"/>
        <v>0</v>
      </c>
      <c r="L85" s="13">
        <v>104641.2</v>
      </c>
      <c r="M85" s="13">
        <f t="shared" si="211"/>
        <v>127285.74367317079</v>
      </c>
      <c r="N85" s="40">
        <f t="shared" si="150"/>
        <v>3.4046198678140266E-3</v>
      </c>
      <c r="O85" s="13">
        <f ca="1">'13年1-9支出明细'!I80/9*12</f>
        <v>14613.333333333334</v>
      </c>
      <c r="P85" s="13">
        <v>2800</v>
      </c>
      <c r="Q85" s="13">
        <f t="shared" si="212"/>
        <v>17775.684920253869</v>
      </c>
      <c r="R85" s="43">
        <f t="shared" si="151"/>
        <v>2.1889420479590015E-3</v>
      </c>
      <c r="S85" s="13">
        <f ca="1">'13年1-9支出明细'!K80/9*12</f>
        <v>4400</v>
      </c>
      <c r="T85" s="13">
        <f t="shared" si="213"/>
        <v>5352.1679048209635</v>
      </c>
      <c r="U85" s="43">
        <f t="shared" si="152"/>
        <v>1.8067213318492667E-3</v>
      </c>
      <c r="V85" s="13">
        <f ca="1">'13年1-9支出明细'!L80/9*12</f>
        <v>0</v>
      </c>
      <c r="W85" s="13">
        <f t="shared" si="214"/>
        <v>0</v>
      </c>
      <c r="X85" s="43">
        <f t="shared" si="153"/>
        <v>0</v>
      </c>
      <c r="Y85" s="13">
        <f ca="1">'13年1-9支出明细'!M80/9*12</f>
        <v>0</v>
      </c>
      <c r="Z85" s="13">
        <f t="shared" si="215"/>
        <v>0</v>
      </c>
      <c r="AA85" s="43">
        <f t="shared" si="154"/>
        <v>0</v>
      </c>
      <c r="AB85" s="13">
        <f ca="1">'13年1-9支出明细'!N80/9*12</f>
        <v>0</v>
      </c>
      <c r="AC85" s="13">
        <f t="shared" si="216"/>
        <v>0</v>
      </c>
      <c r="AD85" s="43">
        <f t="shared" si="155"/>
        <v>0</v>
      </c>
      <c r="AE85" s="13">
        <f ca="1">'13年1-9支出明细'!O80/9*12</f>
        <v>0</v>
      </c>
      <c r="AF85" s="13">
        <f t="shared" si="217"/>
        <v>0</v>
      </c>
      <c r="AG85" s="43">
        <f t="shared" si="156"/>
        <v>0</v>
      </c>
      <c r="AH85" s="13">
        <f ca="1">'13年1-9支出明细'!P80/9*12</f>
        <v>0</v>
      </c>
      <c r="AI85" s="13">
        <f t="shared" si="218"/>
        <v>0</v>
      </c>
      <c r="AJ85" s="43">
        <f t="shared" si="157"/>
        <v>0</v>
      </c>
      <c r="AK85" s="13">
        <f ca="1">'13年1-9支出明细'!Q80/9*12</f>
        <v>0</v>
      </c>
      <c r="AL85" s="13">
        <f t="shared" si="219"/>
        <v>0</v>
      </c>
      <c r="AM85" s="43">
        <f t="shared" si="158"/>
        <v>0</v>
      </c>
      <c r="AN85" s="13">
        <f ca="1">'13年1-9支出明细'!R80/9*12</f>
        <v>0</v>
      </c>
      <c r="AO85" s="13">
        <f t="shared" si="220"/>
        <v>0</v>
      </c>
      <c r="AP85" s="43">
        <f t="shared" si="159"/>
        <v>0</v>
      </c>
      <c r="AQ85" s="13">
        <f ca="1">'13年1-9支出明细'!S80/9*12</f>
        <v>0</v>
      </c>
      <c r="AR85" s="13">
        <f t="shared" si="221"/>
        <v>0</v>
      </c>
      <c r="AS85" s="43">
        <f t="shared" si="160"/>
        <v>0</v>
      </c>
      <c r="AT85" s="12">
        <f t="shared" si="222"/>
        <v>748.69</v>
      </c>
      <c r="AU85" s="31">
        <f t="shared" si="223"/>
        <v>910.70786105918353</v>
      </c>
      <c r="AV85" s="43">
        <f t="shared" si="161"/>
        <v>7.1717159212004003E-6</v>
      </c>
      <c r="AW85" s="13">
        <f ca="1">'13年1-9支出明细'!U80/9*12</f>
        <v>0</v>
      </c>
      <c r="AX85" s="13">
        <f t="shared" si="224"/>
        <v>0</v>
      </c>
      <c r="AY85" s="43">
        <f t="shared" si="162"/>
        <v>0</v>
      </c>
      <c r="AZ85" s="13">
        <f ca="1">'13年1-9支出明细'!V80/9*12</f>
        <v>0</v>
      </c>
      <c r="BA85" s="13">
        <f t="shared" si="225"/>
        <v>0</v>
      </c>
      <c r="BB85" s="43">
        <f t="shared" si="163"/>
        <v>0</v>
      </c>
      <c r="BC85" s="13">
        <f ca="1">'13年1-9支出明细'!W80/9*12</f>
        <v>0</v>
      </c>
      <c r="BD85" s="13">
        <f t="shared" si="226"/>
        <v>0</v>
      </c>
      <c r="BE85" s="43">
        <f t="shared" si="164"/>
        <v>0</v>
      </c>
      <c r="BF85" s="13">
        <f ca="1">'13年1-9支出明细'!X80/9*12</f>
        <v>0</v>
      </c>
      <c r="BG85" s="13">
        <f t="shared" si="227"/>
        <v>0</v>
      </c>
      <c r="BH85" s="43">
        <f t="shared" si="165"/>
        <v>0</v>
      </c>
      <c r="BI85" s="13">
        <f ca="1">'13年1-9支出明细'!Y80/9*12</f>
        <v>0</v>
      </c>
      <c r="BJ85" s="13">
        <f t="shared" si="228"/>
        <v>0</v>
      </c>
      <c r="BK85" s="43">
        <f t="shared" si="166"/>
        <v>0</v>
      </c>
      <c r="BL85" s="13">
        <f ca="1">'13年1-9支出明细'!Z80/9*12</f>
        <v>0</v>
      </c>
      <c r="BM85" s="13">
        <f ca="1">Sheet2!EP79+Sheet2!V79</f>
        <v>748.69</v>
      </c>
      <c r="BN85" s="13">
        <f t="shared" si="229"/>
        <v>0</v>
      </c>
      <c r="BO85" s="43">
        <f t="shared" si="167"/>
        <v>0</v>
      </c>
      <c r="BP85" s="13">
        <f ca="1">'13年1-9支出明细'!AB80/9*12</f>
        <v>998.25333333333333</v>
      </c>
      <c r="BQ85" s="13">
        <f t="shared" si="230"/>
        <v>1214.2771480789113</v>
      </c>
      <c r="BR85" s="43">
        <f t="shared" si="168"/>
        <v>2.2023330746309968E-4</v>
      </c>
      <c r="BS85" s="13">
        <f ca="1">'13年1-9支出明细'!AC80/9*12</f>
        <v>0</v>
      </c>
      <c r="BT85" s="13">
        <f t="shared" si="231"/>
        <v>0</v>
      </c>
      <c r="BU85" s="43">
        <f t="shared" si="169"/>
        <v>0</v>
      </c>
      <c r="BV85" s="12">
        <f t="shared" si="269"/>
        <v>0</v>
      </c>
      <c r="BW85" s="30">
        <f t="shared" si="232"/>
        <v>0</v>
      </c>
      <c r="BX85" s="43">
        <f t="shared" si="170"/>
        <v>0</v>
      </c>
      <c r="BY85" s="13">
        <f ca="1">'13年1-9支出明细'!AE80/9*12</f>
        <v>0</v>
      </c>
      <c r="BZ85" s="13">
        <f t="shared" si="233"/>
        <v>0</v>
      </c>
      <c r="CA85" s="43">
        <f t="shared" si="171"/>
        <v>0</v>
      </c>
      <c r="CB85" s="13">
        <f ca="1">'13年1-9支出明细'!AF80/9*12</f>
        <v>0</v>
      </c>
      <c r="CC85" s="13">
        <f ca="1">Sheet2!BP79+Sheet2!ET79</f>
        <v>0</v>
      </c>
      <c r="CD85" s="13">
        <f t="shared" si="234"/>
        <v>0</v>
      </c>
      <c r="CE85" s="43">
        <f t="shared" si="172"/>
        <v>0</v>
      </c>
      <c r="CF85" s="12">
        <f t="shared" si="147"/>
        <v>1812</v>
      </c>
      <c r="CG85" s="30">
        <f t="shared" si="235"/>
        <v>2204.1200553489971</v>
      </c>
      <c r="CH85" s="43">
        <f t="shared" si="173"/>
        <v>1.8671102974589726E-5</v>
      </c>
      <c r="CI85" s="13">
        <f ca="1">'13年1-9支出明细'!AI80/9*12</f>
        <v>0</v>
      </c>
      <c r="CJ85" s="13">
        <f t="shared" si="236"/>
        <v>0</v>
      </c>
      <c r="CK85" s="43">
        <f t="shared" si="174"/>
        <v>0</v>
      </c>
      <c r="CL85" s="13">
        <f ca="1">'13年1-9支出明细'!AJ80/9*12</f>
        <v>0</v>
      </c>
      <c r="CM85" s="13">
        <f t="shared" si="237"/>
        <v>0</v>
      </c>
      <c r="CN85" s="43">
        <f t="shared" si="175"/>
        <v>0</v>
      </c>
      <c r="CO85" s="13">
        <f ca="1">'13年1-9支出明细'!AK80/9*12</f>
        <v>0</v>
      </c>
      <c r="CP85" s="13">
        <f t="shared" si="238"/>
        <v>0</v>
      </c>
      <c r="CQ85" s="43">
        <f t="shared" si="176"/>
        <v>0</v>
      </c>
      <c r="CR85" s="13">
        <f ca="1">'13年1-9支出明细'!AL80/9*12</f>
        <v>0</v>
      </c>
      <c r="CS85" s="13">
        <f t="shared" si="239"/>
        <v>0</v>
      </c>
      <c r="CT85" s="43">
        <f t="shared" si="177"/>
        <v>0</v>
      </c>
      <c r="CU85" s="13">
        <f ca="1">'13年1-9支出明细'!AM80/9*12</f>
        <v>0</v>
      </c>
      <c r="CV85" s="13">
        <f t="shared" si="240"/>
        <v>0</v>
      </c>
      <c r="CW85" s="43">
        <f t="shared" si="178"/>
        <v>0</v>
      </c>
      <c r="CX85" s="13">
        <f ca="1">'13年1-9支出明细'!AN80/9*12</f>
        <v>0</v>
      </c>
      <c r="CY85" s="13">
        <f t="shared" si="241"/>
        <v>0</v>
      </c>
      <c r="CZ85" s="13">
        <f ca="1">Sheet2!DG79+Sheet2!AD79</f>
        <v>0</v>
      </c>
      <c r="DA85" s="43">
        <f t="shared" si="179"/>
        <v>0</v>
      </c>
      <c r="DB85" s="13">
        <f ca="1">'13年1-9支出明细'!AP80/9*12</f>
        <v>0</v>
      </c>
      <c r="DC85" s="13">
        <f t="shared" si="242"/>
        <v>0</v>
      </c>
      <c r="DD85" s="43">
        <f t="shared" si="180"/>
        <v>0</v>
      </c>
      <c r="DE85" s="13">
        <f ca="1">'13年1-9支出明细'!AQ80/9*12</f>
        <v>0</v>
      </c>
      <c r="DF85" s="13">
        <f t="shared" si="243"/>
        <v>0</v>
      </c>
      <c r="DG85" s="43">
        <f t="shared" si="181"/>
        <v>0</v>
      </c>
      <c r="DH85" s="13">
        <f ca="1">'13年1-9支出明细'!AR80/9*12</f>
        <v>0</v>
      </c>
      <c r="DI85" s="13">
        <f ca="1">Sheet2!DK79+Sheet2!AH79</f>
        <v>0</v>
      </c>
      <c r="DJ85" s="13"/>
      <c r="DK85" s="43">
        <f t="shared" si="182"/>
        <v>0</v>
      </c>
      <c r="DL85" s="13">
        <f ca="1">'13年1-9支出明细'!AT80/9*12</f>
        <v>0</v>
      </c>
      <c r="DM85" s="13">
        <f t="shared" si="244"/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43">
        <f t="shared" si="183"/>
        <v>0</v>
      </c>
      <c r="DV85" s="13">
        <f ca="1">'13年1-9支出明细'!BB80/9*12</f>
        <v>1545.3333333333333</v>
      </c>
      <c r="DW85" s="13">
        <f t="shared" si="245"/>
        <v>1879.7462429356051</v>
      </c>
      <c r="DX85" s="43">
        <f t="shared" si="184"/>
        <v>6.8312372024816439E-4</v>
      </c>
      <c r="DY85" s="13">
        <f ca="1">'13年1-9支出明细'!BC80/9*12</f>
        <v>0</v>
      </c>
      <c r="DZ85" s="13">
        <f t="shared" si="246"/>
        <v>0</v>
      </c>
      <c r="EA85" s="43">
        <f t="shared" si="185"/>
        <v>0</v>
      </c>
      <c r="EB85" s="13">
        <f ca="1">'13年1-9支出明细'!BD80/9*12</f>
        <v>0</v>
      </c>
      <c r="EC85" s="13">
        <f t="shared" si="247"/>
        <v>0</v>
      </c>
      <c r="ED85" s="43">
        <f t="shared" si="186"/>
        <v>0</v>
      </c>
      <c r="EE85" s="13">
        <f ca="1">'13年1-9支出明细'!BE80/9*12</f>
        <v>0</v>
      </c>
      <c r="EF85" s="13">
        <f t="shared" si="248"/>
        <v>0</v>
      </c>
      <c r="EG85" s="13">
        <v>0</v>
      </c>
      <c r="EH85" s="43">
        <f t="shared" si="187"/>
        <v>0</v>
      </c>
      <c r="EI85" s="13">
        <f ca="1">'13年1-9支出明细'!BG80/9*12</f>
        <v>0</v>
      </c>
      <c r="EJ85" s="13">
        <f t="shared" si="249"/>
        <v>0</v>
      </c>
      <c r="EK85" s="43">
        <f t="shared" si="188"/>
        <v>0</v>
      </c>
      <c r="EL85" s="13">
        <f ca="1">'13年1-9支出明细'!BH80/9*12</f>
        <v>0</v>
      </c>
      <c r="EM85" s="13">
        <f t="shared" si="250"/>
        <v>0</v>
      </c>
      <c r="EN85" s="43">
        <f t="shared" si="189"/>
        <v>0</v>
      </c>
      <c r="EO85" s="13">
        <f ca="1">'13年1-9支出明细'!BI80/9*12</f>
        <v>266.66666666666663</v>
      </c>
      <c r="EP85" s="13">
        <f t="shared" si="251"/>
        <v>324.3738124133917</v>
      </c>
      <c r="EQ85" s="43">
        <f t="shared" si="190"/>
        <v>2.2245914120760834E-4</v>
      </c>
      <c r="ER85" s="13">
        <f ca="1">'13年1-9支出明细'!BJ80/9*12</f>
        <v>0</v>
      </c>
      <c r="ES85" s="13">
        <f t="shared" si="252"/>
        <v>0</v>
      </c>
      <c r="ET85" s="43">
        <f t="shared" si="191"/>
        <v>0</v>
      </c>
      <c r="EU85" s="13">
        <f ca="1">'13年1-9支出明细'!BK80/9*12</f>
        <v>0</v>
      </c>
      <c r="EV85" s="13">
        <f t="shared" si="253"/>
        <v>0</v>
      </c>
      <c r="EW85" s="43">
        <f t="shared" si="192"/>
        <v>0</v>
      </c>
      <c r="EX85" s="13">
        <f ca="1">'13年1-9支出明细'!BL80/9*12</f>
        <v>0</v>
      </c>
      <c r="EY85" s="13">
        <f t="shared" si="254"/>
        <v>0</v>
      </c>
      <c r="EZ85" s="43">
        <f t="shared" si="193"/>
        <v>0</v>
      </c>
      <c r="FA85" s="13">
        <f ca="1">'13年1-9支出明细'!BM80/9*12</f>
        <v>0</v>
      </c>
      <c r="FB85" s="13">
        <f t="shared" si="255"/>
        <v>0</v>
      </c>
      <c r="FC85" s="43">
        <f t="shared" si="194"/>
        <v>0</v>
      </c>
      <c r="FD85" s="13">
        <f ca="1">'13年1-9支出明细'!BN80/9*12</f>
        <v>0</v>
      </c>
      <c r="FE85" s="13">
        <f ca="1">Sheet2!EX79+Sheet2!BF79</f>
        <v>0</v>
      </c>
      <c r="FF85" s="13">
        <f t="shared" si="256"/>
        <v>0</v>
      </c>
      <c r="FG85" s="43">
        <f t="shared" si="195"/>
        <v>0</v>
      </c>
      <c r="FH85" s="13">
        <f ca="1">'13年1-9支出明细'!BP80/9*12</f>
        <v>0</v>
      </c>
      <c r="FI85" s="13">
        <f t="shared" si="257"/>
        <v>0</v>
      </c>
      <c r="FJ85" s="43">
        <f t="shared" si="196"/>
        <v>0</v>
      </c>
      <c r="FK85" s="13">
        <f ca="1">'13年1-9支出明细'!BQ80/9*12</f>
        <v>0</v>
      </c>
      <c r="FL85" s="13">
        <f t="shared" si="258"/>
        <v>0</v>
      </c>
      <c r="FM85" s="43">
        <f t="shared" si="197"/>
        <v>0</v>
      </c>
      <c r="FN85" s="13">
        <f ca="1">'13年1-9支出明细'!BR80/9*12</f>
        <v>0</v>
      </c>
      <c r="FO85" s="13">
        <v>0</v>
      </c>
      <c r="FP85" s="13"/>
      <c r="FQ85" s="43"/>
      <c r="FR85" s="13">
        <f ca="1">'13年1-9支出明细'!BT80/9*12</f>
        <v>0</v>
      </c>
      <c r="FS85" s="13">
        <f t="shared" si="259"/>
        <v>0</v>
      </c>
      <c r="FT85" s="43">
        <f t="shared" si="198"/>
        <v>0</v>
      </c>
      <c r="FU85" s="12">
        <f ca="1">'13年1-9支出明细'!BU80/9*12</f>
        <v>68795.28</v>
      </c>
      <c r="FV85" s="12">
        <f t="shared" si="260"/>
        <v>83682.702186175346</v>
      </c>
      <c r="FW85" s="43">
        <f t="shared" si="199"/>
        <v>2.3777514360450755E-3</v>
      </c>
      <c r="FX85" s="12">
        <f ca="1">'13年1-9支出明细'!BV80/9*12</f>
        <v>0</v>
      </c>
      <c r="FY85" s="12">
        <f t="shared" si="261"/>
        <v>0</v>
      </c>
      <c r="FZ85" s="43">
        <f t="shared" si="200"/>
        <v>0</v>
      </c>
      <c r="GA85" s="12">
        <f ca="1">'13年1-9支出明细'!BW80/9*12</f>
        <v>0</v>
      </c>
      <c r="GB85" s="12">
        <f t="shared" si="262"/>
        <v>0</v>
      </c>
      <c r="GC85" s="43">
        <f t="shared" si="201"/>
        <v>0</v>
      </c>
      <c r="GD85" s="12">
        <f ca="1">'13年1-9支出明细'!BX80/9*12</f>
        <v>0</v>
      </c>
      <c r="GE85" s="12">
        <f t="shared" si="263"/>
        <v>0</v>
      </c>
      <c r="GF85" s="43">
        <f t="shared" si="202"/>
        <v>0</v>
      </c>
      <c r="GG85" s="27">
        <f t="shared" si="148"/>
        <v>0</v>
      </c>
      <c r="GH85" s="27">
        <f t="shared" si="264"/>
        <v>0</v>
      </c>
      <c r="GI85" s="43">
        <f t="shared" si="203"/>
        <v>0</v>
      </c>
      <c r="GJ85" s="13">
        <f ca="1">'13年1-9支出明细'!BZ80/9*12</f>
        <v>0</v>
      </c>
      <c r="GK85" s="13">
        <f t="shared" si="265"/>
        <v>0</v>
      </c>
      <c r="GL85" s="43">
        <f t="shared" si="204"/>
        <v>0</v>
      </c>
      <c r="GM85" s="13">
        <f ca="1">'13年1-9支出明细'!CA80/9*12</f>
        <v>0</v>
      </c>
      <c r="GN85" s="13">
        <f t="shared" si="266"/>
        <v>0</v>
      </c>
      <c r="GO85" s="43">
        <f t="shared" si="205"/>
        <v>0</v>
      </c>
      <c r="GP85" s="13">
        <f ca="1">'13年1-9支出明细'!CB80/9*12</f>
        <v>0</v>
      </c>
      <c r="GQ85" s="13"/>
      <c r="GR85" s="40"/>
      <c r="GS85" s="13">
        <f ca="1">'13年1-9支出明细'!CC80/9*12</f>
        <v>0</v>
      </c>
      <c r="GT85" s="13">
        <f t="shared" si="267"/>
        <v>0</v>
      </c>
      <c r="GU85" s="43">
        <f t="shared" si="206"/>
        <v>0</v>
      </c>
      <c r="GV85" s="13">
        <f ca="1">'13年1-9支出明细'!CD80/9*12</f>
        <v>0</v>
      </c>
      <c r="GW85" s="13">
        <f t="shared" si="268"/>
        <v>0</v>
      </c>
      <c r="GX85" s="56">
        <f t="shared" si="207"/>
        <v>0</v>
      </c>
    </row>
    <row r="86" spans="1:206">
      <c r="A86" s="18">
        <v>211</v>
      </c>
      <c r="B86" s="3" t="s">
        <v>559</v>
      </c>
      <c r="C86" s="3" t="s">
        <v>375</v>
      </c>
      <c r="D86" s="12">
        <f t="shared" si="143"/>
        <v>4288129.8066666666</v>
      </c>
      <c r="E86" s="12">
        <f t="shared" si="144"/>
        <v>981317.33333333326</v>
      </c>
      <c r="F86" s="13">
        <v>452400</v>
      </c>
      <c r="G86" s="26">
        <f t="shared" si="208"/>
        <v>550300.17275931907</v>
      </c>
      <c r="H86" s="40">
        <f t="shared" si="209"/>
        <v>6.623705698038434E-3</v>
      </c>
      <c r="I86" s="13">
        <v>259388</v>
      </c>
      <c r="J86" s="13">
        <f t="shared" si="210"/>
        <v>315520.02920356818</v>
      </c>
      <c r="K86" s="40">
        <f t="shared" si="149"/>
        <v>6.9868825312798671E-3</v>
      </c>
      <c r="L86" s="13">
        <v>203580</v>
      </c>
      <c r="M86" s="13">
        <f t="shared" si="211"/>
        <v>247635.07774169356</v>
      </c>
      <c r="N86" s="40">
        <f t="shared" si="150"/>
        <v>6.6237056980384349E-3</v>
      </c>
      <c r="O86" s="13">
        <f ca="1">'13年1-9支出明细'!I81/9*12</f>
        <v>51282.666666666672</v>
      </c>
      <c r="P86" s="13">
        <v>11000</v>
      </c>
      <c r="Q86" s="13">
        <f t="shared" si="212"/>
        <v>62380.327865219369</v>
      </c>
      <c r="R86" s="43">
        <f t="shared" si="151"/>
        <v>7.681668708813788E-3</v>
      </c>
      <c r="S86" s="13">
        <f ca="1">'13年1-9支出明细'!K81/9*12</f>
        <v>14666.666666666666</v>
      </c>
      <c r="T86" s="13">
        <f t="shared" si="213"/>
        <v>17840.559682736544</v>
      </c>
      <c r="U86" s="43">
        <f t="shared" si="152"/>
        <v>6.022404439497555E-3</v>
      </c>
      <c r="V86" s="13">
        <f ca="1">'13年1-9支出明细'!L81/9*12</f>
        <v>0</v>
      </c>
      <c r="W86" s="13">
        <f t="shared" si="214"/>
        <v>0</v>
      </c>
      <c r="X86" s="43">
        <f t="shared" si="153"/>
        <v>0</v>
      </c>
      <c r="Y86" s="13">
        <f ca="1">'13年1-9支出明细'!M81/9*12</f>
        <v>0</v>
      </c>
      <c r="Z86" s="13">
        <f t="shared" si="215"/>
        <v>0</v>
      </c>
      <c r="AA86" s="43">
        <f t="shared" si="154"/>
        <v>0</v>
      </c>
      <c r="AB86" s="13">
        <f ca="1">'13年1-9支出明细'!N81/9*12</f>
        <v>0</v>
      </c>
      <c r="AC86" s="13">
        <f t="shared" si="216"/>
        <v>0</v>
      </c>
      <c r="AD86" s="43">
        <f t="shared" si="155"/>
        <v>0</v>
      </c>
      <c r="AE86" s="13">
        <f ca="1">'13年1-9支出明细'!O81/9*12</f>
        <v>0</v>
      </c>
      <c r="AF86" s="13">
        <f t="shared" si="217"/>
        <v>0</v>
      </c>
      <c r="AG86" s="43">
        <f t="shared" si="156"/>
        <v>0</v>
      </c>
      <c r="AH86" s="13">
        <f ca="1">'13年1-9支出明细'!P81/9*12</f>
        <v>0</v>
      </c>
      <c r="AI86" s="13">
        <f t="shared" si="218"/>
        <v>0</v>
      </c>
      <c r="AJ86" s="43">
        <f t="shared" si="157"/>
        <v>0</v>
      </c>
      <c r="AK86" s="13">
        <f ca="1">'13年1-9支出明细'!Q81/9*12</f>
        <v>0</v>
      </c>
      <c r="AL86" s="13">
        <f t="shared" si="219"/>
        <v>0</v>
      </c>
      <c r="AM86" s="43">
        <f t="shared" si="158"/>
        <v>0</v>
      </c>
      <c r="AN86" s="13">
        <f ca="1">'13年1-9支出明细'!R81/9*12</f>
        <v>0</v>
      </c>
      <c r="AO86" s="13">
        <f t="shared" si="220"/>
        <v>0</v>
      </c>
      <c r="AP86" s="43">
        <f t="shared" si="159"/>
        <v>0</v>
      </c>
      <c r="AQ86" s="13">
        <f ca="1">'13年1-9支出明细'!S81/9*12</f>
        <v>0</v>
      </c>
      <c r="AR86" s="13">
        <f t="shared" si="221"/>
        <v>0</v>
      </c>
      <c r="AS86" s="43">
        <f t="shared" si="160"/>
        <v>0</v>
      </c>
      <c r="AT86" s="12">
        <f t="shared" si="222"/>
        <v>2492015.2733333334</v>
      </c>
      <c r="AU86" s="31">
        <f t="shared" si="223"/>
        <v>3031291.8555132519</v>
      </c>
      <c r="AV86" s="43">
        <f t="shared" si="161"/>
        <v>2.3871062270952242E-2</v>
      </c>
      <c r="AW86" s="13">
        <f ca="1">'13年1-9支出明细'!U81/9*12</f>
        <v>0</v>
      </c>
      <c r="AX86" s="13">
        <f t="shared" si="224"/>
        <v>0</v>
      </c>
      <c r="AY86" s="43">
        <f t="shared" si="162"/>
        <v>0</v>
      </c>
      <c r="AZ86" s="13">
        <f ca="1">'13年1-9支出明细'!V81/9*12</f>
        <v>0</v>
      </c>
      <c r="BA86" s="13">
        <f t="shared" si="225"/>
        <v>0</v>
      </c>
      <c r="BB86" s="43">
        <f t="shared" si="163"/>
        <v>0</v>
      </c>
      <c r="BC86" s="13">
        <f ca="1">'13年1-9支出明细'!W81/9*12</f>
        <v>0</v>
      </c>
      <c r="BD86" s="13">
        <f t="shared" si="226"/>
        <v>0</v>
      </c>
      <c r="BE86" s="43">
        <f t="shared" si="164"/>
        <v>0</v>
      </c>
      <c r="BF86" s="13">
        <f ca="1">'13年1-9支出明细'!X81/9*12</f>
        <v>1821.3333333333333</v>
      </c>
      <c r="BG86" s="13">
        <f t="shared" si="227"/>
        <v>2215.4731387834654</v>
      </c>
      <c r="BH86" s="43">
        <f t="shared" si="165"/>
        <v>2.6795179433448295E-3</v>
      </c>
      <c r="BI86" s="13">
        <f ca="1">'13年1-9支出明细'!Y81/9*12</f>
        <v>82313.16</v>
      </c>
      <c r="BJ86" s="13">
        <f t="shared" si="228"/>
        <v>100125.87570372563</v>
      </c>
      <c r="BK86" s="43">
        <f t="shared" si="166"/>
        <v>4.0718624321134163E-2</v>
      </c>
      <c r="BL86" s="13">
        <f ca="1">'13年1-9支出明细'!Z81/9*12</f>
        <v>2402811.08</v>
      </c>
      <c r="BM86" s="13">
        <f ca="1">Sheet2!EP80+Sheet2!V80</f>
        <v>5069.7</v>
      </c>
      <c r="BN86" s="13">
        <f t="shared" si="229"/>
        <v>2922783.7144827722</v>
      </c>
      <c r="BO86" s="43">
        <f t="shared" si="167"/>
        <v>2.7168993084104916E-2</v>
      </c>
      <c r="BP86" s="13">
        <f ca="1">'13年1-9支出明细'!AB81/9*12</f>
        <v>6690.293333333334</v>
      </c>
      <c r="BQ86" s="13">
        <f t="shared" si="230"/>
        <v>8138.0848301146207</v>
      </c>
      <c r="BR86" s="43">
        <f t="shared" si="168"/>
        <v>1.4760035148375758E-3</v>
      </c>
      <c r="BS86" s="13">
        <f ca="1">'13年1-9支出明细'!AC81/9*12</f>
        <v>73.333333333333329</v>
      </c>
      <c r="BT86" s="13">
        <f t="shared" si="231"/>
        <v>89.202798413682729</v>
      </c>
      <c r="BU86" s="43">
        <f t="shared" si="169"/>
        <v>6.5378641651260997E-5</v>
      </c>
      <c r="BV86" s="12">
        <f t="shared" si="269"/>
        <v>75224.666666666672</v>
      </c>
      <c r="BW86" s="30">
        <f t="shared" si="232"/>
        <v>91503.419678224716</v>
      </c>
      <c r="BX86" s="43">
        <f t="shared" si="170"/>
        <v>2.8127504730496674E-4</v>
      </c>
      <c r="BY86" s="13">
        <f ca="1">'13年1-9支出明细'!AE81/9*12</f>
        <v>75224.666666666672</v>
      </c>
      <c r="BZ86" s="13">
        <f t="shared" si="233"/>
        <v>91503.419678224702</v>
      </c>
      <c r="CA86" s="43">
        <f t="shared" si="171"/>
        <v>3.256052648225283E-4</v>
      </c>
      <c r="CB86" s="13">
        <f ca="1">'13年1-9支出明细'!AF81/9*12</f>
        <v>0</v>
      </c>
      <c r="CC86" s="13">
        <f ca="1">Sheet2!BP80+Sheet2!ET80</f>
        <v>0</v>
      </c>
      <c r="CD86" s="13">
        <f t="shared" si="234"/>
        <v>0</v>
      </c>
      <c r="CE86" s="43">
        <f t="shared" si="172"/>
        <v>0</v>
      </c>
      <c r="CF86" s="12">
        <f t="shared" si="147"/>
        <v>18088</v>
      </c>
      <c r="CG86" s="30">
        <f t="shared" si="235"/>
        <v>22002.275696000364</v>
      </c>
      <c r="CH86" s="43">
        <f t="shared" si="173"/>
        <v>1.8638129724303474E-4</v>
      </c>
      <c r="CI86" s="13">
        <f ca="1">'13年1-9支出明细'!AI81/9*12</f>
        <v>0</v>
      </c>
      <c r="CJ86" s="13">
        <f t="shared" si="236"/>
        <v>0</v>
      </c>
      <c r="CK86" s="43">
        <f t="shared" si="174"/>
        <v>0</v>
      </c>
      <c r="CL86" s="13">
        <f ca="1">'13年1-9支出明细'!AJ81/9*12</f>
        <v>0</v>
      </c>
      <c r="CM86" s="13">
        <f t="shared" si="237"/>
        <v>0</v>
      </c>
      <c r="CN86" s="43">
        <f t="shared" si="175"/>
        <v>0</v>
      </c>
      <c r="CO86" s="13">
        <f ca="1">'13年1-9支出明细'!AK81/9*12</f>
        <v>0</v>
      </c>
      <c r="CP86" s="13">
        <f t="shared" si="238"/>
        <v>0</v>
      </c>
      <c r="CQ86" s="43">
        <f t="shared" si="176"/>
        <v>0</v>
      </c>
      <c r="CR86" s="13">
        <f ca="1">'13年1-9支出明细'!AL81/9*12</f>
        <v>0</v>
      </c>
      <c r="CS86" s="13">
        <f t="shared" si="239"/>
        <v>0</v>
      </c>
      <c r="CT86" s="43">
        <f t="shared" si="177"/>
        <v>0</v>
      </c>
      <c r="CU86" s="13">
        <f ca="1">'13年1-9支出明细'!AM81/9*12</f>
        <v>0</v>
      </c>
      <c r="CV86" s="13">
        <f t="shared" si="240"/>
        <v>0</v>
      </c>
      <c r="CW86" s="43">
        <f t="shared" si="178"/>
        <v>0</v>
      </c>
      <c r="CX86" s="13">
        <f ca="1">'13年1-9支出明细'!AN81/9*12</f>
        <v>0</v>
      </c>
      <c r="CY86" s="13">
        <f t="shared" si="241"/>
        <v>0</v>
      </c>
      <c r="CZ86" s="13">
        <f ca="1">Sheet2!DG80+Sheet2!AD80</f>
        <v>0</v>
      </c>
      <c r="DA86" s="43">
        <f t="shared" si="179"/>
        <v>0</v>
      </c>
      <c r="DB86" s="13">
        <f ca="1">'13年1-9支出明细'!AP81/9*12</f>
        <v>0</v>
      </c>
      <c r="DC86" s="13">
        <f t="shared" si="242"/>
        <v>0</v>
      </c>
      <c r="DD86" s="43">
        <f t="shared" si="180"/>
        <v>0</v>
      </c>
      <c r="DE86" s="13">
        <f ca="1">'13年1-9支出明细'!AQ81/9*12</f>
        <v>0</v>
      </c>
      <c r="DF86" s="13">
        <f t="shared" si="243"/>
        <v>0</v>
      </c>
      <c r="DG86" s="43">
        <f t="shared" si="181"/>
        <v>0</v>
      </c>
      <c r="DH86" s="13">
        <f ca="1">'13年1-9支出明细'!AR81/9*12</f>
        <v>0</v>
      </c>
      <c r="DI86" s="13">
        <f ca="1">Sheet2!DK80+Sheet2!AH80</f>
        <v>0</v>
      </c>
      <c r="DJ86" s="13"/>
      <c r="DK86" s="43">
        <f t="shared" si="182"/>
        <v>0</v>
      </c>
      <c r="DL86" s="13">
        <f ca="1">'13年1-9支出明细'!AT81/9*12</f>
        <v>2100</v>
      </c>
      <c r="DM86" s="13">
        <f t="shared" si="244"/>
        <v>2554.44377275546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1575</v>
      </c>
      <c r="DU86" s="43">
        <f t="shared" si="183"/>
        <v>1.3892630220761124E-3</v>
      </c>
      <c r="DV86" s="13">
        <f ca="1">'13年1-9支出明细'!BB81/9*12</f>
        <v>1278</v>
      </c>
      <c r="DW86" s="13">
        <f t="shared" si="245"/>
        <v>1554.5614959911798</v>
      </c>
      <c r="DX86" s="43">
        <f t="shared" si="184"/>
        <v>5.6494744250031536E-4</v>
      </c>
      <c r="DY86" s="13">
        <f ca="1">'13年1-9支出明细'!BC81/9*12</f>
        <v>0</v>
      </c>
      <c r="DZ86" s="13">
        <f t="shared" si="246"/>
        <v>0</v>
      </c>
      <c r="EA86" s="43">
        <f t="shared" si="185"/>
        <v>0</v>
      </c>
      <c r="EB86" s="13">
        <f ca="1">'13年1-9支出明细'!BD81/9*12</f>
        <v>0</v>
      </c>
      <c r="EC86" s="13">
        <f t="shared" si="247"/>
        <v>0</v>
      </c>
      <c r="ED86" s="43">
        <f t="shared" si="186"/>
        <v>0</v>
      </c>
      <c r="EE86" s="13">
        <f ca="1">'13年1-9支出明细'!BE81/9*12</f>
        <v>0</v>
      </c>
      <c r="EF86" s="13">
        <f t="shared" si="248"/>
        <v>0</v>
      </c>
      <c r="EG86" s="13">
        <v>0</v>
      </c>
      <c r="EH86" s="43">
        <f t="shared" si="187"/>
        <v>0</v>
      </c>
      <c r="EI86" s="13">
        <f ca="1">'13年1-9支出明细'!BG81/9*12</f>
        <v>0</v>
      </c>
      <c r="EJ86" s="13">
        <f t="shared" si="249"/>
        <v>0</v>
      </c>
      <c r="EK86" s="43">
        <f t="shared" si="188"/>
        <v>0</v>
      </c>
      <c r="EL86" s="13">
        <f ca="1">'13年1-9支出明细'!BH81/9*12</f>
        <v>0</v>
      </c>
      <c r="EM86" s="13">
        <f t="shared" si="250"/>
        <v>0</v>
      </c>
      <c r="EN86" s="43">
        <f t="shared" si="189"/>
        <v>0</v>
      </c>
      <c r="EO86" s="13">
        <f ca="1">'13年1-9支出明细'!BI81/9*12</f>
        <v>666.66666666666674</v>
      </c>
      <c r="EP86" s="13">
        <f t="shared" si="251"/>
        <v>810.9345310334794</v>
      </c>
      <c r="EQ86" s="43">
        <f t="shared" si="190"/>
        <v>5.5614785301902098E-4</v>
      </c>
      <c r="ER86" s="13">
        <f ca="1">'13年1-9支出明细'!BJ81/9*12</f>
        <v>0</v>
      </c>
      <c r="ES86" s="13">
        <f t="shared" si="252"/>
        <v>0</v>
      </c>
      <c r="ET86" s="43">
        <f t="shared" si="191"/>
        <v>0</v>
      </c>
      <c r="EU86" s="13">
        <f ca="1">'13年1-9支出明细'!BK81/9*12</f>
        <v>0</v>
      </c>
      <c r="EV86" s="13">
        <f t="shared" si="253"/>
        <v>0</v>
      </c>
      <c r="EW86" s="43">
        <f t="shared" si="192"/>
        <v>0</v>
      </c>
      <c r="EX86" s="13">
        <f ca="1">'13年1-9支出明细'!BL81/9*12</f>
        <v>0</v>
      </c>
      <c r="EY86" s="13">
        <f t="shared" si="254"/>
        <v>0</v>
      </c>
      <c r="EZ86" s="43">
        <f t="shared" si="193"/>
        <v>0</v>
      </c>
      <c r="FA86" s="13">
        <f ca="1">'13年1-9支出明细'!BM81/9*12</f>
        <v>0</v>
      </c>
      <c r="FB86" s="13">
        <f t="shared" si="255"/>
        <v>0</v>
      </c>
      <c r="FC86" s="43">
        <f t="shared" si="194"/>
        <v>0</v>
      </c>
      <c r="FD86" s="13">
        <f ca="1">'13年1-9支出明细'!BN81/9*12</f>
        <v>14043.333333333334</v>
      </c>
      <c r="FE86" s="13">
        <f ca="1">Sheet2!EX80+Sheet2!BF80</f>
        <v>0</v>
      </c>
      <c r="FF86" s="13">
        <f t="shared" si="256"/>
        <v>17082.33589622024</v>
      </c>
      <c r="FG86" s="43">
        <f t="shared" si="195"/>
        <v>1.0743016389105171E-2</v>
      </c>
      <c r="FH86" s="13">
        <f ca="1">'13年1-9支出明细'!BP81/9*12</f>
        <v>0</v>
      </c>
      <c r="FI86" s="13">
        <f t="shared" si="257"/>
        <v>0</v>
      </c>
      <c r="FJ86" s="43">
        <f t="shared" si="196"/>
        <v>0</v>
      </c>
      <c r="FK86" s="13">
        <f ca="1">'13年1-9支出明细'!BQ81/9*12</f>
        <v>0</v>
      </c>
      <c r="FL86" s="13">
        <f t="shared" si="258"/>
        <v>0</v>
      </c>
      <c r="FM86" s="43">
        <f t="shared" si="197"/>
        <v>0</v>
      </c>
      <c r="FN86" s="13">
        <f ca="1">'13年1-9支出明细'!BR81/9*12</f>
        <v>0</v>
      </c>
      <c r="FO86" s="13">
        <v>0</v>
      </c>
      <c r="FP86" s="13"/>
      <c r="FQ86" s="43"/>
      <c r="FR86" s="13">
        <f ca="1">'13年1-9支出明细'!BT81/9*12</f>
        <v>0</v>
      </c>
      <c r="FS86" s="13">
        <f t="shared" si="259"/>
        <v>0</v>
      </c>
      <c r="FT86" s="43">
        <f t="shared" si="198"/>
        <v>0</v>
      </c>
      <c r="FU86" s="12">
        <f ca="1">'13年1-9支出明细'!BU81/9*12</f>
        <v>721484.53333333344</v>
      </c>
      <c r="FV86" s="12">
        <f t="shared" si="260"/>
        <v>877615.08252986299</v>
      </c>
      <c r="FW86" s="43">
        <f t="shared" si="199"/>
        <v>2.4936461995905018E-2</v>
      </c>
      <c r="FX86" s="12">
        <f ca="1">'13年1-9支出明细'!BV81/9*12</f>
        <v>0</v>
      </c>
      <c r="FY86" s="12">
        <f t="shared" si="261"/>
        <v>0</v>
      </c>
      <c r="FZ86" s="43">
        <f t="shared" si="200"/>
        <v>0</v>
      </c>
      <c r="GA86" s="12">
        <f ca="1">'13年1-9支出明细'!BW81/9*12</f>
        <v>0</v>
      </c>
      <c r="GB86" s="12">
        <f t="shared" si="262"/>
        <v>0</v>
      </c>
      <c r="GC86" s="43">
        <f t="shared" si="201"/>
        <v>0</v>
      </c>
      <c r="GD86" s="12">
        <f ca="1">'13年1-9支出明细'!BX81/9*12</f>
        <v>0</v>
      </c>
      <c r="GE86" s="12">
        <f t="shared" si="263"/>
        <v>0</v>
      </c>
      <c r="GF86" s="43">
        <f t="shared" si="202"/>
        <v>0</v>
      </c>
      <c r="GG86" s="27">
        <f t="shared" si="148"/>
        <v>0</v>
      </c>
      <c r="GH86" s="27">
        <f t="shared" si="264"/>
        <v>0</v>
      </c>
      <c r="GI86" s="43">
        <f t="shared" si="203"/>
        <v>0</v>
      </c>
      <c r="GJ86" s="13">
        <f ca="1">'13年1-9支出明细'!BZ81/9*12</f>
        <v>0</v>
      </c>
      <c r="GK86" s="13">
        <f t="shared" si="265"/>
        <v>0</v>
      </c>
      <c r="GL86" s="43">
        <f t="shared" si="204"/>
        <v>0</v>
      </c>
      <c r="GM86" s="13">
        <f ca="1">'13年1-9支出明细'!CA81/9*12</f>
        <v>0</v>
      </c>
      <c r="GN86" s="13">
        <f t="shared" si="266"/>
        <v>0</v>
      </c>
      <c r="GO86" s="43">
        <f t="shared" si="205"/>
        <v>0</v>
      </c>
      <c r="GP86" s="13">
        <f ca="1">'13年1-9支出明细'!CB81/9*12</f>
        <v>0</v>
      </c>
      <c r="GQ86" s="13"/>
      <c r="GR86" s="40"/>
      <c r="GS86" s="13">
        <f ca="1">'13年1-9支出明细'!CC81/9*12</f>
        <v>0</v>
      </c>
      <c r="GT86" s="13">
        <f t="shared" si="267"/>
        <v>0</v>
      </c>
      <c r="GU86" s="43">
        <f t="shared" si="206"/>
        <v>0</v>
      </c>
      <c r="GV86" s="13">
        <f ca="1">'13年1-9支出明细'!CD81/9*12</f>
        <v>0</v>
      </c>
      <c r="GW86" s="13">
        <f t="shared" si="268"/>
        <v>0</v>
      </c>
      <c r="GX86" s="56">
        <f t="shared" si="207"/>
        <v>0</v>
      </c>
    </row>
    <row r="87" spans="1:206">
      <c r="A87" s="18">
        <v>212</v>
      </c>
      <c r="B87" s="3" t="s">
        <v>560</v>
      </c>
      <c r="C87" s="3" t="s">
        <v>376</v>
      </c>
      <c r="D87" s="12">
        <f t="shared" si="143"/>
        <v>605533.41333333333</v>
      </c>
      <c r="E87" s="12">
        <f t="shared" si="144"/>
        <v>416143</v>
      </c>
      <c r="F87" s="13">
        <v>239100</v>
      </c>
      <c r="G87" s="26">
        <f t="shared" si="208"/>
        <v>290841.66955515742</v>
      </c>
      <c r="H87" s="40">
        <f t="shared" si="209"/>
        <v>3.5007250937245573E-3</v>
      </c>
      <c r="I87" s="13">
        <v>69448</v>
      </c>
      <c r="J87" s="13">
        <f t="shared" si="210"/>
        <v>84476.671966819602</v>
      </c>
      <c r="K87" s="40">
        <f t="shared" si="149"/>
        <v>1.8706532994291339E-3</v>
      </c>
      <c r="L87" s="13">
        <v>107595</v>
      </c>
      <c r="M87" s="13">
        <f t="shared" si="211"/>
        <v>130878.75129982081</v>
      </c>
      <c r="N87" s="40">
        <f t="shared" si="150"/>
        <v>3.5007250937245577E-3</v>
      </c>
      <c r="O87" s="13">
        <f ca="1">'13年1-9支出明细'!I82/9*12</f>
        <v>0</v>
      </c>
      <c r="P87" s="13">
        <v>0</v>
      </c>
      <c r="Q87" s="13">
        <f t="shared" si="212"/>
        <v>0</v>
      </c>
      <c r="R87" s="43">
        <f t="shared" si="151"/>
        <v>0</v>
      </c>
      <c r="S87" s="13">
        <f ca="1">'13年1-9支出明细'!K82/9*12</f>
        <v>0</v>
      </c>
      <c r="T87" s="13">
        <f t="shared" si="213"/>
        <v>0</v>
      </c>
      <c r="U87" s="43">
        <f t="shared" si="152"/>
        <v>0</v>
      </c>
      <c r="V87" s="13">
        <f ca="1">'13年1-9支出明细'!L82/9*12</f>
        <v>0</v>
      </c>
      <c r="W87" s="13">
        <f t="shared" si="214"/>
        <v>0</v>
      </c>
      <c r="X87" s="43">
        <f t="shared" si="153"/>
        <v>0</v>
      </c>
      <c r="Y87" s="13">
        <f ca="1">'13年1-9支出明细'!M82/9*12</f>
        <v>0</v>
      </c>
      <c r="Z87" s="13">
        <f t="shared" si="215"/>
        <v>0</v>
      </c>
      <c r="AA87" s="43">
        <f t="shared" si="154"/>
        <v>0</v>
      </c>
      <c r="AB87" s="13">
        <f ca="1">'13年1-9支出明细'!N82/9*12</f>
        <v>0</v>
      </c>
      <c r="AC87" s="13">
        <f t="shared" si="216"/>
        <v>0</v>
      </c>
      <c r="AD87" s="43">
        <f t="shared" si="155"/>
        <v>0</v>
      </c>
      <c r="AE87" s="13">
        <f ca="1">'13年1-9支出明细'!O82/9*12</f>
        <v>0</v>
      </c>
      <c r="AF87" s="13">
        <f t="shared" si="217"/>
        <v>0</v>
      </c>
      <c r="AG87" s="43">
        <f t="shared" si="156"/>
        <v>0</v>
      </c>
      <c r="AH87" s="13">
        <f ca="1">'13年1-9支出明细'!P82/9*12</f>
        <v>0</v>
      </c>
      <c r="AI87" s="13">
        <f t="shared" si="218"/>
        <v>0</v>
      </c>
      <c r="AJ87" s="43">
        <f t="shared" si="157"/>
        <v>0</v>
      </c>
      <c r="AK87" s="13">
        <f ca="1">'13年1-9支出明细'!Q82/9*12</f>
        <v>0</v>
      </c>
      <c r="AL87" s="13">
        <f t="shared" si="219"/>
        <v>0</v>
      </c>
      <c r="AM87" s="43">
        <f t="shared" si="158"/>
        <v>0</v>
      </c>
      <c r="AN87" s="13">
        <f ca="1">'13年1-9支出明细'!R82/9*12</f>
        <v>0</v>
      </c>
      <c r="AO87" s="13">
        <f t="shared" si="220"/>
        <v>0</v>
      </c>
      <c r="AP87" s="43">
        <f t="shared" si="159"/>
        <v>0</v>
      </c>
      <c r="AQ87" s="13">
        <f ca="1">'13年1-9支出明细'!S82/9*12</f>
        <v>0</v>
      </c>
      <c r="AR87" s="13">
        <f t="shared" si="221"/>
        <v>0</v>
      </c>
      <c r="AS87" s="43">
        <f t="shared" si="160"/>
        <v>0</v>
      </c>
      <c r="AT87" s="12">
        <f t="shared" si="222"/>
        <v>161559.30666666667</v>
      </c>
      <c r="AU87" s="31">
        <f t="shared" si="223"/>
        <v>196521.03087874112</v>
      </c>
      <c r="AV87" s="43">
        <f t="shared" si="161"/>
        <v>1.5475797083431477E-3</v>
      </c>
      <c r="AW87" s="13">
        <f ca="1">'13年1-9支出明细'!U82/9*12</f>
        <v>0</v>
      </c>
      <c r="AX87" s="13">
        <f t="shared" si="224"/>
        <v>0</v>
      </c>
      <c r="AY87" s="43">
        <f t="shared" si="162"/>
        <v>0</v>
      </c>
      <c r="AZ87" s="13">
        <f ca="1">'13年1-9支出明细'!V82/9*12</f>
        <v>0</v>
      </c>
      <c r="BA87" s="13">
        <f t="shared" si="225"/>
        <v>0</v>
      </c>
      <c r="BB87" s="43">
        <f t="shared" si="163"/>
        <v>0</v>
      </c>
      <c r="BC87" s="13">
        <f ca="1">'13年1-9支出明细'!W82/9*12</f>
        <v>0</v>
      </c>
      <c r="BD87" s="13">
        <f t="shared" si="226"/>
        <v>0</v>
      </c>
      <c r="BE87" s="43">
        <f t="shared" si="164"/>
        <v>0</v>
      </c>
      <c r="BF87" s="13">
        <f ca="1">'13年1-9支出明细'!X82/9*12</f>
        <v>152.13333333333333</v>
      </c>
      <c r="BG87" s="13">
        <f t="shared" si="227"/>
        <v>185.05525998183995</v>
      </c>
      <c r="BH87" s="43">
        <f t="shared" si="165"/>
        <v>2.2381624987968159E-4</v>
      </c>
      <c r="BI87" s="13">
        <f ca="1">'13年1-9支出明细'!Y82/9*12</f>
        <v>1211.2</v>
      </c>
      <c r="BJ87" s="13">
        <f t="shared" si="228"/>
        <v>1473.3058559816252</v>
      </c>
      <c r="BK87" s="43">
        <f t="shared" si="166"/>
        <v>5.9915568516331647E-4</v>
      </c>
      <c r="BL87" s="13">
        <f ca="1">'13年1-9支出明细'!Z82/9*12</f>
        <v>159728.29333333333</v>
      </c>
      <c r="BM87" s="13">
        <f ca="1">Sheet2!EP81+Sheet2!V81</f>
        <v>467.68</v>
      </c>
      <c r="BN87" s="13">
        <f t="shared" si="229"/>
        <v>194293.78297056706</v>
      </c>
      <c r="BO87" s="43">
        <f t="shared" si="167"/>
        <v>1.8060749482265641E-3</v>
      </c>
      <c r="BP87" s="13">
        <f ca="1">'13年1-9支出明细'!AB82/9*12</f>
        <v>623.57333333333338</v>
      </c>
      <c r="BQ87" s="13">
        <f t="shared" si="230"/>
        <v>758.51572294747518</v>
      </c>
      <c r="BR87" s="43">
        <f t="shared" si="168"/>
        <v>1.3757190991510834E-4</v>
      </c>
      <c r="BS87" s="13">
        <f ca="1">'13年1-9支出明细'!AC82/9*12</f>
        <v>0</v>
      </c>
      <c r="BT87" s="13">
        <f t="shared" si="231"/>
        <v>0</v>
      </c>
      <c r="BU87" s="43">
        <f t="shared" si="169"/>
        <v>0</v>
      </c>
      <c r="BV87" s="12">
        <f t="shared" si="269"/>
        <v>2698.56</v>
      </c>
      <c r="BW87" s="30">
        <f t="shared" si="232"/>
        <v>3282.533232098559</v>
      </c>
      <c r="BX87" s="43">
        <f t="shared" si="170"/>
        <v>1.0090275242012252E-5</v>
      </c>
      <c r="BY87" s="13">
        <f ca="1">'13年1-9支出明细'!AE82/9*12</f>
        <v>2698.56</v>
      </c>
      <c r="BZ87" s="13">
        <f t="shared" si="233"/>
        <v>3282.5332320985585</v>
      </c>
      <c r="CA87" s="43">
        <f t="shared" si="171"/>
        <v>1.168054818152931E-5</v>
      </c>
      <c r="CB87" s="13">
        <f ca="1">'13年1-9支出明细'!AF82/9*12</f>
        <v>0</v>
      </c>
      <c r="CC87" s="13">
        <f ca="1">Sheet2!BP81+Sheet2!ET81</f>
        <v>0</v>
      </c>
      <c r="CD87" s="13">
        <f t="shared" si="234"/>
        <v>0</v>
      </c>
      <c r="CE87" s="43">
        <f t="shared" si="172"/>
        <v>0</v>
      </c>
      <c r="CF87" s="12">
        <f t="shared" si="147"/>
        <v>1813.2000000000003</v>
      </c>
      <c r="CG87" s="30">
        <f t="shared" si="235"/>
        <v>2205.5797375048578</v>
      </c>
      <c r="CH87" s="43">
        <f t="shared" si="173"/>
        <v>1.8683467943447074E-5</v>
      </c>
      <c r="CI87" s="13">
        <f ca="1">'13年1-9支出明细'!AI82/9*12</f>
        <v>0</v>
      </c>
      <c r="CJ87" s="13">
        <f t="shared" si="236"/>
        <v>0</v>
      </c>
      <c r="CK87" s="43">
        <f t="shared" si="174"/>
        <v>0</v>
      </c>
      <c r="CL87" s="13">
        <f ca="1">'13年1-9支出明细'!AJ82/9*12</f>
        <v>0</v>
      </c>
      <c r="CM87" s="13">
        <f t="shared" si="237"/>
        <v>0</v>
      </c>
      <c r="CN87" s="43">
        <f t="shared" si="175"/>
        <v>0</v>
      </c>
      <c r="CO87" s="13">
        <f ca="1">'13年1-9支出明细'!AK82/9*12</f>
        <v>0</v>
      </c>
      <c r="CP87" s="13">
        <f t="shared" si="238"/>
        <v>0</v>
      </c>
      <c r="CQ87" s="43">
        <f t="shared" si="176"/>
        <v>0</v>
      </c>
      <c r="CR87" s="13">
        <f ca="1">'13年1-9支出明细'!AL82/9*12</f>
        <v>0</v>
      </c>
      <c r="CS87" s="13">
        <f t="shared" si="239"/>
        <v>0</v>
      </c>
      <c r="CT87" s="43">
        <f t="shared" si="177"/>
        <v>0</v>
      </c>
      <c r="CU87" s="13">
        <f ca="1">'13年1-9支出明细'!AM82/9*12</f>
        <v>0</v>
      </c>
      <c r="CV87" s="13">
        <f t="shared" si="240"/>
        <v>0</v>
      </c>
      <c r="CW87" s="43">
        <f t="shared" si="178"/>
        <v>0</v>
      </c>
      <c r="CX87" s="13">
        <f ca="1">'13年1-9支出明细'!AN82/9*12</f>
        <v>0</v>
      </c>
      <c r="CY87" s="13">
        <f t="shared" si="241"/>
        <v>0</v>
      </c>
      <c r="CZ87" s="13">
        <f ca="1">Sheet2!DG81+Sheet2!AD81</f>
        <v>0</v>
      </c>
      <c r="DA87" s="43">
        <f t="shared" si="179"/>
        <v>0</v>
      </c>
      <c r="DB87" s="13">
        <f ca="1">'13年1-9支出明细'!AP82/9*12</f>
        <v>0</v>
      </c>
      <c r="DC87" s="13">
        <f t="shared" si="242"/>
        <v>0</v>
      </c>
      <c r="DD87" s="43">
        <f t="shared" si="180"/>
        <v>0</v>
      </c>
      <c r="DE87" s="13">
        <f ca="1">'13年1-9支出明细'!AQ82/9*12</f>
        <v>0</v>
      </c>
      <c r="DF87" s="13">
        <f t="shared" si="243"/>
        <v>0</v>
      </c>
      <c r="DG87" s="43">
        <f t="shared" si="181"/>
        <v>0</v>
      </c>
      <c r="DH87" s="13">
        <f ca="1">'13年1-9支出明细'!AR82/9*12</f>
        <v>0</v>
      </c>
      <c r="DI87" s="13">
        <f ca="1">Sheet2!DK81+Sheet2!AH81</f>
        <v>0</v>
      </c>
      <c r="DJ87" s="13"/>
      <c r="DK87" s="43">
        <f t="shared" si="182"/>
        <v>0</v>
      </c>
      <c r="DL87" s="13">
        <f ca="1">'13年1-9支出明细'!AT82/9*12</f>
        <v>0</v>
      </c>
      <c r="DM87" s="13">
        <f t="shared" si="244"/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43">
        <f t="shared" si="183"/>
        <v>0</v>
      </c>
      <c r="DV87" s="13">
        <f ca="1">'13年1-9支出明细'!BB82/9*12</f>
        <v>1390.5333333333335</v>
      </c>
      <c r="DW87" s="13">
        <f t="shared" si="245"/>
        <v>1691.4472448296312</v>
      </c>
      <c r="DX87" s="43">
        <f t="shared" si="184"/>
        <v>6.1469346664953469E-4</v>
      </c>
      <c r="DY87" s="13">
        <f ca="1">'13年1-9支出明细'!BC82/9*12</f>
        <v>0</v>
      </c>
      <c r="DZ87" s="13">
        <f t="shared" si="246"/>
        <v>0</v>
      </c>
      <c r="EA87" s="43">
        <f t="shared" si="185"/>
        <v>0</v>
      </c>
      <c r="EB87" s="13">
        <f ca="1">'13年1-9支出明细'!BD82/9*12</f>
        <v>0</v>
      </c>
      <c r="EC87" s="13">
        <f t="shared" si="247"/>
        <v>0</v>
      </c>
      <c r="ED87" s="43">
        <f t="shared" si="186"/>
        <v>0</v>
      </c>
      <c r="EE87" s="13">
        <f ca="1">'13年1-9支出明细'!BE82/9*12</f>
        <v>0</v>
      </c>
      <c r="EF87" s="13">
        <f t="shared" si="248"/>
        <v>0</v>
      </c>
      <c r="EG87" s="13">
        <v>0</v>
      </c>
      <c r="EH87" s="43">
        <f t="shared" si="187"/>
        <v>0</v>
      </c>
      <c r="EI87" s="13">
        <f ca="1">'13年1-9支出明细'!BG82/9*12</f>
        <v>0</v>
      </c>
      <c r="EJ87" s="13">
        <f t="shared" si="249"/>
        <v>0</v>
      </c>
      <c r="EK87" s="43">
        <f t="shared" si="188"/>
        <v>0</v>
      </c>
      <c r="EL87" s="13">
        <f ca="1">'13年1-9支出明细'!BH82/9*12</f>
        <v>0</v>
      </c>
      <c r="EM87" s="13">
        <f t="shared" si="250"/>
        <v>0</v>
      </c>
      <c r="EN87" s="43">
        <f t="shared" si="189"/>
        <v>0</v>
      </c>
      <c r="EO87" s="13">
        <f ca="1">'13年1-9支出明细'!BI82/9*12</f>
        <v>400</v>
      </c>
      <c r="EP87" s="13">
        <f t="shared" si="251"/>
        <v>486.56071862008758</v>
      </c>
      <c r="EQ87" s="43">
        <f t="shared" si="190"/>
        <v>3.3368871181141255E-4</v>
      </c>
      <c r="ER87" s="13">
        <f ca="1">'13年1-9支出明细'!BJ82/9*12</f>
        <v>0</v>
      </c>
      <c r="ES87" s="13">
        <f t="shared" si="252"/>
        <v>0</v>
      </c>
      <c r="ET87" s="43">
        <f t="shared" si="191"/>
        <v>0</v>
      </c>
      <c r="EU87" s="13">
        <f ca="1">'13年1-9支出明细'!BK82/9*12</f>
        <v>0</v>
      </c>
      <c r="EV87" s="13">
        <f t="shared" si="253"/>
        <v>0</v>
      </c>
      <c r="EW87" s="43">
        <f t="shared" si="192"/>
        <v>0</v>
      </c>
      <c r="EX87" s="13">
        <f ca="1">'13年1-9支出明细'!BL82/9*12</f>
        <v>0</v>
      </c>
      <c r="EY87" s="13">
        <f t="shared" si="254"/>
        <v>0</v>
      </c>
      <c r="EZ87" s="43">
        <f t="shared" si="193"/>
        <v>0</v>
      </c>
      <c r="FA87" s="13">
        <f ca="1">'13年1-9支出明细'!BM82/9*12</f>
        <v>0</v>
      </c>
      <c r="FB87" s="13">
        <f t="shared" si="255"/>
        <v>0</v>
      </c>
      <c r="FC87" s="43">
        <f t="shared" si="194"/>
        <v>0</v>
      </c>
      <c r="FD87" s="13">
        <f ca="1">'13年1-9支出明细'!BN82/9*12</f>
        <v>22.666666666666664</v>
      </c>
      <c r="FE87" s="13">
        <f ca="1">Sheet2!EX81+Sheet2!BF81</f>
        <v>0</v>
      </c>
      <c r="FF87" s="13">
        <f t="shared" si="256"/>
        <v>27.571774055138292</v>
      </c>
      <c r="FG87" s="43">
        <f t="shared" si="195"/>
        <v>1.7339784345102099E-5</v>
      </c>
      <c r="FH87" s="13">
        <f ca="1">'13年1-9支出明细'!BP82/9*12</f>
        <v>0</v>
      </c>
      <c r="FI87" s="13">
        <f t="shared" si="257"/>
        <v>0</v>
      </c>
      <c r="FJ87" s="43">
        <f t="shared" si="196"/>
        <v>0</v>
      </c>
      <c r="FK87" s="13">
        <f ca="1">'13年1-9支出明细'!BQ82/9*12</f>
        <v>0</v>
      </c>
      <c r="FL87" s="13">
        <f t="shared" si="258"/>
        <v>0</v>
      </c>
      <c r="FM87" s="43">
        <f t="shared" si="197"/>
        <v>0</v>
      </c>
      <c r="FN87" s="13">
        <f ca="1">'13年1-9支出明细'!BR82/9*12</f>
        <v>0</v>
      </c>
      <c r="FO87" s="13">
        <v>0</v>
      </c>
      <c r="FP87" s="13"/>
      <c r="FQ87" s="43"/>
      <c r="FR87" s="13">
        <f ca="1">'13年1-9支出明细'!BT82/9*12</f>
        <v>0</v>
      </c>
      <c r="FS87" s="13">
        <f t="shared" si="259"/>
        <v>0</v>
      </c>
      <c r="FT87" s="43">
        <f t="shared" si="198"/>
        <v>0</v>
      </c>
      <c r="FU87" s="12">
        <f ca="1">'13年1-9支出明细'!BU82/9*12</f>
        <v>23319.346666666668</v>
      </c>
      <c r="FV87" s="12">
        <f t="shared" si="260"/>
        <v>28365.695179710692</v>
      </c>
      <c r="FW87" s="43">
        <f t="shared" si="199"/>
        <v>8.0597985827370153E-4</v>
      </c>
      <c r="FX87" s="12">
        <f ca="1">'13年1-9支出明细'!BV82/9*12</f>
        <v>0</v>
      </c>
      <c r="FY87" s="12">
        <f t="shared" si="261"/>
        <v>0</v>
      </c>
      <c r="FZ87" s="43">
        <f t="shared" si="200"/>
        <v>0</v>
      </c>
      <c r="GA87" s="12">
        <f ca="1">'13年1-9支出明细'!BW82/9*12</f>
        <v>0</v>
      </c>
      <c r="GB87" s="12">
        <f t="shared" si="262"/>
        <v>0</v>
      </c>
      <c r="GC87" s="43">
        <f t="shared" si="201"/>
        <v>0</v>
      </c>
      <c r="GD87" s="12">
        <f ca="1">'13年1-9支出明细'!BX82/9*12</f>
        <v>0</v>
      </c>
      <c r="GE87" s="12">
        <f t="shared" si="263"/>
        <v>0</v>
      </c>
      <c r="GF87" s="43">
        <f t="shared" si="202"/>
        <v>0</v>
      </c>
      <c r="GG87" s="27">
        <f t="shared" si="148"/>
        <v>0</v>
      </c>
      <c r="GH87" s="27">
        <f t="shared" si="264"/>
        <v>0</v>
      </c>
      <c r="GI87" s="43">
        <f t="shared" si="203"/>
        <v>0</v>
      </c>
      <c r="GJ87" s="13">
        <f ca="1">'13年1-9支出明细'!BZ82/9*12</f>
        <v>0</v>
      </c>
      <c r="GK87" s="13">
        <f t="shared" si="265"/>
        <v>0</v>
      </c>
      <c r="GL87" s="43">
        <f t="shared" si="204"/>
        <v>0</v>
      </c>
      <c r="GM87" s="13">
        <f ca="1">'13年1-9支出明细'!CA82/9*12</f>
        <v>0</v>
      </c>
      <c r="GN87" s="13">
        <f t="shared" si="266"/>
        <v>0</v>
      </c>
      <c r="GO87" s="43">
        <f t="shared" si="205"/>
        <v>0</v>
      </c>
      <c r="GP87" s="13">
        <f ca="1">'13年1-9支出明细'!CB82/9*12</f>
        <v>0</v>
      </c>
      <c r="GQ87" s="13"/>
      <c r="GR87" s="40"/>
      <c r="GS87" s="13">
        <f ca="1">'13年1-9支出明细'!CC82/9*12</f>
        <v>0</v>
      </c>
      <c r="GT87" s="13">
        <f t="shared" si="267"/>
        <v>0</v>
      </c>
      <c r="GU87" s="43">
        <f t="shared" si="206"/>
        <v>0</v>
      </c>
      <c r="GV87" s="13">
        <f ca="1">'13年1-9支出明细'!CD82/9*12</f>
        <v>0</v>
      </c>
      <c r="GW87" s="13">
        <f t="shared" si="268"/>
        <v>0</v>
      </c>
      <c r="GX87" s="56">
        <f t="shared" si="207"/>
        <v>0</v>
      </c>
    </row>
    <row r="88" spans="1:206">
      <c r="A88" s="18">
        <v>213</v>
      </c>
      <c r="B88" s="3" t="s">
        <v>561</v>
      </c>
      <c r="C88" s="3" t="s">
        <v>377</v>
      </c>
      <c r="D88" s="12">
        <f t="shared" si="143"/>
        <v>3563570.4933333332</v>
      </c>
      <c r="E88" s="12">
        <f t="shared" si="144"/>
        <v>557126.86666666658</v>
      </c>
      <c r="F88" s="13">
        <v>277596</v>
      </c>
      <c r="G88" s="26">
        <f t="shared" si="208"/>
        <v>337668.27311515465</v>
      </c>
      <c r="H88" s="40">
        <f t="shared" si="209"/>
        <v>4.0643550109475627E-3</v>
      </c>
      <c r="I88" s="13">
        <v>152402</v>
      </c>
      <c r="J88" s="13">
        <f t="shared" si="210"/>
        <v>185382.06659784645</v>
      </c>
      <c r="K88" s="40">
        <f t="shared" si="149"/>
        <v>4.105104598254793E-3</v>
      </c>
      <c r="L88" s="13">
        <v>124918.2</v>
      </c>
      <c r="M88" s="13">
        <f t="shared" si="211"/>
        <v>151950.72290181956</v>
      </c>
      <c r="N88" s="40">
        <f t="shared" si="150"/>
        <v>4.0643550109475627E-3</v>
      </c>
      <c r="O88" s="13">
        <f ca="1">'13年1-9支出明细'!I83/9*12</f>
        <v>0</v>
      </c>
      <c r="P88" s="13">
        <v>1658</v>
      </c>
      <c r="Q88" s="13">
        <f t="shared" si="212"/>
        <v>0</v>
      </c>
      <c r="R88" s="43">
        <f t="shared" si="151"/>
        <v>0</v>
      </c>
      <c r="S88" s="13">
        <f ca="1">'13年1-9支出明细'!K83/9*12</f>
        <v>1040</v>
      </c>
      <c r="T88" s="13">
        <f t="shared" si="213"/>
        <v>1265.0578684122277</v>
      </c>
      <c r="U88" s="43">
        <f t="shared" si="152"/>
        <v>4.2704322389164486E-4</v>
      </c>
      <c r="V88" s="13">
        <f ca="1">'13年1-9支出明细'!L83/9*12</f>
        <v>0</v>
      </c>
      <c r="W88" s="13">
        <f t="shared" si="214"/>
        <v>0</v>
      </c>
      <c r="X88" s="43">
        <f t="shared" si="153"/>
        <v>0</v>
      </c>
      <c r="Y88" s="13">
        <f ca="1">'13年1-9支出明细'!M83/9*12</f>
        <v>0</v>
      </c>
      <c r="Z88" s="13">
        <f t="shared" si="215"/>
        <v>0</v>
      </c>
      <c r="AA88" s="43">
        <f t="shared" si="154"/>
        <v>0</v>
      </c>
      <c r="AB88" s="13">
        <f ca="1">'13年1-9支出明细'!N83/9*12</f>
        <v>0</v>
      </c>
      <c r="AC88" s="13">
        <f t="shared" si="216"/>
        <v>0</v>
      </c>
      <c r="AD88" s="43">
        <f t="shared" si="155"/>
        <v>0</v>
      </c>
      <c r="AE88" s="13">
        <f ca="1">'13年1-9支出明细'!O83/9*12</f>
        <v>0</v>
      </c>
      <c r="AF88" s="13">
        <f t="shared" si="217"/>
        <v>0</v>
      </c>
      <c r="AG88" s="43">
        <f t="shared" si="156"/>
        <v>0</v>
      </c>
      <c r="AH88" s="13">
        <f ca="1">'13年1-9支出明细'!P83/9*12</f>
        <v>0</v>
      </c>
      <c r="AI88" s="13">
        <f t="shared" si="218"/>
        <v>0</v>
      </c>
      <c r="AJ88" s="43">
        <f t="shared" si="157"/>
        <v>0</v>
      </c>
      <c r="AK88" s="13">
        <f ca="1">'13年1-9支出明细'!Q83/9*12</f>
        <v>0</v>
      </c>
      <c r="AL88" s="13">
        <f t="shared" si="219"/>
        <v>0</v>
      </c>
      <c r="AM88" s="43">
        <f t="shared" si="158"/>
        <v>0</v>
      </c>
      <c r="AN88" s="13">
        <f ca="1">'13年1-9支出明细'!R83/9*12</f>
        <v>0</v>
      </c>
      <c r="AO88" s="13">
        <f t="shared" si="220"/>
        <v>0</v>
      </c>
      <c r="AP88" s="43">
        <f t="shared" si="159"/>
        <v>0</v>
      </c>
      <c r="AQ88" s="13">
        <f ca="1">'13年1-9支出明细'!S83/9*12</f>
        <v>1170.6666666666667</v>
      </c>
      <c r="AR88" s="13">
        <f t="shared" si="221"/>
        <v>1424.0010364947898</v>
      </c>
      <c r="AS88" s="43">
        <f t="shared" si="160"/>
        <v>2.3585479027660422E-4</v>
      </c>
      <c r="AT88" s="12">
        <f t="shared" si="222"/>
        <v>2826981.1466666665</v>
      </c>
      <c r="AU88" s="31">
        <f t="shared" si="223"/>
        <v>3438744.9456189312</v>
      </c>
      <c r="AV88" s="43">
        <f t="shared" si="161"/>
        <v>2.7079706819221165E-2</v>
      </c>
      <c r="AW88" s="13">
        <f ca="1">'13年1-9支出明细'!U83/9*12</f>
        <v>0</v>
      </c>
      <c r="AX88" s="13">
        <f t="shared" si="224"/>
        <v>0</v>
      </c>
      <c r="AY88" s="43">
        <f t="shared" si="162"/>
        <v>0</v>
      </c>
      <c r="AZ88" s="13">
        <f ca="1">'13年1-9支出明细'!V83/9*12</f>
        <v>0</v>
      </c>
      <c r="BA88" s="13">
        <f t="shared" si="225"/>
        <v>0</v>
      </c>
      <c r="BB88" s="43">
        <f t="shared" si="163"/>
        <v>0</v>
      </c>
      <c r="BC88" s="13">
        <f ca="1">'13年1-9支出明细'!W83/9*12</f>
        <v>0</v>
      </c>
      <c r="BD88" s="13">
        <f t="shared" si="226"/>
        <v>0</v>
      </c>
      <c r="BE88" s="43">
        <f t="shared" si="164"/>
        <v>0</v>
      </c>
      <c r="BF88" s="13">
        <f ca="1">'13年1-9支出明细'!X83/9*12</f>
        <v>552.66666666666674</v>
      </c>
      <c r="BG88" s="13">
        <f t="shared" si="227"/>
        <v>672.26472622675453</v>
      </c>
      <c r="BH88" s="43">
        <f t="shared" si="165"/>
        <v>8.1307480784511871E-4</v>
      </c>
      <c r="BI88" s="13">
        <f ca="1">'13年1-9支出明细'!Y83/9*12</f>
        <v>154.66666666666669</v>
      </c>
      <c r="BJ88" s="13">
        <f t="shared" si="228"/>
        <v>188.13681119976721</v>
      </c>
      <c r="BK88" s="43">
        <f t="shared" si="166"/>
        <v>7.6510413340978331E-5</v>
      </c>
      <c r="BL88" s="13">
        <f ca="1">'13年1-9支出明细'!Z83/9*12</f>
        <v>2821630.5333333332</v>
      </c>
      <c r="BM88" s="13">
        <f ca="1">Sheet2!EP82+Sheet2!V82</f>
        <v>4643.28</v>
      </c>
      <c r="BN88" s="13">
        <f t="shared" si="229"/>
        <v>3432236.4499476189</v>
      </c>
      <c r="BO88" s="43">
        <f t="shared" si="167"/>
        <v>3.1904655794259357E-2</v>
      </c>
      <c r="BP88" s="13">
        <f ca="1">'13年1-9支出明细'!AB83/9*12</f>
        <v>4928.24</v>
      </c>
      <c r="BQ88" s="13">
        <f t="shared" si="230"/>
        <v>5994.7199898306508</v>
      </c>
      <c r="BR88" s="43">
        <f t="shared" si="168"/>
        <v>1.0872616789044326E-3</v>
      </c>
      <c r="BS88" s="13">
        <f ca="1">'13年1-9支出明细'!AC83/9*12</f>
        <v>973.33333333333337</v>
      </c>
      <c r="BT88" s="13">
        <f t="shared" si="231"/>
        <v>1183.9644153088798</v>
      </c>
      <c r="BU88" s="43">
        <f t="shared" si="169"/>
        <v>8.6775288009855508E-4</v>
      </c>
      <c r="BV88" s="12">
        <f t="shared" si="269"/>
        <v>1989.2533333333333</v>
      </c>
      <c r="BW88" s="30">
        <f t="shared" si="232"/>
        <v>2419.7313284601782</v>
      </c>
      <c r="BX88" s="43">
        <f t="shared" si="170"/>
        <v>7.438083147835764E-6</v>
      </c>
      <c r="BY88" s="13">
        <f ca="1">'13年1-9支出明细'!AE83/9*12</f>
        <v>1989.2533333333333</v>
      </c>
      <c r="BZ88" s="13">
        <f t="shared" si="233"/>
        <v>2419.7313284601782</v>
      </c>
      <c r="CA88" s="43">
        <f t="shared" si="171"/>
        <v>8.6103586376688998E-6</v>
      </c>
      <c r="CB88" s="13">
        <f ca="1">'13年1-9支出明细'!AF83/9*12</f>
        <v>0</v>
      </c>
      <c r="CC88" s="13">
        <f ca="1">Sheet2!BP82+Sheet2!ET82</f>
        <v>0</v>
      </c>
      <c r="CD88" s="13">
        <f t="shared" si="234"/>
        <v>0</v>
      </c>
      <c r="CE88" s="43">
        <f t="shared" si="172"/>
        <v>0</v>
      </c>
      <c r="CF88" s="12">
        <f t="shared" si="147"/>
        <v>12152.666666666668</v>
      </c>
      <c r="CG88" s="30">
        <f t="shared" si="235"/>
        <v>14782.525566209297</v>
      </c>
      <c r="CH88" s="43">
        <f t="shared" si="173"/>
        <v>1.252227873891818E-4</v>
      </c>
      <c r="CI88" s="13">
        <f ca="1">'13年1-9支出明细'!AI83/9*12</f>
        <v>0</v>
      </c>
      <c r="CJ88" s="13">
        <f t="shared" si="236"/>
        <v>0</v>
      </c>
      <c r="CK88" s="43">
        <f t="shared" si="174"/>
        <v>0</v>
      </c>
      <c r="CL88" s="13">
        <f ca="1">'13年1-9支出明细'!AJ83/9*12</f>
        <v>0</v>
      </c>
      <c r="CM88" s="13">
        <f t="shared" si="237"/>
        <v>0</v>
      </c>
      <c r="CN88" s="43">
        <f t="shared" si="175"/>
        <v>0</v>
      </c>
      <c r="CO88" s="13">
        <f ca="1">'13年1-9支出明细'!AK83/9*12</f>
        <v>0</v>
      </c>
      <c r="CP88" s="13">
        <f t="shared" si="238"/>
        <v>0</v>
      </c>
      <c r="CQ88" s="43">
        <f t="shared" si="176"/>
        <v>0</v>
      </c>
      <c r="CR88" s="13">
        <f ca="1">'13年1-9支出明细'!AL83/9*12</f>
        <v>0</v>
      </c>
      <c r="CS88" s="13">
        <f t="shared" si="239"/>
        <v>0</v>
      </c>
      <c r="CT88" s="43">
        <f t="shared" si="177"/>
        <v>0</v>
      </c>
      <c r="CU88" s="13">
        <f ca="1">'13年1-9支出明细'!AM83/9*12</f>
        <v>0</v>
      </c>
      <c r="CV88" s="13">
        <f t="shared" si="240"/>
        <v>0</v>
      </c>
      <c r="CW88" s="43">
        <f t="shared" si="178"/>
        <v>0</v>
      </c>
      <c r="CX88" s="13">
        <f ca="1">'13年1-9支出明细'!AN83/9*12</f>
        <v>0</v>
      </c>
      <c r="CY88" s="13">
        <f t="shared" si="241"/>
        <v>0</v>
      </c>
      <c r="CZ88" s="13">
        <f ca="1">Sheet2!DG82+Sheet2!AD82</f>
        <v>0</v>
      </c>
      <c r="DA88" s="43">
        <f t="shared" si="179"/>
        <v>0</v>
      </c>
      <c r="DB88" s="13">
        <f ca="1">'13年1-9支出明细'!AP83/9*12</f>
        <v>0</v>
      </c>
      <c r="DC88" s="13">
        <f t="shared" si="242"/>
        <v>0</v>
      </c>
      <c r="DD88" s="43">
        <f t="shared" si="180"/>
        <v>0</v>
      </c>
      <c r="DE88" s="13">
        <f ca="1">'13年1-9支出明细'!AQ83/9*12</f>
        <v>0</v>
      </c>
      <c r="DF88" s="13">
        <f t="shared" si="243"/>
        <v>0</v>
      </c>
      <c r="DG88" s="43">
        <f t="shared" si="181"/>
        <v>0</v>
      </c>
      <c r="DH88" s="13">
        <f ca="1">'13年1-9支出明细'!AR83/9*12</f>
        <v>0</v>
      </c>
      <c r="DI88" s="13">
        <f ca="1">Sheet2!DK82+Sheet2!AH82</f>
        <v>0</v>
      </c>
      <c r="DJ88" s="13"/>
      <c r="DK88" s="43">
        <f t="shared" si="182"/>
        <v>0</v>
      </c>
      <c r="DL88" s="13">
        <f ca="1">'13年1-9支出明细'!AT83/9*12</f>
        <v>186.66666666666666</v>
      </c>
      <c r="DM88" s="13">
        <f t="shared" si="244"/>
        <v>227.06166868937419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140</v>
      </c>
      <c r="DU88" s="43">
        <f t="shared" si="183"/>
        <v>1.2349004640676553E-4</v>
      </c>
      <c r="DV88" s="13">
        <f ca="1">'13年1-9支出明细'!BB83/9*12</f>
        <v>6566</v>
      </c>
      <c r="DW88" s="13">
        <f t="shared" si="245"/>
        <v>7986.894196148738</v>
      </c>
      <c r="DX88" s="43">
        <f t="shared" si="184"/>
        <v>2.9025390512183655E-3</v>
      </c>
      <c r="DY88" s="13">
        <f ca="1">'13年1-9支出明细'!BC83/9*12</f>
        <v>0</v>
      </c>
      <c r="DZ88" s="13">
        <f t="shared" si="246"/>
        <v>0</v>
      </c>
      <c r="EA88" s="43">
        <f t="shared" si="185"/>
        <v>0</v>
      </c>
      <c r="EB88" s="13">
        <f ca="1">'13年1-9支出明细'!BD83/9*12</f>
        <v>0</v>
      </c>
      <c r="EC88" s="13">
        <f t="shared" si="247"/>
        <v>0</v>
      </c>
      <c r="ED88" s="43">
        <f t="shared" si="186"/>
        <v>0</v>
      </c>
      <c r="EE88" s="13">
        <f ca="1">'13年1-9支出明细'!BE83/9*12</f>
        <v>0</v>
      </c>
      <c r="EF88" s="13">
        <f t="shared" si="248"/>
        <v>0</v>
      </c>
      <c r="EG88" s="13">
        <v>0</v>
      </c>
      <c r="EH88" s="43">
        <f t="shared" si="187"/>
        <v>0</v>
      </c>
      <c r="EI88" s="13">
        <f ca="1">'13年1-9支出明细'!BG83/9*12</f>
        <v>0</v>
      </c>
      <c r="EJ88" s="13">
        <f t="shared" si="249"/>
        <v>0</v>
      </c>
      <c r="EK88" s="43">
        <f t="shared" si="188"/>
        <v>0</v>
      </c>
      <c r="EL88" s="13">
        <f ca="1">'13年1-9支出明细'!BH83/9*12</f>
        <v>0</v>
      </c>
      <c r="EM88" s="13">
        <f t="shared" si="250"/>
        <v>0</v>
      </c>
      <c r="EN88" s="43">
        <f t="shared" si="189"/>
        <v>0</v>
      </c>
      <c r="EO88" s="13">
        <f ca="1">'13年1-9支出明细'!BI83/9*12</f>
        <v>5400</v>
      </c>
      <c r="EP88" s="13">
        <f t="shared" si="251"/>
        <v>6568.5697013711824</v>
      </c>
      <c r="EQ88" s="43">
        <f t="shared" si="190"/>
        <v>4.5047976094540693E-3</v>
      </c>
      <c r="ER88" s="13">
        <f ca="1">'13年1-9支出明细'!BJ83/9*12</f>
        <v>0</v>
      </c>
      <c r="ES88" s="13">
        <f t="shared" si="252"/>
        <v>0</v>
      </c>
      <c r="ET88" s="43">
        <f t="shared" si="191"/>
        <v>0</v>
      </c>
      <c r="EU88" s="13">
        <f ca="1">'13年1-9支出明细'!BK83/9*12</f>
        <v>0</v>
      </c>
      <c r="EV88" s="13">
        <f t="shared" si="253"/>
        <v>0</v>
      </c>
      <c r="EW88" s="43">
        <f t="shared" si="192"/>
        <v>0</v>
      </c>
      <c r="EX88" s="13">
        <f ca="1">'13年1-9支出明细'!BL83/9*12</f>
        <v>0</v>
      </c>
      <c r="EY88" s="13">
        <f t="shared" si="254"/>
        <v>0</v>
      </c>
      <c r="EZ88" s="43">
        <f t="shared" si="193"/>
        <v>0</v>
      </c>
      <c r="FA88" s="13">
        <f ca="1">'13年1-9支出明细'!BM83/9*12</f>
        <v>0</v>
      </c>
      <c r="FB88" s="13">
        <f t="shared" si="255"/>
        <v>0</v>
      </c>
      <c r="FC88" s="43">
        <f t="shared" si="194"/>
        <v>0</v>
      </c>
      <c r="FD88" s="13">
        <f ca="1">'13年1-9支出明细'!BN83/9*12</f>
        <v>0</v>
      </c>
      <c r="FE88" s="13">
        <f ca="1">Sheet2!EX82+Sheet2!BF82</f>
        <v>0</v>
      </c>
      <c r="FF88" s="13">
        <f t="shared" si="256"/>
        <v>0</v>
      </c>
      <c r="FG88" s="43">
        <f t="shared" si="195"/>
        <v>0</v>
      </c>
      <c r="FH88" s="13">
        <f ca="1">'13年1-9支出明细'!BP83/9*12</f>
        <v>0</v>
      </c>
      <c r="FI88" s="13">
        <f t="shared" si="257"/>
        <v>0</v>
      </c>
      <c r="FJ88" s="43">
        <f t="shared" si="196"/>
        <v>0</v>
      </c>
      <c r="FK88" s="13">
        <f ca="1">'13年1-9支出明细'!BQ83/9*12</f>
        <v>0</v>
      </c>
      <c r="FL88" s="13">
        <f t="shared" si="258"/>
        <v>0</v>
      </c>
      <c r="FM88" s="43">
        <f t="shared" si="197"/>
        <v>0</v>
      </c>
      <c r="FN88" s="13">
        <f ca="1">'13年1-9支出明细'!BR83/9*12</f>
        <v>0</v>
      </c>
      <c r="FO88" s="13">
        <v>0</v>
      </c>
      <c r="FP88" s="13"/>
      <c r="FQ88" s="43"/>
      <c r="FR88" s="13">
        <f ca="1">'13年1-9支出明细'!BT83/9*12</f>
        <v>0</v>
      </c>
      <c r="FS88" s="13">
        <f t="shared" si="259"/>
        <v>0</v>
      </c>
      <c r="FT88" s="43">
        <f t="shared" si="198"/>
        <v>0</v>
      </c>
      <c r="FU88" s="12">
        <f ca="1">'13年1-9支出明细'!BU83/9*12</f>
        <v>165320.56</v>
      </c>
      <c r="FV88" s="12">
        <f t="shared" si="260"/>
        <v>201096.22619068823</v>
      </c>
      <c r="FW88" s="43">
        <f t="shared" si="199"/>
        <v>5.7139268703866901E-3</v>
      </c>
      <c r="FX88" s="12">
        <f ca="1">'13年1-9支出明细'!BV83/9*12</f>
        <v>0</v>
      </c>
      <c r="FY88" s="12">
        <f t="shared" si="261"/>
        <v>0</v>
      </c>
      <c r="FZ88" s="43">
        <f t="shared" si="200"/>
        <v>0</v>
      </c>
      <c r="GA88" s="12">
        <f ca="1">'13年1-9支出明细'!BW83/9*12</f>
        <v>0</v>
      </c>
      <c r="GB88" s="12">
        <f t="shared" si="262"/>
        <v>0</v>
      </c>
      <c r="GC88" s="43">
        <f t="shared" si="201"/>
        <v>0</v>
      </c>
      <c r="GD88" s="12">
        <f ca="1">'13年1-9支出明细'!BX83/9*12</f>
        <v>0</v>
      </c>
      <c r="GE88" s="12">
        <f t="shared" si="263"/>
        <v>0</v>
      </c>
      <c r="GF88" s="43">
        <f t="shared" si="202"/>
        <v>0</v>
      </c>
      <c r="GG88" s="27">
        <f t="shared" si="148"/>
        <v>0</v>
      </c>
      <c r="GH88" s="27">
        <f t="shared" si="264"/>
        <v>0</v>
      </c>
      <c r="GI88" s="43">
        <f t="shared" si="203"/>
        <v>0</v>
      </c>
      <c r="GJ88" s="13">
        <f ca="1">'13年1-9支出明细'!BZ83/9*12</f>
        <v>0</v>
      </c>
      <c r="GK88" s="13">
        <f t="shared" si="265"/>
        <v>0</v>
      </c>
      <c r="GL88" s="43">
        <f t="shared" si="204"/>
        <v>0</v>
      </c>
      <c r="GM88" s="13">
        <f ca="1">'13年1-9支出明细'!CA83/9*12</f>
        <v>0</v>
      </c>
      <c r="GN88" s="13">
        <f t="shared" si="266"/>
        <v>0</v>
      </c>
      <c r="GO88" s="43">
        <f t="shared" si="205"/>
        <v>0</v>
      </c>
      <c r="GP88" s="13">
        <f ca="1">'13年1-9支出明细'!CB83/9*12</f>
        <v>0</v>
      </c>
      <c r="GQ88" s="13"/>
      <c r="GR88" s="40"/>
      <c r="GS88" s="13">
        <f ca="1">'13年1-9支出明细'!CC83/9*12</f>
        <v>0</v>
      </c>
      <c r="GT88" s="13">
        <f t="shared" si="267"/>
        <v>0</v>
      </c>
      <c r="GU88" s="43">
        <f t="shared" si="206"/>
        <v>0</v>
      </c>
      <c r="GV88" s="13">
        <f ca="1">'13年1-9支出明细'!CD83/9*12</f>
        <v>0</v>
      </c>
      <c r="GW88" s="13">
        <f t="shared" si="268"/>
        <v>0</v>
      </c>
      <c r="GX88" s="56">
        <f t="shared" si="207"/>
        <v>0</v>
      </c>
    </row>
    <row r="89" spans="1:206">
      <c r="A89" s="18">
        <v>214</v>
      </c>
      <c r="B89" s="3" t="s">
        <v>562</v>
      </c>
      <c r="C89" s="3" t="s">
        <v>378</v>
      </c>
      <c r="D89" s="12">
        <f t="shared" si="143"/>
        <v>2110998.94</v>
      </c>
      <c r="E89" s="12">
        <f t="shared" si="144"/>
        <v>1403065.4666666666</v>
      </c>
      <c r="F89" s="13">
        <v>546144</v>
      </c>
      <c r="G89" s="26">
        <f t="shared" si="208"/>
        <v>664330.5427751228</v>
      </c>
      <c r="H89" s="40">
        <f t="shared" si="209"/>
        <v>7.9962359079343553E-3</v>
      </c>
      <c r="I89" s="13">
        <v>499194</v>
      </c>
      <c r="J89" s="13">
        <f t="shared" si="210"/>
        <v>607220.47842708998</v>
      </c>
      <c r="K89" s="40">
        <f t="shared" si="149"/>
        <v>1.3446303754683031E-2</v>
      </c>
      <c r="L89" s="13">
        <v>245764.8</v>
      </c>
      <c r="M89" s="13">
        <f t="shared" si="211"/>
        <v>298948.74424880528</v>
      </c>
      <c r="N89" s="40">
        <f t="shared" si="150"/>
        <v>7.996235907934357E-3</v>
      </c>
      <c r="O89" s="13">
        <f ca="1">'13年1-9支出明细'!I84/9*12</f>
        <v>12785.333333333332</v>
      </c>
      <c r="P89" s="13">
        <v>74383</v>
      </c>
      <c r="Q89" s="13">
        <f t="shared" si="212"/>
        <v>15552.102436160063</v>
      </c>
      <c r="R89" s="43">
        <f t="shared" si="151"/>
        <v>1.9151245709743486E-3</v>
      </c>
      <c r="S89" s="13">
        <f ca="1">'13年1-9支出明细'!K84/9*12</f>
        <v>16128</v>
      </c>
      <c r="T89" s="13">
        <f t="shared" si="213"/>
        <v>19618.128174761932</v>
      </c>
      <c r="U89" s="43">
        <f t="shared" si="152"/>
        <v>6.6224549181965846E-3</v>
      </c>
      <c r="V89" s="13">
        <f ca="1">'13年1-9支出明细'!L84/9*12</f>
        <v>0</v>
      </c>
      <c r="W89" s="13">
        <f t="shared" si="214"/>
        <v>0</v>
      </c>
      <c r="X89" s="43">
        <f t="shared" si="153"/>
        <v>0</v>
      </c>
      <c r="Y89" s="13">
        <f ca="1">'13年1-9支出明细'!M84/9*12</f>
        <v>0</v>
      </c>
      <c r="Z89" s="13">
        <f t="shared" si="215"/>
        <v>0</v>
      </c>
      <c r="AA89" s="43">
        <f t="shared" si="154"/>
        <v>0</v>
      </c>
      <c r="AB89" s="13">
        <f ca="1">'13年1-9支出明细'!N84/9*12</f>
        <v>0</v>
      </c>
      <c r="AC89" s="13">
        <f t="shared" si="216"/>
        <v>0</v>
      </c>
      <c r="AD89" s="43">
        <f t="shared" si="155"/>
        <v>0</v>
      </c>
      <c r="AE89" s="13">
        <f ca="1">'13年1-9支出明细'!O84/9*12</f>
        <v>0</v>
      </c>
      <c r="AF89" s="13">
        <f t="shared" si="217"/>
        <v>0</v>
      </c>
      <c r="AG89" s="43">
        <f t="shared" si="156"/>
        <v>0</v>
      </c>
      <c r="AH89" s="13">
        <f ca="1">'13年1-9支出明细'!P84/9*12</f>
        <v>0</v>
      </c>
      <c r="AI89" s="13">
        <f t="shared" si="218"/>
        <v>0</v>
      </c>
      <c r="AJ89" s="43">
        <f t="shared" si="157"/>
        <v>0</v>
      </c>
      <c r="AK89" s="13">
        <f ca="1">'13年1-9支出明细'!Q84/9*12</f>
        <v>0</v>
      </c>
      <c r="AL89" s="13">
        <f t="shared" si="219"/>
        <v>0</v>
      </c>
      <c r="AM89" s="43">
        <f t="shared" si="158"/>
        <v>0</v>
      </c>
      <c r="AN89" s="13">
        <f ca="1">'13年1-9支出明细'!R84/9*12</f>
        <v>0</v>
      </c>
      <c r="AO89" s="13">
        <f t="shared" si="220"/>
        <v>0</v>
      </c>
      <c r="AP89" s="43">
        <f t="shared" si="159"/>
        <v>0</v>
      </c>
      <c r="AQ89" s="13">
        <f ca="1">'13年1-9支出明细'!S84/9*12</f>
        <v>83049.333333333328</v>
      </c>
      <c r="AR89" s="13">
        <f t="shared" si="221"/>
        <v>101021.35826896466</v>
      </c>
      <c r="AS89" s="43">
        <f t="shared" si="160"/>
        <v>1.673199011612625E-2</v>
      </c>
      <c r="AT89" s="12">
        <f t="shared" si="222"/>
        <v>477894.51333333337</v>
      </c>
      <c r="AU89" s="31">
        <f t="shared" si="223"/>
        <v>581311.74458015931</v>
      </c>
      <c r="AV89" s="43">
        <f t="shared" si="161"/>
        <v>4.5777607419986693E-3</v>
      </c>
      <c r="AW89" s="13">
        <f ca="1">'13年1-9支出明细'!U84/9*12</f>
        <v>0</v>
      </c>
      <c r="AX89" s="13">
        <f t="shared" si="224"/>
        <v>0</v>
      </c>
      <c r="AY89" s="43">
        <f t="shared" si="162"/>
        <v>0</v>
      </c>
      <c r="AZ89" s="13">
        <f ca="1">'13年1-9支出明细'!V84/9*12</f>
        <v>0</v>
      </c>
      <c r="BA89" s="13">
        <f t="shared" si="225"/>
        <v>0</v>
      </c>
      <c r="BB89" s="43">
        <f t="shared" si="163"/>
        <v>0</v>
      </c>
      <c r="BC89" s="13">
        <f ca="1">'13年1-9支出明细'!W84/9*12</f>
        <v>0</v>
      </c>
      <c r="BD89" s="13">
        <f t="shared" si="226"/>
        <v>0</v>
      </c>
      <c r="BE89" s="43">
        <f t="shared" si="164"/>
        <v>0</v>
      </c>
      <c r="BF89" s="13">
        <f ca="1">'13年1-9支出明细'!X84/9*12</f>
        <v>39210.946666666663</v>
      </c>
      <c r="BG89" s="13">
        <f t="shared" si="227"/>
        <v>47696.265969768152</v>
      </c>
      <c r="BH89" s="43">
        <f t="shared" si="165"/>
        <v>5.7686549324050401E-2</v>
      </c>
      <c r="BI89" s="13">
        <f ca="1">'13年1-9支出明细'!Y84/9*12</f>
        <v>1425.3333333333333</v>
      </c>
      <c r="BJ89" s="13">
        <f t="shared" si="228"/>
        <v>1733.7780273495785</v>
      </c>
      <c r="BK89" s="43">
        <f t="shared" si="166"/>
        <v>7.0508303328884326E-4</v>
      </c>
      <c r="BL89" s="13">
        <f ca="1">'13年1-9支出明细'!Z84/9*12</f>
        <v>421761.57333333336</v>
      </c>
      <c r="BM89" s="13">
        <f ca="1">Sheet2!EP83+Sheet2!V83</f>
        <v>15496.66</v>
      </c>
      <c r="BN89" s="13">
        <f t="shared" si="229"/>
        <v>513031.53551851364</v>
      </c>
      <c r="BO89" s="43">
        <f t="shared" si="167"/>
        <v>4.7689297608177091E-3</v>
      </c>
      <c r="BP89" s="13">
        <f ca="1">'13年1-9支出明细'!AB84/9*12</f>
        <v>7376.88</v>
      </c>
      <c r="BQ89" s="13">
        <f t="shared" si="230"/>
        <v>8973.2500849353801</v>
      </c>
      <c r="BR89" s="43">
        <f t="shared" si="168"/>
        <v>1.6274773415816868E-3</v>
      </c>
      <c r="BS89" s="13">
        <f ca="1">'13年1-9支出明细'!AC84/9*12</f>
        <v>13285.333333333332</v>
      </c>
      <c r="BT89" s="13">
        <f t="shared" si="231"/>
        <v>16160.303334435173</v>
      </c>
      <c r="BU89" s="43">
        <f t="shared" si="169"/>
        <v>1.1844232462057536E-2</v>
      </c>
      <c r="BV89" s="12">
        <f t="shared" si="269"/>
        <v>8724.8266666666659</v>
      </c>
      <c r="BW89" s="30">
        <f t="shared" si="232"/>
        <v>10612.894831922591</v>
      </c>
      <c r="BX89" s="43">
        <f t="shared" si="170"/>
        <v>3.2623288904272998E-5</v>
      </c>
      <c r="BY89" s="13">
        <f ca="1">'13年1-9支出明细'!AE84/9*12</f>
        <v>8724.8266666666659</v>
      </c>
      <c r="BZ89" s="13">
        <f t="shared" si="233"/>
        <v>10612.894831922591</v>
      </c>
      <c r="CA89" s="43">
        <f t="shared" si="171"/>
        <v>3.7764866541967481E-5</v>
      </c>
      <c r="CB89" s="13">
        <f ca="1">'13年1-9支出明细'!AF84/9*12</f>
        <v>0</v>
      </c>
      <c r="CC89" s="13">
        <f ca="1">Sheet2!BP83+Sheet2!ET83</f>
        <v>0</v>
      </c>
      <c r="CD89" s="13">
        <f t="shared" si="234"/>
        <v>0</v>
      </c>
      <c r="CE89" s="43">
        <f t="shared" si="172"/>
        <v>0</v>
      </c>
      <c r="CF89" s="12">
        <f t="shared" si="147"/>
        <v>34801.333333333336</v>
      </c>
      <c r="CG89" s="30">
        <f t="shared" si="235"/>
        <v>42332.404389009695</v>
      </c>
      <c r="CH89" s="43">
        <f t="shared" si="173"/>
        <v>3.5859783571726747E-4</v>
      </c>
      <c r="CI89" s="13">
        <f ca="1">'13年1-9支出明细'!AI84/9*12</f>
        <v>0</v>
      </c>
      <c r="CJ89" s="13">
        <f t="shared" si="236"/>
        <v>0</v>
      </c>
      <c r="CK89" s="43">
        <f t="shared" si="174"/>
        <v>0</v>
      </c>
      <c r="CL89" s="13">
        <f ca="1">'13年1-9支出明细'!AJ84/9*12</f>
        <v>0</v>
      </c>
      <c r="CM89" s="13">
        <f t="shared" si="237"/>
        <v>0</v>
      </c>
      <c r="CN89" s="43">
        <f t="shared" si="175"/>
        <v>0</v>
      </c>
      <c r="CO89" s="13">
        <f ca="1">'13年1-9支出明细'!AK84/9*12</f>
        <v>0</v>
      </c>
      <c r="CP89" s="13">
        <f t="shared" si="238"/>
        <v>0</v>
      </c>
      <c r="CQ89" s="43">
        <f t="shared" si="176"/>
        <v>0</v>
      </c>
      <c r="CR89" s="13">
        <f ca="1">'13年1-9支出明细'!AL84/9*12</f>
        <v>0</v>
      </c>
      <c r="CS89" s="13">
        <f t="shared" si="239"/>
        <v>0</v>
      </c>
      <c r="CT89" s="43">
        <f t="shared" si="177"/>
        <v>0</v>
      </c>
      <c r="CU89" s="13">
        <f ca="1">'13年1-9支出明细'!AM84/9*12</f>
        <v>0</v>
      </c>
      <c r="CV89" s="13">
        <f t="shared" si="240"/>
        <v>0</v>
      </c>
      <c r="CW89" s="43">
        <f t="shared" si="178"/>
        <v>0</v>
      </c>
      <c r="CX89" s="13">
        <f ca="1">'13年1-9支出明细'!AN84/9*12</f>
        <v>0</v>
      </c>
      <c r="CY89" s="13">
        <f t="shared" si="241"/>
        <v>0</v>
      </c>
      <c r="CZ89" s="13">
        <f ca="1">Sheet2!DG83+Sheet2!AD83</f>
        <v>0</v>
      </c>
      <c r="DA89" s="43">
        <f t="shared" si="179"/>
        <v>0</v>
      </c>
      <c r="DB89" s="13">
        <f ca="1">'13年1-9支出明细'!AP84/9*12</f>
        <v>0</v>
      </c>
      <c r="DC89" s="13">
        <f t="shared" si="242"/>
        <v>0</v>
      </c>
      <c r="DD89" s="43">
        <f t="shared" si="180"/>
        <v>0</v>
      </c>
      <c r="DE89" s="13">
        <f ca="1">'13年1-9支出明细'!AQ84/9*12</f>
        <v>0</v>
      </c>
      <c r="DF89" s="13">
        <f t="shared" si="243"/>
        <v>0</v>
      </c>
      <c r="DG89" s="43">
        <f t="shared" si="181"/>
        <v>0</v>
      </c>
      <c r="DH89" s="13">
        <f ca="1">'13年1-9支出明细'!AR84/9*12</f>
        <v>0</v>
      </c>
      <c r="DI89" s="13">
        <f ca="1">Sheet2!DK83+Sheet2!AH83</f>
        <v>0</v>
      </c>
      <c r="DJ89" s="13"/>
      <c r="DK89" s="43">
        <f t="shared" si="182"/>
        <v>0</v>
      </c>
      <c r="DL89" s="13">
        <f ca="1">'13年1-9支出明细'!AT84/9*12</f>
        <v>0</v>
      </c>
      <c r="DM89" s="13">
        <f t="shared" si="244"/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43">
        <f t="shared" si="183"/>
        <v>0</v>
      </c>
      <c r="DV89" s="13">
        <f ca="1">'13年1-9支出明细'!BB84/9*12</f>
        <v>21567.600000000002</v>
      </c>
      <c r="DW89" s="13">
        <f t="shared" si="245"/>
        <v>26234.867387276503</v>
      </c>
      <c r="DX89" s="43">
        <f t="shared" si="184"/>
        <v>9.5340848676602526E-3</v>
      </c>
      <c r="DY89" s="13">
        <f ca="1">'13年1-9支出明细'!BC84/9*12</f>
        <v>0</v>
      </c>
      <c r="DZ89" s="13">
        <f t="shared" si="246"/>
        <v>0</v>
      </c>
      <c r="EA89" s="43">
        <f t="shared" si="185"/>
        <v>0</v>
      </c>
      <c r="EB89" s="13">
        <f ca="1">'13年1-9支出明细'!BD84/9*12</f>
        <v>0</v>
      </c>
      <c r="EC89" s="13">
        <f t="shared" si="247"/>
        <v>0</v>
      </c>
      <c r="ED89" s="43">
        <f t="shared" si="186"/>
        <v>0</v>
      </c>
      <c r="EE89" s="13">
        <f ca="1">'13年1-9支出明细'!BE84/9*12</f>
        <v>0</v>
      </c>
      <c r="EF89" s="13">
        <f t="shared" si="248"/>
        <v>0</v>
      </c>
      <c r="EG89" s="13">
        <v>0</v>
      </c>
      <c r="EH89" s="43">
        <f t="shared" si="187"/>
        <v>0</v>
      </c>
      <c r="EI89" s="13">
        <f ca="1">'13年1-9支出明细'!BG84/9*12</f>
        <v>0</v>
      </c>
      <c r="EJ89" s="13">
        <f t="shared" si="249"/>
        <v>0</v>
      </c>
      <c r="EK89" s="43">
        <f t="shared" si="188"/>
        <v>0</v>
      </c>
      <c r="EL89" s="13">
        <f ca="1">'13年1-9支出明细'!BH84/9*12</f>
        <v>0</v>
      </c>
      <c r="EM89" s="13">
        <f t="shared" si="250"/>
        <v>0</v>
      </c>
      <c r="EN89" s="43">
        <f t="shared" si="189"/>
        <v>0</v>
      </c>
      <c r="EO89" s="13">
        <f ca="1">'13年1-9支出明细'!BI84/9*12</f>
        <v>7200</v>
      </c>
      <c r="EP89" s="13">
        <f t="shared" si="251"/>
        <v>8758.0929351615778</v>
      </c>
      <c r="EQ89" s="43">
        <f t="shared" si="190"/>
        <v>6.0063968126054263E-3</v>
      </c>
      <c r="ER89" s="13">
        <f ca="1">'13年1-9支出明细'!BJ84/9*12</f>
        <v>0</v>
      </c>
      <c r="ES89" s="13">
        <f t="shared" si="252"/>
        <v>0</v>
      </c>
      <c r="ET89" s="43">
        <f t="shared" si="191"/>
        <v>0</v>
      </c>
      <c r="EU89" s="13">
        <f ca="1">'13年1-9支出明细'!BK84/9*12</f>
        <v>0</v>
      </c>
      <c r="EV89" s="13">
        <f t="shared" si="253"/>
        <v>0</v>
      </c>
      <c r="EW89" s="43">
        <f t="shared" si="192"/>
        <v>0</v>
      </c>
      <c r="EX89" s="13">
        <f ca="1">'13年1-9支出明细'!BL84/9*12</f>
        <v>0</v>
      </c>
      <c r="EY89" s="13">
        <f t="shared" si="254"/>
        <v>0</v>
      </c>
      <c r="EZ89" s="43">
        <f t="shared" si="193"/>
        <v>0</v>
      </c>
      <c r="FA89" s="13">
        <f ca="1">'13年1-9支出明细'!BM84/9*12</f>
        <v>0</v>
      </c>
      <c r="FB89" s="13">
        <f t="shared" si="255"/>
        <v>0</v>
      </c>
      <c r="FC89" s="43">
        <f t="shared" si="194"/>
        <v>0</v>
      </c>
      <c r="FD89" s="13">
        <f ca="1">'13年1-9支出明细'!BN84/9*12</f>
        <v>933.73333333333323</v>
      </c>
      <c r="FE89" s="13">
        <f ca="1">Sheet2!EX83+Sheet2!BF83</f>
        <v>5100</v>
      </c>
      <c r="FF89" s="13">
        <f t="shared" si="256"/>
        <v>1135.7949041654908</v>
      </c>
      <c r="FG89" s="43">
        <f t="shared" si="195"/>
        <v>7.1429711628676474E-4</v>
      </c>
      <c r="FH89" s="13">
        <f ca="1">'13年1-9支出明细'!BP84/9*12</f>
        <v>0</v>
      </c>
      <c r="FI89" s="13">
        <f t="shared" si="257"/>
        <v>0</v>
      </c>
      <c r="FJ89" s="43">
        <f t="shared" si="196"/>
        <v>0</v>
      </c>
      <c r="FK89" s="13">
        <f ca="1">'13年1-9支出明细'!BQ84/9*12</f>
        <v>0</v>
      </c>
      <c r="FL89" s="13">
        <f t="shared" si="258"/>
        <v>0</v>
      </c>
      <c r="FM89" s="43">
        <f t="shared" si="197"/>
        <v>0</v>
      </c>
      <c r="FN89" s="13">
        <f ca="1">'13年1-9支出明细'!BR84/9*12</f>
        <v>0</v>
      </c>
      <c r="FO89" s="13">
        <v>7700</v>
      </c>
      <c r="FP89" s="13"/>
      <c r="FQ89" s="43"/>
      <c r="FR89" s="13">
        <f ca="1">'13年1-9支出明细'!BT84/9*12</f>
        <v>0</v>
      </c>
      <c r="FS89" s="13">
        <f t="shared" si="259"/>
        <v>0</v>
      </c>
      <c r="FT89" s="43">
        <f t="shared" si="198"/>
        <v>0</v>
      </c>
      <c r="FU89" s="12">
        <f ca="1">'13年1-9支出明细'!BU84/9*12</f>
        <v>176246.13333333336</v>
      </c>
      <c r="FV89" s="12">
        <f t="shared" si="260"/>
        <v>214386.11322169611</v>
      </c>
      <c r="FW89" s="43">
        <f t="shared" si="199"/>
        <v>6.091544312788977E-3</v>
      </c>
      <c r="FX89" s="12">
        <f ca="1">'13年1-9支出明细'!BV84/9*12</f>
        <v>0</v>
      </c>
      <c r="FY89" s="12">
        <f t="shared" si="261"/>
        <v>0</v>
      </c>
      <c r="FZ89" s="43">
        <f t="shared" si="200"/>
        <v>0</v>
      </c>
      <c r="GA89" s="12">
        <f ca="1">'13年1-9支出明细'!BW84/9*12</f>
        <v>0</v>
      </c>
      <c r="GB89" s="12">
        <f t="shared" si="262"/>
        <v>0</v>
      </c>
      <c r="GC89" s="43">
        <f t="shared" si="201"/>
        <v>0</v>
      </c>
      <c r="GD89" s="12">
        <f ca="1">'13年1-9支出明细'!BX84/9*12</f>
        <v>10266.666666666666</v>
      </c>
      <c r="GE89" s="12">
        <f t="shared" si="263"/>
        <v>12488.391777915582</v>
      </c>
      <c r="GF89" s="43">
        <f t="shared" si="202"/>
        <v>1.0302405326119842E-3</v>
      </c>
      <c r="GG89" s="27">
        <f t="shared" si="148"/>
        <v>0</v>
      </c>
      <c r="GH89" s="27">
        <f t="shared" si="264"/>
        <v>0</v>
      </c>
      <c r="GI89" s="43">
        <f t="shared" si="203"/>
        <v>0</v>
      </c>
      <c r="GJ89" s="13">
        <f ca="1">'13年1-9支出明细'!BZ84/9*12</f>
        <v>0</v>
      </c>
      <c r="GK89" s="13">
        <f t="shared" si="265"/>
        <v>0</v>
      </c>
      <c r="GL89" s="43">
        <f t="shared" si="204"/>
        <v>0</v>
      </c>
      <c r="GM89" s="13">
        <f ca="1">'13年1-9支出明细'!CA84/9*12</f>
        <v>0</v>
      </c>
      <c r="GN89" s="13">
        <f t="shared" si="266"/>
        <v>0</v>
      </c>
      <c r="GO89" s="43">
        <f t="shared" si="205"/>
        <v>0</v>
      </c>
      <c r="GP89" s="13">
        <f ca="1">'13年1-9支出明细'!CB84/9*12</f>
        <v>0</v>
      </c>
      <c r="GQ89" s="13"/>
      <c r="GR89" s="40"/>
      <c r="GS89" s="13">
        <f ca="1">'13年1-9支出明细'!CC84/9*12</f>
        <v>0</v>
      </c>
      <c r="GT89" s="13">
        <f t="shared" si="267"/>
        <v>0</v>
      </c>
      <c r="GU89" s="43">
        <f t="shared" si="206"/>
        <v>0</v>
      </c>
      <c r="GV89" s="13">
        <f ca="1">'13年1-9支出明细'!CD84/9*12</f>
        <v>0</v>
      </c>
      <c r="GW89" s="13">
        <f t="shared" si="268"/>
        <v>0</v>
      </c>
      <c r="GX89" s="56">
        <f t="shared" si="207"/>
        <v>0</v>
      </c>
    </row>
    <row r="90" spans="1:206">
      <c r="A90" s="18">
        <v>215</v>
      </c>
      <c r="B90" s="3" t="s">
        <v>563</v>
      </c>
      <c r="C90" s="3" t="s">
        <v>379</v>
      </c>
      <c r="D90" s="12">
        <f t="shared" si="143"/>
        <v>921274.16333333345</v>
      </c>
      <c r="E90" s="12">
        <f t="shared" si="144"/>
        <v>753863.6</v>
      </c>
      <c r="F90" s="13">
        <v>435168</v>
      </c>
      <c r="G90" s="26">
        <f t="shared" si="208"/>
        <v>529339.13700116577</v>
      </c>
      <c r="H90" s="40">
        <f t="shared" si="209"/>
        <v>6.3714075181343713E-3</v>
      </c>
      <c r="I90" s="13">
        <v>102870</v>
      </c>
      <c r="J90" s="13">
        <f t="shared" si="210"/>
        <v>125131.25281112101</v>
      </c>
      <c r="K90" s="40">
        <f t="shared" si="149"/>
        <v>2.7709092401836627E-3</v>
      </c>
      <c r="L90" s="13">
        <v>195825.6</v>
      </c>
      <c r="M90" s="13">
        <f t="shared" si="211"/>
        <v>238202.61165052457</v>
      </c>
      <c r="N90" s="40">
        <f t="shared" si="150"/>
        <v>6.3714075181343722E-3</v>
      </c>
      <c r="O90" s="13">
        <f ca="1">'13年1-9支出明细'!I85/9*12</f>
        <v>0</v>
      </c>
      <c r="P90" s="13">
        <v>10500</v>
      </c>
      <c r="Q90" s="13">
        <f t="shared" si="212"/>
        <v>0</v>
      </c>
      <c r="R90" s="43">
        <f t="shared" si="151"/>
        <v>0</v>
      </c>
      <c r="S90" s="13">
        <f ca="1">'13年1-9支出明细'!K85/9*12</f>
        <v>20000</v>
      </c>
      <c r="T90" s="13">
        <f t="shared" si="213"/>
        <v>24328.035931004379</v>
      </c>
      <c r="U90" s="43">
        <f t="shared" si="152"/>
        <v>8.2123696902239394E-3</v>
      </c>
      <c r="V90" s="13">
        <f ca="1">'13年1-9支出明细'!L85/9*12</f>
        <v>0</v>
      </c>
      <c r="W90" s="13">
        <f t="shared" si="214"/>
        <v>0</v>
      </c>
      <c r="X90" s="43">
        <f t="shared" si="153"/>
        <v>0</v>
      </c>
      <c r="Y90" s="13">
        <f ca="1">'13年1-9支出明细'!M85/9*12</f>
        <v>0</v>
      </c>
      <c r="Z90" s="13">
        <f t="shared" si="215"/>
        <v>0</v>
      </c>
      <c r="AA90" s="43">
        <f t="shared" si="154"/>
        <v>0</v>
      </c>
      <c r="AB90" s="13">
        <f ca="1">'13年1-9支出明细'!N85/9*12</f>
        <v>0</v>
      </c>
      <c r="AC90" s="13">
        <f t="shared" si="216"/>
        <v>0</v>
      </c>
      <c r="AD90" s="43">
        <f t="shared" si="155"/>
        <v>0</v>
      </c>
      <c r="AE90" s="13">
        <f ca="1">'13年1-9支出明细'!O85/9*12</f>
        <v>0</v>
      </c>
      <c r="AF90" s="13">
        <f t="shared" si="217"/>
        <v>0</v>
      </c>
      <c r="AG90" s="43">
        <f t="shared" si="156"/>
        <v>0</v>
      </c>
      <c r="AH90" s="13">
        <f ca="1">'13年1-9支出明细'!P85/9*12</f>
        <v>0</v>
      </c>
      <c r="AI90" s="13">
        <f t="shared" si="218"/>
        <v>0</v>
      </c>
      <c r="AJ90" s="43">
        <f t="shared" si="157"/>
        <v>0</v>
      </c>
      <c r="AK90" s="13">
        <f ca="1">'13年1-9支出明细'!Q85/9*12</f>
        <v>0</v>
      </c>
      <c r="AL90" s="13">
        <f t="shared" si="219"/>
        <v>0</v>
      </c>
      <c r="AM90" s="43">
        <f t="shared" si="158"/>
        <v>0</v>
      </c>
      <c r="AN90" s="13">
        <f ca="1">'13年1-9支出明细'!R85/9*12</f>
        <v>0</v>
      </c>
      <c r="AO90" s="13">
        <f t="shared" si="220"/>
        <v>0</v>
      </c>
      <c r="AP90" s="43">
        <f t="shared" si="159"/>
        <v>0</v>
      </c>
      <c r="AQ90" s="13">
        <f ca="1">'13年1-9支出明细'!S85/9*12</f>
        <v>0</v>
      </c>
      <c r="AR90" s="13">
        <f t="shared" si="221"/>
        <v>0</v>
      </c>
      <c r="AS90" s="43">
        <f t="shared" si="160"/>
        <v>0</v>
      </c>
      <c r="AT90" s="12">
        <f t="shared" si="222"/>
        <v>132629.85666666666</v>
      </c>
      <c r="AU90" s="31">
        <f t="shared" si="223"/>
        <v>161331.19592553136</v>
      </c>
      <c r="AV90" s="43">
        <f t="shared" si="161"/>
        <v>1.2704639499430475E-3</v>
      </c>
      <c r="AW90" s="13">
        <f ca="1">'13年1-9支出明细'!U85/9*12</f>
        <v>0</v>
      </c>
      <c r="AX90" s="13">
        <f t="shared" si="224"/>
        <v>0</v>
      </c>
      <c r="AY90" s="43">
        <f t="shared" si="162"/>
        <v>0</v>
      </c>
      <c r="AZ90" s="13">
        <f ca="1">'13年1-9支出明细'!V85/9*12</f>
        <v>0</v>
      </c>
      <c r="BA90" s="13">
        <f t="shared" si="225"/>
        <v>0</v>
      </c>
      <c r="BB90" s="43">
        <f t="shared" si="163"/>
        <v>0</v>
      </c>
      <c r="BC90" s="13">
        <f ca="1">'13年1-9支出明细'!W85/9*12</f>
        <v>0</v>
      </c>
      <c r="BD90" s="13">
        <f t="shared" si="226"/>
        <v>0</v>
      </c>
      <c r="BE90" s="43">
        <f t="shared" si="164"/>
        <v>0</v>
      </c>
      <c r="BF90" s="13">
        <f ca="1">'13年1-9支出明细'!X85/9*12</f>
        <v>133.33333333333331</v>
      </c>
      <c r="BG90" s="13">
        <f t="shared" si="227"/>
        <v>162.18690620669585</v>
      </c>
      <c r="BH90" s="43">
        <f t="shared" si="165"/>
        <v>1.9615797535467273E-4</v>
      </c>
      <c r="BI90" s="13">
        <f ca="1">'13年1-9支出明细'!Y85/9*12</f>
        <v>17140.533333333333</v>
      </c>
      <c r="BJ90" s="13">
        <f t="shared" si="228"/>
        <v>20849.775540495579</v>
      </c>
      <c r="BK90" s="43">
        <f t="shared" si="166"/>
        <v>8.4790686867552822E-3</v>
      </c>
      <c r="BL90" s="13">
        <f ca="1">'13年1-9支出明细'!Z85/9*12</f>
        <v>110406.2</v>
      </c>
      <c r="BM90" s="13">
        <f ca="1">Sheet2!EP84+Sheet2!V84</f>
        <v>4949.79</v>
      </c>
      <c r="BN90" s="13">
        <f t="shared" si="229"/>
        <v>134298.30003028279</v>
      </c>
      <c r="BO90" s="43">
        <f t="shared" si="167"/>
        <v>1.2483816598025275E-3</v>
      </c>
      <c r="BP90" s="13">
        <f ca="1">'13年1-9支出明细'!AB85/9*12</f>
        <v>5521.3466666666673</v>
      </c>
      <c r="BQ90" s="13">
        <f t="shared" si="230"/>
        <v>6716.176004709896</v>
      </c>
      <c r="BR90" s="43">
        <f t="shared" si="168"/>
        <v>1.2181120738059415E-3</v>
      </c>
      <c r="BS90" s="13">
        <f ca="1">'13年1-9支出明细'!AC85/9*12</f>
        <v>1080</v>
      </c>
      <c r="BT90" s="13">
        <f t="shared" si="231"/>
        <v>1313.7139402742364</v>
      </c>
      <c r="BU90" s="43">
        <f t="shared" si="169"/>
        <v>9.6284908613675278E-4</v>
      </c>
      <c r="BV90" s="12">
        <f t="shared" si="269"/>
        <v>361.33333333333331</v>
      </c>
      <c r="BW90" s="30">
        <f t="shared" si="232"/>
        <v>439.52651582014573</v>
      </c>
      <c r="BX90" s="43">
        <f t="shared" si="170"/>
        <v>1.3510734567499309E-6</v>
      </c>
      <c r="BY90" s="13">
        <f ca="1">'13年1-9支出明细'!AE85/9*12</f>
        <v>361.33333333333331</v>
      </c>
      <c r="BZ90" s="13">
        <f t="shared" si="233"/>
        <v>439.52651582014573</v>
      </c>
      <c r="CA90" s="43">
        <f t="shared" si="171"/>
        <v>1.5640087341369437E-6</v>
      </c>
      <c r="CB90" s="13">
        <f ca="1">'13年1-9支出明细'!AF85/9*12</f>
        <v>0</v>
      </c>
      <c r="CC90" s="13">
        <f ca="1">Sheet2!BP84+Sheet2!ET84</f>
        <v>0</v>
      </c>
      <c r="CD90" s="13">
        <f t="shared" si="234"/>
        <v>0</v>
      </c>
      <c r="CE90" s="43">
        <f t="shared" si="172"/>
        <v>0</v>
      </c>
      <c r="CF90" s="12">
        <f t="shared" si="147"/>
        <v>11406.266666666666</v>
      </c>
      <c r="CG90" s="30">
        <f t="shared" si="235"/>
        <v>13874.603265264212</v>
      </c>
      <c r="CH90" s="43">
        <f t="shared" si="173"/>
        <v>1.175317767599137E-4</v>
      </c>
      <c r="CI90" s="13">
        <f ca="1">'13年1-9支出明细'!AI85/9*12</f>
        <v>0</v>
      </c>
      <c r="CJ90" s="13">
        <f t="shared" si="236"/>
        <v>0</v>
      </c>
      <c r="CK90" s="43">
        <f t="shared" si="174"/>
        <v>0</v>
      </c>
      <c r="CL90" s="13">
        <f ca="1">'13年1-9支出明细'!AJ85/9*12</f>
        <v>0</v>
      </c>
      <c r="CM90" s="13">
        <f t="shared" si="237"/>
        <v>0</v>
      </c>
      <c r="CN90" s="43">
        <f t="shared" si="175"/>
        <v>0</v>
      </c>
      <c r="CO90" s="13">
        <f ca="1">'13年1-9支出明细'!AK85/9*12</f>
        <v>0</v>
      </c>
      <c r="CP90" s="13">
        <f t="shared" si="238"/>
        <v>0</v>
      </c>
      <c r="CQ90" s="43">
        <f t="shared" si="176"/>
        <v>0</v>
      </c>
      <c r="CR90" s="13">
        <f ca="1">'13年1-9支出明细'!AL85/9*12</f>
        <v>0</v>
      </c>
      <c r="CS90" s="13">
        <f t="shared" si="239"/>
        <v>0</v>
      </c>
      <c r="CT90" s="43">
        <f t="shared" si="177"/>
        <v>0</v>
      </c>
      <c r="CU90" s="13">
        <f ca="1">'13年1-9支出明细'!AM85/9*12</f>
        <v>0</v>
      </c>
      <c r="CV90" s="13">
        <f t="shared" si="240"/>
        <v>0</v>
      </c>
      <c r="CW90" s="43">
        <f t="shared" si="178"/>
        <v>0</v>
      </c>
      <c r="CX90" s="13">
        <f ca="1">'13年1-9支出明细'!AN85/9*12</f>
        <v>0</v>
      </c>
      <c r="CY90" s="13">
        <f t="shared" si="241"/>
        <v>0</v>
      </c>
      <c r="CZ90" s="13">
        <f ca="1">Sheet2!DG84+Sheet2!AD84</f>
        <v>0</v>
      </c>
      <c r="DA90" s="43">
        <f t="shared" si="179"/>
        <v>0</v>
      </c>
      <c r="DB90" s="13">
        <f ca="1">'13年1-9支出明细'!AP85/9*12</f>
        <v>0</v>
      </c>
      <c r="DC90" s="13">
        <f t="shared" si="242"/>
        <v>0</v>
      </c>
      <c r="DD90" s="43">
        <f t="shared" si="180"/>
        <v>0</v>
      </c>
      <c r="DE90" s="13">
        <f ca="1">'13年1-9支出明细'!AQ85/9*12</f>
        <v>0</v>
      </c>
      <c r="DF90" s="13">
        <f t="shared" si="243"/>
        <v>0</v>
      </c>
      <c r="DG90" s="43">
        <f t="shared" si="181"/>
        <v>0</v>
      </c>
      <c r="DH90" s="13">
        <f ca="1">'13年1-9支出明细'!AR85/9*12</f>
        <v>0</v>
      </c>
      <c r="DI90" s="13">
        <f ca="1">Sheet2!DK84+Sheet2!AH84</f>
        <v>0</v>
      </c>
      <c r="DJ90" s="13"/>
      <c r="DK90" s="43">
        <f t="shared" si="182"/>
        <v>0</v>
      </c>
      <c r="DL90" s="13">
        <f ca="1">'13年1-9支出明细'!AT85/9*12</f>
        <v>0</v>
      </c>
      <c r="DM90" s="13">
        <f t="shared" si="244"/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43">
        <f t="shared" si="183"/>
        <v>0</v>
      </c>
      <c r="DV90" s="13">
        <f ca="1">'13年1-9支出明细'!BB85/9*12</f>
        <v>6092</v>
      </c>
      <c r="DW90" s="13">
        <f t="shared" si="245"/>
        <v>7410.3197445839332</v>
      </c>
      <c r="DX90" s="43">
        <f t="shared" si="184"/>
        <v>2.6930045537651966E-3</v>
      </c>
      <c r="DY90" s="13">
        <f ca="1">'13年1-9支出明细'!BC85/9*12</f>
        <v>0</v>
      </c>
      <c r="DZ90" s="13">
        <f t="shared" si="246"/>
        <v>0</v>
      </c>
      <c r="EA90" s="43">
        <f t="shared" si="185"/>
        <v>0</v>
      </c>
      <c r="EB90" s="13">
        <f ca="1">'13年1-9支出明细'!BD85/9*12</f>
        <v>0</v>
      </c>
      <c r="EC90" s="13">
        <f t="shared" si="247"/>
        <v>0</v>
      </c>
      <c r="ED90" s="43">
        <f t="shared" si="186"/>
        <v>0</v>
      </c>
      <c r="EE90" s="13">
        <f ca="1">'13年1-9支出明细'!BE85/9*12</f>
        <v>0</v>
      </c>
      <c r="EF90" s="13">
        <f t="shared" si="248"/>
        <v>0</v>
      </c>
      <c r="EG90" s="13">
        <v>0</v>
      </c>
      <c r="EH90" s="43">
        <f t="shared" si="187"/>
        <v>0</v>
      </c>
      <c r="EI90" s="13">
        <f ca="1">'13年1-9支出明细'!BG85/9*12</f>
        <v>0</v>
      </c>
      <c r="EJ90" s="13">
        <f t="shared" si="249"/>
        <v>0</v>
      </c>
      <c r="EK90" s="43">
        <f t="shared" si="188"/>
        <v>0</v>
      </c>
      <c r="EL90" s="13">
        <f ca="1">'13年1-9支出明细'!BH85/9*12</f>
        <v>0</v>
      </c>
      <c r="EM90" s="13">
        <f t="shared" si="250"/>
        <v>0</v>
      </c>
      <c r="EN90" s="43">
        <f t="shared" si="189"/>
        <v>0</v>
      </c>
      <c r="EO90" s="13">
        <f ca="1">'13年1-9支出明细'!BI85/9*12</f>
        <v>2133.333333333333</v>
      </c>
      <c r="EP90" s="13">
        <f t="shared" si="251"/>
        <v>2594.9904993071336</v>
      </c>
      <c r="EQ90" s="43">
        <f t="shared" si="190"/>
        <v>1.7796731296608667E-3</v>
      </c>
      <c r="ER90" s="13">
        <f ca="1">'13年1-9支出明细'!BJ85/9*12</f>
        <v>0</v>
      </c>
      <c r="ES90" s="13">
        <f t="shared" si="252"/>
        <v>0</v>
      </c>
      <c r="ET90" s="43">
        <f t="shared" si="191"/>
        <v>0</v>
      </c>
      <c r="EU90" s="13">
        <f ca="1">'13年1-9支出明细'!BK85/9*12</f>
        <v>0</v>
      </c>
      <c r="EV90" s="13">
        <f t="shared" si="253"/>
        <v>0</v>
      </c>
      <c r="EW90" s="43">
        <f t="shared" si="192"/>
        <v>0</v>
      </c>
      <c r="EX90" s="13">
        <f ca="1">'13年1-9支出明细'!BL85/9*12</f>
        <v>0</v>
      </c>
      <c r="EY90" s="13">
        <f t="shared" si="254"/>
        <v>0</v>
      </c>
      <c r="EZ90" s="43">
        <f t="shared" si="193"/>
        <v>0</v>
      </c>
      <c r="FA90" s="13">
        <f ca="1">'13年1-9支出明细'!BM85/9*12</f>
        <v>0</v>
      </c>
      <c r="FB90" s="13">
        <f t="shared" si="255"/>
        <v>0</v>
      </c>
      <c r="FC90" s="43">
        <f t="shared" si="194"/>
        <v>0</v>
      </c>
      <c r="FD90" s="13">
        <f ca="1">'13年1-9支出明细'!BN85/9*12</f>
        <v>3180.9333333333334</v>
      </c>
      <c r="FE90" s="13">
        <f ca="1">Sheet2!EX84+Sheet2!BF84</f>
        <v>0</v>
      </c>
      <c r="FF90" s="13">
        <f t="shared" si="256"/>
        <v>3869.2930213731429</v>
      </c>
      <c r="FG90" s="43">
        <f t="shared" si="195"/>
        <v>2.4333837360064757E-3</v>
      </c>
      <c r="FH90" s="13">
        <f ca="1">'13年1-9支出明细'!BP85/9*12</f>
        <v>0</v>
      </c>
      <c r="FI90" s="13">
        <f t="shared" si="257"/>
        <v>0</v>
      </c>
      <c r="FJ90" s="43">
        <f t="shared" si="196"/>
        <v>0</v>
      </c>
      <c r="FK90" s="13">
        <f ca="1">'13年1-9支出明细'!BQ85/9*12</f>
        <v>0</v>
      </c>
      <c r="FL90" s="13">
        <f t="shared" si="258"/>
        <v>0</v>
      </c>
      <c r="FM90" s="43">
        <f t="shared" si="197"/>
        <v>0</v>
      </c>
      <c r="FN90" s="13">
        <f ca="1">'13年1-9支出明细'!BR85/9*12</f>
        <v>0</v>
      </c>
      <c r="FO90" s="13">
        <v>0</v>
      </c>
      <c r="FP90" s="13"/>
      <c r="FQ90" s="43"/>
      <c r="FR90" s="13">
        <f ca="1">'13年1-9支出明细'!BT85/9*12</f>
        <v>0</v>
      </c>
      <c r="FS90" s="13">
        <f t="shared" si="259"/>
        <v>0</v>
      </c>
      <c r="FT90" s="43">
        <f t="shared" si="198"/>
        <v>0</v>
      </c>
      <c r="FU90" s="12">
        <f ca="1">'13年1-9支出明细'!BU85/9*12</f>
        <v>21197.10666666667</v>
      </c>
      <c r="FV90" s="12">
        <f t="shared" si="260"/>
        <v>25784.198630999959</v>
      </c>
      <c r="FW90" s="43">
        <f t="shared" si="199"/>
        <v>7.3262948877695266E-4</v>
      </c>
      <c r="FX90" s="12">
        <f ca="1">'13年1-9支出明细'!BV85/9*12</f>
        <v>0</v>
      </c>
      <c r="FY90" s="12">
        <f t="shared" si="261"/>
        <v>0</v>
      </c>
      <c r="FZ90" s="43">
        <f t="shared" si="200"/>
        <v>0</v>
      </c>
      <c r="GA90" s="12">
        <f ca="1">'13年1-9支出明细'!BW85/9*12</f>
        <v>0</v>
      </c>
      <c r="GB90" s="12">
        <f t="shared" si="262"/>
        <v>0</v>
      </c>
      <c r="GC90" s="43">
        <f t="shared" si="201"/>
        <v>0</v>
      </c>
      <c r="GD90" s="12">
        <f ca="1">'13年1-9支出明细'!BX85/9*12</f>
        <v>0</v>
      </c>
      <c r="GE90" s="12">
        <f t="shared" si="263"/>
        <v>0</v>
      </c>
      <c r="GF90" s="43">
        <f t="shared" si="202"/>
        <v>0</v>
      </c>
      <c r="GG90" s="27">
        <f t="shared" si="148"/>
        <v>1816</v>
      </c>
      <c r="GH90" s="27">
        <f t="shared" si="264"/>
        <v>2208.9856625351981</v>
      </c>
      <c r="GI90" s="43">
        <f t="shared" si="203"/>
        <v>1.1046267233535368E-3</v>
      </c>
      <c r="GJ90" s="13">
        <f ca="1">'13年1-9支出明细'!BZ85/9*12</f>
        <v>0</v>
      </c>
      <c r="GK90" s="13">
        <f t="shared" si="265"/>
        <v>0</v>
      </c>
      <c r="GL90" s="43">
        <f t="shared" si="204"/>
        <v>0</v>
      </c>
      <c r="GM90" s="13">
        <f ca="1">'13年1-9支出明细'!CA85/9*12</f>
        <v>0</v>
      </c>
      <c r="GN90" s="13">
        <f t="shared" si="266"/>
        <v>0</v>
      </c>
      <c r="GO90" s="43">
        <f t="shared" si="205"/>
        <v>0</v>
      </c>
      <c r="GP90" s="13">
        <f ca="1">'13年1-9支出明细'!CB85/9*12</f>
        <v>0</v>
      </c>
      <c r="GQ90" s="13"/>
      <c r="GR90" s="40"/>
      <c r="GS90" s="13">
        <f ca="1">'13年1-9支出明细'!CC85/9*12</f>
        <v>0</v>
      </c>
      <c r="GT90" s="13">
        <f t="shared" si="267"/>
        <v>0</v>
      </c>
      <c r="GU90" s="43">
        <f t="shared" si="206"/>
        <v>0</v>
      </c>
      <c r="GV90" s="13">
        <f ca="1">'13年1-9支出明细'!CD85/9*12</f>
        <v>1816</v>
      </c>
      <c r="GW90" s="13">
        <f t="shared" si="268"/>
        <v>2208.9856625351977</v>
      </c>
      <c r="GX90" s="56">
        <f t="shared" si="207"/>
        <v>8.7759988159489405E-3</v>
      </c>
    </row>
    <row r="91" spans="1:206">
      <c r="A91" s="18">
        <v>216</v>
      </c>
      <c r="B91" s="3" t="s">
        <v>564</v>
      </c>
      <c r="C91" s="3" t="s">
        <v>380</v>
      </c>
      <c r="D91" s="12">
        <f t="shared" si="143"/>
        <v>897260.6333333333</v>
      </c>
      <c r="E91" s="12">
        <f t="shared" si="144"/>
        <v>806530.33333333337</v>
      </c>
      <c r="F91" s="13">
        <v>403860</v>
      </c>
      <c r="G91" s="26">
        <f t="shared" si="208"/>
        <v>491256.02955477143</v>
      </c>
      <c r="H91" s="40">
        <f t="shared" si="209"/>
        <v>5.9130189726122944E-3</v>
      </c>
      <c r="I91" s="13">
        <v>206320</v>
      </c>
      <c r="J91" s="13">
        <f t="shared" si="210"/>
        <v>250968.01866424116</v>
      </c>
      <c r="K91" s="40">
        <f t="shared" si="149"/>
        <v>5.5574413768318589E-3</v>
      </c>
      <c r="L91" s="13">
        <v>181737</v>
      </c>
      <c r="M91" s="13">
        <f t="shared" si="211"/>
        <v>221065.21329964715</v>
      </c>
      <c r="N91" s="40">
        <f t="shared" si="150"/>
        <v>5.9130189726122953E-3</v>
      </c>
      <c r="O91" s="13">
        <f ca="1">'13年1-9支出明细'!I86/9*12</f>
        <v>14613.333333333334</v>
      </c>
      <c r="P91" s="13">
        <v>0</v>
      </c>
      <c r="Q91" s="13">
        <f t="shared" si="212"/>
        <v>17775.684920253869</v>
      </c>
      <c r="R91" s="43">
        <f t="shared" si="151"/>
        <v>2.1889420479590015E-3</v>
      </c>
      <c r="S91" s="13">
        <f ca="1">'13年1-9支出明细'!K86/9*12</f>
        <v>0</v>
      </c>
      <c r="T91" s="13">
        <f t="shared" si="213"/>
        <v>0</v>
      </c>
      <c r="U91" s="43">
        <f t="shared" si="152"/>
        <v>0</v>
      </c>
      <c r="V91" s="13">
        <f ca="1">'13年1-9支出明细'!L86/9*12</f>
        <v>0</v>
      </c>
      <c r="W91" s="13">
        <f t="shared" si="214"/>
        <v>0</v>
      </c>
      <c r="X91" s="43">
        <f t="shared" si="153"/>
        <v>0</v>
      </c>
      <c r="Y91" s="13">
        <f ca="1">'13年1-9支出明细'!M86/9*12</f>
        <v>0</v>
      </c>
      <c r="Z91" s="13">
        <f t="shared" si="215"/>
        <v>0</v>
      </c>
      <c r="AA91" s="43">
        <f t="shared" si="154"/>
        <v>0</v>
      </c>
      <c r="AB91" s="13">
        <f ca="1">'13年1-9支出明细'!N86/9*12</f>
        <v>0</v>
      </c>
      <c r="AC91" s="13">
        <f t="shared" si="216"/>
        <v>0</v>
      </c>
      <c r="AD91" s="43">
        <f t="shared" si="155"/>
        <v>0</v>
      </c>
      <c r="AE91" s="13">
        <f ca="1">'13年1-9支出明细'!O86/9*12</f>
        <v>0</v>
      </c>
      <c r="AF91" s="13">
        <f t="shared" si="217"/>
        <v>0</v>
      </c>
      <c r="AG91" s="43">
        <f t="shared" si="156"/>
        <v>0</v>
      </c>
      <c r="AH91" s="13">
        <f ca="1">'13年1-9支出明细'!P86/9*12</f>
        <v>0</v>
      </c>
      <c r="AI91" s="13">
        <f t="shared" si="218"/>
        <v>0</v>
      </c>
      <c r="AJ91" s="43">
        <f t="shared" si="157"/>
        <v>0</v>
      </c>
      <c r="AK91" s="13">
        <f ca="1">'13年1-9支出明细'!Q86/9*12</f>
        <v>0</v>
      </c>
      <c r="AL91" s="13">
        <f t="shared" si="219"/>
        <v>0</v>
      </c>
      <c r="AM91" s="43">
        <f t="shared" si="158"/>
        <v>0</v>
      </c>
      <c r="AN91" s="13">
        <f ca="1">'13年1-9支出明细'!R86/9*12</f>
        <v>0</v>
      </c>
      <c r="AO91" s="13">
        <f t="shared" si="220"/>
        <v>0</v>
      </c>
      <c r="AP91" s="43">
        <f t="shared" si="159"/>
        <v>0</v>
      </c>
      <c r="AQ91" s="13">
        <f ca="1">'13年1-9支出明细'!S86/9*12</f>
        <v>0</v>
      </c>
      <c r="AR91" s="13">
        <f t="shared" si="221"/>
        <v>0</v>
      </c>
      <c r="AS91" s="43">
        <f t="shared" si="160"/>
        <v>0</v>
      </c>
      <c r="AT91" s="12">
        <f t="shared" si="222"/>
        <v>69605.779999999984</v>
      </c>
      <c r="AU91" s="31">
        <f t="shared" si="223"/>
        <v>84668.59584227929</v>
      </c>
      <c r="AV91" s="43">
        <f t="shared" si="161"/>
        <v>6.6675510643066191E-4</v>
      </c>
      <c r="AW91" s="13">
        <f ca="1">'13年1-9支出明细'!U86/9*12</f>
        <v>0</v>
      </c>
      <c r="AX91" s="13">
        <f t="shared" si="224"/>
        <v>0</v>
      </c>
      <c r="AY91" s="43">
        <f t="shared" si="162"/>
        <v>0</v>
      </c>
      <c r="AZ91" s="13">
        <f ca="1">'13年1-9支出明细'!V86/9*12</f>
        <v>0</v>
      </c>
      <c r="BA91" s="13">
        <f t="shared" si="225"/>
        <v>0</v>
      </c>
      <c r="BB91" s="43">
        <f t="shared" si="163"/>
        <v>0</v>
      </c>
      <c r="BC91" s="13">
        <f ca="1">'13年1-9支出明细'!W86/9*12</f>
        <v>0</v>
      </c>
      <c r="BD91" s="13">
        <f t="shared" si="226"/>
        <v>0</v>
      </c>
      <c r="BE91" s="43">
        <f t="shared" si="164"/>
        <v>0</v>
      </c>
      <c r="BF91" s="13">
        <f ca="1">'13年1-9支出明细'!X86/9*12</f>
        <v>649.06666666666661</v>
      </c>
      <c r="BG91" s="13">
        <f t="shared" si="227"/>
        <v>789.52585941419545</v>
      </c>
      <c r="BH91" s="43">
        <f t="shared" si="165"/>
        <v>9.5489702402654694E-4</v>
      </c>
      <c r="BI91" s="13">
        <f ca="1">'13年1-9支出明细'!Y86/9*12</f>
        <v>386.40000000000003</v>
      </c>
      <c r="BJ91" s="13">
        <f t="shared" si="228"/>
        <v>470.01765418700455</v>
      </c>
      <c r="BK91" s="43">
        <f t="shared" si="166"/>
        <v>1.911441188466855E-4</v>
      </c>
      <c r="BL91" s="13">
        <f ca="1">'13年1-9支出明细'!Z86/9*12</f>
        <v>66069.693333333329</v>
      </c>
      <c r="BM91" s="13">
        <f ca="1">Sheet2!EP85+Sheet2!V85</f>
        <v>2500.62</v>
      </c>
      <c r="BN91" s="13">
        <f t="shared" si="229"/>
        <v>80367.293668188693</v>
      </c>
      <c r="BO91" s="43">
        <f t="shared" si="167"/>
        <v>7.4706124679692495E-4</v>
      </c>
      <c r="BP91" s="13">
        <f ca="1">'13年1-9支出明细'!AB86/9*12</f>
        <v>2974.16</v>
      </c>
      <c r="BQ91" s="13">
        <f t="shared" si="230"/>
        <v>3617.7735672277986</v>
      </c>
      <c r="BR91" s="43">
        <f t="shared" si="168"/>
        <v>6.5615517810220427E-4</v>
      </c>
      <c r="BS91" s="13">
        <f ca="1">'13年1-9支出明细'!AC86/9*12</f>
        <v>360</v>
      </c>
      <c r="BT91" s="13">
        <f t="shared" si="231"/>
        <v>437.9046467580788</v>
      </c>
      <c r="BU91" s="43">
        <f t="shared" si="169"/>
        <v>3.2094969537891759E-4</v>
      </c>
      <c r="BV91" s="12">
        <f t="shared" si="269"/>
        <v>7638.44</v>
      </c>
      <c r="BW91" s="30">
        <f t="shared" si="232"/>
        <v>9291.4121388410531</v>
      </c>
      <c r="BX91" s="43">
        <f t="shared" si="170"/>
        <v>2.8561144469493382E-5</v>
      </c>
      <c r="BY91" s="13">
        <f ca="1">'13年1-9支出明细'!AE86/9*12</f>
        <v>7638.44</v>
      </c>
      <c r="BZ91" s="13">
        <f t="shared" si="233"/>
        <v>9291.4121388410531</v>
      </c>
      <c r="CA91" s="43">
        <f t="shared" si="171"/>
        <v>3.3062509802161426E-5</v>
      </c>
      <c r="CB91" s="13">
        <f ca="1">'13年1-9支出明细'!AF86/9*12</f>
        <v>0</v>
      </c>
      <c r="CC91" s="13">
        <f ca="1">Sheet2!BP85+Sheet2!ET85</f>
        <v>0</v>
      </c>
      <c r="CD91" s="13">
        <f t="shared" si="234"/>
        <v>0</v>
      </c>
      <c r="CE91" s="43">
        <f t="shared" si="172"/>
        <v>0</v>
      </c>
      <c r="CF91" s="12">
        <f t="shared" si="147"/>
        <v>36</v>
      </c>
      <c r="CG91" s="30">
        <f t="shared" si="235"/>
        <v>43.79046467580789</v>
      </c>
      <c r="CH91" s="43">
        <f t="shared" si="173"/>
        <v>3.7094906572032568E-7</v>
      </c>
      <c r="CI91" s="13">
        <f ca="1">'13年1-9支出明细'!AI86/9*12</f>
        <v>0</v>
      </c>
      <c r="CJ91" s="13">
        <f t="shared" si="236"/>
        <v>0</v>
      </c>
      <c r="CK91" s="43">
        <f t="shared" si="174"/>
        <v>0</v>
      </c>
      <c r="CL91" s="13">
        <f ca="1">'13年1-9支出明细'!AJ86/9*12</f>
        <v>0</v>
      </c>
      <c r="CM91" s="13">
        <f t="shared" si="237"/>
        <v>0</v>
      </c>
      <c r="CN91" s="43">
        <f t="shared" si="175"/>
        <v>0</v>
      </c>
      <c r="CO91" s="13">
        <f ca="1">'13年1-9支出明细'!AK86/9*12</f>
        <v>0</v>
      </c>
      <c r="CP91" s="13">
        <f t="shared" si="238"/>
        <v>0</v>
      </c>
      <c r="CQ91" s="43">
        <f t="shared" si="176"/>
        <v>0</v>
      </c>
      <c r="CR91" s="13">
        <f ca="1">'13年1-9支出明细'!AL86/9*12</f>
        <v>0</v>
      </c>
      <c r="CS91" s="13">
        <f t="shared" si="239"/>
        <v>0</v>
      </c>
      <c r="CT91" s="43">
        <f t="shared" si="177"/>
        <v>0</v>
      </c>
      <c r="CU91" s="13">
        <f ca="1">'13年1-9支出明细'!AM86/9*12</f>
        <v>0</v>
      </c>
      <c r="CV91" s="13">
        <f t="shared" si="240"/>
        <v>0</v>
      </c>
      <c r="CW91" s="43">
        <f t="shared" si="178"/>
        <v>0</v>
      </c>
      <c r="CX91" s="13">
        <f ca="1">'13年1-9支出明细'!AN86/9*12</f>
        <v>0</v>
      </c>
      <c r="CY91" s="13">
        <f t="shared" si="241"/>
        <v>0</v>
      </c>
      <c r="CZ91" s="13">
        <f ca="1">Sheet2!DG85+Sheet2!AD85</f>
        <v>0</v>
      </c>
      <c r="DA91" s="43">
        <f t="shared" si="179"/>
        <v>0</v>
      </c>
      <c r="DB91" s="13">
        <f ca="1">'13年1-9支出明细'!AP86/9*12</f>
        <v>0</v>
      </c>
      <c r="DC91" s="13">
        <f t="shared" si="242"/>
        <v>0</v>
      </c>
      <c r="DD91" s="43">
        <f t="shared" si="180"/>
        <v>0</v>
      </c>
      <c r="DE91" s="13">
        <f ca="1">'13年1-9支出明细'!AQ86/9*12</f>
        <v>0</v>
      </c>
      <c r="DF91" s="13">
        <f t="shared" si="243"/>
        <v>0</v>
      </c>
      <c r="DG91" s="43">
        <f t="shared" si="181"/>
        <v>0</v>
      </c>
      <c r="DH91" s="13">
        <f ca="1">'13年1-9支出明细'!AR86/9*12</f>
        <v>0</v>
      </c>
      <c r="DI91" s="13">
        <f ca="1">Sheet2!DK85+Sheet2!AH85</f>
        <v>0</v>
      </c>
      <c r="DJ91" s="13"/>
      <c r="DK91" s="43">
        <f t="shared" si="182"/>
        <v>0</v>
      </c>
      <c r="DL91" s="13">
        <f ca="1">'13年1-9支出明细'!AT86/9*12</f>
        <v>0</v>
      </c>
      <c r="DM91" s="13">
        <f t="shared" si="244"/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43">
        <f t="shared" si="183"/>
        <v>0</v>
      </c>
      <c r="DV91" s="13">
        <f ca="1">'13年1-9支出明细'!BB86/9*12</f>
        <v>0</v>
      </c>
      <c r="DW91" s="13">
        <f t="shared" si="245"/>
        <v>0</v>
      </c>
      <c r="DX91" s="43">
        <f t="shared" si="184"/>
        <v>0</v>
      </c>
      <c r="DY91" s="13">
        <f ca="1">'13年1-9支出明细'!BC86/9*12</f>
        <v>0</v>
      </c>
      <c r="DZ91" s="13">
        <f t="shared" si="246"/>
        <v>0</v>
      </c>
      <c r="EA91" s="43">
        <f t="shared" si="185"/>
        <v>0</v>
      </c>
      <c r="EB91" s="13">
        <f ca="1">'13年1-9支出明细'!BD86/9*12</f>
        <v>0</v>
      </c>
      <c r="EC91" s="13">
        <f t="shared" si="247"/>
        <v>0</v>
      </c>
      <c r="ED91" s="43">
        <f t="shared" si="186"/>
        <v>0</v>
      </c>
      <c r="EE91" s="13">
        <f ca="1">'13年1-9支出明细'!BE86/9*12</f>
        <v>0</v>
      </c>
      <c r="EF91" s="13">
        <f t="shared" si="248"/>
        <v>0</v>
      </c>
      <c r="EG91" s="13">
        <v>0</v>
      </c>
      <c r="EH91" s="43">
        <f t="shared" si="187"/>
        <v>0</v>
      </c>
      <c r="EI91" s="13">
        <f ca="1">'13年1-9支出明细'!BG86/9*12</f>
        <v>0</v>
      </c>
      <c r="EJ91" s="13">
        <f t="shared" si="249"/>
        <v>0</v>
      </c>
      <c r="EK91" s="43">
        <f t="shared" si="188"/>
        <v>0</v>
      </c>
      <c r="EL91" s="13">
        <f ca="1">'13年1-9支出明细'!BH86/9*12</f>
        <v>0</v>
      </c>
      <c r="EM91" s="13">
        <f t="shared" si="250"/>
        <v>0</v>
      </c>
      <c r="EN91" s="43">
        <f t="shared" si="189"/>
        <v>0</v>
      </c>
      <c r="EO91" s="13">
        <f ca="1">'13年1-9支出明细'!BI86/9*12</f>
        <v>0</v>
      </c>
      <c r="EP91" s="13">
        <f t="shared" si="251"/>
        <v>0</v>
      </c>
      <c r="EQ91" s="43">
        <f t="shared" si="190"/>
        <v>0</v>
      </c>
      <c r="ER91" s="13">
        <f ca="1">'13年1-9支出明细'!BJ86/9*12</f>
        <v>0</v>
      </c>
      <c r="ES91" s="13">
        <f t="shared" si="252"/>
        <v>0</v>
      </c>
      <c r="ET91" s="43">
        <f t="shared" si="191"/>
        <v>0</v>
      </c>
      <c r="EU91" s="13">
        <f ca="1">'13年1-9支出明细'!BK86/9*12</f>
        <v>0</v>
      </c>
      <c r="EV91" s="13">
        <f t="shared" si="253"/>
        <v>0</v>
      </c>
      <c r="EW91" s="43">
        <f t="shared" si="192"/>
        <v>0</v>
      </c>
      <c r="EX91" s="13">
        <f ca="1">'13年1-9支出明细'!BL86/9*12</f>
        <v>0</v>
      </c>
      <c r="EY91" s="13">
        <f t="shared" si="254"/>
        <v>0</v>
      </c>
      <c r="EZ91" s="43">
        <f t="shared" si="193"/>
        <v>0</v>
      </c>
      <c r="FA91" s="13">
        <f ca="1">'13年1-9支出明细'!BM86/9*12</f>
        <v>0</v>
      </c>
      <c r="FB91" s="13">
        <f t="shared" si="255"/>
        <v>0</v>
      </c>
      <c r="FC91" s="43">
        <f t="shared" si="194"/>
        <v>0</v>
      </c>
      <c r="FD91" s="13">
        <f ca="1">'13年1-9支出明细'!BN86/9*12</f>
        <v>36</v>
      </c>
      <c r="FE91" s="13">
        <f ca="1">Sheet2!EX85+Sheet2!BF85</f>
        <v>0</v>
      </c>
      <c r="FF91" s="13">
        <f t="shared" si="256"/>
        <v>43.790464675807875</v>
      </c>
      <c r="FG91" s="43">
        <f t="shared" si="195"/>
        <v>2.7539657489279809E-5</v>
      </c>
      <c r="FH91" s="13">
        <f ca="1">'13年1-9支出明细'!BP86/9*12</f>
        <v>0</v>
      </c>
      <c r="FI91" s="13">
        <f t="shared" si="257"/>
        <v>0</v>
      </c>
      <c r="FJ91" s="43">
        <f t="shared" si="196"/>
        <v>0</v>
      </c>
      <c r="FK91" s="13">
        <f ca="1">'13年1-9支出明细'!BQ86/9*12</f>
        <v>0</v>
      </c>
      <c r="FL91" s="13">
        <f t="shared" si="258"/>
        <v>0</v>
      </c>
      <c r="FM91" s="43">
        <f t="shared" si="197"/>
        <v>0</v>
      </c>
      <c r="FN91" s="13">
        <f ca="1">'13年1-9支出明细'!BR86/9*12</f>
        <v>0</v>
      </c>
      <c r="FO91" s="13">
        <v>0</v>
      </c>
      <c r="FP91" s="13"/>
      <c r="FQ91" s="43"/>
      <c r="FR91" s="13">
        <f ca="1">'13年1-9支出明细'!BT86/9*12</f>
        <v>0</v>
      </c>
      <c r="FS91" s="13">
        <f t="shared" si="259"/>
        <v>0</v>
      </c>
      <c r="FT91" s="43">
        <f t="shared" si="198"/>
        <v>0</v>
      </c>
      <c r="FU91" s="12">
        <f ca="1">'13年1-9支出明细'!BU86/9*12</f>
        <v>13450.079999999998</v>
      </c>
      <c r="FV91" s="12">
        <f t="shared" si="260"/>
        <v>16360.701475744165</v>
      </c>
      <c r="FW91" s="43">
        <f t="shared" si="199"/>
        <v>4.6487123876697852E-4</v>
      </c>
      <c r="FX91" s="12">
        <f ca="1">'13年1-9支出明细'!BV86/9*12</f>
        <v>0</v>
      </c>
      <c r="FY91" s="12">
        <f t="shared" si="261"/>
        <v>0</v>
      </c>
      <c r="FZ91" s="43">
        <f t="shared" si="200"/>
        <v>0</v>
      </c>
      <c r="GA91" s="12">
        <f ca="1">'13年1-9支出明细'!BW86/9*12</f>
        <v>0</v>
      </c>
      <c r="GB91" s="12">
        <f t="shared" si="262"/>
        <v>0</v>
      </c>
      <c r="GC91" s="43">
        <f t="shared" si="201"/>
        <v>0</v>
      </c>
      <c r="GD91" s="12">
        <f ca="1">'13年1-9支出明细'!BX86/9*12</f>
        <v>0</v>
      </c>
      <c r="GE91" s="12">
        <f t="shared" si="263"/>
        <v>0</v>
      </c>
      <c r="GF91" s="43">
        <f t="shared" si="202"/>
        <v>0</v>
      </c>
      <c r="GG91" s="27">
        <f t="shared" si="148"/>
        <v>0</v>
      </c>
      <c r="GH91" s="27">
        <f t="shared" si="264"/>
        <v>0</v>
      </c>
      <c r="GI91" s="43">
        <f t="shared" si="203"/>
        <v>0</v>
      </c>
      <c r="GJ91" s="13">
        <f ca="1">'13年1-9支出明细'!BZ86/9*12</f>
        <v>0</v>
      </c>
      <c r="GK91" s="13">
        <f t="shared" si="265"/>
        <v>0</v>
      </c>
      <c r="GL91" s="43">
        <f t="shared" si="204"/>
        <v>0</v>
      </c>
      <c r="GM91" s="13">
        <f ca="1">'13年1-9支出明细'!CA86/9*12</f>
        <v>0</v>
      </c>
      <c r="GN91" s="13">
        <f t="shared" si="266"/>
        <v>0</v>
      </c>
      <c r="GO91" s="43">
        <f t="shared" si="205"/>
        <v>0</v>
      </c>
      <c r="GP91" s="13">
        <f ca="1">'13年1-9支出明细'!CB86/9*12</f>
        <v>0</v>
      </c>
      <c r="GQ91" s="13"/>
      <c r="GR91" s="40"/>
      <c r="GS91" s="13">
        <f ca="1">'13年1-9支出明细'!CC86/9*12</f>
        <v>0</v>
      </c>
      <c r="GT91" s="13">
        <f t="shared" si="267"/>
        <v>0</v>
      </c>
      <c r="GU91" s="43">
        <f t="shared" si="206"/>
        <v>0</v>
      </c>
      <c r="GV91" s="13">
        <f ca="1">'13年1-9支出明细'!CD86/9*12</f>
        <v>0</v>
      </c>
      <c r="GW91" s="13">
        <f t="shared" si="268"/>
        <v>0</v>
      </c>
      <c r="GX91" s="56">
        <f t="shared" si="207"/>
        <v>0</v>
      </c>
    </row>
    <row r="92" spans="1:206">
      <c r="A92" s="18">
        <v>217</v>
      </c>
      <c r="B92" s="3" t="s">
        <v>565</v>
      </c>
      <c r="C92" s="3" t="s">
        <v>381</v>
      </c>
      <c r="D92" s="12">
        <f t="shared" si="143"/>
        <v>189433.84</v>
      </c>
      <c r="E92" s="12">
        <f t="shared" si="144"/>
        <v>156316.4</v>
      </c>
      <c r="F92" s="13">
        <v>101832</v>
      </c>
      <c r="G92" s="26">
        <f t="shared" si="208"/>
        <v>123868.62774630191</v>
      </c>
      <c r="H92" s="40">
        <f t="shared" si="209"/>
        <v>1.4909487149483861E-3</v>
      </c>
      <c r="I92" s="13">
        <v>8660</v>
      </c>
      <c r="J92" s="13">
        <f t="shared" si="210"/>
        <v>10534.039558124896</v>
      </c>
      <c r="K92" s="40">
        <f t="shared" si="149"/>
        <v>2.3326600583251211E-4</v>
      </c>
      <c r="L92" s="13">
        <v>45824.4</v>
      </c>
      <c r="M92" s="13">
        <f t="shared" si="211"/>
        <v>55740.882485835857</v>
      </c>
      <c r="N92" s="40">
        <f t="shared" si="150"/>
        <v>1.4909487149483863E-3</v>
      </c>
      <c r="O92" s="13">
        <f ca="1">'13年1-9支出明细'!I87/9*12</f>
        <v>0</v>
      </c>
      <c r="P92" s="13">
        <v>0</v>
      </c>
      <c r="Q92" s="13">
        <f t="shared" si="212"/>
        <v>0</v>
      </c>
      <c r="R92" s="43">
        <f t="shared" si="151"/>
        <v>0</v>
      </c>
      <c r="S92" s="13">
        <f ca="1">'13年1-9支出明细'!K87/9*12</f>
        <v>0</v>
      </c>
      <c r="T92" s="13">
        <f t="shared" si="213"/>
        <v>0</v>
      </c>
      <c r="U92" s="43">
        <f t="shared" si="152"/>
        <v>0</v>
      </c>
      <c r="V92" s="13">
        <f ca="1">'13年1-9支出明细'!L87/9*12</f>
        <v>0</v>
      </c>
      <c r="W92" s="13">
        <f t="shared" si="214"/>
        <v>0</v>
      </c>
      <c r="X92" s="43">
        <f t="shared" si="153"/>
        <v>0</v>
      </c>
      <c r="Y92" s="13">
        <f ca="1">'13年1-9支出明细'!M87/9*12</f>
        <v>0</v>
      </c>
      <c r="Z92" s="13">
        <f t="shared" si="215"/>
        <v>0</v>
      </c>
      <c r="AA92" s="43">
        <f t="shared" si="154"/>
        <v>0</v>
      </c>
      <c r="AB92" s="13">
        <f ca="1">'13年1-9支出明细'!N87/9*12</f>
        <v>0</v>
      </c>
      <c r="AC92" s="13">
        <f t="shared" si="216"/>
        <v>0</v>
      </c>
      <c r="AD92" s="43">
        <f t="shared" si="155"/>
        <v>0</v>
      </c>
      <c r="AE92" s="13">
        <f ca="1">'13年1-9支出明细'!O87/9*12</f>
        <v>0</v>
      </c>
      <c r="AF92" s="13">
        <f t="shared" si="217"/>
        <v>0</v>
      </c>
      <c r="AG92" s="43">
        <f t="shared" si="156"/>
        <v>0</v>
      </c>
      <c r="AH92" s="13">
        <f ca="1">'13年1-9支出明细'!P87/9*12</f>
        <v>0</v>
      </c>
      <c r="AI92" s="13">
        <f t="shared" si="218"/>
        <v>0</v>
      </c>
      <c r="AJ92" s="43">
        <f t="shared" si="157"/>
        <v>0</v>
      </c>
      <c r="AK92" s="13">
        <f ca="1">'13年1-9支出明细'!Q87/9*12</f>
        <v>0</v>
      </c>
      <c r="AL92" s="13">
        <f t="shared" si="219"/>
        <v>0</v>
      </c>
      <c r="AM92" s="43">
        <f t="shared" si="158"/>
        <v>0</v>
      </c>
      <c r="AN92" s="13">
        <f ca="1">'13年1-9支出明细'!R87/9*12</f>
        <v>0</v>
      </c>
      <c r="AO92" s="13">
        <f t="shared" si="220"/>
        <v>0</v>
      </c>
      <c r="AP92" s="43">
        <f t="shared" si="159"/>
        <v>0</v>
      </c>
      <c r="AQ92" s="13">
        <f ca="1">'13年1-9支出明细'!S87/9*12</f>
        <v>0</v>
      </c>
      <c r="AR92" s="13">
        <f t="shared" si="221"/>
        <v>0</v>
      </c>
      <c r="AS92" s="43">
        <f t="shared" si="160"/>
        <v>0</v>
      </c>
      <c r="AT92" s="12">
        <f t="shared" si="222"/>
        <v>27909.826666666664</v>
      </c>
      <c r="AU92" s="31">
        <f t="shared" si="223"/>
        <v>33949.56329873854</v>
      </c>
      <c r="AV92" s="43">
        <f t="shared" si="161"/>
        <v>2.6734876686382455E-4</v>
      </c>
      <c r="AW92" s="13">
        <f ca="1">'13年1-9支出明细'!U87/9*12</f>
        <v>0</v>
      </c>
      <c r="AX92" s="13">
        <f t="shared" si="224"/>
        <v>0</v>
      </c>
      <c r="AY92" s="43">
        <f t="shared" si="162"/>
        <v>0</v>
      </c>
      <c r="AZ92" s="13">
        <f ca="1">'13年1-9支出明细'!V87/9*12</f>
        <v>0</v>
      </c>
      <c r="BA92" s="13">
        <f t="shared" si="225"/>
        <v>0</v>
      </c>
      <c r="BB92" s="43">
        <f t="shared" si="163"/>
        <v>0</v>
      </c>
      <c r="BC92" s="13">
        <f ca="1">'13年1-9支出明细'!W87/9*12</f>
        <v>0</v>
      </c>
      <c r="BD92" s="13">
        <f t="shared" si="226"/>
        <v>0</v>
      </c>
      <c r="BE92" s="43">
        <f t="shared" si="164"/>
        <v>0</v>
      </c>
      <c r="BF92" s="13">
        <f ca="1">'13年1-9支出明细'!X87/9*12</f>
        <v>241.86666666666667</v>
      </c>
      <c r="BG92" s="13">
        <f t="shared" si="227"/>
        <v>294.20704785894634</v>
      </c>
      <c r="BH92" s="43">
        <f t="shared" si="165"/>
        <v>3.558305672933764E-4</v>
      </c>
      <c r="BI92" s="13">
        <f ca="1">'13年1-9支出明细'!Y87/9*12</f>
        <v>1354.4133333333334</v>
      </c>
      <c r="BJ92" s="13">
        <f t="shared" si="228"/>
        <v>1647.5108119382371</v>
      </c>
      <c r="BK92" s="43">
        <f t="shared" si="166"/>
        <v>6.7000037048188955E-4</v>
      </c>
      <c r="BL92" s="13">
        <f ca="1">'13年1-9支出明细'!Z87/9*12</f>
        <v>24619.026666666665</v>
      </c>
      <c r="BM92" s="13">
        <f ca="1">Sheet2!EP86+Sheet2!V86</f>
        <v>1694.52</v>
      </c>
      <c r="BN92" s="13">
        <f t="shared" si="229"/>
        <v>29946.628266651082</v>
      </c>
      <c r="BO92" s="43">
        <f t="shared" si="167"/>
        <v>2.7837151693343326E-4</v>
      </c>
      <c r="BP92" s="13">
        <f ca="1">'13年1-9支出明细'!AB87/9*12</f>
        <v>2259.36</v>
      </c>
      <c r="BQ92" s="13">
        <f t="shared" si="230"/>
        <v>2748.2895630537032</v>
      </c>
      <c r="BR92" s="43">
        <f t="shared" si="168"/>
        <v>4.984569637131145E-4</v>
      </c>
      <c r="BS92" s="13">
        <f ca="1">'13年1-9支出明细'!AC87/9*12</f>
        <v>0</v>
      </c>
      <c r="BT92" s="13">
        <f t="shared" si="231"/>
        <v>0</v>
      </c>
      <c r="BU92" s="43">
        <f t="shared" si="169"/>
        <v>0</v>
      </c>
      <c r="BV92" s="12">
        <f t="shared" si="269"/>
        <v>2293.4133333333334</v>
      </c>
      <c r="BW92" s="30">
        <f t="shared" si="232"/>
        <v>2789.7120988988931</v>
      </c>
      <c r="BX92" s="43">
        <f t="shared" si="170"/>
        <v>8.5753778967427543E-6</v>
      </c>
      <c r="BY92" s="13">
        <f ca="1">'13年1-9支出明细'!AE87/9*12</f>
        <v>2293.4133333333334</v>
      </c>
      <c r="BZ92" s="13">
        <f t="shared" si="233"/>
        <v>2789.7120988988931</v>
      </c>
      <c r="CA92" s="43">
        <f t="shared" si="171"/>
        <v>9.9268961743158371E-6</v>
      </c>
      <c r="CB92" s="13">
        <f ca="1">'13年1-9支出明细'!AF87/9*12</f>
        <v>0</v>
      </c>
      <c r="CC92" s="13">
        <f ca="1">Sheet2!BP86+Sheet2!ET86</f>
        <v>0</v>
      </c>
      <c r="CD92" s="13">
        <f t="shared" si="234"/>
        <v>0</v>
      </c>
      <c r="CE92" s="43">
        <f t="shared" si="172"/>
        <v>0</v>
      </c>
      <c r="CF92" s="12">
        <f t="shared" si="147"/>
        <v>0</v>
      </c>
      <c r="CG92" s="30">
        <f t="shared" si="235"/>
        <v>0</v>
      </c>
      <c r="CH92" s="43">
        <f t="shared" si="173"/>
        <v>0</v>
      </c>
      <c r="CI92" s="13">
        <f ca="1">'13年1-9支出明细'!AI87/9*12</f>
        <v>0</v>
      </c>
      <c r="CJ92" s="13">
        <f t="shared" si="236"/>
        <v>0</v>
      </c>
      <c r="CK92" s="43">
        <f t="shared" si="174"/>
        <v>0</v>
      </c>
      <c r="CL92" s="13">
        <f ca="1">'13年1-9支出明细'!AJ87/9*12</f>
        <v>0</v>
      </c>
      <c r="CM92" s="13">
        <f t="shared" si="237"/>
        <v>0</v>
      </c>
      <c r="CN92" s="43">
        <f t="shared" si="175"/>
        <v>0</v>
      </c>
      <c r="CO92" s="13">
        <f ca="1">'13年1-9支出明细'!AK87/9*12</f>
        <v>0</v>
      </c>
      <c r="CP92" s="13">
        <f t="shared" si="238"/>
        <v>0</v>
      </c>
      <c r="CQ92" s="43">
        <f t="shared" si="176"/>
        <v>0</v>
      </c>
      <c r="CR92" s="13">
        <f ca="1">'13年1-9支出明细'!AL87/9*12</f>
        <v>0</v>
      </c>
      <c r="CS92" s="13">
        <f t="shared" si="239"/>
        <v>0</v>
      </c>
      <c r="CT92" s="43">
        <f t="shared" si="177"/>
        <v>0</v>
      </c>
      <c r="CU92" s="13">
        <f ca="1">'13年1-9支出明细'!AM87/9*12</f>
        <v>0</v>
      </c>
      <c r="CV92" s="13">
        <f t="shared" si="240"/>
        <v>0</v>
      </c>
      <c r="CW92" s="43">
        <f t="shared" si="178"/>
        <v>0</v>
      </c>
      <c r="CX92" s="13">
        <f ca="1">'13年1-9支出明细'!AN87/9*12</f>
        <v>0</v>
      </c>
      <c r="CY92" s="13">
        <f t="shared" si="241"/>
        <v>0</v>
      </c>
      <c r="CZ92" s="13">
        <f ca="1">Sheet2!DG86+Sheet2!AD86</f>
        <v>0</v>
      </c>
      <c r="DA92" s="43">
        <f t="shared" si="179"/>
        <v>0</v>
      </c>
      <c r="DB92" s="13">
        <f ca="1">'13年1-9支出明细'!AP87/9*12</f>
        <v>0</v>
      </c>
      <c r="DC92" s="13">
        <f t="shared" si="242"/>
        <v>0</v>
      </c>
      <c r="DD92" s="43">
        <f t="shared" si="180"/>
        <v>0</v>
      </c>
      <c r="DE92" s="13">
        <f ca="1">'13年1-9支出明细'!AQ87/9*12</f>
        <v>0</v>
      </c>
      <c r="DF92" s="13">
        <f t="shared" si="243"/>
        <v>0</v>
      </c>
      <c r="DG92" s="43">
        <f t="shared" si="181"/>
        <v>0</v>
      </c>
      <c r="DH92" s="13">
        <f ca="1">'13年1-9支出明细'!AR87/9*12</f>
        <v>0</v>
      </c>
      <c r="DI92" s="13">
        <f ca="1">Sheet2!DK86+Sheet2!AH86</f>
        <v>0</v>
      </c>
      <c r="DJ92" s="13"/>
      <c r="DK92" s="43">
        <f t="shared" si="182"/>
        <v>0</v>
      </c>
      <c r="DL92" s="13">
        <f ca="1">'13年1-9支出明细'!AT87/9*12</f>
        <v>0</v>
      </c>
      <c r="DM92" s="13">
        <f t="shared" si="244"/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43">
        <f t="shared" si="183"/>
        <v>0</v>
      </c>
      <c r="DV92" s="13">
        <f ca="1">'13年1-9支出明细'!BB87/9*12</f>
        <v>0</v>
      </c>
      <c r="DW92" s="13">
        <f t="shared" si="245"/>
        <v>0</v>
      </c>
      <c r="DX92" s="43">
        <f t="shared" si="184"/>
        <v>0</v>
      </c>
      <c r="DY92" s="13">
        <f ca="1">'13年1-9支出明细'!BC87/9*12</f>
        <v>0</v>
      </c>
      <c r="DZ92" s="13">
        <f t="shared" si="246"/>
        <v>0</v>
      </c>
      <c r="EA92" s="43">
        <f t="shared" si="185"/>
        <v>0</v>
      </c>
      <c r="EB92" s="13">
        <f ca="1">'13年1-9支出明细'!BD87/9*12</f>
        <v>0</v>
      </c>
      <c r="EC92" s="13">
        <f t="shared" si="247"/>
        <v>0</v>
      </c>
      <c r="ED92" s="43">
        <f t="shared" si="186"/>
        <v>0</v>
      </c>
      <c r="EE92" s="13">
        <f ca="1">'13年1-9支出明细'!BE87/9*12</f>
        <v>0</v>
      </c>
      <c r="EF92" s="13">
        <f t="shared" si="248"/>
        <v>0</v>
      </c>
      <c r="EG92" s="13">
        <v>0</v>
      </c>
      <c r="EH92" s="43">
        <f t="shared" si="187"/>
        <v>0</v>
      </c>
      <c r="EI92" s="13">
        <f ca="1">'13年1-9支出明细'!BG87/9*12</f>
        <v>0</v>
      </c>
      <c r="EJ92" s="13">
        <f t="shared" si="249"/>
        <v>0</v>
      </c>
      <c r="EK92" s="43">
        <f t="shared" si="188"/>
        <v>0</v>
      </c>
      <c r="EL92" s="13">
        <f ca="1">'13年1-9支出明细'!BH87/9*12</f>
        <v>0</v>
      </c>
      <c r="EM92" s="13">
        <f t="shared" si="250"/>
        <v>0</v>
      </c>
      <c r="EN92" s="43">
        <f t="shared" si="189"/>
        <v>0</v>
      </c>
      <c r="EO92" s="13">
        <f ca="1">'13年1-9支出明细'!BI87/9*12</f>
        <v>0</v>
      </c>
      <c r="EP92" s="13">
        <f t="shared" si="251"/>
        <v>0</v>
      </c>
      <c r="EQ92" s="43">
        <f t="shared" si="190"/>
        <v>0</v>
      </c>
      <c r="ER92" s="13">
        <f ca="1">'13年1-9支出明细'!BJ87/9*12</f>
        <v>0</v>
      </c>
      <c r="ES92" s="13">
        <f t="shared" si="252"/>
        <v>0</v>
      </c>
      <c r="ET92" s="43">
        <f t="shared" si="191"/>
        <v>0</v>
      </c>
      <c r="EU92" s="13">
        <f ca="1">'13年1-9支出明细'!BK87/9*12</f>
        <v>0</v>
      </c>
      <c r="EV92" s="13">
        <f t="shared" si="253"/>
        <v>0</v>
      </c>
      <c r="EW92" s="43">
        <f t="shared" si="192"/>
        <v>0</v>
      </c>
      <c r="EX92" s="13">
        <f ca="1">'13年1-9支出明细'!BL87/9*12</f>
        <v>0</v>
      </c>
      <c r="EY92" s="13">
        <f t="shared" si="254"/>
        <v>0</v>
      </c>
      <c r="EZ92" s="43">
        <f t="shared" si="193"/>
        <v>0</v>
      </c>
      <c r="FA92" s="13">
        <f ca="1">'13年1-9支出明细'!BM87/9*12</f>
        <v>0</v>
      </c>
      <c r="FB92" s="13">
        <f t="shared" si="255"/>
        <v>0</v>
      </c>
      <c r="FC92" s="43">
        <f t="shared" si="194"/>
        <v>0</v>
      </c>
      <c r="FD92" s="13">
        <f ca="1">'13年1-9支出明细'!BN87/9*12</f>
        <v>0</v>
      </c>
      <c r="FE92" s="13">
        <f ca="1">Sheet2!EX86+Sheet2!BF86</f>
        <v>0</v>
      </c>
      <c r="FF92" s="13">
        <f t="shared" si="256"/>
        <v>0</v>
      </c>
      <c r="FG92" s="43">
        <f t="shared" si="195"/>
        <v>0</v>
      </c>
      <c r="FH92" s="13">
        <f ca="1">'13年1-9支出明细'!BP87/9*12</f>
        <v>0</v>
      </c>
      <c r="FI92" s="13">
        <f t="shared" si="257"/>
        <v>0</v>
      </c>
      <c r="FJ92" s="43">
        <f t="shared" si="196"/>
        <v>0</v>
      </c>
      <c r="FK92" s="13">
        <f ca="1">'13年1-9支出明细'!BQ87/9*12</f>
        <v>0</v>
      </c>
      <c r="FL92" s="13">
        <f t="shared" si="258"/>
        <v>0</v>
      </c>
      <c r="FM92" s="43">
        <f t="shared" si="197"/>
        <v>0</v>
      </c>
      <c r="FN92" s="13">
        <f ca="1">'13年1-9支出明细'!BR87/9*12</f>
        <v>0</v>
      </c>
      <c r="FO92" s="13">
        <v>0</v>
      </c>
      <c r="FP92" s="13"/>
      <c r="FQ92" s="43"/>
      <c r="FR92" s="13">
        <f ca="1">'13年1-9支出明细'!BT87/9*12</f>
        <v>0</v>
      </c>
      <c r="FS92" s="13">
        <f t="shared" si="259"/>
        <v>0</v>
      </c>
      <c r="FT92" s="43">
        <f t="shared" si="198"/>
        <v>0</v>
      </c>
      <c r="FU92" s="12">
        <f ca="1">'13年1-9支出明细'!BU87/9*12</f>
        <v>2914.2</v>
      </c>
      <c r="FV92" s="12">
        <f t="shared" si="260"/>
        <v>3544.8381155066472</v>
      </c>
      <c r="FW92" s="43">
        <f t="shared" si="199"/>
        <v>1.007226547362342E-4</v>
      </c>
      <c r="FX92" s="12">
        <f ca="1">'13年1-9支出明细'!BV87/9*12</f>
        <v>0</v>
      </c>
      <c r="FY92" s="12">
        <f t="shared" si="261"/>
        <v>0</v>
      </c>
      <c r="FZ92" s="43">
        <f t="shared" si="200"/>
        <v>0</v>
      </c>
      <c r="GA92" s="12">
        <f ca="1">'13年1-9支出明细'!BW87/9*12</f>
        <v>0</v>
      </c>
      <c r="GB92" s="12">
        <f t="shared" si="262"/>
        <v>0</v>
      </c>
      <c r="GC92" s="43">
        <f t="shared" si="201"/>
        <v>0</v>
      </c>
      <c r="GD92" s="12">
        <f ca="1">'13年1-9支出明细'!BX87/9*12</f>
        <v>0</v>
      </c>
      <c r="GE92" s="12">
        <f t="shared" si="263"/>
        <v>0</v>
      </c>
      <c r="GF92" s="43">
        <f t="shared" si="202"/>
        <v>0</v>
      </c>
      <c r="GG92" s="27">
        <f t="shared" si="148"/>
        <v>0</v>
      </c>
      <c r="GH92" s="27">
        <f t="shared" si="264"/>
        <v>0</v>
      </c>
      <c r="GI92" s="43">
        <f t="shared" si="203"/>
        <v>0</v>
      </c>
      <c r="GJ92" s="13">
        <f ca="1">'13年1-9支出明细'!BZ87/9*12</f>
        <v>0</v>
      </c>
      <c r="GK92" s="13">
        <f t="shared" si="265"/>
        <v>0</v>
      </c>
      <c r="GL92" s="43">
        <f t="shared" si="204"/>
        <v>0</v>
      </c>
      <c r="GM92" s="13">
        <f ca="1">'13年1-9支出明细'!CA87/9*12</f>
        <v>0</v>
      </c>
      <c r="GN92" s="13">
        <f t="shared" si="266"/>
        <v>0</v>
      </c>
      <c r="GO92" s="43">
        <f t="shared" si="205"/>
        <v>0</v>
      </c>
      <c r="GP92" s="13">
        <f ca="1">'13年1-9支出明细'!CB87/9*12</f>
        <v>0</v>
      </c>
      <c r="GQ92" s="13"/>
      <c r="GR92" s="40"/>
      <c r="GS92" s="13">
        <f ca="1">'13年1-9支出明细'!CC87/9*12</f>
        <v>0</v>
      </c>
      <c r="GT92" s="13">
        <f t="shared" si="267"/>
        <v>0</v>
      </c>
      <c r="GU92" s="43">
        <f t="shared" si="206"/>
        <v>0</v>
      </c>
      <c r="GV92" s="13">
        <f ca="1">'13年1-9支出明细'!CD87/9*12</f>
        <v>0</v>
      </c>
      <c r="GW92" s="13">
        <f t="shared" si="268"/>
        <v>0</v>
      </c>
      <c r="GX92" s="56">
        <f t="shared" si="207"/>
        <v>0</v>
      </c>
    </row>
    <row r="93" spans="1:206">
      <c r="A93" s="18">
        <v>218</v>
      </c>
      <c r="B93" s="3" t="s">
        <v>566</v>
      </c>
      <c r="C93" s="3" t="s">
        <v>382</v>
      </c>
      <c r="D93" s="12">
        <f t="shared" si="143"/>
        <v>135517.31333333332</v>
      </c>
      <c r="E93" s="12">
        <f t="shared" si="144"/>
        <v>121692.2</v>
      </c>
      <c r="F93" s="13">
        <v>62676</v>
      </c>
      <c r="G93" s="26">
        <f t="shared" si="208"/>
        <v>76239.199000581531</v>
      </c>
      <c r="H93" s="40">
        <f t="shared" si="209"/>
        <v>9.1765556660092153E-4</v>
      </c>
      <c r="I93" s="13">
        <v>28412</v>
      </c>
      <c r="J93" s="13">
        <f t="shared" si="210"/>
        <v>34560.407843584821</v>
      </c>
      <c r="K93" s="40">
        <f t="shared" si="149"/>
        <v>7.6530643853502697E-4</v>
      </c>
      <c r="L93" s="13">
        <v>28204.2</v>
      </c>
      <c r="M93" s="13">
        <f t="shared" si="211"/>
        <v>34307.639550261687</v>
      </c>
      <c r="N93" s="40">
        <f t="shared" si="150"/>
        <v>9.1765556660092175E-4</v>
      </c>
      <c r="O93" s="13">
        <f ca="1">'13年1-9支出明细'!I88/9*12</f>
        <v>0</v>
      </c>
      <c r="P93" s="13">
        <v>1620</v>
      </c>
      <c r="Q93" s="13">
        <f t="shared" si="212"/>
        <v>0</v>
      </c>
      <c r="R93" s="43">
        <f t="shared" si="151"/>
        <v>0</v>
      </c>
      <c r="S93" s="13">
        <f ca="1">'13年1-9支出明细'!K88/9*12</f>
        <v>2400</v>
      </c>
      <c r="T93" s="13">
        <f t="shared" si="213"/>
        <v>2919.3643117205256</v>
      </c>
      <c r="U93" s="43">
        <f t="shared" si="152"/>
        <v>9.8548436282687273E-4</v>
      </c>
      <c r="V93" s="13">
        <f ca="1">'13年1-9支出明细'!L88/9*12</f>
        <v>0</v>
      </c>
      <c r="W93" s="13">
        <f t="shared" si="214"/>
        <v>0</v>
      </c>
      <c r="X93" s="43">
        <f t="shared" si="153"/>
        <v>0</v>
      </c>
      <c r="Y93" s="13">
        <f ca="1">'13年1-9支出明细'!M88/9*12</f>
        <v>0</v>
      </c>
      <c r="Z93" s="13">
        <f t="shared" si="215"/>
        <v>0</v>
      </c>
      <c r="AA93" s="43">
        <f t="shared" si="154"/>
        <v>0</v>
      </c>
      <c r="AB93" s="13">
        <f ca="1">'13年1-9支出明细'!N88/9*12</f>
        <v>0</v>
      </c>
      <c r="AC93" s="13">
        <f t="shared" si="216"/>
        <v>0</v>
      </c>
      <c r="AD93" s="43">
        <f t="shared" si="155"/>
        <v>0</v>
      </c>
      <c r="AE93" s="13">
        <f ca="1">'13年1-9支出明细'!O88/9*12</f>
        <v>0</v>
      </c>
      <c r="AF93" s="13">
        <f t="shared" si="217"/>
        <v>0</v>
      </c>
      <c r="AG93" s="43">
        <f t="shared" si="156"/>
        <v>0</v>
      </c>
      <c r="AH93" s="13">
        <f ca="1">'13年1-9支出明细'!P88/9*12</f>
        <v>0</v>
      </c>
      <c r="AI93" s="13">
        <f t="shared" si="218"/>
        <v>0</v>
      </c>
      <c r="AJ93" s="43">
        <f t="shared" si="157"/>
        <v>0</v>
      </c>
      <c r="AK93" s="13">
        <f ca="1">'13年1-9支出明细'!Q88/9*12</f>
        <v>0</v>
      </c>
      <c r="AL93" s="13">
        <f t="shared" si="219"/>
        <v>0</v>
      </c>
      <c r="AM93" s="43">
        <f t="shared" si="158"/>
        <v>0</v>
      </c>
      <c r="AN93" s="13">
        <f ca="1">'13年1-9支出明细'!R88/9*12</f>
        <v>0</v>
      </c>
      <c r="AO93" s="13">
        <f t="shared" si="220"/>
        <v>0</v>
      </c>
      <c r="AP93" s="43">
        <f t="shared" si="159"/>
        <v>0</v>
      </c>
      <c r="AQ93" s="13">
        <f ca="1">'13年1-9支出明细'!S88/9*12</f>
        <v>0</v>
      </c>
      <c r="AR93" s="13">
        <f t="shared" si="221"/>
        <v>0</v>
      </c>
      <c r="AS93" s="43">
        <f t="shared" si="160"/>
        <v>0</v>
      </c>
      <c r="AT93" s="12">
        <f t="shared" si="222"/>
        <v>4408.1000000000004</v>
      </c>
      <c r="AU93" s="31">
        <f t="shared" si="223"/>
        <v>5362.0207593730211</v>
      </c>
      <c r="AV93" s="43">
        <f t="shared" si="161"/>
        <v>4.2225274749553867E-5</v>
      </c>
      <c r="AW93" s="13">
        <f ca="1">'13年1-9支出明细'!U88/9*12</f>
        <v>0</v>
      </c>
      <c r="AX93" s="13">
        <f t="shared" si="224"/>
        <v>0</v>
      </c>
      <c r="AY93" s="43">
        <f t="shared" si="162"/>
        <v>0</v>
      </c>
      <c r="AZ93" s="13">
        <f ca="1">'13年1-9支出明细'!V88/9*12</f>
        <v>0</v>
      </c>
      <c r="BA93" s="13">
        <f t="shared" si="225"/>
        <v>0</v>
      </c>
      <c r="BB93" s="43">
        <f t="shared" si="163"/>
        <v>0</v>
      </c>
      <c r="BC93" s="13">
        <f ca="1">'13年1-9支出明细'!W88/9*12</f>
        <v>0</v>
      </c>
      <c r="BD93" s="13">
        <f t="shared" si="226"/>
        <v>0</v>
      </c>
      <c r="BE93" s="43">
        <f t="shared" si="164"/>
        <v>0</v>
      </c>
      <c r="BF93" s="13">
        <f ca="1">'13年1-9支出明细'!X88/9*12</f>
        <v>442.19999999999993</v>
      </c>
      <c r="BG93" s="13">
        <f t="shared" si="227"/>
        <v>537.89287443450678</v>
      </c>
      <c r="BH93" s="43">
        <f t="shared" si="165"/>
        <v>6.5055792526377213E-4</v>
      </c>
      <c r="BI93" s="13">
        <f ca="1">'13年1-9支出明细'!Y88/9*12</f>
        <v>500</v>
      </c>
      <c r="BJ93" s="13">
        <f t="shared" si="228"/>
        <v>608.20089827510935</v>
      </c>
      <c r="BK93" s="43">
        <f t="shared" si="166"/>
        <v>2.4733969830057645E-4</v>
      </c>
      <c r="BL93" s="13">
        <f ca="1">'13年1-9支出明细'!Z88/9*12</f>
        <v>1697.52</v>
      </c>
      <c r="BM93" s="13">
        <f ca="1">Sheet2!EP87+Sheet2!V87</f>
        <v>1768.38</v>
      </c>
      <c r="BN93" s="13">
        <f t="shared" si="229"/>
        <v>2064.8663776799276</v>
      </c>
      <c r="BO93" s="43">
        <f t="shared" si="167"/>
        <v>1.9194147023880784E-5</v>
      </c>
      <c r="BP93" s="13">
        <f ca="1">'13年1-9支出明细'!AB88/9*12</f>
        <v>2357.893333333333</v>
      </c>
      <c r="BQ93" s="13">
        <f t="shared" si="230"/>
        <v>2868.1456867404509</v>
      </c>
      <c r="BR93" s="43">
        <f t="shared" si="168"/>
        <v>5.2019525515753474E-4</v>
      </c>
      <c r="BS93" s="13">
        <f ca="1">'13年1-9支出明细'!AC88/9*12</f>
        <v>0</v>
      </c>
      <c r="BT93" s="13">
        <f t="shared" si="231"/>
        <v>0</v>
      </c>
      <c r="BU93" s="43">
        <f t="shared" si="169"/>
        <v>0</v>
      </c>
      <c r="BV93" s="12">
        <f t="shared" si="269"/>
        <v>1202.3333333333333</v>
      </c>
      <c r="BW93" s="30">
        <f t="shared" si="232"/>
        <v>1462.5204267188797</v>
      </c>
      <c r="BX93" s="43">
        <f t="shared" si="170"/>
        <v>4.4956844635581186E-6</v>
      </c>
      <c r="BY93" s="13">
        <f ca="1">'13年1-9支出明细'!AE88/9*12</f>
        <v>1202.3333333333333</v>
      </c>
      <c r="BZ93" s="13">
        <f t="shared" si="233"/>
        <v>1462.5204267188797</v>
      </c>
      <c r="CA93" s="43">
        <f t="shared" si="171"/>
        <v>5.2042246347158261E-6</v>
      </c>
      <c r="CB93" s="13">
        <f ca="1">'13年1-9支出明细'!AF88/9*12</f>
        <v>0</v>
      </c>
      <c r="CC93" s="13">
        <f ca="1">Sheet2!BP87+Sheet2!ET87</f>
        <v>0</v>
      </c>
      <c r="CD93" s="13">
        <f t="shared" si="234"/>
        <v>0</v>
      </c>
      <c r="CE93" s="43">
        <f t="shared" si="172"/>
        <v>0</v>
      </c>
      <c r="CF93" s="12">
        <f t="shared" si="147"/>
        <v>36.800000000000004</v>
      </c>
      <c r="CG93" s="30">
        <f t="shared" si="235"/>
        <v>44.763586113048063</v>
      </c>
      <c r="CH93" s="43">
        <f t="shared" si="173"/>
        <v>3.791923782918885E-7</v>
      </c>
      <c r="CI93" s="13">
        <f ca="1">'13年1-9支出明细'!AI88/9*12</f>
        <v>0</v>
      </c>
      <c r="CJ93" s="13">
        <f t="shared" si="236"/>
        <v>0</v>
      </c>
      <c r="CK93" s="43">
        <f t="shared" si="174"/>
        <v>0</v>
      </c>
      <c r="CL93" s="13">
        <f ca="1">'13年1-9支出明细'!AJ88/9*12</f>
        <v>0</v>
      </c>
      <c r="CM93" s="13">
        <f t="shared" si="237"/>
        <v>0</v>
      </c>
      <c r="CN93" s="43">
        <f t="shared" si="175"/>
        <v>0</v>
      </c>
      <c r="CO93" s="13">
        <f ca="1">'13年1-9支出明细'!AK88/9*12</f>
        <v>0</v>
      </c>
      <c r="CP93" s="13">
        <f t="shared" si="238"/>
        <v>0</v>
      </c>
      <c r="CQ93" s="43">
        <f t="shared" si="176"/>
        <v>0</v>
      </c>
      <c r="CR93" s="13">
        <f ca="1">'13年1-9支出明细'!AL88/9*12</f>
        <v>0</v>
      </c>
      <c r="CS93" s="13">
        <f t="shared" si="239"/>
        <v>0</v>
      </c>
      <c r="CT93" s="43">
        <f t="shared" si="177"/>
        <v>0</v>
      </c>
      <c r="CU93" s="13">
        <f ca="1">'13年1-9支出明细'!AM88/9*12</f>
        <v>0</v>
      </c>
      <c r="CV93" s="13">
        <f t="shared" si="240"/>
        <v>0</v>
      </c>
      <c r="CW93" s="43">
        <f t="shared" si="178"/>
        <v>0</v>
      </c>
      <c r="CX93" s="13">
        <f ca="1">'13年1-9支出明细'!AN88/9*12</f>
        <v>0</v>
      </c>
      <c r="CY93" s="13">
        <f t="shared" si="241"/>
        <v>0</v>
      </c>
      <c r="CZ93" s="14">
        <f ca="1">DB93+DE93+DH93+DI93</f>
        <v>0</v>
      </c>
      <c r="DA93" s="43">
        <f t="shared" si="179"/>
        <v>0</v>
      </c>
      <c r="DB93" s="13">
        <f ca="1">'13年1-9支出明细'!AP88/9*12</f>
        <v>0</v>
      </c>
      <c r="DC93" s="13">
        <f t="shared" si="242"/>
        <v>0</v>
      </c>
      <c r="DD93" s="43">
        <f t="shared" si="180"/>
        <v>0</v>
      </c>
      <c r="DE93" s="13">
        <f ca="1">'13年1-9支出明细'!AQ88/9*12</f>
        <v>0</v>
      </c>
      <c r="DF93" s="13">
        <f t="shared" si="243"/>
        <v>0</v>
      </c>
      <c r="DG93" s="43">
        <f t="shared" si="181"/>
        <v>0</v>
      </c>
      <c r="DH93" s="13">
        <f ca="1">'13年1-9支出明细'!AR88/9*12</f>
        <v>0</v>
      </c>
      <c r="DI93" s="13">
        <f ca="1">Sheet2!DK87+Sheet2!AH87</f>
        <v>0</v>
      </c>
      <c r="DJ93" s="13"/>
      <c r="DK93" s="43">
        <f t="shared" si="182"/>
        <v>0</v>
      </c>
      <c r="DL93" s="13">
        <f ca="1">'13年1-9支出明细'!AT88/9*12</f>
        <v>0</v>
      </c>
      <c r="DM93" s="13">
        <f t="shared" si="244"/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43">
        <f t="shared" si="183"/>
        <v>0</v>
      </c>
      <c r="DV93" s="13">
        <f ca="1">'13年1-9支出明细'!BB88/9*12</f>
        <v>0</v>
      </c>
      <c r="DW93" s="13">
        <f t="shared" si="245"/>
        <v>0</v>
      </c>
      <c r="DX93" s="43">
        <f t="shared" si="184"/>
        <v>0</v>
      </c>
      <c r="DY93" s="13">
        <f ca="1">'13年1-9支出明细'!BC88/9*12</f>
        <v>0</v>
      </c>
      <c r="DZ93" s="13">
        <f t="shared" si="246"/>
        <v>0</v>
      </c>
      <c r="EA93" s="43">
        <f t="shared" si="185"/>
        <v>0</v>
      </c>
      <c r="EB93" s="13">
        <f ca="1">'13年1-9支出明细'!BD88/9*12</f>
        <v>0</v>
      </c>
      <c r="EC93" s="13">
        <f t="shared" si="247"/>
        <v>0</v>
      </c>
      <c r="ED93" s="43">
        <f t="shared" si="186"/>
        <v>0</v>
      </c>
      <c r="EE93" s="13">
        <f ca="1">'13年1-9支出明细'!BE88/9*12</f>
        <v>0</v>
      </c>
      <c r="EF93" s="13">
        <f t="shared" si="248"/>
        <v>0</v>
      </c>
      <c r="EG93" s="13">
        <v>0</v>
      </c>
      <c r="EH93" s="43">
        <f t="shared" si="187"/>
        <v>0</v>
      </c>
      <c r="EI93" s="13">
        <f ca="1">'13年1-9支出明细'!BG88/9*12</f>
        <v>0</v>
      </c>
      <c r="EJ93" s="13">
        <f t="shared" si="249"/>
        <v>0</v>
      </c>
      <c r="EK93" s="43">
        <f t="shared" si="188"/>
        <v>0</v>
      </c>
      <c r="EL93" s="13">
        <f ca="1">'13年1-9支出明细'!BH88/9*12</f>
        <v>0</v>
      </c>
      <c r="EM93" s="13">
        <f t="shared" si="250"/>
        <v>0</v>
      </c>
      <c r="EN93" s="43">
        <f t="shared" si="189"/>
        <v>0</v>
      </c>
      <c r="EO93" s="13">
        <f ca="1">'13年1-9支出明细'!BI88/9*12</f>
        <v>0</v>
      </c>
      <c r="EP93" s="13">
        <f t="shared" si="251"/>
        <v>0</v>
      </c>
      <c r="EQ93" s="43">
        <f t="shared" si="190"/>
        <v>0</v>
      </c>
      <c r="ER93" s="13">
        <f ca="1">'13年1-9支出明细'!BJ88/9*12</f>
        <v>0</v>
      </c>
      <c r="ES93" s="13">
        <f t="shared" si="252"/>
        <v>0</v>
      </c>
      <c r="ET93" s="43">
        <f t="shared" si="191"/>
        <v>0</v>
      </c>
      <c r="EU93" s="13">
        <f ca="1">'13年1-9支出明细'!BK88/9*12</f>
        <v>0</v>
      </c>
      <c r="EV93" s="13">
        <f t="shared" si="253"/>
        <v>0</v>
      </c>
      <c r="EW93" s="43">
        <f t="shared" si="192"/>
        <v>0</v>
      </c>
      <c r="EX93" s="13">
        <f ca="1">'13年1-9支出明细'!BL88/9*12</f>
        <v>0</v>
      </c>
      <c r="EY93" s="13">
        <f t="shared" si="254"/>
        <v>0</v>
      </c>
      <c r="EZ93" s="43">
        <f t="shared" si="193"/>
        <v>0</v>
      </c>
      <c r="FA93" s="13">
        <f ca="1">'13年1-9支出明细'!BM88/9*12</f>
        <v>0</v>
      </c>
      <c r="FB93" s="13">
        <f t="shared" si="255"/>
        <v>0</v>
      </c>
      <c r="FC93" s="43">
        <f t="shared" si="194"/>
        <v>0</v>
      </c>
      <c r="FD93" s="13">
        <f ca="1">'13年1-9支出明细'!BN88/9*12</f>
        <v>36.800000000000004</v>
      </c>
      <c r="FE93" s="13">
        <f ca="1">Sheet2!EX87+Sheet2!BF87</f>
        <v>0</v>
      </c>
      <c r="FF93" s="13">
        <f t="shared" si="256"/>
        <v>44.763586113048063</v>
      </c>
      <c r="FG93" s="43">
        <f t="shared" si="195"/>
        <v>2.8151649877930477E-5</v>
      </c>
      <c r="FH93" s="13">
        <f ca="1">'13年1-9支出明细'!BP88/9*12</f>
        <v>0</v>
      </c>
      <c r="FI93" s="13">
        <f t="shared" si="257"/>
        <v>0</v>
      </c>
      <c r="FJ93" s="43">
        <f t="shared" si="196"/>
        <v>0</v>
      </c>
      <c r="FK93" s="13">
        <f ca="1">'13年1-9支出明细'!BQ88/9*12</f>
        <v>0</v>
      </c>
      <c r="FL93" s="13">
        <f t="shared" si="258"/>
        <v>0</v>
      </c>
      <c r="FM93" s="43">
        <f t="shared" si="197"/>
        <v>0</v>
      </c>
      <c r="FN93" s="13">
        <f ca="1">'13年1-9支出明细'!BR88/9*12</f>
        <v>0</v>
      </c>
      <c r="FO93" s="14" t="s">
        <v>480</v>
      </c>
      <c r="FP93" s="14"/>
      <c r="FQ93" s="43"/>
      <c r="FR93" s="13">
        <f ca="1">'13年1-9支出明细'!BT88/9*12</f>
        <v>0</v>
      </c>
      <c r="FS93" s="13">
        <f t="shared" si="259"/>
        <v>0</v>
      </c>
      <c r="FT93" s="43">
        <f t="shared" si="198"/>
        <v>0</v>
      </c>
      <c r="FU93" s="12">
        <f ca="1">'13年1-9支出明细'!BU88/9*12</f>
        <v>8177.88</v>
      </c>
      <c r="FV93" s="12">
        <f t="shared" si="260"/>
        <v>9947.5879239721053</v>
      </c>
      <c r="FW93" s="43">
        <f t="shared" si="199"/>
        <v>2.8264970959932575E-4</v>
      </c>
      <c r="FX93" s="12">
        <f ca="1">'13年1-9支出明细'!BV88/9*12</f>
        <v>0</v>
      </c>
      <c r="FY93" s="12">
        <f t="shared" si="261"/>
        <v>0</v>
      </c>
      <c r="FZ93" s="43">
        <f t="shared" si="200"/>
        <v>0</v>
      </c>
      <c r="GA93" s="12">
        <f ca="1">'13年1-9支出明细'!BW88/9*12</f>
        <v>0</v>
      </c>
      <c r="GB93" s="12">
        <f t="shared" si="262"/>
        <v>0</v>
      </c>
      <c r="GC93" s="43">
        <f t="shared" si="201"/>
        <v>0</v>
      </c>
      <c r="GD93" s="12">
        <f ca="1">'13年1-9支出明细'!BX88/9*12</f>
        <v>0</v>
      </c>
      <c r="GE93" s="12">
        <f t="shared" si="263"/>
        <v>0</v>
      </c>
      <c r="GF93" s="43">
        <f t="shared" si="202"/>
        <v>0</v>
      </c>
      <c r="GG93" s="27">
        <f t="shared" si="148"/>
        <v>0</v>
      </c>
      <c r="GH93" s="27">
        <f t="shared" si="264"/>
        <v>0</v>
      </c>
      <c r="GI93" s="43">
        <f t="shared" si="203"/>
        <v>0</v>
      </c>
      <c r="GJ93" s="13">
        <f ca="1">'13年1-9支出明细'!BZ88/9*12</f>
        <v>0</v>
      </c>
      <c r="GK93" s="13">
        <f t="shared" si="265"/>
        <v>0</v>
      </c>
      <c r="GL93" s="43">
        <f t="shared" si="204"/>
        <v>0</v>
      </c>
      <c r="GM93" s="13">
        <f ca="1">'13年1-9支出明细'!CA88/9*12</f>
        <v>0</v>
      </c>
      <c r="GN93" s="13">
        <f t="shared" si="266"/>
        <v>0</v>
      </c>
      <c r="GO93" s="43">
        <f t="shared" si="205"/>
        <v>0</v>
      </c>
      <c r="GP93" s="13">
        <f ca="1">'13年1-9支出明细'!CB88/9*12</f>
        <v>0</v>
      </c>
      <c r="GQ93" s="13"/>
      <c r="GR93" s="40"/>
      <c r="GS93" s="13">
        <f ca="1">'13年1-9支出明细'!CC88/9*12</f>
        <v>0</v>
      </c>
      <c r="GT93" s="13">
        <f t="shared" si="267"/>
        <v>0</v>
      </c>
      <c r="GU93" s="43">
        <f t="shared" si="206"/>
        <v>0</v>
      </c>
      <c r="GV93" s="13">
        <f ca="1">'13年1-9支出明细'!CD88/9*12</f>
        <v>0</v>
      </c>
      <c r="GW93" s="13">
        <f t="shared" si="268"/>
        <v>0</v>
      </c>
      <c r="GX93" s="56">
        <f t="shared" si="207"/>
        <v>0</v>
      </c>
    </row>
    <row r="94" spans="1:206">
      <c r="A94" s="18">
        <v>219</v>
      </c>
      <c r="B94" s="3" t="s">
        <v>567</v>
      </c>
      <c r="C94" s="3" t="s">
        <v>383</v>
      </c>
      <c r="D94" s="12">
        <f t="shared" si="143"/>
        <v>196474.44333333333</v>
      </c>
      <c r="E94" s="12">
        <f t="shared" si="144"/>
        <v>186552.8</v>
      </c>
      <c r="F94" s="13">
        <v>111024</v>
      </c>
      <c r="G94" s="26">
        <f t="shared" si="208"/>
        <v>135049.79306019153</v>
      </c>
      <c r="H94" s="40">
        <f t="shared" si="209"/>
        <v>1.6255311702454004E-3</v>
      </c>
      <c r="I94" s="13">
        <v>25568</v>
      </c>
      <c r="J94" s="13">
        <f t="shared" si="210"/>
        <v>31100.961134195994</v>
      </c>
      <c r="K94" s="40">
        <f t="shared" si="149"/>
        <v>6.8870037380204031E-4</v>
      </c>
      <c r="L94" s="13">
        <v>49960.800000000003</v>
      </c>
      <c r="M94" s="13">
        <f t="shared" si="211"/>
        <v>60772.406877086178</v>
      </c>
      <c r="N94" s="40">
        <f t="shared" si="150"/>
        <v>1.6255311702454006E-3</v>
      </c>
      <c r="O94" s="13">
        <f ca="1">'13年1-9支出明细'!I89/9*12</f>
        <v>0</v>
      </c>
      <c r="P94" s="13">
        <v>0</v>
      </c>
      <c r="Q94" s="13">
        <f t="shared" si="212"/>
        <v>0</v>
      </c>
      <c r="R94" s="43">
        <f t="shared" si="151"/>
        <v>0</v>
      </c>
      <c r="S94" s="13">
        <f ca="1">'13年1-9支出明细'!K89/9*12</f>
        <v>0</v>
      </c>
      <c r="T94" s="13">
        <f t="shared" si="213"/>
        <v>0</v>
      </c>
      <c r="U94" s="43">
        <f t="shared" si="152"/>
        <v>0</v>
      </c>
      <c r="V94" s="13">
        <f ca="1">'13年1-9支出明细'!L89/9*12</f>
        <v>0</v>
      </c>
      <c r="W94" s="13">
        <f t="shared" si="214"/>
        <v>0</v>
      </c>
      <c r="X94" s="43">
        <f t="shared" si="153"/>
        <v>0</v>
      </c>
      <c r="Y94" s="13">
        <f ca="1">'13年1-9支出明细'!M89/9*12</f>
        <v>0</v>
      </c>
      <c r="Z94" s="13">
        <f t="shared" si="215"/>
        <v>0</v>
      </c>
      <c r="AA94" s="43">
        <f t="shared" si="154"/>
        <v>0</v>
      </c>
      <c r="AB94" s="13">
        <f ca="1">'13年1-9支出明细'!N89/9*12</f>
        <v>0</v>
      </c>
      <c r="AC94" s="13">
        <f t="shared" si="216"/>
        <v>0</v>
      </c>
      <c r="AD94" s="43">
        <f t="shared" si="155"/>
        <v>0</v>
      </c>
      <c r="AE94" s="13">
        <f ca="1">'13年1-9支出明细'!O89/9*12</f>
        <v>0</v>
      </c>
      <c r="AF94" s="13">
        <f t="shared" si="217"/>
        <v>0</v>
      </c>
      <c r="AG94" s="43">
        <f t="shared" si="156"/>
        <v>0</v>
      </c>
      <c r="AH94" s="13">
        <f ca="1">'13年1-9支出明细'!P89/9*12</f>
        <v>0</v>
      </c>
      <c r="AI94" s="13">
        <f t="shared" si="218"/>
        <v>0</v>
      </c>
      <c r="AJ94" s="43">
        <f t="shared" si="157"/>
        <v>0</v>
      </c>
      <c r="AK94" s="13">
        <f ca="1">'13年1-9支出明细'!Q89/9*12</f>
        <v>0</v>
      </c>
      <c r="AL94" s="13">
        <f t="shared" si="219"/>
        <v>0</v>
      </c>
      <c r="AM94" s="43">
        <f t="shared" si="158"/>
        <v>0</v>
      </c>
      <c r="AN94" s="13">
        <f ca="1">'13年1-9支出明细'!R89/9*12</f>
        <v>0</v>
      </c>
      <c r="AO94" s="13">
        <f t="shared" si="220"/>
        <v>0</v>
      </c>
      <c r="AP94" s="43">
        <f t="shared" si="159"/>
        <v>0</v>
      </c>
      <c r="AQ94" s="13">
        <f ca="1">'13年1-9支出明细'!S89/9*12</f>
        <v>0</v>
      </c>
      <c r="AR94" s="13">
        <f t="shared" si="221"/>
        <v>0</v>
      </c>
      <c r="AS94" s="43">
        <f t="shared" si="160"/>
        <v>0</v>
      </c>
      <c r="AT94" s="12">
        <f t="shared" si="222"/>
        <v>2440.6566666666668</v>
      </c>
      <c r="AU94" s="31">
        <f t="shared" si="223"/>
        <v>2968.8191540956022</v>
      </c>
      <c r="AV94" s="43">
        <f t="shared" si="161"/>
        <v>2.3379097189113292E-5</v>
      </c>
      <c r="AW94" s="13">
        <f ca="1">'13年1-9支出明细'!U89/9*12</f>
        <v>0</v>
      </c>
      <c r="AX94" s="13">
        <f t="shared" si="224"/>
        <v>0</v>
      </c>
      <c r="AY94" s="43">
        <f t="shared" si="162"/>
        <v>0</v>
      </c>
      <c r="AZ94" s="13">
        <f ca="1">'13年1-9支出明细'!V89/9*12</f>
        <v>0</v>
      </c>
      <c r="BA94" s="13">
        <f t="shared" si="225"/>
        <v>0</v>
      </c>
      <c r="BB94" s="43">
        <f t="shared" si="163"/>
        <v>0</v>
      </c>
      <c r="BC94" s="13">
        <f ca="1">'13年1-9支出明细'!W89/9*12</f>
        <v>0</v>
      </c>
      <c r="BD94" s="13">
        <f t="shared" si="226"/>
        <v>0</v>
      </c>
      <c r="BE94" s="43">
        <f t="shared" si="164"/>
        <v>0</v>
      </c>
      <c r="BF94" s="13">
        <f ca="1">'13年1-9支出明细'!X89/9*12</f>
        <v>22.666666666666664</v>
      </c>
      <c r="BG94" s="13">
        <f t="shared" si="227"/>
        <v>27.571774055138295</v>
      </c>
      <c r="BH94" s="43">
        <f t="shared" si="165"/>
        <v>3.3346855810294365E-5</v>
      </c>
      <c r="BI94" s="13">
        <f ca="1">'13年1-9支出明细'!Y89/9*12</f>
        <v>0</v>
      </c>
      <c r="BJ94" s="13">
        <f t="shared" si="228"/>
        <v>0</v>
      </c>
      <c r="BK94" s="43">
        <f t="shared" si="166"/>
        <v>0</v>
      </c>
      <c r="BL94" s="13">
        <f ca="1">'13年1-9支出明细'!Z89/9*12</f>
        <v>41.199999999999996</v>
      </c>
      <c r="BM94" s="13">
        <f ca="1">Sheet2!EP88+Sheet2!V88</f>
        <v>2376.79</v>
      </c>
      <c r="BN94" s="13">
        <f t="shared" si="229"/>
        <v>50.115754017869016</v>
      </c>
      <c r="BO94" s="43">
        <f t="shared" si="167"/>
        <v>4.6585539927888227E-7</v>
      </c>
      <c r="BP94" s="13">
        <f ca="1">'13年1-9支出明细'!AB89/9*12</f>
        <v>2449.0533333333333</v>
      </c>
      <c r="BQ94" s="13">
        <f t="shared" si="230"/>
        <v>2979.0328745139686</v>
      </c>
      <c r="BR94" s="43">
        <f t="shared" si="168"/>
        <v>5.4030685172120208E-4</v>
      </c>
      <c r="BS94" s="13">
        <f ca="1">'13年1-9支出明细'!AC89/9*12</f>
        <v>720</v>
      </c>
      <c r="BT94" s="13">
        <f t="shared" si="231"/>
        <v>875.8092935161576</v>
      </c>
      <c r="BU94" s="43">
        <f t="shared" si="169"/>
        <v>6.4189939075783519E-4</v>
      </c>
      <c r="BV94" s="12">
        <f t="shared" si="269"/>
        <v>41.6</v>
      </c>
      <c r="BW94" s="30">
        <f t="shared" si="232"/>
        <v>50.602314736489113</v>
      </c>
      <c r="BX94" s="43">
        <f t="shared" si="170"/>
        <v>1.5554794040811014E-7</v>
      </c>
      <c r="BY94" s="13">
        <f ca="1">'13年1-9支出明细'!AE89/9*12</f>
        <v>41.6</v>
      </c>
      <c r="BZ94" s="13">
        <f t="shared" si="233"/>
        <v>50.602314736489106</v>
      </c>
      <c r="CA94" s="43">
        <f t="shared" si="171"/>
        <v>1.8006299817369981E-7</v>
      </c>
      <c r="CB94" s="13">
        <f ca="1">'13年1-9支出明细'!AF89/9*12</f>
        <v>0</v>
      </c>
      <c r="CC94" s="13">
        <f ca="1">Sheet2!BP88+Sheet2!ET88</f>
        <v>0</v>
      </c>
      <c r="CD94" s="13">
        <f t="shared" si="234"/>
        <v>0</v>
      </c>
      <c r="CE94" s="43">
        <f t="shared" si="172"/>
        <v>0</v>
      </c>
      <c r="CF94" s="12">
        <f t="shared" si="147"/>
        <v>3202.6666666666665</v>
      </c>
      <c r="CG94" s="30">
        <f t="shared" si="235"/>
        <v>3895.7294870848345</v>
      </c>
      <c r="CH94" s="43">
        <f t="shared" si="173"/>
        <v>3.3000727994823044E-5</v>
      </c>
      <c r="CI94" s="13">
        <f ca="1">'13年1-9支出明细'!AI89/9*12</f>
        <v>0</v>
      </c>
      <c r="CJ94" s="13">
        <f t="shared" si="236"/>
        <v>0</v>
      </c>
      <c r="CK94" s="43">
        <f t="shared" si="174"/>
        <v>0</v>
      </c>
      <c r="CL94" s="13">
        <f ca="1">'13年1-9支出明细'!AJ89/9*12</f>
        <v>0</v>
      </c>
      <c r="CM94" s="13">
        <f t="shared" si="237"/>
        <v>0</v>
      </c>
      <c r="CN94" s="43">
        <f t="shared" si="175"/>
        <v>0</v>
      </c>
      <c r="CO94" s="13">
        <f ca="1">'13年1-9支出明细'!AK89/9*12</f>
        <v>0</v>
      </c>
      <c r="CP94" s="13">
        <f t="shared" si="238"/>
        <v>0</v>
      </c>
      <c r="CQ94" s="43">
        <f t="shared" si="176"/>
        <v>0</v>
      </c>
      <c r="CR94" s="13">
        <f ca="1">'13年1-9支出明细'!AL89/9*12</f>
        <v>0</v>
      </c>
      <c r="CS94" s="13">
        <f t="shared" si="239"/>
        <v>0</v>
      </c>
      <c r="CT94" s="43">
        <f t="shared" si="177"/>
        <v>0</v>
      </c>
      <c r="CU94" s="13">
        <f ca="1">'13年1-9支出明细'!AM89/9*12</f>
        <v>0</v>
      </c>
      <c r="CV94" s="13">
        <f t="shared" si="240"/>
        <v>0</v>
      </c>
      <c r="CW94" s="43">
        <f t="shared" si="178"/>
        <v>0</v>
      </c>
      <c r="CX94" s="13">
        <f ca="1">'13年1-9支出明细'!AN89/9*12</f>
        <v>0</v>
      </c>
      <c r="CY94" s="13">
        <f t="shared" si="241"/>
        <v>0</v>
      </c>
      <c r="CZ94" s="14">
        <f ca="1">DB94+DE94+DH94+DI94</f>
        <v>0</v>
      </c>
      <c r="DA94" s="43">
        <f t="shared" si="179"/>
        <v>0</v>
      </c>
      <c r="DB94" s="13">
        <f ca="1">'13年1-9支出明细'!AP89/9*12</f>
        <v>0</v>
      </c>
      <c r="DC94" s="13">
        <f t="shared" si="242"/>
        <v>0</v>
      </c>
      <c r="DD94" s="43">
        <f t="shared" si="180"/>
        <v>0</v>
      </c>
      <c r="DE94" s="13">
        <f ca="1">'13年1-9支出明细'!AQ89/9*12</f>
        <v>0</v>
      </c>
      <c r="DF94" s="13">
        <f t="shared" si="243"/>
        <v>0</v>
      </c>
      <c r="DG94" s="43">
        <f t="shared" si="181"/>
        <v>0</v>
      </c>
      <c r="DH94" s="13">
        <f ca="1">'13年1-9支出明细'!AR89/9*12</f>
        <v>0</v>
      </c>
      <c r="DI94" s="13">
        <f ca="1">Sheet2!DK88+Sheet2!AH88</f>
        <v>0</v>
      </c>
      <c r="DJ94" s="13"/>
      <c r="DK94" s="43">
        <f t="shared" si="182"/>
        <v>0</v>
      </c>
      <c r="DL94" s="13">
        <f ca="1">'13年1-9支出明细'!AT89/9*12</f>
        <v>0</v>
      </c>
      <c r="DM94" s="13">
        <f t="shared" si="244"/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43">
        <f t="shared" si="183"/>
        <v>0</v>
      </c>
      <c r="DV94" s="13">
        <f ca="1">'13年1-9支出明细'!BB89/9*12</f>
        <v>3196</v>
      </c>
      <c r="DW94" s="13">
        <f t="shared" si="245"/>
        <v>3887.6201417744996</v>
      </c>
      <c r="DX94" s="43">
        <f t="shared" si="184"/>
        <v>1.4128106621525884E-3</v>
      </c>
      <c r="DY94" s="13">
        <f ca="1">'13年1-9支出明细'!BC89/9*12</f>
        <v>0</v>
      </c>
      <c r="DZ94" s="13">
        <f t="shared" si="246"/>
        <v>0</v>
      </c>
      <c r="EA94" s="43">
        <f t="shared" si="185"/>
        <v>0</v>
      </c>
      <c r="EB94" s="13">
        <f ca="1">'13年1-9支出明细'!BD89/9*12</f>
        <v>0</v>
      </c>
      <c r="EC94" s="13">
        <f t="shared" si="247"/>
        <v>0</v>
      </c>
      <c r="ED94" s="43">
        <f t="shared" si="186"/>
        <v>0</v>
      </c>
      <c r="EE94" s="13">
        <f ca="1">'13年1-9支出明细'!BE89/9*12</f>
        <v>0</v>
      </c>
      <c r="EF94" s="13">
        <f t="shared" si="248"/>
        <v>0</v>
      </c>
      <c r="EG94" s="13">
        <v>0</v>
      </c>
      <c r="EH94" s="43">
        <f t="shared" si="187"/>
        <v>0</v>
      </c>
      <c r="EI94" s="13">
        <f ca="1">'13年1-9支出明细'!BG89/9*12</f>
        <v>0</v>
      </c>
      <c r="EJ94" s="13">
        <f t="shared" si="249"/>
        <v>0</v>
      </c>
      <c r="EK94" s="43">
        <f t="shared" si="188"/>
        <v>0</v>
      </c>
      <c r="EL94" s="13">
        <f ca="1">'13年1-9支出明细'!BH89/9*12</f>
        <v>0</v>
      </c>
      <c r="EM94" s="13">
        <f t="shared" si="250"/>
        <v>0</v>
      </c>
      <c r="EN94" s="43">
        <f t="shared" si="189"/>
        <v>0</v>
      </c>
      <c r="EO94" s="13">
        <f ca="1">'13年1-9支出明细'!BI89/9*12</f>
        <v>0</v>
      </c>
      <c r="EP94" s="13">
        <f t="shared" si="251"/>
        <v>0</v>
      </c>
      <c r="EQ94" s="43">
        <f t="shared" si="190"/>
        <v>0</v>
      </c>
      <c r="ER94" s="13">
        <f ca="1">'13年1-9支出明细'!BJ89/9*12</f>
        <v>0</v>
      </c>
      <c r="ES94" s="13">
        <f t="shared" si="252"/>
        <v>0</v>
      </c>
      <c r="ET94" s="43">
        <f t="shared" si="191"/>
        <v>0</v>
      </c>
      <c r="EU94" s="13">
        <f ca="1">'13年1-9支出明细'!BK89/9*12</f>
        <v>0</v>
      </c>
      <c r="EV94" s="13">
        <f t="shared" si="253"/>
        <v>0</v>
      </c>
      <c r="EW94" s="43">
        <f t="shared" si="192"/>
        <v>0</v>
      </c>
      <c r="EX94" s="13">
        <f ca="1">'13年1-9支出明细'!BL89/9*12</f>
        <v>0</v>
      </c>
      <c r="EY94" s="13">
        <f t="shared" si="254"/>
        <v>0</v>
      </c>
      <c r="EZ94" s="43">
        <f t="shared" si="193"/>
        <v>0</v>
      </c>
      <c r="FA94" s="13">
        <f ca="1">'13年1-9支出明细'!BM89/9*12</f>
        <v>0</v>
      </c>
      <c r="FB94" s="13">
        <f t="shared" si="255"/>
        <v>0</v>
      </c>
      <c r="FC94" s="43">
        <f t="shared" si="194"/>
        <v>0</v>
      </c>
      <c r="FD94" s="13">
        <f ca="1">'13年1-9支出明细'!BN89/9*12</f>
        <v>6.666666666666667</v>
      </c>
      <c r="FE94" s="13">
        <f ca="1">Sheet2!EX88+Sheet2!BF88</f>
        <v>0</v>
      </c>
      <c r="FF94" s="13">
        <f t="shared" si="256"/>
        <v>8.1093453103347937</v>
      </c>
      <c r="FG94" s="43">
        <f t="shared" si="195"/>
        <v>5.0999365720888539E-6</v>
      </c>
      <c r="FH94" s="13">
        <f ca="1">'13年1-9支出明细'!BP89/9*12</f>
        <v>0</v>
      </c>
      <c r="FI94" s="13">
        <f t="shared" si="257"/>
        <v>0</v>
      </c>
      <c r="FJ94" s="43">
        <f t="shared" si="196"/>
        <v>0</v>
      </c>
      <c r="FK94" s="13">
        <f ca="1">'13年1-9支出明细'!BQ89/9*12</f>
        <v>0</v>
      </c>
      <c r="FL94" s="13">
        <f t="shared" si="258"/>
        <v>0</v>
      </c>
      <c r="FM94" s="43">
        <f t="shared" si="197"/>
        <v>0</v>
      </c>
      <c r="FN94" s="13">
        <f ca="1">'13年1-9支出明细'!BR89/9*12</f>
        <v>0</v>
      </c>
      <c r="FO94" s="13">
        <f ca="1">Sheet2!FC4+Sheet2!BJ4</f>
        <v>0</v>
      </c>
      <c r="FP94" s="13"/>
      <c r="FQ94" s="43"/>
      <c r="FR94" s="13">
        <f ca="1">'13年1-9支出明细'!BT89/9*12</f>
        <v>0</v>
      </c>
      <c r="FS94" s="13">
        <f t="shared" si="259"/>
        <v>0</v>
      </c>
      <c r="FT94" s="43">
        <f t="shared" si="198"/>
        <v>0</v>
      </c>
      <c r="FU94" s="12">
        <f ca="1">'13年1-9支出明细'!BU89/9*12</f>
        <v>4236.72</v>
      </c>
      <c r="FV94" s="12">
        <f t="shared" si="260"/>
        <v>5153.5538194802439</v>
      </c>
      <c r="FW94" s="43">
        <f t="shared" si="199"/>
        <v>1.4643253234990675E-4</v>
      </c>
      <c r="FX94" s="12">
        <f ca="1">'13年1-9支出明细'!BV89/9*12</f>
        <v>0</v>
      </c>
      <c r="FY94" s="12">
        <f t="shared" si="261"/>
        <v>0</v>
      </c>
      <c r="FZ94" s="43">
        <f t="shared" si="200"/>
        <v>0</v>
      </c>
      <c r="GA94" s="12">
        <f ca="1">'13年1-9支出明细'!BW89/9*12</f>
        <v>0</v>
      </c>
      <c r="GB94" s="12">
        <f t="shared" si="262"/>
        <v>0</v>
      </c>
      <c r="GC94" s="43">
        <f t="shared" si="201"/>
        <v>0</v>
      </c>
      <c r="GD94" s="12">
        <f ca="1">'13年1-9支出明细'!BX89/9*12</f>
        <v>0</v>
      </c>
      <c r="GE94" s="12">
        <f t="shared" si="263"/>
        <v>0</v>
      </c>
      <c r="GF94" s="43">
        <f t="shared" si="202"/>
        <v>0</v>
      </c>
      <c r="GG94" s="27">
        <f t="shared" si="148"/>
        <v>0</v>
      </c>
      <c r="GH94" s="27">
        <f t="shared" si="264"/>
        <v>0</v>
      </c>
      <c r="GI94" s="43">
        <f t="shared" si="203"/>
        <v>0</v>
      </c>
      <c r="GJ94" s="13">
        <f ca="1">'13年1-9支出明细'!BZ89/9*12</f>
        <v>0</v>
      </c>
      <c r="GK94" s="13">
        <f t="shared" si="265"/>
        <v>0</v>
      </c>
      <c r="GL94" s="43">
        <f t="shared" si="204"/>
        <v>0</v>
      </c>
      <c r="GM94" s="13">
        <f ca="1">'13年1-9支出明细'!CA89/9*12</f>
        <v>0</v>
      </c>
      <c r="GN94" s="13">
        <f t="shared" si="266"/>
        <v>0</v>
      </c>
      <c r="GO94" s="43">
        <f t="shared" si="205"/>
        <v>0</v>
      </c>
      <c r="GP94" s="13">
        <f ca="1">'13年1-9支出明细'!CB89/9*12</f>
        <v>0</v>
      </c>
      <c r="GQ94" s="13"/>
      <c r="GR94" s="40"/>
      <c r="GS94" s="13">
        <f ca="1">'13年1-9支出明细'!CC89/9*12</f>
        <v>0</v>
      </c>
      <c r="GT94" s="13">
        <f t="shared" si="267"/>
        <v>0</v>
      </c>
      <c r="GU94" s="43">
        <f t="shared" si="206"/>
        <v>0</v>
      </c>
      <c r="GV94" s="13">
        <f ca="1">'13年1-9支出明细'!CD89/9*12</f>
        <v>0</v>
      </c>
      <c r="GW94" s="13">
        <f t="shared" si="268"/>
        <v>0</v>
      </c>
      <c r="GX94" s="56">
        <f t="shared" si="207"/>
        <v>0</v>
      </c>
    </row>
    <row r="95" spans="1:206">
      <c r="A95" s="18">
        <v>220</v>
      </c>
      <c r="B95" s="3" t="s">
        <v>568</v>
      </c>
      <c r="C95" s="3" t="s">
        <v>384</v>
      </c>
      <c r="D95" s="12">
        <f t="shared" si="143"/>
        <v>21572499.000000004</v>
      </c>
      <c r="E95" s="12">
        <f t="shared" si="144"/>
        <v>585013.13333333342</v>
      </c>
      <c r="F95" s="13">
        <v>174804</v>
      </c>
      <c r="G95" s="26">
        <f t="shared" si="208"/>
        <v>212631.89964416448</v>
      </c>
      <c r="H95" s="40">
        <f t="shared" si="209"/>
        <v>2.5593506870908718E-3</v>
      </c>
      <c r="I95" s="13">
        <v>301846</v>
      </c>
      <c r="J95" s="13">
        <f t="shared" si="210"/>
        <v>367166.01668149739</v>
      </c>
      <c r="K95" s="40">
        <f t="shared" si="149"/>
        <v>8.1305324245404681E-3</v>
      </c>
      <c r="L95" s="13">
        <v>78661.8</v>
      </c>
      <c r="M95" s="13">
        <f t="shared" si="211"/>
        <v>95684.354839874024</v>
      </c>
      <c r="N95" s="40">
        <f t="shared" si="150"/>
        <v>2.5593506870908726E-3</v>
      </c>
      <c r="O95" s="13">
        <f ca="1">'13年1-9支出明细'!I90/9*12</f>
        <v>29701.333333333336</v>
      </c>
      <c r="P95" s="13">
        <v>0</v>
      </c>
      <c r="Q95" s="13">
        <f t="shared" si="212"/>
        <v>36128.755226603571</v>
      </c>
      <c r="R95" s="43">
        <f t="shared" si="151"/>
        <v>4.4489847682787154E-3</v>
      </c>
      <c r="S95" s="13">
        <f ca="1">'13年1-9支出明细'!K90/9*12</f>
        <v>0</v>
      </c>
      <c r="T95" s="13">
        <f t="shared" si="213"/>
        <v>0</v>
      </c>
      <c r="U95" s="43">
        <f t="shared" si="152"/>
        <v>0</v>
      </c>
      <c r="V95" s="13">
        <f ca="1">'13年1-9支出明细'!L90/9*12</f>
        <v>0</v>
      </c>
      <c r="W95" s="13">
        <f t="shared" si="214"/>
        <v>0</v>
      </c>
      <c r="X95" s="43">
        <f t="shared" si="153"/>
        <v>0</v>
      </c>
      <c r="Y95" s="13">
        <f ca="1">'13年1-9支出明细'!M90/9*12</f>
        <v>0</v>
      </c>
      <c r="Z95" s="13">
        <f t="shared" si="215"/>
        <v>0</v>
      </c>
      <c r="AA95" s="43">
        <f t="shared" si="154"/>
        <v>0</v>
      </c>
      <c r="AB95" s="13">
        <f ca="1">'13年1-9支出明细'!N90/9*12</f>
        <v>0</v>
      </c>
      <c r="AC95" s="13">
        <f t="shared" si="216"/>
        <v>0</v>
      </c>
      <c r="AD95" s="43">
        <f t="shared" si="155"/>
        <v>0</v>
      </c>
      <c r="AE95" s="13">
        <f ca="1">'13年1-9支出明细'!O90/9*12</f>
        <v>0</v>
      </c>
      <c r="AF95" s="13">
        <f t="shared" si="217"/>
        <v>0</v>
      </c>
      <c r="AG95" s="43">
        <f t="shared" si="156"/>
        <v>0</v>
      </c>
      <c r="AH95" s="13">
        <f ca="1">'13年1-9支出明细'!P90/9*12</f>
        <v>0</v>
      </c>
      <c r="AI95" s="13">
        <f t="shared" si="218"/>
        <v>0</v>
      </c>
      <c r="AJ95" s="43">
        <f t="shared" si="157"/>
        <v>0</v>
      </c>
      <c r="AK95" s="13">
        <f ca="1">'13年1-9支出明细'!Q90/9*12</f>
        <v>0</v>
      </c>
      <c r="AL95" s="13">
        <f t="shared" si="219"/>
        <v>0</v>
      </c>
      <c r="AM95" s="43">
        <f t="shared" si="158"/>
        <v>0</v>
      </c>
      <c r="AN95" s="13">
        <f ca="1">'13年1-9支出明细'!R90/9*12</f>
        <v>0</v>
      </c>
      <c r="AO95" s="13">
        <f t="shared" si="220"/>
        <v>0</v>
      </c>
      <c r="AP95" s="43">
        <f t="shared" si="159"/>
        <v>0</v>
      </c>
      <c r="AQ95" s="13">
        <f ca="1">'13年1-9支出明细'!S90/9*12</f>
        <v>0</v>
      </c>
      <c r="AR95" s="13">
        <f t="shared" si="221"/>
        <v>0</v>
      </c>
      <c r="AS95" s="43">
        <f t="shared" si="160"/>
        <v>0</v>
      </c>
      <c r="AT95" s="12">
        <f t="shared" si="222"/>
        <v>20312982.933333337</v>
      </c>
      <c r="AU95" s="31">
        <f t="shared" si="223"/>
        <v>24708748.933400609</v>
      </c>
      <c r="AV95" s="43">
        <f t="shared" si="161"/>
        <v>0.19457845451396263</v>
      </c>
      <c r="AW95" s="13">
        <f ca="1">'13年1-9支出明细'!U90/9*12</f>
        <v>0</v>
      </c>
      <c r="AX95" s="13">
        <f t="shared" si="224"/>
        <v>0</v>
      </c>
      <c r="AY95" s="43">
        <f t="shared" si="162"/>
        <v>0</v>
      </c>
      <c r="AZ95" s="13">
        <f ca="1">'13年1-9支出明细'!V90/9*12</f>
        <v>1079.8266666666666</v>
      </c>
      <c r="BA95" s="13">
        <f t="shared" si="225"/>
        <v>1313.5030972961677</v>
      </c>
      <c r="BB95" s="43">
        <f t="shared" si="163"/>
        <v>1.1077872159984679E-2</v>
      </c>
      <c r="BC95" s="13">
        <f ca="1">'13年1-9支出明细'!W90/9*12</f>
        <v>0</v>
      </c>
      <c r="BD95" s="13">
        <f t="shared" si="226"/>
        <v>0</v>
      </c>
      <c r="BE95" s="43">
        <f t="shared" si="164"/>
        <v>0</v>
      </c>
      <c r="BF95" s="13">
        <f ca="1">'13年1-9支出明细'!X90/9*12</f>
        <v>514</v>
      </c>
      <c r="BG95" s="13">
        <f t="shared" si="227"/>
        <v>625.23052342681262</v>
      </c>
      <c r="BH95" s="43">
        <f t="shared" si="165"/>
        <v>7.5618899499226347E-4</v>
      </c>
      <c r="BI95" s="13">
        <f ca="1">'13年1-9支出明细'!Y90/9*12</f>
        <v>6730.0666666666675</v>
      </c>
      <c r="BJ95" s="13">
        <f t="shared" si="228"/>
        <v>8186.4651842360772</v>
      </c>
      <c r="BK95" s="43">
        <f t="shared" si="166"/>
        <v>3.3292253177521999E-3</v>
      </c>
      <c r="BL95" s="13">
        <f ca="1">'13年1-9支出明细'!Z90/9*12</f>
        <v>20296505.400000002</v>
      </c>
      <c r="BM95" s="13">
        <f ca="1">Sheet2!EP89+Sheet2!V89</f>
        <v>8153.64</v>
      </c>
      <c r="BN95" s="13">
        <f t="shared" si="229"/>
        <v>24688705.632251225</v>
      </c>
      <c r="BO95" s="43">
        <f t="shared" si="167"/>
        <v>0.22949603463793672</v>
      </c>
      <c r="BP95" s="13">
        <f ca="1">'13年1-9支出明细'!AB90/9*12</f>
        <v>5192.8533333333326</v>
      </c>
      <c r="BQ95" s="13">
        <f t="shared" si="230"/>
        <v>6316.5961238884584</v>
      </c>
      <c r="BR95" s="43">
        <f t="shared" si="168"/>
        <v>1.1456403165236431E-3</v>
      </c>
      <c r="BS95" s="13">
        <f ca="1">'13年1-9支出明细'!AC90/9*12</f>
        <v>5678.666666666667</v>
      </c>
      <c r="BT95" s="13">
        <f t="shared" si="231"/>
        <v>6907.5403353431766</v>
      </c>
      <c r="BU95" s="43">
        <f t="shared" si="169"/>
        <v>5.0626842689585564E-3</v>
      </c>
      <c r="BV95" s="12">
        <f t="shared" si="269"/>
        <v>12084.146666666667</v>
      </c>
      <c r="BW95" s="30">
        <f t="shared" si="232"/>
        <v>14699.177715109672</v>
      </c>
      <c r="BX95" s="43">
        <f t="shared" si="170"/>
        <v>4.518423378820984E-5</v>
      </c>
      <c r="BY95" s="13">
        <f ca="1">'13年1-9支出明细'!AE90/9*12</f>
        <v>12084.146666666667</v>
      </c>
      <c r="BZ95" s="13">
        <f t="shared" si="233"/>
        <v>14699.177715109674</v>
      </c>
      <c r="CA95" s="43">
        <f t="shared" si="171"/>
        <v>5.230547305698848E-5</v>
      </c>
      <c r="CB95" s="13">
        <f ca="1">'13年1-9支出明细'!AF90/9*12</f>
        <v>0</v>
      </c>
      <c r="CC95" s="13">
        <f ca="1">Sheet2!BP89+Sheet2!ET89</f>
        <v>0</v>
      </c>
      <c r="CD95" s="13">
        <f t="shared" si="234"/>
        <v>0</v>
      </c>
      <c r="CE95" s="43">
        <f t="shared" si="172"/>
        <v>0</v>
      </c>
      <c r="CF95" s="12">
        <f t="shared" si="147"/>
        <v>18410.26666666667</v>
      </c>
      <c r="CG95" s="30">
        <f t="shared" si="235"/>
        <v>22394.28144830195</v>
      </c>
      <c r="CH95" s="43">
        <f t="shared" si="173"/>
        <v>1.8970197832394599E-4</v>
      </c>
      <c r="CI95" s="13">
        <f ca="1">'13年1-9支出明细'!AI90/9*12</f>
        <v>0</v>
      </c>
      <c r="CJ95" s="13">
        <f t="shared" si="236"/>
        <v>0</v>
      </c>
      <c r="CK95" s="43">
        <f t="shared" si="174"/>
        <v>0</v>
      </c>
      <c r="CL95" s="13">
        <f ca="1">'13年1-9支出明细'!AJ90/9*12</f>
        <v>0</v>
      </c>
      <c r="CM95" s="13">
        <f t="shared" si="237"/>
        <v>0</v>
      </c>
      <c r="CN95" s="43">
        <f t="shared" si="175"/>
        <v>0</v>
      </c>
      <c r="CO95" s="13">
        <f ca="1">'13年1-9支出明细'!AK90/9*12</f>
        <v>0</v>
      </c>
      <c r="CP95" s="13">
        <f t="shared" si="238"/>
        <v>0</v>
      </c>
      <c r="CQ95" s="43">
        <f t="shared" si="176"/>
        <v>0</v>
      </c>
      <c r="CR95" s="13">
        <f ca="1">'13年1-9支出明细'!AL90/9*12</f>
        <v>0</v>
      </c>
      <c r="CS95" s="13">
        <f t="shared" si="239"/>
        <v>0</v>
      </c>
      <c r="CT95" s="43">
        <f t="shared" si="177"/>
        <v>0</v>
      </c>
      <c r="CU95" s="13">
        <f ca="1">'13年1-9支出明细'!AM90/9*12</f>
        <v>0</v>
      </c>
      <c r="CV95" s="13">
        <f t="shared" si="240"/>
        <v>0</v>
      </c>
      <c r="CW95" s="43">
        <f t="shared" si="178"/>
        <v>0</v>
      </c>
      <c r="CX95" s="13">
        <f ca="1">'13年1-9支出明细'!AN90/9*12</f>
        <v>0</v>
      </c>
      <c r="CY95" s="13">
        <f t="shared" si="241"/>
        <v>0</v>
      </c>
      <c r="CZ95" s="14">
        <f ca="1">DB95+DE95+DH95+DI95</f>
        <v>0</v>
      </c>
      <c r="DA95" s="43">
        <f t="shared" si="179"/>
        <v>0</v>
      </c>
      <c r="DB95" s="13">
        <f ca="1">'13年1-9支出明细'!AP90/9*12</f>
        <v>0</v>
      </c>
      <c r="DC95" s="13">
        <f t="shared" si="242"/>
        <v>0</v>
      </c>
      <c r="DD95" s="43">
        <f t="shared" si="180"/>
        <v>0</v>
      </c>
      <c r="DE95" s="13">
        <f ca="1">'13年1-9支出明细'!AQ90/9*12</f>
        <v>0</v>
      </c>
      <c r="DF95" s="13">
        <f t="shared" si="243"/>
        <v>0</v>
      </c>
      <c r="DG95" s="43">
        <f t="shared" si="181"/>
        <v>0</v>
      </c>
      <c r="DH95" s="13">
        <f ca="1">'13年1-9支出明细'!AR90/9*12</f>
        <v>0</v>
      </c>
      <c r="DI95" s="13">
        <f ca="1">Sheet2!DK89+Sheet2!AH89</f>
        <v>0</v>
      </c>
      <c r="DJ95" s="13"/>
      <c r="DK95" s="43">
        <f t="shared" si="182"/>
        <v>0</v>
      </c>
      <c r="DL95" s="13">
        <f ca="1">'13年1-9支出明细'!AT90/9*12</f>
        <v>0</v>
      </c>
      <c r="DM95" s="13">
        <f t="shared" si="244"/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43">
        <f t="shared" si="183"/>
        <v>0</v>
      </c>
      <c r="DV95" s="13">
        <f ca="1">'13年1-9支出明细'!BB90/9*12</f>
        <v>266.66666666666663</v>
      </c>
      <c r="DW95" s="13">
        <f t="shared" si="245"/>
        <v>324.37381241339165</v>
      </c>
      <c r="DX95" s="43">
        <f t="shared" si="184"/>
        <v>1.1788157381331566E-4</v>
      </c>
      <c r="DY95" s="13">
        <f ca="1">'13年1-9支出明细'!BC90/9*12</f>
        <v>0</v>
      </c>
      <c r="DZ95" s="13">
        <f t="shared" si="246"/>
        <v>0</v>
      </c>
      <c r="EA95" s="43">
        <f t="shared" si="185"/>
        <v>0</v>
      </c>
      <c r="EB95" s="13">
        <f ca="1">'13年1-9支出明细'!BD90/9*12</f>
        <v>0</v>
      </c>
      <c r="EC95" s="13">
        <f t="shared" si="247"/>
        <v>0</v>
      </c>
      <c r="ED95" s="43">
        <f t="shared" si="186"/>
        <v>0</v>
      </c>
      <c r="EE95" s="13">
        <f ca="1">'13年1-9支出明细'!BE90/9*12</f>
        <v>0</v>
      </c>
      <c r="EF95" s="13">
        <f t="shared" si="248"/>
        <v>0</v>
      </c>
      <c r="EG95" s="13">
        <v>0</v>
      </c>
      <c r="EH95" s="43">
        <f t="shared" si="187"/>
        <v>0</v>
      </c>
      <c r="EI95" s="13">
        <f ca="1">'13年1-9支出明细'!BG90/9*12</f>
        <v>0</v>
      </c>
      <c r="EJ95" s="13">
        <f t="shared" si="249"/>
        <v>0</v>
      </c>
      <c r="EK95" s="43">
        <f t="shared" si="188"/>
        <v>0</v>
      </c>
      <c r="EL95" s="13">
        <f ca="1">'13年1-9支出明细'!BH90/9*12</f>
        <v>0</v>
      </c>
      <c r="EM95" s="13">
        <f t="shared" si="250"/>
        <v>0</v>
      </c>
      <c r="EN95" s="43">
        <f t="shared" si="189"/>
        <v>0</v>
      </c>
      <c r="EO95" s="13">
        <f ca="1">'13年1-9支出明细'!BI90/9*12</f>
        <v>1133.3333333333333</v>
      </c>
      <c r="EP95" s="13">
        <f t="shared" si="251"/>
        <v>1378.5887027569147</v>
      </c>
      <c r="EQ95" s="43">
        <f t="shared" si="190"/>
        <v>9.4545135013233549E-4</v>
      </c>
      <c r="ER95" s="13">
        <f ca="1">'13年1-9支出明细'!BJ90/9*12</f>
        <v>0</v>
      </c>
      <c r="ES95" s="13">
        <f t="shared" si="252"/>
        <v>0</v>
      </c>
      <c r="ET95" s="43">
        <f t="shared" si="191"/>
        <v>0</v>
      </c>
      <c r="EU95" s="13">
        <f ca="1">'13年1-9支出明细'!BK90/9*12</f>
        <v>0</v>
      </c>
      <c r="EV95" s="13">
        <f t="shared" si="253"/>
        <v>0</v>
      </c>
      <c r="EW95" s="43">
        <f t="shared" si="192"/>
        <v>0</v>
      </c>
      <c r="EX95" s="13">
        <f ca="1">'13年1-9支出明细'!BL90/9*12</f>
        <v>0</v>
      </c>
      <c r="EY95" s="13">
        <f t="shared" si="254"/>
        <v>0</v>
      </c>
      <c r="EZ95" s="43">
        <f t="shared" si="193"/>
        <v>0</v>
      </c>
      <c r="FA95" s="13">
        <f ca="1">'13年1-9支出明细'!BM90/9*12</f>
        <v>0</v>
      </c>
      <c r="FB95" s="13">
        <f t="shared" si="255"/>
        <v>0</v>
      </c>
      <c r="FC95" s="43">
        <f t="shared" si="194"/>
        <v>0</v>
      </c>
      <c r="FD95" s="13">
        <f ca="1">'13年1-9支出明细'!BN90/9*12</f>
        <v>17010.26666666667</v>
      </c>
      <c r="FE95" s="13">
        <f ca="1">Sheet2!EX89+Sheet2!BF89</f>
        <v>0</v>
      </c>
      <c r="FF95" s="13">
        <f t="shared" si="256"/>
        <v>20691.318933131643</v>
      </c>
      <c r="FG95" s="43">
        <f t="shared" si="195"/>
        <v>1.3012692161147596E-2</v>
      </c>
      <c r="FH95" s="13">
        <f ca="1">'13年1-9支出明细'!BP90/9*12</f>
        <v>0</v>
      </c>
      <c r="FI95" s="13">
        <f t="shared" si="257"/>
        <v>0</v>
      </c>
      <c r="FJ95" s="43">
        <f t="shared" si="196"/>
        <v>0</v>
      </c>
      <c r="FK95" s="13">
        <f ca="1">'13年1-9支出明细'!BQ90/9*12</f>
        <v>0</v>
      </c>
      <c r="FL95" s="13">
        <f t="shared" si="258"/>
        <v>0</v>
      </c>
      <c r="FM95" s="43">
        <f t="shared" si="197"/>
        <v>0</v>
      </c>
      <c r="FN95" s="13">
        <f ca="1">'13年1-9支出明细'!BR90/9*12</f>
        <v>0</v>
      </c>
      <c r="FO95" s="13">
        <f ca="1">Sheet2!FC5+Sheet2!BJ5</f>
        <v>179.5</v>
      </c>
      <c r="FP95" s="13"/>
      <c r="FQ95" s="43"/>
      <c r="FR95" s="13">
        <f ca="1">'13年1-9支出明细'!BT90/9*12</f>
        <v>0</v>
      </c>
      <c r="FS95" s="13">
        <f t="shared" si="259"/>
        <v>0</v>
      </c>
      <c r="FT95" s="43">
        <f t="shared" si="198"/>
        <v>0</v>
      </c>
      <c r="FU95" s="12">
        <f ca="1">'13年1-9支出明细'!BU90/9*12</f>
        <v>644008.52</v>
      </c>
      <c r="FV95" s="12">
        <f t="shared" si="260"/>
        <v>783373.12072164763</v>
      </c>
      <c r="FW95" s="43">
        <f t="shared" si="199"/>
        <v>2.225868087542145E-2</v>
      </c>
      <c r="FX95" s="12">
        <f ca="1">'13年1-9支出明细'!BV90/9*12</f>
        <v>0</v>
      </c>
      <c r="FY95" s="12">
        <f t="shared" si="261"/>
        <v>0</v>
      </c>
      <c r="FZ95" s="43">
        <f t="shared" si="200"/>
        <v>0</v>
      </c>
      <c r="GA95" s="12">
        <f ca="1">'13年1-9支出明细'!BW90/9*12</f>
        <v>0</v>
      </c>
      <c r="GB95" s="12">
        <f t="shared" si="262"/>
        <v>0</v>
      </c>
      <c r="GC95" s="43">
        <f t="shared" si="201"/>
        <v>0</v>
      </c>
      <c r="GD95" s="12">
        <f ca="1">'13年1-9支出明细'!BX90/9*12</f>
        <v>0</v>
      </c>
      <c r="GE95" s="12">
        <f t="shared" si="263"/>
        <v>0</v>
      </c>
      <c r="GF95" s="43">
        <f t="shared" si="202"/>
        <v>0</v>
      </c>
      <c r="GG95" s="27">
        <f t="shared" si="148"/>
        <v>0</v>
      </c>
      <c r="GH95" s="27">
        <f t="shared" si="264"/>
        <v>0</v>
      </c>
      <c r="GI95" s="43">
        <f t="shared" si="203"/>
        <v>0</v>
      </c>
      <c r="GJ95" s="13">
        <f ca="1">'13年1-9支出明细'!BZ90/9*12</f>
        <v>0</v>
      </c>
      <c r="GK95" s="13">
        <f t="shared" si="265"/>
        <v>0</v>
      </c>
      <c r="GL95" s="43">
        <f t="shared" si="204"/>
        <v>0</v>
      </c>
      <c r="GM95" s="13">
        <f ca="1">'13年1-9支出明细'!CA90/9*12</f>
        <v>0</v>
      </c>
      <c r="GN95" s="13">
        <f t="shared" si="266"/>
        <v>0</v>
      </c>
      <c r="GO95" s="43">
        <f t="shared" si="205"/>
        <v>0</v>
      </c>
      <c r="GP95" s="13">
        <f ca="1">'13年1-9支出明细'!CB90/9*12</f>
        <v>0</v>
      </c>
      <c r="GQ95" s="13"/>
      <c r="GR95" s="40"/>
      <c r="GS95" s="13">
        <f ca="1">'13年1-9支出明细'!CC90/9*12</f>
        <v>0</v>
      </c>
      <c r="GT95" s="13">
        <f t="shared" si="267"/>
        <v>0</v>
      </c>
      <c r="GU95" s="43">
        <f t="shared" si="206"/>
        <v>0</v>
      </c>
      <c r="GV95" s="13">
        <f ca="1">'13年1-9支出明细'!CD90/9*12</f>
        <v>0</v>
      </c>
      <c r="GW95" s="13">
        <f t="shared" si="268"/>
        <v>0</v>
      </c>
      <c r="GX95" s="56">
        <f t="shared" si="207"/>
        <v>0</v>
      </c>
    </row>
    <row r="96" spans="1:206">
      <c r="A96" s="18">
        <v>221</v>
      </c>
      <c r="B96" s="3" t="s">
        <v>569</v>
      </c>
      <c r="C96" s="3" t="s">
        <v>385</v>
      </c>
      <c r="D96" s="12">
        <f t="shared" si="143"/>
        <v>853049.95333333337</v>
      </c>
      <c r="E96" s="12">
        <f t="shared" si="144"/>
        <v>592088.46666666667</v>
      </c>
      <c r="F96" s="13">
        <v>324012</v>
      </c>
      <c r="G96" s="26">
        <f t="shared" si="208"/>
        <v>394128.77890382957</v>
      </c>
      <c r="H96" s="40">
        <f t="shared" si="209"/>
        <v>4.7439437016640789E-3</v>
      </c>
      <c r="I96" s="13">
        <v>100174</v>
      </c>
      <c r="J96" s="13">
        <f t="shared" si="210"/>
        <v>121851.83356762164</v>
      </c>
      <c r="K96" s="40">
        <f t="shared" si="149"/>
        <v>2.6982897076519709E-3</v>
      </c>
      <c r="L96" s="13">
        <v>145805.4</v>
      </c>
      <c r="M96" s="13">
        <f t="shared" si="211"/>
        <v>177357.95050672328</v>
      </c>
      <c r="N96" s="40">
        <f t="shared" si="150"/>
        <v>4.7439437016640789E-3</v>
      </c>
      <c r="O96" s="13">
        <f ca="1">'13年1-9支出明细'!I91/9*12</f>
        <v>0</v>
      </c>
      <c r="P96" s="13">
        <v>16572.8</v>
      </c>
      <c r="Q96" s="13">
        <f t="shared" si="212"/>
        <v>0</v>
      </c>
      <c r="R96" s="43">
        <f t="shared" si="151"/>
        <v>0</v>
      </c>
      <c r="S96" s="13">
        <f ca="1">'13年1-9支出明细'!K91/9*12</f>
        <v>13200</v>
      </c>
      <c r="T96" s="13">
        <f t="shared" si="213"/>
        <v>16056.50371446289</v>
      </c>
      <c r="U96" s="43">
        <f t="shared" si="152"/>
        <v>5.4201639955478E-3</v>
      </c>
      <c r="V96" s="13">
        <f ca="1">'13年1-9支出明细'!L91/9*12</f>
        <v>0</v>
      </c>
      <c r="W96" s="13">
        <f t="shared" si="214"/>
        <v>0</v>
      </c>
      <c r="X96" s="43">
        <f t="shared" si="153"/>
        <v>0</v>
      </c>
      <c r="Y96" s="13">
        <f ca="1">'13年1-9支出明细'!M91/9*12</f>
        <v>0</v>
      </c>
      <c r="Z96" s="13">
        <f t="shared" si="215"/>
        <v>0</v>
      </c>
      <c r="AA96" s="43">
        <f t="shared" si="154"/>
        <v>0</v>
      </c>
      <c r="AB96" s="13">
        <f ca="1">'13年1-9支出明细'!N91/9*12</f>
        <v>0</v>
      </c>
      <c r="AC96" s="13">
        <f t="shared" si="216"/>
        <v>0</v>
      </c>
      <c r="AD96" s="43">
        <f t="shared" si="155"/>
        <v>0</v>
      </c>
      <c r="AE96" s="13">
        <f ca="1">'13年1-9支出明细'!O91/9*12</f>
        <v>0</v>
      </c>
      <c r="AF96" s="13">
        <f t="shared" si="217"/>
        <v>0</v>
      </c>
      <c r="AG96" s="43">
        <f t="shared" si="156"/>
        <v>0</v>
      </c>
      <c r="AH96" s="13">
        <f ca="1">'13年1-9支出明细'!P91/9*12</f>
        <v>0</v>
      </c>
      <c r="AI96" s="13">
        <f t="shared" si="218"/>
        <v>0</v>
      </c>
      <c r="AJ96" s="43">
        <f t="shared" si="157"/>
        <v>0</v>
      </c>
      <c r="AK96" s="13">
        <f ca="1">'13年1-9支出明细'!Q91/9*12</f>
        <v>0</v>
      </c>
      <c r="AL96" s="13">
        <f t="shared" si="219"/>
        <v>0</v>
      </c>
      <c r="AM96" s="43">
        <f t="shared" si="158"/>
        <v>0</v>
      </c>
      <c r="AN96" s="13">
        <f ca="1">'13年1-9支出明细'!R91/9*12</f>
        <v>0</v>
      </c>
      <c r="AO96" s="13">
        <f t="shared" si="220"/>
        <v>0</v>
      </c>
      <c r="AP96" s="43">
        <f t="shared" si="159"/>
        <v>0</v>
      </c>
      <c r="AQ96" s="13">
        <f ca="1">'13年1-9支出明细'!S91/9*12</f>
        <v>8897.0666666666657</v>
      </c>
      <c r="AR96" s="13">
        <f t="shared" si="221"/>
        <v>10822.407877360401</v>
      </c>
      <c r="AS96" s="43">
        <f t="shared" si="160"/>
        <v>1.7924964061021918E-3</v>
      </c>
      <c r="AT96" s="12">
        <f t="shared" si="222"/>
        <v>55359.91333333333</v>
      </c>
      <c r="AU96" s="31">
        <f t="shared" si="223"/>
        <v>67339.898035531078</v>
      </c>
      <c r="AV96" s="43">
        <f t="shared" si="161"/>
        <v>5.3029367541831854E-4</v>
      </c>
      <c r="AW96" s="13">
        <f ca="1">'13年1-9支出明细'!U91/9*12</f>
        <v>0</v>
      </c>
      <c r="AX96" s="13">
        <f t="shared" si="224"/>
        <v>0</v>
      </c>
      <c r="AY96" s="43">
        <f t="shared" si="162"/>
        <v>0</v>
      </c>
      <c r="AZ96" s="13">
        <f ca="1">'13年1-9支出明细'!V91/9*12</f>
        <v>0</v>
      </c>
      <c r="BA96" s="13">
        <f t="shared" si="225"/>
        <v>0</v>
      </c>
      <c r="BB96" s="43">
        <f t="shared" si="163"/>
        <v>0</v>
      </c>
      <c r="BC96" s="13">
        <f ca="1">'13年1-9支出明细'!W91/9*12</f>
        <v>0</v>
      </c>
      <c r="BD96" s="13">
        <f t="shared" si="226"/>
        <v>0</v>
      </c>
      <c r="BE96" s="43">
        <f t="shared" si="164"/>
        <v>0</v>
      </c>
      <c r="BF96" s="13">
        <f ca="1">'13年1-9支出明细'!X91/9*12</f>
        <v>1187.3333333333333</v>
      </c>
      <c r="BG96" s="13">
        <f t="shared" si="227"/>
        <v>1444.2743997706266</v>
      </c>
      <c r="BH96" s="43">
        <f t="shared" si="165"/>
        <v>1.7467867705333608E-3</v>
      </c>
      <c r="BI96" s="13">
        <f ca="1">'13年1-9支出明细'!Y91/9*12</f>
        <v>10240.933333333332</v>
      </c>
      <c r="BJ96" s="13">
        <f t="shared" si="228"/>
        <v>12457.089705017686</v>
      </c>
      <c r="BK96" s="43">
        <f t="shared" si="166"/>
        <v>5.0659787219659667E-3</v>
      </c>
      <c r="BL96" s="13">
        <f ca="1">'13年1-9支出明细'!Z91/9*12</f>
        <v>3431.4666666666662</v>
      </c>
      <c r="BM96" s="13">
        <f ca="1">Sheet2!EP90+Sheet2!V90</f>
        <v>40500.18</v>
      </c>
      <c r="BN96" s="13">
        <f t="shared" si="229"/>
        <v>4174.0422181355243</v>
      </c>
      <c r="BO96" s="43">
        <f t="shared" si="167"/>
        <v>3.8800176556120758E-5</v>
      </c>
      <c r="BP96" s="13">
        <f ca="1">'13年1-9支出明细'!AB91/9*12</f>
        <v>18173.573333333334</v>
      </c>
      <c r="BQ96" s="13">
        <f t="shared" si="230"/>
        <v>22106.367252403819</v>
      </c>
      <c r="BR96" s="43">
        <f t="shared" si="168"/>
        <v>4.0094293001340904E-3</v>
      </c>
      <c r="BS96" s="13">
        <f ca="1">'13年1-9支出明细'!AC91/9*12</f>
        <v>7320</v>
      </c>
      <c r="BT96" s="13">
        <f t="shared" si="231"/>
        <v>8904.0611507476024</v>
      </c>
      <c r="BU96" s="43">
        <f t="shared" si="169"/>
        <v>6.5259771393713249E-3</v>
      </c>
      <c r="BV96" s="12">
        <f t="shared" si="269"/>
        <v>363.73333333333335</v>
      </c>
      <c r="BW96" s="30">
        <f t="shared" si="232"/>
        <v>442.44588013186626</v>
      </c>
      <c r="BX96" s="43">
        <f t="shared" si="170"/>
        <v>1.3600473763888603E-6</v>
      </c>
      <c r="BY96" s="13">
        <f ca="1">'13年1-9支出明细'!AE91/9*12</f>
        <v>363.73333333333335</v>
      </c>
      <c r="BZ96" s="13">
        <f t="shared" si="233"/>
        <v>442.44588013186632</v>
      </c>
      <c r="CA96" s="43">
        <f t="shared" si="171"/>
        <v>1.5743969840315803E-6</v>
      </c>
      <c r="CB96" s="13">
        <f ca="1">'13年1-9支出明细'!AF91/9*12</f>
        <v>0</v>
      </c>
      <c r="CC96" s="13">
        <f ca="1">Sheet2!BP90+Sheet2!ET90</f>
        <v>0</v>
      </c>
      <c r="CD96" s="13">
        <f t="shared" si="234"/>
        <v>0</v>
      </c>
      <c r="CE96" s="43">
        <f t="shared" si="172"/>
        <v>0</v>
      </c>
      <c r="CF96" s="12">
        <f t="shared" si="147"/>
        <v>7173.8666666666668</v>
      </c>
      <c r="CG96" s="30">
        <f t="shared" si="235"/>
        <v>8726.3043015450658</v>
      </c>
      <c r="CH96" s="43">
        <f t="shared" si="173"/>
        <v>7.3920531600060748E-5</v>
      </c>
      <c r="CI96" s="13">
        <f ca="1">'13年1-9支出明细'!AI91/9*12</f>
        <v>0</v>
      </c>
      <c r="CJ96" s="13">
        <f t="shared" si="236"/>
        <v>0</v>
      </c>
      <c r="CK96" s="43">
        <f t="shared" si="174"/>
        <v>0</v>
      </c>
      <c r="CL96" s="13">
        <f ca="1">'13年1-9支出明细'!AJ91/9*12</f>
        <v>0</v>
      </c>
      <c r="CM96" s="13">
        <f t="shared" si="237"/>
        <v>0</v>
      </c>
      <c r="CN96" s="43">
        <f t="shared" si="175"/>
        <v>0</v>
      </c>
      <c r="CO96" s="13">
        <f ca="1">'13年1-9支出明细'!AK91/9*12</f>
        <v>0</v>
      </c>
      <c r="CP96" s="13">
        <f t="shared" si="238"/>
        <v>0</v>
      </c>
      <c r="CQ96" s="43">
        <f t="shared" si="176"/>
        <v>0</v>
      </c>
      <c r="CR96" s="13">
        <f ca="1">'13年1-9支出明细'!AL91/9*12</f>
        <v>0</v>
      </c>
      <c r="CS96" s="13">
        <f t="shared" si="239"/>
        <v>0</v>
      </c>
      <c r="CT96" s="43">
        <f t="shared" si="177"/>
        <v>0</v>
      </c>
      <c r="CU96" s="13">
        <f ca="1">'13年1-9支出明细'!AM91/9*12</f>
        <v>0</v>
      </c>
      <c r="CV96" s="13">
        <f t="shared" si="240"/>
        <v>0</v>
      </c>
      <c r="CW96" s="43">
        <f t="shared" si="178"/>
        <v>0</v>
      </c>
      <c r="CX96" s="13">
        <f ca="1">'13年1-9支出明细'!AN91/9*12</f>
        <v>0</v>
      </c>
      <c r="CY96" s="13">
        <f t="shared" si="241"/>
        <v>0</v>
      </c>
      <c r="CZ96" s="14">
        <f ca="1">DB96+DE96+DH96+DI96</f>
        <v>0</v>
      </c>
      <c r="DA96" s="43">
        <f t="shared" si="179"/>
        <v>0</v>
      </c>
      <c r="DB96" s="13">
        <f ca="1">'13年1-9支出明细'!AP91/9*12</f>
        <v>0</v>
      </c>
      <c r="DC96" s="13">
        <f t="shared" si="242"/>
        <v>0</v>
      </c>
      <c r="DD96" s="43">
        <f t="shared" si="180"/>
        <v>0</v>
      </c>
      <c r="DE96" s="13">
        <f ca="1">'13年1-9支出明细'!AQ91/9*12</f>
        <v>0</v>
      </c>
      <c r="DF96" s="13">
        <f t="shared" si="243"/>
        <v>0</v>
      </c>
      <c r="DG96" s="43">
        <f t="shared" si="181"/>
        <v>0</v>
      </c>
      <c r="DH96" s="13">
        <f ca="1">'13年1-9支出明细'!AR91/9*12</f>
        <v>0</v>
      </c>
      <c r="DI96" s="13">
        <f ca="1">Sheet2!DK90+Sheet2!AH90</f>
        <v>0</v>
      </c>
      <c r="DJ96" s="13"/>
      <c r="DK96" s="43">
        <f t="shared" si="182"/>
        <v>0</v>
      </c>
      <c r="DL96" s="13">
        <f ca="1">'13年1-9支出明细'!AT91/9*12</f>
        <v>0</v>
      </c>
      <c r="DM96" s="13">
        <f t="shared" si="244"/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43">
        <f t="shared" si="183"/>
        <v>0</v>
      </c>
      <c r="DV96" s="13">
        <f ca="1">'13年1-9支出明细'!BB91/9*12</f>
        <v>2505.4666666666667</v>
      </c>
      <c r="DW96" s="13">
        <f t="shared" si="245"/>
        <v>3047.654154530022</v>
      </c>
      <c r="DX96" s="43">
        <f t="shared" si="184"/>
        <v>1.1075563267630075E-3</v>
      </c>
      <c r="DY96" s="13">
        <f ca="1">'13年1-9支出明细'!BC91/9*12</f>
        <v>0</v>
      </c>
      <c r="DZ96" s="13">
        <f t="shared" si="246"/>
        <v>0</v>
      </c>
      <c r="EA96" s="43">
        <f t="shared" si="185"/>
        <v>0</v>
      </c>
      <c r="EB96" s="13">
        <f ca="1">'13年1-9支出明细'!BD91/9*12</f>
        <v>0</v>
      </c>
      <c r="EC96" s="13">
        <f t="shared" si="247"/>
        <v>0</v>
      </c>
      <c r="ED96" s="43">
        <f t="shared" si="186"/>
        <v>0</v>
      </c>
      <c r="EE96" s="13">
        <f ca="1">'13年1-9支出明细'!BE91/9*12</f>
        <v>0</v>
      </c>
      <c r="EF96" s="13">
        <f t="shared" si="248"/>
        <v>0</v>
      </c>
      <c r="EG96" s="13">
        <v>0</v>
      </c>
      <c r="EH96" s="43">
        <f t="shared" si="187"/>
        <v>0</v>
      </c>
      <c r="EI96" s="13">
        <f ca="1">'13年1-9支出明细'!BG91/9*12</f>
        <v>0</v>
      </c>
      <c r="EJ96" s="13">
        <f t="shared" si="249"/>
        <v>0</v>
      </c>
      <c r="EK96" s="43">
        <f t="shared" si="188"/>
        <v>0</v>
      </c>
      <c r="EL96" s="13">
        <f ca="1">'13年1-9支出明细'!BH91/9*12</f>
        <v>0</v>
      </c>
      <c r="EM96" s="13">
        <f t="shared" si="250"/>
        <v>0</v>
      </c>
      <c r="EN96" s="43">
        <f t="shared" si="189"/>
        <v>0</v>
      </c>
      <c r="EO96" s="13">
        <f ca="1">'13年1-9支出明细'!BI91/9*12</f>
        <v>3200</v>
      </c>
      <c r="EP96" s="13">
        <f t="shared" si="251"/>
        <v>3892.4857489607007</v>
      </c>
      <c r="EQ96" s="43">
        <f t="shared" si="190"/>
        <v>2.6695096944913004E-3</v>
      </c>
      <c r="ER96" s="13">
        <f ca="1">'13年1-9支出明细'!BJ91/9*12</f>
        <v>0</v>
      </c>
      <c r="ES96" s="13">
        <f t="shared" si="252"/>
        <v>0</v>
      </c>
      <c r="ET96" s="43">
        <f t="shared" si="191"/>
        <v>0</v>
      </c>
      <c r="EU96" s="13">
        <f ca="1">'13年1-9支出明细'!BK91/9*12</f>
        <v>0</v>
      </c>
      <c r="EV96" s="13">
        <f t="shared" si="253"/>
        <v>0</v>
      </c>
      <c r="EW96" s="43">
        <f t="shared" si="192"/>
        <v>0</v>
      </c>
      <c r="EX96" s="13">
        <f ca="1">'13年1-9支出明细'!BL91/9*12</f>
        <v>0</v>
      </c>
      <c r="EY96" s="13">
        <f t="shared" si="254"/>
        <v>0</v>
      </c>
      <c r="EZ96" s="43">
        <f t="shared" si="193"/>
        <v>0</v>
      </c>
      <c r="FA96" s="13">
        <f ca="1">'13年1-9支出明细'!BM91/9*12</f>
        <v>0</v>
      </c>
      <c r="FB96" s="13">
        <f t="shared" si="255"/>
        <v>0</v>
      </c>
      <c r="FC96" s="43">
        <f t="shared" si="194"/>
        <v>0</v>
      </c>
      <c r="FD96" s="13">
        <f ca="1">'13年1-9支出明细'!BN91/9*12</f>
        <v>1468.3999999999999</v>
      </c>
      <c r="FE96" s="13">
        <f ca="1">Sheet2!EX90+Sheet2!BF90</f>
        <v>0</v>
      </c>
      <c r="FF96" s="13">
        <f t="shared" si="256"/>
        <v>1786.1643980543413</v>
      </c>
      <c r="FG96" s="43">
        <f t="shared" si="195"/>
        <v>1.1233120293682908E-3</v>
      </c>
      <c r="FH96" s="13">
        <f ca="1">'13年1-9支出明细'!BP91/9*12</f>
        <v>0</v>
      </c>
      <c r="FI96" s="13">
        <f t="shared" si="257"/>
        <v>0</v>
      </c>
      <c r="FJ96" s="43">
        <f t="shared" si="196"/>
        <v>0</v>
      </c>
      <c r="FK96" s="13">
        <f ca="1">'13年1-9支出明细'!BQ91/9*12</f>
        <v>0</v>
      </c>
      <c r="FL96" s="13">
        <f t="shared" si="258"/>
        <v>0</v>
      </c>
      <c r="FM96" s="43">
        <f t="shared" si="197"/>
        <v>0</v>
      </c>
      <c r="FN96" s="13">
        <f ca="1">'13年1-9支出明细'!BR91/9*12</f>
        <v>0</v>
      </c>
      <c r="FO96" s="13">
        <f ca="1">Sheet2!FC6+Sheet2!BJ6</f>
        <v>0</v>
      </c>
      <c r="FP96" s="13"/>
      <c r="FQ96" s="43"/>
      <c r="FR96" s="13">
        <f ca="1">'13年1-9支出明细'!BT91/9*12</f>
        <v>0</v>
      </c>
      <c r="FS96" s="13">
        <f t="shared" si="259"/>
        <v>0</v>
      </c>
      <c r="FT96" s="43">
        <f t="shared" si="198"/>
        <v>0</v>
      </c>
      <c r="FU96" s="12">
        <f ca="1">'13年1-9支出明细'!BU91/9*12</f>
        <v>198063.97333333333</v>
      </c>
      <c r="FV96" s="12">
        <f t="shared" si="260"/>
        <v>240925.37299454131</v>
      </c>
      <c r="FW96" s="43">
        <f t="shared" si="199"/>
        <v>6.8456280288724291E-3</v>
      </c>
      <c r="FX96" s="12">
        <f ca="1">'13年1-9支出明细'!BV91/9*12</f>
        <v>0</v>
      </c>
      <c r="FY96" s="12">
        <f t="shared" si="261"/>
        <v>0</v>
      </c>
      <c r="FZ96" s="43">
        <f t="shared" si="200"/>
        <v>0</v>
      </c>
      <c r="GA96" s="12">
        <f ca="1">'13年1-9支出明细'!BW91/9*12</f>
        <v>0</v>
      </c>
      <c r="GB96" s="12">
        <f t="shared" si="262"/>
        <v>0</v>
      </c>
      <c r="GC96" s="43">
        <f t="shared" si="201"/>
        <v>0</v>
      </c>
      <c r="GD96" s="12">
        <f ca="1">'13年1-9支出明细'!BX91/9*12</f>
        <v>0</v>
      </c>
      <c r="GE96" s="12">
        <f t="shared" si="263"/>
        <v>0</v>
      </c>
      <c r="GF96" s="43">
        <f t="shared" si="202"/>
        <v>0</v>
      </c>
      <c r="GG96" s="27">
        <f t="shared" si="148"/>
        <v>0</v>
      </c>
      <c r="GH96" s="27">
        <f t="shared" si="264"/>
        <v>0</v>
      </c>
      <c r="GI96" s="43">
        <f t="shared" si="203"/>
        <v>0</v>
      </c>
      <c r="GJ96" s="13">
        <f ca="1">'13年1-9支出明细'!BZ91/9*12</f>
        <v>0</v>
      </c>
      <c r="GK96" s="13">
        <f t="shared" si="265"/>
        <v>0</v>
      </c>
      <c r="GL96" s="43">
        <f t="shared" si="204"/>
        <v>0</v>
      </c>
      <c r="GM96" s="13">
        <f ca="1">'13年1-9支出明细'!CA91/9*12</f>
        <v>0</v>
      </c>
      <c r="GN96" s="13">
        <f t="shared" si="266"/>
        <v>0</v>
      </c>
      <c r="GO96" s="43">
        <f t="shared" si="205"/>
        <v>0</v>
      </c>
      <c r="GP96" s="13">
        <f ca="1">'13年1-9支出明细'!CB91/9*12</f>
        <v>0</v>
      </c>
      <c r="GQ96" s="13"/>
      <c r="GR96" s="40"/>
      <c r="GS96" s="13">
        <f ca="1">'13年1-9支出明细'!CC91/9*12</f>
        <v>0</v>
      </c>
      <c r="GT96" s="13">
        <f t="shared" si="267"/>
        <v>0</v>
      </c>
      <c r="GU96" s="43">
        <f t="shared" si="206"/>
        <v>0</v>
      </c>
      <c r="GV96" s="13">
        <f ca="1">'13年1-9支出明细'!CD91/9*12</f>
        <v>0</v>
      </c>
      <c r="GW96" s="13">
        <f t="shared" si="268"/>
        <v>0</v>
      </c>
      <c r="GX96" s="56">
        <f t="shared" si="207"/>
        <v>0</v>
      </c>
    </row>
    <row r="97" spans="1:206">
      <c r="A97" s="18">
        <v>3</v>
      </c>
      <c r="B97" s="3" t="s">
        <v>570</v>
      </c>
      <c r="C97" s="3" t="s">
        <v>386</v>
      </c>
      <c r="D97" s="12">
        <f>SUM(D98:D110)</f>
        <v>267454741.75333336</v>
      </c>
      <c r="E97" s="12">
        <f t="shared" ref="E97:L97" si="270">SUM(E98:E110)</f>
        <v>5752462.6533333333</v>
      </c>
      <c r="F97" s="12">
        <f t="shared" si="270"/>
        <v>2804688</v>
      </c>
      <c r="G97" s="12">
        <f t="shared" si="270"/>
        <v>3411627.5219628406</v>
      </c>
      <c r="H97" s="40">
        <f t="shared" si="209"/>
        <v>4.106416420605663E-2</v>
      </c>
      <c r="I97" s="12">
        <f t="shared" si="270"/>
        <v>1479018</v>
      </c>
      <c r="J97" s="13">
        <f t="shared" si="210"/>
        <v>1799080.1523301117</v>
      </c>
      <c r="K97" s="40">
        <f t="shared" si="149"/>
        <v>3.9838870833070486E-2</v>
      </c>
      <c r="L97" s="12">
        <f t="shared" si="270"/>
        <v>1262109.6000000001</v>
      </c>
      <c r="M97" s="13">
        <f t="shared" si="211"/>
        <v>1535232.3848832785</v>
      </c>
      <c r="N97" s="40">
        <f t="shared" si="150"/>
        <v>4.1064164206056644E-2</v>
      </c>
      <c r="O97" s="12">
        <f ca="1">SUM(O98:O110)</f>
        <v>43840</v>
      </c>
      <c r="P97" s="12">
        <f ca="1">SUM(P98:P110)</f>
        <v>121105.29000000001</v>
      </c>
      <c r="Q97" s="13">
        <f t="shared" si="212"/>
        <v>53327.054760761595</v>
      </c>
      <c r="R97" s="43">
        <f t="shared" si="151"/>
        <v>6.5668261438770036E-3</v>
      </c>
      <c r="S97" s="12">
        <f ca="1">SUM(S98:S110)</f>
        <v>138093.33333333334</v>
      </c>
      <c r="T97" s="13">
        <f t="shared" si="213"/>
        <v>167976.97875827493</v>
      </c>
      <c r="U97" s="43">
        <f t="shared" si="152"/>
        <v>5.67036752544329E-2</v>
      </c>
      <c r="V97" s="12">
        <f ca="1">SUM(V98:V110)</f>
        <v>0</v>
      </c>
      <c r="W97" s="13">
        <f t="shared" si="214"/>
        <v>0</v>
      </c>
      <c r="X97" s="43">
        <f t="shared" si="153"/>
        <v>0</v>
      </c>
      <c r="Y97" s="12">
        <f ca="1">SUM(Y98:Y110)</f>
        <v>0</v>
      </c>
      <c r="Z97" s="13">
        <f t="shared" si="215"/>
        <v>0</v>
      </c>
      <c r="AA97" s="43">
        <f t="shared" si="154"/>
        <v>0</v>
      </c>
      <c r="AB97" s="12">
        <f ca="1">SUM(AB98:AB110)</f>
        <v>0</v>
      </c>
      <c r="AC97" s="13">
        <f t="shared" si="216"/>
        <v>0</v>
      </c>
      <c r="AD97" s="43">
        <f t="shared" si="155"/>
        <v>0</v>
      </c>
      <c r="AE97" s="12">
        <f ca="1">SUM(AE98:AE110)</f>
        <v>0</v>
      </c>
      <c r="AF97" s="13">
        <f t="shared" si="217"/>
        <v>0</v>
      </c>
      <c r="AG97" s="43">
        <f t="shared" si="156"/>
        <v>0</v>
      </c>
      <c r="AH97" s="12">
        <f ca="1">SUM(AH98:AH110)</f>
        <v>0</v>
      </c>
      <c r="AI97" s="13">
        <f t="shared" si="218"/>
        <v>0</v>
      </c>
      <c r="AJ97" s="43">
        <f t="shared" si="157"/>
        <v>0</v>
      </c>
      <c r="AK97" s="12">
        <f ca="1">SUM(AK98:AK110)</f>
        <v>0</v>
      </c>
      <c r="AL97" s="13">
        <f t="shared" si="219"/>
        <v>0</v>
      </c>
      <c r="AM97" s="43">
        <f t="shared" si="158"/>
        <v>0</v>
      </c>
      <c r="AN97" s="12">
        <f ca="1">SUM(AN98:AN110)</f>
        <v>0</v>
      </c>
      <c r="AO97" s="13">
        <f t="shared" si="220"/>
        <v>0</v>
      </c>
      <c r="AP97" s="43">
        <f t="shared" si="159"/>
        <v>0</v>
      </c>
      <c r="AQ97" s="12">
        <f ca="1">SUM(AQ98:AQ110)</f>
        <v>24713.72</v>
      </c>
      <c r="AR97" s="13">
        <f t="shared" si="221"/>
        <v>30061.81340743908</v>
      </c>
      <c r="AS97" s="43">
        <f t="shared" si="160"/>
        <v>4.9790853481389971E-3</v>
      </c>
      <c r="AT97" s="12">
        <f>SUM(AT98:AT110)</f>
        <v>282305.55333333334</v>
      </c>
      <c r="AU97" s="31">
        <f t="shared" si="223"/>
        <v>343396.98225077038</v>
      </c>
      <c r="AV97" s="43">
        <f t="shared" si="161"/>
        <v>2.7042103293538787E-3</v>
      </c>
      <c r="AW97" s="12">
        <f ca="1">SUM(AW98:AW110)</f>
        <v>0</v>
      </c>
      <c r="AX97" s="13">
        <f t="shared" si="224"/>
        <v>0</v>
      </c>
      <c r="AY97" s="43">
        <f t="shared" si="162"/>
        <v>0</v>
      </c>
      <c r="AZ97" s="12">
        <f ca="1">SUM(AZ98:AZ110)</f>
        <v>0</v>
      </c>
      <c r="BA97" s="13">
        <f t="shared" si="225"/>
        <v>0</v>
      </c>
      <c r="BB97" s="43">
        <f t="shared" si="163"/>
        <v>0</v>
      </c>
      <c r="BC97" s="12">
        <f ca="1">SUM(BC98:BC110)</f>
        <v>0</v>
      </c>
      <c r="BD97" s="13">
        <f t="shared" si="226"/>
        <v>0</v>
      </c>
      <c r="BE97" s="43">
        <f t="shared" si="164"/>
        <v>0</v>
      </c>
      <c r="BF97" s="12">
        <f ca="1">SUM(BF98:BF110)</f>
        <v>557.4799999999999</v>
      </c>
      <c r="BG97" s="13">
        <f t="shared" si="227"/>
        <v>678.11967354081594</v>
      </c>
      <c r="BH97" s="43">
        <f t="shared" si="165"/>
        <v>8.2015611075542214E-4</v>
      </c>
      <c r="BI97" s="12">
        <f ca="1">SUM(BI98:BI110)</f>
        <v>1100.8</v>
      </c>
      <c r="BJ97" s="13">
        <f t="shared" si="228"/>
        <v>1339.0150976424807</v>
      </c>
      <c r="BK97" s="43">
        <f t="shared" si="166"/>
        <v>5.4454307977854909E-4</v>
      </c>
      <c r="BL97" s="12">
        <f ca="1">SUM(BL98:BL110)</f>
        <v>123218.97333333334</v>
      </c>
      <c r="BM97" s="12">
        <f ca="1">SUM(BM98:BM110)</f>
        <v>157428.29999999999</v>
      </c>
      <c r="BN97" s="13">
        <f t="shared" si="229"/>
        <v>149883.78053174022</v>
      </c>
      <c r="BO97" s="43">
        <f t="shared" si="167"/>
        <v>1.3932578645857758E-3</v>
      </c>
      <c r="BP97" s="12">
        <f ca="1">SUM(BP98:BP110)</f>
        <v>88408.51999999999</v>
      </c>
      <c r="BQ97" s="13">
        <f t="shared" si="230"/>
        <v>107540.28255834595</v>
      </c>
      <c r="BR97" s="43">
        <f t="shared" si="168"/>
        <v>1.9504568747596731E-2</v>
      </c>
      <c r="BS97" s="12">
        <f ca="1">SUM(BS98:BS110)</f>
        <v>121501.90666666668</v>
      </c>
      <c r="BT97" s="13">
        <f t="shared" si="231"/>
        <v>147795.13755361037</v>
      </c>
      <c r="BU97" s="43">
        <f t="shared" si="169"/>
        <v>0.10832222203506764</v>
      </c>
      <c r="BV97" s="12">
        <f>SUM(BV98:BV110)</f>
        <v>260948844.82666665</v>
      </c>
      <c r="BW97" s="30">
        <f t="shared" si="232"/>
        <v>317418643.65486157</v>
      </c>
      <c r="BX97" s="43">
        <f t="shared" si="170"/>
        <v>0.97572248472748846</v>
      </c>
      <c r="BY97" s="12">
        <f ca="1">SUM(BY98:BY110)</f>
        <v>229438528.88</v>
      </c>
      <c r="BZ97" s="13">
        <f t="shared" si="233"/>
        <v>279089438.72747129</v>
      </c>
      <c r="CA97" s="43">
        <f t="shared" si="171"/>
        <v>0.99311032227634155</v>
      </c>
      <c r="CB97" s="12">
        <f ca="1">SUM(CB98:CB110)</f>
        <v>31510315.946666665</v>
      </c>
      <c r="CC97" s="12">
        <f ca="1">SUM(CC98:CC110)</f>
        <v>0</v>
      </c>
      <c r="CD97" s="13">
        <f t="shared" si="234"/>
        <v>38329204.927390344</v>
      </c>
      <c r="CE97" s="43">
        <f t="shared" si="172"/>
        <v>0.99956449328169672</v>
      </c>
      <c r="CF97" s="12">
        <f>SUM(CF98:CF110)</f>
        <v>55804.133333333331</v>
      </c>
      <c r="CG97" s="30">
        <f t="shared" si="235"/>
        <v>67880.248041594634</v>
      </c>
      <c r="CH97" s="43">
        <f t="shared" si="173"/>
        <v>5.7501364231479118E-4</v>
      </c>
      <c r="CI97" s="12">
        <f ca="1">SUM(CI98:CI110)</f>
        <v>0</v>
      </c>
      <c r="CJ97" s="13">
        <f t="shared" si="236"/>
        <v>0</v>
      </c>
      <c r="CK97" s="43">
        <f t="shared" si="174"/>
        <v>0</v>
      </c>
      <c r="CL97" s="12">
        <f ca="1">SUM(CL98:CL110)</f>
        <v>0</v>
      </c>
      <c r="CM97" s="13">
        <f t="shared" si="237"/>
        <v>0</v>
      </c>
      <c r="CN97" s="43">
        <f t="shared" si="175"/>
        <v>0</v>
      </c>
      <c r="CO97" s="12">
        <f ca="1">SUM(CO98:CO110)</f>
        <v>0</v>
      </c>
      <c r="CP97" s="13">
        <f t="shared" si="238"/>
        <v>0</v>
      </c>
      <c r="CQ97" s="43">
        <f t="shared" si="176"/>
        <v>0</v>
      </c>
      <c r="CR97" s="12">
        <f ca="1">SUM(CR98:CR110)</f>
        <v>0</v>
      </c>
      <c r="CS97" s="13">
        <f t="shared" si="239"/>
        <v>0</v>
      </c>
      <c r="CT97" s="43">
        <f t="shared" si="177"/>
        <v>0</v>
      </c>
      <c r="CU97" s="12">
        <f ca="1">SUM(CU98:CU110)</f>
        <v>0</v>
      </c>
      <c r="CV97" s="13">
        <f t="shared" si="240"/>
        <v>0</v>
      </c>
      <c r="CW97" s="43">
        <f t="shared" si="178"/>
        <v>0</v>
      </c>
      <c r="CX97" s="12">
        <f ca="1">SUM(CX98:CX110)</f>
        <v>0</v>
      </c>
      <c r="CY97" s="13">
        <f t="shared" si="241"/>
        <v>0</v>
      </c>
      <c r="CZ97" s="12">
        <f ca="1">SUM(CZ98:CZ110)</f>
        <v>0</v>
      </c>
      <c r="DA97" s="43">
        <f t="shared" si="179"/>
        <v>0</v>
      </c>
      <c r="DB97" s="12">
        <f ca="1">SUM(DB98:DB110)</f>
        <v>0</v>
      </c>
      <c r="DC97" s="13">
        <f t="shared" si="242"/>
        <v>0</v>
      </c>
      <c r="DD97" s="43">
        <f t="shared" si="180"/>
        <v>0</v>
      </c>
      <c r="DE97" s="12">
        <f ca="1">SUM(DE98:DE110)</f>
        <v>0</v>
      </c>
      <c r="DF97" s="13">
        <f t="shared" si="243"/>
        <v>0</v>
      </c>
      <c r="DG97" s="43">
        <f t="shared" si="181"/>
        <v>0</v>
      </c>
      <c r="DH97" s="12">
        <f ca="1">SUM(DH98:DH110)</f>
        <v>0</v>
      </c>
      <c r="DI97" s="12">
        <f ca="1">SUM(DI98:DI110)</f>
        <v>0</v>
      </c>
      <c r="DJ97" s="12"/>
      <c r="DK97" s="43">
        <f t="shared" si="182"/>
        <v>0</v>
      </c>
      <c r="DL97" s="12">
        <f t="shared" ref="DL97:DT97" si="271">SUM(DL98:DL110)</f>
        <v>0</v>
      </c>
      <c r="DM97" s="13">
        <f t="shared" si="244"/>
        <v>0</v>
      </c>
      <c r="DN97" s="12">
        <f t="shared" si="271"/>
        <v>0</v>
      </c>
      <c r="DO97" s="12">
        <f t="shared" si="271"/>
        <v>0</v>
      </c>
      <c r="DP97" s="12">
        <f t="shared" si="271"/>
        <v>0</v>
      </c>
      <c r="DQ97" s="12">
        <f t="shared" si="271"/>
        <v>0</v>
      </c>
      <c r="DR97" s="12">
        <f t="shared" si="271"/>
        <v>0</v>
      </c>
      <c r="DS97" s="12">
        <f t="shared" si="271"/>
        <v>0</v>
      </c>
      <c r="DT97" s="12">
        <f t="shared" si="271"/>
        <v>0</v>
      </c>
      <c r="DU97" s="43">
        <f t="shared" si="183"/>
        <v>0</v>
      </c>
      <c r="DV97" s="12">
        <f ca="1">SUM(DV98:DV110)</f>
        <v>13555.466666666669</v>
      </c>
      <c r="DW97" s="13">
        <f t="shared" si="245"/>
        <v>16488.894006409944</v>
      </c>
      <c r="DX97" s="43">
        <f t="shared" si="184"/>
        <v>5.9922740416522768E-3</v>
      </c>
      <c r="DY97" s="12">
        <f ca="1">SUM(DY98:DY110)</f>
        <v>0</v>
      </c>
      <c r="DZ97" s="13">
        <f t="shared" si="246"/>
        <v>0</v>
      </c>
      <c r="EA97" s="43">
        <f t="shared" si="185"/>
        <v>0</v>
      </c>
      <c r="EB97" s="12">
        <f ca="1">SUM(EB98:EB110)</f>
        <v>0</v>
      </c>
      <c r="EC97" s="13">
        <f t="shared" si="247"/>
        <v>0</v>
      </c>
      <c r="ED97" s="43">
        <f t="shared" si="186"/>
        <v>0</v>
      </c>
      <c r="EE97" s="12">
        <f ca="1">SUM(EE98:EE110)</f>
        <v>0</v>
      </c>
      <c r="EF97" s="13">
        <f t="shared" si="248"/>
        <v>0</v>
      </c>
      <c r="EG97" s="12">
        <f ca="1">SUM(EG98:EG110)</f>
        <v>0</v>
      </c>
      <c r="EH97" s="43">
        <f t="shared" si="187"/>
        <v>0</v>
      </c>
      <c r="EI97" s="12">
        <f ca="1">SUM(EI98:EI110)</f>
        <v>0</v>
      </c>
      <c r="EJ97" s="13">
        <f t="shared" si="249"/>
        <v>0</v>
      </c>
      <c r="EK97" s="43">
        <f t="shared" si="188"/>
        <v>0</v>
      </c>
      <c r="EL97" s="12">
        <f ca="1">SUM(EL98:EL110)</f>
        <v>2133.333333333333</v>
      </c>
      <c r="EM97" s="13">
        <f t="shared" si="250"/>
        <v>2594.9904993071332</v>
      </c>
      <c r="EN97" s="43">
        <f t="shared" si="189"/>
        <v>2.3186893608387851E-3</v>
      </c>
      <c r="EO97" s="12">
        <f ca="1">SUM(EO98:EO110)</f>
        <v>36468</v>
      </c>
      <c r="EP97" s="13">
        <f t="shared" si="251"/>
        <v>44359.740716593384</v>
      </c>
      <c r="EQ97" s="43">
        <f t="shared" si="190"/>
        <v>3.0422399855846483E-2</v>
      </c>
      <c r="ER97" s="12">
        <f ca="1">SUM(ER98:ER110)</f>
        <v>0</v>
      </c>
      <c r="ES97" s="13">
        <f t="shared" si="252"/>
        <v>0</v>
      </c>
      <c r="ET97" s="43">
        <f t="shared" si="191"/>
        <v>0</v>
      </c>
      <c r="EU97" s="12">
        <f ca="1">SUM(EU98:EU110)</f>
        <v>0</v>
      </c>
      <c r="EV97" s="13">
        <f t="shared" si="253"/>
        <v>0</v>
      </c>
      <c r="EW97" s="43">
        <f t="shared" si="192"/>
        <v>0</v>
      </c>
      <c r="EX97" s="12">
        <f ca="1">SUM(EX98:EX110)</f>
        <v>0</v>
      </c>
      <c r="EY97" s="13">
        <f t="shared" si="254"/>
        <v>0</v>
      </c>
      <c r="EZ97" s="43">
        <f t="shared" si="193"/>
        <v>0</v>
      </c>
      <c r="FA97" s="12">
        <f ca="1">SUM(FA98:FA110)</f>
        <v>0</v>
      </c>
      <c r="FB97" s="13">
        <f t="shared" si="255"/>
        <v>0</v>
      </c>
      <c r="FC97" s="43">
        <f t="shared" si="194"/>
        <v>0</v>
      </c>
      <c r="FD97" s="12">
        <f ca="1">SUM(FD98:FD110)</f>
        <v>980.66666666666674</v>
      </c>
      <c r="FE97" s="12">
        <f ca="1">SUM(FE98:FE110)</f>
        <v>0</v>
      </c>
      <c r="FF97" s="13">
        <f t="shared" si="256"/>
        <v>1192.884695150248</v>
      </c>
      <c r="FG97" s="43">
        <f t="shared" si="195"/>
        <v>7.502006697542704E-4</v>
      </c>
      <c r="FH97" s="12">
        <f ca="1">SUM(FH98:FH110)</f>
        <v>0</v>
      </c>
      <c r="FI97" s="13">
        <f t="shared" si="257"/>
        <v>0</v>
      </c>
      <c r="FJ97" s="43">
        <f t="shared" si="196"/>
        <v>0</v>
      </c>
      <c r="FK97" s="12">
        <f ca="1">SUM(FK98:FK110)</f>
        <v>2666.666666666667</v>
      </c>
      <c r="FL97" s="13">
        <f t="shared" si="258"/>
        <v>3243.7381241339176</v>
      </c>
      <c r="FM97" s="43">
        <f t="shared" si="197"/>
        <v>1.7991516999734627E-2</v>
      </c>
      <c r="FN97" s="12">
        <f ca="1">SUM(FN98:FN110)</f>
        <v>0</v>
      </c>
      <c r="FO97" s="12">
        <f ca="1">SUM(FO98:FO110)</f>
        <v>0</v>
      </c>
      <c r="FP97" s="12"/>
      <c r="FQ97" s="43"/>
      <c r="FR97" s="12">
        <f ca="1">SUM(FR98:FR110)</f>
        <v>0</v>
      </c>
      <c r="FS97" s="13">
        <f t="shared" si="259"/>
        <v>0</v>
      </c>
      <c r="FT97" s="43">
        <f t="shared" si="198"/>
        <v>0</v>
      </c>
      <c r="FU97" s="12">
        <f ca="1">SUM(FU98:FU110)</f>
        <v>173362.5866666667</v>
      </c>
      <c r="FV97" s="12">
        <f t="shared" si="260"/>
        <v>210878.56187592639</v>
      </c>
      <c r="FW97" s="43">
        <f t="shared" si="199"/>
        <v>5.9918811203785432E-3</v>
      </c>
      <c r="FX97" s="12">
        <f ca="1">SUM(FX98:FX110)</f>
        <v>0</v>
      </c>
      <c r="FY97" s="12">
        <f t="shared" si="261"/>
        <v>0</v>
      </c>
      <c r="FZ97" s="43">
        <f t="shared" si="200"/>
        <v>0</v>
      </c>
      <c r="GA97" s="12">
        <f ca="1">SUM(GA98:GA110)</f>
        <v>0</v>
      </c>
      <c r="GB97" s="12">
        <f t="shared" si="262"/>
        <v>0</v>
      </c>
      <c r="GC97" s="43">
        <f t="shared" si="201"/>
        <v>0</v>
      </c>
      <c r="GD97" s="12">
        <f ca="1">SUM(GD98:GD110)</f>
        <v>241864</v>
      </c>
      <c r="GE97" s="12">
        <f t="shared" si="263"/>
        <v>294203.80412082217</v>
      </c>
      <c r="GF97" s="43">
        <f t="shared" si="202"/>
        <v>2.4270593783733599E-2</v>
      </c>
      <c r="GG97" s="12">
        <f>SUM(GG98:GG110)</f>
        <v>98</v>
      </c>
      <c r="GH97" s="27">
        <f t="shared" si="264"/>
        <v>119.20737606192148</v>
      </c>
      <c r="GI97" s="43">
        <f t="shared" si="203"/>
        <v>5.9610913484937561E-5</v>
      </c>
      <c r="GJ97" s="12">
        <f ca="1">SUM(GJ98:GJ110)</f>
        <v>0</v>
      </c>
      <c r="GK97" s="13">
        <f t="shared" si="265"/>
        <v>0</v>
      </c>
      <c r="GL97" s="43">
        <f t="shared" si="204"/>
        <v>0</v>
      </c>
      <c r="GM97" s="12">
        <f ca="1">SUM(GM98:GM110)</f>
        <v>0</v>
      </c>
      <c r="GN97" s="13">
        <f t="shared" si="266"/>
        <v>0</v>
      </c>
      <c r="GO97" s="43">
        <f t="shared" si="205"/>
        <v>0</v>
      </c>
      <c r="GP97" s="12">
        <f ca="1">SUM(GP98:GP110)</f>
        <v>0</v>
      </c>
      <c r="GQ97" s="12"/>
      <c r="GR97" s="39"/>
      <c r="GS97" s="12">
        <f ca="1">SUM(GS98:GS110)</f>
        <v>0</v>
      </c>
      <c r="GT97" s="13">
        <f t="shared" si="267"/>
        <v>0</v>
      </c>
      <c r="GU97" s="43">
        <f t="shared" si="206"/>
        <v>0</v>
      </c>
      <c r="GV97" s="12">
        <f ca="1">SUM(GV98:GV110)</f>
        <v>98</v>
      </c>
      <c r="GW97" s="13">
        <f t="shared" si="268"/>
        <v>119.20737606192145</v>
      </c>
      <c r="GX97" s="56">
        <f t="shared" si="207"/>
        <v>4.7359464975935914E-4</v>
      </c>
    </row>
    <row r="98" spans="1:206">
      <c r="A98" s="18">
        <v>301</v>
      </c>
      <c r="B98" s="3" t="s">
        <v>571</v>
      </c>
      <c r="C98" s="3" t="s">
        <v>387</v>
      </c>
      <c r="D98" s="12">
        <f t="shared" ref="D98:D110" si="272">E98+AT98+BV98+CF98+FU98+FX98+GA98+GD98+GG98</f>
        <v>4549008.8833333328</v>
      </c>
      <c r="E98" s="12">
        <f t="shared" ref="E98:E110" si="273">F98+I98+L98+O98+S98+AQ98+V98+Y98+AB98+AE98+AN98</f>
        <v>4414109</v>
      </c>
      <c r="F98" s="13">
        <v>2241780</v>
      </c>
      <c r="G98" s="26">
        <f t="shared" si="208"/>
        <v>2726905.2194703501</v>
      </c>
      <c r="H98" s="40">
        <f t="shared" si="209"/>
        <v>3.2822482227561012E-2</v>
      </c>
      <c r="I98" s="13">
        <v>1036488</v>
      </c>
      <c r="J98" s="13">
        <f t="shared" si="210"/>
        <v>1260785.8653027434</v>
      </c>
      <c r="K98" s="40">
        <f t="shared" si="149"/>
        <v>2.7918870190915566E-2</v>
      </c>
      <c r="L98" s="13">
        <v>1008801</v>
      </c>
      <c r="M98" s="13">
        <f t="shared" si="211"/>
        <v>1227107.3487616575</v>
      </c>
      <c r="N98" s="40">
        <f t="shared" si="150"/>
        <v>3.2822482227561019E-2</v>
      </c>
      <c r="O98" s="13">
        <f ca="1">'13年1-9支出明细'!I93/9*12</f>
        <v>43840</v>
      </c>
      <c r="P98" s="13">
        <v>62400</v>
      </c>
      <c r="Q98" s="13">
        <f t="shared" si="212"/>
        <v>53327.054760761595</v>
      </c>
      <c r="R98" s="43">
        <f t="shared" si="151"/>
        <v>6.5668261438770036E-3</v>
      </c>
      <c r="S98" s="13">
        <f ca="1">'13年1-9支出明细'!K93/9*12</f>
        <v>83200</v>
      </c>
      <c r="T98" s="13">
        <f t="shared" si="213"/>
        <v>101204.62947297822</v>
      </c>
      <c r="U98" s="43">
        <f t="shared" si="152"/>
        <v>3.4163457911331588E-2</v>
      </c>
      <c r="V98" s="13">
        <f ca="1">'13年1-9支出明细'!L93/9*12</f>
        <v>0</v>
      </c>
      <c r="W98" s="13">
        <f t="shared" si="214"/>
        <v>0</v>
      </c>
      <c r="X98" s="43">
        <f t="shared" si="153"/>
        <v>0</v>
      </c>
      <c r="Y98" s="13">
        <f ca="1">'13年1-9支出明细'!M93/9*12</f>
        <v>0</v>
      </c>
      <c r="Z98" s="13">
        <f t="shared" si="215"/>
        <v>0</v>
      </c>
      <c r="AA98" s="43">
        <f t="shared" si="154"/>
        <v>0</v>
      </c>
      <c r="AB98" s="13">
        <f ca="1">'13年1-9支出明细'!N93/9*12</f>
        <v>0</v>
      </c>
      <c r="AC98" s="13">
        <f t="shared" si="216"/>
        <v>0</v>
      </c>
      <c r="AD98" s="43">
        <f t="shared" si="155"/>
        <v>0</v>
      </c>
      <c r="AE98" s="13">
        <f ca="1">'13年1-9支出明细'!O93/9*12</f>
        <v>0</v>
      </c>
      <c r="AF98" s="13">
        <f t="shared" si="217"/>
        <v>0</v>
      </c>
      <c r="AG98" s="43">
        <f t="shared" si="156"/>
        <v>0</v>
      </c>
      <c r="AH98" s="13">
        <f ca="1">'13年1-9支出明细'!P93/9*12</f>
        <v>0</v>
      </c>
      <c r="AI98" s="13">
        <f t="shared" si="218"/>
        <v>0</v>
      </c>
      <c r="AJ98" s="43">
        <f t="shared" si="157"/>
        <v>0</v>
      </c>
      <c r="AK98" s="13">
        <f ca="1">'13年1-9支出明细'!Q93/9*12</f>
        <v>0</v>
      </c>
      <c r="AL98" s="13">
        <f t="shared" si="219"/>
        <v>0</v>
      </c>
      <c r="AM98" s="43">
        <f t="shared" si="158"/>
        <v>0</v>
      </c>
      <c r="AN98" s="13">
        <f ca="1">'13年1-9支出明细'!R93/9*12</f>
        <v>0</v>
      </c>
      <c r="AO98" s="13">
        <f t="shared" si="220"/>
        <v>0</v>
      </c>
      <c r="AP98" s="43">
        <f t="shared" si="159"/>
        <v>0</v>
      </c>
      <c r="AQ98" s="13">
        <f ca="1">'13年1-9支出明细'!S93/9*12</f>
        <v>0</v>
      </c>
      <c r="AR98" s="13">
        <f t="shared" si="221"/>
        <v>0</v>
      </c>
      <c r="AS98" s="43">
        <f t="shared" si="160"/>
        <v>0</v>
      </c>
      <c r="AT98" s="12">
        <f t="shared" si="222"/>
        <v>43310.43</v>
      </c>
      <c r="AU98" s="31">
        <f t="shared" si="223"/>
        <v>52682.884861362501</v>
      </c>
      <c r="AV98" s="43">
        <f t="shared" si="161"/>
        <v>4.1487144263317987E-4</v>
      </c>
      <c r="AW98" s="13">
        <f ca="1">'13年1-9支出明细'!U93/9*12</f>
        <v>0</v>
      </c>
      <c r="AX98" s="13">
        <f t="shared" si="224"/>
        <v>0</v>
      </c>
      <c r="AY98" s="43">
        <f t="shared" si="162"/>
        <v>0</v>
      </c>
      <c r="AZ98" s="13">
        <f ca="1">'13年1-9支出明细'!V93/9*12</f>
        <v>0</v>
      </c>
      <c r="BA98" s="13">
        <f t="shared" si="225"/>
        <v>0</v>
      </c>
      <c r="BB98" s="43">
        <f t="shared" si="163"/>
        <v>0</v>
      </c>
      <c r="BC98" s="13">
        <f ca="1">'13年1-9支出明细'!W93/9*12</f>
        <v>0</v>
      </c>
      <c r="BD98" s="13">
        <f t="shared" si="226"/>
        <v>0</v>
      </c>
      <c r="BE98" s="43">
        <f t="shared" si="164"/>
        <v>0</v>
      </c>
      <c r="BF98" s="13">
        <f ca="1">'13年1-9支出明细'!X93/9*12</f>
        <v>102.73333333333332</v>
      </c>
      <c r="BG98" s="13">
        <f t="shared" si="227"/>
        <v>124.96501123225916</v>
      </c>
      <c r="BH98" s="43">
        <f t="shared" si="165"/>
        <v>1.5113972001077534E-4</v>
      </c>
      <c r="BI98" s="13">
        <f ca="1">'13年1-9支出明细'!Y93/9*12</f>
        <v>0</v>
      </c>
      <c r="BJ98" s="13">
        <f t="shared" si="228"/>
        <v>0</v>
      </c>
      <c r="BK98" s="43">
        <f t="shared" si="166"/>
        <v>0</v>
      </c>
      <c r="BL98" s="13">
        <f ca="1">'13年1-9支出明细'!Z93/9*12</f>
        <v>126.66666666666666</v>
      </c>
      <c r="BM98" s="13">
        <f ca="1">Sheet2!EP92+Sheet2!V92</f>
        <v>43081.03</v>
      </c>
      <c r="BN98" s="13">
        <f t="shared" si="229"/>
        <v>154.07756089636106</v>
      </c>
      <c r="BO98" s="43">
        <f t="shared" si="167"/>
        <v>1.4322415188185702E-6</v>
      </c>
      <c r="BP98" s="13">
        <f ca="1">'13年1-9支出明细'!AB93/9*12</f>
        <v>55794.706666666665</v>
      </c>
      <c r="BQ98" s="13">
        <f t="shared" si="230"/>
        <v>67868.781427325812</v>
      </c>
      <c r="BR98" s="43">
        <f t="shared" si="168"/>
        <v>1.2309353124924993E-2</v>
      </c>
      <c r="BS98" s="13">
        <f ca="1">'13年1-9支出明细'!AC93/9*12</f>
        <v>1646.6666666666667</v>
      </c>
      <c r="BT98" s="13">
        <f t="shared" si="231"/>
        <v>2003.0082916526937</v>
      </c>
      <c r="BU98" s="43">
        <f t="shared" si="169"/>
        <v>1.4680476807146787E-3</v>
      </c>
      <c r="BV98" s="12">
        <f t="shared" si="269"/>
        <v>0</v>
      </c>
      <c r="BW98" s="30">
        <f t="shared" si="232"/>
        <v>0</v>
      </c>
      <c r="BX98" s="43">
        <f t="shared" si="170"/>
        <v>0</v>
      </c>
      <c r="BY98" s="13">
        <f ca="1">'13年1-9支出明细'!AE93/9*12</f>
        <v>0</v>
      </c>
      <c r="BZ98" s="13">
        <f t="shared" si="233"/>
        <v>0</v>
      </c>
      <c r="CA98" s="43">
        <f t="shared" si="171"/>
        <v>0</v>
      </c>
      <c r="CB98" s="13">
        <f ca="1">'13年1-9支出明细'!AF93/9*12</f>
        <v>0</v>
      </c>
      <c r="CC98" s="13">
        <f ca="1">Sheet2!BP92+Sheet2!ET92</f>
        <v>0</v>
      </c>
      <c r="CD98" s="13">
        <f t="shared" si="234"/>
        <v>0</v>
      </c>
      <c r="CE98" s="43">
        <f t="shared" si="172"/>
        <v>0</v>
      </c>
      <c r="CF98" s="12">
        <f t="shared" ref="CF98:CF110" si="274">CI98+CL98+CO98+CR98+CU98+CX98++DB98+DE98+DH98+DL98+DV98+DY98+EI98+EL98+EO98+ER98+EU98+EX98+FA98+FD98+FE98+FH98+FK98+FN98+FR98</f>
        <v>49648.533333333333</v>
      </c>
      <c r="CG98" s="30">
        <f t="shared" si="235"/>
        <v>60392.5651427501</v>
      </c>
      <c r="CH98" s="43">
        <f t="shared" si="173"/>
        <v>5.1158547373290127E-4</v>
      </c>
      <c r="CI98" s="13">
        <f ca="1">'13年1-9支出明细'!AI93/9*12</f>
        <v>0</v>
      </c>
      <c r="CJ98" s="13">
        <f t="shared" si="236"/>
        <v>0</v>
      </c>
      <c r="CK98" s="43">
        <f t="shared" si="174"/>
        <v>0</v>
      </c>
      <c r="CL98" s="13">
        <f ca="1">'13年1-9支出明细'!AJ93/9*12</f>
        <v>0</v>
      </c>
      <c r="CM98" s="13">
        <f t="shared" si="237"/>
        <v>0</v>
      </c>
      <c r="CN98" s="43">
        <f t="shared" si="175"/>
        <v>0</v>
      </c>
      <c r="CO98" s="13">
        <f ca="1">'13年1-9支出明细'!AK93/9*12</f>
        <v>0</v>
      </c>
      <c r="CP98" s="13">
        <f t="shared" si="238"/>
        <v>0</v>
      </c>
      <c r="CQ98" s="43">
        <f t="shared" si="176"/>
        <v>0</v>
      </c>
      <c r="CR98" s="13">
        <f ca="1">'13年1-9支出明细'!AL93/9*12</f>
        <v>0</v>
      </c>
      <c r="CS98" s="13">
        <f t="shared" si="239"/>
        <v>0</v>
      </c>
      <c r="CT98" s="43">
        <f t="shared" si="177"/>
        <v>0</v>
      </c>
      <c r="CU98" s="13">
        <f ca="1">'13年1-9支出明细'!AM93/9*12</f>
        <v>0</v>
      </c>
      <c r="CV98" s="13">
        <f t="shared" si="240"/>
        <v>0</v>
      </c>
      <c r="CW98" s="43">
        <f t="shared" si="178"/>
        <v>0</v>
      </c>
      <c r="CX98" s="13">
        <f ca="1">'13年1-9支出明细'!AN93/9*12</f>
        <v>0</v>
      </c>
      <c r="CY98" s="13">
        <f t="shared" si="241"/>
        <v>0</v>
      </c>
      <c r="CZ98" s="14">
        <f t="shared" ref="CZ98:CZ110" si="275">DB98+DE98+DH98+DI98</f>
        <v>0</v>
      </c>
      <c r="DA98" s="43">
        <f t="shared" si="179"/>
        <v>0</v>
      </c>
      <c r="DB98" s="13">
        <f ca="1">'13年1-9支出明细'!AP93/9*12</f>
        <v>0</v>
      </c>
      <c r="DC98" s="13">
        <f t="shared" si="242"/>
        <v>0</v>
      </c>
      <c r="DD98" s="43">
        <f t="shared" si="180"/>
        <v>0</v>
      </c>
      <c r="DE98" s="13">
        <f ca="1">'13年1-9支出明细'!AQ93/9*12</f>
        <v>0</v>
      </c>
      <c r="DF98" s="13">
        <f t="shared" si="243"/>
        <v>0</v>
      </c>
      <c r="DG98" s="43">
        <f t="shared" si="181"/>
        <v>0</v>
      </c>
      <c r="DH98" s="13">
        <f ca="1">'13年1-9支出明细'!AR93/9*12</f>
        <v>0</v>
      </c>
      <c r="DI98" s="13">
        <f ca="1">Sheet2!DK92+Sheet2!AH92</f>
        <v>0</v>
      </c>
      <c r="DJ98" s="13"/>
      <c r="DK98" s="43">
        <f t="shared" si="182"/>
        <v>0</v>
      </c>
      <c r="DL98" s="13">
        <f ca="1">'13年1-9支出明细'!AT93/9*12</f>
        <v>0</v>
      </c>
      <c r="DM98" s="13">
        <f t="shared" si="244"/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43">
        <f t="shared" si="183"/>
        <v>0</v>
      </c>
      <c r="DV98" s="13">
        <f ca="1">'13年1-9支出明细'!BB93/9*12</f>
        <v>11752.800000000001</v>
      </c>
      <c r="DW98" s="13">
        <f t="shared" si="245"/>
        <v>14296.127034495416</v>
      </c>
      <c r="DX98" s="43">
        <f t="shared" si="184"/>
        <v>5.1953946026742628E-3</v>
      </c>
      <c r="DY98" s="13">
        <f ca="1">'13年1-9支出明细'!BC93/9*12</f>
        <v>0</v>
      </c>
      <c r="DZ98" s="13">
        <f t="shared" si="246"/>
        <v>0</v>
      </c>
      <c r="EA98" s="43">
        <f t="shared" si="185"/>
        <v>0</v>
      </c>
      <c r="EB98" s="13">
        <f ca="1">'13年1-9支出明细'!BD93/9*12</f>
        <v>0</v>
      </c>
      <c r="EC98" s="13">
        <f t="shared" si="247"/>
        <v>0</v>
      </c>
      <c r="ED98" s="43">
        <f t="shared" si="186"/>
        <v>0</v>
      </c>
      <c r="EE98" s="13">
        <f ca="1">'13年1-9支出明细'!BE93/9*12</f>
        <v>0</v>
      </c>
      <c r="EF98" s="13">
        <f t="shared" si="248"/>
        <v>0</v>
      </c>
      <c r="EG98" s="13">
        <f ca="1">Sheet2!DZ92+Sheet2!AV92</f>
        <v>0</v>
      </c>
      <c r="EH98" s="43">
        <f t="shared" si="187"/>
        <v>0</v>
      </c>
      <c r="EI98" s="13">
        <f ca="1">'13年1-9支出明细'!BG93/9*12</f>
        <v>0</v>
      </c>
      <c r="EJ98" s="13">
        <f t="shared" si="249"/>
        <v>0</v>
      </c>
      <c r="EK98" s="43">
        <f t="shared" si="188"/>
        <v>0</v>
      </c>
      <c r="EL98" s="13">
        <f ca="1">'13年1-9支出明细'!BH93/9*12</f>
        <v>0</v>
      </c>
      <c r="EM98" s="13">
        <f t="shared" si="250"/>
        <v>0</v>
      </c>
      <c r="EN98" s="43">
        <f t="shared" si="189"/>
        <v>0</v>
      </c>
      <c r="EO98" s="13">
        <f ca="1">'13年1-9支出明细'!BI93/9*12</f>
        <v>34868</v>
      </c>
      <c r="EP98" s="13">
        <f t="shared" si="251"/>
        <v>42413.497842113029</v>
      </c>
      <c r="EQ98" s="43">
        <f t="shared" si="190"/>
        <v>2.9087645008600831E-2</v>
      </c>
      <c r="ER98" s="13">
        <f ca="1">'13年1-9支出明细'!BJ93/9*12</f>
        <v>0</v>
      </c>
      <c r="ES98" s="13">
        <f t="shared" si="252"/>
        <v>0</v>
      </c>
      <c r="ET98" s="43">
        <f t="shared" si="191"/>
        <v>0</v>
      </c>
      <c r="EU98" s="13">
        <f ca="1">'13年1-9支出明细'!BK93/9*12</f>
        <v>0</v>
      </c>
      <c r="EV98" s="13">
        <f t="shared" si="253"/>
        <v>0</v>
      </c>
      <c r="EW98" s="43">
        <f t="shared" si="192"/>
        <v>0</v>
      </c>
      <c r="EX98" s="13">
        <f ca="1">'13年1-9支出明细'!BL93/9*12</f>
        <v>0</v>
      </c>
      <c r="EY98" s="13">
        <f t="shared" si="254"/>
        <v>0</v>
      </c>
      <c r="EZ98" s="43">
        <f t="shared" si="193"/>
        <v>0</v>
      </c>
      <c r="FA98" s="13">
        <f ca="1">'13年1-9支出明细'!BM93/9*12</f>
        <v>0</v>
      </c>
      <c r="FB98" s="13">
        <f t="shared" si="255"/>
        <v>0</v>
      </c>
      <c r="FC98" s="43">
        <f t="shared" si="194"/>
        <v>0</v>
      </c>
      <c r="FD98" s="13">
        <f ca="1">'13年1-9支出明细'!BN93/9*12</f>
        <v>361.06666666666666</v>
      </c>
      <c r="FE98" s="13">
        <f ca="1">Sheet2!EX92+Sheet2!BF92</f>
        <v>0</v>
      </c>
      <c r="FF98" s="13">
        <f t="shared" si="256"/>
        <v>439.20214200773239</v>
      </c>
      <c r="FG98" s="43">
        <f t="shared" si="195"/>
        <v>2.7621256474433232E-4</v>
      </c>
      <c r="FH98" s="13">
        <f ca="1">'13年1-9支出明细'!BP93/9*12</f>
        <v>0</v>
      </c>
      <c r="FI98" s="13">
        <f t="shared" si="257"/>
        <v>0</v>
      </c>
      <c r="FJ98" s="43">
        <f t="shared" si="196"/>
        <v>0</v>
      </c>
      <c r="FK98" s="13">
        <f ca="1">'13年1-9支出明细'!BQ93/9*12</f>
        <v>2666.666666666667</v>
      </c>
      <c r="FL98" s="13">
        <f t="shared" si="258"/>
        <v>3243.7381241339176</v>
      </c>
      <c r="FM98" s="43">
        <f t="shared" si="197"/>
        <v>1.7991516999734627E-2</v>
      </c>
      <c r="FN98" s="13">
        <f ca="1">'13年1-9支出明细'!BR93/9*12</f>
        <v>0</v>
      </c>
      <c r="FO98" s="13">
        <f ca="1">Sheet2!FC8+Sheet2!BJ8</f>
        <v>0</v>
      </c>
      <c r="FP98" s="13"/>
      <c r="FQ98" s="43"/>
      <c r="FR98" s="13">
        <f ca="1">'13年1-9支出明细'!BT93/9*12</f>
        <v>0</v>
      </c>
      <c r="FS98" s="13">
        <f t="shared" si="259"/>
        <v>0</v>
      </c>
      <c r="FT98" s="43">
        <f t="shared" si="198"/>
        <v>0</v>
      </c>
      <c r="FU98" s="12">
        <f ca="1">'13年1-9支出明细'!BU93/9*12</f>
        <v>41940.92</v>
      </c>
      <c r="FV98" s="12">
        <f t="shared" si="260"/>
        <v>51017.010436969002</v>
      </c>
      <c r="FW98" s="43">
        <f t="shared" si="199"/>
        <v>1.4495919307116944E-3</v>
      </c>
      <c r="FX98" s="12">
        <f ca="1">'13年1-9支出明细'!BV93/9*12</f>
        <v>0</v>
      </c>
      <c r="FY98" s="12">
        <f t="shared" si="261"/>
        <v>0</v>
      </c>
      <c r="FZ98" s="43">
        <f t="shared" si="200"/>
        <v>0</v>
      </c>
      <c r="GA98" s="12">
        <f ca="1">'13年1-9支出明细'!BW93/9*12</f>
        <v>0</v>
      </c>
      <c r="GB98" s="12">
        <f t="shared" si="262"/>
        <v>0</v>
      </c>
      <c r="GC98" s="43">
        <f t="shared" si="201"/>
        <v>0</v>
      </c>
      <c r="GD98" s="12">
        <f ca="1">'13年1-9支出明细'!BX93/9*12</f>
        <v>0</v>
      </c>
      <c r="GE98" s="12">
        <f t="shared" si="263"/>
        <v>0</v>
      </c>
      <c r="GF98" s="43">
        <f t="shared" si="202"/>
        <v>0</v>
      </c>
      <c r="GG98" s="27">
        <f t="shared" ref="GG98:GG110" si="276">GJ98+GM98+GP98+GS98+GV98</f>
        <v>0</v>
      </c>
      <c r="GH98" s="27">
        <f t="shared" si="264"/>
        <v>0</v>
      </c>
      <c r="GI98" s="43">
        <f t="shared" si="203"/>
        <v>0</v>
      </c>
      <c r="GJ98" s="13">
        <f ca="1">'13年1-9支出明细'!BZ93/9*12</f>
        <v>0</v>
      </c>
      <c r="GK98" s="13">
        <f t="shared" si="265"/>
        <v>0</v>
      </c>
      <c r="GL98" s="43">
        <f t="shared" si="204"/>
        <v>0</v>
      </c>
      <c r="GM98" s="13">
        <f ca="1">'13年1-9支出明细'!CA93/9*12</f>
        <v>0</v>
      </c>
      <c r="GN98" s="13">
        <f t="shared" si="266"/>
        <v>0</v>
      </c>
      <c r="GO98" s="43">
        <f t="shared" si="205"/>
        <v>0</v>
      </c>
      <c r="GP98" s="13">
        <f ca="1">'13年1-9支出明细'!CB93/9*12</f>
        <v>0</v>
      </c>
      <c r="GQ98" s="13"/>
      <c r="GR98" s="40"/>
      <c r="GS98" s="13">
        <f ca="1">'13年1-9支出明细'!CC93/9*12</f>
        <v>0</v>
      </c>
      <c r="GT98" s="13">
        <f t="shared" si="267"/>
        <v>0</v>
      </c>
      <c r="GU98" s="43">
        <f t="shared" si="206"/>
        <v>0</v>
      </c>
      <c r="GV98" s="13">
        <f ca="1">'13年1-9支出明细'!CD93/9*12</f>
        <v>0</v>
      </c>
      <c r="GW98" s="13">
        <f t="shared" si="268"/>
        <v>0</v>
      </c>
      <c r="GX98" s="56">
        <f t="shared" si="207"/>
        <v>0</v>
      </c>
    </row>
    <row r="99" spans="1:206">
      <c r="A99" s="18">
        <v>302</v>
      </c>
      <c r="B99" s="3" t="s">
        <v>572</v>
      </c>
      <c r="C99" s="3" t="s">
        <v>388</v>
      </c>
      <c r="D99" s="12">
        <f t="shared" si="272"/>
        <v>1204888.7100000002</v>
      </c>
      <c r="E99" s="12">
        <f t="shared" si="273"/>
        <v>1180381.2666666668</v>
      </c>
      <c r="F99" s="13">
        <v>562908</v>
      </c>
      <c r="G99" s="26">
        <f t="shared" si="208"/>
        <v>684722.30249249062</v>
      </c>
      <c r="H99" s="40">
        <f t="shared" si="209"/>
        <v>8.2416819784956203E-3</v>
      </c>
      <c r="I99" s="13">
        <v>316338</v>
      </c>
      <c r="J99" s="13">
        <f t="shared" si="210"/>
        <v>384794.1115171031</v>
      </c>
      <c r="K99" s="40">
        <f t="shared" si="149"/>
        <v>8.5208893479266981E-3</v>
      </c>
      <c r="L99" s="13">
        <v>253308.6</v>
      </c>
      <c r="M99" s="13">
        <f t="shared" si="211"/>
        <v>308125.0361216208</v>
      </c>
      <c r="N99" s="40">
        <f t="shared" si="150"/>
        <v>8.241681978495622E-3</v>
      </c>
      <c r="O99" s="13">
        <f ca="1">'13年1-9支出明细'!I94/9*12</f>
        <v>0</v>
      </c>
      <c r="P99" s="13">
        <v>35870</v>
      </c>
      <c r="Q99" s="13">
        <f t="shared" si="212"/>
        <v>0</v>
      </c>
      <c r="R99" s="43">
        <f t="shared" si="151"/>
        <v>0</v>
      </c>
      <c r="S99" s="13">
        <f ca="1">'13年1-9支出明细'!K94/9*12</f>
        <v>47826.666666666672</v>
      </c>
      <c r="T99" s="13">
        <f t="shared" si="213"/>
        <v>58176.443256341809</v>
      </c>
      <c r="U99" s="43">
        <f t="shared" si="152"/>
        <v>1.9638513385888848E-2</v>
      </c>
      <c r="V99" s="13">
        <f ca="1">'13年1-9支出明细'!L94/9*12</f>
        <v>0</v>
      </c>
      <c r="W99" s="13">
        <f t="shared" si="214"/>
        <v>0</v>
      </c>
      <c r="X99" s="43">
        <f t="shared" si="153"/>
        <v>0</v>
      </c>
      <c r="Y99" s="13">
        <f ca="1">'13年1-9支出明细'!M94/9*12</f>
        <v>0</v>
      </c>
      <c r="Z99" s="13">
        <f t="shared" si="215"/>
        <v>0</v>
      </c>
      <c r="AA99" s="43">
        <f t="shared" si="154"/>
        <v>0</v>
      </c>
      <c r="AB99" s="13">
        <f ca="1">'13年1-9支出明细'!N94/9*12</f>
        <v>0</v>
      </c>
      <c r="AC99" s="13">
        <f t="shared" si="216"/>
        <v>0</v>
      </c>
      <c r="AD99" s="43">
        <f t="shared" si="155"/>
        <v>0</v>
      </c>
      <c r="AE99" s="13">
        <f ca="1">'13年1-9支出明细'!O94/9*12</f>
        <v>0</v>
      </c>
      <c r="AF99" s="13">
        <f t="shared" si="217"/>
        <v>0</v>
      </c>
      <c r="AG99" s="43">
        <f t="shared" si="156"/>
        <v>0</v>
      </c>
      <c r="AH99" s="13">
        <f ca="1">'13年1-9支出明细'!P94/9*12</f>
        <v>0</v>
      </c>
      <c r="AI99" s="13">
        <f t="shared" si="218"/>
        <v>0</v>
      </c>
      <c r="AJ99" s="43">
        <f t="shared" si="157"/>
        <v>0</v>
      </c>
      <c r="AK99" s="13">
        <f ca="1">'13年1-9支出明细'!Q94/9*12</f>
        <v>0</v>
      </c>
      <c r="AL99" s="13">
        <f t="shared" si="219"/>
        <v>0</v>
      </c>
      <c r="AM99" s="43">
        <f t="shared" si="158"/>
        <v>0</v>
      </c>
      <c r="AN99" s="13">
        <f ca="1">'13年1-9支出明细'!R94/9*12</f>
        <v>0</v>
      </c>
      <c r="AO99" s="13">
        <f t="shared" si="220"/>
        <v>0</v>
      </c>
      <c r="AP99" s="43">
        <f t="shared" si="159"/>
        <v>0</v>
      </c>
      <c r="AQ99" s="13">
        <f ca="1">'13年1-9支出明细'!S94/9*12</f>
        <v>0</v>
      </c>
      <c r="AR99" s="13">
        <f t="shared" si="221"/>
        <v>0</v>
      </c>
      <c r="AS99" s="43">
        <f t="shared" si="160"/>
        <v>0</v>
      </c>
      <c r="AT99" s="12">
        <f t="shared" si="222"/>
        <v>3989.51</v>
      </c>
      <c r="AU99" s="31">
        <f t="shared" si="223"/>
        <v>4852.8471313550644</v>
      </c>
      <c r="AV99" s="43">
        <f t="shared" si="161"/>
        <v>3.8215593082301361E-5</v>
      </c>
      <c r="AW99" s="13">
        <f ca="1">'13年1-9支出明细'!U94/9*12</f>
        <v>0</v>
      </c>
      <c r="AX99" s="13">
        <f t="shared" si="224"/>
        <v>0</v>
      </c>
      <c r="AY99" s="43">
        <f t="shared" si="162"/>
        <v>0</v>
      </c>
      <c r="AZ99" s="13">
        <f ca="1">'13年1-9支出明细'!V94/9*12</f>
        <v>0</v>
      </c>
      <c r="BA99" s="13">
        <f t="shared" si="225"/>
        <v>0</v>
      </c>
      <c r="BB99" s="43">
        <f t="shared" si="163"/>
        <v>0</v>
      </c>
      <c r="BC99" s="13">
        <f ca="1">'13年1-9支出明细'!W94/9*12</f>
        <v>0</v>
      </c>
      <c r="BD99" s="13">
        <f t="shared" si="226"/>
        <v>0</v>
      </c>
      <c r="BE99" s="43">
        <f t="shared" si="164"/>
        <v>0</v>
      </c>
      <c r="BF99" s="13">
        <f ca="1">'13年1-9支出明细'!X94/9*12</f>
        <v>0</v>
      </c>
      <c r="BG99" s="13">
        <f t="shared" si="227"/>
        <v>0</v>
      </c>
      <c r="BH99" s="43">
        <f t="shared" si="165"/>
        <v>0</v>
      </c>
      <c r="BI99" s="13">
        <f ca="1">'13年1-9支出明细'!Y94/9*12</f>
        <v>0</v>
      </c>
      <c r="BJ99" s="13">
        <f t="shared" si="228"/>
        <v>0</v>
      </c>
      <c r="BK99" s="43">
        <f t="shared" si="166"/>
        <v>0</v>
      </c>
      <c r="BL99" s="13">
        <f ca="1">'13年1-9支出明细'!Z94/9*12</f>
        <v>22</v>
      </c>
      <c r="BM99" s="13">
        <f ca="1">Sheet2!EP93+Sheet2!V93</f>
        <v>3967.51</v>
      </c>
      <c r="BN99" s="13">
        <f t="shared" si="229"/>
        <v>26.760839524104817</v>
      </c>
      <c r="BO99" s="43">
        <f t="shared" si="167"/>
        <v>2.4875773747901482E-7</v>
      </c>
      <c r="BP99" s="13">
        <f ca="1">'13年1-9支出明细'!AB94/9*12</f>
        <v>4936.0400000000009</v>
      </c>
      <c r="BQ99" s="13">
        <f t="shared" si="230"/>
        <v>6004.2079238437436</v>
      </c>
      <c r="BR99" s="43">
        <f t="shared" si="168"/>
        <v>1.0889825044111969E-3</v>
      </c>
      <c r="BS99" s="13">
        <f ca="1">'13年1-9支出明细'!AC94/9*12</f>
        <v>360</v>
      </c>
      <c r="BT99" s="13">
        <f t="shared" si="231"/>
        <v>437.9046467580788</v>
      </c>
      <c r="BU99" s="43">
        <f t="shared" si="169"/>
        <v>3.2094969537891759E-4</v>
      </c>
      <c r="BV99" s="12">
        <f t="shared" si="269"/>
        <v>0</v>
      </c>
      <c r="BW99" s="30">
        <f t="shared" si="232"/>
        <v>0</v>
      </c>
      <c r="BX99" s="43">
        <f t="shared" si="170"/>
        <v>0</v>
      </c>
      <c r="BY99" s="13">
        <f ca="1">'13年1-9支出明细'!AE94/9*12</f>
        <v>0</v>
      </c>
      <c r="BZ99" s="13">
        <f t="shared" si="233"/>
        <v>0</v>
      </c>
      <c r="CA99" s="43">
        <f t="shared" si="171"/>
        <v>0</v>
      </c>
      <c r="CB99" s="13">
        <f ca="1">'13年1-9支出明细'!AF94/9*12</f>
        <v>0</v>
      </c>
      <c r="CC99" s="13">
        <f ca="1">Sheet2!BP93+Sheet2!ET93</f>
        <v>0</v>
      </c>
      <c r="CD99" s="13">
        <f t="shared" si="234"/>
        <v>0</v>
      </c>
      <c r="CE99" s="43">
        <f t="shared" si="172"/>
        <v>0</v>
      </c>
      <c r="CF99" s="12">
        <f t="shared" si="274"/>
        <v>3460.9333333333329</v>
      </c>
      <c r="CG99" s="30">
        <f t="shared" si="235"/>
        <v>4209.8855244072047</v>
      </c>
      <c r="CH99" s="43">
        <f t="shared" si="173"/>
        <v>3.566194407000923E-5</v>
      </c>
      <c r="CI99" s="13">
        <f ca="1">'13年1-9支出明细'!AI94/9*12</f>
        <v>0</v>
      </c>
      <c r="CJ99" s="13">
        <f t="shared" si="236"/>
        <v>0</v>
      </c>
      <c r="CK99" s="43">
        <f t="shared" si="174"/>
        <v>0</v>
      </c>
      <c r="CL99" s="13">
        <f ca="1">'13年1-9支出明细'!AJ94/9*12</f>
        <v>0</v>
      </c>
      <c r="CM99" s="13">
        <f t="shared" si="237"/>
        <v>0</v>
      </c>
      <c r="CN99" s="43">
        <f t="shared" si="175"/>
        <v>0</v>
      </c>
      <c r="CO99" s="13">
        <f ca="1">'13年1-9支出明细'!AK94/9*12</f>
        <v>0</v>
      </c>
      <c r="CP99" s="13">
        <f t="shared" si="238"/>
        <v>0</v>
      </c>
      <c r="CQ99" s="43">
        <f t="shared" si="176"/>
        <v>0</v>
      </c>
      <c r="CR99" s="13">
        <f ca="1">'13年1-9支出明细'!AL94/9*12</f>
        <v>0</v>
      </c>
      <c r="CS99" s="13">
        <f t="shared" si="239"/>
        <v>0</v>
      </c>
      <c r="CT99" s="43">
        <f t="shared" si="177"/>
        <v>0</v>
      </c>
      <c r="CU99" s="13">
        <f ca="1">'13年1-9支出明细'!AM94/9*12</f>
        <v>0</v>
      </c>
      <c r="CV99" s="13">
        <f t="shared" si="240"/>
        <v>0</v>
      </c>
      <c r="CW99" s="43">
        <f t="shared" si="178"/>
        <v>0</v>
      </c>
      <c r="CX99" s="13">
        <f ca="1">'13年1-9支出明细'!AN94/9*12</f>
        <v>0</v>
      </c>
      <c r="CY99" s="13">
        <f t="shared" si="241"/>
        <v>0</v>
      </c>
      <c r="CZ99" s="14">
        <f t="shared" si="275"/>
        <v>0</v>
      </c>
      <c r="DA99" s="43">
        <f t="shared" si="179"/>
        <v>0</v>
      </c>
      <c r="DB99" s="13">
        <f ca="1">'13年1-9支出明细'!AP94/9*12</f>
        <v>0</v>
      </c>
      <c r="DC99" s="13">
        <f t="shared" si="242"/>
        <v>0</v>
      </c>
      <c r="DD99" s="43">
        <f t="shared" si="180"/>
        <v>0</v>
      </c>
      <c r="DE99" s="13">
        <f ca="1">'13年1-9支出明细'!AQ94/9*12</f>
        <v>0</v>
      </c>
      <c r="DF99" s="13">
        <f t="shared" si="243"/>
        <v>0</v>
      </c>
      <c r="DG99" s="43">
        <f t="shared" si="181"/>
        <v>0</v>
      </c>
      <c r="DH99" s="13">
        <f ca="1">'13年1-9支出明细'!AR94/9*12</f>
        <v>0</v>
      </c>
      <c r="DI99" s="13">
        <f ca="1">Sheet2!DK93+Sheet2!AH93</f>
        <v>0</v>
      </c>
      <c r="DJ99" s="13"/>
      <c r="DK99" s="43">
        <f t="shared" si="182"/>
        <v>0</v>
      </c>
      <c r="DL99" s="13">
        <f ca="1">'13年1-9支出明细'!AT94/9*12</f>
        <v>0</v>
      </c>
      <c r="DM99" s="13">
        <f t="shared" si="244"/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43">
        <f t="shared" si="183"/>
        <v>0</v>
      </c>
      <c r="DV99" s="13">
        <f ca="1">'13年1-9支出明细'!BB94/9*12</f>
        <v>1241.3333333333333</v>
      </c>
      <c r="DW99" s="13">
        <f t="shared" si="245"/>
        <v>1509.9600967843382</v>
      </c>
      <c r="DX99" s="43">
        <f t="shared" si="184"/>
        <v>5.4873872610098446E-4</v>
      </c>
      <c r="DY99" s="13">
        <f ca="1">'13年1-9支出明细'!BC94/9*12</f>
        <v>0</v>
      </c>
      <c r="DZ99" s="13">
        <f t="shared" si="246"/>
        <v>0</v>
      </c>
      <c r="EA99" s="43">
        <f t="shared" si="185"/>
        <v>0</v>
      </c>
      <c r="EB99" s="13">
        <f ca="1">'13年1-9支出明细'!BD94/9*12</f>
        <v>0</v>
      </c>
      <c r="EC99" s="13">
        <f t="shared" si="247"/>
        <v>0</v>
      </c>
      <c r="ED99" s="43">
        <f t="shared" si="186"/>
        <v>0</v>
      </c>
      <c r="EE99" s="13">
        <f ca="1">'13年1-9支出明细'!BE94/9*12</f>
        <v>0</v>
      </c>
      <c r="EF99" s="13">
        <f t="shared" si="248"/>
        <v>0</v>
      </c>
      <c r="EG99" s="13">
        <f ca="1">Sheet2!DZ93+Sheet2!AV93</f>
        <v>0</v>
      </c>
      <c r="EH99" s="43">
        <f t="shared" si="187"/>
        <v>0</v>
      </c>
      <c r="EI99" s="13">
        <f ca="1">'13年1-9支出明细'!BG94/9*12</f>
        <v>0</v>
      </c>
      <c r="EJ99" s="13">
        <f t="shared" si="249"/>
        <v>0</v>
      </c>
      <c r="EK99" s="43">
        <f t="shared" si="188"/>
        <v>0</v>
      </c>
      <c r="EL99" s="13">
        <f ca="1">'13年1-9支出明细'!BH94/9*12</f>
        <v>0</v>
      </c>
      <c r="EM99" s="13">
        <f t="shared" si="250"/>
        <v>0</v>
      </c>
      <c r="EN99" s="43">
        <f t="shared" si="189"/>
        <v>0</v>
      </c>
      <c r="EO99" s="13">
        <f ca="1">'13年1-9支出明细'!BI94/9*12</f>
        <v>1600</v>
      </c>
      <c r="EP99" s="13">
        <f t="shared" si="251"/>
        <v>1946.2428744803503</v>
      </c>
      <c r="EQ99" s="43">
        <f t="shared" si="190"/>
        <v>1.3347548472456502E-3</v>
      </c>
      <c r="ER99" s="13">
        <f ca="1">'13年1-9支出明细'!BJ94/9*12</f>
        <v>0</v>
      </c>
      <c r="ES99" s="13">
        <f t="shared" si="252"/>
        <v>0</v>
      </c>
      <c r="ET99" s="43">
        <f t="shared" si="191"/>
        <v>0</v>
      </c>
      <c r="EU99" s="13">
        <f ca="1">'13年1-9支出明细'!BK94/9*12</f>
        <v>0</v>
      </c>
      <c r="EV99" s="13">
        <f t="shared" si="253"/>
        <v>0</v>
      </c>
      <c r="EW99" s="43">
        <f t="shared" si="192"/>
        <v>0</v>
      </c>
      <c r="EX99" s="13">
        <f ca="1">'13年1-9支出明细'!BL94/9*12</f>
        <v>0</v>
      </c>
      <c r="EY99" s="13">
        <f t="shared" si="254"/>
        <v>0</v>
      </c>
      <c r="EZ99" s="43">
        <f t="shared" si="193"/>
        <v>0</v>
      </c>
      <c r="FA99" s="13">
        <f ca="1">'13年1-9支出明细'!BM94/9*12</f>
        <v>0</v>
      </c>
      <c r="FB99" s="13">
        <f t="shared" si="255"/>
        <v>0</v>
      </c>
      <c r="FC99" s="43">
        <f t="shared" si="194"/>
        <v>0</v>
      </c>
      <c r="FD99" s="13">
        <f ca="1">'13年1-9支出明细'!BN94/9*12</f>
        <v>619.6</v>
      </c>
      <c r="FE99" s="13">
        <f ca="1">Sheet2!EX93+Sheet2!BF93</f>
        <v>0</v>
      </c>
      <c r="FF99" s="13">
        <f t="shared" si="256"/>
        <v>753.68255314251564</v>
      </c>
      <c r="FG99" s="43">
        <f t="shared" si="195"/>
        <v>4.7398810500993808E-4</v>
      </c>
      <c r="FH99" s="13">
        <f ca="1">'13年1-9支出明细'!BP94/9*12</f>
        <v>0</v>
      </c>
      <c r="FI99" s="13">
        <f t="shared" si="257"/>
        <v>0</v>
      </c>
      <c r="FJ99" s="43">
        <f t="shared" si="196"/>
        <v>0</v>
      </c>
      <c r="FK99" s="13">
        <f ca="1">'13年1-9支出明细'!BQ94/9*12</f>
        <v>0</v>
      </c>
      <c r="FL99" s="13">
        <f t="shared" si="258"/>
        <v>0</v>
      </c>
      <c r="FM99" s="43">
        <f t="shared" si="197"/>
        <v>0</v>
      </c>
      <c r="FN99" s="13">
        <f ca="1">'13年1-9支出明细'!BR94/9*12</f>
        <v>0</v>
      </c>
      <c r="FO99" s="13">
        <f ca="1">Sheet2!FC9+Sheet2!BJ9</f>
        <v>0</v>
      </c>
      <c r="FP99" s="13"/>
      <c r="FQ99" s="43"/>
      <c r="FR99" s="13">
        <f ca="1">'13年1-9支出明细'!BT94/9*12</f>
        <v>0</v>
      </c>
      <c r="FS99" s="13">
        <f t="shared" si="259"/>
        <v>0</v>
      </c>
      <c r="FT99" s="43">
        <f t="shared" si="198"/>
        <v>0</v>
      </c>
      <c r="FU99" s="12">
        <f ca="1">'13年1-9支出明细'!BU94/9*12</f>
        <v>16959</v>
      </c>
      <c r="FV99" s="12">
        <f t="shared" si="260"/>
        <v>20628.958067695159</v>
      </c>
      <c r="FW99" s="43">
        <f t="shared" si="199"/>
        <v>5.8614902946667899E-4</v>
      </c>
      <c r="FX99" s="12">
        <f ca="1">'13年1-9支出明细'!BV94/9*12</f>
        <v>0</v>
      </c>
      <c r="FY99" s="12">
        <f t="shared" si="261"/>
        <v>0</v>
      </c>
      <c r="FZ99" s="43">
        <f t="shared" si="200"/>
        <v>0</v>
      </c>
      <c r="GA99" s="12">
        <f ca="1">'13年1-9支出明细'!BW94/9*12</f>
        <v>0</v>
      </c>
      <c r="GB99" s="12">
        <f t="shared" si="262"/>
        <v>0</v>
      </c>
      <c r="GC99" s="43">
        <f t="shared" si="201"/>
        <v>0</v>
      </c>
      <c r="GD99" s="12">
        <f ca="1">'13年1-9支出明细'!BX94/9*12</f>
        <v>0</v>
      </c>
      <c r="GE99" s="12">
        <f t="shared" si="263"/>
        <v>0</v>
      </c>
      <c r="GF99" s="43">
        <f t="shared" si="202"/>
        <v>0</v>
      </c>
      <c r="GG99" s="27">
        <f t="shared" si="276"/>
        <v>98</v>
      </c>
      <c r="GH99" s="27">
        <f t="shared" si="264"/>
        <v>119.20737606192148</v>
      </c>
      <c r="GI99" s="43">
        <f t="shared" si="203"/>
        <v>5.9610913484937561E-5</v>
      </c>
      <c r="GJ99" s="13">
        <f ca="1">'13年1-9支出明细'!BZ94/9*12</f>
        <v>0</v>
      </c>
      <c r="GK99" s="13">
        <f t="shared" si="265"/>
        <v>0</v>
      </c>
      <c r="GL99" s="43">
        <f t="shared" si="204"/>
        <v>0</v>
      </c>
      <c r="GM99" s="13">
        <f ca="1">'13年1-9支出明细'!CA94/9*12</f>
        <v>0</v>
      </c>
      <c r="GN99" s="13">
        <f t="shared" si="266"/>
        <v>0</v>
      </c>
      <c r="GO99" s="43">
        <f t="shared" si="205"/>
        <v>0</v>
      </c>
      <c r="GP99" s="13">
        <f ca="1">'13年1-9支出明细'!CB94/9*12</f>
        <v>0</v>
      </c>
      <c r="GQ99" s="13"/>
      <c r="GR99" s="40"/>
      <c r="GS99" s="13">
        <f ca="1">'13年1-9支出明细'!CC94/9*12</f>
        <v>0</v>
      </c>
      <c r="GT99" s="13">
        <f t="shared" si="267"/>
        <v>0</v>
      </c>
      <c r="GU99" s="43">
        <f t="shared" si="206"/>
        <v>0</v>
      </c>
      <c r="GV99" s="13">
        <f ca="1">'13年1-9支出明细'!CD94/9*12</f>
        <v>98</v>
      </c>
      <c r="GW99" s="13">
        <f t="shared" si="268"/>
        <v>119.20737606192145</v>
      </c>
      <c r="GX99" s="56">
        <f t="shared" si="207"/>
        <v>4.7359464975935914E-4</v>
      </c>
    </row>
    <row r="100" spans="1:206">
      <c r="A100" s="18">
        <v>303</v>
      </c>
      <c r="B100" s="3" t="s">
        <v>573</v>
      </c>
      <c r="C100" s="3" t="s">
        <v>389</v>
      </c>
      <c r="D100" s="12">
        <f t="shared" si="272"/>
        <v>297511.35666666669</v>
      </c>
      <c r="E100" s="12">
        <f t="shared" si="273"/>
        <v>31780.386666666669</v>
      </c>
      <c r="F100" s="13">
        <v>0</v>
      </c>
      <c r="G100" s="26">
        <f t="shared" si="208"/>
        <v>0</v>
      </c>
      <c r="H100" s="40">
        <f t="shared" si="209"/>
        <v>0</v>
      </c>
      <c r="I100" s="13">
        <v>0</v>
      </c>
      <c r="J100" s="13">
        <f t="shared" si="210"/>
        <v>0</v>
      </c>
      <c r="K100" s="40">
        <f t="shared" si="149"/>
        <v>0</v>
      </c>
      <c r="L100" s="13">
        <v>0</v>
      </c>
      <c r="M100" s="13">
        <f t="shared" si="211"/>
        <v>0</v>
      </c>
      <c r="N100" s="40">
        <f t="shared" si="150"/>
        <v>0</v>
      </c>
      <c r="O100" s="13">
        <f ca="1">'13年1-9支出明细'!I95/9*12</f>
        <v>0</v>
      </c>
      <c r="P100" s="13">
        <v>22835.29</v>
      </c>
      <c r="Q100" s="13">
        <f t="shared" si="212"/>
        <v>0</v>
      </c>
      <c r="R100" s="43">
        <f t="shared" si="151"/>
        <v>0</v>
      </c>
      <c r="S100" s="13">
        <f ca="1">'13年1-9支出明细'!K95/9*12</f>
        <v>7066.666666666667</v>
      </c>
      <c r="T100" s="13">
        <f t="shared" si="213"/>
        <v>8595.9060289548815</v>
      </c>
      <c r="U100" s="43">
        <f t="shared" si="152"/>
        <v>2.9017039572124589E-3</v>
      </c>
      <c r="V100" s="13">
        <f ca="1">'13年1-9支出明细'!L95/9*12</f>
        <v>0</v>
      </c>
      <c r="W100" s="13">
        <f t="shared" si="214"/>
        <v>0</v>
      </c>
      <c r="X100" s="43">
        <f t="shared" si="153"/>
        <v>0</v>
      </c>
      <c r="Y100" s="13">
        <f ca="1">'13年1-9支出明细'!M95/9*12</f>
        <v>0</v>
      </c>
      <c r="Z100" s="13">
        <f t="shared" si="215"/>
        <v>0</v>
      </c>
      <c r="AA100" s="43">
        <f t="shared" si="154"/>
        <v>0</v>
      </c>
      <c r="AB100" s="13">
        <f ca="1">'13年1-9支出明细'!N95/9*12</f>
        <v>0</v>
      </c>
      <c r="AC100" s="13">
        <f t="shared" si="216"/>
        <v>0</v>
      </c>
      <c r="AD100" s="43">
        <f t="shared" si="155"/>
        <v>0</v>
      </c>
      <c r="AE100" s="13">
        <f ca="1">'13年1-9支出明细'!O95/9*12</f>
        <v>0</v>
      </c>
      <c r="AF100" s="13">
        <f t="shared" si="217"/>
        <v>0</v>
      </c>
      <c r="AG100" s="43">
        <f t="shared" si="156"/>
        <v>0</v>
      </c>
      <c r="AH100" s="13">
        <f ca="1">'13年1-9支出明细'!P95/9*12</f>
        <v>0</v>
      </c>
      <c r="AI100" s="13">
        <f t="shared" si="218"/>
        <v>0</v>
      </c>
      <c r="AJ100" s="43">
        <f t="shared" si="157"/>
        <v>0</v>
      </c>
      <c r="AK100" s="13">
        <f ca="1">'13年1-9支出明细'!Q95/9*12</f>
        <v>0</v>
      </c>
      <c r="AL100" s="13">
        <f t="shared" si="219"/>
        <v>0</v>
      </c>
      <c r="AM100" s="43">
        <f t="shared" si="158"/>
        <v>0</v>
      </c>
      <c r="AN100" s="13">
        <f ca="1">'13年1-9支出明细'!R95/9*12</f>
        <v>0</v>
      </c>
      <c r="AO100" s="13">
        <f t="shared" si="220"/>
        <v>0</v>
      </c>
      <c r="AP100" s="43">
        <f t="shared" si="159"/>
        <v>0</v>
      </c>
      <c r="AQ100" s="13">
        <f ca="1">'13年1-9支出明细'!S95/9*12</f>
        <v>24713.72</v>
      </c>
      <c r="AR100" s="13">
        <f t="shared" si="221"/>
        <v>30061.81340743908</v>
      </c>
      <c r="AS100" s="43">
        <f t="shared" si="160"/>
        <v>4.9790853481389971E-3</v>
      </c>
      <c r="AT100" s="12">
        <f t="shared" si="222"/>
        <v>9259.0099999999984</v>
      </c>
      <c r="AU100" s="31">
        <f t="shared" si="223"/>
        <v>11262.676398276441</v>
      </c>
      <c r="AV100" s="43">
        <f t="shared" si="161"/>
        <v>8.8692235012560204E-5</v>
      </c>
      <c r="AW100" s="13">
        <f ca="1">'13年1-9支出明细'!U95/9*12</f>
        <v>0</v>
      </c>
      <c r="AX100" s="13">
        <f t="shared" si="224"/>
        <v>0</v>
      </c>
      <c r="AY100" s="43">
        <f t="shared" si="162"/>
        <v>0</v>
      </c>
      <c r="AZ100" s="13">
        <f ca="1">'13年1-9支出明细'!V95/9*12</f>
        <v>0</v>
      </c>
      <c r="BA100" s="13">
        <f t="shared" si="225"/>
        <v>0</v>
      </c>
      <c r="BB100" s="43">
        <f t="shared" si="163"/>
        <v>0</v>
      </c>
      <c r="BC100" s="13">
        <f ca="1">'13年1-9支出明细'!W95/9*12</f>
        <v>0</v>
      </c>
      <c r="BD100" s="13">
        <f t="shared" si="226"/>
        <v>0</v>
      </c>
      <c r="BE100" s="43">
        <f t="shared" si="164"/>
        <v>0</v>
      </c>
      <c r="BF100" s="13">
        <f ca="1">'13年1-9支出明细'!X95/9*12</f>
        <v>168</v>
      </c>
      <c r="BG100" s="13">
        <f t="shared" si="227"/>
        <v>204.35550182043679</v>
      </c>
      <c r="BH100" s="43">
        <f t="shared" si="165"/>
        <v>2.4715904894688766E-4</v>
      </c>
      <c r="BI100" s="13">
        <f ca="1">'13年1-9支出明细'!Y95/9*12</f>
        <v>546.18666666666661</v>
      </c>
      <c r="BJ100" s="13">
        <f t="shared" si="228"/>
        <v>664.38244258510883</v>
      </c>
      <c r="BK100" s="43">
        <f t="shared" si="166"/>
        <v>2.7018729069826171E-4</v>
      </c>
      <c r="BL100" s="13">
        <f ca="1">'13年1-9支出明细'!Z95/9*12</f>
        <v>316.93333333333334</v>
      </c>
      <c r="BM100" s="13">
        <f ca="1">Sheet2!EP94+Sheet2!V94</f>
        <v>8227.89</v>
      </c>
      <c r="BN100" s="13">
        <f t="shared" si="229"/>
        <v>385.51827605331613</v>
      </c>
      <c r="BO100" s="43">
        <f t="shared" si="167"/>
        <v>3.5836190423492017E-6</v>
      </c>
      <c r="BP100" s="13">
        <f ca="1">'13年1-9支出明细'!AB95/9*12</f>
        <v>10970.519999999999</v>
      </c>
      <c r="BQ100" s="13">
        <f t="shared" si="230"/>
        <v>13344.560237090105</v>
      </c>
      <c r="BR100" s="43">
        <f t="shared" si="168"/>
        <v>2.4203013639057056E-3</v>
      </c>
      <c r="BS100" s="13">
        <f ca="1">'13年1-9支出明细'!AC95/9*12</f>
        <v>0</v>
      </c>
      <c r="BT100" s="13">
        <f t="shared" si="231"/>
        <v>0</v>
      </c>
      <c r="BU100" s="43">
        <f t="shared" si="169"/>
        <v>0</v>
      </c>
      <c r="BV100" s="12">
        <f t="shared" si="269"/>
        <v>8693.3333333333339</v>
      </c>
      <c r="BW100" s="30">
        <f t="shared" si="232"/>
        <v>10574.58628467657</v>
      </c>
      <c r="BX100" s="43">
        <f t="shared" si="170"/>
        <v>3.2505531136566608E-5</v>
      </c>
      <c r="BY100" s="13">
        <f ca="1">'13年1-9支出明细'!AE95/9*12</f>
        <v>8693.3333333333339</v>
      </c>
      <c r="BZ100" s="13">
        <f t="shared" si="233"/>
        <v>10574.58628467657</v>
      </c>
      <c r="CA100" s="43">
        <f t="shared" si="171"/>
        <v>3.7628549618350092E-5</v>
      </c>
      <c r="CB100" s="13">
        <f ca="1">'13年1-9支出明细'!AF95/9*12</f>
        <v>0</v>
      </c>
      <c r="CC100" s="13">
        <f ca="1">Sheet2!BP94+Sheet2!ET94</f>
        <v>0</v>
      </c>
      <c r="CD100" s="13">
        <f t="shared" si="234"/>
        <v>0</v>
      </c>
      <c r="CE100" s="43">
        <f t="shared" si="172"/>
        <v>0</v>
      </c>
      <c r="CF100" s="12">
        <f t="shared" si="274"/>
        <v>2694.6666666666665</v>
      </c>
      <c r="CG100" s="30">
        <f t="shared" si="235"/>
        <v>3277.7973744373235</v>
      </c>
      <c r="CH100" s="43">
        <f t="shared" si="173"/>
        <v>2.7766224511880673E-5</v>
      </c>
      <c r="CI100" s="13">
        <f ca="1">'13年1-9支出明细'!AI95/9*12</f>
        <v>0</v>
      </c>
      <c r="CJ100" s="13">
        <f t="shared" si="236"/>
        <v>0</v>
      </c>
      <c r="CK100" s="43">
        <f t="shared" si="174"/>
        <v>0</v>
      </c>
      <c r="CL100" s="13">
        <f ca="1">'13年1-9支出明细'!AJ95/9*12</f>
        <v>0</v>
      </c>
      <c r="CM100" s="13">
        <f t="shared" si="237"/>
        <v>0</v>
      </c>
      <c r="CN100" s="43">
        <f t="shared" si="175"/>
        <v>0</v>
      </c>
      <c r="CO100" s="13">
        <f ca="1">'13年1-9支出明细'!AK95/9*12</f>
        <v>0</v>
      </c>
      <c r="CP100" s="13">
        <f t="shared" si="238"/>
        <v>0</v>
      </c>
      <c r="CQ100" s="43">
        <f t="shared" si="176"/>
        <v>0</v>
      </c>
      <c r="CR100" s="13">
        <f ca="1">'13年1-9支出明细'!AL95/9*12</f>
        <v>0</v>
      </c>
      <c r="CS100" s="13">
        <f t="shared" si="239"/>
        <v>0</v>
      </c>
      <c r="CT100" s="43">
        <f t="shared" si="177"/>
        <v>0</v>
      </c>
      <c r="CU100" s="13">
        <f ca="1">'13年1-9支出明细'!AM95/9*12</f>
        <v>0</v>
      </c>
      <c r="CV100" s="13">
        <f t="shared" si="240"/>
        <v>0</v>
      </c>
      <c r="CW100" s="43">
        <f t="shared" si="178"/>
        <v>0</v>
      </c>
      <c r="CX100" s="13">
        <f ca="1">'13年1-9支出明细'!AN95/9*12</f>
        <v>0</v>
      </c>
      <c r="CY100" s="13">
        <f t="shared" si="241"/>
        <v>0</v>
      </c>
      <c r="CZ100" s="14">
        <f t="shared" si="275"/>
        <v>0</v>
      </c>
      <c r="DA100" s="43">
        <f t="shared" si="179"/>
        <v>0</v>
      </c>
      <c r="DB100" s="13">
        <f ca="1">'13年1-9支出明细'!AP95/9*12</f>
        <v>0</v>
      </c>
      <c r="DC100" s="13">
        <f t="shared" si="242"/>
        <v>0</v>
      </c>
      <c r="DD100" s="43">
        <f t="shared" si="180"/>
        <v>0</v>
      </c>
      <c r="DE100" s="13">
        <f ca="1">'13年1-9支出明细'!AQ95/9*12</f>
        <v>0</v>
      </c>
      <c r="DF100" s="13">
        <f t="shared" si="243"/>
        <v>0</v>
      </c>
      <c r="DG100" s="43">
        <f t="shared" si="181"/>
        <v>0</v>
      </c>
      <c r="DH100" s="13">
        <f ca="1">'13年1-9支出明细'!AR95/9*12</f>
        <v>0</v>
      </c>
      <c r="DI100" s="13">
        <f ca="1">Sheet2!DK94+Sheet2!AH94</f>
        <v>0</v>
      </c>
      <c r="DJ100" s="13"/>
      <c r="DK100" s="43">
        <f t="shared" si="182"/>
        <v>0</v>
      </c>
      <c r="DL100" s="13">
        <f ca="1">'13年1-9支出明细'!AT95/9*12</f>
        <v>0</v>
      </c>
      <c r="DM100" s="13">
        <f t="shared" si="244"/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43">
        <f t="shared" si="183"/>
        <v>0</v>
      </c>
      <c r="DV100" s="13">
        <f ca="1">'13年1-9支出明细'!BB95/9*12</f>
        <v>561.33333333333337</v>
      </c>
      <c r="DW100" s="13">
        <f t="shared" si="245"/>
        <v>682.80687513018961</v>
      </c>
      <c r="DX100" s="43">
        <f t="shared" si="184"/>
        <v>2.4814071287702954E-4</v>
      </c>
      <c r="DY100" s="13">
        <f ca="1">'13年1-9支出明细'!BC95/9*12</f>
        <v>0</v>
      </c>
      <c r="DZ100" s="13">
        <f t="shared" si="246"/>
        <v>0</v>
      </c>
      <c r="EA100" s="43">
        <f t="shared" si="185"/>
        <v>0</v>
      </c>
      <c r="EB100" s="13">
        <f ca="1">'13年1-9支出明细'!BD95/9*12</f>
        <v>0</v>
      </c>
      <c r="EC100" s="13">
        <f t="shared" si="247"/>
        <v>0</v>
      </c>
      <c r="ED100" s="43">
        <f t="shared" si="186"/>
        <v>0</v>
      </c>
      <c r="EE100" s="13">
        <f ca="1">'13年1-9支出明细'!BE95/9*12</f>
        <v>0</v>
      </c>
      <c r="EF100" s="13">
        <f t="shared" si="248"/>
        <v>0</v>
      </c>
      <c r="EG100" s="13">
        <f ca="1">Sheet2!DZ94+Sheet2!AV94</f>
        <v>0</v>
      </c>
      <c r="EH100" s="43">
        <f t="shared" si="187"/>
        <v>0</v>
      </c>
      <c r="EI100" s="13">
        <f ca="1">'13年1-9支出明细'!BG95/9*12</f>
        <v>0</v>
      </c>
      <c r="EJ100" s="13">
        <f t="shared" si="249"/>
        <v>0</v>
      </c>
      <c r="EK100" s="43">
        <f t="shared" si="188"/>
        <v>0</v>
      </c>
      <c r="EL100" s="13">
        <f ca="1">'13年1-9支出明细'!BH95/9*12</f>
        <v>2133.333333333333</v>
      </c>
      <c r="EM100" s="13">
        <f t="shared" si="250"/>
        <v>2594.9904993071332</v>
      </c>
      <c r="EN100" s="43">
        <f t="shared" si="189"/>
        <v>2.3186893608387851E-3</v>
      </c>
      <c r="EO100" s="13">
        <f ca="1">'13年1-9支出明细'!BI95/9*12</f>
        <v>0</v>
      </c>
      <c r="EP100" s="13">
        <f t="shared" si="251"/>
        <v>0</v>
      </c>
      <c r="EQ100" s="43">
        <f t="shared" si="190"/>
        <v>0</v>
      </c>
      <c r="ER100" s="13">
        <f ca="1">'13年1-9支出明细'!BJ95/9*12</f>
        <v>0</v>
      </c>
      <c r="ES100" s="13">
        <f t="shared" si="252"/>
        <v>0</v>
      </c>
      <c r="ET100" s="43">
        <f t="shared" si="191"/>
        <v>0</v>
      </c>
      <c r="EU100" s="13">
        <f ca="1">'13年1-9支出明细'!BK95/9*12</f>
        <v>0</v>
      </c>
      <c r="EV100" s="13">
        <f t="shared" si="253"/>
        <v>0</v>
      </c>
      <c r="EW100" s="43">
        <f t="shared" si="192"/>
        <v>0</v>
      </c>
      <c r="EX100" s="13">
        <f ca="1">'13年1-9支出明细'!BL95/9*12</f>
        <v>0</v>
      </c>
      <c r="EY100" s="13">
        <f t="shared" si="254"/>
        <v>0</v>
      </c>
      <c r="EZ100" s="43">
        <f t="shared" si="193"/>
        <v>0</v>
      </c>
      <c r="FA100" s="13">
        <f ca="1">'13年1-9支出明细'!BM95/9*12</f>
        <v>0</v>
      </c>
      <c r="FB100" s="13">
        <f t="shared" si="255"/>
        <v>0</v>
      </c>
      <c r="FC100" s="43">
        <f t="shared" si="194"/>
        <v>0</v>
      </c>
      <c r="FD100" s="13">
        <f ca="1">'13年1-9支出明细'!BN95/9*12</f>
        <v>0</v>
      </c>
      <c r="FE100" s="13">
        <f ca="1">Sheet2!EX94+Sheet2!BF94</f>
        <v>0</v>
      </c>
      <c r="FF100" s="13">
        <f t="shared" si="256"/>
        <v>0</v>
      </c>
      <c r="FG100" s="43">
        <f t="shared" si="195"/>
        <v>0</v>
      </c>
      <c r="FH100" s="13">
        <f ca="1">'13年1-9支出明细'!BP95/9*12</f>
        <v>0</v>
      </c>
      <c r="FI100" s="13">
        <f t="shared" si="257"/>
        <v>0</v>
      </c>
      <c r="FJ100" s="43">
        <f t="shared" si="196"/>
        <v>0</v>
      </c>
      <c r="FK100" s="13">
        <f ca="1">'13年1-9支出明细'!BQ95/9*12</f>
        <v>0</v>
      </c>
      <c r="FL100" s="13">
        <f t="shared" si="258"/>
        <v>0</v>
      </c>
      <c r="FM100" s="43">
        <f t="shared" si="197"/>
        <v>0</v>
      </c>
      <c r="FN100" s="13">
        <f ca="1">'13年1-9支出明细'!BR95/9*12</f>
        <v>0</v>
      </c>
      <c r="FO100" s="13">
        <f ca="1">Sheet2!FC10+Sheet2!BJ10</f>
        <v>0</v>
      </c>
      <c r="FP100" s="13"/>
      <c r="FQ100" s="43"/>
      <c r="FR100" s="13">
        <f ca="1">'13年1-9支出明细'!BT95/9*12</f>
        <v>0</v>
      </c>
      <c r="FS100" s="13">
        <f t="shared" si="259"/>
        <v>0</v>
      </c>
      <c r="FT100" s="43">
        <f t="shared" si="198"/>
        <v>0</v>
      </c>
      <c r="FU100" s="12">
        <f ca="1">'13年1-9支出明细'!BU95/9*12</f>
        <v>3219.9600000000005</v>
      </c>
      <c r="FV100" s="12">
        <f t="shared" si="260"/>
        <v>3916.7651288198435</v>
      </c>
      <c r="FW100" s="43">
        <f t="shared" si="199"/>
        <v>1.1129054949711234E-4</v>
      </c>
      <c r="FX100" s="12">
        <f ca="1">'13年1-9支出明细'!BV95/9*12</f>
        <v>0</v>
      </c>
      <c r="FY100" s="12">
        <f t="shared" si="261"/>
        <v>0</v>
      </c>
      <c r="FZ100" s="43">
        <f t="shared" si="200"/>
        <v>0</v>
      </c>
      <c r="GA100" s="12">
        <f ca="1">'13年1-9支出明细'!BW95/9*12</f>
        <v>0</v>
      </c>
      <c r="GB100" s="12">
        <f t="shared" si="262"/>
        <v>0</v>
      </c>
      <c r="GC100" s="43">
        <f t="shared" si="201"/>
        <v>0</v>
      </c>
      <c r="GD100" s="12">
        <f ca="1">'13年1-9支出明细'!BX95/9*12</f>
        <v>241864</v>
      </c>
      <c r="GE100" s="12">
        <f t="shared" si="263"/>
        <v>294203.80412082217</v>
      </c>
      <c r="GF100" s="43">
        <f t="shared" si="202"/>
        <v>2.4270593783733599E-2</v>
      </c>
      <c r="GG100" s="27">
        <f t="shared" si="276"/>
        <v>0</v>
      </c>
      <c r="GH100" s="27">
        <f t="shared" si="264"/>
        <v>0</v>
      </c>
      <c r="GI100" s="43">
        <f t="shared" si="203"/>
        <v>0</v>
      </c>
      <c r="GJ100" s="13">
        <f ca="1">'13年1-9支出明细'!BZ95/9*12</f>
        <v>0</v>
      </c>
      <c r="GK100" s="13">
        <f t="shared" si="265"/>
        <v>0</v>
      </c>
      <c r="GL100" s="43">
        <f t="shared" si="204"/>
        <v>0</v>
      </c>
      <c r="GM100" s="13">
        <f ca="1">'13年1-9支出明细'!CA95/9*12</f>
        <v>0</v>
      </c>
      <c r="GN100" s="13">
        <f t="shared" si="266"/>
        <v>0</v>
      </c>
      <c r="GO100" s="43">
        <f t="shared" si="205"/>
        <v>0</v>
      </c>
      <c r="GP100" s="13">
        <f ca="1">'13年1-9支出明细'!CB95/9*12</f>
        <v>0</v>
      </c>
      <c r="GQ100" s="13"/>
      <c r="GR100" s="40"/>
      <c r="GS100" s="13">
        <f ca="1">'13年1-9支出明细'!CC95/9*12</f>
        <v>0</v>
      </c>
      <c r="GT100" s="13">
        <f t="shared" si="267"/>
        <v>0</v>
      </c>
      <c r="GU100" s="43">
        <f t="shared" si="206"/>
        <v>0</v>
      </c>
      <c r="GV100" s="13">
        <f ca="1">'13年1-9支出明细'!CD95/9*12</f>
        <v>0</v>
      </c>
      <c r="GW100" s="13">
        <f t="shared" si="268"/>
        <v>0</v>
      </c>
      <c r="GX100" s="56">
        <f t="shared" si="207"/>
        <v>0</v>
      </c>
    </row>
    <row r="101" spans="1:206">
      <c r="A101" s="18">
        <v>304</v>
      </c>
      <c r="B101" s="3" t="s">
        <v>574</v>
      </c>
      <c r="C101" s="3" t="s">
        <v>390</v>
      </c>
      <c r="D101" s="12">
        <f t="shared" si="272"/>
        <v>13438.163333333334</v>
      </c>
      <c r="E101" s="12">
        <f t="shared" si="273"/>
        <v>0</v>
      </c>
      <c r="F101" s="13">
        <v>0</v>
      </c>
      <c r="G101" s="26">
        <f t="shared" si="208"/>
        <v>0</v>
      </c>
      <c r="H101" s="40">
        <f t="shared" si="209"/>
        <v>0</v>
      </c>
      <c r="I101" s="13">
        <v>0</v>
      </c>
      <c r="J101" s="13">
        <f t="shared" si="210"/>
        <v>0</v>
      </c>
      <c r="K101" s="40">
        <f t="shared" si="149"/>
        <v>0</v>
      </c>
      <c r="L101" s="13">
        <v>0</v>
      </c>
      <c r="M101" s="13">
        <f t="shared" si="211"/>
        <v>0</v>
      </c>
      <c r="N101" s="40">
        <f t="shared" si="150"/>
        <v>0</v>
      </c>
      <c r="O101" s="13">
        <f ca="1">'13年1-9支出明细'!I96/9*12</f>
        <v>0</v>
      </c>
      <c r="P101" s="13">
        <v>0</v>
      </c>
      <c r="Q101" s="13">
        <f t="shared" si="212"/>
        <v>0</v>
      </c>
      <c r="R101" s="43">
        <f t="shared" si="151"/>
        <v>0</v>
      </c>
      <c r="S101" s="13">
        <f ca="1">'13年1-9支出明细'!K96/9*12</f>
        <v>0</v>
      </c>
      <c r="T101" s="13">
        <v>0</v>
      </c>
      <c r="U101" s="43">
        <f t="shared" si="152"/>
        <v>0</v>
      </c>
      <c r="V101" s="13">
        <f ca="1">'13年1-9支出明细'!L96/9*12</f>
        <v>0</v>
      </c>
      <c r="W101" s="13">
        <f t="shared" si="214"/>
        <v>0</v>
      </c>
      <c r="X101" s="43">
        <f t="shared" si="153"/>
        <v>0</v>
      </c>
      <c r="Y101" s="13">
        <f ca="1">'13年1-9支出明细'!M96/9*12</f>
        <v>0</v>
      </c>
      <c r="Z101" s="13">
        <f t="shared" si="215"/>
        <v>0</v>
      </c>
      <c r="AA101" s="43">
        <f t="shared" si="154"/>
        <v>0</v>
      </c>
      <c r="AB101" s="13">
        <f ca="1">'13年1-9支出明细'!N96/9*12</f>
        <v>0</v>
      </c>
      <c r="AC101" s="13">
        <f t="shared" si="216"/>
        <v>0</v>
      </c>
      <c r="AD101" s="43">
        <f t="shared" si="155"/>
        <v>0</v>
      </c>
      <c r="AE101" s="13">
        <f ca="1">'13年1-9支出明细'!O96/9*12</f>
        <v>0</v>
      </c>
      <c r="AF101" s="13">
        <f t="shared" si="217"/>
        <v>0</v>
      </c>
      <c r="AG101" s="43">
        <f t="shared" si="156"/>
        <v>0</v>
      </c>
      <c r="AH101" s="13">
        <f ca="1">'13年1-9支出明细'!P96/9*12</f>
        <v>0</v>
      </c>
      <c r="AI101" s="13">
        <f t="shared" si="218"/>
        <v>0</v>
      </c>
      <c r="AJ101" s="43">
        <f t="shared" si="157"/>
        <v>0</v>
      </c>
      <c r="AK101" s="13">
        <f ca="1">'13年1-9支出明细'!Q96/9*12</f>
        <v>0</v>
      </c>
      <c r="AL101" s="13">
        <f t="shared" si="219"/>
        <v>0</v>
      </c>
      <c r="AM101" s="43">
        <f t="shared" si="158"/>
        <v>0</v>
      </c>
      <c r="AN101" s="13">
        <f ca="1">'13年1-9支出明细'!R96/9*12</f>
        <v>0</v>
      </c>
      <c r="AO101" s="13">
        <f t="shared" si="220"/>
        <v>0</v>
      </c>
      <c r="AP101" s="43">
        <f t="shared" si="159"/>
        <v>0</v>
      </c>
      <c r="AQ101" s="13">
        <f ca="1">'13年1-9支出明细'!S96/9*12</f>
        <v>0</v>
      </c>
      <c r="AR101" s="13">
        <f t="shared" si="221"/>
        <v>0</v>
      </c>
      <c r="AS101" s="43">
        <f t="shared" si="160"/>
        <v>0</v>
      </c>
      <c r="AT101" s="12">
        <f t="shared" si="222"/>
        <v>840.40333333333331</v>
      </c>
      <c r="AU101" s="31">
        <f t="shared" si="223"/>
        <v>1022.2681244934591</v>
      </c>
      <c r="AV101" s="43">
        <f t="shared" si="161"/>
        <v>8.0502397065495104E-6</v>
      </c>
      <c r="AW101" s="13">
        <f ca="1">'13年1-9支出明细'!U96/9*12</f>
        <v>0</v>
      </c>
      <c r="AX101" s="13">
        <f t="shared" si="224"/>
        <v>0</v>
      </c>
      <c r="AY101" s="43">
        <f t="shared" si="162"/>
        <v>0</v>
      </c>
      <c r="AZ101" s="13">
        <f ca="1">'13年1-9支出明细'!V96/9*12</f>
        <v>0</v>
      </c>
      <c r="BA101" s="13">
        <f t="shared" si="225"/>
        <v>0</v>
      </c>
      <c r="BB101" s="43">
        <f t="shared" si="163"/>
        <v>0</v>
      </c>
      <c r="BC101" s="13">
        <f ca="1">'13年1-9支出明细'!W96/9*12</f>
        <v>0</v>
      </c>
      <c r="BD101" s="13">
        <f t="shared" si="226"/>
        <v>0</v>
      </c>
      <c r="BE101" s="43">
        <f t="shared" si="164"/>
        <v>0</v>
      </c>
      <c r="BF101" s="13">
        <f ca="1">'13年1-9支出明细'!X96/9*12</f>
        <v>87.466666666666654</v>
      </c>
      <c r="BG101" s="13">
        <f t="shared" si="227"/>
        <v>106.39461047159249</v>
      </c>
      <c r="BH101" s="43">
        <f t="shared" si="165"/>
        <v>1.2867963183266532E-4</v>
      </c>
      <c r="BI101" s="13">
        <f ca="1">'13年1-9支出明细'!Y96/9*12</f>
        <v>0</v>
      </c>
      <c r="BJ101" s="13">
        <f t="shared" si="228"/>
        <v>0</v>
      </c>
      <c r="BK101" s="43">
        <f t="shared" si="166"/>
        <v>0</v>
      </c>
      <c r="BL101" s="13">
        <f ca="1">'13年1-9支出明细'!Z96/9*12</f>
        <v>42.666666666666664</v>
      </c>
      <c r="BM101" s="13">
        <f ca="1">Sheet2!EP95+Sheet2!V95</f>
        <v>710.27</v>
      </c>
      <c r="BN101" s="13">
        <f t="shared" si="229"/>
        <v>51.899809986142678</v>
      </c>
      <c r="BO101" s="43">
        <f t="shared" si="167"/>
        <v>4.8243924844414998E-7</v>
      </c>
      <c r="BP101" s="13">
        <f ca="1">'13年1-9支出明细'!AB96/9*12</f>
        <v>769.69333333333338</v>
      </c>
      <c r="BQ101" s="13">
        <f t="shared" si="230"/>
        <v>936.25635345939315</v>
      </c>
      <c r="BR101" s="43">
        <f t="shared" si="168"/>
        <v>1.6980870774182044E-4</v>
      </c>
      <c r="BS101" s="13">
        <f ca="1">'13年1-9支出明细'!AC96/9*12</f>
        <v>177.33333333333334</v>
      </c>
      <c r="BT101" s="13">
        <f t="shared" si="231"/>
        <v>215.7085852549055</v>
      </c>
      <c r="BU101" s="43">
        <f t="shared" si="169"/>
        <v>1.5809744253850386E-4</v>
      </c>
      <c r="BV101" s="12">
        <f t="shared" si="269"/>
        <v>3662.586666666667</v>
      </c>
      <c r="BW101" s="30">
        <f t="shared" si="232"/>
        <v>4455.1770013542118</v>
      </c>
      <c r="BX101" s="43">
        <f t="shared" si="170"/>
        <v>1.3694899340533785E-5</v>
      </c>
      <c r="BY101" s="13">
        <f ca="1">'13年1-9支出明细'!AE96/9*12</f>
        <v>3662.586666666667</v>
      </c>
      <c r="BZ101" s="13">
        <f t="shared" si="233"/>
        <v>4455.1770013542109</v>
      </c>
      <c r="CA101" s="43">
        <f t="shared" si="171"/>
        <v>1.5853277314207146E-5</v>
      </c>
      <c r="CB101" s="13">
        <f ca="1">'13年1-9支出明细'!AF96/9*12</f>
        <v>0</v>
      </c>
      <c r="CC101" s="13">
        <f ca="1">Sheet2!BP95+Sheet2!ET95</f>
        <v>0</v>
      </c>
      <c r="CD101" s="13">
        <f t="shared" si="234"/>
        <v>0</v>
      </c>
      <c r="CE101" s="43">
        <f t="shared" si="172"/>
        <v>0</v>
      </c>
      <c r="CF101" s="12">
        <f t="shared" si="274"/>
        <v>0</v>
      </c>
      <c r="CG101" s="30">
        <f t="shared" si="235"/>
        <v>0</v>
      </c>
      <c r="CH101" s="43">
        <f t="shared" si="173"/>
        <v>0</v>
      </c>
      <c r="CI101" s="13">
        <f ca="1">'13年1-9支出明细'!AI96/9*12</f>
        <v>0</v>
      </c>
      <c r="CJ101" s="13">
        <f t="shared" si="236"/>
        <v>0</v>
      </c>
      <c r="CK101" s="43">
        <f t="shared" si="174"/>
        <v>0</v>
      </c>
      <c r="CL101" s="13">
        <f ca="1">'13年1-9支出明细'!AJ96/9*12</f>
        <v>0</v>
      </c>
      <c r="CM101" s="13">
        <f t="shared" si="237"/>
        <v>0</v>
      </c>
      <c r="CN101" s="43">
        <f t="shared" si="175"/>
        <v>0</v>
      </c>
      <c r="CO101" s="13">
        <f ca="1">'13年1-9支出明细'!AK96/9*12</f>
        <v>0</v>
      </c>
      <c r="CP101" s="13">
        <f t="shared" si="238"/>
        <v>0</v>
      </c>
      <c r="CQ101" s="43">
        <f t="shared" si="176"/>
        <v>0</v>
      </c>
      <c r="CR101" s="13">
        <f ca="1">'13年1-9支出明细'!AL96/9*12</f>
        <v>0</v>
      </c>
      <c r="CS101" s="13">
        <f t="shared" si="239"/>
        <v>0</v>
      </c>
      <c r="CT101" s="43">
        <f t="shared" si="177"/>
        <v>0</v>
      </c>
      <c r="CU101" s="13">
        <f ca="1">'13年1-9支出明细'!AM96/9*12</f>
        <v>0</v>
      </c>
      <c r="CV101" s="13">
        <f t="shared" si="240"/>
        <v>0</v>
      </c>
      <c r="CW101" s="43">
        <f t="shared" si="178"/>
        <v>0</v>
      </c>
      <c r="CX101" s="13">
        <f ca="1">'13年1-9支出明细'!AN96/9*12</f>
        <v>0</v>
      </c>
      <c r="CY101" s="13">
        <f t="shared" si="241"/>
        <v>0</v>
      </c>
      <c r="CZ101" s="14">
        <f t="shared" si="275"/>
        <v>0</v>
      </c>
      <c r="DA101" s="43">
        <f t="shared" si="179"/>
        <v>0</v>
      </c>
      <c r="DB101" s="13">
        <f ca="1">'13年1-9支出明细'!AP96/9*12</f>
        <v>0</v>
      </c>
      <c r="DC101" s="13">
        <f t="shared" si="242"/>
        <v>0</v>
      </c>
      <c r="DD101" s="43">
        <f t="shared" si="180"/>
        <v>0</v>
      </c>
      <c r="DE101" s="13">
        <f ca="1">'13年1-9支出明细'!AQ96/9*12</f>
        <v>0</v>
      </c>
      <c r="DF101" s="13">
        <f t="shared" si="243"/>
        <v>0</v>
      </c>
      <c r="DG101" s="43">
        <f t="shared" si="181"/>
        <v>0</v>
      </c>
      <c r="DH101" s="13">
        <f ca="1">'13年1-9支出明细'!AR96/9*12</f>
        <v>0</v>
      </c>
      <c r="DI101" s="13">
        <f ca="1">Sheet2!DK95+Sheet2!AH95</f>
        <v>0</v>
      </c>
      <c r="DJ101" s="13"/>
      <c r="DK101" s="43">
        <f t="shared" si="182"/>
        <v>0</v>
      </c>
      <c r="DL101" s="13">
        <f ca="1">'13年1-9支出明细'!AT96/9*12</f>
        <v>0</v>
      </c>
      <c r="DM101" s="13">
        <f t="shared" si="244"/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43">
        <f t="shared" si="183"/>
        <v>0</v>
      </c>
      <c r="DV101" s="13">
        <f ca="1">'13年1-9支出明细'!BB96/9*12</f>
        <v>0</v>
      </c>
      <c r="DW101" s="13">
        <f t="shared" si="245"/>
        <v>0</v>
      </c>
      <c r="DX101" s="43">
        <f t="shared" si="184"/>
        <v>0</v>
      </c>
      <c r="DY101" s="13">
        <f ca="1">'13年1-9支出明细'!BC96/9*12</f>
        <v>0</v>
      </c>
      <c r="DZ101" s="13">
        <f t="shared" si="246"/>
        <v>0</v>
      </c>
      <c r="EA101" s="43">
        <f t="shared" si="185"/>
        <v>0</v>
      </c>
      <c r="EB101" s="13">
        <f ca="1">'13年1-9支出明细'!BD96/9*12</f>
        <v>0</v>
      </c>
      <c r="EC101" s="13">
        <f t="shared" si="247"/>
        <v>0</v>
      </c>
      <c r="ED101" s="43">
        <f t="shared" si="186"/>
        <v>0</v>
      </c>
      <c r="EE101" s="13">
        <f ca="1">'13年1-9支出明细'!BE96/9*12</f>
        <v>0</v>
      </c>
      <c r="EF101" s="13">
        <f t="shared" si="248"/>
        <v>0</v>
      </c>
      <c r="EG101" s="13">
        <f ca="1">Sheet2!DZ95+Sheet2!AV95</f>
        <v>0</v>
      </c>
      <c r="EH101" s="43">
        <f t="shared" si="187"/>
        <v>0</v>
      </c>
      <c r="EI101" s="13">
        <f ca="1">'13年1-9支出明细'!BG96/9*12</f>
        <v>0</v>
      </c>
      <c r="EJ101" s="13">
        <f t="shared" si="249"/>
        <v>0</v>
      </c>
      <c r="EK101" s="43">
        <f t="shared" si="188"/>
        <v>0</v>
      </c>
      <c r="EL101" s="13">
        <f ca="1">'13年1-9支出明细'!BH96/9*12</f>
        <v>0</v>
      </c>
      <c r="EM101" s="13">
        <f t="shared" si="250"/>
        <v>0</v>
      </c>
      <c r="EN101" s="43">
        <f t="shared" si="189"/>
        <v>0</v>
      </c>
      <c r="EO101" s="13">
        <f ca="1">'13年1-9支出明细'!BI96/9*12</f>
        <v>0</v>
      </c>
      <c r="EP101" s="13">
        <f t="shared" si="251"/>
        <v>0</v>
      </c>
      <c r="EQ101" s="43">
        <f t="shared" si="190"/>
        <v>0</v>
      </c>
      <c r="ER101" s="13">
        <f ca="1">'13年1-9支出明细'!BJ96/9*12</f>
        <v>0</v>
      </c>
      <c r="ES101" s="13">
        <f t="shared" si="252"/>
        <v>0</v>
      </c>
      <c r="ET101" s="43">
        <f t="shared" si="191"/>
        <v>0</v>
      </c>
      <c r="EU101" s="13">
        <f ca="1">'13年1-9支出明细'!BK96/9*12</f>
        <v>0</v>
      </c>
      <c r="EV101" s="13">
        <f t="shared" si="253"/>
        <v>0</v>
      </c>
      <c r="EW101" s="43">
        <f t="shared" si="192"/>
        <v>0</v>
      </c>
      <c r="EX101" s="13">
        <f ca="1">'13年1-9支出明细'!BL96/9*12</f>
        <v>0</v>
      </c>
      <c r="EY101" s="13">
        <f t="shared" si="254"/>
        <v>0</v>
      </c>
      <c r="EZ101" s="43">
        <f t="shared" si="193"/>
        <v>0</v>
      </c>
      <c r="FA101" s="13">
        <f ca="1">'13年1-9支出明细'!BM96/9*12</f>
        <v>0</v>
      </c>
      <c r="FB101" s="13">
        <f t="shared" si="255"/>
        <v>0</v>
      </c>
      <c r="FC101" s="43">
        <f t="shared" si="194"/>
        <v>0</v>
      </c>
      <c r="FD101" s="13">
        <f ca="1">'13年1-9支出明细'!BN96/9*12</f>
        <v>0</v>
      </c>
      <c r="FE101" s="13">
        <f ca="1">Sheet2!EX95+Sheet2!BF95</f>
        <v>0</v>
      </c>
      <c r="FF101" s="13">
        <f t="shared" si="256"/>
        <v>0</v>
      </c>
      <c r="FG101" s="43">
        <f t="shared" si="195"/>
        <v>0</v>
      </c>
      <c r="FH101" s="13">
        <f ca="1">'13年1-9支出明细'!BP96/9*12</f>
        <v>0</v>
      </c>
      <c r="FI101" s="13">
        <f t="shared" si="257"/>
        <v>0</v>
      </c>
      <c r="FJ101" s="43">
        <f t="shared" si="196"/>
        <v>0</v>
      </c>
      <c r="FK101" s="13">
        <f ca="1">'13年1-9支出明细'!BQ96/9*12</f>
        <v>0</v>
      </c>
      <c r="FL101" s="13">
        <f t="shared" si="258"/>
        <v>0</v>
      </c>
      <c r="FM101" s="43">
        <f t="shared" si="197"/>
        <v>0</v>
      </c>
      <c r="FN101" s="13">
        <f ca="1">'13年1-9支出明细'!BR96/9*12</f>
        <v>0</v>
      </c>
      <c r="FO101" s="13">
        <f ca="1">Sheet2!FC11+Sheet2!BJ11</f>
        <v>0</v>
      </c>
      <c r="FP101" s="13"/>
      <c r="FQ101" s="43"/>
      <c r="FR101" s="13">
        <f ca="1">'13年1-9支出明细'!BT96/9*12</f>
        <v>0</v>
      </c>
      <c r="FS101" s="13">
        <f t="shared" si="259"/>
        <v>0</v>
      </c>
      <c r="FT101" s="43">
        <f t="shared" si="198"/>
        <v>0</v>
      </c>
      <c r="FU101" s="12">
        <f ca="1">'13年1-9支出明细'!BU96/9*12</f>
        <v>8935.1733333333323</v>
      </c>
      <c r="FV101" s="12">
        <f t="shared" si="260"/>
        <v>10868.760895154273</v>
      </c>
      <c r="FW101" s="43">
        <f t="shared" si="199"/>
        <v>3.0882382082964114E-4</v>
      </c>
      <c r="FX101" s="12">
        <f ca="1">'13年1-9支出明细'!BV96/9*12</f>
        <v>0</v>
      </c>
      <c r="FY101" s="12">
        <f t="shared" si="261"/>
        <v>0</v>
      </c>
      <c r="FZ101" s="43">
        <f t="shared" si="200"/>
        <v>0</v>
      </c>
      <c r="GA101" s="12">
        <f ca="1">'13年1-9支出明细'!BW96/9*12</f>
        <v>0</v>
      </c>
      <c r="GB101" s="12">
        <f t="shared" si="262"/>
        <v>0</v>
      </c>
      <c r="GC101" s="43">
        <f t="shared" si="201"/>
        <v>0</v>
      </c>
      <c r="GD101" s="12">
        <f ca="1">'13年1-9支出明细'!BX96/9*12</f>
        <v>0</v>
      </c>
      <c r="GE101" s="12">
        <f t="shared" si="263"/>
        <v>0</v>
      </c>
      <c r="GF101" s="43">
        <f t="shared" si="202"/>
        <v>0</v>
      </c>
      <c r="GG101" s="27">
        <f t="shared" si="276"/>
        <v>0</v>
      </c>
      <c r="GH101" s="27">
        <f t="shared" si="264"/>
        <v>0</v>
      </c>
      <c r="GI101" s="43">
        <f t="shared" si="203"/>
        <v>0</v>
      </c>
      <c r="GJ101" s="13">
        <f ca="1">'13年1-9支出明细'!BZ96/9*12</f>
        <v>0</v>
      </c>
      <c r="GK101" s="13">
        <f t="shared" si="265"/>
        <v>0</v>
      </c>
      <c r="GL101" s="43">
        <f t="shared" si="204"/>
        <v>0</v>
      </c>
      <c r="GM101" s="13">
        <f ca="1">'13年1-9支出明细'!CA96/9*12</f>
        <v>0</v>
      </c>
      <c r="GN101" s="13">
        <f t="shared" si="266"/>
        <v>0</v>
      </c>
      <c r="GO101" s="43">
        <f t="shared" si="205"/>
        <v>0</v>
      </c>
      <c r="GP101" s="13">
        <f ca="1">'13年1-9支出明细'!CB96/9*12</f>
        <v>0</v>
      </c>
      <c r="GQ101" s="13"/>
      <c r="GR101" s="40"/>
      <c r="GS101" s="13">
        <f ca="1">'13年1-9支出明细'!CC96/9*12</f>
        <v>0</v>
      </c>
      <c r="GT101" s="13">
        <f t="shared" si="267"/>
        <v>0</v>
      </c>
      <c r="GU101" s="43">
        <f t="shared" si="206"/>
        <v>0</v>
      </c>
      <c r="GV101" s="13">
        <f ca="1">'13年1-9支出明细'!CD96/9*12</f>
        <v>0</v>
      </c>
      <c r="GW101" s="13">
        <f t="shared" si="268"/>
        <v>0</v>
      </c>
      <c r="GX101" s="56">
        <f t="shared" si="207"/>
        <v>0</v>
      </c>
    </row>
    <row r="102" spans="1:206">
      <c r="A102" s="18">
        <v>305</v>
      </c>
      <c r="B102" s="3" t="s">
        <v>575</v>
      </c>
      <c r="C102" s="3" t="s">
        <v>391</v>
      </c>
      <c r="D102" s="12">
        <f t="shared" si="272"/>
        <v>170140857.84333333</v>
      </c>
      <c r="E102" s="12">
        <f t="shared" si="273"/>
        <v>0</v>
      </c>
      <c r="F102" s="13">
        <v>0</v>
      </c>
      <c r="G102" s="26">
        <f t="shared" si="208"/>
        <v>0</v>
      </c>
      <c r="H102" s="40">
        <f t="shared" si="209"/>
        <v>0</v>
      </c>
      <c r="I102" s="13">
        <v>0</v>
      </c>
      <c r="J102" s="13">
        <f t="shared" si="210"/>
        <v>0</v>
      </c>
      <c r="K102" s="40">
        <f t="shared" si="149"/>
        <v>0</v>
      </c>
      <c r="L102" s="13">
        <v>0</v>
      </c>
      <c r="M102" s="13">
        <f t="shared" si="211"/>
        <v>0</v>
      </c>
      <c r="N102" s="40">
        <f t="shared" si="150"/>
        <v>0</v>
      </c>
      <c r="O102" s="13">
        <f ca="1">'13年1-9支出明细'!I97/9*12</f>
        <v>0</v>
      </c>
      <c r="P102" s="13">
        <v>0</v>
      </c>
      <c r="Q102" s="13">
        <f t="shared" si="212"/>
        <v>0</v>
      </c>
      <c r="R102" s="43">
        <f t="shared" si="151"/>
        <v>0</v>
      </c>
      <c r="S102" s="13">
        <f ca="1">'13年1-9支出明细'!K97/9*12</f>
        <v>0</v>
      </c>
      <c r="T102" s="13">
        <f t="shared" si="213"/>
        <v>0</v>
      </c>
      <c r="U102" s="43">
        <f t="shared" si="152"/>
        <v>0</v>
      </c>
      <c r="V102" s="13">
        <f ca="1">'13年1-9支出明细'!L97/9*12</f>
        <v>0</v>
      </c>
      <c r="W102" s="13">
        <f t="shared" si="214"/>
        <v>0</v>
      </c>
      <c r="X102" s="43">
        <f t="shared" si="153"/>
        <v>0</v>
      </c>
      <c r="Y102" s="13">
        <f ca="1">'13年1-9支出明细'!M97/9*12</f>
        <v>0</v>
      </c>
      <c r="Z102" s="13">
        <f t="shared" si="215"/>
        <v>0</v>
      </c>
      <c r="AA102" s="43">
        <f t="shared" si="154"/>
        <v>0</v>
      </c>
      <c r="AB102" s="13">
        <f ca="1">'13年1-9支出明细'!N97/9*12</f>
        <v>0</v>
      </c>
      <c r="AC102" s="13">
        <f t="shared" si="216"/>
        <v>0</v>
      </c>
      <c r="AD102" s="43">
        <f t="shared" si="155"/>
        <v>0</v>
      </c>
      <c r="AE102" s="13">
        <f ca="1">'13年1-9支出明细'!O97/9*12</f>
        <v>0</v>
      </c>
      <c r="AF102" s="13">
        <f t="shared" si="217"/>
        <v>0</v>
      </c>
      <c r="AG102" s="43">
        <f t="shared" si="156"/>
        <v>0</v>
      </c>
      <c r="AH102" s="13">
        <f ca="1">'13年1-9支出明细'!P97/9*12</f>
        <v>0</v>
      </c>
      <c r="AI102" s="13">
        <f t="shared" si="218"/>
        <v>0</v>
      </c>
      <c r="AJ102" s="43">
        <f t="shared" si="157"/>
        <v>0</v>
      </c>
      <c r="AK102" s="13">
        <f ca="1">'13年1-9支出明细'!Q97/9*12</f>
        <v>0</v>
      </c>
      <c r="AL102" s="13">
        <f t="shared" si="219"/>
        <v>0</v>
      </c>
      <c r="AM102" s="43">
        <f t="shared" si="158"/>
        <v>0</v>
      </c>
      <c r="AN102" s="13">
        <f ca="1">'13年1-9支出明细'!R97/9*12</f>
        <v>0</v>
      </c>
      <c r="AO102" s="13">
        <f t="shared" si="220"/>
        <v>0</v>
      </c>
      <c r="AP102" s="43">
        <f t="shared" si="159"/>
        <v>0</v>
      </c>
      <c r="AQ102" s="13">
        <f ca="1">'13年1-9支出明细'!S97/9*12</f>
        <v>0</v>
      </c>
      <c r="AR102" s="13">
        <f t="shared" si="221"/>
        <v>0</v>
      </c>
      <c r="AS102" s="43">
        <f t="shared" si="160"/>
        <v>0</v>
      </c>
      <c r="AT102" s="12">
        <f t="shared" si="222"/>
        <v>9775.9766666666674</v>
      </c>
      <c r="AU102" s="31">
        <f t="shared" si="223"/>
        <v>11891.515580366355</v>
      </c>
      <c r="AV102" s="43">
        <f t="shared" si="161"/>
        <v>9.3644268663421371E-5</v>
      </c>
      <c r="AW102" s="13">
        <f ca="1">'13年1-9支出明细'!U97/9*12</f>
        <v>0</v>
      </c>
      <c r="AX102" s="13">
        <f t="shared" si="224"/>
        <v>0</v>
      </c>
      <c r="AY102" s="43">
        <f t="shared" si="162"/>
        <v>0</v>
      </c>
      <c r="AZ102" s="13">
        <f ca="1">'13年1-9支出明细'!V97/9*12</f>
        <v>0</v>
      </c>
      <c r="BA102" s="13">
        <f t="shared" si="225"/>
        <v>0</v>
      </c>
      <c r="BB102" s="43">
        <f t="shared" si="163"/>
        <v>0</v>
      </c>
      <c r="BC102" s="13">
        <f ca="1">'13年1-9支出明细'!W97/9*12</f>
        <v>0</v>
      </c>
      <c r="BD102" s="13">
        <f t="shared" si="226"/>
        <v>0</v>
      </c>
      <c r="BE102" s="43">
        <f t="shared" si="164"/>
        <v>0</v>
      </c>
      <c r="BF102" s="13">
        <f ca="1">'13年1-9支出明细'!X97/9*12</f>
        <v>0</v>
      </c>
      <c r="BG102" s="13">
        <f t="shared" si="227"/>
        <v>0</v>
      </c>
      <c r="BH102" s="43">
        <f t="shared" si="165"/>
        <v>0</v>
      </c>
      <c r="BI102" s="13">
        <f ca="1">'13年1-9支出明细'!Y97/9*12</f>
        <v>0</v>
      </c>
      <c r="BJ102" s="13">
        <f t="shared" si="228"/>
        <v>0</v>
      </c>
      <c r="BK102" s="43">
        <f t="shared" si="166"/>
        <v>0</v>
      </c>
      <c r="BL102" s="13">
        <f ca="1">'13年1-9支出明细'!Z97/9*12</f>
        <v>15.066666666666666</v>
      </c>
      <c r="BM102" s="13">
        <f ca="1">Sheet2!EP96+Sheet2!V96</f>
        <v>9760.91</v>
      </c>
      <c r="BN102" s="13">
        <f t="shared" si="229"/>
        <v>18.327120401356634</v>
      </c>
      <c r="BO102" s="43">
        <f t="shared" si="167"/>
        <v>1.7036135960684045E-7</v>
      </c>
      <c r="BP102" s="13">
        <f ca="1">'13年1-9支出明细'!AB97/9*12</f>
        <v>10613.013333333334</v>
      </c>
      <c r="BQ102" s="13">
        <f t="shared" si="230"/>
        <v>12909.688485478095</v>
      </c>
      <c r="BR102" s="43">
        <f t="shared" si="168"/>
        <v>2.3414287240546587E-3</v>
      </c>
      <c r="BS102" s="13">
        <f ca="1">'13年1-9支出明细'!AC97/9*12</f>
        <v>2401.5333333333338</v>
      </c>
      <c r="BT102" s="13">
        <f t="shared" si="231"/>
        <v>2921.2294611419024</v>
      </c>
      <c r="BU102" s="43"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>
      </c>
      <c r="BX102" s="43">
        <f t="shared" si="170"/>
        <v>0.63590831708512252</v>
      </c>
      <c r="BY102" s="13">
        <f ca="1">'13年1-9支出明细'!AE97/9*12</f>
        <v>170068378.41333333</v>
      </c>
      <c r="BZ102" s="13">
        <f t="shared" si="233"/>
        <v>206871481.03836113</v>
      </c>
      <c r="CA102" s="43">
        <f t="shared" si="171"/>
        <v>0.7361303392222146</v>
      </c>
      <c r="CB102" s="13">
        <f ca="1">'13年1-9支出明细'!AF97/9*12</f>
        <v>0</v>
      </c>
      <c r="CC102" s="13">
        <f ca="1">Sheet2!BP96+Sheet2!ET96</f>
        <v>0</v>
      </c>
      <c r="CD102" s="13">
        <f t="shared" si="234"/>
        <v>0</v>
      </c>
      <c r="CE102" s="43">
        <f t="shared" si="172"/>
        <v>0</v>
      </c>
      <c r="CF102" s="12">
        <f t="shared" si="274"/>
        <v>0</v>
      </c>
      <c r="CG102" s="30">
        <f t="shared" si="235"/>
        <v>0</v>
      </c>
      <c r="CH102" s="43">
        <f t="shared" si="173"/>
        <v>0</v>
      </c>
      <c r="CI102" s="13">
        <f ca="1">'13年1-9支出明细'!AI97/9*12</f>
        <v>0</v>
      </c>
      <c r="CJ102" s="13">
        <f t="shared" si="236"/>
        <v>0</v>
      </c>
      <c r="CK102" s="43">
        <f t="shared" si="174"/>
        <v>0</v>
      </c>
      <c r="CL102" s="13">
        <f ca="1">'13年1-9支出明细'!AJ97/9*12</f>
        <v>0</v>
      </c>
      <c r="CM102" s="13">
        <f t="shared" si="237"/>
        <v>0</v>
      </c>
      <c r="CN102" s="43">
        <f t="shared" si="175"/>
        <v>0</v>
      </c>
      <c r="CO102" s="13">
        <f ca="1">'13年1-9支出明细'!AK97/9*12</f>
        <v>0</v>
      </c>
      <c r="CP102" s="13">
        <f t="shared" si="238"/>
        <v>0</v>
      </c>
      <c r="CQ102" s="43">
        <f t="shared" si="176"/>
        <v>0</v>
      </c>
      <c r="CR102" s="13">
        <f ca="1">'13年1-9支出明细'!AL97/9*12</f>
        <v>0</v>
      </c>
      <c r="CS102" s="13">
        <f t="shared" si="239"/>
        <v>0</v>
      </c>
      <c r="CT102" s="43">
        <f t="shared" si="177"/>
        <v>0</v>
      </c>
      <c r="CU102" s="13">
        <f ca="1">'13年1-9支出明细'!AM97/9*12</f>
        <v>0</v>
      </c>
      <c r="CV102" s="13">
        <f t="shared" si="240"/>
        <v>0</v>
      </c>
      <c r="CW102" s="43">
        <f t="shared" si="178"/>
        <v>0</v>
      </c>
      <c r="CX102" s="13">
        <f ca="1">'13年1-9支出明细'!AN97/9*12</f>
        <v>0</v>
      </c>
      <c r="CY102" s="13">
        <f t="shared" si="241"/>
        <v>0</v>
      </c>
      <c r="CZ102" s="14">
        <f t="shared" si="275"/>
        <v>0</v>
      </c>
      <c r="DA102" s="43">
        <f t="shared" si="179"/>
        <v>0</v>
      </c>
      <c r="DB102" s="13">
        <f ca="1">'13年1-9支出明细'!AP97/9*12</f>
        <v>0</v>
      </c>
      <c r="DC102" s="13">
        <f t="shared" si="242"/>
        <v>0</v>
      </c>
      <c r="DD102" s="43">
        <f t="shared" si="180"/>
        <v>0</v>
      </c>
      <c r="DE102" s="13">
        <f ca="1">'13年1-9支出明细'!AQ97/9*12</f>
        <v>0</v>
      </c>
      <c r="DF102" s="13">
        <f t="shared" si="243"/>
        <v>0</v>
      </c>
      <c r="DG102" s="43">
        <f t="shared" si="181"/>
        <v>0</v>
      </c>
      <c r="DH102" s="13">
        <f ca="1">'13年1-9支出明细'!AR97/9*12</f>
        <v>0</v>
      </c>
      <c r="DI102" s="13">
        <f ca="1">Sheet2!DK96+Sheet2!AH96</f>
        <v>0</v>
      </c>
      <c r="DJ102" s="13"/>
      <c r="DK102" s="43">
        <f t="shared" si="182"/>
        <v>0</v>
      </c>
      <c r="DL102" s="13">
        <f ca="1">'13年1-9支出明细'!AT97/9*12</f>
        <v>0</v>
      </c>
      <c r="DM102" s="13">
        <f t="shared" si="244"/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43">
        <f t="shared" si="183"/>
        <v>0</v>
      </c>
      <c r="DV102" s="13">
        <f ca="1">'13年1-9支出明细'!BB97/9*12</f>
        <v>0</v>
      </c>
      <c r="DW102" s="13">
        <f t="shared" si="245"/>
        <v>0</v>
      </c>
      <c r="DX102" s="43">
        <f t="shared" si="184"/>
        <v>0</v>
      </c>
      <c r="DY102" s="13">
        <f ca="1">'13年1-9支出明细'!BC97/9*12</f>
        <v>0</v>
      </c>
      <c r="DZ102" s="13">
        <f t="shared" si="246"/>
        <v>0</v>
      </c>
      <c r="EA102" s="43">
        <f t="shared" si="185"/>
        <v>0</v>
      </c>
      <c r="EB102" s="13">
        <f ca="1">'13年1-9支出明细'!BD97/9*12</f>
        <v>0</v>
      </c>
      <c r="EC102" s="13">
        <f t="shared" si="247"/>
        <v>0</v>
      </c>
      <c r="ED102" s="43">
        <f t="shared" si="186"/>
        <v>0</v>
      </c>
      <c r="EE102" s="13">
        <f ca="1">'13年1-9支出明细'!BE97/9*12</f>
        <v>0</v>
      </c>
      <c r="EF102" s="13">
        <f t="shared" si="248"/>
        <v>0</v>
      </c>
      <c r="EG102" s="13">
        <f ca="1">Sheet2!DZ96+Sheet2!AV96</f>
        <v>0</v>
      </c>
      <c r="EH102" s="43">
        <f t="shared" si="187"/>
        <v>0</v>
      </c>
      <c r="EI102" s="13">
        <f ca="1">'13年1-9支出明细'!BG97/9*12</f>
        <v>0</v>
      </c>
      <c r="EJ102" s="13">
        <f t="shared" si="249"/>
        <v>0</v>
      </c>
      <c r="EK102" s="43">
        <f t="shared" si="188"/>
        <v>0</v>
      </c>
      <c r="EL102" s="13">
        <f ca="1">'13年1-9支出明细'!BH97/9*12</f>
        <v>0</v>
      </c>
      <c r="EM102" s="13">
        <f t="shared" si="250"/>
        <v>0</v>
      </c>
      <c r="EN102" s="43">
        <f t="shared" si="189"/>
        <v>0</v>
      </c>
      <c r="EO102" s="13">
        <f ca="1">'13年1-9支出明细'!BI97/9*12</f>
        <v>0</v>
      </c>
      <c r="EP102" s="13">
        <f t="shared" si="251"/>
        <v>0</v>
      </c>
      <c r="EQ102" s="43">
        <f t="shared" si="190"/>
        <v>0</v>
      </c>
      <c r="ER102" s="13">
        <f ca="1">'13年1-9支出明细'!BJ97/9*12</f>
        <v>0</v>
      </c>
      <c r="ES102" s="13">
        <f t="shared" si="252"/>
        <v>0</v>
      </c>
      <c r="ET102" s="43">
        <f t="shared" si="191"/>
        <v>0</v>
      </c>
      <c r="EU102" s="13">
        <f ca="1">'13年1-9支出明细'!BK97/9*12</f>
        <v>0</v>
      </c>
      <c r="EV102" s="13">
        <f t="shared" si="253"/>
        <v>0</v>
      </c>
      <c r="EW102" s="43">
        <f t="shared" si="192"/>
        <v>0</v>
      </c>
      <c r="EX102" s="13">
        <f ca="1">'13年1-9支出明细'!BL97/9*12</f>
        <v>0</v>
      </c>
      <c r="EY102" s="13">
        <f t="shared" si="254"/>
        <v>0</v>
      </c>
      <c r="EZ102" s="43">
        <f t="shared" si="193"/>
        <v>0</v>
      </c>
      <c r="FA102" s="13">
        <f ca="1">'13年1-9支出明细'!BM97/9*12</f>
        <v>0</v>
      </c>
      <c r="FB102" s="13">
        <f t="shared" si="255"/>
        <v>0</v>
      </c>
      <c r="FC102" s="43">
        <f t="shared" si="194"/>
        <v>0</v>
      </c>
      <c r="FD102" s="13">
        <f ca="1">'13年1-9支出明细'!BN97/9*12</f>
        <v>0</v>
      </c>
      <c r="FE102" s="13">
        <f ca="1">Sheet2!EX96+Sheet2!BF96</f>
        <v>0</v>
      </c>
      <c r="FF102" s="13">
        <f t="shared" si="256"/>
        <v>0</v>
      </c>
      <c r="FG102" s="43">
        <f t="shared" si="195"/>
        <v>0</v>
      </c>
      <c r="FH102" s="13">
        <f ca="1">'13年1-9支出明细'!BP97/9*12</f>
        <v>0</v>
      </c>
      <c r="FI102" s="13">
        <f t="shared" si="257"/>
        <v>0</v>
      </c>
      <c r="FJ102" s="43">
        <f t="shared" si="196"/>
        <v>0</v>
      </c>
      <c r="FK102" s="13">
        <f ca="1">'13年1-9支出明细'!BQ97/9*12</f>
        <v>0</v>
      </c>
      <c r="FL102" s="13">
        <f t="shared" si="258"/>
        <v>0</v>
      </c>
      <c r="FM102" s="43">
        <f t="shared" si="197"/>
        <v>0</v>
      </c>
      <c r="FN102" s="13">
        <f ca="1">'13年1-9支出明细'!BR97/9*12</f>
        <v>0</v>
      </c>
      <c r="FO102" s="13">
        <f ca="1">Sheet2!FC12+Sheet2!BJ12</f>
        <v>0</v>
      </c>
      <c r="FP102" s="13"/>
      <c r="FQ102" s="43"/>
      <c r="FR102" s="13">
        <f ca="1">'13年1-9支出明细'!BT97/9*12</f>
        <v>0</v>
      </c>
      <c r="FS102" s="13">
        <f t="shared" si="259"/>
        <v>0</v>
      </c>
      <c r="FT102" s="43">
        <f t="shared" si="198"/>
        <v>0</v>
      </c>
      <c r="FU102" s="12">
        <f ca="1">'13年1-9支出明细'!BU97/9*12</f>
        <v>62703.453333333331</v>
      </c>
      <c r="FV102" s="12">
        <f t="shared" si="260"/>
        <v>76272.593284569462</v>
      </c>
      <c r="FW102" s="43">
        <f t="shared" si="199"/>
        <v>2.167201386611388E-3</v>
      </c>
      <c r="FX102" s="12">
        <f ca="1">'13年1-9支出明细'!BV97/9*12</f>
        <v>0</v>
      </c>
      <c r="FY102" s="12">
        <f t="shared" si="261"/>
        <v>0</v>
      </c>
      <c r="FZ102" s="43">
        <f t="shared" si="200"/>
        <v>0</v>
      </c>
      <c r="GA102" s="12">
        <f ca="1">'13年1-9支出明细'!BW97/9*12</f>
        <v>0</v>
      </c>
      <c r="GB102" s="12">
        <f t="shared" si="262"/>
        <v>0</v>
      </c>
      <c r="GC102" s="43">
        <f t="shared" si="201"/>
        <v>0</v>
      </c>
      <c r="GD102" s="12">
        <f ca="1">'13年1-9支出明细'!BX97/9*12</f>
        <v>0</v>
      </c>
      <c r="GE102" s="12">
        <f t="shared" si="263"/>
        <v>0</v>
      </c>
      <c r="GF102" s="43">
        <f t="shared" si="202"/>
        <v>0</v>
      </c>
      <c r="GG102" s="27">
        <f t="shared" si="276"/>
        <v>0</v>
      </c>
      <c r="GH102" s="27">
        <f t="shared" si="264"/>
        <v>0</v>
      </c>
      <c r="GI102" s="43">
        <f t="shared" si="203"/>
        <v>0</v>
      </c>
      <c r="GJ102" s="13">
        <f ca="1">'13年1-9支出明细'!BZ97/9*12</f>
        <v>0</v>
      </c>
      <c r="GK102" s="13">
        <f t="shared" si="265"/>
        <v>0</v>
      </c>
      <c r="GL102" s="43">
        <f t="shared" si="204"/>
        <v>0</v>
      </c>
      <c r="GM102" s="13">
        <f ca="1">'13年1-9支出明细'!CA97/9*12</f>
        <v>0</v>
      </c>
      <c r="GN102" s="13">
        <f t="shared" si="266"/>
        <v>0</v>
      </c>
      <c r="GO102" s="43">
        <f t="shared" si="205"/>
        <v>0</v>
      </c>
      <c r="GP102" s="13">
        <f ca="1">'13年1-9支出明细'!CB97/9*12</f>
        <v>0</v>
      </c>
      <c r="GQ102" s="13"/>
      <c r="GR102" s="40"/>
      <c r="GS102" s="13">
        <f ca="1">'13年1-9支出明细'!CC97/9*12</f>
        <v>0</v>
      </c>
      <c r="GT102" s="13">
        <f t="shared" si="267"/>
        <v>0</v>
      </c>
      <c r="GU102" s="43">
        <f t="shared" si="206"/>
        <v>0</v>
      </c>
      <c r="GV102" s="13">
        <f ca="1">'13年1-9支出明细'!CD97/9*12</f>
        <v>0</v>
      </c>
      <c r="GW102" s="13">
        <f t="shared" si="268"/>
        <v>0</v>
      </c>
      <c r="GX102" s="56">
        <f t="shared" si="207"/>
        <v>0</v>
      </c>
    </row>
    <row r="103" spans="1:206">
      <c r="A103" s="18">
        <v>306</v>
      </c>
      <c r="B103" s="3" t="s">
        <v>576</v>
      </c>
      <c r="C103" s="3" t="s">
        <v>392</v>
      </c>
      <c r="D103" s="12">
        <f t="shared" si="272"/>
        <v>42827825.519999996</v>
      </c>
      <c r="E103" s="12">
        <f t="shared" si="273"/>
        <v>0</v>
      </c>
      <c r="F103" s="13">
        <v>0</v>
      </c>
      <c r="G103" s="26">
        <f t="shared" si="208"/>
        <v>0</v>
      </c>
      <c r="H103" s="40">
        <f t="shared" si="209"/>
        <v>0</v>
      </c>
      <c r="I103" s="13">
        <v>0</v>
      </c>
      <c r="J103" s="13">
        <f t="shared" si="210"/>
        <v>0</v>
      </c>
      <c r="K103" s="40">
        <f t="shared" si="149"/>
        <v>0</v>
      </c>
      <c r="L103" s="13">
        <v>0</v>
      </c>
      <c r="M103" s="13">
        <f t="shared" si="211"/>
        <v>0</v>
      </c>
      <c r="N103" s="40">
        <f t="shared" si="150"/>
        <v>0</v>
      </c>
      <c r="O103" s="13">
        <f ca="1">'13年1-9支出明细'!I98/9*12</f>
        <v>0</v>
      </c>
      <c r="P103" s="13">
        <v>0</v>
      </c>
      <c r="Q103" s="13">
        <f t="shared" si="212"/>
        <v>0</v>
      </c>
      <c r="R103" s="43">
        <f t="shared" si="151"/>
        <v>0</v>
      </c>
      <c r="S103" s="13">
        <f ca="1">'13年1-9支出明细'!K98/9*12</f>
        <v>0</v>
      </c>
      <c r="T103" s="13">
        <f t="shared" si="213"/>
        <v>0</v>
      </c>
      <c r="U103" s="43">
        <f t="shared" si="152"/>
        <v>0</v>
      </c>
      <c r="V103" s="13">
        <f ca="1">'13年1-9支出明细'!L98/9*12</f>
        <v>0</v>
      </c>
      <c r="W103" s="13">
        <f t="shared" si="214"/>
        <v>0</v>
      </c>
      <c r="X103" s="43">
        <f t="shared" si="153"/>
        <v>0</v>
      </c>
      <c r="Y103" s="13">
        <f ca="1">'13年1-9支出明细'!M98/9*12</f>
        <v>0</v>
      </c>
      <c r="Z103" s="13">
        <f t="shared" si="215"/>
        <v>0</v>
      </c>
      <c r="AA103" s="43">
        <f t="shared" si="154"/>
        <v>0</v>
      </c>
      <c r="AB103" s="13">
        <f ca="1">'13年1-9支出明细'!N98/9*12</f>
        <v>0</v>
      </c>
      <c r="AC103" s="13">
        <f t="shared" si="216"/>
        <v>0</v>
      </c>
      <c r="AD103" s="43">
        <f t="shared" si="155"/>
        <v>0</v>
      </c>
      <c r="AE103" s="13">
        <f ca="1">'13年1-9支出明细'!O98/9*12</f>
        <v>0</v>
      </c>
      <c r="AF103" s="13">
        <f t="shared" si="217"/>
        <v>0</v>
      </c>
      <c r="AG103" s="43">
        <f t="shared" si="156"/>
        <v>0</v>
      </c>
      <c r="AH103" s="13">
        <f ca="1">'13年1-9支出明细'!P98/9*12</f>
        <v>0</v>
      </c>
      <c r="AI103" s="13">
        <f t="shared" si="218"/>
        <v>0</v>
      </c>
      <c r="AJ103" s="43">
        <f t="shared" si="157"/>
        <v>0</v>
      </c>
      <c r="AK103" s="13">
        <f ca="1">'13年1-9支出明细'!Q98/9*12</f>
        <v>0</v>
      </c>
      <c r="AL103" s="13">
        <f t="shared" si="219"/>
        <v>0</v>
      </c>
      <c r="AM103" s="43">
        <f t="shared" si="158"/>
        <v>0</v>
      </c>
      <c r="AN103" s="13">
        <f ca="1">'13年1-9支出明细'!R98/9*12</f>
        <v>0</v>
      </c>
      <c r="AO103" s="13">
        <f t="shared" si="220"/>
        <v>0</v>
      </c>
      <c r="AP103" s="43">
        <f t="shared" si="159"/>
        <v>0</v>
      </c>
      <c r="AQ103" s="13">
        <f ca="1">'13年1-9支出明细'!S98/9*12</f>
        <v>0</v>
      </c>
      <c r="AR103" s="13">
        <f t="shared" si="221"/>
        <v>0</v>
      </c>
      <c r="AS103" s="43">
        <f t="shared" si="160"/>
        <v>0</v>
      </c>
      <c r="AT103" s="12">
        <f t="shared" si="222"/>
        <v>54636.24</v>
      </c>
      <c r="AU103" s="31">
        <f t="shared" si="223"/>
        <v>66459.620492748931</v>
      </c>
      <c r="AV103" s="43">
        <f t="shared" si="161"/>
        <v>5.2336159462865281E-4</v>
      </c>
      <c r="AW103" s="13">
        <f ca="1">'13年1-9支出明细'!U98/9*12</f>
        <v>0</v>
      </c>
      <c r="AX103" s="13">
        <f t="shared" si="224"/>
        <v>0</v>
      </c>
      <c r="AY103" s="43">
        <f t="shared" si="162"/>
        <v>0</v>
      </c>
      <c r="AZ103" s="13">
        <f ca="1">'13年1-9支出明细'!V98/9*12</f>
        <v>0</v>
      </c>
      <c r="BA103" s="13">
        <f t="shared" si="225"/>
        <v>0</v>
      </c>
      <c r="BB103" s="43">
        <f t="shared" si="163"/>
        <v>0</v>
      </c>
      <c r="BC103" s="13">
        <f ca="1">'13年1-9支出明细'!W98/9*12</f>
        <v>0</v>
      </c>
      <c r="BD103" s="13">
        <f t="shared" si="226"/>
        <v>0</v>
      </c>
      <c r="BE103" s="43">
        <f t="shared" si="164"/>
        <v>0</v>
      </c>
      <c r="BF103" s="13">
        <f ca="1">'13年1-9支出明细'!X98/9*12</f>
        <v>0</v>
      </c>
      <c r="BG103" s="13">
        <f t="shared" si="227"/>
        <v>0</v>
      </c>
      <c r="BH103" s="43">
        <f t="shared" si="165"/>
        <v>0</v>
      </c>
      <c r="BI103" s="13">
        <f ca="1">'13年1-9支出明细'!Y98/9*12</f>
        <v>0</v>
      </c>
      <c r="BJ103" s="13">
        <f t="shared" si="228"/>
        <v>0</v>
      </c>
      <c r="BK103" s="43">
        <f t="shared" si="166"/>
        <v>0</v>
      </c>
      <c r="BL103" s="13">
        <f ca="1">'13年1-9支出明细'!Z98/9*12</f>
        <v>0</v>
      </c>
      <c r="BM103" s="13">
        <f ca="1">Sheet2!EP97+Sheet2!V97</f>
        <v>54636.24</v>
      </c>
      <c r="BN103" s="13">
        <f t="shared" si="229"/>
        <v>0</v>
      </c>
      <c r="BO103" s="43">
        <f t="shared" si="167"/>
        <v>0</v>
      </c>
      <c r="BP103" s="13">
        <f ca="1">'13年1-9支出明细'!AB98/9*12</f>
        <v>3459.9466666666667</v>
      </c>
      <c r="BQ103" s="13">
        <f t="shared" si="230"/>
        <v>4208.685341301275</v>
      </c>
      <c r="BR103" s="43">
        <f t="shared" si="168"/>
        <v>7.633287789798784E-4</v>
      </c>
      <c r="BS103" s="13">
        <f ca="1">'13年1-9支出明细'!AC98/9*12</f>
        <v>69388.373333333337</v>
      </c>
      <c r="BT103" s="13">
        <f t="shared" si="231"/>
        <v>84404.141982363974</v>
      </c>
      <c r="BU103" s="43">
        <f t="shared" si="169"/>
        <v>6.1861603567144291E-2</v>
      </c>
      <c r="BV103" s="12">
        <f t="shared" si="269"/>
        <v>42765456.119999997</v>
      </c>
      <c r="BW103" s="30">
        <f t="shared" si="232"/>
        <v>52019977.65465755</v>
      </c>
      <c r="BX103" s="43">
        <f t="shared" si="170"/>
        <v>0.15990573605960115</v>
      </c>
      <c r="BY103" s="13">
        <f ca="1">'13年1-9支出明细'!AE98/9*12</f>
        <v>42765456.119999997</v>
      </c>
      <c r="BZ103" s="13">
        <f t="shared" si="233"/>
        <v>52019977.65465755</v>
      </c>
      <c r="CA103" s="43">
        <f t="shared" si="171"/>
        <v>0.18510760209694707</v>
      </c>
      <c r="CB103" s="13">
        <f ca="1">'13年1-9支出明细'!AF98/9*12</f>
        <v>0</v>
      </c>
      <c r="CC103" s="13">
        <f ca="1">Sheet2!BP97+Sheet2!ET97</f>
        <v>0</v>
      </c>
      <c r="CD103" s="13">
        <f t="shared" si="234"/>
        <v>0</v>
      </c>
      <c r="CE103" s="43">
        <f t="shared" si="172"/>
        <v>0</v>
      </c>
      <c r="CF103" s="12">
        <f t="shared" si="274"/>
        <v>0</v>
      </c>
      <c r="CG103" s="30">
        <f t="shared" si="235"/>
        <v>0</v>
      </c>
      <c r="CH103" s="43">
        <f t="shared" si="173"/>
        <v>0</v>
      </c>
      <c r="CI103" s="13">
        <f ca="1">'13年1-9支出明细'!AI98/9*12</f>
        <v>0</v>
      </c>
      <c r="CJ103" s="13">
        <f t="shared" si="236"/>
        <v>0</v>
      </c>
      <c r="CK103" s="43">
        <f t="shared" si="174"/>
        <v>0</v>
      </c>
      <c r="CL103" s="13">
        <f ca="1">'13年1-9支出明细'!AJ98/9*12</f>
        <v>0</v>
      </c>
      <c r="CM103" s="13">
        <f t="shared" si="237"/>
        <v>0</v>
      </c>
      <c r="CN103" s="43">
        <f t="shared" si="175"/>
        <v>0</v>
      </c>
      <c r="CO103" s="13">
        <f ca="1">'13年1-9支出明细'!AK98/9*12</f>
        <v>0</v>
      </c>
      <c r="CP103" s="13">
        <f t="shared" si="238"/>
        <v>0</v>
      </c>
      <c r="CQ103" s="43">
        <f t="shared" si="176"/>
        <v>0</v>
      </c>
      <c r="CR103" s="13">
        <f ca="1">'13年1-9支出明细'!AL98/9*12</f>
        <v>0</v>
      </c>
      <c r="CS103" s="13">
        <f t="shared" si="239"/>
        <v>0</v>
      </c>
      <c r="CT103" s="43">
        <f t="shared" si="177"/>
        <v>0</v>
      </c>
      <c r="CU103" s="13">
        <f ca="1">'13年1-9支出明细'!AM98/9*12</f>
        <v>0</v>
      </c>
      <c r="CV103" s="13">
        <f t="shared" si="240"/>
        <v>0</v>
      </c>
      <c r="CW103" s="43">
        <f t="shared" si="178"/>
        <v>0</v>
      </c>
      <c r="CX103" s="13">
        <f ca="1">'13年1-9支出明细'!AN98/9*12</f>
        <v>0</v>
      </c>
      <c r="CY103" s="13">
        <f t="shared" si="241"/>
        <v>0</v>
      </c>
      <c r="CZ103" s="14">
        <f t="shared" si="275"/>
        <v>0</v>
      </c>
      <c r="DA103" s="43">
        <f t="shared" si="179"/>
        <v>0</v>
      </c>
      <c r="DB103" s="13">
        <f ca="1">'13年1-9支出明细'!AP98/9*12</f>
        <v>0</v>
      </c>
      <c r="DC103" s="13">
        <f t="shared" si="242"/>
        <v>0</v>
      </c>
      <c r="DD103" s="43">
        <f t="shared" si="180"/>
        <v>0</v>
      </c>
      <c r="DE103" s="13">
        <f ca="1">'13年1-9支出明细'!AQ98/9*12</f>
        <v>0</v>
      </c>
      <c r="DF103" s="13">
        <f t="shared" si="243"/>
        <v>0</v>
      </c>
      <c r="DG103" s="43">
        <f t="shared" si="181"/>
        <v>0</v>
      </c>
      <c r="DH103" s="13">
        <f ca="1">'13年1-9支出明细'!AR98/9*12</f>
        <v>0</v>
      </c>
      <c r="DI103" s="13">
        <f ca="1">Sheet2!DK97+Sheet2!AH97</f>
        <v>0</v>
      </c>
      <c r="DJ103" s="13"/>
      <c r="DK103" s="43">
        <f t="shared" si="182"/>
        <v>0</v>
      </c>
      <c r="DL103" s="13">
        <f ca="1">'13年1-9支出明细'!AT98/9*12</f>
        <v>0</v>
      </c>
      <c r="DM103" s="13">
        <f t="shared" si="244"/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43">
        <f t="shared" si="183"/>
        <v>0</v>
      </c>
      <c r="DV103" s="13">
        <f ca="1">'13年1-9支出明细'!BB98/9*12</f>
        <v>0</v>
      </c>
      <c r="DW103" s="13">
        <f t="shared" si="245"/>
        <v>0</v>
      </c>
      <c r="DX103" s="43">
        <f t="shared" si="184"/>
        <v>0</v>
      </c>
      <c r="DY103" s="13">
        <f ca="1">'13年1-9支出明细'!BC98/9*12</f>
        <v>0</v>
      </c>
      <c r="DZ103" s="13">
        <f t="shared" si="246"/>
        <v>0</v>
      </c>
      <c r="EA103" s="43">
        <f t="shared" si="185"/>
        <v>0</v>
      </c>
      <c r="EB103" s="13">
        <f ca="1">'13年1-9支出明细'!BD98/9*12</f>
        <v>0</v>
      </c>
      <c r="EC103" s="13">
        <f t="shared" si="247"/>
        <v>0</v>
      </c>
      <c r="ED103" s="43">
        <f t="shared" si="186"/>
        <v>0</v>
      </c>
      <c r="EE103" s="13">
        <f ca="1">'13年1-9支出明细'!BE98/9*12</f>
        <v>0</v>
      </c>
      <c r="EF103" s="13">
        <f t="shared" si="248"/>
        <v>0</v>
      </c>
      <c r="EG103" s="13">
        <v>0</v>
      </c>
      <c r="EH103" s="43">
        <f t="shared" si="187"/>
        <v>0</v>
      </c>
      <c r="EI103" s="13">
        <f ca="1">'13年1-9支出明细'!BG98/9*12</f>
        <v>0</v>
      </c>
      <c r="EJ103" s="13">
        <f t="shared" si="249"/>
        <v>0</v>
      </c>
      <c r="EK103" s="43">
        <f t="shared" si="188"/>
        <v>0</v>
      </c>
      <c r="EL103" s="13">
        <f ca="1">'13年1-9支出明细'!BH98/9*12</f>
        <v>0</v>
      </c>
      <c r="EM103" s="13">
        <f t="shared" si="250"/>
        <v>0</v>
      </c>
      <c r="EN103" s="43">
        <f t="shared" si="189"/>
        <v>0</v>
      </c>
      <c r="EO103" s="13">
        <f ca="1">'13年1-9支出明细'!BI98/9*12</f>
        <v>0</v>
      </c>
      <c r="EP103" s="13">
        <f t="shared" si="251"/>
        <v>0</v>
      </c>
      <c r="EQ103" s="43">
        <f t="shared" si="190"/>
        <v>0</v>
      </c>
      <c r="ER103" s="13">
        <f ca="1">'13年1-9支出明细'!BJ98/9*12</f>
        <v>0</v>
      </c>
      <c r="ES103" s="13">
        <f t="shared" si="252"/>
        <v>0</v>
      </c>
      <c r="ET103" s="43">
        <f t="shared" si="191"/>
        <v>0</v>
      </c>
      <c r="EU103" s="13">
        <f ca="1">'13年1-9支出明细'!BK98/9*12</f>
        <v>0</v>
      </c>
      <c r="EV103" s="13">
        <f t="shared" si="253"/>
        <v>0</v>
      </c>
      <c r="EW103" s="43">
        <f t="shared" si="192"/>
        <v>0</v>
      </c>
      <c r="EX103" s="13">
        <f ca="1">'13年1-9支出明细'!BL98/9*12</f>
        <v>0</v>
      </c>
      <c r="EY103" s="13">
        <f t="shared" si="254"/>
        <v>0</v>
      </c>
      <c r="EZ103" s="43">
        <f t="shared" si="193"/>
        <v>0</v>
      </c>
      <c r="FA103" s="13">
        <f ca="1">'13年1-9支出明细'!BM98/9*12</f>
        <v>0</v>
      </c>
      <c r="FB103" s="13">
        <f t="shared" si="255"/>
        <v>0</v>
      </c>
      <c r="FC103" s="43">
        <f t="shared" si="194"/>
        <v>0</v>
      </c>
      <c r="FD103" s="13">
        <f ca="1">'13年1-9支出明细'!BN98/9*12</f>
        <v>0</v>
      </c>
      <c r="FE103" s="13">
        <f ca="1">Sheet2!EX97+Sheet2!BF97</f>
        <v>0</v>
      </c>
      <c r="FF103" s="13">
        <f t="shared" si="256"/>
        <v>0</v>
      </c>
      <c r="FG103" s="43">
        <f t="shared" si="195"/>
        <v>0</v>
      </c>
      <c r="FH103" s="13">
        <f ca="1">'13年1-9支出明细'!BP98/9*12</f>
        <v>0</v>
      </c>
      <c r="FI103" s="13">
        <f t="shared" si="257"/>
        <v>0</v>
      </c>
      <c r="FJ103" s="43">
        <f t="shared" si="196"/>
        <v>0</v>
      </c>
      <c r="FK103" s="13">
        <f ca="1">'13年1-9支出明细'!BQ98/9*12</f>
        <v>0</v>
      </c>
      <c r="FL103" s="13">
        <f t="shared" si="258"/>
        <v>0</v>
      </c>
      <c r="FM103" s="43">
        <f t="shared" si="197"/>
        <v>0</v>
      </c>
      <c r="FN103" s="13">
        <f ca="1">'13年1-9支出明细'!BR98/9*12</f>
        <v>0</v>
      </c>
      <c r="FO103" s="13">
        <f ca="1">Sheet2!FC13+Sheet2!BJ13</f>
        <v>0</v>
      </c>
      <c r="FP103" s="13"/>
      <c r="FQ103" s="43"/>
      <c r="FR103" s="13">
        <f ca="1">'13年1-9支出明细'!BT98/9*12</f>
        <v>0</v>
      </c>
      <c r="FS103" s="13">
        <f t="shared" si="259"/>
        <v>0</v>
      </c>
      <c r="FT103" s="43">
        <f t="shared" si="198"/>
        <v>0</v>
      </c>
      <c r="FU103" s="12">
        <f ca="1">'13年1-9支出明细'!BU98/9*12</f>
        <v>7733.16</v>
      </c>
      <c r="FV103" s="12">
        <f t="shared" si="260"/>
        <v>9406.6297170102898</v>
      </c>
      <c r="FW103" s="43">
        <f t="shared" si="199"/>
        <v>2.6727898040630597E-4</v>
      </c>
      <c r="FX103" s="12">
        <f ca="1">'13年1-9支出明细'!BV98/9*12</f>
        <v>0</v>
      </c>
      <c r="FY103" s="12">
        <f t="shared" si="261"/>
        <v>0</v>
      </c>
      <c r="FZ103" s="43">
        <f t="shared" si="200"/>
        <v>0</v>
      </c>
      <c r="GA103" s="12">
        <f ca="1">'13年1-9支出明细'!BW98/9*12</f>
        <v>0</v>
      </c>
      <c r="GB103" s="12">
        <f t="shared" si="262"/>
        <v>0</v>
      </c>
      <c r="GC103" s="43">
        <f t="shared" si="201"/>
        <v>0</v>
      </c>
      <c r="GD103" s="12">
        <f ca="1">'13年1-9支出明细'!BX98/9*12</f>
        <v>0</v>
      </c>
      <c r="GE103" s="12">
        <f t="shared" si="263"/>
        <v>0</v>
      </c>
      <c r="GF103" s="43">
        <f t="shared" si="202"/>
        <v>0</v>
      </c>
      <c r="GG103" s="27">
        <f t="shared" si="276"/>
        <v>0</v>
      </c>
      <c r="GH103" s="27">
        <f t="shared" si="264"/>
        <v>0</v>
      </c>
      <c r="GI103" s="43">
        <f t="shared" si="203"/>
        <v>0</v>
      </c>
      <c r="GJ103" s="13">
        <f ca="1">'13年1-9支出明细'!BZ98/9*12</f>
        <v>0</v>
      </c>
      <c r="GK103" s="13">
        <f t="shared" si="265"/>
        <v>0</v>
      </c>
      <c r="GL103" s="43">
        <f t="shared" si="204"/>
        <v>0</v>
      </c>
      <c r="GM103" s="13">
        <f ca="1">'13年1-9支出明细'!CA98/9*12</f>
        <v>0</v>
      </c>
      <c r="GN103" s="13">
        <f t="shared" si="266"/>
        <v>0</v>
      </c>
      <c r="GO103" s="43">
        <f t="shared" si="205"/>
        <v>0</v>
      </c>
      <c r="GP103" s="13">
        <f ca="1">'13年1-9支出明细'!CB98/9*12</f>
        <v>0</v>
      </c>
      <c r="GQ103" s="13"/>
      <c r="GR103" s="40"/>
      <c r="GS103" s="13">
        <f ca="1">'13年1-9支出明细'!CC98/9*12</f>
        <v>0</v>
      </c>
      <c r="GT103" s="13">
        <f t="shared" si="267"/>
        <v>0</v>
      </c>
      <c r="GU103" s="43">
        <f t="shared" si="206"/>
        <v>0</v>
      </c>
      <c r="GV103" s="13">
        <f ca="1">'13年1-9支出明细'!CD98/9*12</f>
        <v>0</v>
      </c>
      <c r="GW103" s="13">
        <f t="shared" si="268"/>
        <v>0</v>
      </c>
      <c r="GX103" s="56">
        <f t="shared" si="207"/>
        <v>0</v>
      </c>
    </row>
    <row r="104" spans="1:206">
      <c r="A104" s="18">
        <v>307</v>
      </c>
      <c r="B104" s="3" t="s">
        <v>577</v>
      </c>
      <c r="C104" s="3" t="s">
        <v>393</v>
      </c>
      <c r="D104" s="12">
        <f t="shared" si="272"/>
        <v>16401141.320000002</v>
      </c>
      <c r="E104" s="12">
        <f t="shared" si="273"/>
        <v>0</v>
      </c>
      <c r="F104" s="13">
        <v>0</v>
      </c>
      <c r="G104" s="26">
        <f t="shared" si="208"/>
        <v>0</v>
      </c>
      <c r="H104" s="40">
        <f t="shared" si="209"/>
        <v>0</v>
      </c>
      <c r="I104" s="13">
        <v>0</v>
      </c>
      <c r="J104" s="13">
        <f t="shared" si="210"/>
        <v>0</v>
      </c>
      <c r="K104" s="40">
        <f t="shared" si="149"/>
        <v>0</v>
      </c>
      <c r="L104" s="13">
        <v>0</v>
      </c>
      <c r="M104" s="13">
        <f t="shared" si="211"/>
        <v>0</v>
      </c>
      <c r="N104" s="40">
        <f t="shared" si="150"/>
        <v>0</v>
      </c>
      <c r="O104" s="13">
        <f ca="1">'13年1-9支出明细'!I99/9*12</f>
        <v>0</v>
      </c>
      <c r="P104" s="13">
        <v>0</v>
      </c>
      <c r="Q104" s="13">
        <f t="shared" si="212"/>
        <v>0</v>
      </c>
      <c r="R104" s="43">
        <f t="shared" si="151"/>
        <v>0</v>
      </c>
      <c r="S104" s="13">
        <f ca="1">'13年1-9支出明细'!K99/9*12</f>
        <v>0</v>
      </c>
      <c r="T104" s="13">
        <f t="shared" si="213"/>
        <v>0</v>
      </c>
      <c r="U104" s="43">
        <f t="shared" si="152"/>
        <v>0</v>
      </c>
      <c r="V104" s="13">
        <f ca="1">'13年1-9支出明细'!L99/9*12</f>
        <v>0</v>
      </c>
      <c r="W104" s="13">
        <f t="shared" si="214"/>
        <v>0</v>
      </c>
      <c r="X104" s="43">
        <f t="shared" si="153"/>
        <v>0</v>
      </c>
      <c r="Y104" s="13">
        <f ca="1">'13年1-9支出明细'!M99/9*12</f>
        <v>0</v>
      </c>
      <c r="Z104" s="13">
        <f t="shared" si="215"/>
        <v>0</v>
      </c>
      <c r="AA104" s="43">
        <f t="shared" si="154"/>
        <v>0</v>
      </c>
      <c r="AB104" s="13">
        <f ca="1">'13年1-9支出明细'!N99/9*12</f>
        <v>0</v>
      </c>
      <c r="AC104" s="13">
        <f t="shared" si="216"/>
        <v>0</v>
      </c>
      <c r="AD104" s="43">
        <f t="shared" si="155"/>
        <v>0</v>
      </c>
      <c r="AE104" s="13">
        <f ca="1">'13年1-9支出明细'!O99/9*12</f>
        <v>0</v>
      </c>
      <c r="AF104" s="13">
        <f t="shared" si="217"/>
        <v>0</v>
      </c>
      <c r="AG104" s="43">
        <f t="shared" si="156"/>
        <v>0</v>
      </c>
      <c r="AH104" s="13">
        <f ca="1">'13年1-9支出明细'!P99/9*12</f>
        <v>0</v>
      </c>
      <c r="AI104" s="13">
        <f t="shared" si="218"/>
        <v>0</v>
      </c>
      <c r="AJ104" s="43">
        <f t="shared" si="157"/>
        <v>0</v>
      </c>
      <c r="AK104" s="13">
        <f ca="1">'13年1-9支出明细'!Q99/9*12</f>
        <v>0</v>
      </c>
      <c r="AL104" s="13">
        <f t="shared" si="219"/>
        <v>0</v>
      </c>
      <c r="AM104" s="43">
        <f t="shared" si="158"/>
        <v>0</v>
      </c>
      <c r="AN104" s="13">
        <f ca="1">'13年1-9支出明细'!R99/9*12</f>
        <v>0</v>
      </c>
      <c r="AO104" s="13">
        <f t="shared" si="220"/>
        <v>0</v>
      </c>
      <c r="AP104" s="43">
        <f t="shared" si="159"/>
        <v>0</v>
      </c>
      <c r="AQ104" s="13">
        <f ca="1">'13年1-9支出明细'!S99/9*12</f>
        <v>0</v>
      </c>
      <c r="AR104" s="13">
        <f t="shared" si="221"/>
        <v>0</v>
      </c>
      <c r="AS104" s="43">
        <f t="shared" si="160"/>
        <v>0</v>
      </c>
      <c r="AT104" s="12">
        <f t="shared" si="222"/>
        <v>1387.5066666666667</v>
      </c>
      <c r="AU104" s="31">
        <f t="shared" si="223"/>
        <v>1687.765602058739</v>
      </c>
      <c r="AV104" s="43">
        <f t="shared" si="161"/>
        <v>1.3290953067497935E-5</v>
      </c>
      <c r="AW104" s="13">
        <f ca="1">'13年1-9支出明细'!U99/9*12</f>
        <v>0</v>
      </c>
      <c r="AX104" s="13">
        <f t="shared" si="224"/>
        <v>0</v>
      </c>
      <c r="AY104" s="43">
        <f t="shared" si="162"/>
        <v>0</v>
      </c>
      <c r="AZ104" s="13">
        <f ca="1">'13年1-9支出明细'!V99/9*12</f>
        <v>0</v>
      </c>
      <c r="BA104" s="13">
        <f t="shared" si="225"/>
        <v>0</v>
      </c>
      <c r="BB104" s="43">
        <f t="shared" si="163"/>
        <v>0</v>
      </c>
      <c r="BC104" s="13">
        <f ca="1">'13年1-9支出明细'!W99/9*12</f>
        <v>0</v>
      </c>
      <c r="BD104" s="13">
        <f t="shared" si="226"/>
        <v>0</v>
      </c>
      <c r="BE104" s="43">
        <f t="shared" si="164"/>
        <v>0</v>
      </c>
      <c r="BF104" s="13">
        <f ca="1">'13年1-9支出明细'!X99/9*12</f>
        <v>0</v>
      </c>
      <c r="BG104" s="13">
        <f t="shared" si="227"/>
        <v>0</v>
      </c>
      <c r="BH104" s="43">
        <f t="shared" si="165"/>
        <v>0</v>
      </c>
      <c r="BI104" s="13">
        <f ca="1">'13年1-9支出明细'!Y99/9*12</f>
        <v>0</v>
      </c>
      <c r="BJ104" s="13">
        <f t="shared" si="228"/>
        <v>0</v>
      </c>
      <c r="BK104" s="43">
        <f t="shared" si="166"/>
        <v>0</v>
      </c>
      <c r="BL104" s="13">
        <f ca="1">'13年1-9支出明细'!Z99/9*12</f>
        <v>126.66666666666666</v>
      </c>
      <c r="BM104" s="13">
        <f ca="1">Sheet2!EP98+Sheet2!V98</f>
        <v>1260.8399999999999</v>
      </c>
      <c r="BN104" s="13">
        <f t="shared" si="229"/>
        <v>154.07756089636106</v>
      </c>
      <c r="BO104" s="43">
        <f t="shared" si="167"/>
        <v>1.4322415188185702E-6</v>
      </c>
      <c r="BP104" s="13">
        <f ca="1">'13年1-9支出明细'!AB99/9*12</f>
        <v>1381.12</v>
      </c>
      <c r="BQ104" s="13">
        <f t="shared" si="230"/>
        <v>1679.9968492514381</v>
      </c>
      <c r="BR104" s="43">
        <f t="shared" si="168"/>
        <v>3.0470083639767744E-4</v>
      </c>
      <c r="BS104" s="13">
        <f ca="1">'13年1-9支出明细'!AC99/9*12</f>
        <v>300</v>
      </c>
      <c r="BT104" s="13">
        <f t="shared" si="231"/>
        <v>364.9205389650657</v>
      </c>
      <c r="BU104" s="43">
        <f t="shared" si="169"/>
        <v>2.6745807948243136E-4</v>
      </c>
      <c r="BV104" s="12">
        <f t="shared" si="269"/>
        <v>16397348.173333336</v>
      </c>
      <c r="BW104" s="30">
        <f t="shared" si="232"/>
        <v>19945763.776702121</v>
      </c>
      <c r="BX104" s="43">
        <f t="shared" si="170"/>
        <v>6.131186866626652E-2</v>
      </c>
      <c r="BY104" s="13">
        <f ca="1">'13年1-9支出明细'!AE99/9*12</f>
        <v>16397348.173333336</v>
      </c>
      <c r="BZ104" s="13">
        <f t="shared" si="233"/>
        <v>19945763.776702121</v>
      </c>
      <c r="CA104" s="43">
        <f t="shared" si="171"/>
        <v>7.0974896014145195E-2</v>
      </c>
      <c r="CB104" s="13">
        <f ca="1">'13年1-9支出明细'!AF99/9*12</f>
        <v>0</v>
      </c>
      <c r="CC104" s="13">
        <f ca="1">Sheet2!BP98+Sheet2!ET98</f>
        <v>0</v>
      </c>
      <c r="CD104" s="13">
        <f t="shared" si="234"/>
        <v>0</v>
      </c>
      <c r="CE104" s="43">
        <f t="shared" si="172"/>
        <v>0</v>
      </c>
      <c r="CF104" s="12">
        <f t="shared" si="274"/>
        <v>0</v>
      </c>
      <c r="CG104" s="30">
        <f t="shared" si="235"/>
        <v>0</v>
      </c>
      <c r="CH104" s="43">
        <f t="shared" si="173"/>
        <v>0</v>
      </c>
      <c r="CI104" s="13">
        <f ca="1">'13年1-9支出明细'!AI99/9*12</f>
        <v>0</v>
      </c>
      <c r="CJ104" s="13">
        <f t="shared" si="236"/>
        <v>0</v>
      </c>
      <c r="CK104" s="43">
        <f t="shared" si="174"/>
        <v>0</v>
      </c>
      <c r="CL104" s="13">
        <f ca="1">'13年1-9支出明细'!AJ99/9*12</f>
        <v>0</v>
      </c>
      <c r="CM104" s="13">
        <f t="shared" si="237"/>
        <v>0</v>
      </c>
      <c r="CN104" s="43">
        <f t="shared" si="175"/>
        <v>0</v>
      </c>
      <c r="CO104" s="13">
        <f ca="1">'13年1-9支出明细'!AK99/9*12</f>
        <v>0</v>
      </c>
      <c r="CP104" s="13">
        <f t="shared" si="238"/>
        <v>0</v>
      </c>
      <c r="CQ104" s="43">
        <f t="shared" si="176"/>
        <v>0</v>
      </c>
      <c r="CR104" s="13">
        <f ca="1">'13年1-9支出明细'!AL99/9*12</f>
        <v>0</v>
      </c>
      <c r="CS104" s="13">
        <f t="shared" si="239"/>
        <v>0</v>
      </c>
      <c r="CT104" s="43">
        <f t="shared" si="177"/>
        <v>0</v>
      </c>
      <c r="CU104" s="13">
        <f ca="1">'13年1-9支出明细'!AM99/9*12</f>
        <v>0</v>
      </c>
      <c r="CV104" s="13">
        <f t="shared" si="240"/>
        <v>0</v>
      </c>
      <c r="CW104" s="43">
        <f t="shared" si="178"/>
        <v>0</v>
      </c>
      <c r="CX104" s="13">
        <f ca="1">'13年1-9支出明细'!AN99/9*12</f>
        <v>0</v>
      </c>
      <c r="CY104" s="13">
        <f t="shared" si="241"/>
        <v>0</v>
      </c>
      <c r="CZ104" s="14">
        <f t="shared" si="275"/>
        <v>0</v>
      </c>
      <c r="DA104" s="43">
        <f t="shared" si="179"/>
        <v>0</v>
      </c>
      <c r="DB104" s="13">
        <f ca="1">'13年1-9支出明细'!AP99/9*12</f>
        <v>0</v>
      </c>
      <c r="DC104" s="13">
        <f t="shared" si="242"/>
        <v>0</v>
      </c>
      <c r="DD104" s="43">
        <f t="shared" si="180"/>
        <v>0</v>
      </c>
      <c r="DE104" s="13">
        <f ca="1">'13年1-9支出明细'!AQ99/9*12</f>
        <v>0</v>
      </c>
      <c r="DF104" s="13">
        <f t="shared" si="243"/>
        <v>0</v>
      </c>
      <c r="DG104" s="43">
        <f t="shared" si="181"/>
        <v>0</v>
      </c>
      <c r="DH104" s="13">
        <f ca="1">'13年1-9支出明细'!AR99/9*12</f>
        <v>0</v>
      </c>
      <c r="DI104" s="13">
        <f ca="1">Sheet2!DK98+Sheet2!AH98</f>
        <v>0</v>
      </c>
      <c r="DJ104" s="13"/>
      <c r="DK104" s="43">
        <f t="shared" si="182"/>
        <v>0</v>
      </c>
      <c r="DL104" s="13">
        <f ca="1">'13年1-9支出明细'!AT99/9*12</f>
        <v>0</v>
      </c>
      <c r="DM104" s="13">
        <f t="shared" si="244"/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43">
        <f t="shared" si="183"/>
        <v>0</v>
      </c>
      <c r="DV104" s="13">
        <f ca="1">'13年1-9支出明细'!BB99/9*12</f>
        <v>0</v>
      </c>
      <c r="DW104" s="13">
        <f t="shared" si="245"/>
        <v>0</v>
      </c>
      <c r="DX104" s="43">
        <f t="shared" si="184"/>
        <v>0</v>
      </c>
      <c r="DY104" s="13">
        <f ca="1">'13年1-9支出明细'!BC99/9*12</f>
        <v>0</v>
      </c>
      <c r="DZ104" s="13">
        <f t="shared" si="246"/>
        <v>0</v>
      </c>
      <c r="EA104" s="43">
        <f t="shared" si="185"/>
        <v>0</v>
      </c>
      <c r="EB104" s="13">
        <f ca="1">'13年1-9支出明细'!BD99/9*12</f>
        <v>0</v>
      </c>
      <c r="EC104" s="13">
        <f t="shared" si="247"/>
        <v>0</v>
      </c>
      <c r="ED104" s="43">
        <f t="shared" si="186"/>
        <v>0</v>
      </c>
      <c r="EE104" s="13">
        <f ca="1">'13年1-9支出明细'!BE99/9*12</f>
        <v>0</v>
      </c>
      <c r="EF104" s="13">
        <f t="shared" si="248"/>
        <v>0</v>
      </c>
      <c r="EG104" s="13">
        <f ca="1">Sheet2!DZ98+Sheet2!AV98</f>
        <v>0</v>
      </c>
      <c r="EH104" s="43">
        <f t="shared" si="187"/>
        <v>0</v>
      </c>
      <c r="EI104" s="13">
        <f ca="1">'13年1-9支出明细'!BG99/9*12</f>
        <v>0</v>
      </c>
      <c r="EJ104" s="13">
        <f t="shared" si="249"/>
        <v>0</v>
      </c>
      <c r="EK104" s="43">
        <f t="shared" si="188"/>
        <v>0</v>
      </c>
      <c r="EL104" s="13">
        <f ca="1">'13年1-9支出明细'!BH99/9*12</f>
        <v>0</v>
      </c>
      <c r="EM104" s="13">
        <f t="shared" si="250"/>
        <v>0</v>
      </c>
      <c r="EN104" s="43">
        <f t="shared" si="189"/>
        <v>0</v>
      </c>
      <c r="EO104" s="13">
        <f ca="1">'13年1-9支出明细'!BI99/9*12</f>
        <v>0</v>
      </c>
      <c r="EP104" s="13">
        <f t="shared" si="251"/>
        <v>0</v>
      </c>
      <c r="EQ104" s="43">
        <f t="shared" si="190"/>
        <v>0</v>
      </c>
      <c r="ER104" s="13">
        <f ca="1">'13年1-9支出明细'!BJ99/9*12</f>
        <v>0</v>
      </c>
      <c r="ES104" s="13">
        <f t="shared" si="252"/>
        <v>0</v>
      </c>
      <c r="ET104" s="43">
        <f t="shared" si="191"/>
        <v>0</v>
      </c>
      <c r="EU104" s="13">
        <f ca="1">'13年1-9支出明细'!BK99/9*12</f>
        <v>0</v>
      </c>
      <c r="EV104" s="13">
        <f t="shared" si="253"/>
        <v>0</v>
      </c>
      <c r="EW104" s="43">
        <f t="shared" si="192"/>
        <v>0</v>
      </c>
      <c r="EX104" s="13">
        <f ca="1">'13年1-9支出明细'!BL99/9*12</f>
        <v>0</v>
      </c>
      <c r="EY104" s="13">
        <f t="shared" si="254"/>
        <v>0</v>
      </c>
      <c r="EZ104" s="43">
        <f t="shared" si="193"/>
        <v>0</v>
      </c>
      <c r="FA104" s="13">
        <f ca="1">'13年1-9支出明细'!BM99/9*12</f>
        <v>0</v>
      </c>
      <c r="FB104" s="13">
        <f t="shared" si="255"/>
        <v>0</v>
      </c>
      <c r="FC104" s="43">
        <f t="shared" si="194"/>
        <v>0</v>
      </c>
      <c r="FD104" s="13">
        <f ca="1">'13年1-9支出明细'!BN99/9*12</f>
        <v>0</v>
      </c>
      <c r="FE104" s="13">
        <f ca="1">Sheet2!EX98+Sheet2!BF98</f>
        <v>0</v>
      </c>
      <c r="FF104" s="13">
        <f t="shared" si="256"/>
        <v>0</v>
      </c>
      <c r="FG104" s="43">
        <f t="shared" si="195"/>
        <v>0</v>
      </c>
      <c r="FH104" s="13">
        <f ca="1">'13年1-9支出明细'!BP99/9*12</f>
        <v>0</v>
      </c>
      <c r="FI104" s="13">
        <f t="shared" si="257"/>
        <v>0</v>
      </c>
      <c r="FJ104" s="43">
        <f t="shared" si="196"/>
        <v>0</v>
      </c>
      <c r="FK104" s="13">
        <f ca="1">'13年1-9支出明细'!BQ99/9*12</f>
        <v>0</v>
      </c>
      <c r="FL104" s="13">
        <f t="shared" si="258"/>
        <v>0</v>
      </c>
      <c r="FM104" s="43">
        <f t="shared" si="197"/>
        <v>0</v>
      </c>
      <c r="FN104" s="13">
        <f ca="1">'13年1-9支出明细'!BR99/9*12</f>
        <v>0</v>
      </c>
      <c r="FO104" s="13">
        <f ca="1">Sheet2!FC14+Sheet2!BJ14</f>
        <v>0</v>
      </c>
      <c r="FP104" s="13"/>
      <c r="FQ104" s="43"/>
      <c r="FR104" s="13">
        <f ca="1">'13年1-9支出明细'!BT99/9*12</f>
        <v>0</v>
      </c>
      <c r="FS104" s="13">
        <f t="shared" si="259"/>
        <v>0</v>
      </c>
      <c r="FT104" s="43">
        <f t="shared" si="198"/>
        <v>0</v>
      </c>
      <c r="FU104" s="12">
        <f ca="1">'13年1-9支出明细'!BU99/9*12</f>
        <v>2405.64</v>
      </c>
      <c r="FV104" s="12">
        <f t="shared" si="260"/>
        <v>2926.2248178530685</v>
      </c>
      <c r="FW104" s="43">
        <f t="shared" si="199"/>
        <v>8.3145442021712463E-5</v>
      </c>
      <c r="FX104" s="12">
        <f ca="1">'13年1-9支出明细'!BV99/9*12</f>
        <v>0</v>
      </c>
      <c r="FY104" s="12">
        <f t="shared" si="261"/>
        <v>0</v>
      </c>
      <c r="FZ104" s="43">
        <f t="shared" si="200"/>
        <v>0</v>
      </c>
      <c r="GA104" s="12">
        <f ca="1">'13年1-9支出明细'!BW99/9*12</f>
        <v>0</v>
      </c>
      <c r="GB104" s="12">
        <f t="shared" si="262"/>
        <v>0</v>
      </c>
      <c r="GC104" s="43">
        <f t="shared" si="201"/>
        <v>0</v>
      </c>
      <c r="GD104" s="12">
        <f ca="1">'13年1-9支出明细'!BX99/9*12</f>
        <v>0</v>
      </c>
      <c r="GE104" s="12">
        <f t="shared" si="263"/>
        <v>0</v>
      </c>
      <c r="GF104" s="43">
        <f t="shared" si="202"/>
        <v>0</v>
      </c>
      <c r="GG104" s="27">
        <f t="shared" si="276"/>
        <v>0</v>
      </c>
      <c r="GH104" s="27">
        <f t="shared" si="264"/>
        <v>0</v>
      </c>
      <c r="GI104" s="43">
        <f t="shared" si="203"/>
        <v>0</v>
      </c>
      <c r="GJ104" s="13">
        <f ca="1">'13年1-9支出明细'!BZ99/9*12</f>
        <v>0</v>
      </c>
      <c r="GK104" s="13">
        <f t="shared" si="265"/>
        <v>0</v>
      </c>
      <c r="GL104" s="43">
        <f t="shared" si="204"/>
        <v>0</v>
      </c>
      <c r="GM104" s="13">
        <f ca="1">'13年1-9支出明细'!CA99/9*12</f>
        <v>0</v>
      </c>
      <c r="GN104" s="13">
        <f t="shared" si="266"/>
        <v>0</v>
      </c>
      <c r="GO104" s="43">
        <f t="shared" si="205"/>
        <v>0</v>
      </c>
      <c r="GP104" s="13">
        <f ca="1">'13年1-9支出明细'!CB99/9*12</f>
        <v>0</v>
      </c>
      <c r="GQ104" s="13"/>
      <c r="GR104" s="40"/>
      <c r="GS104" s="13">
        <f ca="1">'13年1-9支出明细'!CC99/9*12</f>
        <v>0</v>
      </c>
      <c r="GT104" s="13">
        <f t="shared" si="267"/>
        <v>0</v>
      </c>
      <c r="GU104" s="43">
        <f t="shared" si="206"/>
        <v>0</v>
      </c>
      <c r="GV104" s="13">
        <f ca="1">'13年1-9支出明细'!CD99/9*12</f>
        <v>0</v>
      </c>
      <c r="GW104" s="13">
        <f t="shared" si="268"/>
        <v>0</v>
      </c>
      <c r="GX104" s="56">
        <f t="shared" si="207"/>
        <v>0</v>
      </c>
    </row>
    <row r="105" spans="1:206">
      <c r="A105" s="18">
        <v>308</v>
      </c>
      <c r="B105" s="3" t="s">
        <v>578</v>
      </c>
      <c r="C105" s="3" t="s">
        <v>394</v>
      </c>
      <c r="D105" s="12">
        <f t="shared" si="272"/>
        <v>180592.59666666671</v>
      </c>
      <c r="E105" s="12">
        <f t="shared" si="273"/>
        <v>0</v>
      </c>
      <c r="F105" s="13">
        <v>0</v>
      </c>
      <c r="G105" s="26">
        <f t="shared" si="208"/>
        <v>0</v>
      </c>
      <c r="H105" s="40">
        <f t="shared" si="209"/>
        <v>0</v>
      </c>
      <c r="I105" s="13">
        <v>0</v>
      </c>
      <c r="J105" s="13">
        <f t="shared" si="210"/>
        <v>0</v>
      </c>
      <c r="K105" s="40">
        <f t="shared" si="149"/>
        <v>0</v>
      </c>
      <c r="L105" s="13">
        <v>0</v>
      </c>
      <c r="M105" s="13">
        <f t="shared" si="211"/>
        <v>0</v>
      </c>
      <c r="N105" s="40">
        <f t="shared" si="150"/>
        <v>0</v>
      </c>
      <c r="O105" s="13">
        <f ca="1">'13年1-9支出明细'!I100/9*12</f>
        <v>0</v>
      </c>
      <c r="P105" s="13">
        <v>0</v>
      </c>
      <c r="Q105" s="13">
        <f t="shared" si="212"/>
        <v>0</v>
      </c>
      <c r="R105" s="43">
        <f t="shared" si="151"/>
        <v>0</v>
      </c>
      <c r="S105" s="13">
        <f ca="1">'13年1-9支出明细'!K100/9*12</f>
        <v>0</v>
      </c>
      <c r="T105" s="13">
        <f t="shared" si="213"/>
        <v>0</v>
      </c>
      <c r="U105" s="43">
        <f t="shared" si="152"/>
        <v>0</v>
      </c>
      <c r="V105" s="13">
        <f ca="1">'13年1-9支出明细'!L100/9*12</f>
        <v>0</v>
      </c>
      <c r="W105" s="13">
        <f t="shared" si="214"/>
        <v>0</v>
      </c>
      <c r="X105" s="43">
        <f t="shared" si="153"/>
        <v>0</v>
      </c>
      <c r="Y105" s="13">
        <f ca="1">'13年1-9支出明细'!M100/9*12</f>
        <v>0</v>
      </c>
      <c r="Z105" s="13">
        <f t="shared" si="215"/>
        <v>0</v>
      </c>
      <c r="AA105" s="43">
        <f t="shared" si="154"/>
        <v>0</v>
      </c>
      <c r="AB105" s="13">
        <f ca="1">'13年1-9支出明细'!N100/9*12</f>
        <v>0</v>
      </c>
      <c r="AC105" s="13">
        <f t="shared" si="216"/>
        <v>0</v>
      </c>
      <c r="AD105" s="43">
        <f t="shared" si="155"/>
        <v>0</v>
      </c>
      <c r="AE105" s="13">
        <f ca="1">'13年1-9支出明细'!O100/9*12</f>
        <v>0</v>
      </c>
      <c r="AF105" s="13">
        <f t="shared" si="217"/>
        <v>0</v>
      </c>
      <c r="AG105" s="43">
        <f t="shared" si="156"/>
        <v>0</v>
      </c>
      <c r="AH105" s="13">
        <f ca="1">'13年1-9支出明细'!P100/9*12</f>
        <v>0</v>
      </c>
      <c r="AI105" s="13">
        <f t="shared" si="218"/>
        <v>0</v>
      </c>
      <c r="AJ105" s="43">
        <f t="shared" si="157"/>
        <v>0</v>
      </c>
      <c r="AK105" s="13">
        <f ca="1">'13年1-9支出明细'!Q100/9*12</f>
        <v>0</v>
      </c>
      <c r="AL105" s="13">
        <f t="shared" si="219"/>
        <v>0</v>
      </c>
      <c r="AM105" s="43">
        <f t="shared" si="158"/>
        <v>0</v>
      </c>
      <c r="AN105" s="13">
        <f ca="1">'13年1-9支出明细'!R100/9*12</f>
        <v>0</v>
      </c>
      <c r="AO105" s="13">
        <f t="shared" si="220"/>
        <v>0</v>
      </c>
      <c r="AP105" s="43">
        <f t="shared" si="159"/>
        <v>0</v>
      </c>
      <c r="AQ105" s="13">
        <f ca="1">'13年1-9支出明细'!S100/9*12</f>
        <v>0</v>
      </c>
      <c r="AR105" s="13">
        <f t="shared" si="221"/>
        <v>0</v>
      </c>
      <c r="AS105" s="43">
        <f t="shared" si="160"/>
        <v>0</v>
      </c>
      <c r="AT105" s="12">
        <f t="shared" si="222"/>
        <v>719.8900000000001</v>
      </c>
      <c r="AU105" s="31">
        <f t="shared" si="223"/>
        <v>875.67548931853719</v>
      </c>
      <c r="AV105" s="43">
        <f t="shared" si="161"/>
        <v>6.8958401668420256E-6</v>
      </c>
      <c r="AW105" s="13">
        <f ca="1">'13年1-9支出明细'!U100/9*12</f>
        <v>0</v>
      </c>
      <c r="AX105" s="13">
        <f t="shared" si="224"/>
        <v>0</v>
      </c>
      <c r="AY105" s="43">
        <f t="shared" si="162"/>
        <v>0</v>
      </c>
      <c r="AZ105" s="13">
        <f ca="1">'13年1-9支出明细'!V100/9*12</f>
        <v>0</v>
      </c>
      <c r="BA105" s="13">
        <f t="shared" si="225"/>
        <v>0</v>
      </c>
      <c r="BB105" s="43">
        <f t="shared" si="163"/>
        <v>0</v>
      </c>
      <c r="BC105" s="13">
        <f ca="1">'13年1-9支出明细'!W100/9*12</f>
        <v>0</v>
      </c>
      <c r="BD105" s="13">
        <f t="shared" si="226"/>
        <v>0</v>
      </c>
      <c r="BE105" s="43">
        <f t="shared" si="164"/>
        <v>0</v>
      </c>
      <c r="BF105" s="13">
        <f ca="1">'13年1-9支出明细'!X100/9*12</f>
        <v>306.66666666666669</v>
      </c>
      <c r="BG105" s="13">
        <f t="shared" si="227"/>
        <v>373.02988427540055</v>
      </c>
      <c r="BH105" s="43">
        <f t="shared" si="165"/>
        <v>4.5116334331574739E-4</v>
      </c>
      <c r="BI105" s="13">
        <f ca="1">'13年1-9支出明细'!Y100/9*12</f>
        <v>20.613333333333333</v>
      </c>
      <c r="BJ105" s="13">
        <f t="shared" si="228"/>
        <v>25.07409569955518</v>
      </c>
      <c r="BK105" s="43">
        <f t="shared" si="166"/>
        <v>1.0196991295271767E-5</v>
      </c>
      <c r="BL105" s="13">
        <f ca="1">'13年1-9支出明细'!Z100/9*12</f>
        <v>100</v>
      </c>
      <c r="BM105" s="13">
        <f ca="1">Sheet2!EP99+Sheet2!V99</f>
        <v>292.61</v>
      </c>
      <c r="BN105" s="13">
        <f t="shared" si="229"/>
        <v>121.6401796550219</v>
      </c>
      <c r="BO105" s="43">
        <f t="shared" si="167"/>
        <v>1.1307169885409765E-6</v>
      </c>
      <c r="BP105" s="13">
        <f ca="1">'13年1-9支出明细'!AB100/9*12</f>
        <v>390.14666666666665</v>
      </c>
      <c r="BQ105" s="13">
        <f t="shared" si="230"/>
        <v>474.57510625141276</v>
      </c>
      <c r="BR105" s="43">
        <f t="shared" si="168"/>
        <v>8.6073632740890879E-5</v>
      </c>
      <c r="BS105" s="13">
        <f ca="1">'13年1-9支出明细'!AC100/9*12</f>
        <v>0</v>
      </c>
      <c r="BT105" s="13">
        <f t="shared" si="231"/>
        <v>0</v>
      </c>
      <c r="BU105" s="43">
        <f t="shared" si="169"/>
        <v>0</v>
      </c>
      <c r="BV105" s="12">
        <f t="shared" si="269"/>
        <v>178224.38666666669</v>
      </c>
      <c r="BW105" s="30">
        <f t="shared" si="232"/>
        <v>216792.46413039422</v>
      </c>
      <c r="BX105" s="43">
        <f t="shared" si="170"/>
        <v>6.6640471818506361E-4</v>
      </c>
      <c r="BY105" s="13">
        <f ca="1">'13年1-9支出明细'!AE100/9*12</f>
        <v>178224.38666666669</v>
      </c>
      <c r="BZ105" s="13">
        <f t="shared" si="233"/>
        <v>216792.46413039422</v>
      </c>
      <c r="CA105" s="43">
        <f t="shared" si="171"/>
        <v>7.7143311083819157E-4</v>
      </c>
      <c r="CB105" s="13">
        <f ca="1">'13年1-9支出明细'!AF100/9*12</f>
        <v>0</v>
      </c>
      <c r="CC105" s="13">
        <f ca="1">Sheet2!BP99+Sheet2!ET99</f>
        <v>0</v>
      </c>
      <c r="CD105" s="13">
        <f t="shared" si="234"/>
        <v>0</v>
      </c>
      <c r="CE105" s="43">
        <f t="shared" si="172"/>
        <v>0</v>
      </c>
      <c r="CF105" s="12">
        <f t="shared" si="274"/>
        <v>0</v>
      </c>
      <c r="CG105" s="30">
        <f t="shared" si="235"/>
        <v>0</v>
      </c>
      <c r="CH105" s="43">
        <f t="shared" si="173"/>
        <v>0</v>
      </c>
      <c r="CI105" s="13">
        <f ca="1">'13年1-9支出明细'!AI100/9*12</f>
        <v>0</v>
      </c>
      <c r="CJ105" s="13">
        <f t="shared" si="236"/>
        <v>0</v>
      </c>
      <c r="CK105" s="43">
        <f t="shared" si="174"/>
        <v>0</v>
      </c>
      <c r="CL105" s="13">
        <f ca="1">'13年1-9支出明细'!AJ100/9*12</f>
        <v>0</v>
      </c>
      <c r="CM105" s="13">
        <f t="shared" si="237"/>
        <v>0</v>
      </c>
      <c r="CN105" s="43">
        <f t="shared" si="175"/>
        <v>0</v>
      </c>
      <c r="CO105" s="13">
        <f ca="1">'13年1-9支出明细'!AK100/9*12</f>
        <v>0</v>
      </c>
      <c r="CP105" s="13">
        <f t="shared" si="238"/>
        <v>0</v>
      </c>
      <c r="CQ105" s="43">
        <f t="shared" si="176"/>
        <v>0</v>
      </c>
      <c r="CR105" s="13">
        <f ca="1">'13年1-9支出明细'!AL100/9*12</f>
        <v>0</v>
      </c>
      <c r="CS105" s="13">
        <f t="shared" si="239"/>
        <v>0</v>
      </c>
      <c r="CT105" s="43">
        <f t="shared" si="177"/>
        <v>0</v>
      </c>
      <c r="CU105" s="13">
        <f ca="1">'13年1-9支出明细'!AM100/9*12</f>
        <v>0</v>
      </c>
      <c r="CV105" s="13">
        <f t="shared" si="240"/>
        <v>0</v>
      </c>
      <c r="CW105" s="43">
        <f t="shared" si="178"/>
        <v>0</v>
      </c>
      <c r="CX105" s="13">
        <f ca="1">'13年1-9支出明细'!AN100/9*12</f>
        <v>0</v>
      </c>
      <c r="CY105" s="13">
        <f t="shared" si="241"/>
        <v>0</v>
      </c>
      <c r="CZ105" s="14">
        <f t="shared" si="275"/>
        <v>0</v>
      </c>
      <c r="DA105" s="43">
        <f t="shared" si="179"/>
        <v>0</v>
      </c>
      <c r="DB105" s="13">
        <f ca="1">'13年1-9支出明细'!AP100/9*12</f>
        <v>0</v>
      </c>
      <c r="DC105" s="13">
        <f t="shared" si="242"/>
        <v>0</v>
      </c>
      <c r="DD105" s="43">
        <f t="shared" si="180"/>
        <v>0</v>
      </c>
      <c r="DE105" s="13">
        <f ca="1">'13年1-9支出明细'!AQ100/9*12</f>
        <v>0</v>
      </c>
      <c r="DF105" s="13">
        <f t="shared" si="243"/>
        <v>0</v>
      </c>
      <c r="DG105" s="43">
        <f t="shared" si="181"/>
        <v>0</v>
      </c>
      <c r="DH105" s="13">
        <f ca="1">'13年1-9支出明细'!AR100/9*12</f>
        <v>0</v>
      </c>
      <c r="DI105" s="13">
        <f ca="1">Sheet2!DK99+Sheet2!AH99</f>
        <v>0</v>
      </c>
      <c r="DJ105" s="13"/>
      <c r="DK105" s="43">
        <f t="shared" si="182"/>
        <v>0</v>
      </c>
      <c r="DL105" s="13">
        <f ca="1">'13年1-9支出明细'!AT100/9*12</f>
        <v>0</v>
      </c>
      <c r="DM105" s="13">
        <f t="shared" si="244"/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43">
        <f t="shared" si="183"/>
        <v>0</v>
      </c>
      <c r="DV105" s="13">
        <f ca="1">'13年1-9支出明细'!BB100/9*12</f>
        <v>0</v>
      </c>
      <c r="DW105" s="13">
        <f t="shared" si="245"/>
        <v>0</v>
      </c>
      <c r="DX105" s="43">
        <f t="shared" si="184"/>
        <v>0</v>
      </c>
      <c r="DY105" s="13">
        <f ca="1">'13年1-9支出明细'!BC100/9*12</f>
        <v>0</v>
      </c>
      <c r="DZ105" s="13">
        <f t="shared" si="246"/>
        <v>0</v>
      </c>
      <c r="EA105" s="43">
        <f t="shared" si="185"/>
        <v>0</v>
      </c>
      <c r="EB105" s="13">
        <f ca="1">'13年1-9支出明细'!BD100/9*12</f>
        <v>0</v>
      </c>
      <c r="EC105" s="13">
        <f t="shared" si="247"/>
        <v>0</v>
      </c>
      <c r="ED105" s="43">
        <f t="shared" si="186"/>
        <v>0</v>
      </c>
      <c r="EE105" s="13">
        <f ca="1">'13年1-9支出明细'!BE100/9*12</f>
        <v>0</v>
      </c>
      <c r="EF105" s="13">
        <f t="shared" si="248"/>
        <v>0</v>
      </c>
      <c r="EG105" s="13">
        <f ca="1">Sheet2!DZ99+Sheet2!AV99</f>
        <v>0</v>
      </c>
      <c r="EH105" s="43">
        <f t="shared" si="187"/>
        <v>0</v>
      </c>
      <c r="EI105" s="13">
        <f ca="1">'13年1-9支出明细'!BG100/9*12</f>
        <v>0</v>
      </c>
      <c r="EJ105" s="13">
        <f t="shared" si="249"/>
        <v>0</v>
      </c>
      <c r="EK105" s="43">
        <f t="shared" si="188"/>
        <v>0</v>
      </c>
      <c r="EL105" s="13">
        <f ca="1">'13年1-9支出明细'!BH100/9*12</f>
        <v>0</v>
      </c>
      <c r="EM105" s="13">
        <f t="shared" si="250"/>
        <v>0</v>
      </c>
      <c r="EN105" s="43">
        <f t="shared" si="189"/>
        <v>0</v>
      </c>
      <c r="EO105" s="13">
        <f ca="1">'13年1-9支出明细'!BI100/9*12</f>
        <v>0</v>
      </c>
      <c r="EP105" s="13">
        <f t="shared" si="251"/>
        <v>0</v>
      </c>
      <c r="EQ105" s="43">
        <f t="shared" si="190"/>
        <v>0</v>
      </c>
      <c r="ER105" s="13">
        <f ca="1">'13年1-9支出明细'!BJ100/9*12</f>
        <v>0</v>
      </c>
      <c r="ES105" s="13">
        <f t="shared" si="252"/>
        <v>0</v>
      </c>
      <c r="ET105" s="43">
        <f t="shared" si="191"/>
        <v>0</v>
      </c>
      <c r="EU105" s="13">
        <f ca="1">'13年1-9支出明细'!BK100/9*12</f>
        <v>0</v>
      </c>
      <c r="EV105" s="13">
        <f t="shared" si="253"/>
        <v>0</v>
      </c>
      <c r="EW105" s="43">
        <f t="shared" si="192"/>
        <v>0</v>
      </c>
      <c r="EX105" s="13">
        <f ca="1">'13年1-9支出明细'!BL100/9*12</f>
        <v>0</v>
      </c>
      <c r="EY105" s="13">
        <f t="shared" si="254"/>
        <v>0</v>
      </c>
      <c r="EZ105" s="43">
        <f t="shared" si="193"/>
        <v>0</v>
      </c>
      <c r="FA105" s="13">
        <f ca="1">'13年1-9支出明细'!BM100/9*12</f>
        <v>0</v>
      </c>
      <c r="FB105" s="13">
        <f t="shared" si="255"/>
        <v>0</v>
      </c>
      <c r="FC105" s="43">
        <f t="shared" si="194"/>
        <v>0</v>
      </c>
      <c r="FD105" s="13">
        <f ca="1">'13年1-9支出明细'!BN100/9*12</f>
        <v>0</v>
      </c>
      <c r="FE105" s="13">
        <f ca="1">Sheet2!EX99+Sheet2!BF99</f>
        <v>0</v>
      </c>
      <c r="FF105" s="13">
        <f t="shared" si="256"/>
        <v>0</v>
      </c>
      <c r="FG105" s="43">
        <f t="shared" si="195"/>
        <v>0</v>
      </c>
      <c r="FH105" s="13">
        <f ca="1">'13年1-9支出明细'!BP100/9*12</f>
        <v>0</v>
      </c>
      <c r="FI105" s="13">
        <f t="shared" si="257"/>
        <v>0</v>
      </c>
      <c r="FJ105" s="43">
        <f t="shared" si="196"/>
        <v>0</v>
      </c>
      <c r="FK105" s="13">
        <f ca="1">'13年1-9支出明细'!BQ100/9*12</f>
        <v>0</v>
      </c>
      <c r="FL105" s="13">
        <f t="shared" si="258"/>
        <v>0</v>
      </c>
      <c r="FM105" s="43">
        <f t="shared" si="197"/>
        <v>0</v>
      </c>
      <c r="FN105" s="13">
        <f ca="1">'13年1-9支出明细'!BR100/9*12</f>
        <v>0</v>
      </c>
      <c r="FO105" s="13">
        <f ca="1">Sheet2!FC15+Sheet2!BJ15</f>
        <v>0</v>
      </c>
      <c r="FP105" s="13"/>
      <c r="FQ105" s="43"/>
      <c r="FR105" s="13">
        <f ca="1">'13年1-9支出明细'!BT100/9*12</f>
        <v>0</v>
      </c>
      <c r="FS105" s="13">
        <f t="shared" si="259"/>
        <v>0</v>
      </c>
      <c r="FT105" s="43">
        <f t="shared" si="198"/>
        <v>0</v>
      </c>
      <c r="FU105" s="12">
        <f ca="1">'13年1-9支出明细'!BU100/9*12</f>
        <v>1648.3200000000002</v>
      </c>
      <c r="FV105" s="12">
        <f t="shared" si="260"/>
        <v>2005.019409289657</v>
      </c>
      <c r="FW105" s="43">
        <f t="shared" si="199"/>
        <v>5.6970409119082286E-5</v>
      </c>
      <c r="FX105" s="12">
        <f ca="1">'13年1-9支出明细'!BV100/9*12</f>
        <v>0</v>
      </c>
      <c r="FY105" s="12">
        <f t="shared" si="261"/>
        <v>0</v>
      </c>
      <c r="FZ105" s="43">
        <f t="shared" si="200"/>
        <v>0</v>
      </c>
      <c r="GA105" s="12">
        <f ca="1">'13年1-9支出明细'!BW100/9*12</f>
        <v>0</v>
      </c>
      <c r="GB105" s="12">
        <f t="shared" si="262"/>
        <v>0</v>
      </c>
      <c r="GC105" s="43">
        <f t="shared" si="201"/>
        <v>0</v>
      </c>
      <c r="GD105" s="12">
        <f ca="1">'13年1-9支出明细'!BX100/9*12</f>
        <v>0</v>
      </c>
      <c r="GE105" s="12">
        <f t="shared" si="263"/>
        <v>0</v>
      </c>
      <c r="GF105" s="43">
        <f t="shared" si="202"/>
        <v>0</v>
      </c>
      <c r="GG105" s="27">
        <f t="shared" si="276"/>
        <v>0</v>
      </c>
      <c r="GH105" s="27">
        <f t="shared" si="264"/>
        <v>0</v>
      </c>
      <c r="GI105" s="43">
        <f t="shared" si="203"/>
        <v>0</v>
      </c>
      <c r="GJ105" s="13">
        <f ca="1">'13年1-9支出明细'!BZ100/9*12</f>
        <v>0</v>
      </c>
      <c r="GK105" s="13">
        <f t="shared" si="265"/>
        <v>0</v>
      </c>
      <c r="GL105" s="43">
        <f t="shared" si="204"/>
        <v>0</v>
      </c>
      <c r="GM105" s="13">
        <f ca="1">'13年1-9支出明细'!CA100/9*12</f>
        <v>0</v>
      </c>
      <c r="GN105" s="13">
        <f t="shared" si="266"/>
        <v>0</v>
      </c>
      <c r="GO105" s="43">
        <f t="shared" si="205"/>
        <v>0</v>
      </c>
      <c r="GP105" s="13">
        <f ca="1">'13年1-9支出明细'!CB100/9*12</f>
        <v>0</v>
      </c>
      <c r="GQ105" s="13"/>
      <c r="GR105" s="40"/>
      <c r="GS105" s="13">
        <f ca="1">'13年1-9支出明细'!CC100/9*12</f>
        <v>0</v>
      </c>
      <c r="GT105" s="13">
        <f t="shared" si="267"/>
        <v>0</v>
      </c>
      <c r="GU105" s="43">
        <f t="shared" si="206"/>
        <v>0</v>
      </c>
      <c r="GV105" s="13">
        <f ca="1">'13年1-9支出明细'!CD100/9*12</f>
        <v>0</v>
      </c>
      <c r="GW105" s="13">
        <f t="shared" si="268"/>
        <v>0</v>
      </c>
      <c r="GX105" s="56">
        <f t="shared" si="207"/>
        <v>0</v>
      </c>
    </row>
    <row r="106" spans="1:206">
      <c r="A106" s="18">
        <v>309</v>
      </c>
      <c r="B106" s="3" t="s">
        <v>579</v>
      </c>
      <c r="C106" s="3" t="s">
        <v>395</v>
      </c>
      <c r="D106" s="12">
        <f t="shared" si="272"/>
        <v>27349363.906666666</v>
      </c>
      <c r="E106" s="12">
        <f t="shared" si="273"/>
        <v>0</v>
      </c>
      <c r="F106" s="13">
        <v>0</v>
      </c>
      <c r="G106" s="26">
        <f t="shared" si="208"/>
        <v>0</v>
      </c>
      <c r="H106" s="40">
        <f t="shared" si="209"/>
        <v>0</v>
      </c>
      <c r="I106" s="13">
        <v>0</v>
      </c>
      <c r="J106" s="13">
        <f t="shared" si="210"/>
        <v>0</v>
      </c>
      <c r="K106" s="40">
        <f t="shared" si="149"/>
        <v>0</v>
      </c>
      <c r="L106" s="13">
        <v>0</v>
      </c>
      <c r="M106" s="13">
        <f t="shared" si="211"/>
        <v>0</v>
      </c>
      <c r="N106" s="40">
        <f t="shared" si="150"/>
        <v>0</v>
      </c>
      <c r="O106" s="13">
        <f ca="1">'13年1-9支出明细'!I101/9*12</f>
        <v>0</v>
      </c>
      <c r="P106" s="13">
        <v>0</v>
      </c>
      <c r="Q106" s="13">
        <f t="shared" si="212"/>
        <v>0</v>
      </c>
      <c r="R106" s="43">
        <f t="shared" si="151"/>
        <v>0</v>
      </c>
      <c r="S106" s="13">
        <f ca="1">'13年1-9支出明细'!K101/9*12</f>
        <v>0</v>
      </c>
      <c r="T106" s="13">
        <f t="shared" si="213"/>
        <v>0</v>
      </c>
      <c r="U106" s="43">
        <f t="shared" si="152"/>
        <v>0</v>
      </c>
      <c r="V106" s="13">
        <f ca="1">'13年1-9支出明细'!L101/9*12</f>
        <v>0</v>
      </c>
      <c r="W106" s="13">
        <f t="shared" si="214"/>
        <v>0</v>
      </c>
      <c r="X106" s="43">
        <f t="shared" si="153"/>
        <v>0</v>
      </c>
      <c r="Y106" s="13">
        <f ca="1">'13年1-9支出明细'!M101/9*12</f>
        <v>0</v>
      </c>
      <c r="Z106" s="13">
        <f t="shared" si="215"/>
        <v>0</v>
      </c>
      <c r="AA106" s="43">
        <f t="shared" si="154"/>
        <v>0</v>
      </c>
      <c r="AB106" s="13">
        <f ca="1">'13年1-9支出明细'!N101/9*12</f>
        <v>0</v>
      </c>
      <c r="AC106" s="13">
        <f t="shared" si="216"/>
        <v>0</v>
      </c>
      <c r="AD106" s="43">
        <f t="shared" si="155"/>
        <v>0</v>
      </c>
      <c r="AE106" s="13">
        <f ca="1">'13年1-9支出明细'!O101/9*12</f>
        <v>0</v>
      </c>
      <c r="AF106" s="13">
        <f t="shared" si="217"/>
        <v>0</v>
      </c>
      <c r="AG106" s="43">
        <f t="shared" si="156"/>
        <v>0</v>
      </c>
      <c r="AH106" s="13">
        <f ca="1">'13年1-9支出明细'!P101/9*12</f>
        <v>0</v>
      </c>
      <c r="AI106" s="13">
        <f t="shared" si="218"/>
        <v>0</v>
      </c>
      <c r="AJ106" s="43">
        <f t="shared" si="157"/>
        <v>0</v>
      </c>
      <c r="AK106" s="13">
        <f ca="1">'13年1-9支出明细'!Q101/9*12</f>
        <v>0</v>
      </c>
      <c r="AL106" s="13">
        <f t="shared" si="219"/>
        <v>0</v>
      </c>
      <c r="AM106" s="43">
        <f t="shared" si="158"/>
        <v>0</v>
      </c>
      <c r="AN106" s="13">
        <f ca="1">'13年1-9支出明细'!R101/9*12</f>
        <v>0</v>
      </c>
      <c r="AO106" s="13">
        <f t="shared" si="220"/>
        <v>0</v>
      </c>
      <c r="AP106" s="43">
        <f t="shared" si="159"/>
        <v>0</v>
      </c>
      <c r="AQ106" s="13">
        <f ca="1">'13年1-9支出明细'!S101/9*12</f>
        <v>0</v>
      </c>
      <c r="AR106" s="13">
        <f t="shared" si="221"/>
        <v>0</v>
      </c>
      <c r="AS106" s="43">
        <f t="shared" si="160"/>
        <v>0</v>
      </c>
      <c r="AT106" s="12">
        <f t="shared" si="222"/>
        <v>35470</v>
      </c>
      <c r="AU106" s="31">
        <f t="shared" si="223"/>
        <v>43145.771723636266</v>
      </c>
      <c r="AV106" s="43">
        <f t="shared" si="161"/>
        <v>3.3976781274623434E-4</v>
      </c>
      <c r="AW106" s="13">
        <f ca="1">'13年1-9支出明细'!U101/9*12</f>
        <v>0</v>
      </c>
      <c r="AX106" s="13">
        <f t="shared" si="224"/>
        <v>0</v>
      </c>
      <c r="AY106" s="43">
        <f t="shared" si="162"/>
        <v>0</v>
      </c>
      <c r="AZ106" s="13">
        <f ca="1">'13年1-9支出明细'!V101/9*12</f>
        <v>0</v>
      </c>
      <c r="BA106" s="13">
        <f t="shared" si="225"/>
        <v>0</v>
      </c>
      <c r="BB106" s="43">
        <f t="shared" si="163"/>
        <v>0</v>
      </c>
      <c r="BC106" s="13">
        <f ca="1">'13年1-9支出明细'!W101/9*12</f>
        <v>0</v>
      </c>
      <c r="BD106" s="13">
        <f t="shared" si="226"/>
        <v>0</v>
      </c>
      <c r="BE106" s="43">
        <f t="shared" si="164"/>
        <v>0</v>
      </c>
      <c r="BF106" s="13">
        <f ca="1">'13年1-9支出明细'!X101/9*12</f>
        <v>0</v>
      </c>
      <c r="BG106" s="13">
        <f t="shared" si="227"/>
        <v>0</v>
      </c>
      <c r="BH106" s="43">
        <f t="shared" si="165"/>
        <v>0</v>
      </c>
      <c r="BI106" s="13">
        <f ca="1">'13年1-9支出明细'!Y101/9*12</f>
        <v>0</v>
      </c>
      <c r="BJ106" s="13">
        <f t="shared" si="228"/>
        <v>0</v>
      </c>
      <c r="BK106" s="43">
        <f t="shared" si="166"/>
        <v>0</v>
      </c>
      <c r="BL106" s="13">
        <f ca="1">'13年1-9支出明细'!Z101/9*12</f>
        <v>0</v>
      </c>
      <c r="BM106" s="13">
        <f ca="1">Sheet2!EP100+Sheet2!V100</f>
        <v>35470</v>
      </c>
      <c r="BN106" s="13">
        <f t="shared" si="229"/>
        <v>0</v>
      </c>
      <c r="BO106" s="43">
        <f t="shared" si="167"/>
        <v>0</v>
      </c>
      <c r="BP106" s="13">
        <f ca="1">'13年1-9支出明细'!AB101/9*12</f>
        <v>93.333333333333329</v>
      </c>
      <c r="BQ106" s="13">
        <f t="shared" si="230"/>
        <v>113.53083434468709</v>
      </c>
      <c r="BR106" s="43">
        <f t="shared" si="168"/>
        <v>2.0591074439911012E-5</v>
      </c>
      <c r="BS106" s="13">
        <f ca="1">'13年1-9支出明细'!AC101/9*12</f>
        <v>47200</v>
      </c>
      <c r="BT106" s="13">
        <f t="shared" si="231"/>
        <v>57414.164797170328</v>
      </c>
      <c r="BU106" s="43">
        <f t="shared" si="169"/>
        <v>4.2080071171902531E-2</v>
      </c>
      <c r="BV106" s="12">
        <f t="shared" si="269"/>
        <v>27306522.426666666</v>
      </c>
      <c r="BW106" s="30">
        <f t="shared" si="232"/>
        <v>33215702.937336173</v>
      </c>
      <c r="BX106" s="43">
        <f t="shared" si="170"/>
        <v>0.10210272411480455</v>
      </c>
      <c r="BY106" s="13">
        <f ca="1">'13年1-9支出明细'!AE101/9*12</f>
        <v>0</v>
      </c>
      <c r="BZ106" s="13">
        <f t="shared" si="233"/>
        <v>0</v>
      </c>
      <c r="CA106" s="43">
        <f t="shared" si="171"/>
        <v>0</v>
      </c>
      <c r="CB106" s="13">
        <f ca="1">'13年1-9支出明细'!AF101/9*12</f>
        <v>27306522.426666666</v>
      </c>
      <c r="CC106" s="13">
        <f ca="1">Sheet2!BP100+Sheet2!ET100</f>
        <v>0</v>
      </c>
      <c r="CD106" s="13">
        <f t="shared" si="234"/>
        <v>33215702.937336173</v>
      </c>
      <c r="CE106" s="43">
        <f t="shared" si="172"/>
        <v>0.86621252223856959</v>
      </c>
      <c r="CF106" s="12">
        <f t="shared" si="274"/>
        <v>0</v>
      </c>
      <c r="CG106" s="30">
        <f t="shared" si="235"/>
        <v>0</v>
      </c>
      <c r="CH106" s="43">
        <f t="shared" si="173"/>
        <v>0</v>
      </c>
      <c r="CI106" s="13">
        <f ca="1">'13年1-9支出明细'!AI101/9*12</f>
        <v>0</v>
      </c>
      <c r="CJ106" s="13">
        <f t="shared" si="236"/>
        <v>0</v>
      </c>
      <c r="CK106" s="43">
        <f t="shared" si="174"/>
        <v>0</v>
      </c>
      <c r="CL106" s="13">
        <f ca="1">'13年1-9支出明细'!AJ101/9*12</f>
        <v>0</v>
      </c>
      <c r="CM106" s="13">
        <f t="shared" si="237"/>
        <v>0</v>
      </c>
      <c r="CN106" s="43">
        <f t="shared" si="175"/>
        <v>0</v>
      </c>
      <c r="CO106" s="13">
        <f ca="1">'13年1-9支出明细'!AK101/9*12</f>
        <v>0</v>
      </c>
      <c r="CP106" s="13">
        <f t="shared" si="238"/>
        <v>0</v>
      </c>
      <c r="CQ106" s="43">
        <f t="shared" si="176"/>
        <v>0</v>
      </c>
      <c r="CR106" s="13">
        <f ca="1">'13年1-9支出明细'!AL101/9*12</f>
        <v>0</v>
      </c>
      <c r="CS106" s="13">
        <f t="shared" si="239"/>
        <v>0</v>
      </c>
      <c r="CT106" s="43">
        <f t="shared" si="177"/>
        <v>0</v>
      </c>
      <c r="CU106" s="13">
        <f ca="1">'13年1-9支出明细'!AM101/9*12</f>
        <v>0</v>
      </c>
      <c r="CV106" s="13">
        <f t="shared" si="240"/>
        <v>0</v>
      </c>
      <c r="CW106" s="43">
        <f t="shared" si="178"/>
        <v>0</v>
      </c>
      <c r="CX106" s="13">
        <f ca="1">'13年1-9支出明细'!AN101/9*12</f>
        <v>0</v>
      </c>
      <c r="CY106" s="13">
        <f t="shared" si="241"/>
        <v>0</v>
      </c>
      <c r="CZ106" s="14">
        <f t="shared" si="275"/>
        <v>0</v>
      </c>
      <c r="DA106" s="43">
        <f t="shared" si="179"/>
        <v>0</v>
      </c>
      <c r="DB106" s="13">
        <f ca="1">'13年1-9支出明细'!AP101/9*12</f>
        <v>0</v>
      </c>
      <c r="DC106" s="13">
        <f t="shared" si="242"/>
        <v>0</v>
      </c>
      <c r="DD106" s="43">
        <f t="shared" si="180"/>
        <v>0</v>
      </c>
      <c r="DE106" s="13">
        <f ca="1">'13年1-9支出明细'!AQ101/9*12</f>
        <v>0</v>
      </c>
      <c r="DF106" s="13">
        <f t="shared" si="243"/>
        <v>0</v>
      </c>
      <c r="DG106" s="43">
        <f t="shared" si="181"/>
        <v>0</v>
      </c>
      <c r="DH106" s="13">
        <f ca="1">'13年1-9支出明细'!AR101/9*12</f>
        <v>0</v>
      </c>
      <c r="DI106" s="13">
        <f ca="1">Sheet2!DK100+Sheet2!AH100</f>
        <v>0</v>
      </c>
      <c r="DJ106" s="13"/>
      <c r="DK106" s="43">
        <f t="shared" si="182"/>
        <v>0</v>
      </c>
      <c r="DL106" s="13">
        <f ca="1">'13年1-9支出明细'!AT101/9*12</f>
        <v>0</v>
      </c>
      <c r="DM106" s="13">
        <f t="shared" si="244"/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43">
        <f t="shared" si="183"/>
        <v>0</v>
      </c>
      <c r="DV106" s="13">
        <f ca="1">'13年1-9支出明细'!BB101/9*12</f>
        <v>0</v>
      </c>
      <c r="DW106" s="13">
        <f t="shared" si="245"/>
        <v>0</v>
      </c>
      <c r="DX106" s="43">
        <f t="shared" si="184"/>
        <v>0</v>
      </c>
      <c r="DY106" s="13">
        <f ca="1">'13年1-9支出明细'!BC101/9*12</f>
        <v>0</v>
      </c>
      <c r="DZ106" s="13">
        <f t="shared" si="246"/>
        <v>0</v>
      </c>
      <c r="EA106" s="43">
        <f t="shared" si="185"/>
        <v>0</v>
      </c>
      <c r="EB106" s="13">
        <f ca="1">'13年1-9支出明细'!BD101/9*12</f>
        <v>0</v>
      </c>
      <c r="EC106" s="13">
        <f t="shared" si="247"/>
        <v>0</v>
      </c>
      <c r="ED106" s="43">
        <f t="shared" si="186"/>
        <v>0</v>
      </c>
      <c r="EE106" s="13">
        <f ca="1">'13年1-9支出明细'!BE101/9*12</f>
        <v>0</v>
      </c>
      <c r="EF106" s="13">
        <f t="shared" si="248"/>
        <v>0</v>
      </c>
      <c r="EG106" s="13">
        <f ca="1">Sheet2!DZ100+Sheet2!AV100</f>
        <v>0</v>
      </c>
      <c r="EH106" s="43">
        <f t="shared" si="187"/>
        <v>0</v>
      </c>
      <c r="EI106" s="13">
        <f ca="1">'13年1-9支出明细'!BG101/9*12</f>
        <v>0</v>
      </c>
      <c r="EJ106" s="13">
        <f t="shared" si="249"/>
        <v>0</v>
      </c>
      <c r="EK106" s="43">
        <f t="shared" si="188"/>
        <v>0</v>
      </c>
      <c r="EL106" s="13">
        <f ca="1">'13年1-9支出明细'!BH101/9*12</f>
        <v>0</v>
      </c>
      <c r="EM106" s="13">
        <f t="shared" si="250"/>
        <v>0</v>
      </c>
      <c r="EN106" s="43">
        <f t="shared" si="189"/>
        <v>0</v>
      </c>
      <c r="EO106" s="13">
        <f ca="1">'13年1-9支出明细'!BI101/9*12</f>
        <v>0</v>
      </c>
      <c r="EP106" s="13">
        <f t="shared" si="251"/>
        <v>0</v>
      </c>
      <c r="EQ106" s="43">
        <f t="shared" si="190"/>
        <v>0</v>
      </c>
      <c r="ER106" s="13">
        <f ca="1">'13年1-9支出明细'!BJ101/9*12</f>
        <v>0</v>
      </c>
      <c r="ES106" s="13">
        <f t="shared" si="252"/>
        <v>0</v>
      </c>
      <c r="ET106" s="43">
        <f t="shared" si="191"/>
        <v>0</v>
      </c>
      <c r="EU106" s="13">
        <f ca="1">'13年1-9支出明细'!BK101/9*12</f>
        <v>0</v>
      </c>
      <c r="EV106" s="13">
        <f t="shared" si="253"/>
        <v>0</v>
      </c>
      <c r="EW106" s="43">
        <f t="shared" si="192"/>
        <v>0</v>
      </c>
      <c r="EX106" s="13">
        <f ca="1">'13年1-9支出明细'!BL101/9*12</f>
        <v>0</v>
      </c>
      <c r="EY106" s="13">
        <f t="shared" si="254"/>
        <v>0</v>
      </c>
      <c r="EZ106" s="43">
        <f t="shared" si="193"/>
        <v>0</v>
      </c>
      <c r="FA106" s="13">
        <f ca="1">'13年1-9支出明细'!BM101/9*12</f>
        <v>0</v>
      </c>
      <c r="FB106" s="13">
        <f t="shared" si="255"/>
        <v>0</v>
      </c>
      <c r="FC106" s="43">
        <f t="shared" si="194"/>
        <v>0</v>
      </c>
      <c r="FD106" s="13">
        <f ca="1">'13年1-9支出明细'!BN101/9*12</f>
        <v>0</v>
      </c>
      <c r="FE106" s="13">
        <f ca="1">Sheet2!EX100+Sheet2!BF100</f>
        <v>0</v>
      </c>
      <c r="FF106" s="13">
        <f t="shared" si="256"/>
        <v>0</v>
      </c>
      <c r="FG106" s="43">
        <f t="shared" si="195"/>
        <v>0</v>
      </c>
      <c r="FH106" s="13">
        <f ca="1">'13年1-9支出明细'!BP101/9*12</f>
        <v>0</v>
      </c>
      <c r="FI106" s="13">
        <f t="shared" si="257"/>
        <v>0</v>
      </c>
      <c r="FJ106" s="43">
        <f t="shared" si="196"/>
        <v>0</v>
      </c>
      <c r="FK106" s="13">
        <f ca="1">'13年1-9支出明细'!BQ101/9*12</f>
        <v>0</v>
      </c>
      <c r="FL106" s="13">
        <f t="shared" si="258"/>
        <v>0</v>
      </c>
      <c r="FM106" s="43">
        <f t="shared" si="197"/>
        <v>0</v>
      </c>
      <c r="FN106" s="13">
        <f ca="1">'13年1-9支出明细'!BR101/9*12</f>
        <v>0</v>
      </c>
      <c r="FO106" s="13">
        <f ca="1">Sheet2!FC16+Sheet2!BJ16</f>
        <v>0</v>
      </c>
      <c r="FP106" s="13"/>
      <c r="FQ106" s="43"/>
      <c r="FR106" s="13">
        <f ca="1">'13年1-9支出明细'!BT101/9*12</f>
        <v>0</v>
      </c>
      <c r="FS106" s="13">
        <f t="shared" si="259"/>
        <v>0</v>
      </c>
      <c r="FT106" s="43">
        <f t="shared" si="198"/>
        <v>0</v>
      </c>
      <c r="FU106" s="12">
        <f ca="1">'13年1-9支出明细'!BU101/9*12</f>
        <v>7371.4800000000014</v>
      </c>
      <c r="FV106" s="12">
        <f t="shared" si="260"/>
        <v>8966.6815152340077</v>
      </c>
      <c r="FW106" s="43">
        <f t="shared" si="199"/>
        <v>2.5477833880140549E-4</v>
      </c>
      <c r="FX106" s="12">
        <f ca="1">'13年1-9支出明细'!BV101/9*12</f>
        <v>0</v>
      </c>
      <c r="FY106" s="12">
        <f t="shared" si="261"/>
        <v>0</v>
      </c>
      <c r="FZ106" s="43">
        <f t="shared" si="200"/>
        <v>0</v>
      </c>
      <c r="GA106" s="12">
        <f ca="1">'13年1-9支出明细'!BW101/9*12</f>
        <v>0</v>
      </c>
      <c r="GB106" s="12">
        <f t="shared" si="262"/>
        <v>0</v>
      </c>
      <c r="GC106" s="43">
        <f t="shared" si="201"/>
        <v>0</v>
      </c>
      <c r="GD106" s="12">
        <f ca="1">'13年1-9支出明细'!BX101/9*12</f>
        <v>0</v>
      </c>
      <c r="GE106" s="12">
        <f t="shared" si="263"/>
        <v>0</v>
      </c>
      <c r="GF106" s="43">
        <f t="shared" si="202"/>
        <v>0</v>
      </c>
      <c r="GG106" s="27">
        <f t="shared" si="276"/>
        <v>0</v>
      </c>
      <c r="GH106" s="27">
        <f t="shared" si="264"/>
        <v>0</v>
      </c>
      <c r="GI106" s="43">
        <f t="shared" si="203"/>
        <v>0</v>
      </c>
      <c r="GJ106" s="13">
        <f ca="1">'13年1-9支出明细'!BZ101/9*12</f>
        <v>0</v>
      </c>
      <c r="GK106" s="13">
        <f t="shared" si="265"/>
        <v>0</v>
      </c>
      <c r="GL106" s="43">
        <f t="shared" si="204"/>
        <v>0</v>
      </c>
      <c r="GM106" s="13">
        <f ca="1">'13年1-9支出明细'!CA101/9*12</f>
        <v>0</v>
      </c>
      <c r="GN106" s="13">
        <f t="shared" si="266"/>
        <v>0</v>
      </c>
      <c r="GO106" s="43">
        <f t="shared" si="205"/>
        <v>0</v>
      </c>
      <c r="GP106" s="13">
        <f ca="1">'13年1-9支出明细'!CB101/9*12</f>
        <v>0</v>
      </c>
      <c r="GQ106" s="13"/>
      <c r="GR106" s="40"/>
      <c r="GS106" s="13">
        <f ca="1">'13年1-9支出明细'!CC101/9*12</f>
        <v>0</v>
      </c>
      <c r="GT106" s="13">
        <f t="shared" si="267"/>
        <v>0</v>
      </c>
      <c r="GU106" s="43">
        <f t="shared" si="206"/>
        <v>0</v>
      </c>
      <c r="GV106" s="13">
        <f ca="1">'13年1-9支出明细'!CD101/9*12</f>
        <v>0</v>
      </c>
      <c r="GW106" s="13">
        <f t="shared" si="268"/>
        <v>0</v>
      </c>
      <c r="GX106" s="56">
        <f t="shared" si="207"/>
        <v>0</v>
      </c>
    </row>
    <row r="107" spans="1:206">
      <c r="A107" s="18">
        <v>310</v>
      </c>
      <c r="B107" s="3" t="s">
        <v>580</v>
      </c>
      <c r="C107" s="3" t="s">
        <v>396</v>
      </c>
      <c r="D107" s="12">
        <f t="shared" si="272"/>
        <v>126192</v>
      </c>
      <c r="E107" s="12">
        <f t="shared" si="273"/>
        <v>126192</v>
      </c>
      <c r="F107" s="13">
        <v>0</v>
      </c>
      <c r="G107" s="26">
        <f t="shared" si="208"/>
        <v>0</v>
      </c>
      <c r="H107" s="40">
        <f t="shared" si="209"/>
        <v>0</v>
      </c>
      <c r="I107" s="13">
        <v>126192</v>
      </c>
      <c r="J107" s="13">
        <f t="shared" si="210"/>
        <v>153500.17551026522</v>
      </c>
      <c r="K107" s="40">
        <f t="shared" si="149"/>
        <v>3.399111294228218E-3</v>
      </c>
      <c r="L107" s="13">
        <v>0</v>
      </c>
      <c r="M107" s="13">
        <f t="shared" si="211"/>
        <v>0</v>
      </c>
      <c r="N107" s="40">
        <f t="shared" si="150"/>
        <v>0</v>
      </c>
      <c r="O107" s="13">
        <f ca="1">'13年1-9支出明细'!I102/9*12</f>
        <v>0</v>
      </c>
      <c r="P107" s="13">
        <v>0</v>
      </c>
      <c r="Q107" s="13">
        <f t="shared" si="212"/>
        <v>0</v>
      </c>
      <c r="R107" s="43">
        <f t="shared" si="151"/>
        <v>0</v>
      </c>
      <c r="S107" s="13">
        <f ca="1">'13年1-9支出明细'!K102/9*12</f>
        <v>0</v>
      </c>
      <c r="T107" s="13">
        <f t="shared" si="213"/>
        <v>0</v>
      </c>
      <c r="U107" s="43">
        <f t="shared" si="152"/>
        <v>0</v>
      </c>
      <c r="V107" s="13">
        <f ca="1">'13年1-9支出明细'!L102/9*12</f>
        <v>0</v>
      </c>
      <c r="W107" s="13">
        <f t="shared" si="214"/>
        <v>0</v>
      </c>
      <c r="X107" s="43">
        <f t="shared" si="153"/>
        <v>0</v>
      </c>
      <c r="Y107" s="13">
        <f ca="1">'13年1-9支出明细'!M102/9*12</f>
        <v>0</v>
      </c>
      <c r="Z107" s="13">
        <f t="shared" si="215"/>
        <v>0</v>
      </c>
      <c r="AA107" s="43">
        <f t="shared" si="154"/>
        <v>0</v>
      </c>
      <c r="AB107" s="13">
        <f ca="1">'13年1-9支出明细'!N102/9*12</f>
        <v>0</v>
      </c>
      <c r="AC107" s="13">
        <f t="shared" si="216"/>
        <v>0</v>
      </c>
      <c r="AD107" s="43">
        <f t="shared" si="155"/>
        <v>0</v>
      </c>
      <c r="AE107" s="13">
        <f ca="1">'13年1-9支出明细'!O102/9*12</f>
        <v>0</v>
      </c>
      <c r="AF107" s="13">
        <f t="shared" si="217"/>
        <v>0</v>
      </c>
      <c r="AG107" s="43">
        <f t="shared" si="156"/>
        <v>0</v>
      </c>
      <c r="AH107" s="13">
        <f ca="1">'13年1-9支出明细'!P102/9*12</f>
        <v>0</v>
      </c>
      <c r="AI107" s="13">
        <f t="shared" si="218"/>
        <v>0</v>
      </c>
      <c r="AJ107" s="43">
        <f t="shared" si="157"/>
        <v>0</v>
      </c>
      <c r="AK107" s="13">
        <f ca="1">'13年1-9支出明细'!Q102/9*12</f>
        <v>0</v>
      </c>
      <c r="AL107" s="13">
        <f t="shared" si="219"/>
        <v>0</v>
      </c>
      <c r="AM107" s="43">
        <f t="shared" si="158"/>
        <v>0</v>
      </c>
      <c r="AN107" s="13">
        <f ca="1">'13年1-9支出明细'!R102/9*12</f>
        <v>0</v>
      </c>
      <c r="AO107" s="13">
        <f t="shared" si="220"/>
        <v>0</v>
      </c>
      <c r="AP107" s="43">
        <f t="shared" si="159"/>
        <v>0</v>
      </c>
      <c r="AQ107" s="13">
        <f ca="1">'13年1-9支出明细'!S102/9*12</f>
        <v>0</v>
      </c>
      <c r="AR107" s="13">
        <f t="shared" si="221"/>
        <v>0</v>
      </c>
      <c r="AS107" s="43">
        <f t="shared" si="160"/>
        <v>0</v>
      </c>
      <c r="AT107" s="12">
        <f t="shared" si="222"/>
        <v>0</v>
      </c>
      <c r="AU107" s="31">
        <f t="shared" si="223"/>
        <v>0</v>
      </c>
      <c r="AV107" s="43">
        <f t="shared" si="161"/>
        <v>0</v>
      </c>
      <c r="AW107" s="13">
        <f ca="1">'13年1-9支出明细'!U102/9*12</f>
        <v>0</v>
      </c>
      <c r="AX107" s="13">
        <f t="shared" si="224"/>
        <v>0</v>
      </c>
      <c r="AY107" s="43">
        <f t="shared" si="162"/>
        <v>0</v>
      </c>
      <c r="AZ107" s="13">
        <f ca="1">'13年1-9支出明细'!V102/9*12</f>
        <v>0</v>
      </c>
      <c r="BA107" s="13">
        <f t="shared" si="225"/>
        <v>0</v>
      </c>
      <c r="BB107" s="43">
        <f t="shared" si="163"/>
        <v>0</v>
      </c>
      <c r="BC107" s="13">
        <f ca="1">'13年1-9支出明细'!W102/9*12</f>
        <v>0</v>
      </c>
      <c r="BD107" s="13">
        <f t="shared" si="226"/>
        <v>0</v>
      </c>
      <c r="BE107" s="43">
        <f t="shared" si="164"/>
        <v>0</v>
      </c>
      <c r="BF107" s="13">
        <f ca="1">'13年1-9支出明细'!X102/9*12</f>
        <v>0</v>
      </c>
      <c r="BG107" s="13">
        <f t="shared" si="227"/>
        <v>0</v>
      </c>
      <c r="BH107" s="43">
        <f t="shared" si="165"/>
        <v>0</v>
      </c>
      <c r="BI107" s="13">
        <f ca="1">'13年1-9支出明细'!Y102/9*12</f>
        <v>0</v>
      </c>
      <c r="BJ107" s="13">
        <f t="shared" si="228"/>
        <v>0</v>
      </c>
      <c r="BK107" s="43">
        <f t="shared" si="166"/>
        <v>0</v>
      </c>
      <c r="BL107" s="13">
        <f ca="1">'13年1-9支出明细'!Z102/9*12</f>
        <v>0</v>
      </c>
      <c r="BM107" s="13">
        <f ca="1">Sheet2!EP101+Sheet2!V101</f>
        <v>0</v>
      </c>
      <c r="BN107" s="13">
        <f t="shared" si="229"/>
        <v>0</v>
      </c>
      <c r="BO107" s="43">
        <f t="shared" si="167"/>
        <v>0</v>
      </c>
      <c r="BP107" s="13">
        <f ca="1">'13年1-9支出明细'!AB102/9*12</f>
        <v>0</v>
      </c>
      <c r="BQ107" s="13">
        <f t="shared" si="230"/>
        <v>0</v>
      </c>
      <c r="BR107" s="43">
        <f t="shared" si="168"/>
        <v>0</v>
      </c>
      <c r="BS107" s="13">
        <f ca="1">'13年1-9支出明细'!AC102/9*12</f>
        <v>0</v>
      </c>
      <c r="BT107" s="13">
        <f t="shared" si="231"/>
        <v>0</v>
      </c>
      <c r="BU107" s="43">
        <f t="shared" si="169"/>
        <v>0</v>
      </c>
      <c r="BV107" s="12">
        <f t="shared" si="269"/>
        <v>0</v>
      </c>
      <c r="BW107" s="30">
        <f t="shared" si="232"/>
        <v>0</v>
      </c>
      <c r="BX107" s="43">
        <f t="shared" si="170"/>
        <v>0</v>
      </c>
      <c r="BY107" s="13">
        <f ca="1">'13年1-9支出明细'!AE102/9*12</f>
        <v>0</v>
      </c>
      <c r="BZ107" s="13">
        <f t="shared" si="233"/>
        <v>0</v>
      </c>
      <c r="CA107" s="43">
        <f t="shared" si="171"/>
        <v>0</v>
      </c>
      <c r="CB107" s="13">
        <f ca="1">'13年1-9支出明细'!AF102/9*12</f>
        <v>0</v>
      </c>
      <c r="CC107" s="13">
        <f ca="1">Sheet2!BP101+Sheet2!ET101</f>
        <v>0</v>
      </c>
      <c r="CD107" s="13">
        <f t="shared" si="234"/>
        <v>0</v>
      </c>
      <c r="CE107" s="43">
        <f t="shared" si="172"/>
        <v>0</v>
      </c>
      <c r="CF107" s="12">
        <f t="shared" si="274"/>
        <v>0</v>
      </c>
      <c r="CG107" s="30">
        <f t="shared" si="235"/>
        <v>0</v>
      </c>
      <c r="CH107" s="43">
        <f t="shared" si="173"/>
        <v>0</v>
      </c>
      <c r="CI107" s="13">
        <f ca="1">'13年1-9支出明细'!AI102/9*12</f>
        <v>0</v>
      </c>
      <c r="CJ107" s="13">
        <f t="shared" si="236"/>
        <v>0</v>
      </c>
      <c r="CK107" s="43">
        <f t="shared" si="174"/>
        <v>0</v>
      </c>
      <c r="CL107" s="13">
        <f ca="1">'13年1-9支出明细'!AJ102/9*12</f>
        <v>0</v>
      </c>
      <c r="CM107" s="13">
        <f t="shared" si="237"/>
        <v>0</v>
      </c>
      <c r="CN107" s="43">
        <f t="shared" si="175"/>
        <v>0</v>
      </c>
      <c r="CO107" s="13">
        <f ca="1">'13年1-9支出明细'!AK102/9*12</f>
        <v>0</v>
      </c>
      <c r="CP107" s="13">
        <f t="shared" si="238"/>
        <v>0</v>
      </c>
      <c r="CQ107" s="43">
        <f t="shared" si="176"/>
        <v>0</v>
      </c>
      <c r="CR107" s="13">
        <f ca="1">'13年1-9支出明细'!AL102/9*12</f>
        <v>0</v>
      </c>
      <c r="CS107" s="13">
        <f t="shared" si="239"/>
        <v>0</v>
      </c>
      <c r="CT107" s="43">
        <f t="shared" si="177"/>
        <v>0</v>
      </c>
      <c r="CU107" s="13">
        <f ca="1">'13年1-9支出明细'!AM102/9*12</f>
        <v>0</v>
      </c>
      <c r="CV107" s="13">
        <f t="shared" si="240"/>
        <v>0</v>
      </c>
      <c r="CW107" s="43">
        <f t="shared" si="178"/>
        <v>0</v>
      </c>
      <c r="CX107" s="13">
        <f ca="1">'13年1-9支出明细'!AN102/9*12</f>
        <v>0</v>
      </c>
      <c r="CY107" s="13">
        <f t="shared" si="241"/>
        <v>0</v>
      </c>
      <c r="CZ107" s="14">
        <f t="shared" si="275"/>
        <v>0</v>
      </c>
      <c r="DA107" s="43">
        <f t="shared" si="179"/>
        <v>0</v>
      </c>
      <c r="DB107" s="13">
        <f ca="1">'13年1-9支出明细'!AP102/9*12</f>
        <v>0</v>
      </c>
      <c r="DC107" s="13">
        <f t="shared" si="242"/>
        <v>0</v>
      </c>
      <c r="DD107" s="43">
        <f t="shared" si="180"/>
        <v>0</v>
      </c>
      <c r="DE107" s="13">
        <f ca="1">'13年1-9支出明细'!AQ102/9*12</f>
        <v>0</v>
      </c>
      <c r="DF107" s="13">
        <f t="shared" si="243"/>
        <v>0</v>
      </c>
      <c r="DG107" s="43">
        <f t="shared" si="181"/>
        <v>0</v>
      </c>
      <c r="DH107" s="13">
        <f ca="1">'13年1-9支出明细'!AR102/9*12</f>
        <v>0</v>
      </c>
      <c r="DI107" s="13">
        <f ca="1">Sheet2!DK101+Sheet2!AH101</f>
        <v>0</v>
      </c>
      <c r="DJ107" s="13"/>
      <c r="DK107" s="43">
        <f t="shared" si="182"/>
        <v>0</v>
      </c>
      <c r="DL107" s="13">
        <f ca="1">'13年1-9支出明细'!AT102/9*12</f>
        <v>0</v>
      </c>
      <c r="DM107" s="13">
        <f t="shared" si="244"/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43">
        <f t="shared" si="183"/>
        <v>0</v>
      </c>
      <c r="DV107" s="13">
        <f ca="1">'13年1-9支出明细'!BB102/9*12</f>
        <v>0</v>
      </c>
      <c r="DW107" s="13">
        <f t="shared" si="245"/>
        <v>0</v>
      </c>
      <c r="DX107" s="43">
        <f t="shared" si="184"/>
        <v>0</v>
      </c>
      <c r="DY107" s="13">
        <f ca="1">'13年1-9支出明细'!BC102/9*12</f>
        <v>0</v>
      </c>
      <c r="DZ107" s="13">
        <f t="shared" si="246"/>
        <v>0</v>
      </c>
      <c r="EA107" s="43">
        <f t="shared" si="185"/>
        <v>0</v>
      </c>
      <c r="EB107" s="13">
        <f ca="1">'13年1-9支出明细'!BD102/9*12</f>
        <v>0</v>
      </c>
      <c r="EC107" s="13">
        <f t="shared" si="247"/>
        <v>0</v>
      </c>
      <c r="ED107" s="43">
        <f t="shared" si="186"/>
        <v>0</v>
      </c>
      <c r="EE107" s="13">
        <f ca="1">'13年1-9支出明细'!BE102/9*12</f>
        <v>0</v>
      </c>
      <c r="EF107" s="13">
        <f t="shared" si="248"/>
        <v>0</v>
      </c>
      <c r="EG107" s="13">
        <f ca="1">Sheet2!DZ101+Sheet2!AV101</f>
        <v>0</v>
      </c>
      <c r="EH107" s="43">
        <f t="shared" si="187"/>
        <v>0</v>
      </c>
      <c r="EI107" s="13">
        <f ca="1">'13年1-9支出明细'!BG102/9*12</f>
        <v>0</v>
      </c>
      <c r="EJ107" s="13">
        <f t="shared" si="249"/>
        <v>0</v>
      </c>
      <c r="EK107" s="43">
        <f t="shared" si="188"/>
        <v>0</v>
      </c>
      <c r="EL107" s="13">
        <f ca="1">'13年1-9支出明细'!BH102/9*12</f>
        <v>0</v>
      </c>
      <c r="EM107" s="13">
        <f t="shared" si="250"/>
        <v>0</v>
      </c>
      <c r="EN107" s="43">
        <f t="shared" si="189"/>
        <v>0</v>
      </c>
      <c r="EO107" s="13">
        <f ca="1">'13年1-9支出明细'!BI102/9*12</f>
        <v>0</v>
      </c>
      <c r="EP107" s="13">
        <f t="shared" si="251"/>
        <v>0</v>
      </c>
      <c r="EQ107" s="43">
        <f t="shared" si="190"/>
        <v>0</v>
      </c>
      <c r="ER107" s="13">
        <f ca="1">'13年1-9支出明细'!BJ102/9*12</f>
        <v>0</v>
      </c>
      <c r="ES107" s="13">
        <f t="shared" si="252"/>
        <v>0</v>
      </c>
      <c r="ET107" s="43">
        <f t="shared" si="191"/>
        <v>0</v>
      </c>
      <c r="EU107" s="13">
        <f ca="1">'13年1-9支出明细'!BK102/9*12</f>
        <v>0</v>
      </c>
      <c r="EV107" s="13">
        <f t="shared" si="253"/>
        <v>0</v>
      </c>
      <c r="EW107" s="43">
        <f t="shared" si="192"/>
        <v>0</v>
      </c>
      <c r="EX107" s="13">
        <f ca="1">'13年1-9支出明细'!BL102/9*12</f>
        <v>0</v>
      </c>
      <c r="EY107" s="13">
        <f t="shared" si="254"/>
        <v>0</v>
      </c>
      <c r="EZ107" s="43">
        <f t="shared" si="193"/>
        <v>0</v>
      </c>
      <c r="FA107" s="13">
        <f ca="1">'13年1-9支出明细'!BM102/9*12</f>
        <v>0</v>
      </c>
      <c r="FB107" s="13">
        <f t="shared" si="255"/>
        <v>0</v>
      </c>
      <c r="FC107" s="43">
        <f t="shared" si="194"/>
        <v>0</v>
      </c>
      <c r="FD107" s="13">
        <f ca="1">'13年1-9支出明细'!BN102/9*12</f>
        <v>0</v>
      </c>
      <c r="FE107" s="13">
        <f ca="1">Sheet2!EX101+Sheet2!BF101</f>
        <v>0</v>
      </c>
      <c r="FF107" s="13">
        <f t="shared" si="256"/>
        <v>0</v>
      </c>
      <c r="FG107" s="43">
        <f t="shared" si="195"/>
        <v>0</v>
      </c>
      <c r="FH107" s="13">
        <f ca="1">'13年1-9支出明细'!BP102/9*12</f>
        <v>0</v>
      </c>
      <c r="FI107" s="13">
        <f t="shared" si="257"/>
        <v>0</v>
      </c>
      <c r="FJ107" s="43">
        <f t="shared" si="196"/>
        <v>0</v>
      </c>
      <c r="FK107" s="13">
        <f ca="1">'13年1-9支出明细'!BQ102/9*12</f>
        <v>0</v>
      </c>
      <c r="FL107" s="13">
        <f t="shared" si="258"/>
        <v>0</v>
      </c>
      <c r="FM107" s="43">
        <f t="shared" si="197"/>
        <v>0</v>
      </c>
      <c r="FN107" s="13">
        <f ca="1">'13年1-9支出明细'!BR102/9*12</f>
        <v>0</v>
      </c>
      <c r="FO107" s="13">
        <f ca="1">Sheet2!FC17+Sheet2!BJ17</f>
        <v>0</v>
      </c>
      <c r="FP107" s="13"/>
      <c r="FQ107" s="43"/>
      <c r="FR107" s="13">
        <f ca="1">'13年1-9支出明细'!BT102/9*12</f>
        <v>0</v>
      </c>
      <c r="FS107" s="13">
        <f t="shared" si="259"/>
        <v>0</v>
      </c>
      <c r="FT107" s="43">
        <f t="shared" si="198"/>
        <v>0</v>
      </c>
      <c r="FU107" s="12">
        <f ca="1">'13年1-9支出明细'!BU102/9*12</f>
        <v>0</v>
      </c>
      <c r="FV107" s="12">
        <f t="shared" si="260"/>
        <v>0</v>
      </c>
      <c r="FW107" s="43">
        <f t="shared" si="199"/>
        <v>0</v>
      </c>
      <c r="FX107" s="12">
        <f ca="1">'13年1-9支出明细'!BV102/9*12</f>
        <v>0</v>
      </c>
      <c r="FY107" s="12">
        <f t="shared" si="261"/>
        <v>0</v>
      </c>
      <c r="FZ107" s="43">
        <f t="shared" si="200"/>
        <v>0</v>
      </c>
      <c r="GA107" s="12">
        <f ca="1">'13年1-9支出明细'!BW102/9*12</f>
        <v>0</v>
      </c>
      <c r="GB107" s="12">
        <f t="shared" si="262"/>
        <v>0</v>
      </c>
      <c r="GC107" s="43">
        <f t="shared" si="201"/>
        <v>0</v>
      </c>
      <c r="GD107" s="12">
        <f ca="1">'13年1-9支出明细'!BX102/9*12</f>
        <v>0</v>
      </c>
      <c r="GE107" s="12">
        <f t="shared" si="263"/>
        <v>0</v>
      </c>
      <c r="GF107" s="43">
        <f t="shared" si="202"/>
        <v>0</v>
      </c>
      <c r="GG107" s="27">
        <f t="shared" si="276"/>
        <v>0</v>
      </c>
      <c r="GH107" s="27">
        <f t="shared" si="264"/>
        <v>0</v>
      </c>
      <c r="GI107" s="43">
        <f t="shared" si="203"/>
        <v>0</v>
      </c>
      <c r="GJ107" s="13">
        <f ca="1">'13年1-9支出明细'!BZ102/9*12</f>
        <v>0</v>
      </c>
      <c r="GK107" s="13">
        <f t="shared" si="265"/>
        <v>0</v>
      </c>
      <c r="GL107" s="43">
        <f t="shared" si="204"/>
        <v>0</v>
      </c>
      <c r="GM107" s="13">
        <f ca="1">'13年1-9支出明细'!CA102/9*12</f>
        <v>0</v>
      </c>
      <c r="GN107" s="13">
        <f t="shared" si="266"/>
        <v>0</v>
      </c>
      <c r="GO107" s="43">
        <f t="shared" si="205"/>
        <v>0</v>
      </c>
      <c r="GP107" s="13">
        <f ca="1">'13年1-9支出明细'!CB102/9*12</f>
        <v>0</v>
      </c>
      <c r="GQ107" s="13"/>
      <c r="GR107" s="40"/>
      <c r="GS107" s="13">
        <f ca="1">'13年1-9支出明细'!CC102/9*12</f>
        <v>0</v>
      </c>
      <c r="GT107" s="13">
        <f t="shared" si="267"/>
        <v>0</v>
      </c>
      <c r="GU107" s="43">
        <f t="shared" si="206"/>
        <v>0</v>
      </c>
      <c r="GV107" s="13">
        <f ca="1">'13年1-9支出明细'!CD102/9*12</f>
        <v>0</v>
      </c>
      <c r="GW107" s="13">
        <f t="shared" si="268"/>
        <v>0</v>
      </c>
      <c r="GX107" s="56">
        <f t="shared" si="207"/>
        <v>0</v>
      </c>
    </row>
    <row r="108" spans="1:206">
      <c r="A108" s="18">
        <v>311</v>
      </c>
      <c r="B108" s="3" t="s">
        <v>581</v>
      </c>
      <c r="C108" s="3" t="s">
        <v>397</v>
      </c>
      <c r="D108" s="12">
        <f t="shared" si="272"/>
        <v>139574.70666666667</v>
      </c>
      <c r="E108" s="12">
        <f t="shared" si="273"/>
        <v>0</v>
      </c>
      <c r="F108" s="13">
        <v>0</v>
      </c>
      <c r="G108" s="26">
        <f t="shared" si="208"/>
        <v>0</v>
      </c>
      <c r="H108" s="40">
        <f t="shared" si="209"/>
        <v>0</v>
      </c>
      <c r="I108" s="13">
        <v>0</v>
      </c>
      <c r="J108" s="13">
        <f t="shared" si="210"/>
        <v>0</v>
      </c>
      <c r="K108" s="40">
        <f t="shared" si="149"/>
        <v>0</v>
      </c>
      <c r="L108" s="13">
        <v>0</v>
      </c>
      <c r="M108" s="13">
        <f t="shared" si="211"/>
        <v>0</v>
      </c>
      <c r="N108" s="40">
        <f t="shared" si="150"/>
        <v>0</v>
      </c>
      <c r="O108" s="13">
        <f ca="1">'13年1-9支出明细'!I103/9*12</f>
        <v>0</v>
      </c>
      <c r="P108" s="13">
        <v>0</v>
      </c>
      <c r="Q108" s="13">
        <f t="shared" si="212"/>
        <v>0</v>
      </c>
      <c r="R108" s="43">
        <f t="shared" si="151"/>
        <v>0</v>
      </c>
      <c r="S108" s="13">
        <f ca="1">'13年1-9支出明细'!K103/9*12</f>
        <v>0</v>
      </c>
      <c r="T108" s="13">
        <f t="shared" si="213"/>
        <v>0</v>
      </c>
      <c r="U108" s="43">
        <f t="shared" si="152"/>
        <v>0</v>
      </c>
      <c r="V108" s="13">
        <f ca="1">'13年1-9支出明细'!L103/9*12</f>
        <v>0</v>
      </c>
      <c r="W108" s="13">
        <f t="shared" si="214"/>
        <v>0</v>
      </c>
      <c r="X108" s="43">
        <f t="shared" si="153"/>
        <v>0</v>
      </c>
      <c r="Y108" s="13">
        <f ca="1">'13年1-9支出明细'!M103/9*12</f>
        <v>0</v>
      </c>
      <c r="Z108" s="13">
        <f t="shared" si="215"/>
        <v>0</v>
      </c>
      <c r="AA108" s="43">
        <f t="shared" si="154"/>
        <v>0</v>
      </c>
      <c r="AB108" s="13">
        <f ca="1">'13年1-9支出明细'!N103/9*12</f>
        <v>0</v>
      </c>
      <c r="AC108" s="13">
        <f t="shared" si="216"/>
        <v>0</v>
      </c>
      <c r="AD108" s="43">
        <f t="shared" si="155"/>
        <v>0</v>
      </c>
      <c r="AE108" s="13">
        <f ca="1">'13年1-9支出明细'!O103/9*12</f>
        <v>0</v>
      </c>
      <c r="AF108" s="13">
        <f t="shared" si="217"/>
        <v>0</v>
      </c>
      <c r="AG108" s="43">
        <f t="shared" si="156"/>
        <v>0</v>
      </c>
      <c r="AH108" s="13">
        <f ca="1">'13年1-9支出明细'!P103/9*12</f>
        <v>0</v>
      </c>
      <c r="AI108" s="13">
        <f t="shared" si="218"/>
        <v>0</v>
      </c>
      <c r="AJ108" s="43">
        <f t="shared" si="157"/>
        <v>0</v>
      </c>
      <c r="AK108" s="13">
        <f ca="1">'13年1-9支出明细'!Q103/9*12</f>
        <v>0</v>
      </c>
      <c r="AL108" s="13">
        <f t="shared" si="219"/>
        <v>0</v>
      </c>
      <c r="AM108" s="43">
        <f t="shared" si="158"/>
        <v>0</v>
      </c>
      <c r="AN108" s="13">
        <f ca="1">'13年1-9支出明细'!R103/9*12</f>
        <v>0</v>
      </c>
      <c r="AO108" s="13">
        <f t="shared" si="220"/>
        <v>0</v>
      </c>
      <c r="AP108" s="43">
        <f t="shared" si="159"/>
        <v>0</v>
      </c>
      <c r="AQ108" s="13">
        <f ca="1">'13年1-9支出明细'!S103/9*12</f>
        <v>0</v>
      </c>
      <c r="AR108" s="13">
        <f t="shared" si="221"/>
        <v>0</v>
      </c>
      <c r="AS108" s="43">
        <f t="shared" si="160"/>
        <v>0</v>
      </c>
      <c r="AT108" s="12">
        <f t="shared" si="222"/>
        <v>122808.84000000001</v>
      </c>
      <c r="AU108" s="31">
        <f t="shared" si="223"/>
        <v>149384.89360824841</v>
      </c>
      <c r="AV108" s="43">
        <f t="shared" si="161"/>
        <v>1.1763882422526715E-3</v>
      </c>
      <c r="AW108" s="13">
        <f ca="1">'13年1-9支出明细'!U103/9*12</f>
        <v>0</v>
      </c>
      <c r="AX108" s="13">
        <f t="shared" si="224"/>
        <v>0</v>
      </c>
      <c r="AY108" s="43">
        <f t="shared" si="162"/>
        <v>0</v>
      </c>
      <c r="AZ108" s="13">
        <f ca="1">'13年1-9支出明细'!V103/9*12</f>
        <v>0</v>
      </c>
      <c r="BA108" s="13">
        <f t="shared" si="225"/>
        <v>0</v>
      </c>
      <c r="BB108" s="43">
        <f t="shared" si="163"/>
        <v>0</v>
      </c>
      <c r="BC108" s="13">
        <f ca="1">'13年1-9支出明细'!W103/9*12</f>
        <v>0</v>
      </c>
      <c r="BD108" s="13">
        <f t="shared" si="226"/>
        <v>0</v>
      </c>
      <c r="BE108" s="43">
        <f t="shared" si="164"/>
        <v>0</v>
      </c>
      <c r="BF108" s="13">
        <f ca="1">'13年1-9支出明细'!X103/9*12</f>
        <v>-130.05333333333334</v>
      </c>
      <c r="BG108" s="13">
        <f t="shared" si="227"/>
        <v>-158.19710831401116</v>
      </c>
      <c r="BH108" s="43">
        <f t="shared" si="165"/>
        <v>-1.9133248916094781E-4</v>
      </c>
      <c r="BI108" s="13">
        <f ca="1">'13年1-9支出明细'!Y103/9*12</f>
        <v>534</v>
      </c>
      <c r="BJ108" s="13">
        <f t="shared" si="228"/>
        <v>649.55855935781688</v>
      </c>
      <c r="BK108" s="43">
        <f t="shared" si="166"/>
        <v>2.6415879778501569E-4</v>
      </c>
      <c r="BL108" s="13">
        <f ca="1">'13年1-9支出明细'!Z103/9*12</f>
        <v>122404.89333333334</v>
      </c>
      <c r="BM108" s="13">
        <f ca="1">Sheet2!EP102+Sheet2!V102</f>
        <v>0</v>
      </c>
      <c r="BN108" s="13">
        <f t="shared" si="229"/>
        <v>148893.53215720461</v>
      </c>
      <c r="BO108" s="43">
        <f t="shared" si="167"/>
        <v>1.3840529237254613E-3</v>
      </c>
      <c r="BP108" s="13">
        <f ca="1">'13年1-9支出明细'!AB103/9*12</f>
        <v>0</v>
      </c>
      <c r="BQ108" s="13">
        <f t="shared" si="230"/>
        <v>0</v>
      </c>
      <c r="BR108" s="43">
        <f t="shared" si="168"/>
        <v>0</v>
      </c>
      <c r="BS108" s="13">
        <f ca="1">'13年1-9支出明细'!AC103/9*12</f>
        <v>0</v>
      </c>
      <c r="BT108" s="13">
        <f t="shared" si="231"/>
        <v>0</v>
      </c>
      <c r="BU108" s="43">
        <f t="shared" si="169"/>
        <v>0</v>
      </c>
      <c r="BV108" s="12">
        <f t="shared" si="269"/>
        <v>16765.866666666669</v>
      </c>
      <c r="BW108" s="30">
        <f t="shared" si="232"/>
        <v>20394.030334054769</v>
      </c>
      <c r="BX108" s="43">
        <f t="shared" si="170"/>
        <v>6.2689808393196807E-5</v>
      </c>
      <c r="BY108" s="13">
        <f ca="1">'13年1-9支出明细'!AE103/9*12</f>
        <v>16765.866666666669</v>
      </c>
      <c r="BZ108" s="13">
        <f t="shared" si="233"/>
        <v>20394.030334054769</v>
      </c>
      <c r="CA108" s="43">
        <f t="shared" si="171"/>
        <v>7.2570005263954208E-5</v>
      </c>
      <c r="CB108" s="13">
        <f ca="1">'13年1-9支出明细'!AF103/9*12</f>
        <v>0</v>
      </c>
      <c r="CC108" s="13">
        <f ca="1">Sheet2!BP102+Sheet2!ET102</f>
        <v>0</v>
      </c>
      <c r="CD108" s="13">
        <f t="shared" si="234"/>
        <v>0</v>
      </c>
      <c r="CE108" s="43">
        <f t="shared" si="172"/>
        <v>0</v>
      </c>
      <c r="CF108" s="12">
        <f t="shared" si="274"/>
        <v>0</v>
      </c>
      <c r="CG108" s="30">
        <f t="shared" si="235"/>
        <v>0</v>
      </c>
      <c r="CH108" s="43">
        <f t="shared" si="173"/>
        <v>0</v>
      </c>
      <c r="CI108" s="13">
        <f ca="1">'13年1-9支出明细'!AI103/9*12</f>
        <v>0</v>
      </c>
      <c r="CJ108" s="13">
        <f t="shared" si="236"/>
        <v>0</v>
      </c>
      <c r="CK108" s="43">
        <f t="shared" si="174"/>
        <v>0</v>
      </c>
      <c r="CL108" s="13">
        <f ca="1">'13年1-9支出明细'!AJ103/9*12</f>
        <v>0</v>
      </c>
      <c r="CM108" s="13">
        <f t="shared" si="237"/>
        <v>0</v>
      </c>
      <c r="CN108" s="43">
        <f t="shared" si="175"/>
        <v>0</v>
      </c>
      <c r="CO108" s="13">
        <f ca="1">'13年1-9支出明细'!AK103/9*12</f>
        <v>0</v>
      </c>
      <c r="CP108" s="13">
        <f t="shared" si="238"/>
        <v>0</v>
      </c>
      <c r="CQ108" s="43">
        <f t="shared" si="176"/>
        <v>0</v>
      </c>
      <c r="CR108" s="13">
        <f ca="1">'13年1-9支出明细'!AL103/9*12</f>
        <v>0</v>
      </c>
      <c r="CS108" s="13">
        <f t="shared" si="239"/>
        <v>0</v>
      </c>
      <c r="CT108" s="43">
        <f t="shared" si="177"/>
        <v>0</v>
      </c>
      <c r="CU108" s="13">
        <f ca="1">'13年1-9支出明细'!AM103/9*12</f>
        <v>0</v>
      </c>
      <c r="CV108" s="13">
        <f t="shared" si="240"/>
        <v>0</v>
      </c>
      <c r="CW108" s="43">
        <f t="shared" si="178"/>
        <v>0</v>
      </c>
      <c r="CX108" s="13">
        <f ca="1">'13年1-9支出明细'!AN103/9*12</f>
        <v>0</v>
      </c>
      <c r="CY108" s="13">
        <f t="shared" si="241"/>
        <v>0</v>
      </c>
      <c r="CZ108" s="14">
        <f t="shared" si="275"/>
        <v>0</v>
      </c>
      <c r="DA108" s="43">
        <f t="shared" si="179"/>
        <v>0</v>
      </c>
      <c r="DB108" s="13">
        <f ca="1">'13年1-9支出明细'!AP103/9*12</f>
        <v>0</v>
      </c>
      <c r="DC108" s="13">
        <f t="shared" si="242"/>
        <v>0</v>
      </c>
      <c r="DD108" s="43">
        <f t="shared" si="180"/>
        <v>0</v>
      </c>
      <c r="DE108" s="13">
        <f ca="1">'13年1-9支出明细'!AQ103/9*12</f>
        <v>0</v>
      </c>
      <c r="DF108" s="13">
        <f t="shared" si="243"/>
        <v>0</v>
      </c>
      <c r="DG108" s="43">
        <f t="shared" si="181"/>
        <v>0</v>
      </c>
      <c r="DH108" s="13">
        <f ca="1">'13年1-9支出明细'!AR103/9*12</f>
        <v>0</v>
      </c>
      <c r="DI108" s="13">
        <f ca="1">Sheet2!DK102+Sheet2!AH102</f>
        <v>0</v>
      </c>
      <c r="DJ108" s="13"/>
      <c r="DK108" s="43">
        <f t="shared" si="182"/>
        <v>0</v>
      </c>
      <c r="DL108" s="13">
        <f ca="1">'13年1-9支出明细'!AT103/9*12</f>
        <v>0</v>
      </c>
      <c r="DM108" s="13">
        <f t="shared" si="244"/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43">
        <f t="shared" si="183"/>
        <v>0</v>
      </c>
      <c r="DV108" s="13">
        <f ca="1">'13年1-9支出明细'!BB103/9*12</f>
        <v>0</v>
      </c>
      <c r="DW108" s="13">
        <f t="shared" si="245"/>
        <v>0</v>
      </c>
      <c r="DX108" s="43">
        <f t="shared" si="184"/>
        <v>0</v>
      </c>
      <c r="DY108" s="13">
        <f ca="1">'13年1-9支出明细'!BC103/9*12</f>
        <v>0</v>
      </c>
      <c r="DZ108" s="13">
        <f t="shared" si="246"/>
        <v>0</v>
      </c>
      <c r="EA108" s="43">
        <f t="shared" si="185"/>
        <v>0</v>
      </c>
      <c r="EB108" s="13">
        <f ca="1">'13年1-9支出明细'!BD103/9*12</f>
        <v>0</v>
      </c>
      <c r="EC108" s="13">
        <f t="shared" si="247"/>
        <v>0</v>
      </c>
      <c r="ED108" s="43">
        <f t="shared" si="186"/>
        <v>0</v>
      </c>
      <c r="EE108" s="13">
        <f ca="1">'13年1-9支出明细'!BE103/9*12</f>
        <v>0</v>
      </c>
      <c r="EF108" s="13">
        <f t="shared" si="248"/>
        <v>0</v>
      </c>
      <c r="EG108" s="13">
        <f ca="1">Sheet2!DZ102+Sheet2!AV102</f>
        <v>0</v>
      </c>
      <c r="EH108" s="43">
        <f t="shared" si="187"/>
        <v>0</v>
      </c>
      <c r="EI108" s="13">
        <f ca="1">'13年1-9支出明细'!BG103/9*12</f>
        <v>0</v>
      </c>
      <c r="EJ108" s="13">
        <f t="shared" si="249"/>
        <v>0</v>
      </c>
      <c r="EK108" s="43">
        <f t="shared" si="188"/>
        <v>0</v>
      </c>
      <c r="EL108" s="13">
        <f ca="1">'13年1-9支出明细'!BH103/9*12</f>
        <v>0</v>
      </c>
      <c r="EM108" s="13">
        <f t="shared" si="250"/>
        <v>0</v>
      </c>
      <c r="EN108" s="43">
        <f t="shared" si="189"/>
        <v>0</v>
      </c>
      <c r="EO108" s="13">
        <f ca="1">'13年1-9支出明细'!BI103/9*12</f>
        <v>0</v>
      </c>
      <c r="EP108" s="13">
        <f t="shared" si="251"/>
        <v>0</v>
      </c>
      <c r="EQ108" s="43">
        <f t="shared" si="190"/>
        <v>0</v>
      </c>
      <c r="ER108" s="13">
        <f ca="1">'13年1-9支出明细'!BJ103/9*12</f>
        <v>0</v>
      </c>
      <c r="ES108" s="13">
        <f t="shared" si="252"/>
        <v>0</v>
      </c>
      <c r="ET108" s="43">
        <f t="shared" si="191"/>
        <v>0</v>
      </c>
      <c r="EU108" s="13">
        <f ca="1">'13年1-9支出明细'!BK103/9*12</f>
        <v>0</v>
      </c>
      <c r="EV108" s="13">
        <f t="shared" si="253"/>
        <v>0</v>
      </c>
      <c r="EW108" s="43">
        <f t="shared" si="192"/>
        <v>0</v>
      </c>
      <c r="EX108" s="13">
        <f ca="1">'13年1-9支出明细'!BL103/9*12</f>
        <v>0</v>
      </c>
      <c r="EY108" s="13">
        <f t="shared" si="254"/>
        <v>0</v>
      </c>
      <c r="EZ108" s="43">
        <f t="shared" si="193"/>
        <v>0</v>
      </c>
      <c r="FA108" s="13">
        <f ca="1">'13年1-9支出明细'!BM103/9*12</f>
        <v>0</v>
      </c>
      <c r="FB108" s="13">
        <f t="shared" si="255"/>
        <v>0</v>
      </c>
      <c r="FC108" s="43">
        <f t="shared" si="194"/>
        <v>0</v>
      </c>
      <c r="FD108" s="13">
        <f ca="1">'13年1-9支出明细'!BN103/9*12</f>
        <v>0</v>
      </c>
      <c r="FE108" s="13">
        <f ca="1">Sheet2!EX102+Sheet2!BF102</f>
        <v>0</v>
      </c>
      <c r="FF108" s="13">
        <f t="shared" si="256"/>
        <v>0</v>
      </c>
      <c r="FG108" s="43">
        <f t="shared" si="195"/>
        <v>0</v>
      </c>
      <c r="FH108" s="13">
        <f ca="1">'13年1-9支出明细'!BP103/9*12</f>
        <v>0</v>
      </c>
      <c r="FI108" s="13">
        <f t="shared" si="257"/>
        <v>0</v>
      </c>
      <c r="FJ108" s="43">
        <f t="shared" si="196"/>
        <v>0</v>
      </c>
      <c r="FK108" s="13">
        <f ca="1">'13年1-9支出明细'!BQ103/9*12</f>
        <v>0</v>
      </c>
      <c r="FL108" s="13">
        <f t="shared" si="258"/>
        <v>0</v>
      </c>
      <c r="FM108" s="43">
        <f t="shared" si="197"/>
        <v>0</v>
      </c>
      <c r="FN108" s="13">
        <f ca="1">'13年1-9支出明细'!BR103/9*12</f>
        <v>0</v>
      </c>
      <c r="FO108" s="13">
        <f ca="1">Sheet2!FC18+Sheet2!BJ18</f>
        <v>0</v>
      </c>
      <c r="FP108" s="13"/>
      <c r="FQ108" s="43"/>
      <c r="FR108" s="13">
        <f ca="1">'13年1-9支出明细'!BT103/9*12</f>
        <v>0</v>
      </c>
      <c r="FS108" s="13">
        <f t="shared" si="259"/>
        <v>0</v>
      </c>
      <c r="FT108" s="43">
        <f t="shared" si="198"/>
        <v>0</v>
      </c>
      <c r="FU108" s="12">
        <f ca="1">'13年1-9支出明细'!BU103/9*12</f>
        <v>0</v>
      </c>
      <c r="FV108" s="12">
        <f t="shared" si="260"/>
        <v>0</v>
      </c>
      <c r="FW108" s="43">
        <f t="shared" si="199"/>
        <v>0</v>
      </c>
      <c r="FX108" s="12">
        <f ca="1">'13年1-9支出明细'!BV103/9*12</f>
        <v>0</v>
      </c>
      <c r="FY108" s="12">
        <f t="shared" si="261"/>
        <v>0</v>
      </c>
      <c r="FZ108" s="43">
        <f t="shared" si="200"/>
        <v>0</v>
      </c>
      <c r="GA108" s="12">
        <f ca="1">'13年1-9支出明细'!BW103/9*12</f>
        <v>0</v>
      </c>
      <c r="GB108" s="12">
        <f t="shared" si="262"/>
        <v>0</v>
      </c>
      <c r="GC108" s="43">
        <f t="shared" si="201"/>
        <v>0</v>
      </c>
      <c r="GD108" s="12">
        <f ca="1">'13年1-9支出明细'!BX103/9*12</f>
        <v>0</v>
      </c>
      <c r="GE108" s="12">
        <f t="shared" si="263"/>
        <v>0</v>
      </c>
      <c r="GF108" s="43">
        <f t="shared" si="202"/>
        <v>0</v>
      </c>
      <c r="GG108" s="27">
        <f t="shared" si="276"/>
        <v>0</v>
      </c>
      <c r="GH108" s="27">
        <f t="shared" si="264"/>
        <v>0</v>
      </c>
      <c r="GI108" s="43">
        <f t="shared" si="203"/>
        <v>0</v>
      </c>
      <c r="GJ108" s="13">
        <f ca="1">'13年1-9支出明细'!BZ103/9*12</f>
        <v>0</v>
      </c>
      <c r="GK108" s="13">
        <f t="shared" si="265"/>
        <v>0</v>
      </c>
      <c r="GL108" s="43">
        <f t="shared" si="204"/>
        <v>0</v>
      </c>
      <c r="GM108" s="13">
        <f ca="1">'13年1-9支出明细'!CA103/9*12</f>
        <v>0</v>
      </c>
      <c r="GN108" s="13">
        <f t="shared" si="266"/>
        <v>0</v>
      </c>
      <c r="GO108" s="43">
        <f t="shared" si="205"/>
        <v>0</v>
      </c>
      <c r="GP108" s="13">
        <f ca="1">'13年1-9支出明细'!CB103/9*12</f>
        <v>0</v>
      </c>
      <c r="GQ108" s="13"/>
      <c r="GR108" s="40"/>
      <c r="GS108" s="13">
        <f ca="1">'13年1-9支出明细'!CC103/9*12</f>
        <v>0</v>
      </c>
      <c r="GT108" s="13">
        <f t="shared" si="267"/>
        <v>0</v>
      </c>
      <c r="GU108" s="43">
        <f t="shared" si="206"/>
        <v>0</v>
      </c>
      <c r="GV108" s="13">
        <f ca="1">'13年1-9支出明细'!CD103/9*12</f>
        <v>0</v>
      </c>
      <c r="GW108" s="13">
        <f t="shared" si="268"/>
        <v>0</v>
      </c>
      <c r="GX108" s="56">
        <f t="shared" si="207"/>
        <v>0</v>
      </c>
    </row>
    <row r="109" spans="1:206">
      <c r="A109" s="18">
        <v>315</v>
      </c>
      <c r="B109" s="3" t="s">
        <v>582</v>
      </c>
      <c r="C109" s="3" t="s">
        <v>398</v>
      </c>
      <c r="D109" s="12">
        <f t="shared" si="272"/>
        <v>4213662.4533333341</v>
      </c>
      <c r="E109" s="12">
        <f t="shared" si="273"/>
        <v>0</v>
      </c>
      <c r="F109" s="13">
        <v>0</v>
      </c>
      <c r="G109" s="26">
        <f t="shared" si="208"/>
        <v>0</v>
      </c>
      <c r="H109" s="40">
        <f t="shared" si="209"/>
        <v>0</v>
      </c>
      <c r="I109" s="13">
        <v>0</v>
      </c>
      <c r="J109" s="13">
        <f t="shared" si="210"/>
        <v>0</v>
      </c>
      <c r="K109" s="40">
        <f t="shared" si="149"/>
        <v>0</v>
      </c>
      <c r="L109" s="13">
        <v>0</v>
      </c>
      <c r="M109" s="13">
        <f t="shared" si="211"/>
        <v>0</v>
      </c>
      <c r="N109" s="40">
        <f t="shared" si="150"/>
        <v>0</v>
      </c>
      <c r="O109" s="13">
        <f ca="1">'13年1-9支出明细'!I104/9*12</f>
        <v>0</v>
      </c>
      <c r="P109" s="13">
        <v>0</v>
      </c>
      <c r="Q109" s="13">
        <f t="shared" si="212"/>
        <v>0</v>
      </c>
      <c r="R109" s="43">
        <f t="shared" si="151"/>
        <v>0</v>
      </c>
      <c r="S109" s="13">
        <f ca="1">'13年1-9支出明细'!K104/9*12</f>
        <v>0</v>
      </c>
      <c r="T109" s="13">
        <f t="shared" si="213"/>
        <v>0</v>
      </c>
      <c r="U109" s="43">
        <f t="shared" si="152"/>
        <v>0</v>
      </c>
      <c r="V109" s="13">
        <f ca="1">'13年1-9支出明细'!L104/9*12</f>
        <v>0</v>
      </c>
      <c r="W109" s="13">
        <f t="shared" si="214"/>
        <v>0</v>
      </c>
      <c r="X109" s="43">
        <f t="shared" si="153"/>
        <v>0</v>
      </c>
      <c r="Y109" s="13">
        <f ca="1">'13年1-9支出明细'!M104/9*12</f>
        <v>0</v>
      </c>
      <c r="Z109" s="13">
        <f t="shared" si="215"/>
        <v>0</v>
      </c>
      <c r="AA109" s="43">
        <f t="shared" si="154"/>
        <v>0</v>
      </c>
      <c r="AB109" s="13">
        <f ca="1">'13年1-9支出明细'!N104/9*12</f>
        <v>0</v>
      </c>
      <c r="AC109" s="13">
        <f t="shared" si="216"/>
        <v>0</v>
      </c>
      <c r="AD109" s="43">
        <f t="shared" si="155"/>
        <v>0</v>
      </c>
      <c r="AE109" s="13">
        <f ca="1">'13年1-9支出明细'!O104/9*12</f>
        <v>0</v>
      </c>
      <c r="AF109" s="13">
        <f t="shared" si="217"/>
        <v>0</v>
      </c>
      <c r="AG109" s="43">
        <f t="shared" si="156"/>
        <v>0</v>
      </c>
      <c r="AH109" s="13">
        <f ca="1">'13年1-9支出明细'!P104/9*12</f>
        <v>0</v>
      </c>
      <c r="AI109" s="13">
        <f t="shared" si="218"/>
        <v>0</v>
      </c>
      <c r="AJ109" s="43">
        <f t="shared" si="157"/>
        <v>0</v>
      </c>
      <c r="AK109" s="13">
        <f ca="1">'13年1-9支出明细'!Q104/9*12</f>
        <v>0</v>
      </c>
      <c r="AL109" s="13">
        <f t="shared" si="219"/>
        <v>0</v>
      </c>
      <c r="AM109" s="43">
        <f t="shared" si="158"/>
        <v>0</v>
      </c>
      <c r="AN109" s="13">
        <f ca="1">'13年1-9支出明细'!R104/9*12</f>
        <v>0</v>
      </c>
      <c r="AO109" s="13">
        <f t="shared" si="220"/>
        <v>0</v>
      </c>
      <c r="AP109" s="43">
        <f t="shared" si="159"/>
        <v>0</v>
      </c>
      <c r="AQ109" s="13">
        <f ca="1">'13年1-9支出明细'!S104/9*12</f>
        <v>0</v>
      </c>
      <c r="AR109" s="13">
        <f t="shared" si="221"/>
        <v>0</v>
      </c>
      <c r="AS109" s="43">
        <f t="shared" si="160"/>
        <v>0</v>
      </c>
      <c r="AT109" s="12">
        <f t="shared" si="222"/>
        <v>21</v>
      </c>
      <c r="AU109" s="31">
        <f t="shared" si="223"/>
        <v>25.544437727554598</v>
      </c>
      <c r="AV109" s="43">
        <f t="shared" si="161"/>
        <v>2.0115940421964818E-7</v>
      </c>
      <c r="AW109" s="13">
        <f ca="1">'13年1-9支出明细'!U104/9*12</f>
        <v>0</v>
      </c>
      <c r="AX109" s="13">
        <f t="shared" si="224"/>
        <v>0</v>
      </c>
      <c r="AY109" s="43">
        <f t="shared" si="162"/>
        <v>0</v>
      </c>
      <c r="AZ109" s="13">
        <f ca="1">'13年1-9支出明细'!V104/9*12</f>
        <v>0</v>
      </c>
      <c r="BA109" s="13">
        <f t="shared" si="225"/>
        <v>0</v>
      </c>
      <c r="BB109" s="43">
        <f t="shared" si="163"/>
        <v>0</v>
      </c>
      <c r="BC109" s="13">
        <f ca="1">'13年1-9支出明细'!W104/9*12</f>
        <v>0</v>
      </c>
      <c r="BD109" s="13">
        <f t="shared" si="226"/>
        <v>0</v>
      </c>
      <c r="BE109" s="43">
        <f t="shared" si="164"/>
        <v>0</v>
      </c>
      <c r="BF109" s="13">
        <f ca="1">'13年1-9支出明细'!X104/9*12</f>
        <v>0</v>
      </c>
      <c r="BG109" s="13">
        <f t="shared" si="227"/>
        <v>0</v>
      </c>
      <c r="BH109" s="43">
        <f t="shared" si="165"/>
        <v>0</v>
      </c>
      <c r="BI109" s="13">
        <f ca="1">'13年1-9支出明细'!Y104/9*12</f>
        <v>0</v>
      </c>
      <c r="BJ109" s="13">
        <f t="shared" si="228"/>
        <v>0</v>
      </c>
      <c r="BK109" s="43">
        <f t="shared" si="166"/>
        <v>0</v>
      </c>
      <c r="BL109" s="13">
        <f ca="1">'13年1-9支出明细'!Z104/9*12</f>
        <v>0</v>
      </c>
      <c r="BM109" s="13">
        <f ca="1">Sheet2!EP103+Sheet2!V103</f>
        <v>21</v>
      </c>
      <c r="BN109" s="13">
        <f t="shared" si="229"/>
        <v>0</v>
      </c>
      <c r="BO109" s="43">
        <f t="shared" si="167"/>
        <v>0</v>
      </c>
      <c r="BP109" s="13">
        <f ca="1">'13年1-9支出明细'!AB104/9*12</f>
        <v>0</v>
      </c>
      <c r="BQ109" s="13">
        <f t="shared" si="230"/>
        <v>0</v>
      </c>
      <c r="BR109" s="43">
        <f t="shared" si="168"/>
        <v>0</v>
      </c>
      <c r="BS109" s="13">
        <f ca="1">'13年1-9支出明细'!AC104/9*12</f>
        <v>28</v>
      </c>
      <c r="BT109" s="13">
        <f t="shared" si="231"/>
        <v>34.059250303406131</v>
      </c>
      <c r="BU109" s="43">
        <f t="shared" si="169"/>
        <v>2.4962754085026924E-5</v>
      </c>
      <c r="BV109" s="12">
        <f t="shared" si="269"/>
        <v>4193195.9733333336</v>
      </c>
      <c r="BW109" s="30">
        <f t="shared" si="232"/>
        <v>5100611.1152498107</v>
      </c>
      <c r="BX109" s="43">
        <f t="shared" si="170"/>
        <v>1.5678918206239921E-2</v>
      </c>
      <c r="BY109" s="13">
        <f ca="1">'13年1-9支出明细'!AE104/9*12</f>
        <v>0</v>
      </c>
      <c r="BZ109" s="13">
        <f t="shared" si="233"/>
        <v>0</v>
      </c>
      <c r="CA109" s="43">
        <f t="shared" si="171"/>
        <v>0</v>
      </c>
      <c r="CB109" s="13">
        <f ca="1">'13年1-9支出明细'!AF104/9*12</f>
        <v>4193195.9733333336</v>
      </c>
      <c r="CC109" s="13">
        <f ca="1">Sheet2!BP103+Sheet2!ET103</f>
        <v>0</v>
      </c>
      <c r="CD109" s="13">
        <f t="shared" si="234"/>
        <v>5100611.1152498107</v>
      </c>
      <c r="CE109" s="43">
        <f t="shared" si="172"/>
        <v>0.13301579760133034</v>
      </c>
      <c r="CF109" s="12">
        <f t="shared" si="274"/>
        <v>0</v>
      </c>
      <c r="CG109" s="30">
        <f t="shared" si="235"/>
        <v>0</v>
      </c>
      <c r="CH109" s="43">
        <f t="shared" si="173"/>
        <v>0</v>
      </c>
      <c r="CI109" s="13">
        <f ca="1">'13年1-9支出明细'!AI104/9*12</f>
        <v>0</v>
      </c>
      <c r="CJ109" s="13">
        <f t="shared" si="236"/>
        <v>0</v>
      </c>
      <c r="CK109" s="43">
        <f t="shared" si="174"/>
        <v>0</v>
      </c>
      <c r="CL109" s="13">
        <f ca="1">'13年1-9支出明细'!AJ104/9*12</f>
        <v>0</v>
      </c>
      <c r="CM109" s="13">
        <f t="shared" si="237"/>
        <v>0</v>
      </c>
      <c r="CN109" s="43">
        <f t="shared" si="175"/>
        <v>0</v>
      </c>
      <c r="CO109" s="13">
        <f ca="1">'13年1-9支出明细'!AK104/9*12</f>
        <v>0</v>
      </c>
      <c r="CP109" s="13">
        <f t="shared" si="238"/>
        <v>0</v>
      </c>
      <c r="CQ109" s="43">
        <f t="shared" si="176"/>
        <v>0</v>
      </c>
      <c r="CR109" s="13">
        <f ca="1">'13年1-9支出明细'!AL104/9*12</f>
        <v>0</v>
      </c>
      <c r="CS109" s="13">
        <f t="shared" si="239"/>
        <v>0</v>
      </c>
      <c r="CT109" s="43">
        <f t="shared" si="177"/>
        <v>0</v>
      </c>
      <c r="CU109" s="13">
        <f ca="1">'13年1-9支出明细'!AM104/9*12</f>
        <v>0</v>
      </c>
      <c r="CV109" s="13">
        <f t="shared" si="240"/>
        <v>0</v>
      </c>
      <c r="CW109" s="43">
        <f t="shared" si="178"/>
        <v>0</v>
      </c>
      <c r="CX109" s="13">
        <f ca="1">'13年1-9支出明细'!AN104/9*12</f>
        <v>0</v>
      </c>
      <c r="CY109" s="13">
        <f t="shared" si="241"/>
        <v>0</v>
      </c>
      <c r="CZ109" s="14">
        <f t="shared" si="275"/>
        <v>0</v>
      </c>
      <c r="DA109" s="43">
        <f t="shared" si="179"/>
        <v>0</v>
      </c>
      <c r="DB109" s="13">
        <f ca="1">'13年1-9支出明细'!AP104/9*12</f>
        <v>0</v>
      </c>
      <c r="DC109" s="13">
        <f t="shared" si="242"/>
        <v>0</v>
      </c>
      <c r="DD109" s="43">
        <f t="shared" si="180"/>
        <v>0</v>
      </c>
      <c r="DE109" s="13">
        <f ca="1">'13年1-9支出明细'!AQ104/9*12</f>
        <v>0</v>
      </c>
      <c r="DF109" s="13">
        <f t="shared" si="243"/>
        <v>0</v>
      </c>
      <c r="DG109" s="43">
        <f t="shared" si="181"/>
        <v>0</v>
      </c>
      <c r="DH109" s="13">
        <f ca="1">'13年1-9支出明细'!AR104/9*12</f>
        <v>0</v>
      </c>
      <c r="DI109" s="13">
        <f ca="1">Sheet2!DK103+Sheet2!AH103</f>
        <v>0</v>
      </c>
      <c r="DJ109" s="13"/>
      <c r="DK109" s="43">
        <f t="shared" si="182"/>
        <v>0</v>
      </c>
      <c r="DL109" s="13">
        <f ca="1">'13年1-9支出明细'!AT104/9*12</f>
        <v>0</v>
      </c>
      <c r="DM109" s="13">
        <f t="shared" si="244"/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43">
        <f t="shared" si="183"/>
        <v>0</v>
      </c>
      <c r="DV109" s="13">
        <f ca="1">'13年1-9支出明细'!BB104/9*12</f>
        <v>0</v>
      </c>
      <c r="DW109" s="13">
        <f t="shared" si="245"/>
        <v>0</v>
      </c>
      <c r="DX109" s="43">
        <f t="shared" si="184"/>
        <v>0</v>
      </c>
      <c r="DY109" s="13">
        <f ca="1">'13年1-9支出明细'!BC104/9*12</f>
        <v>0</v>
      </c>
      <c r="DZ109" s="13">
        <f t="shared" si="246"/>
        <v>0</v>
      </c>
      <c r="EA109" s="43">
        <f t="shared" si="185"/>
        <v>0</v>
      </c>
      <c r="EB109" s="13">
        <f ca="1">'13年1-9支出明细'!BD104/9*12</f>
        <v>0</v>
      </c>
      <c r="EC109" s="13">
        <f t="shared" si="247"/>
        <v>0</v>
      </c>
      <c r="ED109" s="43">
        <f t="shared" si="186"/>
        <v>0</v>
      </c>
      <c r="EE109" s="13">
        <f ca="1">'13年1-9支出明细'!BE104/9*12</f>
        <v>0</v>
      </c>
      <c r="EF109" s="13">
        <f t="shared" si="248"/>
        <v>0</v>
      </c>
      <c r="EG109" s="13">
        <f ca="1">Sheet2!DZ103+Sheet2!AV103</f>
        <v>0</v>
      </c>
      <c r="EH109" s="43">
        <f t="shared" si="187"/>
        <v>0</v>
      </c>
      <c r="EI109" s="13">
        <f ca="1">'13年1-9支出明细'!BG104/9*12</f>
        <v>0</v>
      </c>
      <c r="EJ109" s="13">
        <f t="shared" si="249"/>
        <v>0</v>
      </c>
      <c r="EK109" s="43">
        <f t="shared" si="188"/>
        <v>0</v>
      </c>
      <c r="EL109" s="13">
        <f ca="1">'13年1-9支出明细'!BH104/9*12</f>
        <v>0</v>
      </c>
      <c r="EM109" s="13">
        <f t="shared" si="250"/>
        <v>0</v>
      </c>
      <c r="EN109" s="43">
        <f t="shared" si="189"/>
        <v>0</v>
      </c>
      <c r="EO109" s="13">
        <f ca="1">'13年1-9支出明细'!BI104/9*12</f>
        <v>0</v>
      </c>
      <c r="EP109" s="13">
        <f t="shared" si="251"/>
        <v>0</v>
      </c>
      <c r="EQ109" s="43">
        <f t="shared" si="190"/>
        <v>0</v>
      </c>
      <c r="ER109" s="13">
        <f ca="1">'13年1-9支出明细'!BJ104/9*12</f>
        <v>0</v>
      </c>
      <c r="ES109" s="13">
        <f t="shared" si="252"/>
        <v>0</v>
      </c>
      <c r="ET109" s="43">
        <f t="shared" si="191"/>
        <v>0</v>
      </c>
      <c r="EU109" s="13">
        <f ca="1">'13年1-9支出明细'!BK104/9*12</f>
        <v>0</v>
      </c>
      <c r="EV109" s="13">
        <f t="shared" si="253"/>
        <v>0</v>
      </c>
      <c r="EW109" s="43">
        <f t="shared" si="192"/>
        <v>0</v>
      </c>
      <c r="EX109" s="13">
        <f ca="1">'13年1-9支出明细'!BL104/9*12</f>
        <v>0</v>
      </c>
      <c r="EY109" s="13">
        <f t="shared" si="254"/>
        <v>0</v>
      </c>
      <c r="EZ109" s="43">
        <f t="shared" si="193"/>
        <v>0</v>
      </c>
      <c r="FA109" s="13">
        <f ca="1">'13年1-9支出明细'!BM104/9*12</f>
        <v>0</v>
      </c>
      <c r="FB109" s="13">
        <f t="shared" si="255"/>
        <v>0</v>
      </c>
      <c r="FC109" s="43">
        <f t="shared" si="194"/>
        <v>0</v>
      </c>
      <c r="FD109" s="13">
        <f ca="1">'13年1-9支出明细'!BN104/9*12</f>
        <v>0</v>
      </c>
      <c r="FE109" s="13">
        <f ca="1">Sheet2!EX103+Sheet2!BF103</f>
        <v>0</v>
      </c>
      <c r="FF109" s="13">
        <f t="shared" si="256"/>
        <v>0</v>
      </c>
      <c r="FG109" s="43">
        <f t="shared" si="195"/>
        <v>0</v>
      </c>
      <c r="FH109" s="13">
        <f ca="1">'13年1-9支出明细'!BP104/9*12</f>
        <v>0</v>
      </c>
      <c r="FI109" s="13">
        <f t="shared" si="257"/>
        <v>0</v>
      </c>
      <c r="FJ109" s="43">
        <f t="shared" si="196"/>
        <v>0</v>
      </c>
      <c r="FK109" s="13">
        <f ca="1">'13年1-9支出明细'!BQ104/9*12</f>
        <v>0</v>
      </c>
      <c r="FL109" s="13">
        <f t="shared" si="258"/>
        <v>0</v>
      </c>
      <c r="FM109" s="43">
        <f t="shared" si="197"/>
        <v>0</v>
      </c>
      <c r="FN109" s="13">
        <f ca="1">'13年1-9支出明细'!BR104/9*12</f>
        <v>0</v>
      </c>
      <c r="FO109" s="13">
        <f ca="1">Sheet2!FC19+Sheet2!BJ19</f>
        <v>0</v>
      </c>
      <c r="FP109" s="13"/>
      <c r="FQ109" s="43"/>
      <c r="FR109" s="13">
        <f ca="1">'13年1-9支出明细'!BT104/9*12</f>
        <v>0</v>
      </c>
      <c r="FS109" s="13">
        <f t="shared" si="259"/>
        <v>0</v>
      </c>
      <c r="FT109" s="43">
        <f t="shared" si="198"/>
        <v>0</v>
      </c>
      <c r="FU109" s="12">
        <f ca="1">'13年1-9支出明细'!BU104/9*12</f>
        <v>20445.48</v>
      </c>
      <c r="FV109" s="12">
        <f t="shared" si="260"/>
        <v>24869.918603331567</v>
      </c>
      <c r="FW109" s="43">
        <f t="shared" si="199"/>
        <v>7.0665123291352059E-4</v>
      </c>
      <c r="FX109" s="12">
        <f ca="1">'13年1-9支出明细'!BV104/9*12</f>
        <v>0</v>
      </c>
      <c r="FY109" s="12">
        <f t="shared" si="261"/>
        <v>0</v>
      </c>
      <c r="FZ109" s="43">
        <f t="shared" si="200"/>
        <v>0</v>
      </c>
      <c r="GA109" s="12">
        <f ca="1">'13年1-9支出明细'!BW104/9*12</f>
        <v>0</v>
      </c>
      <c r="GB109" s="12">
        <f t="shared" si="262"/>
        <v>0</v>
      </c>
      <c r="GC109" s="43">
        <f t="shared" si="201"/>
        <v>0</v>
      </c>
      <c r="GD109" s="12">
        <f ca="1">'13年1-9支出明细'!BX104/9*12</f>
        <v>0</v>
      </c>
      <c r="GE109" s="12">
        <f t="shared" si="263"/>
        <v>0</v>
      </c>
      <c r="GF109" s="43">
        <f t="shared" si="202"/>
        <v>0</v>
      </c>
      <c r="GG109" s="27">
        <f t="shared" si="276"/>
        <v>0</v>
      </c>
      <c r="GH109" s="27">
        <f t="shared" si="264"/>
        <v>0</v>
      </c>
      <c r="GI109" s="43">
        <f t="shared" si="203"/>
        <v>0</v>
      </c>
      <c r="GJ109" s="13">
        <f ca="1">'13年1-9支出明细'!BZ104/9*12</f>
        <v>0</v>
      </c>
      <c r="GK109" s="13">
        <f t="shared" si="265"/>
        <v>0</v>
      </c>
      <c r="GL109" s="43">
        <f t="shared" si="204"/>
        <v>0</v>
      </c>
      <c r="GM109" s="13">
        <f ca="1">'13年1-9支出明细'!CA104/9*12</f>
        <v>0</v>
      </c>
      <c r="GN109" s="13">
        <f t="shared" si="266"/>
        <v>0</v>
      </c>
      <c r="GO109" s="43">
        <f t="shared" si="205"/>
        <v>0</v>
      </c>
      <c r="GP109" s="13">
        <f ca="1">'13年1-9支出明细'!CB104/9*12</f>
        <v>0</v>
      </c>
      <c r="GQ109" s="13"/>
      <c r="GR109" s="40"/>
      <c r="GS109" s="13">
        <f ca="1">'13年1-9支出明细'!CC104/9*12</f>
        <v>0</v>
      </c>
      <c r="GT109" s="13">
        <f t="shared" si="267"/>
        <v>0</v>
      </c>
      <c r="GU109" s="43">
        <f t="shared" si="206"/>
        <v>0</v>
      </c>
      <c r="GV109" s="13">
        <f ca="1">'13年1-9支出明细'!CD104/9*12</f>
        <v>0</v>
      </c>
      <c r="GW109" s="13">
        <f t="shared" si="268"/>
        <v>0</v>
      </c>
      <c r="GX109" s="56">
        <f t="shared" si="207"/>
        <v>0</v>
      </c>
    </row>
    <row r="110" spans="1:206">
      <c r="A110" s="18">
        <v>316</v>
      </c>
      <c r="B110" s="3" t="s">
        <v>583</v>
      </c>
      <c r="C110" s="3" t="s">
        <v>399</v>
      </c>
      <c r="D110" s="12">
        <f t="shared" si="272"/>
        <v>10684.293333333333</v>
      </c>
      <c r="E110" s="12">
        <f t="shared" si="273"/>
        <v>0</v>
      </c>
      <c r="F110" s="13">
        <v>0</v>
      </c>
      <c r="G110" s="26">
        <f t="shared" si="208"/>
        <v>0</v>
      </c>
      <c r="H110" s="40">
        <f t="shared" si="209"/>
        <v>0</v>
      </c>
      <c r="I110" s="13">
        <v>0</v>
      </c>
      <c r="J110" s="13">
        <f t="shared" si="210"/>
        <v>0</v>
      </c>
      <c r="K110" s="40">
        <f t="shared" si="149"/>
        <v>0</v>
      </c>
      <c r="L110" s="13">
        <v>0</v>
      </c>
      <c r="M110" s="13">
        <f t="shared" si="211"/>
        <v>0</v>
      </c>
      <c r="N110" s="40">
        <f t="shared" si="150"/>
        <v>0</v>
      </c>
      <c r="O110" s="13">
        <f ca="1">'13年1-9支出明细'!I105/9*12</f>
        <v>0</v>
      </c>
      <c r="P110" s="13">
        <v>0</v>
      </c>
      <c r="Q110" s="13">
        <f t="shared" si="212"/>
        <v>0</v>
      </c>
      <c r="R110" s="43">
        <f t="shared" si="151"/>
        <v>0</v>
      </c>
      <c r="S110" s="13">
        <f ca="1">'13年1-9支出明细'!K105/9*12</f>
        <v>0</v>
      </c>
      <c r="T110" s="13">
        <f t="shared" si="213"/>
        <v>0</v>
      </c>
      <c r="U110" s="43">
        <f t="shared" si="152"/>
        <v>0</v>
      </c>
      <c r="V110" s="13">
        <f ca="1">'13年1-9支出明细'!L105/9*12</f>
        <v>0</v>
      </c>
      <c r="W110" s="13">
        <f t="shared" si="214"/>
        <v>0</v>
      </c>
      <c r="X110" s="43">
        <f t="shared" si="153"/>
        <v>0</v>
      </c>
      <c r="Y110" s="13">
        <f ca="1">'13年1-9支出明细'!M105/9*12</f>
        <v>0</v>
      </c>
      <c r="Z110" s="13">
        <f t="shared" si="215"/>
        <v>0</v>
      </c>
      <c r="AA110" s="43">
        <f t="shared" si="154"/>
        <v>0</v>
      </c>
      <c r="AB110" s="13">
        <f ca="1">'13年1-9支出明细'!N105/9*12</f>
        <v>0</v>
      </c>
      <c r="AC110" s="13">
        <f t="shared" si="216"/>
        <v>0</v>
      </c>
      <c r="AD110" s="43">
        <f t="shared" si="155"/>
        <v>0</v>
      </c>
      <c r="AE110" s="13">
        <f ca="1">'13年1-9支出明细'!O105/9*12</f>
        <v>0</v>
      </c>
      <c r="AF110" s="13">
        <f t="shared" si="217"/>
        <v>0</v>
      </c>
      <c r="AG110" s="43">
        <f t="shared" si="156"/>
        <v>0</v>
      </c>
      <c r="AH110" s="13">
        <f ca="1">'13年1-9支出明细'!P105/9*12</f>
        <v>0</v>
      </c>
      <c r="AI110" s="13">
        <f t="shared" si="218"/>
        <v>0</v>
      </c>
      <c r="AJ110" s="43">
        <f t="shared" si="157"/>
        <v>0</v>
      </c>
      <c r="AK110" s="13">
        <f ca="1">'13年1-9支出明细'!Q105/9*12</f>
        <v>0</v>
      </c>
      <c r="AL110" s="13">
        <f t="shared" si="219"/>
        <v>0</v>
      </c>
      <c r="AM110" s="43">
        <f t="shared" si="158"/>
        <v>0</v>
      </c>
      <c r="AN110" s="13">
        <f ca="1">'13年1-9支出明细'!R105/9*12</f>
        <v>0</v>
      </c>
      <c r="AO110" s="13">
        <f t="shared" si="220"/>
        <v>0</v>
      </c>
      <c r="AP110" s="43">
        <f t="shared" si="159"/>
        <v>0</v>
      </c>
      <c r="AQ110" s="13">
        <f ca="1">'13年1-9支出明细'!S105/9*12</f>
        <v>0</v>
      </c>
      <c r="AR110" s="13">
        <f t="shared" si="221"/>
        <v>0</v>
      </c>
      <c r="AS110" s="43">
        <f t="shared" si="160"/>
        <v>0</v>
      </c>
      <c r="AT110" s="12">
        <f t="shared" si="222"/>
        <v>86.74666666666667</v>
      </c>
      <c r="AU110" s="31">
        <f t="shared" si="223"/>
        <v>105.51880117807633</v>
      </c>
      <c r="AV110" s="43">
        <f t="shared" si="161"/>
        <v>8.3094798974795622E-7</v>
      </c>
      <c r="AW110" s="13">
        <f ca="1">'13年1-9支出明细'!U105/9*12</f>
        <v>0</v>
      </c>
      <c r="AX110" s="13">
        <f t="shared" si="224"/>
        <v>0</v>
      </c>
      <c r="AY110" s="43">
        <f t="shared" si="162"/>
        <v>0</v>
      </c>
      <c r="AZ110" s="13">
        <f ca="1">'13年1-9支出明细'!V105/9*12</f>
        <v>0</v>
      </c>
      <c r="BA110" s="13">
        <f t="shared" si="225"/>
        <v>0</v>
      </c>
      <c r="BB110" s="43">
        <f t="shared" si="163"/>
        <v>0</v>
      </c>
      <c r="BC110" s="13">
        <f ca="1">'13年1-9支出明细'!W105/9*12</f>
        <v>0</v>
      </c>
      <c r="BD110" s="13">
        <f t="shared" si="226"/>
        <v>0</v>
      </c>
      <c r="BE110" s="43">
        <f t="shared" si="164"/>
        <v>0</v>
      </c>
      <c r="BF110" s="13">
        <f ca="1">'13年1-9支出明细'!X105/9*12</f>
        <v>22.666666666666664</v>
      </c>
      <c r="BG110" s="13">
        <f t="shared" si="227"/>
        <v>27.571774055138295</v>
      </c>
      <c r="BH110" s="43">
        <f t="shared" si="165"/>
        <v>3.3346855810294365E-5</v>
      </c>
      <c r="BI110" s="13">
        <f ca="1">'13年1-9支出明细'!Y105/9*12</f>
        <v>0</v>
      </c>
      <c r="BJ110" s="13">
        <f t="shared" si="228"/>
        <v>0</v>
      </c>
      <c r="BK110" s="43">
        <f t="shared" si="166"/>
        <v>0</v>
      </c>
      <c r="BL110" s="13">
        <f ca="1">'13年1-9支出明细'!Z105/9*12</f>
        <v>64.08</v>
      </c>
      <c r="BM110" s="13">
        <f ca="1">Sheet2!EP104+Sheet2!V104</f>
        <v>0</v>
      </c>
      <c r="BN110" s="13">
        <f t="shared" si="229"/>
        <v>77.947027122938039</v>
      </c>
      <c r="BO110" s="43">
        <f t="shared" si="167"/>
        <v>7.2456344625705775E-7</v>
      </c>
      <c r="BP110" s="13">
        <f ca="1">'13年1-9支出明细'!AB105/9*12</f>
        <v>0</v>
      </c>
      <c r="BQ110" s="13">
        <f t="shared" si="230"/>
        <v>0</v>
      </c>
      <c r="BR110" s="43">
        <f t="shared" si="168"/>
        <v>0</v>
      </c>
      <c r="BS110" s="13">
        <f ca="1">'13年1-9支出明细'!AC105/9*12</f>
        <v>0</v>
      </c>
      <c r="BT110" s="13">
        <f t="shared" si="231"/>
        <v>0</v>
      </c>
      <c r="BU110" s="43">
        <f t="shared" si="169"/>
        <v>0</v>
      </c>
      <c r="BV110" s="12">
        <f t="shared" si="269"/>
        <v>10597.546666666667</v>
      </c>
      <c r="BW110" s="30">
        <f t="shared" si="232"/>
        <v>12890.874804358118</v>
      </c>
      <c r="BX110" s="43">
        <f t="shared" si="170"/>
        <v>3.9625638398529638E-5</v>
      </c>
      <c r="BY110" s="13">
        <f ca="1">'13年1-9支出明细'!AE105/9*12</f>
        <v>0</v>
      </c>
      <c r="BZ110" s="13">
        <f t="shared" si="233"/>
        <v>0</v>
      </c>
      <c r="CA110" s="43">
        <f t="shared" si="171"/>
        <v>0</v>
      </c>
      <c r="CB110" s="13">
        <f ca="1">'13年1-9支出明细'!AF105/9*12</f>
        <v>10597.546666666667</v>
      </c>
      <c r="CC110" s="13">
        <f ca="1">Sheet2!BP104+Sheet2!ET104</f>
        <v>0</v>
      </c>
      <c r="CD110" s="13">
        <f t="shared" si="234"/>
        <v>12890.874804358116</v>
      </c>
      <c r="CE110" s="43">
        <f t="shared" si="172"/>
        <v>3.3617344179680877E-4</v>
      </c>
      <c r="CF110" s="12">
        <f t="shared" si="274"/>
        <v>0</v>
      </c>
      <c r="CG110" s="30">
        <f t="shared" si="235"/>
        <v>0</v>
      </c>
      <c r="CH110" s="43">
        <f t="shared" si="173"/>
        <v>0</v>
      </c>
      <c r="CI110" s="13">
        <f ca="1">'13年1-9支出明细'!AI105/9*12</f>
        <v>0</v>
      </c>
      <c r="CJ110" s="13">
        <f t="shared" si="236"/>
        <v>0</v>
      </c>
      <c r="CK110" s="43">
        <f t="shared" si="174"/>
        <v>0</v>
      </c>
      <c r="CL110" s="13">
        <f ca="1">'13年1-9支出明细'!AJ105/9*12</f>
        <v>0</v>
      </c>
      <c r="CM110" s="13">
        <f t="shared" si="237"/>
        <v>0</v>
      </c>
      <c r="CN110" s="43">
        <f t="shared" si="175"/>
        <v>0</v>
      </c>
      <c r="CO110" s="13">
        <f ca="1">'13年1-9支出明细'!AK105/9*12</f>
        <v>0</v>
      </c>
      <c r="CP110" s="13">
        <f t="shared" si="238"/>
        <v>0</v>
      </c>
      <c r="CQ110" s="43">
        <f t="shared" si="176"/>
        <v>0</v>
      </c>
      <c r="CR110" s="13">
        <f ca="1">'13年1-9支出明细'!AL105/9*12</f>
        <v>0</v>
      </c>
      <c r="CS110" s="13">
        <f t="shared" si="239"/>
        <v>0</v>
      </c>
      <c r="CT110" s="43">
        <f t="shared" si="177"/>
        <v>0</v>
      </c>
      <c r="CU110" s="13">
        <f ca="1">'13年1-9支出明细'!AM105/9*12</f>
        <v>0</v>
      </c>
      <c r="CV110" s="13">
        <f t="shared" si="240"/>
        <v>0</v>
      </c>
      <c r="CW110" s="43">
        <f t="shared" si="178"/>
        <v>0</v>
      </c>
      <c r="CX110" s="13">
        <f ca="1">'13年1-9支出明细'!AN105/9*12</f>
        <v>0</v>
      </c>
      <c r="CY110" s="13">
        <f t="shared" si="241"/>
        <v>0</v>
      </c>
      <c r="CZ110" s="14">
        <f t="shared" si="275"/>
        <v>0</v>
      </c>
      <c r="DA110" s="43">
        <f t="shared" si="179"/>
        <v>0</v>
      </c>
      <c r="DB110" s="13">
        <f ca="1">'13年1-9支出明细'!AP105/9*12</f>
        <v>0</v>
      </c>
      <c r="DC110" s="13">
        <f t="shared" si="242"/>
        <v>0</v>
      </c>
      <c r="DD110" s="43">
        <f t="shared" si="180"/>
        <v>0</v>
      </c>
      <c r="DE110" s="13">
        <f ca="1">'13年1-9支出明细'!AQ105/9*12</f>
        <v>0</v>
      </c>
      <c r="DF110" s="13">
        <f t="shared" si="243"/>
        <v>0</v>
      </c>
      <c r="DG110" s="43">
        <f t="shared" si="181"/>
        <v>0</v>
      </c>
      <c r="DH110" s="13">
        <f ca="1">'13年1-9支出明细'!AR105/9*12</f>
        <v>0</v>
      </c>
      <c r="DI110" s="13">
        <f ca="1">Sheet2!DK104+Sheet2!AH104</f>
        <v>0</v>
      </c>
      <c r="DJ110" s="13"/>
      <c r="DK110" s="43">
        <f t="shared" si="182"/>
        <v>0</v>
      </c>
      <c r="DL110" s="13">
        <f ca="1">'13年1-9支出明细'!AT105/9*12</f>
        <v>0</v>
      </c>
      <c r="DM110" s="13">
        <f t="shared" si="244"/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43">
        <f t="shared" si="183"/>
        <v>0</v>
      </c>
      <c r="DV110" s="13">
        <f ca="1">'13年1-9支出明细'!BB105/9*12</f>
        <v>0</v>
      </c>
      <c r="DW110" s="13">
        <f t="shared" si="245"/>
        <v>0</v>
      </c>
      <c r="DX110" s="43">
        <f t="shared" si="184"/>
        <v>0</v>
      </c>
      <c r="DY110" s="13">
        <f ca="1">'13年1-9支出明细'!BC105/9*12</f>
        <v>0</v>
      </c>
      <c r="DZ110" s="13">
        <f t="shared" si="246"/>
        <v>0</v>
      </c>
      <c r="EA110" s="43">
        <f t="shared" si="185"/>
        <v>0</v>
      </c>
      <c r="EB110" s="13">
        <f ca="1">'13年1-9支出明细'!BD105/9*12</f>
        <v>0</v>
      </c>
      <c r="EC110" s="13">
        <f t="shared" si="247"/>
        <v>0</v>
      </c>
      <c r="ED110" s="43">
        <f t="shared" si="186"/>
        <v>0</v>
      </c>
      <c r="EE110" s="13">
        <f ca="1">'13年1-9支出明细'!BE105/9*12</f>
        <v>0</v>
      </c>
      <c r="EF110" s="13">
        <f t="shared" si="248"/>
        <v>0</v>
      </c>
      <c r="EG110" s="13">
        <f ca="1">Sheet2!DZ104+Sheet2!AV104</f>
        <v>0</v>
      </c>
      <c r="EH110" s="43">
        <f t="shared" si="187"/>
        <v>0</v>
      </c>
      <c r="EI110" s="13">
        <f ca="1">'13年1-9支出明细'!BG105/9*12</f>
        <v>0</v>
      </c>
      <c r="EJ110" s="13">
        <f t="shared" si="249"/>
        <v>0</v>
      </c>
      <c r="EK110" s="43">
        <f t="shared" si="188"/>
        <v>0</v>
      </c>
      <c r="EL110" s="13">
        <f ca="1">'13年1-9支出明细'!BH105/9*12</f>
        <v>0</v>
      </c>
      <c r="EM110" s="13">
        <f t="shared" si="250"/>
        <v>0</v>
      </c>
      <c r="EN110" s="43">
        <f t="shared" si="189"/>
        <v>0</v>
      </c>
      <c r="EO110" s="13">
        <f ca="1">'13年1-9支出明细'!BI105/9*12</f>
        <v>0</v>
      </c>
      <c r="EP110" s="13">
        <f t="shared" si="251"/>
        <v>0</v>
      </c>
      <c r="EQ110" s="43">
        <f t="shared" si="190"/>
        <v>0</v>
      </c>
      <c r="ER110" s="13">
        <f ca="1">'13年1-9支出明细'!BJ105/9*12</f>
        <v>0</v>
      </c>
      <c r="ES110" s="13">
        <f t="shared" si="252"/>
        <v>0</v>
      </c>
      <c r="ET110" s="43">
        <f t="shared" si="191"/>
        <v>0</v>
      </c>
      <c r="EU110" s="13">
        <f ca="1">'13年1-9支出明细'!BK105/9*12</f>
        <v>0</v>
      </c>
      <c r="EV110" s="13">
        <f t="shared" si="253"/>
        <v>0</v>
      </c>
      <c r="EW110" s="43">
        <f t="shared" si="192"/>
        <v>0</v>
      </c>
      <c r="EX110" s="13">
        <f ca="1">'13年1-9支出明细'!BL105/9*12</f>
        <v>0</v>
      </c>
      <c r="EY110" s="13">
        <f t="shared" si="254"/>
        <v>0</v>
      </c>
      <c r="EZ110" s="43">
        <f t="shared" si="193"/>
        <v>0</v>
      </c>
      <c r="FA110" s="13">
        <f ca="1">'13年1-9支出明细'!BM105/9*12</f>
        <v>0</v>
      </c>
      <c r="FB110" s="13">
        <f t="shared" si="255"/>
        <v>0</v>
      </c>
      <c r="FC110" s="43">
        <f t="shared" si="194"/>
        <v>0</v>
      </c>
      <c r="FD110" s="13">
        <f ca="1">'13年1-9支出明细'!BN105/9*12</f>
        <v>0</v>
      </c>
      <c r="FE110" s="13">
        <f ca="1">Sheet2!EX104+Sheet2!BF104</f>
        <v>0</v>
      </c>
      <c r="FF110" s="13">
        <f t="shared" si="256"/>
        <v>0</v>
      </c>
      <c r="FG110" s="43">
        <f t="shared" si="195"/>
        <v>0</v>
      </c>
      <c r="FH110" s="13">
        <f ca="1">'13年1-9支出明细'!BP105/9*12</f>
        <v>0</v>
      </c>
      <c r="FI110" s="13">
        <f t="shared" si="257"/>
        <v>0</v>
      </c>
      <c r="FJ110" s="43">
        <f t="shared" si="196"/>
        <v>0</v>
      </c>
      <c r="FK110" s="13">
        <f ca="1">'13年1-9支出明细'!BQ105/9*12</f>
        <v>0</v>
      </c>
      <c r="FL110" s="13">
        <f t="shared" si="258"/>
        <v>0</v>
      </c>
      <c r="FM110" s="43">
        <f t="shared" si="197"/>
        <v>0</v>
      </c>
      <c r="FN110" s="13">
        <f ca="1">'13年1-9支出明细'!BR105/9*12</f>
        <v>0</v>
      </c>
      <c r="FO110" s="13">
        <f ca="1">Sheet2!FC20+Sheet2!BJ20</f>
        <v>0</v>
      </c>
      <c r="FP110" s="13"/>
      <c r="FQ110" s="43"/>
      <c r="FR110" s="13">
        <f ca="1">'13年1-9支出明细'!BT105/9*12</f>
        <v>0</v>
      </c>
      <c r="FS110" s="13">
        <f t="shared" si="259"/>
        <v>0</v>
      </c>
      <c r="FT110" s="43">
        <f t="shared" si="198"/>
        <v>0</v>
      </c>
      <c r="FU110" s="12">
        <f ca="1">'13年1-9支出明细'!BU105/9*12</f>
        <v>0</v>
      </c>
      <c r="FV110" s="12">
        <f t="shared" si="260"/>
        <v>0</v>
      </c>
      <c r="FW110" s="43">
        <f t="shared" si="199"/>
        <v>0</v>
      </c>
      <c r="FX110" s="12">
        <f ca="1">'13年1-9支出明细'!BV105/9*12</f>
        <v>0</v>
      </c>
      <c r="FY110" s="12">
        <f t="shared" si="261"/>
        <v>0</v>
      </c>
      <c r="FZ110" s="43">
        <f t="shared" si="200"/>
        <v>0</v>
      </c>
      <c r="GA110" s="12">
        <f ca="1">'13年1-9支出明细'!BW105/9*12</f>
        <v>0</v>
      </c>
      <c r="GB110" s="12">
        <f t="shared" si="262"/>
        <v>0</v>
      </c>
      <c r="GC110" s="43">
        <f t="shared" si="201"/>
        <v>0</v>
      </c>
      <c r="GD110" s="12">
        <f ca="1">'13年1-9支出明细'!BX105/9*12</f>
        <v>0</v>
      </c>
      <c r="GE110" s="12">
        <f t="shared" si="263"/>
        <v>0</v>
      </c>
      <c r="GF110" s="43">
        <f t="shared" si="202"/>
        <v>0</v>
      </c>
      <c r="GG110" s="27">
        <f t="shared" si="276"/>
        <v>0</v>
      </c>
      <c r="GH110" s="27">
        <f t="shared" si="264"/>
        <v>0</v>
      </c>
      <c r="GI110" s="43">
        <f t="shared" si="203"/>
        <v>0</v>
      </c>
      <c r="GJ110" s="13">
        <f ca="1">'13年1-9支出明细'!BZ105/9*12</f>
        <v>0</v>
      </c>
      <c r="GK110" s="13">
        <f t="shared" si="265"/>
        <v>0</v>
      </c>
      <c r="GL110" s="43">
        <f t="shared" si="204"/>
        <v>0</v>
      </c>
      <c r="GM110" s="13">
        <f ca="1">'13年1-9支出明细'!CA105/9*12</f>
        <v>0</v>
      </c>
      <c r="GN110" s="13">
        <f t="shared" si="266"/>
        <v>0</v>
      </c>
      <c r="GO110" s="43">
        <f t="shared" si="205"/>
        <v>0</v>
      </c>
      <c r="GP110" s="13">
        <f ca="1">'13年1-9支出明细'!CB105/9*12</f>
        <v>0</v>
      </c>
      <c r="GQ110" s="13"/>
      <c r="GR110" s="40"/>
      <c r="GS110" s="13">
        <f ca="1">'13年1-9支出明细'!CC105/9*12</f>
        <v>0</v>
      </c>
      <c r="GT110" s="13">
        <f t="shared" si="267"/>
        <v>0</v>
      </c>
      <c r="GU110" s="43">
        <f t="shared" si="206"/>
        <v>0</v>
      </c>
      <c r="GV110" s="13">
        <f ca="1">'13年1-9支出明细'!CD105/9*12</f>
        <v>0</v>
      </c>
      <c r="GW110" s="13">
        <f t="shared" si="268"/>
        <v>0</v>
      </c>
      <c r="GX110" s="56">
        <f t="shared" si="207"/>
        <v>0</v>
      </c>
    </row>
    <row r="111" spans="1:206">
      <c r="A111" s="18">
        <v>4</v>
      </c>
      <c r="B111" s="3" t="s">
        <v>584</v>
      </c>
      <c r="C111" s="3" t="s">
        <v>400</v>
      </c>
      <c r="D111" s="12">
        <f>SUM(D112:D188)-D120-D136-D148-D175-D177-D183-D185-D187</f>
        <v>141474267.31333327</v>
      </c>
      <c r="E111" s="12">
        <f>SUM(E112:E188)-E120-E136-E148-E175-E177-E183-E185-E187</f>
        <v>33156134.213333338</v>
      </c>
      <c r="F111" s="12">
        <f>SUM(F112:F188)-F120-F136-F148-F175-F177-F183-F185-F187</f>
        <v>14733900</v>
      </c>
      <c r="G111" s="12">
        <f>SUM(G112:G188)-G120-G136-G148-G175-G177-G183-G185-G187</f>
        <v>17922342.430191271</v>
      </c>
      <c r="H111" s="40">
        <f t="shared" si="209"/>
        <v>0.21572285009798517</v>
      </c>
      <c r="I111" s="12">
        <f>SUM(I112:I188)-I120-I136-I148-I175-I177-I183-I185-I187</f>
        <v>4933252</v>
      </c>
      <c r="J111" s="13">
        <f t="shared" si="210"/>
        <v>6000816.5956349606</v>
      </c>
      <c r="K111" s="40">
        <f t="shared" si="149"/>
        <v>0.13288221591284666</v>
      </c>
      <c r="L111" s="12">
        <f>SUM(L112:L188)-L120-L136-L148-L175-L177-L183-L185-L187</f>
        <v>6630255.0000000019</v>
      </c>
      <c r="M111" s="13">
        <f t="shared" si="211"/>
        <v>8065054.0935860742</v>
      </c>
      <c r="N111" s="40">
        <f t="shared" si="150"/>
        <v>0.21572285009798525</v>
      </c>
      <c r="O111" s="12">
        <f ca="1">SUM(O112:O188)-O120-O136-O148-O175-O177-O183-O185-O187</f>
        <v>1501204.0000000005</v>
      </c>
      <c r="P111" s="12">
        <f ca="1">SUM(P112:P188)-P120-P136-P148-P175-P177-P183-P185-P187</f>
        <v>713335.23</v>
      </c>
      <c r="Q111" s="13">
        <f t="shared" si="212"/>
        <v>1826067.2425883755</v>
      </c>
      <c r="R111" s="43">
        <f t="shared" si="151"/>
        <v>0.22486646155321025</v>
      </c>
      <c r="S111" s="12">
        <f ca="1">SUM(S112:S188)-S120-S136-S148-S175-S177-S183-S185-S187</f>
        <v>1347070.6666666667</v>
      </c>
      <c r="T111" s="13">
        <f t="shared" si="213"/>
        <v>1638579.1790134346</v>
      </c>
      <c r="U111" s="43">
        <f t="shared" si="152"/>
        <v>0.5531321156761545</v>
      </c>
      <c r="V111" s="12">
        <f ca="1">SUM(V112:V188)-V120-V136-V148-V175-V177-V183-V185-V187</f>
        <v>6600</v>
      </c>
      <c r="W111" s="13">
        <f t="shared" si="214"/>
        <v>8028.2518572314457</v>
      </c>
      <c r="X111" s="43">
        <f t="shared" si="153"/>
        <v>1</v>
      </c>
      <c r="Y111" s="12">
        <f ca="1">SUM(Y112:Y188)-Y120-Y136-Y148-Y175-Y177-Y183-Y185-Y187</f>
        <v>24000</v>
      </c>
      <c r="Z111" s="13">
        <f t="shared" si="215"/>
        <v>29193.643117205254</v>
      </c>
      <c r="AA111" s="43">
        <f t="shared" si="154"/>
        <v>1</v>
      </c>
      <c r="AB111" s="12">
        <f ca="1">SUM(AB112:AB188)-AB120-AB136-AB148-AB175-AB177-AB183-AB185-AB187</f>
        <v>657925.33333333326</v>
      </c>
      <c r="AC111" s="13">
        <f t="shared" si="216"/>
        <v>800301.55746256816</v>
      </c>
      <c r="AD111" s="43">
        <f t="shared" si="155"/>
        <v>1</v>
      </c>
      <c r="AE111" s="12">
        <f ca="1">SUM(AE112:AE188)-AE120-AE136-AE148-AE175-AE177-AE183-AE185-AE187</f>
        <v>572000</v>
      </c>
      <c r="AF111" s="13">
        <f t="shared" si="217"/>
        <v>695781.82762672519</v>
      </c>
      <c r="AG111" s="43">
        <f t="shared" si="156"/>
        <v>0.98976093466654969</v>
      </c>
      <c r="AH111" s="12">
        <f ca="1">SUM(AH112:AH188)-AH120-AH136-AH148-AH175-AH177-AH183-AH185-AH187</f>
        <v>0</v>
      </c>
      <c r="AI111" s="13">
        <f t="shared" si="218"/>
        <v>0</v>
      </c>
      <c r="AJ111" s="43">
        <f t="shared" si="157"/>
        <v>0</v>
      </c>
      <c r="AK111" s="12">
        <f ca="1">SUM(AK112:AK188)-AK120-AK136-AK148-AK175-AK177-AK183-AK185-AK187</f>
        <v>572000</v>
      </c>
      <c r="AL111" s="13">
        <f t="shared" si="219"/>
        <v>695781.82762672519</v>
      </c>
      <c r="AM111" s="43">
        <f t="shared" si="158"/>
        <v>1</v>
      </c>
      <c r="AN111" s="12">
        <f ca="1">SUM(AN112:AN188)-AN120-AN136-AN148-AN175-AN177-AN183-AN185-AN187</f>
        <v>6666.6666666666661</v>
      </c>
      <c r="AO111" s="13">
        <f t="shared" si="220"/>
        <v>8109.3453103347929</v>
      </c>
      <c r="AP111" s="43">
        <f t="shared" si="159"/>
        <v>1</v>
      </c>
      <c r="AQ111" s="12">
        <f ca="1">SUM(AQ112:AQ188)-AQ120-AQ136-AQ148-AQ175-AQ177-AQ183-AQ185-AQ187</f>
        <v>2743260.5466666664</v>
      </c>
      <c r="AR111" s="13">
        <f t="shared" si="221"/>
        <v>3336907.0573706692</v>
      </c>
      <c r="AS111" s="43">
        <f t="shared" si="160"/>
        <v>0.55268605430650564</v>
      </c>
      <c r="AT111" s="12">
        <f>SUM(AT112:AT188)-AT120-AT136-AT148-AT175-AT177-AT183-AT185-AT187</f>
        <v>3801629.3666666658</v>
      </c>
      <c r="AU111" s="31">
        <f t="shared" si="223"/>
        <v>4624308.7914314028</v>
      </c>
      <c r="AV111" s="43">
        <f t="shared" si="161"/>
        <v>3.6415880879170706E-2</v>
      </c>
      <c r="AW111" s="12">
        <f ca="1">SUM(AW112:AW188)-AW120-AW136-AW148-AW175-AW177-AW183-AW185-AW187</f>
        <v>0</v>
      </c>
      <c r="AX111" s="13">
        <f t="shared" si="224"/>
        <v>0</v>
      </c>
      <c r="AY111" s="43">
        <f t="shared" si="162"/>
        <v>0</v>
      </c>
      <c r="AZ111" s="12">
        <f ca="1">SUM(AZ112:AZ188)-AZ120-AZ136-AZ148-AZ175-AZ177-AZ183-AZ185-AZ187</f>
        <v>2159.5466666666666</v>
      </c>
      <c r="BA111" s="13">
        <f t="shared" si="225"/>
        <v>2626.8764450673702</v>
      </c>
      <c r="BB111" s="43">
        <f t="shared" si="163"/>
        <v>2.2154650033512521E-2</v>
      </c>
      <c r="BC111" s="12">
        <f ca="1">SUM(BC112:BC188)-BC120-BC136-BC148-BC175-BC177-BC183-BC185-BC187</f>
        <v>0</v>
      </c>
      <c r="BD111" s="13">
        <f t="shared" si="226"/>
        <v>0</v>
      </c>
      <c r="BE111" s="43">
        <f t="shared" si="164"/>
        <v>0</v>
      </c>
      <c r="BF111" s="12">
        <f ca="1">SUM(BF112:BF188)-BF120-BF136-BF148-BF175-BF177-BF183-BF185-BF187</f>
        <v>31698.653333333332</v>
      </c>
      <c r="BG111" s="13">
        <f t="shared" si="227"/>
        <v>38558.298862889256</v>
      </c>
      <c r="BH111" s="43">
        <f t="shared" si="165"/>
        <v>4.6634577445022363E-2</v>
      </c>
      <c r="BI111" s="12">
        <f ca="1">SUM(BI112:BI188)-BI120-BI136-BI148-BI175-BI177-BI183-BI185-BI187</f>
        <v>208818.44</v>
      </c>
      <c r="BJ111" s="13">
        <f t="shared" si="228"/>
        <v>254007.12556881408</v>
      </c>
      <c r="BK111" s="43">
        <f t="shared" si="166"/>
        <v>0.10329817989839406</v>
      </c>
      <c r="BL111" s="12">
        <f ca="1">SUM(BL112:BL188)-BL120-BL136-BL148-BL175-BL177-BL183-BL185-BL187</f>
        <v>74107.946666666641</v>
      </c>
      <c r="BM111" s="12">
        <f ca="1">SUM(BM112:BM188)-BM120-BM136-BM148-BM175-BM177-BM183-BM185-BM187</f>
        <v>3484844.7799999989</v>
      </c>
      <c r="BN111" s="13">
        <f t="shared" si="229"/>
        <v>90145.039463981113</v>
      </c>
      <c r="BO111" s="43">
        <f t="shared" si="167"/>
        <v>8.3795114281888603E-4</v>
      </c>
      <c r="BP111" s="12">
        <f ca="1">SUM(BP112:BP188)-BP120-BP136-BP148-BP175-BP177-BP183-BP185-BP187</f>
        <v>3558034.5599999991</v>
      </c>
      <c r="BQ111" s="13">
        <f t="shared" si="230"/>
        <v>4327999.6309717661</v>
      </c>
      <c r="BR111" s="43">
        <f t="shared" si="168"/>
        <v>0.78496879805074293</v>
      </c>
      <c r="BS111" s="12">
        <f ca="1">SUM(BS112:BS188)-BS120-BS136-BS148-BS175-BS177-BS183-BS185-BS187</f>
        <v>540065.06666666653</v>
      </c>
      <c r="BT111" s="13">
        <f t="shared" si="231"/>
        <v>656936.11734734685</v>
      </c>
      <c r="BU111" s="43">
        <f t="shared" si="169"/>
        <v>0.48148255175405957</v>
      </c>
      <c r="BV111" s="12">
        <f>SUM(BV112:BV188)-BV120-BV136-BV148-BV175-BV177-BV183-BV185-BV187</f>
        <v>865040.13333333365</v>
      </c>
      <c r="BW111" s="30">
        <f t="shared" si="232"/>
        <v>1052236.372274708</v>
      </c>
      <c r="BX111" s="43">
        <f t="shared" si="170"/>
        <v>3.23450026707589E-3</v>
      </c>
      <c r="BY111" s="12">
        <f ca="1">SUM(BY112:BY188)-BY120-BY136-BY148-BY175-BY177-BY183-BY185-BY187</f>
        <v>851311.2000000003</v>
      </c>
      <c r="BZ111" s="13">
        <f t="shared" si="233"/>
        <v>1035536.4731033231</v>
      </c>
      <c r="CA111" s="43">
        <f t="shared" si="171"/>
        <v>3.6848472848762079E-3</v>
      </c>
      <c r="CB111" s="12">
        <f ca="1">SUM(CB112:CB188)-CB120-CB136-CB148-CB175-CB177-CB183-CB185-CB187</f>
        <v>13728.933333333334</v>
      </c>
      <c r="CC111" s="12">
        <f ca="1">SUM(CC112:CC188)-CC120-CC136-CC148-CC175-CC177-CC183-CC185-CC187</f>
        <v>0</v>
      </c>
      <c r="CD111" s="13">
        <f t="shared" si="234"/>
        <v>16699.899171384852</v>
      </c>
      <c r="CE111" s="43">
        <f t="shared" si="172"/>
        <v>4.355067183032552E-4</v>
      </c>
      <c r="CF111" s="12">
        <f>SUM(CF112:CF188)-CF120-CF136-CF148-CF175-CF177-CF183-CF185-CF187</f>
        <v>86639355.186666727</v>
      </c>
      <c r="CG111" s="30">
        <f t="shared" si="235"/>
        <v>105388267.30101395</v>
      </c>
      <c r="CH111" s="43">
        <f t="shared" si="173"/>
        <v>0.89274410725292985</v>
      </c>
      <c r="CI111" s="12">
        <f ca="1">SUM(CI112:CI188)-CI120-CI136-CI148-CI175-CI177-CI183-CI185-CI187</f>
        <v>1878625.3333333333</v>
      </c>
      <c r="CJ111" s="13">
        <f t="shared" si="236"/>
        <v>2285163.2305114209</v>
      </c>
      <c r="CK111" s="43">
        <f t="shared" si="174"/>
        <v>0.98504020296888839</v>
      </c>
      <c r="CL111" s="12">
        <f ca="1">SUM(CL112:CL188)-CL120-CL136-CL148-CL175-CL177-CL183-CL185-CL187</f>
        <v>179069.33333333334</v>
      </c>
      <c r="CM111" s="13">
        <f t="shared" si="237"/>
        <v>217820.25877371672</v>
      </c>
      <c r="CN111" s="43">
        <f t="shared" si="175"/>
        <v>1</v>
      </c>
      <c r="CO111" s="12">
        <f ca="1">SUM(CO112:CO188)-CO120-CO136-CO148-CO175-CO177-CO183-CO185-CO187</f>
        <v>1442898.5999999999</v>
      </c>
      <c r="CP111" s="13">
        <f t="shared" si="238"/>
        <v>1755144.4492797956</v>
      </c>
      <c r="CQ111" s="43">
        <f t="shared" si="176"/>
        <v>0.98688313018922358</v>
      </c>
      <c r="CR111" s="12">
        <f ca="1">SUM(CR112:CR188)-CR120-CR136-CR148-CR175-CR177-CR183-CR185-CR187</f>
        <v>10410417.586666666</v>
      </c>
      <c r="CS111" s="13">
        <f t="shared" si="239"/>
        <v>12663250.65525933</v>
      </c>
      <c r="CT111" s="43">
        <f t="shared" si="177"/>
        <v>0.99826373643798372</v>
      </c>
      <c r="CU111" s="12">
        <f ca="1">SUM(CU112:CU188)-CU120-CU136-CU148-CU175-CU177-CU183-CU185-CU187</f>
        <v>486764.53333333338</v>
      </c>
      <c r="CV111" s="13">
        <f t="shared" si="240"/>
        <v>592101.25284359569</v>
      </c>
      <c r="CW111" s="43">
        <f t="shared" si="178"/>
        <v>1</v>
      </c>
      <c r="CX111" s="12">
        <f ca="1">SUM(CX112:CX188)-CX120-CX136-CX148-CX175-CX177-CX183-CX185-CX187</f>
        <v>3073800</v>
      </c>
      <c r="CY111" s="13">
        <f t="shared" si="241"/>
        <v>3738975.8422360634</v>
      </c>
      <c r="CZ111" s="12">
        <f ca="1">SUM(CZ112:CZ188)-CZ120-CZ136-CZ148-CZ175-CZ177-CZ183-CZ185-CZ187</f>
        <v>5244535</v>
      </c>
      <c r="DA111" s="43">
        <f t="shared" si="179"/>
        <v>1</v>
      </c>
      <c r="DB111" s="12">
        <f ca="1">SUM(DB112:DB188)-DB120-DB136-DB148-DB175-DB177-DB183-DB185-DB187</f>
        <v>953200</v>
      </c>
      <c r="DC111" s="13">
        <f t="shared" si="242"/>
        <v>1159474.1924716688</v>
      </c>
      <c r="DD111" s="43">
        <f t="shared" si="180"/>
        <v>1</v>
      </c>
      <c r="DE111" s="12">
        <f ca="1">SUM(DE112:DE188)-DE120-DE136-DE148-DE175-DE177-DE183-DE185-DE187</f>
        <v>4287095</v>
      </c>
      <c r="DF111" s="13">
        <f t="shared" si="243"/>
        <v>5214830.0599814616</v>
      </c>
      <c r="DG111" s="43">
        <f t="shared" si="181"/>
        <v>0.99970151864051071</v>
      </c>
      <c r="DH111" s="12">
        <f ca="1">SUM(DH112:DH188)-DH120-DH136-DH148-DH175-DH177-DH183-DH185-DH187</f>
        <v>4240</v>
      </c>
      <c r="DI111" s="12">
        <f ca="1">SUM(DI112:DI188)-DI120-DI136-DI148-DI175-DI177-DI183-DI185-DI187</f>
        <v>0</v>
      </c>
      <c r="DJ111" s="12"/>
      <c r="DK111" s="43">
        <f t="shared" si="182"/>
        <v>1</v>
      </c>
      <c r="DL111" s="12">
        <f t="shared" ref="DL111:DT111" si="277">SUM(DL112:DL188)-DL120-DL136-DL148-DL175-DL177-DL183-DL185-DL187</f>
        <v>1509306.146666667</v>
      </c>
      <c r="DM111" s="13">
        <f t="shared" si="244"/>
        <v>1835922.7083496221</v>
      </c>
      <c r="DN111" s="12">
        <f t="shared" si="277"/>
        <v>0</v>
      </c>
      <c r="DO111" s="12">
        <f t="shared" si="277"/>
        <v>0</v>
      </c>
      <c r="DP111" s="12">
        <f t="shared" si="277"/>
        <v>0</v>
      </c>
      <c r="DQ111" s="12">
        <f t="shared" si="277"/>
        <v>0</v>
      </c>
      <c r="DR111" s="12">
        <f t="shared" si="277"/>
        <v>0</v>
      </c>
      <c r="DS111" s="12">
        <f t="shared" si="277"/>
        <v>0</v>
      </c>
      <c r="DT111" s="12">
        <f t="shared" si="277"/>
        <v>0</v>
      </c>
      <c r="DU111" s="43">
        <f t="shared" si="183"/>
        <v>0.99848724693151703</v>
      </c>
      <c r="DV111" s="12">
        <f ca="1">SUM(DV112:DV188)-DV120-DV136-DV148-DV175-DV177-DV183-DV185-DV187</f>
        <v>1708213.8666666665</v>
      </c>
      <c r="DW111" s="13">
        <f t="shared" si="245"/>
        <v>2077874.4163053292</v>
      </c>
      <c r="DX111" s="43">
        <f t="shared" si="184"/>
        <v>0.75512602129648509</v>
      </c>
      <c r="DY111" s="12">
        <f ca="1">SUM(DY112:DY188)-DY120-DY136-DY148-DY175-DY177-DY183-DY185-DY187</f>
        <v>11178616.133333331</v>
      </c>
      <c r="DZ111" s="13">
        <f t="shared" si="246"/>
        <v>13597688.747531926</v>
      </c>
      <c r="EA111" s="43">
        <f t="shared" si="185"/>
        <v>1</v>
      </c>
      <c r="EB111" s="12">
        <f ca="1">SUM(EB112:EB188)-EB120-EB136-EB148-EB175-EB177-EB183-EB185-EB187</f>
        <v>7915362.2666666675</v>
      </c>
      <c r="EC111" s="13">
        <f t="shared" si="247"/>
        <v>9628260.8815191481</v>
      </c>
      <c r="ED111" s="43">
        <f t="shared" si="186"/>
        <v>1</v>
      </c>
      <c r="EE111" s="12">
        <f ca="1">SUM(EE112:EE188)-EE120-EE136-EE148-EE175-EE177-EE183-EE185-EE187</f>
        <v>3263253.8666666667</v>
      </c>
      <c r="EF111" s="13">
        <f t="shared" si="248"/>
        <v>3969427.8660127819</v>
      </c>
      <c r="EG111" s="12">
        <f ca="1">SUM(EG112:EG188)-EG120-EG136-EG148-EG175-EG177-EG183-EG185-EG187</f>
        <v>0</v>
      </c>
      <c r="EH111" s="43">
        <f t="shared" si="187"/>
        <v>1</v>
      </c>
      <c r="EI111" s="12">
        <f ca="1">SUM(EI112:EI188)-EI120-EI136-EI148-EI175-EI177-EI183-EI185-EI187</f>
        <v>42505.333333333328</v>
      </c>
      <c r="EJ111" s="13">
        <f t="shared" si="249"/>
        <v>51703.563829632563</v>
      </c>
      <c r="EK111" s="43">
        <f t="shared" si="188"/>
        <v>0.22505471231909632</v>
      </c>
      <c r="EL111" s="12">
        <f ca="1">SUM(EL112:EL188)-EL120-EL136-EL148-EL175-EL177-EL183-EL185-EL187</f>
        <v>917926.66666666674</v>
      </c>
      <c r="EM111" s="13">
        <f t="shared" si="250"/>
        <v>1116567.6464346873</v>
      </c>
      <c r="EN111" s="43">
        <f t="shared" si="189"/>
        <v>0.99768131063916121</v>
      </c>
      <c r="EO111" s="12">
        <f ca="1">SUM(EO112:EO188)-EO120-EO136-EO148-EO175-EO177-EO183-EO185-EO187</f>
        <v>720739.99999999988</v>
      </c>
      <c r="EP111" s="13">
        <f t="shared" si="251"/>
        <v>876709.43084560463</v>
      </c>
      <c r="EQ111" s="43">
        <f t="shared" si="190"/>
        <v>0.60125700537739357</v>
      </c>
      <c r="ER111" s="12">
        <f ca="1">SUM(ER112:ER188)-ER120-ER136-ER148-ER175-ER177-ER183-ER185-ER187</f>
        <v>1909842.2666666668</v>
      </c>
      <c r="ES111" s="13">
        <f t="shared" si="252"/>
        <v>2323135.5643008761</v>
      </c>
      <c r="ET111" s="43">
        <f t="shared" si="191"/>
        <v>0.99676485686770644</v>
      </c>
      <c r="EU111" s="12">
        <f ca="1">SUM(EU112:EU188)-EU120-EU136-EU148-EU175-EU177-EU183-EU185-EU187</f>
        <v>1597710.6666666667</v>
      </c>
      <c r="EV111" s="13">
        <f t="shared" si="253"/>
        <v>1943458.1253007816</v>
      </c>
      <c r="EW111" s="43">
        <f t="shared" si="192"/>
        <v>0.87062710380619046</v>
      </c>
      <c r="EX111" s="12">
        <f ca="1">SUM(EX112:EX188)-EX120-EX136-EX148-EX175-EX177-EX183-EX185-EX187</f>
        <v>1346424.1066666667</v>
      </c>
      <c r="EY111" s="13">
        <f t="shared" si="254"/>
        <v>1637792.702267857</v>
      </c>
      <c r="EZ111" s="43">
        <f t="shared" si="193"/>
        <v>1</v>
      </c>
      <c r="FA111" s="12">
        <f ca="1">SUM(FA112:FA188)-FA120-FA136-FA148-FA175-FA177-FA183-FA185-FA187</f>
        <v>7220397.706666667</v>
      </c>
      <c r="FB111" s="13">
        <f t="shared" si="255"/>
        <v>8782904.7421964146</v>
      </c>
      <c r="FC111" s="43">
        <f t="shared" si="194"/>
        <v>1</v>
      </c>
      <c r="FD111" s="12">
        <f ca="1">SUM(FD112:FD188)-FD120-FD136-FD148-FD175-FD177-FD183-FD185-FD187</f>
        <v>40515.666666666672</v>
      </c>
      <c r="FE111" s="12">
        <f ca="1">SUM(FE112:FE188)-FE120-FE136-FE148-FE175-FE177-FE183-FE185-FE187</f>
        <v>851769</v>
      </c>
      <c r="FF111" s="13">
        <f t="shared" si="256"/>
        <v>49283.329721763155</v>
      </c>
      <c r="FG111" s="43">
        <f t="shared" si="195"/>
        <v>3.0994099526384197E-2</v>
      </c>
      <c r="FH111" s="12">
        <f ca="1">SUM(FH112:FH188)-FH120-FH136-FH148-FH175-FH177-FH183-FH185-FH187</f>
        <v>110666.66666666666</v>
      </c>
      <c r="FI111" s="13">
        <f t="shared" si="257"/>
        <v>134615.13215155754</v>
      </c>
      <c r="FJ111" s="43">
        <f t="shared" si="196"/>
        <v>1</v>
      </c>
      <c r="FK111" s="12">
        <f ca="1">SUM(FK112:FK188)-FK120-FK136-FK148-FK175-FK177-FK183-FK185-FK187</f>
        <v>74600</v>
      </c>
      <c r="FL111" s="13">
        <f t="shared" si="258"/>
        <v>90743.574022646339</v>
      </c>
      <c r="FM111" s="43">
        <f t="shared" si="197"/>
        <v>0.50331268806757612</v>
      </c>
      <c r="FN111" s="12">
        <f ca="1">SUM(FN112:FN188)-FN120-FN136-FN148-FN175-FN177-FN183-FN185-FN187</f>
        <v>0</v>
      </c>
      <c r="FO111" s="12">
        <f ca="1">SUM(FO112:FO188)-FO120-FO136-FO148-FO175-FO177-FO183-FO185-FO187</f>
        <v>482247.43999999994</v>
      </c>
      <c r="FP111" s="12"/>
      <c r="FQ111" s="43"/>
      <c r="FR111" s="12">
        <f ca="1">SUM(FR112:FR188)-FR120-FR136-FR148-FR175-FR177-FR183-FR185-FR187</f>
        <v>34694010.57333333</v>
      </c>
      <c r="FS111" s="13">
        <f t="shared" si="259"/>
        <v>42201856.790934958</v>
      </c>
      <c r="FT111" s="43">
        <f t="shared" si="198"/>
        <v>1</v>
      </c>
      <c r="FU111" s="12">
        <f ca="1">SUM(FU112:FU188)-FU120-FU136-FU148-FU175-FU177-FU183-FU185-FU187</f>
        <v>4189937.6266666674</v>
      </c>
      <c r="FV111" s="12">
        <f t="shared" si="260"/>
        <v>5096647.656510694</v>
      </c>
      <c r="FW111" s="43">
        <f t="shared" si="199"/>
        <v>0.1448156066629275</v>
      </c>
      <c r="FX111" s="12">
        <f ca="1">SUM(FX112:FX188)-FX120-FX136-FX148-FX175-FX177-FX183-FX185-FX187</f>
        <v>1758863.8133333335</v>
      </c>
      <c r="FY111" s="12">
        <f t="shared" si="261"/>
        <v>2139485.102425836</v>
      </c>
      <c r="FZ111" s="43">
        <f t="shared" si="200"/>
        <v>1</v>
      </c>
      <c r="GA111" s="12">
        <f ca="1">SUM(GA112:GA188)-GA120-GA136-GA148-GA175-GA177-GA183-GA185-GA187</f>
        <v>22011.599999999999</v>
      </c>
      <c r="GB111" s="12">
        <f t="shared" si="262"/>
        <v>26774.949784944798</v>
      </c>
      <c r="GC111" s="43">
        <f t="shared" si="201"/>
        <v>0.50520701041402083</v>
      </c>
      <c r="GD111" s="12">
        <f ca="1">SUM(GD112:GD188)-GD120-GD136-GD148-GD175-GD177-GD183-GD185-GD187</f>
        <v>9563871.786666669</v>
      </c>
      <c r="GE111" s="12">
        <f t="shared" si="263"/>
        <v>11633510.823277289</v>
      </c>
      <c r="GF111" s="43">
        <f t="shared" si="202"/>
        <v>0.9597163990254739</v>
      </c>
      <c r="GG111" s="12">
        <f>SUM(GG112:GG188)-GG120-GG136-GG148-GG175-GG177-GG183-GG185-GG187</f>
        <v>1477423.5866666662</v>
      </c>
      <c r="GH111" s="27">
        <f t="shared" si="264"/>
        <v>1797140.7050870012</v>
      </c>
      <c r="GI111" s="43">
        <f t="shared" si="203"/>
        <v>0.89867928168768152</v>
      </c>
      <c r="GJ111" s="12">
        <f ca="1">SUM(GJ112:GJ188)-GJ120-GJ136-GJ148-GJ175-GJ177-GJ183-GJ185-GJ187</f>
        <v>879759.58666666655</v>
      </c>
      <c r="GK111" s="13">
        <f t="shared" si="265"/>
        <v>1070141.1417536112</v>
      </c>
      <c r="GL111" s="43">
        <f t="shared" si="204"/>
        <v>1</v>
      </c>
      <c r="GM111" s="12">
        <f ca="1">SUM(GM112:GM188)-GM120-GM136-GM148-GM175-GM177-GM183-GM185-GM187</f>
        <v>259226.66666666666</v>
      </c>
      <c r="GN111" s="13">
        <f t="shared" si="266"/>
        <v>315323.78304705804</v>
      </c>
      <c r="GO111" s="43">
        <f t="shared" si="205"/>
        <v>1</v>
      </c>
      <c r="GP111" s="12">
        <f ca="1">SUM(GP112:GP188)-GP120-GP136-GP148-GP175-GP177-GP183-GP185-GP187</f>
        <v>0</v>
      </c>
      <c r="GQ111" s="12"/>
      <c r="GR111" s="39"/>
      <c r="GS111" s="12">
        <f ca="1">SUM(GS112:GS188)-GS120-GS136-GS148-GS175-GS177-GS183-GS185-GS187</f>
        <v>298080</v>
      </c>
      <c r="GT111" s="13">
        <f t="shared" si="267"/>
        <v>362585.04751568922</v>
      </c>
      <c r="GU111" s="43">
        <f t="shared" si="206"/>
        <v>1</v>
      </c>
      <c r="GV111" s="12">
        <f ca="1">SUM(GV112:GV188)-GV120-GV136-GV148-GV175-GV177-GV183-GV185-GV187</f>
        <v>40357.333333333336</v>
      </c>
      <c r="GW111" s="13">
        <f t="shared" si="268"/>
        <v>49090.73277064271</v>
      </c>
      <c r="GX111" s="56">
        <f t="shared" si="207"/>
        <v>0.19503078719613992</v>
      </c>
    </row>
    <row r="112" spans="1:206">
      <c r="A112" s="18">
        <v>401</v>
      </c>
      <c r="B112" s="3" t="s">
        <v>585</v>
      </c>
      <c r="C112" s="3" t="s">
        <v>401</v>
      </c>
      <c r="D112" s="12">
        <f t="shared" ref="D112:D143" si="278">E112+AT112+BV112+CF112+FU112+FX112+GA112+GD112+GG112</f>
        <v>10537304.226666667</v>
      </c>
      <c r="E112" s="12">
        <f t="shared" ref="E112:E143" si="279">F112+I112+L112+O112+S112+AQ112+V112+Y112+AB112+AE112+AN112</f>
        <v>3160400.1333333333</v>
      </c>
      <c r="F112" s="13">
        <v>1638984</v>
      </c>
      <c r="G112" s="26">
        <f t="shared" si="208"/>
        <v>1993663.0821170642</v>
      </c>
      <c r="H112" s="40">
        <f t="shared" si="209"/>
        <v>2.3996789698925342E-2</v>
      </c>
      <c r="I112" s="13">
        <v>339108</v>
      </c>
      <c r="J112" s="13">
        <f t="shared" si="210"/>
        <v>412491.58042455162</v>
      </c>
      <c r="K112" s="40">
        <f t="shared" si="149"/>
        <v>9.1342227143015597E-3</v>
      </c>
      <c r="L112" s="13">
        <v>737542.8</v>
      </c>
      <c r="M112" s="13">
        <f t="shared" si="211"/>
        <v>897148.38695267891</v>
      </c>
      <c r="N112" s="40">
        <f t="shared" si="150"/>
        <v>2.3996789698925349E-2</v>
      </c>
      <c r="O112" s="13">
        <f ca="1">'13年1-9支出明细'!I107/9*12</f>
        <v>271165.33333333331</v>
      </c>
      <c r="P112" s="13">
        <v>2000</v>
      </c>
      <c r="Q112" s="13">
        <f t="shared" si="212"/>
        <v>329845.99862880557</v>
      </c>
      <c r="R112" s="43">
        <f t="shared" si="151"/>
        <v>4.061805657496477E-2</v>
      </c>
      <c r="S112" s="13">
        <f ca="1">'13年1-9支出明细'!K107/9*12</f>
        <v>13333.333333333332</v>
      </c>
      <c r="T112" s="13">
        <f t="shared" si="213"/>
        <v>16218.690620669586</v>
      </c>
      <c r="U112" s="43">
        <f t="shared" si="152"/>
        <v>5.4749131268159593E-3</v>
      </c>
      <c r="V112" s="13">
        <f ca="1">'13年1-9支出明细'!L107/9*12</f>
        <v>0</v>
      </c>
      <c r="W112" s="13">
        <f t="shared" si="214"/>
        <v>0</v>
      </c>
      <c r="X112" s="43">
        <f t="shared" si="153"/>
        <v>0</v>
      </c>
      <c r="Y112" s="13">
        <f ca="1">'13年1-9支出明细'!M107/9*12</f>
        <v>0</v>
      </c>
      <c r="Z112" s="13">
        <f t="shared" si="215"/>
        <v>0</v>
      </c>
      <c r="AA112" s="43">
        <f t="shared" si="154"/>
        <v>0</v>
      </c>
      <c r="AB112" s="13">
        <f ca="1">'13年1-9支出明细'!N107/9*12</f>
        <v>0</v>
      </c>
      <c r="AC112" s="13">
        <f t="shared" si="216"/>
        <v>0</v>
      </c>
      <c r="AD112" s="43">
        <f t="shared" si="155"/>
        <v>0</v>
      </c>
      <c r="AE112" s="13">
        <f ca="1">'13年1-9支出明细'!O107/9*12</f>
        <v>0</v>
      </c>
      <c r="AF112" s="13">
        <f t="shared" si="217"/>
        <v>0</v>
      </c>
      <c r="AG112" s="43">
        <f t="shared" si="156"/>
        <v>0</v>
      </c>
      <c r="AH112" s="13">
        <f ca="1">'13年1-9支出明细'!P107/9*12</f>
        <v>0</v>
      </c>
      <c r="AI112" s="13">
        <f t="shared" si="218"/>
        <v>0</v>
      </c>
      <c r="AJ112" s="43">
        <f t="shared" si="157"/>
        <v>0</v>
      </c>
      <c r="AK112" s="13">
        <f ca="1">'13年1-9支出明细'!Q107/9*12</f>
        <v>0</v>
      </c>
      <c r="AL112" s="13">
        <f t="shared" si="219"/>
        <v>0</v>
      </c>
      <c r="AM112" s="43">
        <f t="shared" si="158"/>
        <v>0</v>
      </c>
      <c r="AN112" s="13">
        <f ca="1">'13年1-9支出明细'!R107/9*12</f>
        <v>0</v>
      </c>
      <c r="AO112" s="13">
        <f t="shared" si="220"/>
        <v>0</v>
      </c>
      <c r="AP112" s="43">
        <f t="shared" si="159"/>
        <v>0</v>
      </c>
      <c r="AQ112" s="13">
        <f ca="1">'13年1-9支出明细'!S107/9*12</f>
        <v>160266.66666666666</v>
      </c>
      <c r="AR112" s="13">
        <f t="shared" si="221"/>
        <v>194948.66126044843</v>
      </c>
      <c r="AS112" s="43">
        <f t="shared" si="160"/>
        <v>3.2289004318049916E-2</v>
      </c>
      <c r="AT112" s="12">
        <f t="shared" si="222"/>
        <v>184119.8</v>
      </c>
      <c r="AU112" s="31">
        <f t="shared" si="223"/>
        <v>223963.65550046699</v>
      </c>
      <c r="AV112" s="43">
        <f t="shared" si="161"/>
        <v>1.7636871082400368E-3</v>
      </c>
      <c r="AW112" s="13">
        <f ca="1">'13年1-9支出明细'!U107/9*12</f>
        <v>0</v>
      </c>
      <c r="AX112" s="13">
        <f t="shared" si="224"/>
        <v>0</v>
      </c>
      <c r="AY112" s="43">
        <f t="shared" si="162"/>
        <v>0</v>
      </c>
      <c r="AZ112" s="13">
        <f ca="1">'13年1-9支出明细'!V107/9*12</f>
        <v>0</v>
      </c>
      <c r="BA112" s="13">
        <f t="shared" si="225"/>
        <v>0</v>
      </c>
      <c r="BB112" s="43">
        <f t="shared" si="163"/>
        <v>0</v>
      </c>
      <c r="BC112" s="13">
        <f ca="1">'13年1-9支出明细'!W107/9*12</f>
        <v>0</v>
      </c>
      <c r="BD112" s="13">
        <f t="shared" si="226"/>
        <v>0</v>
      </c>
      <c r="BE112" s="43">
        <f t="shared" si="164"/>
        <v>0</v>
      </c>
      <c r="BF112" s="13">
        <f ca="1">'13年1-9支出明细'!X107/9*12</f>
        <v>276.13333333333333</v>
      </c>
      <c r="BG112" s="13">
        <f t="shared" si="227"/>
        <v>335.88908275406709</v>
      </c>
      <c r="BH112" s="43">
        <f t="shared" si="165"/>
        <v>4.0624316695952724E-4</v>
      </c>
      <c r="BI112" s="13">
        <f ca="1">'13年1-9支出明细'!Y107/9*12</f>
        <v>82754.253333333341</v>
      </c>
      <c r="BJ112" s="13">
        <f t="shared" si="228"/>
        <v>100662.4224268386</v>
      </c>
      <c r="BK112" s="43">
        <f t="shared" si="166"/>
        <v>4.0936824105112284E-2</v>
      </c>
      <c r="BL112" s="13">
        <f ca="1">'13年1-9支出明细'!Z107/9*12</f>
        <v>25017.053333333337</v>
      </c>
      <c r="BM112" s="13">
        <f ca="1">Sheet2!EP106+Sheet2!V106</f>
        <v>76072.36</v>
      </c>
      <c r="BN112" s="13">
        <f t="shared" si="229"/>
        <v>30430.788619059316</v>
      </c>
      <c r="BO112" s="43">
        <f t="shared" si="167"/>
        <v>2.8287207207235669E-4</v>
      </c>
      <c r="BP112" s="13">
        <f ca="1">'13年1-9支出明细'!AB107/9*12</f>
        <v>46800.479999999996</v>
      </c>
      <c r="BQ112" s="13">
        <f t="shared" si="230"/>
        <v>56928.187951412583</v>
      </c>
      <c r="BR112" s="43">
        <f t="shared" si="168"/>
        <v>1.0325058937538212E-2</v>
      </c>
      <c r="BS112" s="13">
        <f ca="1">'13年1-9支出明细'!AC107/9*12</f>
        <v>7633.333333333333</v>
      </c>
      <c r="BT112" s="13">
        <f t="shared" si="231"/>
        <v>9285.2003803333373</v>
      </c>
      <c r="BU112" s="43">
        <f t="shared" si="169"/>
        <v>6.8053222446085304E-3</v>
      </c>
      <c r="BV112" s="12">
        <f t="shared" si="269"/>
        <v>668150.44000000006</v>
      </c>
      <c r="BW112" s="30">
        <f t="shared" si="232"/>
        <v>812739.39558181935</v>
      </c>
      <c r="BX112" s="43">
        <f t="shared" si="170"/>
        <v>2.4983034813647253E-3</v>
      </c>
      <c r="BY112" s="13">
        <f ca="1">'13年1-9支出明细'!AE107/9*12</f>
        <v>668150.44000000006</v>
      </c>
      <c r="BZ112" s="13">
        <f t="shared" si="233"/>
        <v>812739.39558181935</v>
      </c>
      <c r="CA112" s="43">
        <f t="shared" si="171"/>
        <v>2.8920473908047293E-3</v>
      </c>
      <c r="CB112" s="13">
        <f ca="1">'13年1-9支出明细'!AF107/9*12</f>
        <v>0</v>
      </c>
      <c r="CC112" s="13">
        <f ca="1">Sheet2!BP106+Sheet2!ET106</f>
        <v>0</v>
      </c>
      <c r="CD112" s="13">
        <f t="shared" si="234"/>
        <v>0</v>
      </c>
      <c r="CE112" s="43">
        <f t="shared" si="172"/>
        <v>0</v>
      </c>
      <c r="CF112" s="12">
        <f t="shared" ref="CF112:CF119" si="280">CI112+CL112+CO112+CR112+CU112+CX112++DB112+DE112+DH112+DL112+DV112+DY112+EI112+EL112+EO112+ER112+EU112+EX112+FA112+FD112+FE112+FH112+FK112+FN112+FR112</f>
        <v>5252919.9333333336</v>
      </c>
      <c r="CG112" s="30">
        <f t="shared" si="235"/>
        <v>6389661.2440411244</v>
      </c>
      <c r="CH112" s="43">
        <f t="shared" si="173"/>
        <v>5.4126826154824323E-2</v>
      </c>
      <c r="CI112" s="13">
        <f ca="1">'13年1-9支出明细'!AI107/9*12</f>
        <v>854965.33333333326</v>
      </c>
      <c r="CJ112" s="13">
        <f t="shared" si="236"/>
        <v>1039981.3674548235</v>
      </c>
      <c r="CK112" s="43">
        <f t="shared" si="174"/>
        <v>0.44829334010082722</v>
      </c>
      <c r="CL112" s="13">
        <f ca="1">'13年1-9支出明细'!AJ107/9*12</f>
        <v>0</v>
      </c>
      <c r="CM112" s="13">
        <f t="shared" si="237"/>
        <v>0</v>
      </c>
      <c r="CN112" s="43">
        <f t="shared" si="175"/>
        <v>0</v>
      </c>
      <c r="CO112" s="13">
        <f ca="1">'13年1-9支出明细'!AK107/9*12</f>
        <v>0</v>
      </c>
      <c r="CP112" s="13">
        <f t="shared" si="238"/>
        <v>0</v>
      </c>
      <c r="CQ112" s="43">
        <f t="shared" si="176"/>
        <v>0</v>
      </c>
      <c r="CR112" s="13">
        <f ca="1">'13年1-9支出明细'!AL107/9*12</f>
        <v>0</v>
      </c>
      <c r="CS112" s="13">
        <f t="shared" si="239"/>
        <v>0</v>
      </c>
      <c r="CT112" s="43">
        <f t="shared" si="177"/>
        <v>0</v>
      </c>
      <c r="CU112" s="13">
        <f ca="1">'13年1-9支出明细'!AM107/9*12</f>
        <v>463551.20000000007</v>
      </c>
      <c r="CV112" s="13">
        <f t="shared" si="240"/>
        <v>563864.51247300999</v>
      </c>
      <c r="CW112" s="43">
        <f t="shared" si="178"/>
        <v>0.95231095993298887</v>
      </c>
      <c r="CX112" s="13">
        <f ca="1">'13年1-9支出明细'!AN107/9*12</f>
        <v>0</v>
      </c>
      <c r="CY112" s="13">
        <f t="shared" si="241"/>
        <v>0</v>
      </c>
      <c r="CZ112" s="14">
        <f t="shared" ref="CZ112:CZ119" si="281">DB112+DE112+DH112+DI112</f>
        <v>0</v>
      </c>
      <c r="DA112" s="43">
        <f t="shared" si="179"/>
        <v>0</v>
      </c>
      <c r="DB112" s="13">
        <f ca="1">'13年1-9支出明细'!AP107/9*12</f>
        <v>0</v>
      </c>
      <c r="DC112" s="13">
        <f t="shared" si="242"/>
        <v>0</v>
      </c>
      <c r="DD112" s="43">
        <f t="shared" si="180"/>
        <v>0</v>
      </c>
      <c r="DE112" s="13">
        <f ca="1">'13年1-9支出明细'!AQ107/9*12</f>
        <v>0</v>
      </c>
      <c r="DF112" s="13">
        <f t="shared" si="243"/>
        <v>0</v>
      </c>
      <c r="DG112" s="43">
        <f t="shared" si="181"/>
        <v>0</v>
      </c>
      <c r="DH112" s="13">
        <f ca="1">'13年1-9支出明细'!AR107/9*12</f>
        <v>0</v>
      </c>
      <c r="DI112" s="13">
        <f ca="1">Sheet2!DK106+Sheet2!AH106</f>
        <v>0</v>
      </c>
      <c r="DJ112" s="13"/>
      <c r="DK112" s="43">
        <f t="shared" si="182"/>
        <v>0</v>
      </c>
      <c r="DL112" s="13">
        <f ca="1">'13年1-9支出明细'!AT107/9*12</f>
        <v>3762.6666666666665</v>
      </c>
      <c r="DM112" s="13">
        <f t="shared" si="244"/>
        <v>4576.9144931529572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43">
        <f t="shared" si="183"/>
        <v>2.489206506856374E-3</v>
      </c>
      <c r="DV112" s="13">
        <f ca="1">'13年1-9支出明细'!BB107/9*12</f>
        <v>1187083.2000000002</v>
      </c>
      <c r="DW112" s="13">
        <f t="shared" si="245"/>
        <v>1443970.137134583</v>
      </c>
      <c r="DX112" s="43">
        <f t="shared" si="184"/>
        <v>0.52475713448755124</v>
      </c>
      <c r="DY112" s="13">
        <f ca="1">'13年1-9支出明细'!BC107/9*12</f>
        <v>0</v>
      </c>
      <c r="DZ112" s="13">
        <f t="shared" si="246"/>
        <v>0</v>
      </c>
      <c r="EA112" s="43">
        <f t="shared" si="185"/>
        <v>0</v>
      </c>
      <c r="EB112" s="13">
        <f ca="1">'13年1-9支出明细'!BD107/9*12</f>
        <v>0</v>
      </c>
      <c r="EC112" s="13">
        <f t="shared" si="247"/>
        <v>0</v>
      </c>
      <c r="ED112" s="43">
        <f t="shared" si="186"/>
        <v>0</v>
      </c>
      <c r="EE112" s="13">
        <f ca="1">'13年1-9支出明细'!BE107/9*12</f>
        <v>0</v>
      </c>
      <c r="EF112" s="13">
        <f t="shared" si="248"/>
        <v>0</v>
      </c>
      <c r="EG112" s="13">
        <f ca="1">Sheet2!DZ106+Sheet2!AV106</f>
        <v>0</v>
      </c>
      <c r="EH112" s="43">
        <f t="shared" si="187"/>
        <v>0</v>
      </c>
      <c r="EI112" s="13">
        <f ca="1">'13年1-9支出明细'!BG107/9*12</f>
        <v>0</v>
      </c>
      <c r="EJ112" s="13">
        <f t="shared" si="249"/>
        <v>0</v>
      </c>
      <c r="EK112" s="43">
        <f t="shared" si="188"/>
        <v>0</v>
      </c>
      <c r="EL112" s="13">
        <f ca="1">'13年1-9支出明细'!BH107/9*12</f>
        <v>917926.66666666674</v>
      </c>
      <c r="EM112" s="13">
        <f t="shared" si="250"/>
        <v>1116567.6464346873</v>
      </c>
      <c r="EN112" s="43">
        <f t="shared" si="189"/>
        <v>0.99768131063916121</v>
      </c>
      <c r="EO112" s="13">
        <f ca="1">'13年1-9支出明细'!BI107/9*12</f>
        <v>336742.66666666669</v>
      </c>
      <c r="EP112" s="13">
        <f t="shared" si="251"/>
        <v>409614.38470844488</v>
      </c>
      <c r="EQ112" s="43">
        <f t="shared" si="190"/>
        <v>0.28091806662984975</v>
      </c>
      <c r="ER112" s="13">
        <f ca="1">'13年1-9支出明细'!BJ107/9*12</f>
        <v>1390065.8666666667</v>
      </c>
      <c r="ES112" s="13">
        <f t="shared" si="252"/>
        <v>1690878.6175364705</v>
      </c>
      <c r="ET112" s="43">
        <f t="shared" si="191"/>
        <v>0.72548860647166402</v>
      </c>
      <c r="EU112" s="13">
        <f ca="1">'13年1-9支出明细'!BK107/9*12</f>
        <v>27333.333333333336</v>
      </c>
      <c r="EV112" s="13">
        <f t="shared" si="253"/>
        <v>33248.315772372662</v>
      </c>
      <c r="EW112" s="43">
        <f t="shared" si="192"/>
        <v>1.4894524605645667E-2</v>
      </c>
      <c r="EX112" s="13">
        <f ca="1">'13年1-9支出明细'!BL107/9*12</f>
        <v>0</v>
      </c>
      <c r="EY112" s="13">
        <f t="shared" si="254"/>
        <v>0</v>
      </c>
      <c r="EZ112" s="43">
        <f t="shared" si="193"/>
        <v>0</v>
      </c>
      <c r="FA112" s="13">
        <f ca="1">'13年1-9支出明细'!BM107/9*12</f>
        <v>0</v>
      </c>
      <c r="FB112" s="13">
        <f t="shared" si="255"/>
        <v>0</v>
      </c>
      <c r="FC112" s="43">
        <f t="shared" si="194"/>
        <v>0</v>
      </c>
      <c r="FD112" s="13">
        <f ca="1">'13年1-9支出明细'!BN107/9*12</f>
        <v>822.33333333333326</v>
      </c>
      <c r="FE112" s="13">
        <f ca="1">Sheet2!EX106+Sheet2!BF106</f>
        <v>0</v>
      </c>
      <c r="FF112" s="13">
        <f t="shared" si="256"/>
        <v>1000.2877440297966</v>
      </c>
      <c r="FG112" s="43">
        <f t="shared" si="195"/>
        <v>6.2907717616716009E-4</v>
      </c>
      <c r="FH112" s="13">
        <f ca="1">'13年1-9支出明细'!BP107/9*12</f>
        <v>4000</v>
      </c>
      <c r="FI112" s="13">
        <f t="shared" si="257"/>
        <v>4865.6071862008757</v>
      </c>
      <c r="FJ112" s="43">
        <f t="shared" si="196"/>
        <v>3.6144578313253017E-2</v>
      </c>
      <c r="FK112" s="13">
        <f ca="1">'13年1-9支出明细'!BQ107/9*12</f>
        <v>66666.666666666672</v>
      </c>
      <c r="FL112" s="13">
        <f t="shared" si="258"/>
        <v>81093.453103347943</v>
      </c>
      <c r="FM112" s="43">
        <f t="shared" si="197"/>
        <v>0.44978792499336567</v>
      </c>
      <c r="FN112" s="13">
        <f ca="1">'13年1-9支出明细'!BR107/9*12</f>
        <v>0</v>
      </c>
      <c r="FO112" s="13">
        <f ca="1">Sheet2!FC22+Sheet2!BJ22</f>
        <v>0</v>
      </c>
      <c r="FP112" s="13"/>
      <c r="FQ112" s="43"/>
      <c r="FR112" s="13">
        <f ca="1">'13年1-9支出明细'!BT107/9*12</f>
        <v>0</v>
      </c>
      <c r="FS112" s="13">
        <f t="shared" si="259"/>
        <v>0</v>
      </c>
      <c r="FT112" s="43">
        <f t="shared" si="198"/>
        <v>0</v>
      </c>
      <c r="FU112" s="12">
        <f ca="1">'13年1-9支出明细'!BU107/9*12</f>
        <v>714415.52</v>
      </c>
      <c r="FV112" s="12">
        <f t="shared" si="260"/>
        <v>869016.32201135892</v>
      </c>
      <c r="FW112" s="43">
        <f t="shared" si="199"/>
        <v>2.4692137725333619E-2</v>
      </c>
      <c r="FX112" s="12">
        <f ca="1">'13年1-9支出明细'!BV107/9*12</f>
        <v>0</v>
      </c>
      <c r="FY112" s="12">
        <f t="shared" si="261"/>
        <v>0</v>
      </c>
      <c r="FZ112" s="43">
        <f t="shared" si="200"/>
        <v>0</v>
      </c>
      <c r="GA112" s="12">
        <f ca="1">'13年1-9支出明细'!BW107/9*12</f>
        <v>0</v>
      </c>
      <c r="GB112" s="12">
        <f t="shared" si="262"/>
        <v>0</v>
      </c>
      <c r="GC112" s="43">
        <f t="shared" si="201"/>
        <v>0</v>
      </c>
      <c r="GD112" s="12">
        <f ca="1">'13年1-9支出明细'!BX107/9*12</f>
        <v>448929.60000000003</v>
      </c>
      <c r="GE112" s="12">
        <f t="shared" si="263"/>
        <v>546078.77196457132</v>
      </c>
      <c r="GF112" s="43">
        <f t="shared" si="202"/>
        <v>4.5049234111294002E-2</v>
      </c>
      <c r="GG112" s="27">
        <f t="shared" ref="GG112:GG119" si="282">GJ112+GM112+GP112+GS112+GV112</f>
        <v>108368.8</v>
      </c>
      <c r="GH112" s="27">
        <f t="shared" si="264"/>
        <v>131820.00300999137</v>
      </c>
      <c r="GI112" s="43">
        <f t="shared" si="203"/>
        <v>6.5917991441494905E-2</v>
      </c>
      <c r="GJ112" s="13">
        <f ca="1">'13年1-9支出明细'!BZ107/9*12</f>
        <v>0</v>
      </c>
      <c r="GK112" s="13">
        <f t="shared" si="265"/>
        <v>0</v>
      </c>
      <c r="GL112" s="43">
        <f t="shared" si="204"/>
        <v>0</v>
      </c>
      <c r="GM112" s="13">
        <f ca="1">'13年1-9支出明细'!CA107/9*12</f>
        <v>0</v>
      </c>
      <c r="GN112" s="13">
        <f t="shared" si="266"/>
        <v>0</v>
      </c>
      <c r="GO112" s="43">
        <f t="shared" si="205"/>
        <v>0</v>
      </c>
      <c r="GP112" s="13">
        <f ca="1">'13年1-9支出明细'!CB107/9*12</f>
        <v>0</v>
      </c>
      <c r="GQ112" s="13"/>
      <c r="GR112" s="40"/>
      <c r="GS112" s="13">
        <f ca="1">'13年1-9支出明细'!CC107/9*12</f>
        <v>98080</v>
      </c>
      <c r="GT112" s="13">
        <f t="shared" si="267"/>
        <v>119304.68820564546</v>
      </c>
      <c r="GU112" s="43">
        <f t="shared" si="206"/>
        <v>0.3290391841116479</v>
      </c>
      <c r="GV112" s="13">
        <f ca="1">'13年1-9支出明细'!CD107/9*12</f>
        <v>10288.800000000001</v>
      </c>
      <c r="GW112" s="13">
        <f t="shared" si="268"/>
        <v>12515.314804345893</v>
      </c>
      <c r="GX112" s="56">
        <f t="shared" si="207"/>
        <v>4.9721639106572395E-2</v>
      </c>
    </row>
    <row r="113" spans="1:206">
      <c r="A113" s="18">
        <v>402</v>
      </c>
      <c r="B113" s="3" t="s">
        <v>586</v>
      </c>
      <c r="C113" s="3" t="s">
        <v>402</v>
      </c>
      <c r="D113" s="12">
        <f t="shared" si="278"/>
        <v>625538.77333333343</v>
      </c>
      <c r="E113" s="12">
        <f t="shared" si="279"/>
        <v>390653.66666666669</v>
      </c>
      <c r="F113" s="13">
        <v>218460</v>
      </c>
      <c r="G113" s="26">
        <f t="shared" si="208"/>
        <v>265735.13647436089</v>
      </c>
      <c r="H113" s="40">
        <f t="shared" si="209"/>
        <v>3.1985295021960134E-3</v>
      </c>
      <c r="I113" s="13">
        <v>56820</v>
      </c>
      <c r="J113" s="13">
        <f t="shared" si="210"/>
        <v>69115.950079983435</v>
      </c>
      <c r="K113" s="40">
        <f t="shared" si="149"/>
        <v>1.5305051329565055E-3</v>
      </c>
      <c r="L113" s="13">
        <v>98307</v>
      </c>
      <c r="M113" s="13">
        <f t="shared" si="211"/>
        <v>119580.81141346239</v>
      </c>
      <c r="N113" s="40">
        <f t="shared" si="150"/>
        <v>3.1985295021960138E-3</v>
      </c>
      <c r="O113" s="13">
        <f ca="1">'13年1-9支出明细'!I108/9*12</f>
        <v>0</v>
      </c>
      <c r="P113" s="13">
        <v>0</v>
      </c>
      <c r="Q113" s="13">
        <f t="shared" si="212"/>
        <v>0</v>
      </c>
      <c r="R113" s="43">
        <f t="shared" si="151"/>
        <v>0</v>
      </c>
      <c r="S113" s="13">
        <f ca="1">'13年1-9支出明细'!K108/9*12</f>
        <v>0</v>
      </c>
      <c r="T113" s="13">
        <f t="shared" si="213"/>
        <v>0</v>
      </c>
      <c r="U113" s="43">
        <f t="shared" si="152"/>
        <v>0</v>
      </c>
      <c r="V113" s="13">
        <f ca="1">'13年1-9支出明细'!L108/9*12</f>
        <v>0</v>
      </c>
      <c r="W113" s="13">
        <f t="shared" si="214"/>
        <v>0</v>
      </c>
      <c r="X113" s="43">
        <f t="shared" si="153"/>
        <v>0</v>
      </c>
      <c r="Y113" s="13">
        <f ca="1">'13年1-9支出明细'!M108/9*12</f>
        <v>0</v>
      </c>
      <c r="Z113" s="13">
        <f t="shared" si="215"/>
        <v>0</v>
      </c>
      <c r="AA113" s="43">
        <f t="shared" si="154"/>
        <v>0</v>
      </c>
      <c r="AB113" s="13">
        <f ca="1">'13年1-9支出明细'!N108/9*12</f>
        <v>0</v>
      </c>
      <c r="AC113" s="13">
        <f t="shared" si="216"/>
        <v>0</v>
      </c>
      <c r="AD113" s="43">
        <f t="shared" si="155"/>
        <v>0</v>
      </c>
      <c r="AE113" s="13">
        <f ca="1">'13年1-9支出明细'!O108/9*12</f>
        <v>0</v>
      </c>
      <c r="AF113" s="13">
        <f t="shared" si="217"/>
        <v>0</v>
      </c>
      <c r="AG113" s="43">
        <f t="shared" si="156"/>
        <v>0</v>
      </c>
      <c r="AH113" s="13">
        <f ca="1">'13年1-9支出明细'!P108/9*12</f>
        <v>0</v>
      </c>
      <c r="AI113" s="13">
        <f t="shared" si="218"/>
        <v>0</v>
      </c>
      <c r="AJ113" s="43">
        <f t="shared" si="157"/>
        <v>0</v>
      </c>
      <c r="AK113" s="13">
        <f ca="1">'13年1-9支出明细'!Q108/9*12</f>
        <v>0</v>
      </c>
      <c r="AL113" s="13">
        <f t="shared" si="219"/>
        <v>0</v>
      </c>
      <c r="AM113" s="43">
        <f t="shared" si="158"/>
        <v>0</v>
      </c>
      <c r="AN113" s="13">
        <f ca="1">'13年1-9支出明细'!R108/9*12</f>
        <v>0</v>
      </c>
      <c r="AO113" s="13">
        <f t="shared" si="220"/>
        <v>0</v>
      </c>
      <c r="AP113" s="43">
        <f t="shared" si="159"/>
        <v>0</v>
      </c>
      <c r="AQ113" s="13">
        <f ca="1">'13年1-9支出明细'!S108/9*12</f>
        <v>17066.666666666664</v>
      </c>
      <c r="AR113" s="13">
        <f t="shared" si="221"/>
        <v>20759.923994457069</v>
      </c>
      <c r="AS113" s="43">
        <f t="shared" si="160"/>
        <v>3.438429744351405E-3</v>
      </c>
      <c r="AT113" s="12">
        <f t="shared" si="222"/>
        <v>16544.213333333333</v>
      </c>
      <c r="AU113" s="31">
        <f t="shared" si="223"/>
        <v>20124.410821176753</v>
      </c>
      <c r="AV113" s="43">
        <f t="shared" si="161"/>
        <v>1.584773379721949E-4</v>
      </c>
      <c r="AW113" s="13">
        <f ca="1">'13年1-9支出明细'!U108/9*12</f>
        <v>0</v>
      </c>
      <c r="AX113" s="13">
        <f t="shared" si="224"/>
        <v>0</v>
      </c>
      <c r="AY113" s="43">
        <f t="shared" si="162"/>
        <v>0</v>
      </c>
      <c r="AZ113" s="13">
        <f ca="1">'13年1-9支出明细'!V108/9*12</f>
        <v>0</v>
      </c>
      <c r="BA113" s="13">
        <f t="shared" si="225"/>
        <v>0</v>
      </c>
      <c r="BB113" s="43">
        <f t="shared" si="163"/>
        <v>0</v>
      </c>
      <c r="BC113" s="13">
        <f ca="1">'13年1-9支出明细'!W108/9*12</f>
        <v>0</v>
      </c>
      <c r="BD113" s="13">
        <f t="shared" si="226"/>
        <v>0</v>
      </c>
      <c r="BE113" s="43">
        <f t="shared" si="164"/>
        <v>0</v>
      </c>
      <c r="BF113" s="13">
        <f ca="1">'13年1-9支出明细'!X108/9*12</f>
        <v>0</v>
      </c>
      <c r="BG113" s="13">
        <f t="shared" si="227"/>
        <v>0</v>
      </c>
      <c r="BH113" s="43">
        <f t="shared" si="165"/>
        <v>0</v>
      </c>
      <c r="BI113" s="13">
        <f ca="1">'13年1-9支出明细'!Y108/9*12</f>
        <v>6173.3333333333339</v>
      </c>
      <c r="BJ113" s="13">
        <f t="shared" si="228"/>
        <v>7509.2537573700183</v>
      </c>
      <c r="BK113" s="43">
        <f t="shared" si="166"/>
        <v>3.0538208083511179E-3</v>
      </c>
      <c r="BL113" s="13">
        <f ca="1">'13年1-9支出明细'!Z108/9*12</f>
        <v>0</v>
      </c>
      <c r="BM113" s="13">
        <f ca="1">Sheet2!EP107+Sheet2!V107</f>
        <v>10370.879999999999</v>
      </c>
      <c r="BN113" s="13">
        <f t="shared" si="229"/>
        <v>0</v>
      </c>
      <c r="BO113" s="43">
        <f t="shared" si="167"/>
        <v>0</v>
      </c>
      <c r="BP113" s="13">
        <f ca="1">'13年1-9支出明细'!AB108/9*12</f>
        <v>4947.84</v>
      </c>
      <c r="BQ113" s="13">
        <f t="shared" si="230"/>
        <v>6018.5614650430352</v>
      </c>
      <c r="BR113" s="43">
        <f t="shared" si="168"/>
        <v>1.0915858045368141E-3</v>
      </c>
      <c r="BS113" s="13">
        <f ca="1">'13年1-9支出明细'!AC108/9*12</f>
        <v>8880</v>
      </c>
      <c r="BT113" s="13">
        <f t="shared" si="231"/>
        <v>10801.647953365944</v>
      </c>
      <c r="BU113" s="43">
        <f t="shared" si="169"/>
        <v>7.9167591526799683E-3</v>
      </c>
      <c r="BV113" s="12">
        <f t="shared" si="269"/>
        <v>0</v>
      </c>
      <c r="BW113" s="30">
        <f t="shared" si="232"/>
        <v>0</v>
      </c>
      <c r="BX113" s="43">
        <f t="shared" si="170"/>
        <v>0</v>
      </c>
      <c r="BY113" s="13">
        <f ca="1">'13年1-9支出明细'!AE108/9*12</f>
        <v>0</v>
      </c>
      <c r="BZ113" s="13">
        <f t="shared" si="233"/>
        <v>0</v>
      </c>
      <c r="CA113" s="43">
        <f t="shared" si="171"/>
        <v>0</v>
      </c>
      <c r="CB113" s="13">
        <f ca="1">'13年1-9支出明细'!AF108/9*12</f>
        <v>0</v>
      </c>
      <c r="CC113" s="13">
        <f ca="1">Sheet2!BP107+Sheet2!ET107</f>
        <v>0</v>
      </c>
      <c r="CD113" s="13">
        <f t="shared" si="234"/>
        <v>0</v>
      </c>
      <c r="CE113" s="43">
        <f t="shared" si="172"/>
        <v>0</v>
      </c>
      <c r="CF113" s="12">
        <f t="shared" si="280"/>
        <v>52200.000000000007</v>
      </c>
      <c r="CG113" s="30">
        <f t="shared" si="235"/>
        <v>63496.173779921439</v>
      </c>
      <c r="CH113" s="43">
        <f t="shared" si="173"/>
        <v>5.3787614529447227E-4</v>
      </c>
      <c r="CI113" s="13">
        <f ca="1">'13年1-9支出明细'!AI108/9*12</f>
        <v>0</v>
      </c>
      <c r="CJ113" s="13">
        <f t="shared" si="236"/>
        <v>0</v>
      </c>
      <c r="CK113" s="43">
        <f t="shared" si="174"/>
        <v>0</v>
      </c>
      <c r="CL113" s="13">
        <f ca="1">'13年1-9支出明细'!AJ108/9*12</f>
        <v>0</v>
      </c>
      <c r="CM113" s="13">
        <f t="shared" si="237"/>
        <v>0</v>
      </c>
      <c r="CN113" s="43">
        <f t="shared" si="175"/>
        <v>0</v>
      </c>
      <c r="CO113" s="13">
        <f ca="1">'13年1-9支出明细'!AK108/9*12</f>
        <v>0</v>
      </c>
      <c r="CP113" s="13">
        <f t="shared" si="238"/>
        <v>0</v>
      </c>
      <c r="CQ113" s="43">
        <f t="shared" si="176"/>
        <v>0</v>
      </c>
      <c r="CR113" s="13">
        <f ca="1">'13年1-9支出明细'!AL108/9*12</f>
        <v>0</v>
      </c>
      <c r="CS113" s="13">
        <f t="shared" si="239"/>
        <v>0</v>
      </c>
      <c r="CT113" s="43">
        <f t="shared" si="177"/>
        <v>0</v>
      </c>
      <c r="CU113" s="13">
        <f ca="1">'13年1-9支出明细'!AM108/9*12</f>
        <v>0</v>
      </c>
      <c r="CV113" s="13">
        <f t="shared" si="240"/>
        <v>0</v>
      </c>
      <c r="CW113" s="43">
        <f t="shared" si="178"/>
        <v>0</v>
      </c>
      <c r="CX113" s="13">
        <f ca="1">'13年1-9支出明细'!AN108/9*12</f>
        <v>0</v>
      </c>
      <c r="CY113" s="13">
        <f t="shared" si="241"/>
        <v>0</v>
      </c>
      <c r="CZ113" s="14">
        <f t="shared" si="281"/>
        <v>0</v>
      </c>
      <c r="DA113" s="43">
        <f t="shared" si="179"/>
        <v>0</v>
      </c>
      <c r="DB113" s="13">
        <f ca="1">'13年1-9支出明细'!AP108/9*12</f>
        <v>0</v>
      </c>
      <c r="DC113" s="13">
        <f t="shared" si="242"/>
        <v>0</v>
      </c>
      <c r="DD113" s="43">
        <f t="shared" si="180"/>
        <v>0</v>
      </c>
      <c r="DE113" s="13">
        <f ca="1">'13年1-9支出明细'!AQ108/9*12</f>
        <v>0</v>
      </c>
      <c r="DF113" s="13">
        <f t="shared" si="243"/>
        <v>0</v>
      </c>
      <c r="DG113" s="43">
        <f t="shared" si="181"/>
        <v>0</v>
      </c>
      <c r="DH113" s="13">
        <f ca="1">'13年1-9支出明细'!AR108/9*12</f>
        <v>0</v>
      </c>
      <c r="DI113" s="13">
        <f ca="1">Sheet2!DK107+Sheet2!AH107</f>
        <v>0</v>
      </c>
      <c r="DJ113" s="13"/>
      <c r="DK113" s="43">
        <f t="shared" si="182"/>
        <v>0</v>
      </c>
      <c r="DL113" s="13">
        <f ca="1">'13年1-9支出明细'!AT108/9*12</f>
        <v>0</v>
      </c>
      <c r="DM113" s="13">
        <f t="shared" si="244"/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43">
        <f t="shared" si="183"/>
        <v>0</v>
      </c>
      <c r="DV113" s="13">
        <f ca="1">'13年1-9支出明细'!BB108/9*12</f>
        <v>7852.666666666667</v>
      </c>
      <c r="DW113" s="13">
        <f t="shared" si="245"/>
        <v>9551.9978410433523</v>
      </c>
      <c r="DX113" s="43">
        <f t="shared" si="184"/>
        <v>3.4713176448676135E-3</v>
      </c>
      <c r="DY113" s="13">
        <f ca="1">'13年1-9支出明细'!BC108/9*12</f>
        <v>0</v>
      </c>
      <c r="DZ113" s="13">
        <f t="shared" si="246"/>
        <v>0</v>
      </c>
      <c r="EA113" s="43">
        <f t="shared" si="185"/>
        <v>0</v>
      </c>
      <c r="EB113" s="13">
        <f ca="1">'13年1-9支出明细'!BD108/9*12</f>
        <v>0</v>
      </c>
      <c r="EC113" s="13">
        <f t="shared" si="247"/>
        <v>0</v>
      </c>
      <c r="ED113" s="43">
        <f t="shared" si="186"/>
        <v>0</v>
      </c>
      <c r="EE113" s="13">
        <f ca="1">'13年1-9支出明细'!BE108/9*12</f>
        <v>0</v>
      </c>
      <c r="EF113" s="13">
        <f t="shared" si="248"/>
        <v>0</v>
      </c>
      <c r="EG113" s="13">
        <f ca="1">Sheet2!DZ107+Sheet2!AV107</f>
        <v>0</v>
      </c>
      <c r="EH113" s="43">
        <f t="shared" si="187"/>
        <v>0</v>
      </c>
      <c r="EI113" s="13">
        <f ca="1">'13年1-9支出明细'!BG108/9*12</f>
        <v>0</v>
      </c>
      <c r="EJ113" s="13">
        <f t="shared" si="249"/>
        <v>0</v>
      </c>
      <c r="EK113" s="43">
        <f t="shared" si="188"/>
        <v>0</v>
      </c>
      <c r="EL113" s="13">
        <f ca="1">'13年1-9支出明细'!BH108/9*12</f>
        <v>0</v>
      </c>
      <c r="EM113" s="13">
        <f t="shared" si="250"/>
        <v>0</v>
      </c>
      <c r="EN113" s="43">
        <f t="shared" si="189"/>
        <v>0</v>
      </c>
      <c r="EO113" s="13">
        <f ca="1">'13年1-9支出明细'!BI108/9*12</f>
        <v>2746.6666666666665</v>
      </c>
      <c r="EP113" s="13">
        <f t="shared" si="251"/>
        <v>3341.0502678579346</v>
      </c>
      <c r="EQ113" s="43">
        <f t="shared" si="190"/>
        <v>2.2913291544383661E-3</v>
      </c>
      <c r="ER113" s="13">
        <f ca="1">'13年1-9支出明细'!BJ108/9*12</f>
        <v>32110.666666666664</v>
      </c>
      <c r="ES113" s="13">
        <f t="shared" si="252"/>
        <v>39059.472621758563</v>
      </c>
      <c r="ET113" s="43">
        <f t="shared" si="191"/>
        <v>1.6758862562922278E-2</v>
      </c>
      <c r="EU113" s="13">
        <f ca="1">'13年1-9支出明细'!BK108/9*12</f>
        <v>9466.6666666666679</v>
      </c>
      <c r="EV113" s="13">
        <f t="shared" si="253"/>
        <v>11515.270340675408</v>
      </c>
      <c r="EW113" s="43">
        <f t="shared" si="192"/>
        <v>5.1585914487845969E-3</v>
      </c>
      <c r="EX113" s="13">
        <f ca="1">'13年1-9支出明细'!BL108/9*12</f>
        <v>0</v>
      </c>
      <c r="EY113" s="13">
        <f t="shared" si="254"/>
        <v>0</v>
      </c>
      <c r="EZ113" s="43">
        <f t="shared" si="193"/>
        <v>0</v>
      </c>
      <c r="FA113" s="13">
        <f ca="1">'13年1-9支出明细'!BM108/9*12</f>
        <v>0</v>
      </c>
      <c r="FB113" s="13">
        <f t="shared" si="255"/>
        <v>0</v>
      </c>
      <c r="FC113" s="43">
        <f t="shared" si="194"/>
        <v>0</v>
      </c>
      <c r="FD113" s="13">
        <f ca="1">'13年1-9支出明细'!BN108/9*12</f>
        <v>23.333333333333332</v>
      </c>
      <c r="FE113" s="13">
        <f ca="1">Sheet2!EX107+Sheet2!BF107</f>
        <v>0</v>
      </c>
      <c r="FF113" s="13">
        <f t="shared" si="256"/>
        <v>28.382708586171773</v>
      </c>
      <c r="FG113" s="43">
        <f t="shared" si="195"/>
        <v>1.7849778002310987E-5</v>
      </c>
      <c r="FH113" s="13">
        <f ca="1">'13年1-9支出明细'!BP108/9*12</f>
        <v>0</v>
      </c>
      <c r="FI113" s="13">
        <f t="shared" si="257"/>
        <v>0</v>
      </c>
      <c r="FJ113" s="43">
        <f t="shared" si="196"/>
        <v>0</v>
      </c>
      <c r="FK113" s="13">
        <f ca="1">'13年1-9支出明细'!BQ108/9*12</f>
        <v>0</v>
      </c>
      <c r="FL113" s="13">
        <f t="shared" si="258"/>
        <v>0</v>
      </c>
      <c r="FM113" s="43">
        <f t="shared" si="197"/>
        <v>0</v>
      </c>
      <c r="FN113" s="13">
        <f ca="1">'13年1-9支出明细'!BR108/9*12</f>
        <v>0</v>
      </c>
      <c r="FO113" s="13">
        <f ca="1">Sheet2!FC23+Sheet2!BJ23</f>
        <v>0</v>
      </c>
      <c r="FP113" s="13"/>
      <c r="FQ113" s="43"/>
      <c r="FR113" s="13">
        <f ca="1">'13年1-9支出明细'!BT108/9*12</f>
        <v>0</v>
      </c>
      <c r="FS113" s="13">
        <f t="shared" si="259"/>
        <v>0</v>
      </c>
      <c r="FT113" s="43">
        <f t="shared" si="198"/>
        <v>0</v>
      </c>
      <c r="FU113" s="12">
        <f ca="1">'13年1-9支出明细'!BU108/9*12</f>
        <v>12051.826666666664</v>
      </c>
      <c r="FV113" s="12">
        <f t="shared" si="260"/>
        <v>14659.863609045166</v>
      </c>
      <c r="FW113" s="43">
        <f t="shared" si="199"/>
        <v>4.1654381177942722E-4</v>
      </c>
      <c r="FX113" s="12">
        <f ca="1">'13年1-9支出明细'!BV108/9*12</f>
        <v>0</v>
      </c>
      <c r="FY113" s="12">
        <f t="shared" si="261"/>
        <v>0</v>
      </c>
      <c r="FZ113" s="43">
        <f t="shared" si="200"/>
        <v>0</v>
      </c>
      <c r="GA113" s="12">
        <f ca="1">'13年1-9支出明细'!BW108/9*12</f>
        <v>1062.4000000000001</v>
      </c>
      <c r="GB113" s="12">
        <f t="shared" si="262"/>
        <v>1292.3052686549529</v>
      </c>
      <c r="GC113" s="43">
        <f t="shared" si="201"/>
        <v>2.4384048768097542E-2</v>
      </c>
      <c r="GD113" s="12">
        <f ca="1">'13年1-9支出明细'!BX108/9*12</f>
        <v>153026.66666666669</v>
      </c>
      <c r="GE113" s="12">
        <f t="shared" si="263"/>
        <v>186141.91225342487</v>
      </c>
      <c r="GF113" s="43">
        <f t="shared" si="202"/>
        <v>1.5355935834789279E-2</v>
      </c>
      <c r="GG113" s="27">
        <f t="shared" si="282"/>
        <v>0</v>
      </c>
      <c r="GH113" s="27">
        <f t="shared" si="264"/>
        <v>0</v>
      </c>
      <c r="GI113" s="43">
        <f t="shared" si="203"/>
        <v>0</v>
      </c>
      <c r="GJ113" s="13">
        <f ca="1">'13年1-9支出明细'!BZ108/9*12</f>
        <v>0</v>
      </c>
      <c r="GK113" s="13">
        <f t="shared" si="265"/>
        <v>0</v>
      </c>
      <c r="GL113" s="43">
        <f t="shared" si="204"/>
        <v>0</v>
      </c>
      <c r="GM113" s="13">
        <f ca="1">'13年1-9支出明细'!CA108/9*12</f>
        <v>0</v>
      </c>
      <c r="GN113" s="13">
        <f t="shared" si="266"/>
        <v>0</v>
      </c>
      <c r="GO113" s="43">
        <f t="shared" si="205"/>
        <v>0</v>
      </c>
      <c r="GP113" s="13">
        <f ca="1">'13年1-9支出明细'!CB108/9*12</f>
        <v>0</v>
      </c>
      <c r="GQ113" s="13"/>
      <c r="GR113" s="40"/>
      <c r="GS113" s="13">
        <f ca="1">'13年1-9支出明细'!CC108/9*12</f>
        <v>0</v>
      </c>
      <c r="GT113" s="13">
        <f t="shared" si="267"/>
        <v>0</v>
      </c>
      <c r="GU113" s="43">
        <f t="shared" si="206"/>
        <v>0</v>
      </c>
      <c r="GV113" s="13">
        <f ca="1">'13年1-9支出明细'!CD108/9*12</f>
        <v>0</v>
      </c>
      <c r="GW113" s="13">
        <f t="shared" si="268"/>
        <v>0</v>
      </c>
      <c r="GX113" s="56">
        <f t="shared" si="207"/>
        <v>0</v>
      </c>
    </row>
    <row r="114" spans="1:206">
      <c r="A114" s="18">
        <v>403</v>
      </c>
      <c r="B114" s="3" t="s">
        <v>587</v>
      </c>
      <c r="C114" s="3" t="s">
        <v>403</v>
      </c>
      <c r="D114" s="12">
        <f t="shared" si="278"/>
        <v>673196.33666666667</v>
      </c>
      <c r="E114" s="12">
        <f t="shared" si="279"/>
        <v>555654.46666666667</v>
      </c>
      <c r="F114" s="13">
        <v>191724</v>
      </c>
      <c r="G114" s="26">
        <f t="shared" si="208"/>
        <v>233213.41804179421</v>
      </c>
      <c r="H114" s="40">
        <f t="shared" si="209"/>
        <v>2.8070807940997365E-3</v>
      </c>
      <c r="I114" s="13">
        <v>63644</v>
      </c>
      <c r="J114" s="13">
        <f t="shared" si="210"/>
        <v>77416.675939642126</v>
      </c>
      <c r="K114" s="40">
        <f t="shared" si="149"/>
        <v>1.714316590670254E-3</v>
      </c>
      <c r="L114" s="13">
        <v>86275.8</v>
      </c>
      <c r="M114" s="13">
        <f t="shared" si="211"/>
        <v>104946.03811880738</v>
      </c>
      <c r="N114" s="40">
        <f t="shared" si="150"/>
        <v>2.8070807940997369E-3</v>
      </c>
      <c r="O114" s="13">
        <f ca="1">'13年1-9支出明细'!I109/9*12</f>
        <v>1424</v>
      </c>
      <c r="P114" s="13">
        <v>0</v>
      </c>
      <c r="Q114" s="13">
        <f t="shared" si="212"/>
        <v>1732.1561582875117</v>
      </c>
      <c r="R114" s="43">
        <f t="shared" si="151"/>
        <v>2.1330201708213625E-4</v>
      </c>
      <c r="S114" s="13">
        <f ca="1">'13年1-9支出明细'!K109/9*12</f>
        <v>0</v>
      </c>
      <c r="T114" s="13">
        <f t="shared" si="213"/>
        <v>0</v>
      </c>
      <c r="U114" s="43">
        <f t="shared" si="152"/>
        <v>0</v>
      </c>
      <c r="V114" s="13">
        <f ca="1">'13年1-9支出明细'!L109/9*12</f>
        <v>6600</v>
      </c>
      <c r="W114" s="13">
        <f t="shared" si="214"/>
        <v>8028.2518572314457</v>
      </c>
      <c r="X114" s="43">
        <f t="shared" si="153"/>
        <v>1</v>
      </c>
      <c r="Y114" s="13">
        <f ca="1">'13年1-9支出明细'!M109/9*12</f>
        <v>24000</v>
      </c>
      <c r="Z114" s="13">
        <f t="shared" si="215"/>
        <v>29193.643117205254</v>
      </c>
      <c r="AA114" s="43">
        <f t="shared" si="154"/>
        <v>1</v>
      </c>
      <c r="AB114" s="13">
        <f ca="1">'13年1-9支出明细'!N109/9*12</f>
        <v>0</v>
      </c>
      <c r="AC114" s="13">
        <f t="shared" si="216"/>
        <v>0</v>
      </c>
      <c r="AD114" s="43">
        <f t="shared" si="155"/>
        <v>0</v>
      </c>
      <c r="AE114" s="13">
        <f ca="1">'13年1-9支出明细'!O109/9*12</f>
        <v>0</v>
      </c>
      <c r="AF114" s="13">
        <f t="shared" si="217"/>
        <v>0</v>
      </c>
      <c r="AG114" s="43">
        <f t="shared" si="156"/>
        <v>0</v>
      </c>
      <c r="AH114" s="13">
        <f ca="1">'13年1-9支出明细'!P109/9*12</f>
        <v>0</v>
      </c>
      <c r="AI114" s="13">
        <f t="shared" si="218"/>
        <v>0</v>
      </c>
      <c r="AJ114" s="43">
        <f t="shared" si="157"/>
        <v>0</v>
      </c>
      <c r="AK114" s="13">
        <f ca="1">'13年1-9支出明细'!Q109/9*12</f>
        <v>0</v>
      </c>
      <c r="AL114" s="13">
        <f t="shared" si="219"/>
        <v>0</v>
      </c>
      <c r="AM114" s="43">
        <f t="shared" si="158"/>
        <v>0</v>
      </c>
      <c r="AN114" s="13">
        <f ca="1">'13年1-9支出明细'!R109/9*12</f>
        <v>6666.6666666666661</v>
      </c>
      <c r="AO114" s="13">
        <f t="shared" si="220"/>
        <v>8109.3453103347929</v>
      </c>
      <c r="AP114" s="43">
        <f t="shared" si="159"/>
        <v>1</v>
      </c>
      <c r="AQ114" s="13">
        <f ca="1">'13年1-9支出明细'!S109/9*12</f>
        <v>175320</v>
      </c>
      <c r="AR114" s="13">
        <f t="shared" si="221"/>
        <v>213259.56297118438</v>
      </c>
      <c r="AS114" s="43">
        <f t="shared" si="160"/>
        <v>3.5321806803497363E-2</v>
      </c>
      <c r="AT114" s="12">
        <f t="shared" si="222"/>
        <v>9713.51</v>
      </c>
      <c r="AU114" s="31">
        <f t="shared" si="223"/>
        <v>11815.531014808519</v>
      </c>
      <c r="AV114" s="43">
        <f t="shared" si="161"/>
        <v>9.3045899261028328E-5</v>
      </c>
      <c r="AW114" s="13">
        <f ca="1">'13年1-9支出明细'!U109/9*12</f>
        <v>0</v>
      </c>
      <c r="AX114" s="13">
        <f t="shared" si="224"/>
        <v>0</v>
      </c>
      <c r="AY114" s="43">
        <f t="shared" si="162"/>
        <v>0</v>
      </c>
      <c r="AZ114" s="13">
        <f ca="1">'13年1-9支出明细'!V109/9*12</f>
        <v>0</v>
      </c>
      <c r="BA114" s="13">
        <f t="shared" si="225"/>
        <v>0</v>
      </c>
      <c r="BB114" s="43">
        <f t="shared" si="163"/>
        <v>0</v>
      </c>
      <c r="BC114" s="13">
        <f ca="1">'13年1-9支出明细'!W109/9*12</f>
        <v>0</v>
      </c>
      <c r="BD114" s="13">
        <f t="shared" si="226"/>
        <v>0</v>
      </c>
      <c r="BE114" s="43">
        <f t="shared" si="164"/>
        <v>0</v>
      </c>
      <c r="BF114" s="13">
        <f ca="1">'13年1-9支出明细'!X109/9*12</f>
        <v>0</v>
      </c>
      <c r="BG114" s="13">
        <f t="shared" si="227"/>
        <v>0</v>
      </c>
      <c r="BH114" s="43">
        <f t="shared" si="165"/>
        <v>0</v>
      </c>
      <c r="BI114" s="13">
        <f ca="1">'13年1-9支出明细'!Y109/9*12</f>
        <v>160</v>
      </c>
      <c r="BJ114" s="13">
        <f t="shared" si="228"/>
        <v>194.62428744803501</v>
      </c>
      <c r="BK114" s="43">
        <f t="shared" si="166"/>
        <v>7.9148703456184466E-5</v>
      </c>
      <c r="BL114" s="13">
        <f ca="1">'13年1-9支出明细'!Z109/9*12</f>
        <v>32</v>
      </c>
      <c r="BM114" s="13">
        <f ca="1">Sheet2!EP108+Sheet2!V108</f>
        <v>9521.51</v>
      </c>
      <c r="BN114" s="13">
        <f t="shared" si="229"/>
        <v>38.924857489607014</v>
      </c>
      <c r="BO114" s="43">
        <f t="shared" si="167"/>
        <v>3.6182943633311251E-7</v>
      </c>
      <c r="BP114" s="13">
        <f ca="1">'13年1-9支出明细'!AB109/9*12</f>
        <v>7402.0133333333333</v>
      </c>
      <c r="BQ114" s="13">
        <f t="shared" si="230"/>
        <v>9003.8223167553406</v>
      </c>
      <c r="BR114" s="43">
        <f t="shared" si="168"/>
        <v>1.6330222237701485E-3</v>
      </c>
      <c r="BS114" s="13">
        <f ca="1">'13年1-9支出明细'!AC109/9*12</f>
        <v>5293.333333333333</v>
      </c>
      <c r="BT114" s="13">
        <f t="shared" si="231"/>
        <v>6438.8201764058249</v>
      </c>
      <c r="BU114" s="43">
        <f t="shared" si="169"/>
        <v>4.7191492246455658E-3</v>
      </c>
      <c r="BV114" s="12">
        <f t="shared" si="269"/>
        <v>0</v>
      </c>
      <c r="BW114" s="30">
        <f t="shared" si="232"/>
        <v>0</v>
      </c>
      <c r="BX114" s="43">
        <f t="shared" si="170"/>
        <v>0</v>
      </c>
      <c r="BY114" s="13">
        <f ca="1">'13年1-9支出明细'!AE109/9*12</f>
        <v>0</v>
      </c>
      <c r="BZ114" s="13">
        <f t="shared" si="233"/>
        <v>0</v>
      </c>
      <c r="CA114" s="43">
        <f t="shared" si="171"/>
        <v>0</v>
      </c>
      <c r="CB114" s="13">
        <f ca="1">'13年1-9支出明细'!AF109/9*12</f>
        <v>0</v>
      </c>
      <c r="CC114" s="13">
        <f ca="1">Sheet2!BP108+Sheet2!ET108</f>
        <v>0</v>
      </c>
      <c r="CD114" s="13">
        <f t="shared" si="234"/>
        <v>0</v>
      </c>
      <c r="CE114" s="43">
        <f t="shared" si="172"/>
        <v>0</v>
      </c>
      <c r="CF114" s="12">
        <f t="shared" si="280"/>
        <v>96821.333333333343</v>
      </c>
      <c r="CG114" s="30">
        <f t="shared" si="235"/>
        <v>117773.64381105429</v>
      </c>
      <c r="CH114" s="43">
        <f t="shared" si="173"/>
        <v>9.9766064282767308E-4</v>
      </c>
      <c r="CI114" s="13">
        <f ca="1">'13年1-9支出明细'!AI109/9*12</f>
        <v>0</v>
      </c>
      <c r="CJ114" s="13">
        <f t="shared" si="236"/>
        <v>0</v>
      </c>
      <c r="CK114" s="43">
        <f t="shared" si="174"/>
        <v>0</v>
      </c>
      <c r="CL114" s="13">
        <f ca="1">'13年1-9支出明细'!AJ109/9*12</f>
        <v>0</v>
      </c>
      <c r="CM114" s="13">
        <f t="shared" si="237"/>
        <v>0</v>
      </c>
      <c r="CN114" s="43">
        <f t="shared" si="175"/>
        <v>0</v>
      </c>
      <c r="CO114" s="13">
        <f ca="1">'13年1-9支出明细'!AK109/9*12</f>
        <v>0</v>
      </c>
      <c r="CP114" s="13">
        <f t="shared" si="238"/>
        <v>0</v>
      </c>
      <c r="CQ114" s="43">
        <f t="shared" si="176"/>
        <v>0</v>
      </c>
      <c r="CR114" s="13">
        <f ca="1">'13年1-9支出明细'!AL109/9*12</f>
        <v>0</v>
      </c>
      <c r="CS114" s="13">
        <f t="shared" si="239"/>
        <v>0</v>
      </c>
      <c r="CT114" s="43">
        <f t="shared" si="177"/>
        <v>0</v>
      </c>
      <c r="CU114" s="13">
        <f ca="1">'13年1-9支出明细'!AM109/9*12</f>
        <v>576</v>
      </c>
      <c r="CV114" s="13">
        <f t="shared" si="240"/>
        <v>700.64743481292612</v>
      </c>
      <c r="CW114" s="43">
        <f t="shared" si="178"/>
        <v>1.1833236823060786E-3</v>
      </c>
      <c r="CX114" s="13">
        <f ca="1">'13年1-9支出明细'!AN109/9*12</f>
        <v>0</v>
      </c>
      <c r="CY114" s="13">
        <f t="shared" si="241"/>
        <v>0</v>
      </c>
      <c r="CZ114" s="14">
        <f t="shared" si="281"/>
        <v>0</v>
      </c>
      <c r="DA114" s="43">
        <f t="shared" si="179"/>
        <v>0</v>
      </c>
      <c r="DB114" s="13">
        <f ca="1">'13年1-9支出明细'!AP109/9*12</f>
        <v>0</v>
      </c>
      <c r="DC114" s="13">
        <f t="shared" si="242"/>
        <v>0</v>
      </c>
      <c r="DD114" s="43">
        <f t="shared" si="180"/>
        <v>0</v>
      </c>
      <c r="DE114" s="13">
        <f ca="1">'13年1-9支出明细'!AQ109/9*12</f>
        <v>0</v>
      </c>
      <c r="DF114" s="13">
        <f t="shared" si="243"/>
        <v>0</v>
      </c>
      <c r="DG114" s="43">
        <f t="shared" si="181"/>
        <v>0</v>
      </c>
      <c r="DH114" s="13">
        <f ca="1">'13年1-9支出明细'!AR109/9*12</f>
        <v>0</v>
      </c>
      <c r="DI114" s="13">
        <f ca="1">Sheet2!DK108+Sheet2!AH108</f>
        <v>0</v>
      </c>
      <c r="DJ114" s="13"/>
      <c r="DK114" s="43">
        <f t="shared" si="182"/>
        <v>0</v>
      </c>
      <c r="DL114" s="13">
        <f ca="1">'13年1-9支出明细'!AT109/9*12</f>
        <v>0</v>
      </c>
      <c r="DM114" s="13">
        <f t="shared" si="244"/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43">
        <f t="shared" si="183"/>
        <v>0</v>
      </c>
      <c r="DV114" s="13">
        <f ca="1">'13年1-9支出明细'!BB109/9*12</f>
        <v>13517.333333333332</v>
      </c>
      <c r="DW114" s="13">
        <f t="shared" si="245"/>
        <v>16442.508551234827</v>
      </c>
      <c r="DX114" s="43">
        <f t="shared" si="184"/>
        <v>5.9754169765969716E-3</v>
      </c>
      <c r="DY114" s="13">
        <f ca="1">'13年1-9支出明细'!BC109/9*12</f>
        <v>0</v>
      </c>
      <c r="DZ114" s="13">
        <f t="shared" si="246"/>
        <v>0</v>
      </c>
      <c r="EA114" s="43">
        <f t="shared" si="185"/>
        <v>0</v>
      </c>
      <c r="EB114" s="13">
        <f ca="1">'13年1-9支出明细'!BD109/9*12</f>
        <v>0</v>
      </c>
      <c r="EC114" s="13">
        <f t="shared" si="247"/>
        <v>0</v>
      </c>
      <c r="ED114" s="43">
        <f t="shared" si="186"/>
        <v>0</v>
      </c>
      <c r="EE114" s="13">
        <f ca="1">'13年1-9支出明细'!BE109/9*12</f>
        <v>0</v>
      </c>
      <c r="EF114" s="13">
        <f t="shared" si="248"/>
        <v>0</v>
      </c>
      <c r="EG114" s="13">
        <f ca="1">Sheet2!DZ108+Sheet2!AV108</f>
        <v>0</v>
      </c>
      <c r="EH114" s="43">
        <f t="shared" si="187"/>
        <v>0</v>
      </c>
      <c r="EI114" s="13">
        <f ca="1">'13年1-9支出明细'!BG109/9*12</f>
        <v>0</v>
      </c>
      <c r="EJ114" s="13">
        <f t="shared" si="249"/>
        <v>0</v>
      </c>
      <c r="EK114" s="43">
        <f t="shared" si="188"/>
        <v>0</v>
      </c>
      <c r="EL114" s="13">
        <f ca="1">'13年1-9支出明细'!BH109/9*12</f>
        <v>0</v>
      </c>
      <c r="EM114" s="13">
        <f t="shared" si="250"/>
        <v>0</v>
      </c>
      <c r="EN114" s="43">
        <f t="shared" si="189"/>
        <v>0</v>
      </c>
      <c r="EO114" s="13">
        <f ca="1">'13年1-9支出明细'!BI109/9*12</f>
        <v>33733.333333333336</v>
      </c>
      <c r="EP114" s="13">
        <f t="shared" si="251"/>
        <v>41033.287270294059</v>
      </c>
      <c r="EQ114" s="43">
        <f t="shared" si="190"/>
        <v>2.8141081362762461E-2</v>
      </c>
      <c r="ER114" s="13">
        <f ca="1">'13年1-9支出明细'!BJ109/9*12</f>
        <v>26328</v>
      </c>
      <c r="ES114" s="13">
        <f t="shared" si="252"/>
        <v>32025.426499574165</v>
      </c>
      <c r="ET114" s="43">
        <f t="shared" si="191"/>
        <v>1.374083379012014E-2</v>
      </c>
      <c r="EU114" s="13">
        <f ca="1">'13年1-9支出明细'!BK109/9*12</f>
        <v>22666.666666666668</v>
      </c>
      <c r="EV114" s="13">
        <f t="shared" si="253"/>
        <v>27571.774055138299</v>
      </c>
      <c r="EW114" s="43">
        <f t="shared" si="192"/>
        <v>1.2351556990047625E-2</v>
      </c>
      <c r="EX114" s="13">
        <f ca="1">'13年1-9支出明细'!BL109/9*12</f>
        <v>0</v>
      </c>
      <c r="EY114" s="13">
        <f t="shared" si="254"/>
        <v>0</v>
      </c>
      <c r="EZ114" s="43">
        <f t="shared" si="193"/>
        <v>0</v>
      </c>
      <c r="FA114" s="13">
        <f ca="1">'13年1-9支出明细'!BM109/9*12</f>
        <v>0</v>
      </c>
      <c r="FB114" s="13">
        <f t="shared" si="255"/>
        <v>0</v>
      </c>
      <c r="FC114" s="43">
        <f t="shared" si="194"/>
        <v>0</v>
      </c>
      <c r="FD114" s="13">
        <f ca="1">'13年1-9支出明细'!BN109/9*12</f>
        <v>0</v>
      </c>
      <c r="FE114" s="13">
        <f ca="1">Sheet2!EX108+Sheet2!BF108</f>
        <v>0</v>
      </c>
      <c r="FF114" s="13">
        <f t="shared" si="256"/>
        <v>0</v>
      </c>
      <c r="FG114" s="43">
        <f t="shared" si="195"/>
        <v>0</v>
      </c>
      <c r="FH114" s="13">
        <f ca="1">'13年1-9支出明细'!BP109/9*12</f>
        <v>0</v>
      </c>
      <c r="FI114" s="13">
        <f t="shared" si="257"/>
        <v>0</v>
      </c>
      <c r="FJ114" s="43">
        <f t="shared" si="196"/>
        <v>0</v>
      </c>
      <c r="FK114" s="13">
        <f ca="1">'13年1-9支出明细'!BQ109/9*12</f>
        <v>0</v>
      </c>
      <c r="FL114" s="13">
        <f t="shared" si="258"/>
        <v>0</v>
      </c>
      <c r="FM114" s="43">
        <f t="shared" si="197"/>
        <v>0</v>
      </c>
      <c r="FN114" s="13">
        <f ca="1">'13年1-9支出明细'!BR109/9*12</f>
        <v>0</v>
      </c>
      <c r="FO114" s="13">
        <f ca="1">Sheet2!FC24+Sheet2!BJ24</f>
        <v>0</v>
      </c>
      <c r="FP114" s="13"/>
      <c r="FQ114" s="43"/>
      <c r="FR114" s="13">
        <f ca="1">'13年1-9支出明细'!BT109/9*12</f>
        <v>0</v>
      </c>
      <c r="FS114" s="13">
        <f t="shared" si="259"/>
        <v>0</v>
      </c>
      <c r="FT114" s="43">
        <f t="shared" si="198"/>
        <v>0</v>
      </c>
      <c r="FU114" s="12">
        <f ca="1">'13年1-9支出明细'!BU109/9*12</f>
        <v>8311.0266666666685</v>
      </c>
      <c r="FV114" s="12">
        <f t="shared" si="260"/>
        <v>10109.547768510112</v>
      </c>
      <c r="FW114" s="43">
        <f t="shared" si="199"/>
        <v>2.8725161946685279E-4</v>
      </c>
      <c r="FX114" s="12">
        <f ca="1">'13年1-9支出明细'!BV109/9*12</f>
        <v>0</v>
      </c>
      <c r="FY114" s="12">
        <f t="shared" si="261"/>
        <v>0</v>
      </c>
      <c r="FZ114" s="43">
        <f t="shared" si="200"/>
        <v>0</v>
      </c>
      <c r="GA114" s="12">
        <f ca="1">'13年1-9支出明细'!BW109/9*12</f>
        <v>0</v>
      </c>
      <c r="GB114" s="12">
        <f t="shared" si="262"/>
        <v>0</v>
      </c>
      <c r="GC114" s="43">
        <f t="shared" si="201"/>
        <v>0</v>
      </c>
      <c r="GD114" s="12">
        <f ca="1">'13年1-9支出明细'!BX109/9*12</f>
        <v>2696</v>
      </c>
      <c r="GE114" s="12">
        <f t="shared" si="263"/>
        <v>3279.4192434993906</v>
      </c>
      <c r="GF114" s="43">
        <f t="shared" si="202"/>
        <v>2.705384879144717E-4</v>
      </c>
      <c r="GG114" s="27">
        <f t="shared" si="282"/>
        <v>0</v>
      </c>
      <c r="GH114" s="27">
        <f t="shared" si="264"/>
        <v>0</v>
      </c>
      <c r="GI114" s="43">
        <f t="shared" si="203"/>
        <v>0</v>
      </c>
      <c r="GJ114" s="13">
        <f ca="1">'13年1-9支出明细'!BZ109/9*12</f>
        <v>0</v>
      </c>
      <c r="GK114" s="13">
        <f t="shared" si="265"/>
        <v>0</v>
      </c>
      <c r="GL114" s="43">
        <f t="shared" si="204"/>
        <v>0</v>
      </c>
      <c r="GM114" s="13">
        <f ca="1">'13年1-9支出明细'!CA109/9*12</f>
        <v>0</v>
      </c>
      <c r="GN114" s="13">
        <f t="shared" si="266"/>
        <v>0</v>
      </c>
      <c r="GO114" s="43">
        <f t="shared" si="205"/>
        <v>0</v>
      </c>
      <c r="GP114" s="13">
        <f ca="1">'13年1-9支出明细'!CB109/9*12</f>
        <v>0</v>
      </c>
      <c r="GQ114" s="13"/>
      <c r="GR114" s="40"/>
      <c r="GS114" s="13">
        <f ca="1">'13年1-9支出明细'!CC109/9*12</f>
        <v>0</v>
      </c>
      <c r="GT114" s="13">
        <f t="shared" si="267"/>
        <v>0</v>
      </c>
      <c r="GU114" s="43">
        <f t="shared" si="206"/>
        <v>0</v>
      </c>
      <c r="GV114" s="13">
        <f ca="1">'13年1-9支出明细'!CD109/9*12</f>
        <v>0</v>
      </c>
      <c r="GW114" s="13">
        <f t="shared" si="268"/>
        <v>0</v>
      </c>
      <c r="GX114" s="56">
        <f t="shared" si="207"/>
        <v>0</v>
      </c>
    </row>
    <row r="115" spans="1:206">
      <c r="A115" s="18">
        <v>404</v>
      </c>
      <c r="B115" s="3" t="s">
        <v>588</v>
      </c>
      <c r="C115" s="3" t="s">
        <v>404</v>
      </c>
      <c r="D115" s="12">
        <f t="shared" si="278"/>
        <v>167009.44</v>
      </c>
      <c r="E115" s="12">
        <f t="shared" si="279"/>
        <v>100934</v>
      </c>
      <c r="F115" s="13">
        <v>59160</v>
      </c>
      <c r="G115" s="26">
        <f t="shared" si="208"/>
        <v>71962.330283910953</v>
      </c>
      <c r="H115" s="40">
        <f t="shared" si="209"/>
        <v>8.6617689897425677E-4</v>
      </c>
      <c r="I115" s="13">
        <v>15152</v>
      </c>
      <c r="J115" s="13">
        <f t="shared" si="210"/>
        <v>18430.920021328915</v>
      </c>
      <c r="K115" s="40">
        <f t="shared" si="149"/>
        <v>4.0813470212173477E-4</v>
      </c>
      <c r="L115" s="13">
        <v>26622</v>
      </c>
      <c r="M115" s="13">
        <f t="shared" si="211"/>
        <v>32383.048627759927</v>
      </c>
      <c r="N115" s="40">
        <f t="shared" si="150"/>
        <v>8.6617689897425687E-4</v>
      </c>
      <c r="O115" s="13">
        <f ca="1">'13年1-9支出明细'!I110/9*12</f>
        <v>0</v>
      </c>
      <c r="P115" s="13">
        <v>0</v>
      </c>
      <c r="Q115" s="13">
        <f t="shared" si="212"/>
        <v>0</v>
      </c>
      <c r="R115" s="43">
        <f t="shared" si="151"/>
        <v>0</v>
      </c>
      <c r="S115" s="13">
        <f ca="1">'13年1-9支出明细'!K110/9*12</f>
        <v>0</v>
      </c>
      <c r="T115" s="13">
        <f t="shared" si="213"/>
        <v>0</v>
      </c>
      <c r="U115" s="43">
        <f t="shared" si="152"/>
        <v>0</v>
      </c>
      <c r="V115" s="13">
        <f ca="1">'13年1-9支出明细'!L110/9*12</f>
        <v>0</v>
      </c>
      <c r="W115" s="13">
        <f t="shared" si="214"/>
        <v>0</v>
      </c>
      <c r="X115" s="43">
        <f t="shared" si="153"/>
        <v>0</v>
      </c>
      <c r="Y115" s="13">
        <f ca="1">'13年1-9支出明细'!M110/9*12</f>
        <v>0</v>
      </c>
      <c r="Z115" s="13">
        <f t="shared" si="215"/>
        <v>0</v>
      </c>
      <c r="AA115" s="43">
        <f t="shared" si="154"/>
        <v>0</v>
      </c>
      <c r="AB115" s="13">
        <f ca="1">'13年1-9支出明细'!N110/9*12</f>
        <v>0</v>
      </c>
      <c r="AC115" s="13">
        <f t="shared" si="216"/>
        <v>0</v>
      </c>
      <c r="AD115" s="43">
        <f t="shared" si="155"/>
        <v>0</v>
      </c>
      <c r="AE115" s="13">
        <f ca="1">'13年1-9支出明细'!O110/9*12</f>
        <v>0</v>
      </c>
      <c r="AF115" s="13">
        <f t="shared" si="217"/>
        <v>0</v>
      </c>
      <c r="AG115" s="43">
        <f t="shared" si="156"/>
        <v>0</v>
      </c>
      <c r="AH115" s="13">
        <f ca="1">'13年1-9支出明细'!P110/9*12</f>
        <v>0</v>
      </c>
      <c r="AI115" s="13">
        <f t="shared" si="218"/>
        <v>0</v>
      </c>
      <c r="AJ115" s="43">
        <f t="shared" si="157"/>
        <v>0</v>
      </c>
      <c r="AK115" s="13">
        <f ca="1">'13年1-9支出明细'!Q110/9*12</f>
        <v>0</v>
      </c>
      <c r="AL115" s="13">
        <f t="shared" si="219"/>
        <v>0</v>
      </c>
      <c r="AM115" s="43">
        <f t="shared" si="158"/>
        <v>0</v>
      </c>
      <c r="AN115" s="13">
        <f ca="1">'13年1-9支出明细'!R110/9*12</f>
        <v>0</v>
      </c>
      <c r="AO115" s="13">
        <f t="shared" si="220"/>
        <v>0</v>
      </c>
      <c r="AP115" s="43">
        <f t="shared" si="159"/>
        <v>0</v>
      </c>
      <c r="AQ115" s="13">
        <f ca="1">'13年1-9支出明细'!S110/9*12</f>
        <v>0</v>
      </c>
      <c r="AR115" s="13">
        <f t="shared" si="221"/>
        <v>0</v>
      </c>
      <c r="AS115" s="43">
        <f t="shared" si="160"/>
        <v>0</v>
      </c>
      <c r="AT115" s="12">
        <f t="shared" si="222"/>
        <v>3337</v>
      </c>
      <c r="AU115" s="31">
        <f t="shared" si="223"/>
        <v>4059.1327950880809</v>
      </c>
      <c r="AV115" s="43">
        <f t="shared" si="161"/>
        <v>3.1965187232426953E-5</v>
      </c>
      <c r="AW115" s="13">
        <f ca="1">'13年1-9支出明细'!U110/9*12</f>
        <v>0</v>
      </c>
      <c r="AX115" s="13">
        <f t="shared" si="224"/>
        <v>0</v>
      </c>
      <c r="AY115" s="43">
        <f t="shared" si="162"/>
        <v>0</v>
      </c>
      <c r="AZ115" s="13">
        <f ca="1">'13年1-9支出明细'!V110/9*12</f>
        <v>0</v>
      </c>
      <c r="BA115" s="13">
        <f t="shared" si="225"/>
        <v>0</v>
      </c>
      <c r="BB115" s="43">
        <f t="shared" si="163"/>
        <v>0</v>
      </c>
      <c r="BC115" s="13">
        <f ca="1">'13年1-9支出明细'!W110/9*12</f>
        <v>0</v>
      </c>
      <c r="BD115" s="13">
        <f t="shared" si="226"/>
        <v>0</v>
      </c>
      <c r="BE115" s="43">
        <f t="shared" si="164"/>
        <v>0</v>
      </c>
      <c r="BF115" s="13">
        <f ca="1">'13年1-9支出明细'!X110/9*12</f>
        <v>18.133333333333333</v>
      </c>
      <c r="BG115" s="13">
        <f t="shared" si="227"/>
        <v>22.057419244110637</v>
      </c>
      <c r="BH115" s="43">
        <f t="shared" si="165"/>
        <v>2.6677484648235493E-5</v>
      </c>
      <c r="BI115" s="13">
        <f ca="1">'13年1-9支出明细'!Y110/9*12</f>
        <v>2.72</v>
      </c>
      <c r="BJ115" s="13">
        <f t="shared" si="228"/>
        <v>3.3086128866165954</v>
      </c>
      <c r="BK115" s="43">
        <f t="shared" si="166"/>
        <v>1.3455279587551361E-6</v>
      </c>
      <c r="BL115" s="13">
        <f ca="1">'13年1-9支出明细'!Z110/9*12</f>
        <v>107.86666666666667</v>
      </c>
      <c r="BM115" s="13">
        <f ca="1">Sheet2!EP109+Sheet2!V109</f>
        <v>3208.28</v>
      </c>
      <c r="BN115" s="13">
        <f t="shared" si="229"/>
        <v>131.20920712121696</v>
      </c>
      <c r="BO115" s="43">
        <f t="shared" si="167"/>
        <v>1.2196667249728668E-6</v>
      </c>
      <c r="BP115" s="13">
        <f ca="1">'13年1-9支出明细'!AB110/9*12</f>
        <v>2491.04</v>
      </c>
      <c r="BQ115" s="13">
        <f t="shared" si="230"/>
        <v>3030.1055312784574</v>
      </c>
      <c r="BR115" s="43">
        <f t="shared" si="168"/>
        <v>5.4956989363709929E-4</v>
      </c>
      <c r="BS115" s="13">
        <f ca="1">'13年1-9支出明细'!AC110/9*12</f>
        <v>1786.6666666666665</v>
      </c>
      <c r="BT115" s="13">
        <f t="shared" si="231"/>
        <v>2173.3045431697242</v>
      </c>
      <c r="BU115" s="43">
        <f t="shared" si="169"/>
        <v>1.5928614511398131E-3</v>
      </c>
      <c r="BV115" s="12">
        <f t="shared" si="269"/>
        <v>2210.3999999999996</v>
      </c>
      <c r="BW115" s="30">
        <f t="shared" si="232"/>
        <v>2688.7345310946034</v>
      </c>
      <c r="BX115" s="43">
        <f t="shared" si="170"/>
        <v>8.2649799874540037E-6</v>
      </c>
      <c r="BY115" s="13">
        <f ca="1">'13年1-9支出明细'!AE110/9*12</f>
        <v>2210.3999999999996</v>
      </c>
      <c r="BZ115" s="13">
        <f t="shared" si="233"/>
        <v>2688.7345310946034</v>
      </c>
      <c r="CA115" s="43">
        <f t="shared" si="171"/>
        <v>9.5675781529602398E-6</v>
      </c>
      <c r="CB115" s="13">
        <f ca="1">'13年1-9支出明细'!AF110/9*12</f>
        <v>0</v>
      </c>
      <c r="CC115" s="13">
        <f ca="1">Sheet2!BP109+Sheet2!ET109</f>
        <v>0</v>
      </c>
      <c r="CD115" s="13">
        <f t="shared" si="234"/>
        <v>0</v>
      </c>
      <c r="CE115" s="43">
        <f t="shared" si="172"/>
        <v>0</v>
      </c>
      <c r="CF115" s="12">
        <f t="shared" si="280"/>
        <v>23777.333333333336</v>
      </c>
      <c r="CG115" s="30">
        <f t="shared" si="235"/>
        <v>28922.790983840081</v>
      </c>
      <c r="CH115" s="43">
        <f t="shared" si="173"/>
        <v>2.4500498848113218E-4</v>
      </c>
      <c r="CI115" s="13">
        <f ca="1">'13年1-9支出明细'!AI110/9*12</f>
        <v>0</v>
      </c>
      <c r="CJ115" s="13">
        <f t="shared" si="236"/>
        <v>0</v>
      </c>
      <c r="CK115" s="43">
        <f t="shared" si="174"/>
        <v>0</v>
      </c>
      <c r="CL115" s="13">
        <f ca="1">'13年1-9支出明细'!AJ110/9*12</f>
        <v>0</v>
      </c>
      <c r="CM115" s="13">
        <f t="shared" si="237"/>
        <v>0</v>
      </c>
      <c r="CN115" s="43">
        <f t="shared" si="175"/>
        <v>0</v>
      </c>
      <c r="CO115" s="13">
        <f ca="1">'13年1-9支出明细'!AK110/9*12</f>
        <v>0</v>
      </c>
      <c r="CP115" s="13">
        <f t="shared" si="238"/>
        <v>0</v>
      </c>
      <c r="CQ115" s="43">
        <f t="shared" si="176"/>
        <v>0</v>
      </c>
      <c r="CR115" s="13">
        <f ca="1">'13年1-9支出明细'!AL110/9*12</f>
        <v>0</v>
      </c>
      <c r="CS115" s="13">
        <f t="shared" si="239"/>
        <v>0</v>
      </c>
      <c r="CT115" s="43">
        <f t="shared" si="177"/>
        <v>0</v>
      </c>
      <c r="CU115" s="13">
        <f ca="1">'13年1-9支出明细'!AM110/9*12</f>
        <v>0</v>
      </c>
      <c r="CV115" s="13">
        <f t="shared" si="240"/>
        <v>0</v>
      </c>
      <c r="CW115" s="43">
        <f t="shared" si="178"/>
        <v>0</v>
      </c>
      <c r="CX115" s="13">
        <f ca="1">'13年1-9支出明细'!AN110/9*12</f>
        <v>0</v>
      </c>
      <c r="CY115" s="13">
        <f t="shared" si="241"/>
        <v>0</v>
      </c>
      <c r="CZ115" s="14">
        <f t="shared" si="281"/>
        <v>0</v>
      </c>
      <c r="DA115" s="43">
        <f t="shared" si="179"/>
        <v>0</v>
      </c>
      <c r="DB115" s="13">
        <f ca="1">'13年1-9支出明细'!AP110/9*12</f>
        <v>0</v>
      </c>
      <c r="DC115" s="13">
        <f t="shared" si="242"/>
        <v>0</v>
      </c>
      <c r="DD115" s="43">
        <f t="shared" si="180"/>
        <v>0</v>
      </c>
      <c r="DE115" s="13">
        <f ca="1">'13年1-9支出明细'!AQ110/9*12</f>
        <v>0</v>
      </c>
      <c r="DF115" s="13">
        <f t="shared" si="243"/>
        <v>0</v>
      </c>
      <c r="DG115" s="43">
        <f t="shared" si="181"/>
        <v>0</v>
      </c>
      <c r="DH115" s="13">
        <f ca="1">'13年1-9支出明细'!AR110/9*12</f>
        <v>0</v>
      </c>
      <c r="DI115" s="13">
        <f ca="1">Sheet2!DK109+Sheet2!AH109</f>
        <v>0</v>
      </c>
      <c r="DJ115" s="13"/>
      <c r="DK115" s="43">
        <f t="shared" si="182"/>
        <v>0</v>
      </c>
      <c r="DL115" s="13">
        <f ca="1">'13年1-9支出明细'!AT110/9*12</f>
        <v>0</v>
      </c>
      <c r="DM115" s="13">
        <f t="shared" si="244"/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43">
        <f t="shared" si="183"/>
        <v>0</v>
      </c>
      <c r="DV115" s="13">
        <f ca="1">'13年1-9支出明细'!BB110/9*12</f>
        <v>984</v>
      </c>
      <c r="DW115" s="13">
        <f t="shared" si="245"/>
        <v>1196.9393678054155</v>
      </c>
      <c r="DX115" s="43">
        <f t="shared" si="184"/>
        <v>4.3498300737113485E-4</v>
      </c>
      <c r="DY115" s="13">
        <f ca="1">'13年1-9支出明细'!BC110/9*12</f>
        <v>0</v>
      </c>
      <c r="DZ115" s="13">
        <f t="shared" si="246"/>
        <v>0</v>
      </c>
      <c r="EA115" s="43">
        <f t="shared" si="185"/>
        <v>0</v>
      </c>
      <c r="EB115" s="13">
        <f ca="1">'13年1-9支出明细'!BD110/9*12</f>
        <v>0</v>
      </c>
      <c r="EC115" s="13">
        <f t="shared" si="247"/>
        <v>0</v>
      </c>
      <c r="ED115" s="43">
        <f t="shared" si="186"/>
        <v>0</v>
      </c>
      <c r="EE115" s="13">
        <f ca="1">'13年1-9支出明细'!BE110/9*12</f>
        <v>0</v>
      </c>
      <c r="EF115" s="13">
        <f t="shared" si="248"/>
        <v>0</v>
      </c>
      <c r="EG115" s="13">
        <f ca="1">Sheet2!DZ109+Sheet2!AV109</f>
        <v>0</v>
      </c>
      <c r="EH115" s="43">
        <f t="shared" si="187"/>
        <v>0</v>
      </c>
      <c r="EI115" s="13">
        <f ca="1">'13年1-9支出明细'!BG110/9*12</f>
        <v>12686.666666666666</v>
      </c>
      <c r="EJ115" s="13">
        <f t="shared" si="249"/>
        <v>15432.084125567109</v>
      </c>
      <c r="EK115" s="43">
        <f t="shared" si="188"/>
        <v>6.717260854218142E-2</v>
      </c>
      <c r="EL115" s="13">
        <f ca="1">'13年1-9支出明细'!BH110/9*12</f>
        <v>0</v>
      </c>
      <c r="EM115" s="13">
        <f t="shared" si="250"/>
        <v>0</v>
      </c>
      <c r="EN115" s="43">
        <f t="shared" si="189"/>
        <v>0</v>
      </c>
      <c r="EO115" s="13">
        <f ca="1">'13年1-9支出明细'!BI110/9*12</f>
        <v>4773.333333333333</v>
      </c>
      <c r="EP115" s="13">
        <f t="shared" si="251"/>
        <v>5806.2912421997116</v>
      </c>
      <c r="EQ115" s="43">
        <f t="shared" si="190"/>
        <v>3.9820186276161894E-3</v>
      </c>
      <c r="ER115" s="13">
        <f ca="1">'13年1-9支出明细'!BJ110/9*12</f>
        <v>0</v>
      </c>
      <c r="ES115" s="13">
        <f t="shared" si="252"/>
        <v>0</v>
      </c>
      <c r="ET115" s="43">
        <f t="shared" si="191"/>
        <v>0</v>
      </c>
      <c r="EU115" s="13">
        <f ca="1">'13年1-9支出明细'!BK110/9*12</f>
        <v>5333.3333333333339</v>
      </c>
      <c r="EV115" s="13">
        <f t="shared" si="253"/>
        <v>6487.4762482678361</v>
      </c>
      <c r="EW115" s="43">
        <f t="shared" si="192"/>
        <v>2.9062487035406179E-3</v>
      </c>
      <c r="EX115" s="13">
        <f ca="1">'13年1-9支出明细'!BL110/9*12</f>
        <v>0</v>
      </c>
      <c r="EY115" s="13">
        <f t="shared" si="254"/>
        <v>0</v>
      </c>
      <c r="EZ115" s="43">
        <f t="shared" si="193"/>
        <v>0</v>
      </c>
      <c r="FA115" s="13">
        <f ca="1">'13年1-9支出明细'!BM110/9*12</f>
        <v>0</v>
      </c>
      <c r="FB115" s="13">
        <f t="shared" si="255"/>
        <v>0</v>
      </c>
      <c r="FC115" s="43">
        <f t="shared" si="194"/>
        <v>0</v>
      </c>
      <c r="FD115" s="13">
        <f ca="1">'13年1-9支出明细'!BN110/9*12</f>
        <v>0</v>
      </c>
      <c r="FE115" s="13">
        <f ca="1">Sheet2!EX109+Sheet2!BF109</f>
        <v>0</v>
      </c>
      <c r="FF115" s="13">
        <f t="shared" si="256"/>
        <v>0</v>
      </c>
      <c r="FG115" s="43">
        <f t="shared" si="195"/>
        <v>0</v>
      </c>
      <c r="FH115" s="13">
        <f ca="1">'13年1-9支出明细'!BP110/9*12</f>
        <v>0</v>
      </c>
      <c r="FI115" s="13">
        <f t="shared" si="257"/>
        <v>0</v>
      </c>
      <c r="FJ115" s="43">
        <f t="shared" si="196"/>
        <v>0</v>
      </c>
      <c r="FK115" s="13">
        <f ca="1">'13年1-9支出明细'!BQ110/9*12</f>
        <v>0</v>
      </c>
      <c r="FL115" s="13">
        <f t="shared" si="258"/>
        <v>0</v>
      </c>
      <c r="FM115" s="43">
        <f t="shared" si="197"/>
        <v>0</v>
      </c>
      <c r="FN115" s="13">
        <f ca="1">'13年1-9支出明细'!BR110/9*12</f>
        <v>0</v>
      </c>
      <c r="FO115" s="13">
        <f ca="1">Sheet2!FC25+Sheet2!BJ25</f>
        <v>0</v>
      </c>
      <c r="FP115" s="13"/>
      <c r="FQ115" s="43"/>
      <c r="FR115" s="13">
        <f ca="1">'13年1-9支出明细'!BT110/9*12</f>
        <v>0</v>
      </c>
      <c r="FS115" s="13">
        <f t="shared" si="259"/>
        <v>0</v>
      </c>
      <c r="FT115" s="43">
        <f t="shared" si="198"/>
        <v>0</v>
      </c>
      <c r="FU115" s="12">
        <f ca="1">'13年1-9支出明细'!BU110/9*12</f>
        <v>17017.373333333333</v>
      </c>
      <c r="FV115" s="12">
        <f t="shared" si="260"/>
        <v>20699.963495232449</v>
      </c>
      <c r="FW115" s="43">
        <f t="shared" si="199"/>
        <v>5.8816657016365803E-4</v>
      </c>
      <c r="FX115" s="12">
        <f ca="1">'13年1-9支出明细'!BV110/9*12</f>
        <v>0</v>
      </c>
      <c r="FY115" s="12">
        <f t="shared" si="261"/>
        <v>0</v>
      </c>
      <c r="FZ115" s="43">
        <f t="shared" si="200"/>
        <v>0</v>
      </c>
      <c r="GA115" s="12">
        <f ca="1">'13年1-9支出明细'!BW110/9*12</f>
        <v>0</v>
      </c>
      <c r="GB115" s="12">
        <f t="shared" si="262"/>
        <v>0</v>
      </c>
      <c r="GC115" s="43">
        <f t="shared" si="201"/>
        <v>0</v>
      </c>
      <c r="GD115" s="12">
        <f ca="1">'13年1-9支出明细'!BX110/9*12</f>
        <v>19733.333333333332</v>
      </c>
      <c r="GE115" s="12">
        <f t="shared" si="263"/>
        <v>24003.66211859099</v>
      </c>
      <c r="GF115" s="43">
        <f t="shared" si="202"/>
        <v>1.9802025821632945E-3</v>
      </c>
      <c r="GG115" s="27">
        <f t="shared" si="282"/>
        <v>0</v>
      </c>
      <c r="GH115" s="27">
        <f t="shared" si="264"/>
        <v>0</v>
      </c>
      <c r="GI115" s="43">
        <f t="shared" si="203"/>
        <v>0</v>
      </c>
      <c r="GJ115" s="13">
        <f ca="1">'13年1-9支出明细'!BZ110/9*12</f>
        <v>0</v>
      </c>
      <c r="GK115" s="13">
        <f t="shared" si="265"/>
        <v>0</v>
      </c>
      <c r="GL115" s="43">
        <f t="shared" si="204"/>
        <v>0</v>
      </c>
      <c r="GM115" s="13">
        <f ca="1">'13年1-9支出明细'!CA110/9*12</f>
        <v>0</v>
      </c>
      <c r="GN115" s="13">
        <f t="shared" si="266"/>
        <v>0</v>
      </c>
      <c r="GO115" s="43">
        <f t="shared" si="205"/>
        <v>0</v>
      </c>
      <c r="GP115" s="13">
        <f ca="1">'13年1-9支出明细'!CB110/9*12</f>
        <v>0</v>
      </c>
      <c r="GQ115" s="13"/>
      <c r="GR115" s="40"/>
      <c r="GS115" s="13">
        <f ca="1">'13年1-9支出明细'!CC110/9*12</f>
        <v>0</v>
      </c>
      <c r="GT115" s="13">
        <f t="shared" si="267"/>
        <v>0</v>
      </c>
      <c r="GU115" s="43">
        <f t="shared" si="206"/>
        <v>0</v>
      </c>
      <c r="GV115" s="13">
        <f ca="1">'13年1-9支出明细'!CD110/9*12</f>
        <v>0</v>
      </c>
      <c r="GW115" s="13">
        <f t="shared" si="268"/>
        <v>0</v>
      </c>
      <c r="GX115" s="56">
        <f t="shared" si="207"/>
        <v>0</v>
      </c>
    </row>
    <row r="116" spans="1:206" hidden="1">
      <c r="A116" s="18">
        <v>405</v>
      </c>
      <c r="B116" s="3" t="s">
        <v>589</v>
      </c>
      <c r="C116" s="3" t="s">
        <v>405</v>
      </c>
      <c r="D116" s="12">
        <f t="shared" si="278"/>
        <v>0</v>
      </c>
      <c r="E116" s="12">
        <f t="shared" si="279"/>
        <v>0</v>
      </c>
      <c r="F116" s="13">
        <v>0</v>
      </c>
      <c r="G116" s="26">
        <f t="shared" si="208"/>
        <v>0</v>
      </c>
      <c r="H116" s="40">
        <f t="shared" si="209"/>
        <v>0</v>
      </c>
      <c r="I116" s="13">
        <v>0</v>
      </c>
      <c r="J116" s="13">
        <f t="shared" si="210"/>
        <v>0</v>
      </c>
      <c r="K116" s="40">
        <f t="shared" si="149"/>
        <v>0</v>
      </c>
      <c r="L116" s="13">
        <v>0</v>
      </c>
      <c r="M116" s="13">
        <f t="shared" si="211"/>
        <v>0</v>
      </c>
      <c r="N116" s="40">
        <f t="shared" si="150"/>
        <v>0</v>
      </c>
      <c r="O116" s="13">
        <f ca="1">'13年1-9支出明细'!I111/9*12</f>
        <v>0</v>
      </c>
      <c r="P116" s="13">
        <v>0</v>
      </c>
      <c r="Q116" s="13">
        <f t="shared" si="212"/>
        <v>0</v>
      </c>
      <c r="R116" s="43">
        <f t="shared" si="151"/>
        <v>0</v>
      </c>
      <c r="S116" s="13">
        <f ca="1">'13年1-9支出明细'!K111/9*12</f>
        <v>0</v>
      </c>
      <c r="T116" s="13">
        <f t="shared" si="213"/>
        <v>0</v>
      </c>
      <c r="U116" s="43">
        <f t="shared" si="152"/>
        <v>0</v>
      </c>
      <c r="V116" s="13">
        <f ca="1">'13年1-9支出明细'!L111/9*12</f>
        <v>0</v>
      </c>
      <c r="W116" s="13">
        <f t="shared" si="214"/>
        <v>0</v>
      </c>
      <c r="X116" s="43">
        <f t="shared" si="153"/>
        <v>0</v>
      </c>
      <c r="Y116" s="13">
        <f ca="1">'13年1-9支出明细'!M111/9*12</f>
        <v>0</v>
      </c>
      <c r="Z116" s="13">
        <f t="shared" si="215"/>
        <v>0</v>
      </c>
      <c r="AA116" s="43">
        <f t="shared" si="154"/>
        <v>0</v>
      </c>
      <c r="AB116" s="13">
        <f ca="1">'13年1-9支出明细'!N111/9*12</f>
        <v>0</v>
      </c>
      <c r="AC116" s="13">
        <f t="shared" si="216"/>
        <v>0</v>
      </c>
      <c r="AD116" s="43">
        <f t="shared" si="155"/>
        <v>0</v>
      </c>
      <c r="AE116" s="13">
        <f ca="1">'13年1-9支出明细'!O111/9*12</f>
        <v>0</v>
      </c>
      <c r="AF116" s="13">
        <f t="shared" si="217"/>
        <v>0</v>
      </c>
      <c r="AG116" s="43">
        <f t="shared" si="156"/>
        <v>0</v>
      </c>
      <c r="AH116" s="13">
        <f ca="1">'13年1-9支出明细'!P111/9*12</f>
        <v>0</v>
      </c>
      <c r="AI116" s="13">
        <f t="shared" si="218"/>
        <v>0</v>
      </c>
      <c r="AJ116" s="43">
        <f t="shared" si="157"/>
        <v>0</v>
      </c>
      <c r="AK116" s="13">
        <f ca="1">'13年1-9支出明细'!Q111/9*12</f>
        <v>0</v>
      </c>
      <c r="AL116" s="13">
        <f t="shared" si="219"/>
        <v>0</v>
      </c>
      <c r="AM116" s="43">
        <f t="shared" si="158"/>
        <v>0</v>
      </c>
      <c r="AN116" s="13">
        <f ca="1">'13年1-9支出明细'!R111/9*12</f>
        <v>0</v>
      </c>
      <c r="AO116" s="13">
        <f t="shared" si="220"/>
        <v>0</v>
      </c>
      <c r="AP116" s="43">
        <f t="shared" si="159"/>
        <v>0</v>
      </c>
      <c r="AQ116" s="13">
        <f ca="1">'13年1-9支出明细'!S111/9*12</f>
        <v>0</v>
      </c>
      <c r="AR116" s="13">
        <f t="shared" si="221"/>
        <v>0</v>
      </c>
      <c r="AS116" s="43">
        <f t="shared" si="160"/>
        <v>0</v>
      </c>
      <c r="AT116" s="12">
        <f t="shared" si="222"/>
        <v>0</v>
      </c>
      <c r="AU116" s="31">
        <f t="shared" si="223"/>
        <v>0</v>
      </c>
      <c r="AV116" s="43">
        <f t="shared" si="161"/>
        <v>0</v>
      </c>
      <c r="AW116" s="13">
        <f ca="1">'13年1-9支出明细'!U111/9*12</f>
        <v>0</v>
      </c>
      <c r="AX116" s="13">
        <f t="shared" si="224"/>
        <v>0</v>
      </c>
      <c r="AY116" s="43">
        <f t="shared" si="162"/>
        <v>0</v>
      </c>
      <c r="AZ116" s="13">
        <f ca="1">'13年1-9支出明细'!V111/9*12</f>
        <v>0</v>
      </c>
      <c r="BA116" s="13">
        <f t="shared" si="225"/>
        <v>0</v>
      </c>
      <c r="BB116" s="43">
        <f t="shared" si="163"/>
        <v>0</v>
      </c>
      <c r="BC116" s="13">
        <f ca="1">'13年1-9支出明细'!W111/9*12</f>
        <v>0</v>
      </c>
      <c r="BD116" s="13">
        <f t="shared" si="226"/>
        <v>0</v>
      </c>
      <c r="BE116" s="43">
        <f t="shared" si="164"/>
        <v>0</v>
      </c>
      <c r="BF116" s="13">
        <f ca="1">'13年1-9支出明细'!X111/9*12</f>
        <v>0</v>
      </c>
      <c r="BG116" s="13">
        <f t="shared" si="227"/>
        <v>0</v>
      </c>
      <c r="BH116" s="43">
        <f t="shared" si="165"/>
        <v>0</v>
      </c>
      <c r="BI116" s="13">
        <f ca="1">'13年1-9支出明细'!Y111/9*12</f>
        <v>0</v>
      </c>
      <c r="BJ116" s="13">
        <f t="shared" si="228"/>
        <v>0</v>
      </c>
      <c r="BK116" s="43">
        <f t="shared" si="166"/>
        <v>0</v>
      </c>
      <c r="BL116" s="13">
        <f ca="1">'13年1-9支出明细'!Z111/9*12</f>
        <v>0</v>
      </c>
      <c r="BM116" s="13">
        <f ca="1">Sheet2!EP110+Sheet2!V110</f>
        <v>0</v>
      </c>
      <c r="BN116" s="13">
        <f t="shared" si="229"/>
        <v>0</v>
      </c>
      <c r="BO116" s="43">
        <f t="shared" si="167"/>
        <v>0</v>
      </c>
      <c r="BP116" s="13">
        <f ca="1">'13年1-9支出明细'!AB111/9*12</f>
        <v>0</v>
      </c>
      <c r="BQ116" s="13">
        <f t="shared" si="230"/>
        <v>0</v>
      </c>
      <c r="BR116" s="43">
        <f t="shared" si="168"/>
        <v>0</v>
      </c>
      <c r="BS116" s="13">
        <f ca="1">'13年1-9支出明细'!AC111/9*12</f>
        <v>0</v>
      </c>
      <c r="BT116" s="13">
        <f t="shared" si="231"/>
        <v>0</v>
      </c>
      <c r="BU116" s="43">
        <f t="shared" si="169"/>
        <v>0</v>
      </c>
      <c r="BV116" s="12">
        <f t="shared" si="269"/>
        <v>0</v>
      </c>
      <c r="BW116" s="30">
        <f t="shared" si="232"/>
        <v>0</v>
      </c>
      <c r="BX116" s="43">
        <f t="shared" si="170"/>
        <v>0</v>
      </c>
      <c r="BY116" s="13">
        <f ca="1">'13年1-9支出明细'!AE111/9*12</f>
        <v>0</v>
      </c>
      <c r="BZ116" s="13">
        <f t="shared" si="233"/>
        <v>0</v>
      </c>
      <c r="CA116" s="43">
        <f t="shared" si="171"/>
        <v>0</v>
      </c>
      <c r="CB116" s="13">
        <f ca="1">'13年1-9支出明细'!AF111/9*12</f>
        <v>0</v>
      </c>
      <c r="CC116" s="13">
        <f ca="1">Sheet2!BP110+Sheet2!ET110</f>
        <v>0</v>
      </c>
      <c r="CD116" s="13">
        <f t="shared" si="234"/>
        <v>0</v>
      </c>
      <c r="CE116" s="43">
        <f t="shared" si="172"/>
        <v>0</v>
      </c>
      <c r="CF116" s="12">
        <f t="shared" si="280"/>
        <v>0</v>
      </c>
      <c r="CG116" s="30">
        <f t="shared" si="235"/>
        <v>0</v>
      </c>
      <c r="CH116" s="43">
        <f t="shared" si="173"/>
        <v>0</v>
      </c>
      <c r="CI116" s="13">
        <f ca="1">'13年1-9支出明细'!AI111/9*12</f>
        <v>0</v>
      </c>
      <c r="CJ116" s="13">
        <f t="shared" si="236"/>
        <v>0</v>
      </c>
      <c r="CK116" s="43">
        <f t="shared" si="174"/>
        <v>0</v>
      </c>
      <c r="CL116" s="13">
        <f ca="1">'13年1-9支出明细'!AJ111/9*12</f>
        <v>0</v>
      </c>
      <c r="CM116" s="13">
        <f t="shared" si="237"/>
        <v>0</v>
      </c>
      <c r="CN116" s="43">
        <f t="shared" si="175"/>
        <v>0</v>
      </c>
      <c r="CO116" s="13">
        <f ca="1">'13年1-9支出明细'!AK111/9*12</f>
        <v>0</v>
      </c>
      <c r="CP116" s="13">
        <f t="shared" si="238"/>
        <v>0</v>
      </c>
      <c r="CQ116" s="43">
        <f t="shared" si="176"/>
        <v>0</v>
      </c>
      <c r="CR116" s="13">
        <f ca="1">'13年1-9支出明细'!AL111/9*12</f>
        <v>0</v>
      </c>
      <c r="CS116" s="13">
        <f t="shared" si="239"/>
        <v>0</v>
      </c>
      <c r="CT116" s="43">
        <f t="shared" si="177"/>
        <v>0</v>
      </c>
      <c r="CU116" s="13">
        <f ca="1">'13年1-9支出明细'!AM111/9*12</f>
        <v>0</v>
      </c>
      <c r="CV116" s="13">
        <f t="shared" si="240"/>
        <v>0</v>
      </c>
      <c r="CW116" s="43">
        <f t="shared" si="178"/>
        <v>0</v>
      </c>
      <c r="CX116" s="13">
        <f ca="1">'13年1-9支出明细'!AN111/9*12</f>
        <v>0</v>
      </c>
      <c r="CY116" s="13">
        <f t="shared" si="241"/>
        <v>0</v>
      </c>
      <c r="CZ116" s="14">
        <f t="shared" si="281"/>
        <v>0</v>
      </c>
      <c r="DA116" s="43">
        <f t="shared" si="179"/>
        <v>0</v>
      </c>
      <c r="DB116" s="13">
        <f ca="1">'13年1-9支出明细'!AP111/9*12</f>
        <v>0</v>
      </c>
      <c r="DC116" s="13">
        <f t="shared" si="242"/>
        <v>0</v>
      </c>
      <c r="DD116" s="43">
        <f t="shared" si="180"/>
        <v>0</v>
      </c>
      <c r="DE116" s="13">
        <f ca="1">'13年1-9支出明细'!AQ111/9*12</f>
        <v>0</v>
      </c>
      <c r="DF116" s="13">
        <f t="shared" si="243"/>
        <v>0</v>
      </c>
      <c r="DG116" s="43">
        <f t="shared" si="181"/>
        <v>0</v>
      </c>
      <c r="DH116" s="13">
        <f ca="1">'13年1-9支出明细'!AR111/9*12</f>
        <v>0</v>
      </c>
      <c r="DI116" s="13">
        <f ca="1">Sheet2!DK110+Sheet2!AH110</f>
        <v>0</v>
      </c>
      <c r="DJ116" s="13"/>
      <c r="DK116" s="43">
        <f t="shared" si="182"/>
        <v>0</v>
      </c>
      <c r="DL116" s="13">
        <f ca="1">'13年1-9支出明细'!AT111/9*12</f>
        <v>0</v>
      </c>
      <c r="DM116" s="13">
        <f t="shared" si="244"/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43">
        <f t="shared" si="183"/>
        <v>0</v>
      </c>
      <c r="DV116" s="13">
        <f ca="1">'13年1-9支出明细'!BB111/9*12</f>
        <v>0</v>
      </c>
      <c r="DW116" s="13">
        <f t="shared" si="245"/>
        <v>0</v>
      </c>
      <c r="DX116" s="43">
        <f t="shared" si="184"/>
        <v>0</v>
      </c>
      <c r="DY116" s="13">
        <f ca="1">'13年1-9支出明细'!BC111/9*12</f>
        <v>0</v>
      </c>
      <c r="DZ116" s="13">
        <f t="shared" si="246"/>
        <v>0</v>
      </c>
      <c r="EA116" s="43">
        <f t="shared" si="185"/>
        <v>0</v>
      </c>
      <c r="EB116" s="13">
        <f ca="1">'13年1-9支出明细'!BD111/9*12</f>
        <v>0</v>
      </c>
      <c r="EC116" s="13">
        <f t="shared" si="247"/>
        <v>0</v>
      </c>
      <c r="ED116" s="43">
        <f t="shared" si="186"/>
        <v>0</v>
      </c>
      <c r="EE116" s="13">
        <f ca="1">'13年1-9支出明细'!BE111/9*12</f>
        <v>0</v>
      </c>
      <c r="EF116" s="13">
        <f t="shared" si="248"/>
        <v>0</v>
      </c>
      <c r="EG116" s="13">
        <f ca="1">Sheet2!DZ110+Sheet2!AV110</f>
        <v>0</v>
      </c>
      <c r="EH116" s="43">
        <f t="shared" si="187"/>
        <v>0</v>
      </c>
      <c r="EI116" s="13">
        <f ca="1">'13年1-9支出明细'!BG111/9*12</f>
        <v>0</v>
      </c>
      <c r="EJ116" s="13">
        <f t="shared" si="249"/>
        <v>0</v>
      </c>
      <c r="EK116" s="43">
        <f t="shared" si="188"/>
        <v>0</v>
      </c>
      <c r="EL116" s="13">
        <f ca="1">'13年1-9支出明细'!BH111/9*12</f>
        <v>0</v>
      </c>
      <c r="EM116" s="13">
        <f t="shared" si="250"/>
        <v>0</v>
      </c>
      <c r="EN116" s="43">
        <f t="shared" si="189"/>
        <v>0</v>
      </c>
      <c r="EO116" s="13">
        <f ca="1">'13年1-9支出明细'!BI111/9*12</f>
        <v>0</v>
      </c>
      <c r="EP116" s="13">
        <f t="shared" si="251"/>
        <v>0</v>
      </c>
      <c r="EQ116" s="43">
        <f t="shared" si="190"/>
        <v>0</v>
      </c>
      <c r="ER116" s="13">
        <f ca="1">'13年1-9支出明细'!BJ111/9*12</f>
        <v>0</v>
      </c>
      <c r="ES116" s="13">
        <f t="shared" si="252"/>
        <v>0</v>
      </c>
      <c r="ET116" s="43">
        <f t="shared" si="191"/>
        <v>0</v>
      </c>
      <c r="EU116" s="13">
        <f ca="1">'13年1-9支出明细'!BK111/9*12</f>
        <v>0</v>
      </c>
      <c r="EV116" s="13">
        <f t="shared" si="253"/>
        <v>0</v>
      </c>
      <c r="EW116" s="43">
        <f t="shared" si="192"/>
        <v>0</v>
      </c>
      <c r="EX116" s="13">
        <f ca="1">'13年1-9支出明细'!BL111/9*12</f>
        <v>0</v>
      </c>
      <c r="EY116" s="13">
        <f t="shared" si="254"/>
        <v>0</v>
      </c>
      <c r="EZ116" s="43">
        <f t="shared" si="193"/>
        <v>0</v>
      </c>
      <c r="FA116" s="13">
        <f ca="1">'13年1-9支出明细'!BM111/9*12</f>
        <v>0</v>
      </c>
      <c r="FB116" s="13">
        <f t="shared" si="255"/>
        <v>0</v>
      </c>
      <c r="FC116" s="43">
        <f t="shared" si="194"/>
        <v>0</v>
      </c>
      <c r="FD116" s="13">
        <f ca="1">'13年1-9支出明细'!BN111/9*12</f>
        <v>0</v>
      </c>
      <c r="FE116" s="13">
        <f ca="1">Sheet2!EX110+Sheet2!BF110</f>
        <v>0</v>
      </c>
      <c r="FF116" s="13">
        <f t="shared" si="256"/>
        <v>0</v>
      </c>
      <c r="FG116" s="43">
        <f t="shared" si="195"/>
        <v>0</v>
      </c>
      <c r="FH116" s="13">
        <f ca="1">'13年1-9支出明细'!BP111/9*12</f>
        <v>0</v>
      </c>
      <c r="FI116" s="13">
        <f t="shared" si="257"/>
        <v>0</v>
      </c>
      <c r="FJ116" s="43">
        <f t="shared" si="196"/>
        <v>0</v>
      </c>
      <c r="FK116" s="13">
        <f ca="1">'13年1-9支出明细'!BQ111/9*12</f>
        <v>0</v>
      </c>
      <c r="FL116" s="13">
        <f t="shared" si="258"/>
        <v>0</v>
      </c>
      <c r="FM116" s="43">
        <f t="shared" si="197"/>
        <v>0</v>
      </c>
      <c r="FN116" s="13">
        <f ca="1">'13年1-9支出明细'!BR111/9*12</f>
        <v>0</v>
      </c>
      <c r="FO116" s="13">
        <f ca="1">Sheet2!FC26+Sheet2!BJ26</f>
        <v>0</v>
      </c>
      <c r="FP116" s="13"/>
      <c r="FQ116" s="43"/>
      <c r="FR116" s="13">
        <f ca="1">'13年1-9支出明细'!BT111/9*12</f>
        <v>0</v>
      </c>
      <c r="FS116" s="13">
        <f t="shared" si="259"/>
        <v>0</v>
      </c>
      <c r="FT116" s="43">
        <f t="shared" si="198"/>
        <v>0</v>
      </c>
      <c r="FU116" s="12">
        <f ca="1">'13年1-9支出明细'!BU111/9*12</f>
        <v>0</v>
      </c>
      <c r="FV116" s="12">
        <f t="shared" si="260"/>
        <v>0</v>
      </c>
      <c r="FW116" s="43">
        <f t="shared" si="199"/>
        <v>0</v>
      </c>
      <c r="FX116" s="12">
        <f ca="1">'13年1-9支出明细'!BV111/9*12</f>
        <v>0</v>
      </c>
      <c r="FY116" s="12">
        <f t="shared" si="261"/>
        <v>0</v>
      </c>
      <c r="FZ116" s="43">
        <f t="shared" si="200"/>
        <v>0</v>
      </c>
      <c r="GA116" s="12">
        <f ca="1">'13年1-9支出明细'!BW111/9*12</f>
        <v>0</v>
      </c>
      <c r="GB116" s="12">
        <f t="shared" si="262"/>
        <v>0</v>
      </c>
      <c r="GC116" s="43">
        <f t="shared" si="201"/>
        <v>0</v>
      </c>
      <c r="GD116" s="12">
        <f ca="1">'13年1-9支出明细'!BX111/9*12</f>
        <v>0</v>
      </c>
      <c r="GE116" s="12">
        <f t="shared" si="263"/>
        <v>0</v>
      </c>
      <c r="GF116" s="43">
        <f t="shared" si="202"/>
        <v>0</v>
      </c>
      <c r="GG116" s="27">
        <f t="shared" si="282"/>
        <v>0</v>
      </c>
      <c r="GH116" s="27">
        <f t="shared" si="264"/>
        <v>0</v>
      </c>
      <c r="GI116" s="43">
        <f t="shared" si="203"/>
        <v>0</v>
      </c>
      <c r="GJ116" s="13">
        <f ca="1">'13年1-9支出明细'!BZ111/9*12</f>
        <v>0</v>
      </c>
      <c r="GK116" s="13">
        <f t="shared" si="265"/>
        <v>0</v>
      </c>
      <c r="GL116" s="43">
        <f t="shared" si="204"/>
        <v>0</v>
      </c>
      <c r="GM116" s="13">
        <f ca="1">'13年1-9支出明细'!CA111/9*12</f>
        <v>0</v>
      </c>
      <c r="GN116" s="13">
        <f t="shared" si="266"/>
        <v>0</v>
      </c>
      <c r="GO116" s="43">
        <f t="shared" si="205"/>
        <v>0</v>
      </c>
      <c r="GP116" s="13">
        <f ca="1">'13年1-9支出明细'!CB111/9*12</f>
        <v>0</v>
      </c>
      <c r="GQ116" s="13"/>
      <c r="GR116" s="40"/>
      <c r="GS116" s="13">
        <f ca="1">'13年1-9支出明细'!CC111/9*12</f>
        <v>0</v>
      </c>
      <c r="GT116" s="13">
        <f t="shared" si="267"/>
        <v>0</v>
      </c>
      <c r="GU116" s="43">
        <f t="shared" si="206"/>
        <v>0</v>
      </c>
      <c r="GV116" s="13">
        <f ca="1">'13年1-9支出明细'!CD111/9*12</f>
        <v>0</v>
      </c>
      <c r="GW116" s="13">
        <f t="shared" si="268"/>
        <v>0</v>
      </c>
      <c r="GX116" s="56">
        <f t="shared" si="207"/>
        <v>0</v>
      </c>
    </row>
    <row r="117" spans="1:206">
      <c r="A117" s="18">
        <v>406</v>
      </c>
      <c r="B117" s="3" t="s">
        <v>590</v>
      </c>
      <c r="C117" s="3" t="s">
        <v>406</v>
      </c>
      <c r="D117" s="12">
        <f t="shared" si="278"/>
        <v>1895988.6633333336</v>
      </c>
      <c r="E117" s="12">
        <f t="shared" si="279"/>
        <v>287355</v>
      </c>
      <c r="F117" s="13">
        <v>122220</v>
      </c>
      <c r="G117" s="26">
        <f t="shared" si="208"/>
        <v>148668.62757436777</v>
      </c>
      <c r="H117" s="40">
        <f t="shared" si="209"/>
        <v>1.7894547091385001E-3</v>
      </c>
      <c r="I117" s="13">
        <v>42616</v>
      </c>
      <c r="J117" s="13">
        <f t="shared" si="210"/>
        <v>51838.178961784128</v>
      </c>
      <c r="K117" s="40">
        <f t="shared" si="149"/>
        <v>1.1479057857457663E-3</v>
      </c>
      <c r="L117" s="13">
        <v>54999</v>
      </c>
      <c r="M117" s="13">
        <f t="shared" si="211"/>
        <v>66900.882408465492</v>
      </c>
      <c r="N117" s="40">
        <f t="shared" si="150"/>
        <v>1.7894547091385003E-3</v>
      </c>
      <c r="O117" s="13">
        <f ca="1">'13年1-9支出明细'!I112/9*12</f>
        <v>0</v>
      </c>
      <c r="P117" s="13">
        <v>0</v>
      </c>
      <c r="Q117" s="13">
        <f t="shared" si="212"/>
        <v>0</v>
      </c>
      <c r="R117" s="43">
        <f t="shared" si="151"/>
        <v>0</v>
      </c>
      <c r="S117" s="13">
        <f ca="1">'13年1-9支出明细'!K112/9*12</f>
        <v>10666.666666666668</v>
      </c>
      <c r="T117" s="13">
        <f t="shared" si="213"/>
        <v>12974.95249653567</v>
      </c>
      <c r="U117" s="43">
        <f t="shared" si="152"/>
        <v>4.379930501452768E-3</v>
      </c>
      <c r="V117" s="13">
        <f ca="1">'13年1-9支出明细'!L112/9*12</f>
        <v>0</v>
      </c>
      <c r="W117" s="13">
        <f t="shared" si="214"/>
        <v>0</v>
      </c>
      <c r="X117" s="43">
        <f t="shared" si="153"/>
        <v>0</v>
      </c>
      <c r="Y117" s="13">
        <f ca="1">'13年1-9支出明细'!M112/9*12</f>
        <v>0</v>
      </c>
      <c r="Z117" s="13">
        <f t="shared" si="215"/>
        <v>0</v>
      </c>
      <c r="AA117" s="43">
        <f t="shared" si="154"/>
        <v>0</v>
      </c>
      <c r="AB117" s="13">
        <f ca="1">'13年1-9支出明细'!N112/9*12</f>
        <v>0</v>
      </c>
      <c r="AC117" s="13">
        <f t="shared" si="216"/>
        <v>0</v>
      </c>
      <c r="AD117" s="43">
        <f t="shared" si="155"/>
        <v>0</v>
      </c>
      <c r="AE117" s="13">
        <f ca="1">'13年1-9支出明细'!O112/9*12</f>
        <v>0</v>
      </c>
      <c r="AF117" s="13">
        <f t="shared" si="217"/>
        <v>0</v>
      </c>
      <c r="AG117" s="43">
        <f t="shared" si="156"/>
        <v>0</v>
      </c>
      <c r="AH117" s="13">
        <f ca="1">'13年1-9支出明细'!P112/9*12</f>
        <v>0</v>
      </c>
      <c r="AI117" s="13">
        <f t="shared" si="218"/>
        <v>0</v>
      </c>
      <c r="AJ117" s="43">
        <f t="shared" si="157"/>
        <v>0</v>
      </c>
      <c r="AK117" s="13">
        <f ca="1">'13年1-9支出明细'!Q112/9*12</f>
        <v>0</v>
      </c>
      <c r="AL117" s="13">
        <f t="shared" si="219"/>
        <v>0</v>
      </c>
      <c r="AM117" s="43">
        <f t="shared" si="158"/>
        <v>0</v>
      </c>
      <c r="AN117" s="13">
        <f ca="1">'13年1-9支出明细'!R112/9*12</f>
        <v>0</v>
      </c>
      <c r="AO117" s="13">
        <f t="shared" si="220"/>
        <v>0</v>
      </c>
      <c r="AP117" s="43">
        <f t="shared" si="159"/>
        <v>0</v>
      </c>
      <c r="AQ117" s="13">
        <f ca="1">'13年1-9支出明细'!S112/9*12</f>
        <v>56853.333333333328</v>
      </c>
      <c r="AR117" s="13">
        <f t="shared" si="221"/>
        <v>69156.496806535113</v>
      </c>
      <c r="AS117" s="43">
        <f t="shared" si="160"/>
        <v>1.1454269085870617E-2</v>
      </c>
      <c r="AT117" s="12">
        <f t="shared" si="222"/>
        <v>7274.01</v>
      </c>
      <c r="AU117" s="31">
        <f t="shared" si="223"/>
        <v>8848.1188321242589</v>
      </c>
      <c r="AV117" s="43">
        <f t="shared" si="161"/>
        <v>6.96778818041792E-5</v>
      </c>
      <c r="AW117" s="13">
        <f ca="1">'13年1-9支出明细'!U112/9*12</f>
        <v>0</v>
      </c>
      <c r="AX117" s="13">
        <f t="shared" si="224"/>
        <v>0</v>
      </c>
      <c r="AY117" s="43">
        <f t="shared" si="162"/>
        <v>0</v>
      </c>
      <c r="AZ117" s="13">
        <f ca="1">'13年1-9支出明细'!V112/9*12</f>
        <v>0</v>
      </c>
      <c r="BA117" s="13">
        <f t="shared" si="225"/>
        <v>0</v>
      </c>
      <c r="BB117" s="43">
        <f t="shared" si="163"/>
        <v>0</v>
      </c>
      <c r="BC117" s="13">
        <f ca="1">'13年1-9支出明细'!W112/9*12</f>
        <v>0</v>
      </c>
      <c r="BD117" s="13">
        <f t="shared" si="226"/>
        <v>0</v>
      </c>
      <c r="BE117" s="43">
        <f t="shared" si="164"/>
        <v>0</v>
      </c>
      <c r="BF117" s="13">
        <f ca="1">'13年1-9支出明细'!X112/9*12</f>
        <v>0</v>
      </c>
      <c r="BG117" s="13">
        <f t="shared" si="227"/>
        <v>0</v>
      </c>
      <c r="BH117" s="43">
        <f t="shared" si="165"/>
        <v>0</v>
      </c>
      <c r="BI117" s="13">
        <f ca="1">'13年1-9支出明细'!Y112/9*12</f>
        <v>0</v>
      </c>
      <c r="BJ117" s="13">
        <f t="shared" si="228"/>
        <v>0</v>
      </c>
      <c r="BK117" s="43">
        <f t="shared" si="166"/>
        <v>0</v>
      </c>
      <c r="BL117" s="13">
        <f ca="1">'13年1-9支出明细'!Z112/9*12</f>
        <v>0</v>
      </c>
      <c r="BM117" s="13">
        <f ca="1">Sheet2!EP111+Sheet2!V111</f>
        <v>7274.01</v>
      </c>
      <c r="BN117" s="13">
        <f t="shared" si="229"/>
        <v>0</v>
      </c>
      <c r="BO117" s="43">
        <f t="shared" si="167"/>
        <v>0</v>
      </c>
      <c r="BP117" s="13">
        <f ca="1">'13年1-9支出明细'!AB112/9*12</f>
        <v>7058.68</v>
      </c>
      <c r="BQ117" s="13">
        <f t="shared" si="230"/>
        <v>8586.1910332730986</v>
      </c>
      <c r="BR117" s="43">
        <f t="shared" si="168"/>
        <v>1.5572764856519043E-3</v>
      </c>
      <c r="BS117" s="13">
        <f ca="1">'13年1-9支出明细'!AC112/9*12</f>
        <v>2640</v>
      </c>
      <c r="BT117" s="13">
        <f t="shared" si="231"/>
        <v>3211.3007428925775</v>
      </c>
      <c r="BU117" s="43">
        <f t="shared" si="169"/>
        <v>2.3536310994453956E-3</v>
      </c>
      <c r="BV117" s="12">
        <f t="shared" si="269"/>
        <v>0</v>
      </c>
      <c r="BW117" s="30">
        <f t="shared" si="232"/>
        <v>0</v>
      </c>
      <c r="BX117" s="43">
        <f t="shared" si="170"/>
        <v>0</v>
      </c>
      <c r="BY117" s="13">
        <f ca="1">'13年1-9支出明细'!AE112/9*12</f>
        <v>0</v>
      </c>
      <c r="BZ117" s="13">
        <f t="shared" si="233"/>
        <v>0</v>
      </c>
      <c r="CA117" s="43">
        <f t="shared" si="171"/>
        <v>0</v>
      </c>
      <c r="CB117" s="13">
        <f ca="1">'13年1-9支出明细'!AF112/9*12</f>
        <v>0</v>
      </c>
      <c r="CC117" s="13">
        <f ca="1">Sheet2!BP111+Sheet2!ET111</f>
        <v>0</v>
      </c>
      <c r="CD117" s="13">
        <f t="shared" si="234"/>
        <v>0</v>
      </c>
      <c r="CE117" s="43">
        <f t="shared" si="172"/>
        <v>0</v>
      </c>
      <c r="CF117" s="12">
        <f t="shared" si="280"/>
        <v>1127498.6666666667</v>
      </c>
      <c r="CG117" s="30">
        <f t="shared" si="235"/>
        <v>1371491.4037413101</v>
      </c>
      <c r="CH117" s="43">
        <f t="shared" si="173"/>
        <v>1.1617904916692026E-2</v>
      </c>
      <c r="CI117" s="13">
        <f ca="1">'13年1-9支出明细'!AI112/9*12</f>
        <v>1023660</v>
      </c>
      <c r="CJ117" s="13">
        <f t="shared" si="236"/>
        <v>1245181.8630565973</v>
      </c>
      <c r="CK117" s="43">
        <f t="shared" si="174"/>
        <v>0.53674686286806117</v>
      </c>
      <c r="CL117" s="13">
        <f ca="1">'13年1-9支出明细'!AJ112/9*12</f>
        <v>0</v>
      </c>
      <c r="CM117" s="13">
        <f t="shared" si="237"/>
        <v>0</v>
      </c>
      <c r="CN117" s="43">
        <f t="shared" si="175"/>
        <v>0</v>
      </c>
      <c r="CO117" s="13">
        <f ca="1">'13年1-9支出明细'!AK112/9*12</f>
        <v>0</v>
      </c>
      <c r="CP117" s="13">
        <f t="shared" si="238"/>
        <v>0</v>
      </c>
      <c r="CQ117" s="43">
        <f t="shared" si="176"/>
        <v>0</v>
      </c>
      <c r="CR117" s="13">
        <f ca="1">'13年1-9支出明细'!AL112/9*12</f>
        <v>0</v>
      </c>
      <c r="CS117" s="13">
        <f t="shared" si="239"/>
        <v>0</v>
      </c>
      <c r="CT117" s="43">
        <f t="shared" si="177"/>
        <v>0</v>
      </c>
      <c r="CU117" s="13">
        <f ca="1">'13年1-9支出明细'!AM112/9*12</f>
        <v>7840</v>
      </c>
      <c r="CV117" s="13">
        <f t="shared" si="240"/>
        <v>9536.5900849537175</v>
      </c>
      <c r="CW117" s="43">
        <f t="shared" si="178"/>
        <v>1.6106350120277182E-2</v>
      </c>
      <c r="CX117" s="13">
        <f ca="1">'13年1-9支出明细'!AN112/9*12</f>
        <v>0</v>
      </c>
      <c r="CY117" s="13">
        <f t="shared" si="241"/>
        <v>0</v>
      </c>
      <c r="CZ117" s="14">
        <f t="shared" si="281"/>
        <v>0</v>
      </c>
      <c r="DA117" s="43">
        <f t="shared" si="179"/>
        <v>0</v>
      </c>
      <c r="DB117" s="13">
        <f ca="1">'13年1-9支出明细'!AP112/9*12</f>
        <v>0</v>
      </c>
      <c r="DC117" s="13">
        <f t="shared" si="242"/>
        <v>0</v>
      </c>
      <c r="DD117" s="43">
        <f t="shared" si="180"/>
        <v>0</v>
      </c>
      <c r="DE117" s="13">
        <f ca="1">'13年1-9支出明细'!AQ112/9*12</f>
        <v>0</v>
      </c>
      <c r="DF117" s="13">
        <f t="shared" si="243"/>
        <v>0</v>
      </c>
      <c r="DG117" s="43">
        <f t="shared" si="181"/>
        <v>0</v>
      </c>
      <c r="DH117" s="13">
        <f ca="1">'13年1-9支出明细'!AR112/9*12</f>
        <v>0</v>
      </c>
      <c r="DI117" s="13">
        <f ca="1">Sheet2!DK111+Sheet2!AH111</f>
        <v>0</v>
      </c>
      <c r="DJ117" s="13"/>
      <c r="DK117" s="43">
        <f t="shared" si="182"/>
        <v>0</v>
      </c>
      <c r="DL117" s="13">
        <f ca="1">'13年1-9支出明细'!AT112/9*12</f>
        <v>0</v>
      </c>
      <c r="DM117" s="13">
        <f t="shared" si="244"/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43">
        <f t="shared" si="183"/>
        <v>0</v>
      </c>
      <c r="DV117" s="13">
        <f ca="1">'13年1-9支出明细'!BB112/9*12</f>
        <v>0</v>
      </c>
      <c r="DW117" s="13">
        <f t="shared" si="245"/>
        <v>0</v>
      </c>
      <c r="DX117" s="43">
        <f t="shared" si="184"/>
        <v>0</v>
      </c>
      <c r="DY117" s="13">
        <f ca="1">'13年1-9支出明细'!BC112/9*12</f>
        <v>0</v>
      </c>
      <c r="DZ117" s="13">
        <f t="shared" si="246"/>
        <v>0</v>
      </c>
      <c r="EA117" s="43">
        <f t="shared" si="185"/>
        <v>0</v>
      </c>
      <c r="EB117" s="13">
        <f ca="1">'13年1-9支出明细'!BD112/9*12</f>
        <v>0</v>
      </c>
      <c r="EC117" s="13">
        <f t="shared" si="247"/>
        <v>0</v>
      </c>
      <c r="ED117" s="43">
        <f t="shared" si="186"/>
        <v>0</v>
      </c>
      <c r="EE117" s="13">
        <f ca="1">'13年1-9支出明细'!BE112/9*12</f>
        <v>0</v>
      </c>
      <c r="EF117" s="13">
        <f t="shared" si="248"/>
        <v>0</v>
      </c>
      <c r="EG117" s="13">
        <v>0</v>
      </c>
      <c r="EH117" s="43">
        <f t="shared" si="187"/>
        <v>0</v>
      </c>
      <c r="EI117" s="13">
        <f ca="1">'13年1-9支出明细'!BG112/9*12</f>
        <v>0</v>
      </c>
      <c r="EJ117" s="13">
        <f t="shared" si="249"/>
        <v>0</v>
      </c>
      <c r="EK117" s="43">
        <f t="shared" si="188"/>
        <v>0</v>
      </c>
      <c r="EL117" s="13">
        <f ca="1">'13年1-9支出明细'!BH112/9*12</f>
        <v>0</v>
      </c>
      <c r="EM117" s="13">
        <f t="shared" si="250"/>
        <v>0</v>
      </c>
      <c r="EN117" s="43">
        <f t="shared" si="189"/>
        <v>0</v>
      </c>
      <c r="EO117" s="13">
        <f ca="1">'13年1-9支出明细'!BI112/9*12</f>
        <v>2665.3333333333335</v>
      </c>
      <c r="EP117" s="13">
        <f t="shared" si="251"/>
        <v>3242.1162550718509</v>
      </c>
      <c r="EQ117" s="43">
        <f t="shared" si="190"/>
        <v>2.223479116370046E-3</v>
      </c>
      <c r="ER117" s="13">
        <f ca="1">'13年1-9支出明细'!BJ112/9*12</f>
        <v>0</v>
      </c>
      <c r="ES117" s="13">
        <f t="shared" si="252"/>
        <v>0</v>
      </c>
      <c r="ET117" s="43">
        <f t="shared" si="191"/>
        <v>0</v>
      </c>
      <c r="EU117" s="13">
        <f ca="1">'13年1-9支出明细'!BK112/9*12</f>
        <v>0</v>
      </c>
      <c r="EV117" s="13">
        <f t="shared" si="253"/>
        <v>0</v>
      </c>
      <c r="EW117" s="43">
        <f t="shared" si="192"/>
        <v>0</v>
      </c>
      <c r="EX117" s="13">
        <f ca="1">'13年1-9支出明细'!BL112/9*12</f>
        <v>0</v>
      </c>
      <c r="EY117" s="13">
        <f t="shared" si="254"/>
        <v>0</v>
      </c>
      <c r="EZ117" s="43">
        <f t="shared" si="193"/>
        <v>0</v>
      </c>
      <c r="FA117" s="13">
        <f ca="1">'13年1-9支出明细'!BM112/9*12</f>
        <v>0</v>
      </c>
      <c r="FB117" s="13">
        <f t="shared" si="255"/>
        <v>0</v>
      </c>
      <c r="FC117" s="43">
        <f t="shared" si="194"/>
        <v>0</v>
      </c>
      <c r="FD117" s="13">
        <f ca="1">'13年1-9支出明细'!BN112/9*12</f>
        <v>0</v>
      </c>
      <c r="FE117" s="13">
        <f ca="1">Sheet2!EX111+Sheet2!BF111</f>
        <v>0</v>
      </c>
      <c r="FF117" s="13">
        <f t="shared" si="256"/>
        <v>0</v>
      </c>
      <c r="FG117" s="43">
        <f t="shared" si="195"/>
        <v>0</v>
      </c>
      <c r="FH117" s="13">
        <f ca="1">'13年1-9支出明细'!BP112/9*12</f>
        <v>93333.333333333328</v>
      </c>
      <c r="FI117" s="13">
        <f t="shared" si="257"/>
        <v>113530.83434468709</v>
      </c>
      <c r="FJ117" s="43">
        <f t="shared" si="196"/>
        <v>0.84337349397590367</v>
      </c>
      <c r="FK117" s="13">
        <f ca="1">'13年1-9支出明细'!BQ112/9*12</f>
        <v>0</v>
      </c>
      <c r="FL117" s="13">
        <f t="shared" si="258"/>
        <v>0</v>
      </c>
      <c r="FM117" s="43">
        <f t="shared" si="197"/>
        <v>0</v>
      </c>
      <c r="FN117" s="13">
        <f ca="1">'13年1-9支出明细'!BR112/9*12</f>
        <v>0</v>
      </c>
      <c r="FO117" s="13">
        <f ca="1">Sheet2!FC27+Sheet2!BJ27</f>
        <v>0</v>
      </c>
      <c r="FP117" s="13"/>
      <c r="FQ117" s="43"/>
      <c r="FR117" s="13">
        <f ca="1">'13年1-9支出明细'!BT112/9*12</f>
        <v>0</v>
      </c>
      <c r="FS117" s="13">
        <f t="shared" si="259"/>
        <v>0</v>
      </c>
      <c r="FT117" s="43">
        <f t="shared" si="198"/>
        <v>0</v>
      </c>
      <c r="FU117" s="12">
        <f ca="1">'13年1-9支出明细'!BU112/9*12</f>
        <v>34007.653333333335</v>
      </c>
      <c r="FV117" s="12">
        <f t="shared" si="260"/>
        <v>41366.970611123703</v>
      </c>
      <c r="FW117" s="43">
        <f t="shared" si="199"/>
        <v>1.1753967212555342E-3</v>
      </c>
      <c r="FX117" s="12">
        <f ca="1">'13年1-9支出明细'!BV112/9*12</f>
        <v>0</v>
      </c>
      <c r="FY117" s="12">
        <f t="shared" si="261"/>
        <v>0</v>
      </c>
      <c r="FZ117" s="43">
        <f t="shared" si="200"/>
        <v>0</v>
      </c>
      <c r="GA117" s="12">
        <f ca="1">'13年1-9支出明细'!BW112/9*12</f>
        <v>0</v>
      </c>
      <c r="GB117" s="12">
        <f t="shared" si="262"/>
        <v>0</v>
      </c>
      <c r="GC117" s="43">
        <f t="shared" si="201"/>
        <v>0</v>
      </c>
      <c r="GD117" s="12">
        <f ca="1">'13年1-9支出明细'!BX112/9*12</f>
        <v>439853.33333333337</v>
      </c>
      <c r="GE117" s="12">
        <f t="shared" si="263"/>
        <v>535038.3848852691</v>
      </c>
      <c r="GF117" s="43">
        <f t="shared" si="202"/>
        <v>4.4138447961476299E-2</v>
      </c>
      <c r="GG117" s="27">
        <f t="shared" si="282"/>
        <v>0</v>
      </c>
      <c r="GH117" s="27">
        <f t="shared" si="264"/>
        <v>0</v>
      </c>
      <c r="GI117" s="43">
        <f t="shared" si="203"/>
        <v>0</v>
      </c>
      <c r="GJ117" s="13">
        <f ca="1">'13年1-9支出明细'!BZ112/9*12</f>
        <v>0</v>
      </c>
      <c r="GK117" s="13">
        <f t="shared" si="265"/>
        <v>0</v>
      </c>
      <c r="GL117" s="43">
        <f t="shared" si="204"/>
        <v>0</v>
      </c>
      <c r="GM117" s="13">
        <f ca="1">'13年1-9支出明细'!CA112/9*12</f>
        <v>0</v>
      </c>
      <c r="GN117" s="13">
        <f t="shared" si="266"/>
        <v>0</v>
      </c>
      <c r="GO117" s="43">
        <f t="shared" si="205"/>
        <v>0</v>
      </c>
      <c r="GP117" s="13">
        <f ca="1">'13年1-9支出明细'!CB112/9*12</f>
        <v>0</v>
      </c>
      <c r="GQ117" s="13"/>
      <c r="GR117" s="40"/>
      <c r="GS117" s="13">
        <f ca="1">'13年1-9支出明细'!CC112/9*12</f>
        <v>0</v>
      </c>
      <c r="GT117" s="13">
        <f t="shared" si="267"/>
        <v>0</v>
      </c>
      <c r="GU117" s="43">
        <f t="shared" si="206"/>
        <v>0</v>
      </c>
      <c r="GV117" s="13">
        <f ca="1">'13年1-9支出明细'!CD112/9*12</f>
        <v>0</v>
      </c>
      <c r="GW117" s="13">
        <f t="shared" si="268"/>
        <v>0</v>
      </c>
      <c r="GX117" s="56">
        <f t="shared" si="207"/>
        <v>0</v>
      </c>
    </row>
    <row r="118" spans="1:206">
      <c r="A118" s="18">
        <v>407</v>
      </c>
      <c r="B118" s="3" t="s">
        <v>591</v>
      </c>
      <c r="C118" s="3" t="s">
        <v>407</v>
      </c>
      <c r="D118" s="12">
        <f t="shared" si="278"/>
        <v>127622.34333333332</v>
      </c>
      <c r="E118" s="12">
        <f t="shared" si="279"/>
        <v>106015.53333333333</v>
      </c>
      <c r="F118" s="13">
        <v>62076</v>
      </c>
      <c r="G118" s="26">
        <f t="shared" si="208"/>
        <v>75509.357922651398</v>
      </c>
      <c r="H118" s="40">
        <f t="shared" si="209"/>
        <v>9.0887081103323134E-4</v>
      </c>
      <c r="I118" s="13">
        <v>15152</v>
      </c>
      <c r="J118" s="13">
        <f t="shared" si="210"/>
        <v>18430.920021328915</v>
      </c>
      <c r="K118" s="40">
        <f t="shared" si="149"/>
        <v>4.0813470212173477E-4</v>
      </c>
      <c r="L118" s="13">
        <v>27934.2</v>
      </c>
      <c r="M118" s="13">
        <f t="shared" si="211"/>
        <v>33979.211065193129</v>
      </c>
      <c r="N118" s="40">
        <f t="shared" si="150"/>
        <v>9.0887081103323145E-4</v>
      </c>
      <c r="O118" s="13">
        <f ca="1">'13年1-9支出明细'!I113/9*12</f>
        <v>0</v>
      </c>
      <c r="P118" s="13">
        <v>0</v>
      </c>
      <c r="Q118" s="13">
        <f t="shared" si="212"/>
        <v>0</v>
      </c>
      <c r="R118" s="43">
        <f t="shared" si="151"/>
        <v>0</v>
      </c>
      <c r="S118" s="13">
        <f ca="1">'13年1-9支出明细'!K113/9*12</f>
        <v>0</v>
      </c>
      <c r="T118" s="13">
        <f t="shared" si="213"/>
        <v>0</v>
      </c>
      <c r="U118" s="43">
        <f t="shared" si="152"/>
        <v>0</v>
      </c>
      <c r="V118" s="13">
        <f ca="1">'13年1-9支出明细'!L113/9*12</f>
        <v>0</v>
      </c>
      <c r="W118" s="13">
        <f t="shared" si="214"/>
        <v>0</v>
      </c>
      <c r="X118" s="43">
        <f t="shared" si="153"/>
        <v>0</v>
      </c>
      <c r="Y118" s="13">
        <f ca="1">'13年1-9支出明细'!M113/9*12</f>
        <v>0</v>
      </c>
      <c r="Z118" s="13">
        <f t="shared" si="215"/>
        <v>0</v>
      </c>
      <c r="AA118" s="43">
        <f t="shared" si="154"/>
        <v>0</v>
      </c>
      <c r="AB118" s="13">
        <f ca="1">'13年1-9支出明细'!N113/9*12</f>
        <v>0</v>
      </c>
      <c r="AC118" s="13">
        <f t="shared" si="216"/>
        <v>0</v>
      </c>
      <c r="AD118" s="43">
        <f t="shared" si="155"/>
        <v>0</v>
      </c>
      <c r="AE118" s="13">
        <f ca="1">'13年1-9支出明细'!O113/9*12</f>
        <v>0</v>
      </c>
      <c r="AF118" s="13">
        <f t="shared" si="217"/>
        <v>0</v>
      </c>
      <c r="AG118" s="43">
        <f t="shared" si="156"/>
        <v>0</v>
      </c>
      <c r="AH118" s="13">
        <f ca="1">'13年1-9支出明细'!P113/9*12</f>
        <v>0</v>
      </c>
      <c r="AI118" s="13">
        <f t="shared" si="218"/>
        <v>0</v>
      </c>
      <c r="AJ118" s="43">
        <f t="shared" si="157"/>
        <v>0</v>
      </c>
      <c r="AK118" s="13">
        <f ca="1">'13年1-9支出明细'!Q113/9*12</f>
        <v>0</v>
      </c>
      <c r="AL118" s="13">
        <f t="shared" si="219"/>
        <v>0</v>
      </c>
      <c r="AM118" s="43">
        <f t="shared" si="158"/>
        <v>0</v>
      </c>
      <c r="AN118" s="13">
        <f ca="1">'13年1-9支出明细'!R113/9*12</f>
        <v>0</v>
      </c>
      <c r="AO118" s="13">
        <f t="shared" si="220"/>
        <v>0</v>
      </c>
      <c r="AP118" s="43">
        <f t="shared" si="159"/>
        <v>0</v>
      </c>
      <c r="AQ118" s="13">
        <f ca="1">'13年1-9支出明细'!S113/9*12</f>
        <v>853.33333333333337</v>
      </c>
      <c r="AR118" s="13">
        <f t="shared" si="221"/>
        <v>1037.9961997228536</v>
      </c>
      <c r="AS118" s="43">
        <f t="shared" si="160"/>
        <v>1.7192148721757028E-4</v>
      </c>
      <c r="AT118" s="12">
        <f t="shared" si="222"/>
        <v>4401.1833333333334</v>
      </c>
      <c r="AU118" s="31">
        <f t="shared" si="223"/>
        <v>5353.6073136135483</v>
      </c>
      <c r="AV118" s="43">
        <f t="shared" si="161"/>
        <v>4.2159019866418027E-5</v>
      </c>
      <c r="AW118" s="13">
        <f ca="1">'13年1-9支出明细'!U113/9*12</f>
        <v>0</v>
      </c>
      <c r="AX118" s="13">
        <f t="shared" si="224"/>
        <v>0</v>
      </c>
      <c r="AY118" s="43">
        <f t="shared" si="162"/>
        <v>0</v>
      </c>
      <c r="AZ118" s="13">
        <f ca="1">'13年1-9支出明细'!V113/9*12</f>
        <v>0</v>
      </c>
      <c r="BA118" s="13">
        <f t="shared" si="225"/>
        <v>0</v>
      </c>
      <c r="BB118" s="43">
        <f t="shared" si="163"/>
        <v>0</v>
      </c>
      <c r="BC118" s="13">
        <f ca="1">'13年1-9支出明细'!W113/9*12</f>
        <v>0</v>
      </c>
      <c r="BD118" s="13">
        <f t="shared" si="226"/>
        <v>0</v>
      </c>
      <c r="BE118" s="43">
        <f t="shared" si="164"/>
        <v>0</v>
      </c>
      <c r="BF118" s="13">
        <f ca="1">'13年1-9支出明细'!X113/9*12</f>
        <v>61.86666666666666</v>
      </c>
      <c r="BG118" s="13">
        <f t="shared" si="227"/>
        <v>75.254724479906869</v>
      </c>
      <c r="BH118" s="43">
        <f t="shared" si="165"/>
        <v>9.1017300564568147E-5</v>
      </c>
      <c r="BI118" s="13">
        <f ca="1">'13年1-9支出明细'!Y113/9*12</f>
        <v>913.4666666666667</v>
      </c>
      <c r="BJ118" s="13">
        <f t="shared" si="228"/>
        <v>1111.1424944220732</v>
      </c>
      <c r="BK118" s="43">
        <f t="shared" si="166"/>
        <v>4.5187313948193321E-4</v>
      </c>
      <c r="BL118" s="13">
        <f ca="1">'13年1-9支出明细'!Z113/9*12</f>
        <v>22.8</v>
      </c>
      <c r="BM118" s="13">
        <f ca="1">Sheet2!EP112+Sheet2!V112</f>
        <v>3403.05</v>
      </c>
      <c r="BN118" s="13">
        <f t="shared" si="229"/>
        <v>27.733960961344994</v>
      </c>
      <c r="BO118" s="43">
        <f t="shared" si="167"/>
        <v>2.5780347338734265E-7</v>
      </c>
      <c r="BP118" s="13">
        <f ca="1">'13年1-9支出明细'!AB113/9*12</f>
        <v>4453.2133333333331</v>
      </c>
      <c r="BQ118" s="13">
        <f t="shared" si="230"/>
        <v>5416.8966990880554</v>
      </c>
      <c r="BR118" s="43">
        <f t="shared" si="168"/>
        <v>9.8246193475147415E-4</v>
      </c>
      <c r="BS118" s="13">
        <f ca="1">'13年1-9支出明细'!AC113/9*12</f>
        <v>69.186666666666667</v>
      </c>
      <c r="BT118" s="13">
        <f t="shared" si="231"/>
        <v>84.158785630654478</v>
      </c>
      <c r="BU118" s="43">
        <f t="shared" si="169"/>
        <v>6.1681776641526055E-5</v>
      </c>
      <c r="BV118" s="12">
        <f t="shared" si="269"/>
        <v>212.26666666666665</v>
      </c>
      <c r="BW118" s="30">
        <f t="shared" si="232"/>
        <v>258.2015546810598</v>
      </c>
      <c r="BX118" s="43">
        <f t="shared" si="170"/>
        <v>7.9369333695420293E-7</v>
      </c>
      <c r="BY118" s="13">
        <f ca="1">'13年1-9支出明细'!AE113/9*12</f>
        <v>212.26666666666665</v>
      </c>
      <c r="BZ118" s="13">
        <f t="shared" si="233"/>
        <v>258.2015546810598</v>
      </c>
      <c r="CA118" s="43">
        <f t="shared" si="171"/>
        <v>9.1878299068118614E-7</v>
      </c>
      <c r="CB118" s="13">
        <f ca="1">'13年1-9支出明细'!AF113/9*12</f>
        <v>0</v>
      </c>
      <c r="CC118" s="13">
        <f ca="1">Sheet2!BP112+Sheet2!ET112</f>
        <v>0</v>
      </c>
      <c r="CD118" s="13">
        <f t="shared" si="234"/>
        <v>0</v>
      </c>
      <c r="CE118" s="43">
        <f t="shared" si="172"/>
        <v>0</v>
      </c>
      <c r="CF118" s="12">
        <f t="shared" si="280"/>
        <v>3666.6666666666665</v>
      </c>
      <c r="CG118" s="30">
        <f t="shared" si="235"/>
        <v>4460.1399206841361</v>
      </c>
      <c r="CH118" s="43">
        <f t="shared" si="173"/>
        <v>3.7781849286329464E-5</v>
      </c>
      <c r="CI118" s="13">
        <f ca="1">'13年1-9支出明细'!AI113/9*12</f>
        <v>0</v>
      </c>
      <c r="CJ118" s="13">
        <f t="shared" si="236"/>
        <v>0</v>
      </c>
      <c r="CK118" s="43">
        <f t="shared" si="174"/>
        <v>0</v>
      </c>
      <c r="CL118" s="13">
        <f ca="1">'13年1-9支出明细'!AJ113/9*12</f>
        <v>0</v>
      </c>
      <c r="CM118" s="13">
        <f t="shared" si="237"/>
        <v>0</v>
      </c>
      <c r="CN118" s="43">
        <f t="shared" si="175"/>
        <v>0</v>
      </c>
      <c r="CO118" s="13">
        <f ca="1">'13年1-9支出明细'!AK113/9*12</f>
        <v>0</v>
      </c>
      <c r="CP118" s="13">
        <f t="shared" si="238"/>
        <v>0</v>
      </c>
      <c r="CQ118" s="43">
        <f t="shared" si="176"/>
        <v>0</v>
      </c>
      <c r="CR118" s="13">
        <f ca="1">'13年1-9支出明细'!AL113/9*12</f>
        <v>0</v>
      </c>
      <c r="CS118" s="13">
        <f t="shared" si="239"/>
        <v>0</v>
      </c>
      <c r="CT118" s="43">
        <f t="shared" si="177"/>
        <v>0</v>
      </c>
      <c r="CU118" s="13">
        <f ca="1">'13年1-9支出明细'!AM113/9*12</f>
        <v>0</v>
      </c>
      <c r="CV118" s="13">
        <f t="shared" si="240"/>
        <v>0</v>
      </c>
      <c r="CW118" s="43">
        <f t="shared" si="178"/>
        <v>0</v>
      </c>
      <c r="CX118" s="13">
        <f ca="1">'13年1-9支出明细'!AN113/9*12</f>
        <v>0</v>
      </c>
      <c r="CY118" s="13">
        <f t="shared" si="241"/>
        <v>0</v>
      </c>
      <c r="CZ118" s="14">
        <f t="shared" si="281"/>
        <v>0</v>
      </c>
      <c r="DA118" s="43">
        <f t="shared" si="179"/>
        <v>0</v>
      </c>
      <c r="DB118" s="13">
        <f ca="1">'13年1-9支出明细'!AP113/9*12</f>
        <v>0</v>
      </c>
      <c r="DC118" s="13">
        <f t="shared" si="242"/>
        <v>0</v>
      </c>
      <c r="DD118" s="43">
        <f t="shared" si="180"/>
        <v>0</v>
      </c>
      <c r="DE118" s="13">
        <f ca="1">'13年1-9支出明细'!AQ113/9*12</f>
        <v>0</v>
      </c>
      <c r="DF118" s="13">
        <f t="shared" si="243"/>
        <v>0</v>
      </c>
      <c r="DG118" s="43">
        <f t="shared" si="181"/>
        <v>0</v>
      </c>
      <c r="DH118" s="13">
        <f ca="1">'13年1-9支出明细'!AR113/9*12</f>
        <v>0</v>
      </c>
      <c r="DI118" s="13">
        <f ca="1">Sheet2!DK112+Sheet2!AH112</f>
        <v>0</v>
      </c>
      <c r="DJ118" s="13"/>
      <c r="DK118" s="43">
        <f t="shared" si="182"/>
        <v>0</v>
      </c>
      <c r="DL118" s="13">
        <f ca="1">'13年1-9支出明细'!AT113/9*12</f>
        <v>0</v>
      </c>
      <c r="DM118" s="13">
        <f t="shared" si="244"/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43">
        <f t="shared" si="183"/>
        <v>0</v>
      </c>
      <c r="DV118" s="13">
        <f ca="1">'13年1-9支出明细'!BB113/9*12</f>
        <v>0</v>
      </c>
      <c r="DW118" s="13">
        <f t="shared" si="245"/>
        <v>0</v>
      </c>
      <c r="DX118" s="43">
        <f t="shared" si="184"/>
        <v>0</v>
      </c>
      <c r="DY118" s="13">
        <f ca="1">'13年1-9支出明细'!BC113/9*12</f>
        <v>0</v>
      </c>
      <c r="DZ118" s="13">
        <f t="shared" si="246"/>
        <v>0</v>
      </c>
      <c r="EA118" s="43">
        <f t="shared" si="185"/>
        <v>0</v>
      </c>
      <c r="EB118" s="13">
        <f ca="1">'13年1-9支出明细'!BD113/9*12</f>
        <v>0</v>
      </c>
      <c r="EC118" s="13">
        <f t="shared" si="247"/>
        <v>0</v>
      </c>
      <c r="ED118" s="43">
        <f t="shared" si="186"/>
        <v>0</v>
      </c>
      <c r="EE118" s="13">
        <f ca="1">'13年1-9支出明细'!BE113/9*12</f>
        <v>0</v>
      </c>
      <c r="EF118" s="13">
        <f t="shared" si="248"/>
        <v>0</v>
      </c>
      <c r="EG118" s="13">
        <f ca="1">Sheet2!DZ112+Sheet2!AV112</f>
        <v>0</v>
      </c>
      <c r="EH118" s="43">
        <f t="shared" si="187"/>
        <v>0</v>
      </c>
      <c r="EI118" s="13">
        <f ca="1">'13年1-9支出明细'!BG113/9*12</f>
        <v>0</v>
      </c>
      <c r="EJ118" s="13">
        <f t="shared" si="249"/>
        <v>0</v>
      </c>
      <c r="EK118" s="43">
        <f t="shared" si="188"/>
        <v>0</v>
      </c>
      <c r="EL118" s="13">
        <f ca="1">'13年1-9支出明细'!BH113/9*12</f>
        <v>0</v>
      </c>
      <c r="EM118" s="13">
        <f t="shared" si="250"/>
        <v>0</v>
      </c>
      <c r="EN118" s="43">
        <f t="shared" si="189"/>
        <v>0</v>
      </c>
      <c r="EO118" s="13">
        <f ca="1">'13年1-9支出明细'!BI113/9*12</f>
        <v>0</v>
      </c>
      <c r="EP118" s="13">
        <f t="shared" si="251"/>
        <v>0</v>
      </c>
      <c r="EQ118" s="43">
        <f t="shared" si="190"/>
        <v>0</v>
      </c>
      <c r="ER118" s="13">
        <f ca="1">'13年1-9支出明细'!BJ113/9*12</f>
        <v>3666.6666666666665</v>
      </c>
      <c r="ES118" s="13">
        <f t="shared" si="252"/>
        <v>4460.1399206841352</v>
      </c>
      <c r="ET118" s="43">
        <f t="shared" si="191"/>
        <v>1.913668232696768E-3</v>
      </c>
      <c r="EU118" s="13">
        <f ca="1">'13年1-9支出明细'!BK113/9*12</f>
        <v>0</v>
      </c>
      <c r="EV118" s="13">
        <f t="shared" si="253"/>
        <v>0</v>
      </c>
      <c r="EW118" s="43">
        <f t="shared" si="192"/>
        <v>0</v>
      </c>
      <c r="EX118" s="13">
        <f ca="1">'13年1-9支出明细'!BL113/9*12</f>
        <v>0</v>
      </c>
      <c r="EY118" s="13">
        <f t="shared" si="254"/>
        <v>0</v>
      </c>
      <c r="EZ118" s="43">
        <f t="shared" si="193"/>
        <v>0</v>
      </c>
      <c r="FA118" s="13">
        <f ca="1">'13年1-9支出明细'!BM113/9*12</f>
        <v>0</v>
      </c>
      <c r="FB118" s="13">
        <f t="shared" si="255"/>
        <v>0</v>
      </c>
      <c r="FC118" s="43">
        <f t="shared" si="194"/>
        <v>0</v>
      </c>
      <c r="FD118" s="13">
        <f ca="1">'13年1-9支出明细'!BN113/9*12</f>
        <v>0</v>
      </c>
      <c r="FE118" s="13">
        <f ca="1">Sheet2!EX112+Sheet2!BF112</f>
        <v>0</v>
      </c>
      <c r="FF118" s="13">
        <f t="shared" si="256"/>
        <v>0</v>
      </c>
      <c r="FG118" s="43">
        <f t="shared" si="195"/>
        <v>0</v>
      </c>
      <c r="FH118" s="13">
        <f ca="1">'13年1-9支出明细'!BP113/9*12</f>
        <v>0</v>
      </c>
      <c r="FI118" s="13">
        <f t="shared" si="257"/>
        <v>0</v>
      </c>
      <c r="FJ118" s="43">
        <f t="shared" si="196"/>
        <v>0</v>
      </c>
      <c r="FK118" s="13">
        <f ca="1">'13年1-9支出明细'!BQ113/9*12</f>
        <v>0</v>
      </c>
      <c r="FL118" s="13">
        <f t="shared" si="258"/>
        <v>0</v>
      </c>
      <c r="FM118" s="43">
        <f t="shared" si="197"/>
        <v>0</v>
      </c>
      <c r="FN118" s="13">
        <f ca="1">'13年1-9支出明细'!BR113/9*12</f>
        <v>0</v>
      </c>
      <c r="FO118" s="13">
        <f ca="1">Sheet2!FC28+Sheet2!BJ28</f>
        <v>0</v>
      </c>
      <c r="FP118" s="13"/>
      <c r="FQ118" s="43"/>
      <c r="FR118" s="13">
        <f ca="1">'13年1-9支出明细'!BT113/9*12</f>
        <v>0</v>
      </c>
      <c r="FS118" s="13">
        <f t="shared" si="259"/>
        <v>0</v>
      </c>
      <c r="FT118" s="43">
        <f t="shared" si="198"/>
        <v>0</v>
      </c>
      <c r="FU118" s="12">
        <f ca="1">'13年1-9支出明细'!BU113/9*12</f>
        <v>1353.3600000000001</v>
      </c>
      <c r="FV118" s="12">
        <f t="shared" si="260"/>
        <v>1646.2295353792044</v>
      </c>
      <c r="FW118" s="43">
        <f t="shared" si="199"/>
        <v>4.6775791645676325E-5</v>
      </c>
      <c r="FX118" s="12">
        <f ca="1">'13年1-9支出明细'!BV113/9*12</f>
        <v>0</v>
      </c>
      <c r="FY118" s="12">
        <f t="shared" si="261"/>
        <v>0</v>
      </c>
      <c r="FZ118" s="43">
        <f t="shared" si="200"/>
        <v>0</v>
      </c>
      <c r="GA118" s="12">
        <f ca="1">'13年1-9支出明细'!BW113/9*12</f>
        <v>0</v>
      </c>
      <c r="GB118" s="12">
        <f t="shared" si="262"/>
        <v>0</v>
      </c>
      <c r="GC118" s="43">
        <f t="shared" si="201"/>
        <v>0</v>
      </c>
      <c r="GD118" s="12">
        <f ca="1">'13年1-9支出明细'!BX113/9*12</f>
        <v>11973.333333333334</v>
      </c>
      <c r="GE118" s="12">
        <f t="shared" si="263"/>
        <v>14564.384177361291</v>
      </c>
      <c r="GF118" s="43">
        <f t="shared" si="202"/>
        <v>1.2015012964747558E-3</v>
      </c>
      <c r="GG118" s="27">
        <f t="shared" si="282"/>
        <v>0</v>
      </c>
      <c r="GH118" s="27">
        <f t="shared" si="264"/>
        <v>0</v>
      </c>
      <c r="GI118" s="43">
        <f t="shared" si="203"/>
        <v>0</v>
      </c>
      <c r="GJ118" s="13">
        <f ca="1">'13年1-9支出明细'!BZ113/9*12</f>
        <v>0</v>
      </c>
      <c r="GK118" s="13">
        <f t="shared" si="265"/>
        <v>0</v>
      </c>
      <c r="GL118" s="43">
        <f t="shared" si="204"/>
        <v>0</v>
      </c>
      <c r="GM118" s="13">
        <f ca="1">'13年1-9支出明细'!CA113/9*12</f>
        <v>0</v>
      </c>
      <c r="GN118" s="13">
        <f t="shared" si="266"/>
        <v>0</v>
      </c>
      <c r="GO118" s="43">
        <f t="shared" si="205"/>
        <v>0</v>
      </c>
      <c r="GP118" s="13">
        <f ca="1">'13年1-9支出明细'!CB113/9*12</f>
        <v>0</v>
      </c>
      <c r="GQ118" s="13"/>
      <c r="GR118" s="40"/>
      <c r="GS118" s="13">
        <f ca="1">'13年1-9支出明细'!CC113/9*12</f>
        <v>0</v>
      </c>
      <c r="GT118" s="13">
        <f t="shared" si="267"/>
        <v>0</v>
      </c>
      <c r="GU118" s="43">
        <f t="shared" si="206"/>
        <v>0</v>
      </c>
      <c r="GV118" s="13">
        <f ca="1">'13年1-9支出明细'!CD113/9*12</f>
        <v>0</v>
      </c>
      <c r="GW118" s="13">
        <f t="shared" si="268"/>
        <v>0</v>
      </c>
      <c r="GX118" s="56">
        <f t="shared" si="207"/>
        <v>0</v>
      </c>
    </row>
    <row r="119" spans="1:206">
      <c r="A119" s="18">
        <v>408</v>
      </c>
      <c r="B119" s="3" t="s">
        <v>592</v>
      </c>
      <c r="C119" s="3" t="s">
        <v>408</v>
      </c>
      <c r="D119" s="12">
        <f t="shared" si="278"/>
        <v>513271.26666666666</v>
      </c>
      <c r="E119" s="12">
        <f t="shared" si="279"/>
        <v>411492.6</v>
      </c>
      <c r="F119" s="13">
        <v>62028</v>
      </c>
      <c r="G119" s="26">
        <f t="shared" si="208"/>
        <v>75450.970636416998</v>
      </c>
      <c r="H119" s="40">
        <f t="shared" si="209"/>
        <v>9.0816803058781613E-4</v>
      </c>
      <c r="I119" s="13">
        <v>15152</v>
      </c>
      <c r="J119" s="13">
        <f t="shared" si="210"/>
        <v>18430.920021328915</v>
      </c>
      <c r="K119" s="40">
        <f t="shared" si="149"/>
        <v>4.0813470212173477E-4</v>
      </c>
      <c r="L119" s="13">
        <v>27912.6</v>
      </c>
      <c r="M119" s="13">
        <f t="shared" si="211"/>
        <v>33952.93678638764</v>
      </c>
      <c r="N119" s="40">
        <f t="shared" si="150"/>
        <v>9.0816803058781624E-4</v>
      </c>
      <c r="O119" s="13">
        <f ca="1">'13年1-9支出明细'!I114/9*12</f>
        <v>11733.333333333334</v>
      </c>
      <c r="P119" s="13">
        <v>0</v>
      </c>
      <c r="Q119" s="13">
        <f t="shared" si="212"/>
        <v>14272.447746189235</v>
      </c>
      <c r="R119" s="43">
        <f t="shared" si="151"/>
        <v>1.757544710040074E-3</v>
      </c>
      <c r="S119" s="13">
        <f ca="1">'13年1-9支出明细'!K114/9*12</f>
        <v>0</v>
      </c>
      <c r="T119" s="13">
        <f t="shared" si="213"/>
        <v>0</v>
      </c>
      <c r="U119" s="43">
        <f t="shared" si="152"/>
        <v>0</v>
      </c>
      <c r="V119" s="13">
        <f ca="1">'13年1-9支出明细'!L114/9*12</f>
        <v>0</v>
      </c>
      <c r="W119" s="13">
        <f t="shared" si="214"/>
        <v>0</v>
      </c>
      <c r="X119" s="43">
        <f t="shared" si="153"/>
        <v>0</v>
      </c>
      <c r="Y119" s="13">
        <f ca="1">'13年1-9支出明细'!M114/9*12</f>
        <v>0</v>
      </c>
      <c r="Z119" s="13">
        <f t="shared" si="215"/>
        <v>0</v>
      </c>
      <c r="AA119" s="43">
        <f t="shared" si="154"/>
        <v>0</v>
      </c>
      <c r="AB119" s="13">
        <f ca="1">'13年1-9支出明细'!N114/9*12</f>
        <v>0</v>
      </c>
      <c r="AC119" s="13">
        <f t="shared" si="216"/>
        <v>0</v>
      </c>
      <c r="AD119" s="43">
        <f t="shared" si="155"/>
        <v>0</v>
      </c>
      <c r="AE119" s="13">
        <f ca="1">'13年1-9支出明细'!O114/9*12</f>
        <v>294666.66666666663</v>
      </c>
      <c r="AF119" s="13">
        <f t="shared" si="217"/>
        <v>358433.06271679781</v>
      </c>
      <c r="AG119" s="43">
        <f t="shared" si="156"/>
        <v>0.50987684513125286</v>
      </c>
      <c r="AH119" s="13">
        <f ca="1">'13年1-9支出明细'!P114/9*12</f>
        <v>0</v>
      </c>
      <c r="AI119" s="13">
        <f t="shared" si="218"/>
        <v>0</v>
      </c>
      <c r="AJ119" s="43">
        <f t="shared" si="157"/>
        <v>0</v>
      </c>
      <c r="AK119" s="13">
        <f ca="1">'13年1-9支出明细'!Q114/9*12</f>
        <v>294666.66666666663</v>
      </c>
      <c r="AL119" s="13">
        <f t="shared" si="219"/>
        <v>358433.06271679781</v>
      </c>
      <c r="AM119" s="43">
        <f t="shared" si="158"/>
        <v>0.51515151515151514</v>
      </c>
      <c r="AN119" s="13">
        <f ca="1">'13年1-9支出明细'!R114/9*12</f>
        <v>0</v>
      </c>
      <c r="AO119" s="13">
        <f t="shared" si="220"/>
        <v>0</v>
      </c>
      <c r="AP119" s="43">
        <f t="shared" si="159"/>
        <v>0</v>
      </c>
      <c r="AQ119" s="13">
        <f ca="1">'13年1-9支出明细'!S114/9*12</f>
        <v>0</v>
      </c>
      <c r="AR119" s="13">
        <f t="shared" si="221"/>
        <v>0</v>
      </c>
      <c r="AS119" s="43">
        <f t="shared" si="160"/>
        <v>0</v>
      </c>
      <c r="AT119" s="12">
        <f t="shared" si="222"/>
        <v>741.6</v>
      </c>
      <c r="AU119" s="31">
        <f t="shared" si="223"/>
        <v>902.08357232164235</v>
      </c>
      <c r="AV119" s="43">
        <f t="shared" si="161"/>
        <v>7.103800674728147E-6</v>
      </c>
      <c r="AW119" s="13">
        <f ca="1">'13年1-9支出明细'!U114/9*12</f>
        <v>0</v>
      </c>
      <c r="AX119" s="13">
        <f t="shared" si="224"/>
        <v>0</v>
      </c>
      <c r="AY119" s="43">
        <f t="shared" si="162"/>
        <v>0</v>
      </c>
      <c r="AZ119" s="13">
        <f ca="1">'13年1-9支出明细'!V114/9*12</f>
        <v>0</v>
      </c>
      <c r="BA119" s="13">
        <f t="shared" si="225"/>
        <v>0</v>
      </c>
      <c r="BB119" s="43">
        <f t="shared" si="163"/>
        <v>0</v>
      </c>
      <c r="BC119" s="13">
        <f ca="1">'13年1-9支出明细'!W114/9*12</f>
        <v>0</v>
      </c>
      <c r="BD119" s="13">
        <f t="shared" si="226"/>
        <v>0</v>
      </c>
      <c r="BE119" s="43">
        <f t="shared" si="164"/>
        <v>0</v>
      </c>
      <c r="BF119" s="13">
        <f ca="1">'13年1-9支出明细'!X114/9*12</f>
        <v>0</v>
      </c>
      <c r="BG119" s="13">
        <f t="shared" si="227"/>
        <v>0</v>
      </c>
      <c r="BH119" s="43">
        <f t="shared" si="165"/>
        <v>0</v>
      </c>
      <c r="BI119" s="13">
        <f ca="1">'13年1-9支出明细'!Y114/9*12</f>
        <v>0</v>
      </c>
      <c r="BJ119" s="13">
        <f t="shared" si="228"/>
        <v>0</v>
      </c>
      <c r="BK119" s="43">
        <f t="shared" si="166"/>
        <v>0</v>
      </c>
      <c r="BL119" s="13">
        <f ca="1">'13年1-9支出明细'!Z114/9*12</f>
        <v>0</v>
      </c>
      <c r="BM119" s="13">
        <f ca="1">Sheet2!EP113+Sheet2!V113</f>
        <v>741.6</v>
      </c>
      <c r="BN119" s="13">
        <f t="shared" si="229"/>
        <v>0</v>
      </c>
      <c r="BO119" s="43">
        <f t="shared" si="167"/>
        <v>0</v>
      </c>
      <c r="BP119" s="13">
        <f ca="1">'13年1-9支出明细'!AB114/9*12</f>
        <v>988.80000000000007</v>
      </c>
      <c r="BQ119" s="13">
        <f t="shared" si="230"/>
        <v>1202.7780964288565</v>
      </c>
      <c r="BR119" s="43">
        <f t="shared" si="168"/>
        <v>2.1814772578054298E-4</v>
      </c>
      <c r="BS119" s="13">
        <f ca="1">'13年1-9支出明细'!AC114/9*12</f>
        <v>0</v>
      </c>
      <c r="BT119" s="13">
        <f t="shared" si="231"/>
        <v>0</v>
      </c>
      <c r="BU119" s="43">
        <f t="shared" si="169"/>
        <v>0</v>
      </c>
      <c r="BV119" s="12">
        <f t="shared" si="269"/>
        <v>0</v>
      </c>
      <c r="BW119" s="30">
        <f t="shared" si="232"/>
        <v>0</v>
      </c>
      <c r="BX119" s="43">
        <f t="shared" si="170"/>
        <v>0</v>
      </c>
      <c r="BY119" s="13">
        <f ca="1">'13年1-9支出明细'!AE114/9*12</f>
        <v>0</v>
      </c>
      <c r="BZ119" s="13">
        <f t="shared" si="233"/>
        <v>0</v>
      </c>
      <c r="CA119" s="43">
        <f t="shared" si="171"/>
        <v>0</v>
      </c>
      <c r="CB119" s="13">
        <f ca="1">'13年1-9支出明细'!AF114/9*12</f>
        <v>0</v>
      </c>
      <c r="CC119" s="13">
        <f ca="1">Sheet2!BP113+Sheet2!ET113</f>
        <v>0</v>
      </c>
      <c r="CD119" s="13">
        <f t="shared" si="234"/>
        <v>0</v>
      </c>
      <c r="CE119" s="43">
        <f t="shared" si="172"/>
        <v>0</v>
      </c>
      <c r="CF119" s="12">
        <f t="shared" si="280"/>
        <v>72081.866666666669</v>
      </c>
      <c r="CG119" s="30">
        <f t="shared" si="235"/>
        <v>87680.512112026685</v>
      </c>
      <c r="CH119" s="43">
        <f t="shared" si="173"/>
        <v>7.4274169709380791E-4</v>
      </c>
      <c r="CI119" s="13">
        <f ca="1">'13年1-9支出明细'!AI114/9*12</f>
        <v>0</v>
      </c>
      <c r="CJ119" s="13">
        <f t="shared" si="236"/>
        <v>0</v>
      </c>
      <c r="CK119" s="43">
        <f t="shared" si="174"/>
        <v>0</v>
      </c>
      <c r="CL119" s="13">
        <f ca="1">'13年1-9支出明细'!AJ114/9*12</f>
        <v>0</v>
      </c>
      <c r="CM119" s="13">
        <f t="shared" si="237"/>
        <v>0</v>
      </c>
      <c r="CN119" s="43">
        <f t="shared" si="175"/>
        <v>0</v>
      </c>
      <c r="CO119" s="13">
        <f ca="1">'13年1-9支出明细'!AK114/9*12</f>
        <v>0</v>
      </c>
      <c r="CP119" s="13">
        <f t="shared" si="238"/>
        <v>0</v>
      </c>
      <c r="CQ119" s="43">
        <f t="shared" si="176"/>
        <v>0</v>
      </c>
      <c r="CR119" s="13">
        <f ca="1">'13年1-9支出明细'!AL114/9*12</f>
        <v>0</v>
      </c>
      <c r="CS119" s="13">
        <f t="shared" si="239"/>
        <v>0</v>
      </c>
      <c r="CT119" s="43">
        <f t="shared" si="177"/>
        <v>0</v>
      </c>
      <c r="CU119" s="13">
        <f ca="1">'13年1-9支出明细'!AM114/9*12</f>
        <v>0</v>
      </c>
      <c r="CV119" s="13">
        <f t="shared" si="240"/>
        <v>0</v>
      </c>
      <c r="CW119" s="43">
        <f t="shared" si="178"/>
        <v>0</v>
      </c>
      <c r="CX119" s="13">
        <f ca="1">'13年1-9支出明细'!AN114/9*12</f>
        <v>0</v>
      </c>
      <c r="CY119" s="13">
        <f t="shared" si="241"/>
        <v>0</v>
      </c>
      <c r="CZ119" s="14">
        <f t="shared" si="281"/>
        <v>0</v>
      </c>
      <c r="DA119" s="43">
        <f t="shared" si="179"/>
        <v>0</v>
      </c>
      <c r="DB119" s="13">
        <f ca="1">'13年1-9支出明细'!AP114/9*12</f>
        <v>0</v>
      </c>
      <c r="DC119" s="13">
        <f t="shared" si="242"/>
        <v>0</v>
      </c>
      <c r="DD119" s="43">
        <f t="shared" si="180"/>
        <v>0</v>
      </c>
      <c r="DE119" s="13">
        <f ca="1">'13年1-9支出明细'!AQ114/9*12</f>
        <v>0</v>
      </c>
      <c r="DF119" s="13">
        <f t="shared" si="243"/>
        <v>0</v>
      </c>
      <c r="DG119" s="43">
        <f t="shared" si="181"/>
        <v>0</v>
      </c>
      <c r="DH119" s="13">
        <f ca="1">'13年1-9支出明细'!AR114/9*12</f>
        <v>0</v>
      </c>
      <c r="DI119" s="13">
        <f ca="1">Sheet2!DK113+Sheet2!AH113</f>
        <v>0</v>
      </c>
      <c r="DJ119" s="13"/>
      <c r="DK119" s="43">
        <f t="shared" si="182"/>
        <v>0</v>
      </c>
      <c r="DL119" s="13">
        <f ca="1">'13年1-9支出明细'!AT114/9*12</f>
        <v>0</v>
      </c>
      <c r="DM119" s="13">
        <f t="shared" si="244"/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43">
        <f t="shared" si="183"/>
        <v>0</v>
      </c>
      <c r="DV119" s="13">
        <f ca="1">'13年1-9支出明细'!BB114/9*12</f>
        <v>0</v>
      </c>
      <c r="DW119" s="13">
        <f t="shared" si="245"/>
        <v>0</v>
      </c>
      <c r="DX119" s="43">
        <f t="shared" si="184"/>
        <v>0</v>
      </c>
      <c r="DY119" s="13">
        <f ca="1">'13年1-9支出明细'!BC114/9*12</f>
        <v>0</v>
      </c>
      <c r="DZ119" s="13">
        <f t="shared" si="246"/>
        <v>0</v>
      </c>
      <c r="EA119" s="43">
        <f t="shared" si="185"/>
        <v>0</v>
      </c>
      <c r="EB119" s="13">
        <f ca="1">'13年1-9支出明细'!BD114/9*12</f>
        <v>0</v>
      </c>
      <c r="EC119" s="13">
        <f t="shared" si="247"/>
        <v>0</v>
      </c>
      <c r="ED119" s="43">
        <f t="shared" si="186"/>
        <v>0</v>
      </c>
      <c r="EE119" s="13">
        <f ca="1">'13年1-9支出明细'!BE114/9*12</f>
        <v>0</v>
      </c>
      <c r="EF119" s="13">
        <f t="shared" si="248"/>
        <v>0</v>
      </c>
      <c r="EG119" s="13">
        <f ca="1">Sheet2!DZ113+Sheet2!AV113</f>
        <v>0</v>
      </c>
      <c r="EH119" s="43">
        <f t="shared" si="187"/>
        <v>0</v>
      </c>
      <c r="EI119" s="13">
        <f ca="1">'13年1-9支出明细'!BG114/9*12</f>
        <v>0</v>
      </c>
      <c r="EJ119" s="13">
        <f t="shared" si="249"/>
        <v>0</v>
      </c>
      <c r="EK119" s="43">
        <f t="shared" si="188"/>
        <v>0</v>
      </c>
      <c r="EL119" s="13">
        <f ca="1">'13年1-9支出明细'!BH114/9*12</f>
        <v>0</v>
      </c>
      <c r="EM119" s="13">
        <f t="shared" si="250"/>
        <v>0</v>
      </c>
      <c r="EN119" s="43">
        <f t="shared" si="189"/>
        <v>0</v>
      </c>
      <c r="EO119" s="13">
        <f ca="1">'13年1-9支出明细'!BI114/9*12</f>
        <v>0</v>
      </c>
      <c r="EP119" s="13">
        <f t="shared" si="251"/>
        <v>0</v>
      </c>
      <c r="EQ119" s="43">
        <f t="shared" si="190"/>
        <v>0</v>
      </c>
      <c r="ER119" s="13">
        <f ca="1">'13年1-9支出明细'!BJ114/9*12</f>
        <v>45600</v>
      </c>
      <c r="ES119" s="13">
        <f t="shared" si="252"/>
        <v>55467.921922689988</v>
      </c>
      <c r="ET119" s="43">
        <f t="shared" si="191"/>
        <v>2.3799074021174354E-2</v>
      </c>
      <c r="EU119" s="13">
        <f ca="1">'13年1-9支出明细'!BK114/9*12</f>
        <v>0</v>
      </c>
      <c r="EV119" s="13">
        <f t="shared" si="253"/>
        <v>0</v>
      </c>
      <c r="EW119" s="43">
        <f t="shared" si="192"/>
        <v>0</v>
      </c>
      <c r="EX119" s="13">
        <f ca="1">'13年1-9支出明细'!BL114/9*12</f>
        <v>0</v>
      </c>
      <c r="EY119" s="13">
        <f t="shared" si="254"/>
        <v>0</v>
      </c>
      <c r="EZ119" s="43">
        <f t="shared" si="193"/>
        <v>0</v>
      </c>
      <c r="FA119" s="13">
        <f ca="1">'13年1-9支出明细'!BM114/9*12</f>
        <v>0</v>
      </c>
      <c r="FB119" s="13">
        <f t="shared" si="255"/>
        <v>0</v>
      </c>
      <c r="FC119" s="43">
        <f t="shared" si="194"/>
        <v>0</v>
      </c>
      <c r="FD119" s="13">
        <f ca="1">'13年1-9支出明细'!BN114/9*12</f>
        <v>26481.866666666669</v>
      </c>
      <c r="FE119" s="13">
        <f ca="1">Sheet2!EX113+Sheet2!BF113</f>
        <v>0</v>
      </c>
      <c r="FF119" s="13">
        <f t="shared" si="256"/>
        <v>32212.59018933669</v>
      </c>
      <c r="FG119" s="43">
        <f t="shared" si="195"/>
        <v>2.0258376046577112E-2</v>
      </c>
      <c r="FH119" s="13">
        <f ca="1">'13年1-9支出明细'!BP114/9*12</f>
        <v>0</v>
      </c>
      <c r="FI119" s="13">
        <f t="shared" si="257"/>
        <v>0</v>
      </c>
      <c r="FJ119" s="43">
        <f t="shared" si="196"/>
        <v>0</v>
      </c>
      <c r="FK119" s="13">
        <f ca="1">'13年1-9支出明细'!BQ114/9*12</f>
        <v>0</v>
      </c>
      <c r="FL119" s="13">
        <f t="shared" si="258"/>
        <v>0</v>
      </c>
      <c r="FM119" s="43">
        <f t="shared" si="197"/>
        <v>0</v>
      </c>
      <c r="FN119" s="13">
        <f ca="1">'13年1-9支出明细'!BR114/9*12</f>
        <v>0</v>
      </c>
      <c r="FO119" s="13">
        <f ca="1">Sheet2!FC29+Sheet2!BJ29</f>
        <v>0</v>
      </c>
      <c r="FP119" s="13"/>
      <c r="FQ119" s="43"/>
      <c r="FR119" s="13">
        <f ca="1">'13年1-9支出明细'!BT114/9*12</f>
        <v>0</v>
      </c>
      <c r="FS119" s="13">
        <f t="shared" si="259"/>
        <v>0</v>
      </c>
      <c r="FT119" s="43">
        <f t="shared" si="198"/>
        <v>0</v>
      </c>
      <c r="FU119" s="12">
        <f ca="1">'13年1-9支出明细'!BU114/9*12</f>
        <v>3355.2</v>
      </c>
      <c r="FV119" s="12">
        <f t="shared" si="260"/>
        <v>4081.2713077852941</v>
      </c>
      <c r="FW119" s="43">
        <f t="shared" si="199"/>
        <v>1.1596481064134686E-4</v>
      </c>
      <c r="FX119" s="12">
        <f ca="1">'13年1-9支出明细'!BV114/9*12</f>
        <v>0</v>
      </c>
      <c r="FY119" s="12">
        <f t="shared" si="261"/>
        <v>0</v>
      </c>
      <c r="FZ119" s="43">
        <f t="shared" si="200"/>
        <v>0</v>
      </c>
      <c r="GA119" s="12">
        <f ca="1">'13年1-9支出明细'!BW114/9*12</f>
        <v>0</v>
      </c>
      <c r="GB119" s="12">
        <f t="shared" si="262"/>
        <v>0</v>
      </c>
      <c r="GC119" s="43">
        <f t="shared" si="201"/>
        <v>0</v>
      </c>
      <c r="GD119" s="12">
        <f ca="1">'13年1-9支出明细'!BX114/9*12</f>
        <v>25600</v>
      </c>
      <c r="GE119" s="12">
        <f t="shared" si="263"/>
        <v>31139.885991685605</v>
      </c>
      <c r="GF119" s="43">
        <f t="shared" si="202"/>
        <v>2.5689114579415711E-3</v>
      </c>
      <c r="GG119" s="27">
        <f t="shared" si="282"/>
        <v>0</v>
      </c>
      <c r="GH119" s="27">
        <f t="shared" si="264"/>
        <v>0</v>
      </c>
      <c r="GI119" s="43">
        <f t="shared" si="203"/>
        <v>0</v>
      </c>
      <c r="GJ119" s="13">
        <f ca="1">'13年1-9支出明细'!BZ114/9*12</f>
        <v>0</v>
      </c>
      <c r="GK119" s="13">
        <f t="shared" si="265"/>
        <v>0</v>
      </c>
      <c r="GL119" s="43">
        <f t="shared" si="204"/>
        <v>0</v>
      </c>
      <c r="GM119" s="13">
        <f ca="1">'13年1-9支出明细'!CA114/9*12</f>
        <v>0</v>
      </c>
      <c r="GN119" s="13">
        <f t="shared" si="266"/>
        <v>0</v>
      </c>
      <c r="GO119" s="43">
        <f t="shared" si="205"/>
        <v>0</v>
      </c>
      <c r="GP119" s="13">
        <f ca="1">'13年1-9支出明细'!CB114/9*12</f>
        <v>0</v>
      </c>
      <c r="GQ119" s="13"/>
      <c r="GR119" s="40"/>
      <c r="GS119" s="13">
        <f ca="1">'13年1-9支出明细'!CC114/9*12</f>
        <v>0</v>
      </c>
      <c r="GT119" s="13">
        <f t="shared" si="267"/>
        <v>0</v>
      </c>
      <c r="GU119" s="43">
        <f t="shared" si="206"/>
        <v>0</v>
      </c>
      <c r="GV119" s="13">
        <f ca="1">'13年1-9支出明细'!CD114/9*12</f>
        <v>0</v>
      </c>
      <c r="GW119" s="13">
        <f t="shared" si="268"/>
        <v>0</v>
      </c>
      <c r="GX119" s="56">
        <f t="shared" si="207"/>
        <v>0</v>
      </c>
    </row>
    <row r="120" spans="1:206">
      <c r="A120" s="18">
        <v>409</v>
      </c>
      <c r="B120" s="3" t="s">
        <v>593</v>
      </c>
      <c r="C120" s="3" t="s">
        <v>409</v>
      </c>
      <c r="D120" s="12">
        <f t="shared" si="278"/>
        <v>48386409.850000001</v>
      </c>
      <c r="E120" s="12">
        <f t="shared" si="279"/>
        <v>4795425.5333333332</v>
      </c>
      <c r="F120" s="13">
        <f>SUM(F121:F127)</f>
        <v>2353236</v>
      </c>
      <c r="G120" s="26">
        <f t="shared" si="208"/>
        <v>2862480.498106651</v>
      </c>
      <c r="H120" s="40">
        <f t="shared" si="209"/>
        <v>3.4454338421815146E-2</v>
      </c>
      <c r="I120" s="13">
        <f>SUM(I121:I127)</f>
        <v>969332</v>
      </c>
      <c r="J120" s="13">
        <f t="shared" si="210"/>
        <v>1179097.1862536168</v>
      </c>
      <c r="K120" s="40">
        <f t="shared" si="149"/>
        <v>2.6109954268549725E-2</v>
      </c>
      <c r="L120" s="13">
        <f>SUM(L121:L127)</f>
        <v>1058956.2</v>
      </c>
      <c r="M120" s="13">
        <f t="shared" si="211"/>
        <v>1288116.2241479929</v>
      </c>
      <c r="N120" s="40">
        <f t="shared" si="150"/>
        <v>3.4454338421815153E-2</v>
      </c>
      <c r="O120" s="13">
        <f ca="1">SUM(O121:O127)</f>
        <v>293457.33333333331</v>
      </c>
      <c r="P120" s="13">
        <f ca="1">SUM(P121:P127)</f>
        <v>120</v>
      </c>
      <c r="Q120" s="13">
        <f t="shared" si="212"/>
        <v>356962.02747750306</v>
      </c>
      <c r="R120" s="43">
        <f t="shared" si="151"/>
        <v>4.3957191803051132E-2</v>
      </c>
      <c r="S120" s="13">
        <f ca="1">SUM(S121:S127)</f>
        <v>0</v>
      </c>
      <c r="T120" s="13">
        <f t="shared" si="213"/>
        <v>0</v>
      </c>
      <c r="U120" s="43">
        <f t="shared" si="152"/>
        <v>0</v>
      </c>
      <c r="V120" s="13">
        <f ca="1">SUM(V121:V127)</f>
        <v>0</v>
      </c>
      <c r="W120" s="13">
        <f t="shared" si="214"/>
        <v>0</v>
      </c>
      <c r="X120" s="43">
        <f t="shared" si="153"/>
        <v>0</v>
      </c>
      <c r="Y120" s="13">
        <f ca="1">SUM(Y121:Y127)</f>
        <v>0</v>
      </c>
      <c r="Z120" s="13">
        <f t="shared" si="215"/>
        <v>0</v>
      </c>
      <c r="AA120" s="43">
        <f t="shared" si="154"/>
        <v>0</v>
      </c>
      <c r="AB120" s="13">
        <f ca="1">SUM(AB121:AB127)</f>
        <v>0</v>
      </c>
      <c r="AC120" s="13">
        <f t="shared" si="216"/>
        <v>0</v>
      </c>
      <c r="AD120" s="43">
        <f t="shared" si="155"/>
        <v>0</v>
      </c>
      <c r="AE120" s="13">
        <f ca="1">SUM(AE121:AE127)</f>
        <v>0</v>
      </c>
      <c r="AF120" s="13">
        <f t="shared" si="217"/>
        <v>0</v>
      </c>
      <c r="AG120" s="43">
        <f t="shared" si="156"/>
        <v>0</v>
      </c>
      <c r="AH120" s="13">
        <f ca="1">SUM(AH121:AH127)</f>
        <v>0</v>
      </c>
      <c r="AI120" s="13">
        <f t="shared" si="218"/>
        <v>0</v>
      </c>
      <c r="AJ120" s="43">
        <f t="shared" si="157"/>
        <v>0</v>
      </c>
      <c r="AK120" s="13">
        <f ca="1">SUM(AK121:AK127)</f>
        <v>0</v>
      </c>
      <c r="AL120" s="13">
        <f t="shared" si="219"/>
        <v>0</v>
      </c>
      <c r="AM120" s="43">
        <f t="shared" si="158"/>
        <v>0</v>
      </c>
      <c r="AN120" s="13">
        <f ca="1">SUM(AN121:AN127)</f>
        <v>0</v>
      </c>
      <c r="AO120" s="13">
        <f t="shared" si="220"/>
        <v>0</v>
      </c>
      <c r="AP120" s="43">
        <f t="shared" si="159"/>
        <v>0</v>
      </c>
      <c r="AQ120" s="13">
        <f ca="1">SUM(AQ121:AQ127)</f>
        <v>120444</v>
      </c>
      <c r="AR120" s="13">
        <f t="shared" si="221"/>
        <v>146508.29798369459</v>
      </c>
      <c r="AS120" s="43">
        <f t="shared" si="160"/>
        <v>2.4265912038788712E-2</v>
      </c>
      <c r="AT120" s="13">
        <f>SUM(AT121:AT127)</f>
        <v>845121.67666666675</v>
      </c>
      <c r="AU120" s="31">
        <f t="shared" si="223"/>
        <v>1028007.5258008668</v>
      </c>
      <c r="AV120" s="43">
        <f t="shared" si="161"/>
        <v>8.0954368081608014E-3</v>
      </c>
      <c r="AW120" s="13">
        <f ca="1">SUM(AW121:AW127)</f>
        <v>0</v>
      </c>
      <c r="AX120" s="13">
        <f t="shared" si="224"/>
        <v>0</v>
      </c>
      <c r="AY120" s="43">
        <f t="shared" si="162"/>
        <v>0</v>
      </c>
      <c r="AZ120" s="13">
        <f ca="1">SUM(AZ121:AZ127)</f>
        <v>0</v>
      </c>
      <c r="BA120" s="13">
        <f t="shared" si="225"/>
        <v>0</v>
      </c>
      <c r="BB120" s="43">
        <f t="shared" si="163"/>
        <v>0</v>
      </c>
      <c r="BC120" s="13">
        <f ca="1">SUM(BC121:BC127)</f>
        <v>0</v>
      </c>
      <c r="BD120" s="13">
        <f t="shared" si="226"/>
        <v>0</v>
      </c>
      <c r="BE120" s="43">
        <f t="shared" si="164"/>
        <v>0</v>
      </c>
      <c r="BF120" s="13">
        <f ca="1">SUM(BF121:BF127)</f>
        <v>1221.1999999999998</v>
      </c>
      <c r="BG120" s="13">
        <f t="shared" si="227"/>
        <v>1485.4698739471273</v>
      </c>
      <c r="BH120" s="43">
        <f t="shared" si="165"/>
        <v>1.7966108962734475E-3</v>
      </c>
      <c r="BI120" s="13">
        <f ca="1">SUM(BI121:BI127)</f>
        <v>1913.6533333333334</v>
      </c>
      <c r="BJ120" s="13">
        <f t="shared" si="228"/>
        <v>2327.7713526409816</v>
      </c>
      <c r="BK120" s="43">
        <f t="shared" si="166"/>
        <v>9.4664487623711841E-4</v>
      </c>
      <c r="BL120" s="13">
        <f ca="1">SUM(BL121:BL127)</f>
        <v>964.45333333333338</v>
      </c>
      <c r="BM120" s="13">
        <f ca="1">SUM(BM121:BM127)</f>
        <v>841022.37</v>
      </c>
      <c r="BN120" s="13">
        <f t="shared" si="229"/>
        <v>1173.162767355514</v>
      </c>
      <c r="BO120" s="43">
        <f t="shared" si="167"/>
        <v>1.0905237686549733E-5</v>
      </c>
      <c r="BP120" s="13">
        <f ca="1">SUM(BP121:BP127)</f>
        <v>795502.69333333336</v>
      </c>
      <c r="BQ120" s="13">
        <f t="shared" si="230"/>
        <v>967650.90533120465</v>
      </c>
      <c r="BR120" s="43">
        <f t="shared" si="168"/>
        <v>0.17550273402403255</v>
      </c>
      <c r="BS120" s="13">
        <f ca="1">SUM(BS121:BS127)</f>
        <v>299605.73333333334</v>
      </c>
      <c r="BT120" s="13">
        <f t="shared" si="231"/>
        <v>364440.95228341245</v>
      </c>
      <c r="BU120" s="43">
        <f t="shared" si="169"/>
        <v>0.26710658013086264</v>
      </c>
      <c r="BV120" s="13">
        <f>SUM(BV121:BV127)</f>
        <v>3510.96</v>
      </c>
      <c r="BW120" s="30">
        <f t="shared" si="232"/>
        <v>4270.7380516159565</v>
      </c>
      <c r="BX120" s="43">
        <f t="shared" si="170"/>
        <v>1.3127947039789864E-5</v>
      </c>
      <c r="BY120" s="13">
        <f ca="1">SUM(BY121:BY127)</f>
        <v>3510.96</v>
      </c>
      <c r="BZ120" s="13">
        <f t="shared" si="233"/>
        <v>4270.7380516159565</v>
      </c>
      <c r="CA120" s="43">
        <f t="shared" si="171"/>
        <v>1.5196970770863775E-5</v>
      </c>
      <c r="CB120" s="13">
        <f ca="1">SUM(CB121:CB127)</f>
        <v>0</v>
      </c>
      <c r="CC120" s="13">
        <f ca="1">SUM(CC121:CC127)</f>
        <v>0</v>
      </c>
      <c r="CD120" s="13">
        <f t="shared" si="234"/>
        <v>0</v>
      </c>
      <c r="CE120" s="43">
        <f t="shared" si="172"/>
        <v>0</v>
      </c>
      <c r="CF120" s="13">
        <f>SUM(CF121:CF127)</f>
        <v>35055587.906666666</v>
      </c>
      <c r="CG120" s="30">
        <f t="shared" si="235"/>
        <v>42641680.108793467</v>
      </c>
      <c r="CH120" s="43">
        <f t="shared" si="173"/>
        <v>0.36121771061818742</v>
      </c>
      <c r="CI120" s="13">
        <f ca="1">SUM(CI121:CI127)</f>
        <v>0</v>
      </c>
      <c r="CJ120" s="13">
        <f t="shared" si="236"/>
        <v>0</v>
      </c>
      <c r="CK120" s="43">
        <f t="shared" si="174"/>
        <v>0</v>
      </c>
      <c r="CL120" s="13">
        <f ca="1">SUM(CL121:CL127)</f>
        <v>179041.33333333334</v>
      </c>
      <c r="CM120" s="13">
        <f t="shared" si="237"/>
        <v>217786.19952341329</v>
      </c>
      <c r="CN120" s="43">
        <f t="shared" si="175"/>
        <v>0.99984363598457204</v>
      </c>
      <c r="CO120" s="13">
        <f ca="1">SUM(CO121:CO127)</f>
        <v>0</v>
      </c>
      <c r="CP120" s="13">
        <f t="shared" si="238"/>
        <v>0</v>
      </c>
      <c r="CQ120" s="43">
        <f t="shared" si="176"/>
        <v>0</v>
      </c>
      <c r="CR120" s="13">
        <f ca="1">SUM(CR121:CR127)</f>
        <v>0</v>
      </c>
      <c r="CS120" s="13">
        <f t="shared" si="239"/>
        <v>0</v>
      </c>
      <c r="CT120" s="43">
        <f t="shared" si="177"/>
        <v>0</v>
      </c>
      <c r="CU120" s="13">
        <f ca="1">SUM(CU121:CU127)</f>
        <v>2649.333333333333</v>
      </c>
      <c r="CV120" s="13">
        <f t="shared" si="240"/>
        <v>3222.6538263270463</v>
      </c>
      <c r="CW120" s="43">
        <f t="shared" si="178"/>
        <v>5.4427411035698559E-3</v>
      </c>
      <c r="CX120" s="13">
        <f ca="1">SUM(CX121:CX127)</f>
        <v>0</v>
      </c>
      <c r="CY120" s="13">
        <f t="shared" si="241"/>
        <v>0</v>
      </c>
      <c r="CZ120" s="13">
        <f ca="1">SUM(CZ121:CZ127)</f>
        <v>0</v>
      </c>
      <c r="DA120" s="43">
        <f t="shared" si="179"/>
        <v>0</v>
      </c>
      <c r="DB120" s="13">
        <f ca="1">SUM(DB121:DB127)</f>
        <v>0</v>
      </c>
      <c r="DC120" s="13">
        <f t="shared" si="242"/>
        <v>0</v>
      </c>
      <c r="DD120" s="43">
        <f t="shared" si="180"/>
        <v>0</v>
      </c>
      <c r="DE120" s="13">
        <f ca="1">SUM(DE121:DE127)</f>
        <v>0</v>
      </c>
      <c r="DF120" s="13">
        <f t="shared" si="243"/>
        <v>0</v>
      </c>
      <c r="DG120" s="43">
        <f t="shared" si="181"/>
        <v>0</v>
      </c>
      <c r="DH120" s="13">
        <f ca="1">SUM(DH121:DH127)</f>
        <v>0</v>
      </c>
      <c r="DI120" s="13">
        <f ca="1">SUM(DI121:DI127)</f>
        <v>0</v>
      </c>
      <c r="DJ120" s="13"/>
      <c r="DK120" s="43">
        <f t="shared" si="182"/>
        <v>0</v>
      </c>
      <c r="DL120" s="13">
        <f t="shared" ref="DL120:DT120" si="283">SUM(DL121:DL127)</f>
        <v>0</v>
      </c>
      <c r="DM120" s="13">
        <f t="shared" si="244"/>
        <v>0</v>
      </c>
      <c r="DN120" s="13">
        <f t="shared" si="283"/>
        <v>0</v>
      </c>
      <c r="DO120" s="13">
        <f t="shared" si="283"/>
        <v>0</v>
      </c>
      <c r="DP120" s="13">
        <f t="shared" si="283"/>
        <v>0</v>
      </c>
      <c r="DQ120" s="13">
        <f t="shared" si="283"/>
        <v>0</v>
      </c>
      <c r="DR120" s="13">
        <f t="shared" si="283"/>
        <v>0</v>
      </c>
      <c r="DS120" s="13">
        <f t="shared" si="283"/>
        <v>0</v>
      </c>
      <c r="DT120" s="13">
        <f t="shared" si="283"/>
        <v>0</v>
      </c>
      <c r="DU120" s="43">
        <f t="shared" si="183"/>
        <v>0</v>
      </c>
      <c r="DV120" s="13">
        <f ca="1">SUM(DV121:DV127)</f>
        <v>53745.333333333328</v>
      </c>
      <c r="DW120" s="13">
        <f t="shared" si="245"/>
        <v>65375.920022857026</v>
      </c>
      <c r="DX120" s="43">
        <f t="shared" si="184"/>
        <v>2.3758441794204707E-2</v>
      </c>
      <c r="DY120" s="13">
        <f ca="1">SUM(DY121:DY127)</f>
        <v>0</v>
      </c>
      <c r="DZ120" s="13">
        <f t="shared" si="246"/>
        <v>0</v>
      </c>
      <c r="EA120" s="43">
        <f t="shared" si="185"/>
        <v>0</v>
      </c>
      <c r="EB120" s="13">
        <f ca="1">SUM(EB121:EB127)</f>
        <v>0</v>
      </c>
      <c r="EC120" s="13">
        <f t="shared" si="247"/>
        <v>0</v>
      </c>
      <c r="ED120" s="43">
        <f t="shared" si="186"/>
        <v>0</v>
      </c>
      <c r="EE120" s="13">
        <f ca="1">SUM(EE121:EE127)</f>
        <v>0</v>
      </c>
      <c r="EF120" s="13">
        <f t="shared" si="248"/>
        <v>0</v>
      </c>
      <c r="EG120" s="13">
        <f ca="1">SUM(EG121:EG127)</f>
        <v>0</v>
      </c>
      <c r="EH120" s="43">
        <f t="shared" si="187"/>
        <v>0</v>
      </c>
      <c r="EI120" s="13">
        <f ca="1">SUM(EI121:EI127)</f>
        <v>0</v>
      </c>
      <c r="EJ120" s="13">
        <f t="shared" si="249"/>
        <v>0</v>
      </c>
      <c r="EK120" s="43">
        <f t="shared" si="188"/>
        <v>0</v>
      </c>
      <c r="EL120" s="13">
        <f ca="1">SUM(EL121:EL127)</f>
        <v>0</v>
      </c>
      <c r="EM120" s="13">
        <f t="shared" si="250"/>
        <v>0</v>
      </c>
      <c r="EN120" s="43">
        <f t="shared" si="189"/>
        <v>0</v>
      </c>
      <c r="EO120" s="13">
        <f ca="1">SUM(EO121:EO127)</f>
        <v>0</v>
      </c>
      <c r="EP120" s="13">
        <f t="shared" si="251"/>
        <v>0</v>
      </c>
      <c r="EQ120" s="43">
        <f t="shared" si="190"/>
        <v>0</v>
      </c>
      <c r="ER120" s="13">
        <f ca="1">SUM(ER121:ER127)</f>
        <v>67116.799999999988</v>
      </c>
      <c r="ES120" s="13">
        <f t="shared" si="252"/>
        <v>81640.996098701711</v>
      </c>
      <c r="ET120" s="43">
        <f t="shared" si="191"/>
        <v>3.5028896738253386E-2</v>
      </c>
      <c r="EU120" s="13">
        <f ca="1">SUM(EU121:EU127)</f>
        <v>56133.333333333328</v>
      </c>
      <c r="EV120" s="13">
        <f t="shared" si="253"/>
        <v>68280.687513018958</v>
      </c>
      <c r="EW120" s="43">
        <f t="shared" si="192"/>
        <v>3.0588267604764997E-2</v>
      </c>
      <c r="EX120" s="13">
        <f ca="1">SUM(EX121:EX127)</f>
        <v>0</v>
      </c>
      <c r="EY120" s="13">
        <f t="shared" si="254"/>
        <v>0</v>
      </c>
      <c r="EZ120" s="43">
        <f t="shared" si="193"/>
        <v>0</v>
      </c>
      <c r="FA120" s="13">
        <f ca="1">SUM(FA121:FA127)</f>
        <v>0</v>
      </c>
      <c r="FB120" s="13">
        <f t="shared" si="255"/>
        <v>0</v>
      </c>
      <c r="FC120" s="43">
        <f t="shared" si="194"/>
        <v>0</v>
      </c>
      <c r="FD120" s="13">
        <f ca="1">SUM(FD121:FD127)</f>
        <v>2891.2</v>
      </c>
      <c r="FE120" s="13">
        <f ca="1">SUM(FE121:FE127)</f>
        <v>0</v>
      </c>
      <c r="FF120" s="13">
        <f t="shared" si="256"/>
        <v>3516.8608741859925</v>
      </c>
      <c r="FG120" s="43">
        <f t="shared" si="195"/>
        <v>2.2117404925834938E-3</v>
      </c>
      <c r="FH120" s="13">
        <f ca="1">SUM(FH121:FH127)</f>
        <v>0</v>
      </c>
      <c r="FI120" s="13">
        <f t="shared" si="257"/>
        <v>0</v>
      </c>
      <c r="FJ120" s="43">
        <f t="shared" si="196"/>
        <v>0</v>
      </c>
      <c r="FK120" s="13">
        <f ca="1">SUM(FK121:FK127)</f>
        <v>0</v>
      </c>
      <c r="FL120" s="13">
        <f t="shared" si="258"/>
        <v>0</v>
      </c>
      <c r="FM120" s="43">
        <f t="shared" si="197"/>
        <v>0</v>
      </c>
      <c r="FN120" s="13">
        <f ca="1">SUM(FN121:FN127)</f>
        <v>0</v>
      </c>
      <c r="FO120" s="13">
        <f ca="1">SUM(FO121:FO127)</f>
        <v>71551.44</v>
      </c>
      <c r="FP120" s="13"/>
      <c r="FQ120" s="43"/>
      <c r="FR120" s="13">
        <f ca="1">SUM(FR121:FR127)</f>
        <v>34694010.57333333</v>
      </c>
      <c r="FS120" s="13">
        <f t="shared" si="259"/>
        <v>42201856.790934958</v>
      </c>
      <c r="FT120" s="43">
        <f t="shared" si="198"/>
        <v>1</v>
      </c>
      <c r="FU120" s="13">
        <f ca="1">SUM(FU121:FU127)</f>
        <v>87975.906666666662</v>
      </c>
      <c r="FV120" s="12">
        <f t="shared" si="260"/>
        <v>107014.05092246771</v>
      </c>
      <c r="FW120" s="43">
        <f t="shared" si="199"/>
        <v>3.0406859077255618E-3</v>
      </c>
      <c r="FX120" s="13">
        <f ca="1">SUM(FX121:FX127)</f>
        <v>1887417.3333333335</v>
      </c>
      <c r="FY120" s="12">
        <f t="shared" si="261"/>
        <v>2295857.8351066904</v>
      </c>
      <c r="FZ120" s="43">
        <f t="shared" si="200"/>
        <v>1.0730889560780548</v>
      </c>
      <c r="GA120" s="13">
        <f ca="1">SUM(GA121:GA127)</f>
        <v>0</v>
      </c>
      <c r="GB120" s="12">
        <f t="shared" si="262"/>
        <v>0</v>
      </c>
      <c r="GC120" s="43">
        <f t="shared" si="201"/>
        <v>0</v>
      </c>
      <c r="GD120" s="13">
        <f ca="1">SUM(GD121:GD127)</f>
        <v>5711370.5333333332</v>
      </c>
      <c r="GE120" s="12">
        <f t="shared" si="263"/>
        <v>6947321.3775106501</v>
      </c>
      <c r="GF120" s="43">
        <f t="shared" si="202"/>
        <v>0.57312520326679151</v>
      </c>
      <c r="GG120" s="13">
        <f>SUM(GG121:GG127)</f>
        <v>0</v>
      </c>
      <c r="GH120" s="27">
        <f t="shared" si="264"/>
        <v>0</v>
      </c>
      <c r="GI120" s="43">
        <f t="shared" si="203"/>
        <v>0</v>
      </c>
      <c r="GJ120" s="13">
        <f ca="1">SUM(GJ121:GJ127)</f>
        <v>0</v>
      </c>
      <c r="GK120" s="13">
        <f t="shared" si="265"/>
        <v>0</v>
      </c>
      <c r="GL120" s="43">
        <f t="shared" si="204"/>
        <v>0</v>
      </c>
      <c r="GM120" s="13">
        <f ca="1">SUM(GM121:GM127)</f>
        <v>0</v>
      </c>
      <c r="GN120" s="13">
        <f t="shared" si="266"/>
        <v>0</v>
      </c>
      <c r="GO120" s="43">
        <f t="shared" si="205"/>
        <v>0</v>
      </c>
      <c r="GP120" s="13">
        <f ca="1">SUM(GP121:GP127)</f>
        <v>0</v>
      </c>
      <c r="GQ120" s="13"/>
      <c r="GR120" s="40"/>
      <c r="GS120" s="13">
        <f ca="1">SUM(GS121:GS127)</f>
        <v>0</v>
      </c>
      <c r="GT120" s="13">
        <f t="shared" si="267"/>
        <v>0</v>
      </c>
      <c r="GU120" s="43">
        <f t="shared" si="206"/>
        <v>0</v>
      </c>
      <c r="GV120" s="13">
        <f ca="1">SUM(GV121:GV127)</f>
        <v>0</v>
      </c>
      <c r="GW120" s="13">
        <f t="shared" si="268"/>
        <v>0</v>
      </c>
      <c r="GX120" s="56">
        <f t="shared" si="207"/>
        <v>0</v>
      </c>
    </row>
    <row r="121" spans="1:206">
      <c r="A121" s="18">
        <v>40901</v>
      </c>
      <c r="B121" s="3" t="s">
        <v>594</v>
      </c>
      <c r="C121" s="3" t="s">
        <v>410</v>
      </c>
      <c r="D121" s="12">
        <f t="shared" si="278"/>
        <v>1048124.8533333333</v>
      </c>
      <c r="E121" s="12">
        <f t="shared" si="279"/>
        <v>998863.33333333337</v>
      </c>
      <c r="F121" s="13">
        <v>391440</v>
      </c>
      <c r="G121" s="26">
        <f t="shared" si="208"/>
        <v>476148.31924161775</v>
      </c>
      <c r="H121" s="40">
        <f t="shared" si="209"/>
        <v>5.7311745323611069E-3</v>
      </c>
      <c r="I121" s="13">
        <v>328982</v>
      </c>
      <c r="J121" s="13">
        <f t="shared" si="210"/>
        <v>400174.29583268415</v>
      </c>
      <c r="K121" s="40">
        <f t="shared" si="149"/>
        <v>8.8614684908535218E-3</v>
      </c>
      <c r="L121" s="13">
        <v>176148</v>
      </c>
      <c r="M121" s="13">
        <f t="shared" si="211"/>
        <v>214266.74365872797</v>
      </c>
      <c r="N121" s="40">
        <f t="shared" si="150"/>
        <v>5.7311745323611078E-3</v>
      </c>
      <c r="O121" s="13">
        <f ca="1">'13年1-9支出明细'!I116/9*12</f>
        <v>102293.33333333334</v>
      </c>
      <c r="P121" s="13">
        <v>0</v>
      </c>
      <c r="Q121" s="13">
        <f t="shared" si="212"/>
        <v>124429.79444177706</v>
      </c>
      <c r="R121" s="43">
        <f t="shared" si="151"/>
        <v>1.532259433571301E-2</v>
      </c>
      <c r="S121" s="13">
        <f ca="1">'13年1-9支出明细'!K116/9*12</f>
        <v>0</v>
      </c>
      <c r="T121" s="13">
        <f t="shared" si="213"/>
        <v>0</v>
      </c>
      <c r="U121" s="43">
        <f t="shared" si="152"/>
        <v>0</v>
      </c>
      <c r="V121" s="13">
        <f ca="1">'13年1-9支出明细'!L116/9*12</f>
        <v>0</v>
      </c>
      <c r="W121" s="13">
        <f t="shared" si="214"/>
        <v>0</v>
      </c>
      <c r="X121" s="43">
        <f t="shared" si="153"/>
        <v>0</v>
      </c>
      <c r="Y121" s="13">
        <f ca="1">'13年1-9支出明细'!M116/9*12</f>
        <v>0</v>
      </c>
      <c r="Z121" s="13">
        <f t="shared" si="215"/>
        <v>0</v>
      </c>
      <c r="AA121" s="43">
        <f t="shared" si="154"/>
        <v>0</v>
      </c>
      <c r="AB121" s="13">
        <f ca="1">'13年1-9支出明细'!N116/9*12</f>
        <v>0</v>
      </c>
      <c r="AC121" s="13">
        <f t="shared" si="216"/>
        <v>0</v>
      </c>
      <c r="AD121" s="43">
        <f t="shared" si="155"/>
        <v>0</v>
      </c>
      <c r="AE121" s="13">
        <f ca="1">'13年1-9支出明细'!O116/9*12</f>
        <v>0</v>
      </c>
      <c r="AF121" s="13">
        <f t="shared" si="217"/>
        <v>0</v>
      </c>
      <c r="AG121" s="43">
        <f t="shared" si="156"/>
        <v>0</v>
      </c>
      <c r="AH121" s="13">
        <f ca="1">'13年1-9支出明细'!P116/9*12</f>
        <v>0</v>
      </c>
      <c r="AI121" s="13">
        <f t="shared" si="218"/>
        <v>0</v>
      </c>
      <c r="AJ121" s="43">
        <f t="shared" si="157"/>
        <v>0</v>
      </c>
      <c r="AK121" s="13">
        <f ca="1">'13年1-9支出明细'!Q116/9*12</f>
        <v>0</v>
      </c>
      <c r="AL121" s="13">
        <f t="shared" si="219"/>
        <v>0</v>
      </c>
      <c r="AM121" s="43">
        <f t="shared" si="158"/>
        <v>0</v>
      </c>
      <c r="AN121" s="13">
        <f ca="1">'13年1-9支出明细'!R116/9*12</f>
        <v>0</v>
      </c>
      <c r="AO121" s="13">
        <f t="shared" si="220"/>
        <v>0</v>
      </c>
      <c r="AP121" s="43">
        <f t="shared" si="159"/>
        <v>0</v>
      </c>
      <c r="AQ121" s="13">
        <f ca="1">'13年1-9支出明细'!S116/9*12</f>
        <v>0</v>
      </c>
      <c r="AR121" s="13">
        <f t="shared" si="221"/>
        <v>0</v>
      </c>
      <c r="AS121" s="43">
        <f t="shared" si="160"/>
        <v>0</v>
      </c>
      <c r="AT121" s="12">
        <f t="shared" si="222"/>
        <v>20464.146666666667</v>
      </c>
      <c r="AU121" s="31">
        <f t="shared" si="223"/>
        <v>24892.624770200509</v>
      </c>
      <c r="AV121" s="43">
        <f t="shared" si="161"/>
        <v>1.9602645482524598E-4</v>
      </c>
      <c r="AW121" s="13">
        <f ca="1">'13年1-9支出明细'!U116/9*12</f>
        <v>0</v>
      </c>
      <c r="AX121" s="13">
        <f t="shared" si="224"/>
        <v>0</v>
      </c>
      <c r="AY121" s="43">
        <f t="shared" si="162"/>
        <v>0</v>
      </c>
      <c r="AZ121" s="13">
        <f ca="1">'13年1-9支出明细'!V116/9*12</f>
        <v>0</v>
      </c>
      <c r="BA121" s="13">
        <f t="shared" si="225"/>
        <v>0</v>
      </c>
      <c r="BB121" s="43">
        <f t="shared" si="163"/>
        <v>0</v>
      </c>
      <c r="BC121" s="13">
        <f ca="1">'13年1-9支出明细'!W116/9*12</f>
        <v>0</v>
      </c>
      <c r="BD121" s="13">
        <f t="shared" si="226"/>
        <v>0</v>
      </c>
      <c r="BE121" s="43">
        <f t="shared" si="164"/>
        <v>0</v>
      </c>
      <c r="BF121" s="13">
        <f ca="1">'13年1-9支出明细'!X116/9*12</f>
        <v>258.66666666666669</v>
      </c>
      <c r="BG121" s="13">
        <f t="shared" si="227"/>
        <v>314.64259804098998</v>
      </c>
      <c r="BH121" s="43">
        <f t="shared" si="165"/>
        <v>3.8054647218806518E-4</v>
      </c>
      <c r="BI121" s="13">
        <f ca="1">'13年1-9支出明细'!Y116/9*12</f>
        <v>0</v>
      </c>
      <c r="BJ121" s="13">
        <f t="shared" si="228"/>
        <v>0</v>
      </c>
      <c r="BK121" s="43">
        <f t="shared" si="166"/>
        <v>0</v>
      </c>
      <c r="BL121" s="13">
        <f ca="1">'13年1-9支出明细'!Z116/9*12</f>
        <v>0</v>
      </c>
      <c r="BM121" s="13">
        <f ca="1">Sheet2!EP115+Sheet2!V115</f>
        <v>20205.48</v>
      </c>
      <c r="BN121" s="13">
        <f t="shared" si="229"/>
        <v>0</v>
      </c>
      <c r="BO121" s="43">
        <f t="shared" si="167"/>
        <v>0</v>
      </c>
      <c r="BP121" s="13">
        <f ca="1">'13年1-9支出明细'!AB116/9*12</f>
        <v>7183.1466666666656</v>
      </c>
      <c r="BQ121" s="13">
        <f t="shared" si="230"/>
        <v>8737.5925102170495</v>
      </c>
      <c r="BR121" s="43">
        <f t="shared" si="168"/>
        <v>1.5847361542085569E-3</v>
      </c>
      <c r="BS121" s="13">
        <f ca="1">'13年1-9支出明细'!AC116/9*12</f>
        <v>19757.493333333336</v>
      </c>
      <c r="BT121" s="13">
        <f t="shared" si="231"/>
        <v>24033.050385995644</v>
      </c>
      <c r="BU121" s="43">
        <f t="shared" si="169"/>
        <v>1.761433740773425E-2</v>
      </c>
      <c r="BV121" s="12">
        <f t="shared" si="269"/>
        <v>913.06666666666661</v>
      </c>
      <c r="BW121" s="30">
        <f t="shared" si="232"/>
        <v>1110.6559337034532</v>
      </c>
      <c r="BX121" s="43">
        <f t="shared" si="170"/>
        <v>3.4140778715215965E-6</v>
      </c>
      <c r="BY121" s="13">
        <f ca="1">'13年1-9支出明细'!AE116/9*12</f>
        <v>913.06666666666661</v>
      </c>
      <c r="BZ121" s="13">
        <f t="shared" si="233"/>
        <v>1110.6559337034532</v>
      </c>
      <c r="CA121" s="43">
        <f t="shared" si="171"/>
        <v>3.9521519599150522E-6</v>
      </c>
      <c r="CB121" s="13">
        <f ca="1">'13年1-9支出明细'!AF116/9*12</f>
        <v>0</v>
      </c>
      <c r="CC121" s="13">
        <f ca="1">Sheet2!BP115+Sheet2!ET115</f>
        <v>0</v>
      </c>
      <c r="CD121" s="13">
        <f t="shared" si="234"/>
        <v>0</v>
      </c>
      <c r="CE121" s="43">
        <f t="shared" si="172"/>
        <v>0</v>
      </c>
      <c r="CF121" s="12">
        <f t="shared" ref="CF121:CF135" si="284">CI121+CL121+CO121+CR121+CU121+CX121++DB121+DE121+DH121+DL121+DV121+DY121+EI121+EL121+EO121+ER121+EU121+EX121+FA121+FD121+FE121+FH121+FK121+FN121+FR121</f>
        <v>6908.1333333333332</v>
      </c>
      <c r="CG121" s="30">
        <f t="shared" si="235"/>
        <v>8403.0657974751211</v>
      </c>
      <c r="CH121" s="43">
        <f t="shared" si="173"/>
        <v>7.118237794087331E-5</v>
      </c>
      <c r="CI121" s="13">
        <f ca="1">'13年1-9支出明细'!AI116/9*12</f>
        <v>0</v>
      </c>
      <c r="CJ121" s="13">
        <f t="shared" si="236"/>
        <v>0</v>
      </c>
      <c r="CK121" s="43">
        <f t="shared" si="174"/>
        <v>0</v>
      </c>
      <c r="CL121" s="13">
        <f ca="1">'13年1-9支出明细'!AJ116/9*12</f>
        <v>0</v>
      </c>
      <c r="CM121" s="13">
        <f t="shared" si="237"/>
        <v>0</v>
      </c>
      <c r="CN121" s="43">
        <f t="shared" si="175"/>
        <v>0</v>
      </c>
      <c r="CO121" s="13">
        <f ca="1">'13年1-9支出明细'!AK116/9*12</f>
        <v>0</v>
      </c>
      <c r="CP121" s="13">
        <f t="shared" si="238"/>
        <v>0</v>
      </c>
      <c r="CQ121" s="43">
        <f t="shared" si="176"/>
        <v>0</v>
      </c>
      <c r="CR121" s="13">
        <f ca="1">'13年1-9支出明细'!AL116/9*12</f>
        <v>0</v>
      </c>
      <c r="CS121" s="13">
        <f t="shared" si="239"/>
        <v>0</v>
      </c>
      <c r="CT121" s="43">
        <f t="shared" si="177"/>
        <v>0</v>
      </c>
      <c r="CU121" s="13">
        <f ca="1">'13年1-9支出明细'!AM116/9*12</f>
        <v>0</v>
      </c>
      <c r="CV121" s="13">
        <f t="shared" si="240"/>
        <v>0</v>
      </c>
      <c r="CW121" s="43">
        <f t="shared" si="178"/>
        <v>0</v>
      </c>
      <c r="CX121" s="13">
        <f ca="1">'13年1-9支出明细'!AN116/9*12</f>
        <v>0</v>
      </c>
      <c r="CY121" s="13">
        <f t="shared" si="241"/>
        <v>0</v>
      </c>
      <c r="CZ121" s="14">
        <f t="shared" ref="CZ121:CZ135" si="285">DB121+DE121+DH121+DI121</f>
        <v>0</v>
      </c>
      <c r="DA121" s="43">
        <f t="shared" si="179"/>
        <v>0</v>
      </c>
      <c r="DB121" s="13">
        <f ca="1">'13年1-9支出明细'!AP116/9*12</f>
        <v>0</v>
      </c>
      <c r="DC121" s="13">
        <f t="shared" si="242"/>
        <v>0</v>
      </c>
      <c r="DD121" s="43">
        <f t="shared" si="180"/>
        <v>0</v>
      </c>
      <c r="DE121" s="13">
        <f ca="1">'13年1-9支出明细'!AQ116/9*12</f>
        <v>0</v>
      </c>
      <c r="DF121" s="13">
        <f t="shared" si="243"/>
        <v>0</v>
      </c>
      <c r="DG121" s="43">
        <f t="shared" si="181"/>
        <v>0</v>
      </c>
      <c r="DH121" s="13">
        <f ca="1">'13年1-9支出明细'!AR116/9*12</f>
        <v>0</v>
      </c>
      <c r="DI121" s="13">
        <f ca="1">Sheet2!DK115+Sheet2!AH115</f>
        <v>0</v>
      </c>
      <c r="DJ121" s="13"/>
      <c r="DK121" s="43">
        <f t="shared" si="182"/>
        <v>0</v>
      </c>
      <c r="DL121" s="13">
        <f ca="1">'13年1-9支出明细'!AT116/9*12</f>
        <v>0</v>
      </c>
      <c r="DM121" s="13">
        <f t="shared" si="244"/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43">
        <f t="shared" si="183"/>
        <v>0</v>
      </c>
      <c r="DV121" s="13">
        <f ca="1">'13年1-9支出明细'!BB116/9*12</f>
        <v>0</v>
      </c>
      <c r="DW121" s="13">
        <f t="shared" si="245"/>
        <v>0</v>
      </c>
      <c r="DX121" s="43">
        <f t="shared" si="184"/>
        <v>0</v>
      </c>
      <c r="DY121" s="13">
        <f ca="1">'13年1-9支出明细'!BC116/9*12</f>
        <v>0</v>
      </c>
      <c r="DZ121" s="13">
        <f t="shared" si="246"/>
        <v>0</v>
      </c>
      <c r="EA121" s="43">
        <f t="shared" si="185"/>
        <v>0</v>
      </c>
      <c r="EB121" s="13">
        <f ca="1">'13年1-9支出明细'!BD116/9*12</f>
        <v>0</v>
      </c>
      <c r="EC121" s="13">
        <f t="shared" si="247"/>
        <v>0</v>
      </c>
      <c r="ED121" s="43">
        <f t="shared" si="186"/>
        <v>0</v>
      </c>
      <c r="EE121" s="13">
        <f ca="1">'13年1-9支出明细'!BE116/9*12</f>
        <v>0</v>
      </c>
      <c r="EF121" s="13">
        <f t="shared" si="248"/>
        <v>0</v>
      </c>
      <c r="EG121" s="13">
        <f ca="1">Sheet2!DZ115+Sheet2!AV115</f>
        <v>0</v>
      </c>
      <c r="EH121" s="43">
        <f t="shared" si="187"/>
        <v>0</v>
      </c>
      <c r="EI121" s="13">
        <f ca="1">'13年1-9支出明细'!BG116/9*12</f>
        <v>0</v>
      </c>
      <c r="EJ121" s="13">
        <f t="shared" si="249"/>
        <v>0</v>
      </c>
      <c r="EK121" s="43">
        <f t="shared" si="188"/>
        <v>0</v>
      </c>
      <c r="EL121" s="13">
        <f ca="1">'13年1-9支出明细'!BH116/9*12</f>
        <v>0</v>
      </c>
      <c r="EM121" s="13">
        <f t="shared" si="250"/>
        <v>0</v>
      </c>
      <c r="EN121" s="43">
        <f t="shared" si="189"/>
        <v>0</v>
      </c>
      <c r="EO121" s="13">
        <f ca="1">'13年1-9支出明细'!BI116/9*12</f>
        <v>0</v>
      </c>
      <c r="EP121" s="13">
        <f t="shared" si="251"/>
        <v>0</v>
      </c>
      <c r="EQ121" s="43">
        <f t="shared" si="190"/>
        <v>0</v>
      </c>
      <c r="ER121" s="13">
        <f ca="1">'13年1-9支出明细'!BJ116/9*12</f>
        <v>5622</v>
      </c>
      <c r="ES121" s="13">
        <f t="shared" si="252"/>
        <v>6838.6109002053308</v>
      </c>
      <c r="ET121" s="43">
        <f t="shared" si="191"/>
        <v>2.9341753102421538E-3</v>
      </c>
      <c r="EU121" s="13">
        <f ca="1">'13年1-9支出明细'!BK116/9*12</f>
        <v>0</v>
      </c>
      <c r="EV121" s="13">
        <f t="shared" si="253"/>
        <v>0</v>
      </c>
      <c r="EW121" s="43">
        <f t="shared" si="192"/>
        <v>0</v>
      </c>
      <c r="EX121" s="13">
        <f ca="1">'13年1-9支出明细'!BL116/9*12</f>
        <v>0</v>
      </c>
      <c r="EY121" s="13">
        <f t="shared" si="254"/>
        <v>0</v>
      </c>
      <c r="EZ121" s="43">
        <f t="shared" si="193"/>
        <v>0</v>
      </c>
      <c r="FA121" s="13">
        <f ca="1">'13年1-9支出明细'!BM116/9*12</f>
        <v>0</v>
      </c>
      <c r="FB121" s="13">
        <f t="shared" si="255"/>
        <v>0</v>
      </c>
      <c r="FC121" s="43">
        <f t="shared" si="194"/>
        <v>0</v>
      </c>
      <c r="FD121" s="13">
        <f ca="1">'13年1-9支出明细'!BN116/9*12</f>
        <v>1286.1333333333332</v>
      </c>
      <c r="FE121" s="13">
        <f ca="1">Sheet2!EX115+Sheet2!BF115</f>
        <v>0</v>
      </c>
      <c r="FF121" s="13">
        <f t="shared" si="256"/>
        <v>1564.454897269788</v>
      </c>
      <c r="FG121" s="43">
        <f t="shared" si="195"/>
        <v>9.8387976348738161E-4</v>
      </c>
      <c r="FH121" s="13">
        <f ca="1">'13年1-9支出明细'!BP116/9*12</f>
        <v>0</v>
      </c>
      <c r="FI121" s="13">
        <f t="shared" si="257"/>
        <v>0</v>
      </c>
      <c r="FJ121" s="43">
        <f t="shared" si="196"/>
        <v>0</v>
      </c>
      <c r="FK121" s="13">
        <f ca="1">'13年1-9支出明细'!BQ116/9*12</f>
        <v>0</v>
      </c>
      <c r="FL121" s="13">
        <f t="shared" si="258"/>
        <v>0</v>
      </c>
      <c r="FM121" s="43">
        <f t="shared" si="197"/>
        <v>0</v>
      </c>
      <c r="FN121" s="13">
        <f ca="1">'13年1-9支出明细'!BR116/9*12</f>
        <v>0</v>
      </c>
      <c r="FO121" s="13">
        <f ca="1">Sheet2!FC31+Sheet2!BJ31</f>
        <v>0</v>
      </c>
      <c r="FP121" s="13"/>
      <c r="FQ121" s="43"/>
      <c r="FR121" s="13">
        <f ca="1">'13年1-9支出明细'!BT116/9*12</f>
        <v>0</v>
      </c>
      <c r="FS121" s="13">
        <f t="shared" si="259"/>
        <v>0</v>
      </c>
      <c r="FT121" s="43">
        <f t="shared" si="198"/>
        <v>0</v>
      </c>
      <c r="FU121" s="12">
        <f ca="1">'13年1-9支出明细'!BU116/9*12</f>
        <v>20976.173333333332</v>
      </c>
      <c r="FV121" s="12">
        <f t="shared" si="260"/>
        <v>25515.45492741546</v>
      </c>
      <c r="FW121" s="43">
        <f t="shared" si="199"/>
        <v>7.2499343364928158E-4</v>
      </c>
      <c r="FX121" s="12">
        <f ca="1">'13年1-9支出明细'!BV116/9*12</f>
        <v>0</v>
      </c>
      <c r="FY121" s="12">
        <f t="shared" si="261"/>
        <v>0</v>
      </c>
      <c r="FZ121" s="43">
        <f t="shared" si="200"/>
        <v>0</v>
      </c>
      <c r="GA121" s="12">
        <f ca="1">'13年1-9支出明细'!BW116/9*12</f>
        <v>0</v>
      </c>
      <c r="GB121" s="12">
        <f t="shared" si="262"/>
        <v>0</v>
      </c>
      <c r="GC121" s="43">
        <f t="shared" si="201"/>
        <v>0</v>
      </c>
      <c r="GD121" s="12">
        <f ca="1">'13年1-9支出明细'!BX116/9*12</f>
        <v>0</v>
      </c>
      <c r="GE121" s="12">
        <f t="shared" si="263"/>
        <v>0</v>
      </c>
      <c r="GF121" s="43">
        <f t="shared" si="202"/>
        <v>0</v>
      </c>
      <c r="GG121" s="27">
        <f t="shared" ref="GG121:GG135" si="286">GJ121+GM121+GP121+GS121+GV121</f>
        <v>0</v>
      </c>
      <c r="GH121" s="27">
        <f t="shared" si="264"/>
        <v>0</v>
      </c>
      <c r="GI121" s="43">
        <f t="shared" si="203"/>
        <v>0</v>
      </c>
      <c r="GJ121" s="13">
        <f ca="1">'13年1-9支出明细'!BZ116/9*12</f>
        <v>0</v>
      </c>
      <c r="GK121" s="13">
        <f t="shared" si="265"/>
        <v>0</v>
      </c>
      <c r="GL121" s="43">
        <f t="shared" si="204"/>
        <v>0</v>
      </c>
      <c r="GM121" s="13">
        <f ca="1">'13年1-9支出明细'!CA116/9*12</f>
        <v>0</v>
      </c>
      <c r="GN121" s="13">
        <f t="shared" si="266"/>
        <v>0</v>
      </c>
      <c r="GO121" s="43">
        <f t="shared" si="205"/>
        <v>0</v>
      </c>
      <c r="GP121" s="13">
        <f ca="1">'13年1-9支出明细'!CB116/9*12</f>
        <v>0</v>
      </c>
      <c r="GQ121" s="13"/>
      <c r="GR121" s="40"/>
      <c r="GS121" s="13">
        <f ca="1">'13年1-9支出明细'!CC116/9*12</f>
        <v>0</v>
      </c>
      <c r="GT121" s="13">
        <f t="shared" si="267"/>
        <v>0</v>
      </c>
      <c r="GU121" s="43">
        <f t="shared" si="206"/>
        <v>0</v>
      </c>
      <c r="GV121" s="13">
        <f ca="1">'13年1-9支出明细'!CD116/9*12</f>
        <v>0</v>
      </c>
      <c r="GW121" s="13">
        <f t="shared" si="268"/>
        <v>0</v>
      </c>
      <c r="GX121" s="56">
        <f t="shared" si="207"/>
        <v>0</v>
      </c>
    </row>
    <row r="122" spans="1:206">
      <c r="A122" s="18">
        <v>40902</v>
      </c>
      <c r="B122" s="3" t="s">
        <v>595</v>
      </c>
      <c r="C122" s="3" t="s">
        <v>411</v>
      </c>
      <c r="D122" s="12">
        <f t="shared" si="278"/>
        <v>2098326.1466666665</v>
      </c>
      <c r="E122" s="12">
        <f t="shared" si="279"/>
        <v>1417851.3333333333</v>
      </c>
      <c r="F122" s="13">
        <v>651120</v>
      </c>
      <c r="G122" s="26">
        <f t="shared" si="208"/>
        <v>792023.53776977863</v>
      </c>
      <c r="H122" s="40">
        <f t="shared" si="209"/>
        <v>9.5332167420574387E-3</v>
      </c>
      <c r="I122" s="13">
        <v>257694</v>
      </c>
      <c r="J122" s="13">
        <f t="shared" si="210"/>
        <v>313459.44456021208</v>
      </c>
      <c r="K122" s="40">
        <f t="shared" si="149"/>
        <v>6.9412528991920752E-3</v>
      </c>
      <c r="L122" s="13">
        <v>293004</v>
      </c>
      <c r="M122" s="13">
        <f t="shared" si="211"/>
        <v>356410.59199640038</v>
      </c>
      <c r="N122" s="40">
        <f t="shared" si="150"/>
        <v>9.5332167420574404E-3</v>
      </c>
      <c r="O122" s="13">
        <f ca="1">'13年1-9支出明细'!I117/9*12</f>
        <v>102293.33333333334</v>
      </c>
      <c r="P122" s="13">
        <v>0</v>
      </c>
      <c r="Q122" s="13">
        <f t="shared" si="212"/>
        <v>124429.79444177706</v>
      </c>
      <c r="R122" s="43">
        <f t="shared" si="151"/>
        <v>1.532259433571301E-2</v>
      </c>
      <c r="S122" s="13">
        <f ca="1">'13年1-9支出明细'!K117/9*12</f>
        <v>0</v>
      </c>
      <c r="T122" s="13">
        <f t="shared" si="213"/>
        <v>0</v>
      </c>
      <c r="U122" s="43">
        <f t="shared" si="152"/>
        <v>0</v>
      </c>
      <c r="V122" s="13">
        <f ca="1">'13年1-9支出明细'!L117/9*12</f>
        <v>0</v>
      </c>
      <c r="W122" s="13">
        <f t="shared" si="214"/>
        <v>0</v>
      </c>
      <c r="X122" s="43">
        <f t="shared" si="153"/>
        <v>0</v>
      </c>
      <c r="Y122" s="13">
        <f ca="1">'13年1-9支出明细'!M117/9*12</f>
        <v>0</v>
      </c>
      <c r="Z122" s="13">
        <f t="shared" si="215"/>
        <v>0</v>
      </c>
      <c r="AA122" s="43">
        <f t="shared" si="154"/>
        <v>0</v>
      </c>
      <c r="AB122" s="13">
        <f ca="1">'13年1-9支出明细'!N117/9*12</f>
        <v>0</v>
      </c>
      <c r="AC122" s="13">
        <f t="shared" si="216"/>
        <v>0</v>
      </c>
      <c r="AD122" s="43">
        <f t="shared" si="155"/>
        <v>0</v>
      </c>
      <c r="AE122" s="13">
        <f ca="1">'13年1-9支出明细'!O117/9*12</f>
        <v>0</v>
      </c>
      <c r="AF122" s="13">
        <f t="shared" si="217"/>
        <v>0</v>
      </c>
      <c r="AG122" s="43">
        <f t="shared" si="156"/>
        <v>0</v>
      </c>
      <c r="AH122" s="13">
        <f ca="1">'13年1-9支出明细'!P117/9*12</f>
        <v>0</v>
      </c>
      <c r="AI122" s="13">
        <f t="shared" si="218"/>
        <v>0</v>
      </c>
      <c r="AJ122" s="43">
        <f t="shared" si="157"/>
        <v>0</v>
      </c>
      <c r="AK122" s="13">
        <f ca="1">'13年1-9支出明细'!Q117/9*12</f>
        <v>0</v>
      </c>
      <c r="AL122" s="13">
        <f t="shared" si="219"/>
        <v>0</v>
      </c>
      <c r="AM122" s="43">
        <f t="shared" si="158"/>
        <v>0</v>
      </c>
      <c r="AN122" s="13">
        <f ca="1">'13年1-9支出明细'!R117/9*12</f>
        <v>0</v>
      </c>
      <c r="AO122" s="13">
        <f t="shared" si="220"/>
        <v>0</v>
      </c>
      <c r="AP122" s="43">
        <f t="shared" si="159"/>
        <v>0</v>
      </c>
      <c r="AQ122" s="13">
        <f ca="1">'13年1-9支出明细'!S117/9*12</f>
        <v>113740</v>
      </c>
      <c r="AR122" s="13">
        <f t="shared" si="221"/>
        <v>138353.54033962192</v>
      </c>
      <c r="AS122" s="43">
        <f t="shared" si="160"/>
        <v>2.2915253854835674E-2</v>
      </c>
      <c r="AT122" s="12">
        <f t="shared" si="222"/>
        <v>638529.43999999994</v>
      </c>
      <c r="AU122" s="31">
        <f t="shared" si="223"/>
        <v>776708.35796620511</v>
      </c>
      <c r="AV122" s="43">
        <f t="shared" si="161"/>
        <v>6.1164857965288364E-3</v>
      </c>
      <c r="AW122" s="13">
        <f ca="1">'13年1-9支出明细'!U117/9*12</f>
        <v>0</v>
      </c>
      <c r="AX122" s="13">
        <f t="shared" si="224"/>
        <v>0</v>
      </c>
      <c r="AY122" s="43">
        <f t="shared" si="162"/>
        <v>0</v>
      </c>
      <c r="AZ122" s="13">
        <f ca="1">'13年1-9支出明细'!V117/9*12</f>
        <v>0</v>
      </c>
      <c r="BA122" s="13">
        <f t="shared" si="225"/>
        <v>0</v>
      </c>
      <c r="BB122" s="43">
        <f t="shared" si="163"/>
        <v>0</v>
      </c>
      <c r="BC122" s="13">
        <f ca="1">'13年1-9支出明细'!W117/9*12</f>
        <v>0</v>
      </c>
      <c r="BD122" s="13">
        <f t="shared" si="226"/>
        <v>0</v>
      </c>
      <c r="BE122" s="43">
        <f t="shared" si="164"/>
        <v>0</v>
      </c>
      <c r="BF122" s="13">
        <f ca="1">'13年1-9支出明细'!X117/9*12</f>
        <v>0</v>
      </c>
      <c r="BG122" s="13">
        <f t="shared" si="227"/>
        <v>0</v>
      </c>
      <c r="BH122" s="43">
        <f t="shared" si="165"/>
        <v>0</v>
      </c>
      <c r="BI122" s="13">
        <f ca="1">'13年1-9支出明细'!Y117/9*12</f>
        <v>0</v>
      </c>
      <c r="BJ122" s="13">
        <f t="shared" si="228"/>
        <v>0</v>
      </c>
      <c r="BK122" s="43">
        <f t="shared" si="166"/>
        <v>0</v>
      </c>
      <c r="BL122" s="13">
        <f ca="1">'13年1-9支出明细'!Z117/9*12</f>
        <v>0</v>
      </c>
      <c r="BM122" s="13">
        <f ca="1">Sheet2!EP116+Sheet2!V116</f>
        <v>638529.43999999994</v>
      </c>
      <c r="BN122" s="13">
        <f t="shared" si="229"/>
        <v>0</v>
      </c>
      <c r="BO122" s="43">
        <f t="shared" si="167"/>
        <v>0</v>
      </c>
      <c r="BP122" s="13">
        <f ca="1">'13年1-9支出明细'!AB117/9*12</f>
        <v>590878.44000000006</v>
      </c>
      <c r="BQ122" s="13">
        <f t="shared" si="230"/>
        <v>718745.59595879086</v>
      </c>
      <c r="BR122" s="43">
        <f t="shared" si="168"/>
        <v>0.13035880653191245</v>
      </c>
      <c r="BS122" s="13">
        <f ca="1">'13年1-9支出明细'!AC117/9*12</f>
        <v>260494.14666666667</v>
      </c>
      <c r="BT122" s="13">
        <f t="shared" si="231"/>
        <v>316865.54799614951</v>
      </c>
      <c r="BU122" s="43">
        <f t="shared" si="169"/>
        <v>0.23223754727960486</v>
      </c>
      <c r="BV122" s="12">
        <f t="shared" si="269"/>
        <v>283.20000000000005</v>
      </c>
      <c r="BW122" s="30">
        <f t="shared" si="232"/>
        <v>344.48498878302206</v>
      </c>
      <c r="BX122" s="43">
        <f t="shared" si="170"/>
        <v>1.0589225173936729E-6</v>
      </c>
      <c r="BY122" s="13">
        <f ca="1">'13年1-9支出明细'!AE117/9*12</f>
        <v>283.20000000000005</v>
      </c>
      <c r="BZ122" s="13">
        <f t="shared" si="233"/>
        <v>344.48498878302206</v>
      </c>
      <c r="CA122" s="43">
        <f t="shared" si="171"/>
        <v>1.2258134875671105E-6</v>
      </c>
      <c r="CB122" s="13">
        <f ca="1">'13年1-9支出明细'!AF117/9*12</f>
        <v>0</v>
      </c>
      <c r="CC122" s="13">
        <f ca="1">Sheet2!BP116+Sheet2!ET116</f>
        <v>0</v>
      </c>
      <c r="CD122" s="13">
        <f t="shared" si="234"/>
        <v>0</v>
      </c>
      <c r="CE122" s="43">
        <f t="shared" si="172"/>
        <v>0</v>
      </c>
      <c r="CF122" s="12">
        <f t="shared" si="284"/>
        <v>8825.8666666666668</v>
      </c>
      <c r="CG122" s="30">
        <f t="shared" si="235"/>
        <v>10735.800069446026</v>
      </c>
      <c r="CH122" s="43">
        <f t="shared" si="173"/>
        <v>9.0942972060337914E-5</v>
      </c>
      <c r="CI122" s="13">
        <f ca="1">'13年1-9支出明细'!AI117/9*12</f>
        <v>0</v>
      </c>
      <c r="CJ122" s="13">
        <f t="shared" si="236"/>
        <v>0</v>
      </c>
      <c r="CK122" s="43">
        <f t="shared" si="174"/>
        <v>0</v>
      </c>
      <c r="CL122" s="13">
        <f ca="1">'13年1-9支出明细'!AJ117/9*12</f>
        <v>0</v>
      </c>
      <c r="CM122" s="13">
        <f t="shared" si="237"/>
        <v>0</v>
      </c>
      <c r="CN122" s="43">
        <f t="shared" si="175"/>
        <v>0</v>
      </c>
      <c r="CO122" s="13">
        <f ca="1">'13年1-9支出明细'!AK117/9*12</f>
        <v>0</v>
      </c>
      <c r="CP122" s="13">
        <f t="shared" si="238"/>
        <v>0</v>
      </c>
      <c r="CQ122" s="43">
        <f t="shared" si="176"/>
        <v>0</v>
      </c>
      <c r="CR122" s="13">
        <f ca="1">'13年1-9支出明细'!AL117/9*12</f>
        <v>0</v>
      </c>
      <c r="CS122" s="13">
        <f t="shared" si="239"/>
        <v>0</v>
      </c>
      <c r="CT122" s="43">
        <f t="shared" si="177"/>
        <v>0</v>
      </c>
      <c r="CU122" s="13">
        <f ca="1">'13年1-9支出明细'!AM117/9*12</f>
        <v>0</v>
      </c>
      <c r="CV122" s="13">
        <f t="shared" si="240"/>
        <v>0</v>
      </c>
      <c r="CW122" s="43">
        <f t="shared" si="178"/>
        <v>0</v>
      </c>
      <c r="CX122" s="13">
        <f ca="1">'13年1-9支出明细'!AN117/9*12</f>
        <v>0</v>
      </c>
      <c r="CY122" s="13">
        <f t="shared" si="241"/>
        <v>0</v>
      </c>
      <c r="CZ122" s="14">
        <f t="shared" si="285"/>
        <v>0</v>
      </c>
      <c r="DA122" s="43">
        <f t="shared" si="179"/>
        <v>0</v>
      </c>
      <c r="DB122" s="13">
        <f ca="1">'13年1-9支出明细'!AP117/9*12</f>
        <v>0</v>
      </c>
      <c r="DC122" s="13">
        <f t="shared" si="242"/>
        <v>0</v>
      </c>
      <c r="DD122" s="43">
        <f t="shared" si="180"/>
        <v>0</v>
      </c>
      <c r="DE122" s="13">
        <f ca="1">'13年1-9支出明细'!AQ117/9*12</f>
        <v>0</v>
      </c>
      <c r="DF122" s="13">
        <f t="shared" si="243"/>
        <v>0</v>
      </c>
      <c r="DG122" s="43">
        <f t="shared" si="181"/>
        <v>0</v>
      </c>
      <c r="DH122" s="13">
        <f ca="1">'13年1-9支出明细'!AR117/9*12</f>
        <v>0</v>
      </c>
      <c r="DI122" s="13">
        <f ca="1">Sheet2!DK116+Sheet2!AH116</f>
        <v>0</v>
      </c>
      <c r="DJ122" s="13"/>
      <c r="DK122" s="43">
        <f t="shared" si="182"/>
        <v>0</v>
      </c>
      <c r="DL122" s="13">
        <f ca="1">'13年1-9支出明细'!AT117/9*12</f>
        <v>0</v>
      </c>
      <c r="DM122" s="13">
        <f t="shared" si="244"/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43">
        <f t="shared" si="183"/>
        <v>0</v>
      </c>
      <c r="DV122" s="13">
        <f ca="1">'13年1-9支出明细'!BB117/9*12</f>
        <v>0</v>
      </c>
      <c r="DW122" s="13">
        <f t="shared" si="245"/>
        <v>0</v>
      </c>
      <c r="DX122" s="43">
        <f t="shared" si="184"/>
        <v>0</v>
      </c>
      <c r="DY122" s="13">
        <f ca="1">'13年1-9支出明细'!BC117/9*12</f>
        <v>0</v>
      </c>
      <c r="DZ122" s="13">
        <f t="shared" si="246"/>
        <v>0</v>
      </c>
      <c r="EA122" s="43">
        <f t="shared" si="185"/>
        <v>0</v>
      </c>
      <c r="EB122" s="13">
        <f ca="1">'13年1-9支出明细'!BD117/9*12</f>
        <v>0</v>
      </c>
      <c r="EC122" s="13">
        <f t="shared" si="247"/>
        <v>0</v>
      </c>
      <c r="ED122" s="43">
        <f t="shared" si="186"/>
        <v>0</v>
      </c>
      <c r="EE122" s="13">
        <f ca="1">'13年1-9支出明细'!BE117/9*12</f>
        <v>0</v>
      </c>
      <c r="EF122" s="13">
        <f t="shared" si="248"/>
        <v>0</v>
      </c>
      <c r="EG122" s="13">
        <v>0</v>
      </c>
      <c r="EH122" s="43">
        <f t="shared" si="187"/>
        <v>0</v>
      </c>
      <c r="EI122" s="13">
        <f ca="1">'13年1-9支出明细'!BG117/9*12</f>
        <v>0</v>
      </c>
      <c r="EJ122" s="13">
        <f t="shared" si="249"/>
        <v>0</v>
      </c>
      <c r="EK122" s="43">
        <f t="shared" si="188"/>
        <v>0</v>
      </c>
      <c r="EL122" s="13">
        <f ca="1">'13年1-9支出明细'!BH117/9*12</f>
        <v>0</v>
      </c>
      <c r="EM122" s="13">
        <f t="shared" si="250"/>
        <v>0</v>
      </c>
      <c r="EN122" s="43">
        <f t="shared" si="189"/>
        <v>0</v>
      </c>
      <c r="EO122" s="13">
        <f ca="1">'13年1-9支出明细'!BI117/9*12</f>
        <v>0</v>
      </c>
      <c r="EP122" s="13">
        <f t="shared" si="251"/>
        <v>0</v>
      </c>
      <c r="EQ122" s="43">
        <f t="shared" si="190"/>
        <v>0</v>
      </c>
      <c r="ER122" s="13">
        <f ca="1">'13年1-9支出明细'!BJ117/9*12</f>
        <v>7573.333333333333</v>
      </c>
      <c r="ES122" s="13">
        <f t="shared" si="252"/>
        <v>9212.2162725403232</v>
      </c>
      <c r="ET122" s="43">
        <f t="shared" si="191"/>
        <v>3.9525947497155061E-3</v>
      </c>
      <c r="EU122" s="13">
        <f ca="1">'13年1-9支出明细'!BK117/9*12</f>
        <v>0</v>
      </c>
      <c r="EV122" s="13">
        <f t="shared" si="253"/>
        <v>0</v>
      </c>
      <c r="EW122" s="43">
        <f t="shared" si="192"/>
        <v>0</v>
      </c>
      <c r="EX122" s="13">
        <f ca="1">'13年1-9支出明细'!BL117/9*12</f>
        <v>0</v>
      </c>
      <c r="EY122" s="13">
        <f t="shared" si="254"/>
        <v>0</v>
      </c>
      <c r="EZ122" s="43">
        <f t="shared" si="193"/>
        <v>0</v>
      </c>
      <c r="FA122" s="13">
        <f ca="1">'13年1-9支出明细'!BM117/9*12</f>
        <v>0</v>
      </c>
      <c r="FB122" s="13">
        <f t="shared" si="255"/>
        <v>0</v>
      </c>
      <c r="FC122" s="43">
        <f t="shared" si="194"/>
        <v>0</v>
      </c>
      <c r="FD122" s="13">
        <f ca="1">'13年1-9支出明细'!BN117/9*12</f>
        <v>1252.5333333333333</v>
      </c>
      <c r="FE122" s="13">
        <f ca="1">Sheet2!EX116+Sheet2!BF116</f>
        <v>0</v>
      </c>
      <c r="FF122" s="13">
        <f t="shared" si="256"/>
        <v>1523.5837969057009</v>
      </c>
      <c r="FG122" s="43">
        <f t="shared" si="195"/>
        <v>9.581760831640538E-4</v>
      </c>
      <c r="FH122" s="13">
        <f ca="1">'13年1-9支出明细'!BP117/9*12</f>
        <v>0</v>
      </c>
      <c r="FI122" s="13">
        <f t="shared" si="257"/>
        <v>0</v>
      </c>
      <c r="FJ122" s="43">
        <f t="shared" si="196"/>
        <v>0</v>
      </c>
      <c r="FK122" s="13">
        <f ca="1">'13年1-9支出明细'!BQ117/9*12</f>
        <v>0</v>
      </c>
      <c r="FL122" s="13">
        <f t="shared" si="258"/>
        <v>0</v>
      </c>
      <c r="FM122" s="43">
        <f t="shared" si="197"/>
        <v>0</v>
      </c>
      <c r="FN122" s="13">
        <f ca="1">'13年1-9支出明细'!BR117/9*12</f>
        <v>0</v>
      </c>
      <c r="FO122" s="13">
        <f ca="1">Sheet2!FC32+Sheet2!BJ32</f>
        <v>5000</v>
      </c>
      <c r="FP122" s="13"/>
      <c r="FQ122" s="43"/>
      <c r="FR122" s="13">
        <f ca="1">'13年1-9支出明细'!BT117/9*12</f>
        <v>0</v>
      </c>
      <c r="FS122" s="13">
        <f t="shared" si="259"/>
        <v>0</v>
      </c>
      <c r="FT122" s="43">
        <f t="shared" si="198"/>
        <v>0</v>
      </c>
      <c r="FU122" s="12">
        <f ca="1">'13年1-9支出明细'!BU117/9*12</f>
        <v>32836.306666666671</v>
      </c>
      <c r="FV122" s="12">
        <f t="shared" si="260"/>
        <v>39942.142421407269</v>
      </c>
      <c r="FW122" s="43">
        <f t="shared" si="199"/>
        <v>1.1349118039941572E-3</v>
      </c>
      <c r="FX122" s="12">
        <f ca="1">'13年1-9支出明细'!BV117/9*12</f>
        <v>0</v>
      </c>
      <c r="FY122" s="12">
        <f t="shared" si="261"/>
        <v>0</v>
      </c>
      <c r="FZ122" s="43">
        <f t="shared" si="200"/>
        <v>0</v>
      </c>
      <c r="GA122" s="12">
        <f ca="1">'13年1-9支出明细'!BW117/9*12</f>
        <v>0</v>
      </c>
      <c r="GB122" s="12">
        <f t="shared" si="262"/>
        <v>0</v>
      </c>
      <c r="GC122" s="43">
        <f t="shared" si="201"/>
        <v>0</v>
      </c>
      <c r="GD122" s="12">
        <f ca="1">'13年1-9支出明细'!BX117/9*12</f>
        <v>0</v>
      </c>
      <c r="GE122" s="12">
        <f t="shared" si="263"/>
        <v>0</v>
      </c>
      <c r="GF122" s="43">
        <f t="shared" si="202"/>
        <v>0</v>
      </c>
      <c r="GG122" s="27">
        <f t="shared" si="286"/>
        <v>0</v>
      </c>
      <c r="GH122" s="27">
        <f t="shared" si="264"/>
        <v>0</v>
      </c>
      <c r="GI122" s="43">
        <f t="shared" si="203"/>
        <v>0</v>
      </c>
      <c r="GJ122" s="13">
        <f ca="1">'13年1-9支出明细'!BZ117/9*12</f>
        <v>0</v>
      </c>
      <c r="GK122" s="13">
        <f t="shared" si="265"/>
        <v>0</v>
      </c>
      <c r="GL122" s="43">
        <f t="shared" si="204"/>
        <v>0</v>
      </c>
      <c r="GM122" s="13">
        <f ca="1">'13年1-9支出明细'!CA117/9*12</f>
        <v>0</v>
      </c>
      <c r="GN122" s="13">
        <f t="shared" si="266"/>
        <v>0</v>
      </c>
      <c r="GO122" s="43">
        <f t="shared" si="205"/>
        <v>0</v>
      </c>
      <c r="GP122" s="13">
        <f ca="1">'13年1-9支出明细'!CB117/9*12</f>
        <v>0</v>
      </c>
      <c r="GQ122" s="13"/>
      <c r="GR122" s="40"/>
      <c r="GS122" s="13">
        <f ca="1">'13年1-9支出明细'!CC117/9*12</f>
        <v>0</v>
      </c>
      <c r="GT122" s="13">
        <f t="shared" si="267"/>
        <v>0</v>
      </c>
      <c r="GU122" s="43">
        <f t="shared" si="206"/>
        <v>0</v>
      </c>
      <c r="GV122" s="13">
        <f ca="1">'13年1-9支出明细'!CD117/9*12</f>
        <v>0</v>
      </c>
      <c r="GW122" s="13">
        <f t="shared" si="268"/>
        <v>0</v>
      </c>
      <c r="GX122" s="56">
        <f t="shared" si="207"/>
        <v>0</v>
      </c>
    </row>
    <row r="123" spans="1:206">
      <c r="A123" s="18">
        <v>40903</v>
      </c>
      <c r="B123" s="3" t="s">
        <v>596</v>
      </c>
      <c r="C123" s="3" t="s">
        <v>412</v>
      </c>
      <c r="D123" s="12">
        <f t="shared" si="278"/>
        <v>862320.87333333329</v>
      </c>
      <c r="E123" s="12">
        <f t="shared" si="279"/>
        <v>838205</v>
      </c>
      <c r="F123" s="13">
        <v>414660</v>
      </c>
      <c r="G123" s="26">
        <f t="shared" si="208"/>
        <v>504393.16895751387</v>
      </c>
      <c r="H123" s="40">
        <f t="shared" si="209"/>
        <v>6.0711445728307192E-3</v>
      </c>
      <c r="I123" s="13">
        <v>173364</v>
      </c>
      <c r="J123" s="13">
        <f t="shared" si="210"/>
        <v>210880.28105713218</v>
      </c>
      <c r="K123" s="40">
        <f t="shared" si="149"/>
        <v>4.669737625305731E-3</v>
      </c>
      <c r="L123" s="13">
        <v>186597</v>
      </c>
      <c r="M123" s="13">
        <f t="shared" si="211"/>
        <v>226976.92603088124</v>
      </c>
      <c r="N123" s="40">
        <f t="shared" si="150"/>
        <v>6.07114457283072E-3</v>
      </c>
      <c r="O123" s="13">
        <f ca="1">'13年1-9支出明细'!I118/9*12</f>
        <v>58453.333333333336</v>
      </c>
      <c r="P123" s="13">
        <v>0</v>
      </c>
      <c r="Q123" s="13">
        <f t="shared" si="212"/>
        <v>71102.739681015475</v>
      </c>
      <c r="R123" s="43">
        <f t="shared" si="151"/>
        <v>8.755768191836006E-3</v>
      </c>
      <c r="S123" s="13">
        <f ca="1">'13年1-9支出明细'!K118/9*12</f>
        <v>0</v>
      </c>
      <c r="T123" s="13">
        <f t="shared" si="213"/>
        <v>0</v>
      </c>
      <c r="U123" s="43">
        <f t="shared" si="152"/>
        <v>0</v>
      </c>
      <c r="V123" s="13">
        <f ca="1">'13年1-9支出明细'!L118/9*12</f>
        <v>0</v>
      </c>
      <c r="W123" s="13">
        <f t="shared" si="214"/>
        <v>0</v>
      </c>
      <c r="X123" s="43">
        <f t="shared" si="153"/>
        <v>0</v>
      </c>
      <c r="Y123" s="13">
        <f ca="1">'13年1-9支出明细'!M118/9*12</f>
        <v>0</v>
      </c>
      <c r="Z123" s="13">
        <f t="shared" si="215"/>
        <v>0</v>
      </c>
      <c r="AA123" s="43">
        <f t="shared" si="154"/>
        <v>0</v>
      </c>
      <c r="AB123" s="13">
        <f ca="1">'13年1-9支出明细'!N118/9*12</f>
        <v>0</v>
      </c>
      <c r="AC123" s="13">
        <f t="shared" si="216"/>
        <v>0</v>
      </c>
      <c r="AD123" s="43">
        <f t="shared" si="155"/>
        <v>0</v>
      </c>
      <c r="AE123" s="13">
        <f ca="1">'13年1-9支出明细'!O118/9*12</f>
        <v>0</v>
      </c>
      <c r="AF123" s="13">
        <f t="shared" si="217"/>
        <v>0</v>
      </c>
      <c r="AG123" s="43">
        <f t="shared" si="156"/>
        <v>0</v>
      </c>
      <c r="AH123" s="13">
        <f ca="1">'13年1-9支出明细'!P118/9*12</f>
        <v>0</v>
      </c>
      <c r="AI123" s="13">
        <f t="shared" si="218"/>
        <v>0</v>
      </c>
      <c r="AJ123" s="43">
        <f t="shared" si="157"/>
        <v>0</v>
      </c>
      <c r="AK123" s="13">
        <f ca="1">'13年1-9支出明细'!Q118/9*12</f>
        <v>0</v>
      </c>
      <c r="AL123" s="13">
        <f t="shared" si="219"/>
        <v>0</v>
      </c>
      <c r="AM123" s="43">
        <f t="shared" si="158"/>
        <v>0</v>
      </c>
      <c r="AN123" s="13">
        <f ca="1">'13年1-9支出明细'!R118/9*12</f>
        <v>0</v>
      </c>
      <c r="AO123" s="13">
        <f t="shared" si="220"/>
        <v>0</v>
      </c>
      <c r="AP123" s="43">
        <f t="shared" si="159"/>
        <v>0</v>
      </c>
      <c r="AQ123" s="13">
        <f ca="1">'13年1-9支出明细'!S118/9*12</f>
        <v>5130.6666666666661</v>
      </c>
      <c r="AR123" s="13">
        <f t="shared" si="221"/>
        <v>6240.9521508336566</v>
      </c>
      <c r="AS123" s="43">
        <f t="shared" si="160"/>
        <v>1.0336779418956411E-3</v>
      </c>
      <c r="AT123" s="12">
        <f t="shared" si="222"/>
        <v>17044.059999999998</v>
      </c>
      <c r="AU123" s="31">
        <f t="shared" si="223"/>
        <v>20732.425204509724</v>
      </c>
      <c r="AV123" s="43">
        <f t="shared" si="161"/>
        <v>1.6326537881352078E-4</v>
      </c>
      <c r="AW123" s="13">
        <f ca="1">'13年1-9支出明细'!U118/9*12</f>
        <v>0</v>
      </c>
      <c r="AX123" s="13">
        <f t="shared" si="224"/>
        <v>0</v>
      </c>
      <c r="AY123" s="43">
        <f t="shared" si="162"/>
        <v>0</v>
      </c>
      <c r="AZ123" s="13">
        <f ca="1">'13年1-9支出明细'!V118/9*12</f>
        <v>0</v>
      </c>
      <c r="BA123" s="13">
        <f t="shared" si="225"/>
        <v>0</v>
      </c>
      <c r="BB123" s="43">
        <f t="shared" si="163"/>
        <v>0</v>
      </c>
      <c r="BC123" s="13">
        <f ca="1">'13年1-9支出明细'!W118/9*12</f>
        <v>0</v>
      </c>
      <c r="BD123" s="13">
        <f t="shared" si="226"/>
        <v>0</v>
      </c>
      <c r="BE123" s="43">
        <f t="shared" si="164"/>
        <v>0</v>
      </c>
      <c r="BF123" s="13">
        <f ca="1">'13年1-9支出明细'!X118/9*12</f>
        <v>140.93333333333334</v>
      </c>
      <c r="BG123" s="13">
        <f t="shared" si="227"/>
        <v>171.43155986047753</v>
      </c>
      <c r="BH123" s="43">
        <f t="shared" si="165"/>
        <v>2.0733897994988911E-4</v>
      </c>
      <c r="BI123" s="13">
        <f ca="1">'13年1-9支出明细'!Y118/9*12</f>
        <v>179.8533333333333</v>
      </c>
      <c r="BJ123" s="13">
        <f t="shared" si="228"/>
        <v>218.77391778221198</v>
      </c>
      <c r="BK123" s="43">
        <f t="shared" si="166"/>
        <v>8.8969738410039339E-5</v>
      </c>
      <c r="BL123" s="13">
        <f ca="1">'13年1-9支出明细'!Z118/9*12</f>
        <v>30.133333333333333</v>
      </c>
      <c r="BM123" s="13">
        <f ca="1">Sheet2!EP117+Sheet2!V117</f>
        <v>16693.14</v>
      </c>
      <c r="BN123" s="13">
        <f t="shared" si="229"/>
        <v>36.654240802713268</v>
      </c>
      <c r="BO123" s="43">
        <f t="shared" si="167"/>
        <v>3.4072271921368091E-7</v>
      </c>
      <c r="BP123" s="13">
        <f ca="1">'13年1-9支出明细'!AB118/9*12</f>
        <v>15460.093333333334</v>
      </c>
      <c r="BQ123" s="13">
        <f t="shared" si="230"/>
        <v>18805.68530550073</v>
      </c>
      <c r="BR123" s="43">
        <f t="shared" si="168"/>
        <v>3.4107849929425572E-3</v>
      </c>
      <c r="BS123" s="13">
        <f ca="1">'13年1-9支出明细'!AC118/9*12</f>
        <v>6797.4266666666663</v>
      </c>
      <c r="BT123" s="13">
        <f t="shared" si="231"/>
        <v>8268.4020092516985</v>
      </c>
      <c r="BU123" s="43">
        <f t="shared" si="169"/>
        <v>6.0600889389644383E-3</v>
      </c>
      <c r="BV123" s="12">
        <f t="shared" si="269"/>
        <v>0</v>
      </c>
      <c r="BW123" s="30">
        <f t="shared" si="232"/>
        <v>0</v>
      </c>
      <c r="BX123" s="43">
        <f t="shared" si="170"/>
        <v>0</v>
      </c>
      <c r="BY123" s="13">
        <f ca="1">'13年1-9支出明细'!AE118/9*12</f>
        <v>0</v>
      </c>
      <c r="BZ123" s="13">
        <f t="shared" si="233"/>
        <v>0</v>
      </c>
      <c r="CA123" s="43">
        <f t="shared" si="171"/>
        <v>0</v>
      </c>
      <c r="CB123" s="13">
        <f ca="1">'13年1-9支出明细'!AF118/9*12</f>
        <v>0</v>
      </c>
      <c r="CC123" s="13">
        <f ca="1">Sheet2!BP117+Sheet2!ET117</f>
        <v>0</v>
      </c>
      <c r="CD123" s="13">
        <f t="shared" si="234"/>
        <v>0</v>
      </c>
      <c r="CE123" s="43">
        <f t="shared" si="172"/>
        <v>0</v>
      </c>
      <c r="CF123" s="12">
        <f t="shared" si="284"/>
        <v>279.2</v>
      </c>
      <c r="CG123" s="30">
        <f t="shared" si="235"/>
        <v>339.61938159682114</v>
      </c>
      <c r="CH123" s="43">
        <f t="shared" si="173"/>
        <v>2.8769160874754146E-6</v>
      </c>
      <c r="CI123" s="13">
        <f ca="1">'13年1-9支出明细'!AI118/9*12</f>
        <v>0</v>
      </c>
      <c r="CJ123" s="13">
        <f t="shared" si="236"/>
        <v>0</v>
      </c>
      <c r="CK123" s="43">
        <f t="shared" si="174"/>
        <v>0</v>
      </c>
      <c r="CL123" s="13">
        <f ca="1">'13年1-9支出明细'!AJ118/9*12</f>
        <v>0</v>
      </c>
      <c r="CM123" s="13">
        <f t="shared" si="237"/>
        <v>0</v>
      </c>
      <c r="CN123" s="43">
        <f t="shared" si="175"/>
        <v>0</v>
      </c>
      <c r="CO123" s="13">
        <f ca="1">'13年1-9支出明细'!AK118/9*12</f>
        <v>0</v>
      </c>
      <c r="CP123" s="13">
        <f t="shared" si="238"/>
        <v>0</v>
      </c>
      <c r="CQ123" s="43">
        <f t="shared" si="176"/>
        <v>0</v>
      </c>
      <c r="CR123" s="13">
        <f ca="1">'13年1-9支出明细'!AL118/9*12</f>
        <v>0</v>
      </c>
      <c r="CS123" s="13">
        <f t="shared" si="239"/>
        <v>0</v>
      </c>
      <c r="CT123" s="43">
        <f t="shared" si="177"/>
        <v>0</v>
      </c>
      <c r="CU123" s="13">
        <f ca="1">'13年1-9支出明细'!AM118/9*12</f>
        <v>0</v>
      </c>
      <c r="CV123" s="13">
        <f t="shared" si="240"/>
        <v>0</v>
      </c>
      <c r="CW123" s="43">
        <f t="shared" si="178"/>
        <v>0</v>
      </c>
      <c r="CX123" s="13">
        <f ca="1">'13年1-9支出明细'!AN118/9*12</f>
        <v>0</v>
      </c>
      <c r="CY123" s="13">
        <f t="shared" si="241"/>
        <v>0</v>
      </c>
      <c r="CZ123" s="14">
        <f t="shared" si="285"/>
        <v>0</v>
      </c>
      <c r="DA123" s="43">
        <f t="shared" si="179"/>
        <v>0</v>
      </c>
      <c r="DB123" s="13">
        <f ca="1">'13年1-9支出明细'!AP118/9*12</f>
        <v>0</v>
      </c>
      <c r="DC123" s="13">
        <f t="shared" si="242"/>
        <v>0</v>
      </c>
      <c r="DD123" s="43">
        <f t="shared" si="180"/>
        <v>0</v>
      </c>
      <c r="DE123" s="13">
        <f ca="1">'13年1-9支出明细'!AQ118/9*12</f>
        <v>0</v>
      </c>
      <c r="DF123" s="13">
        <f t="shared" si="243"/>
        <v>0</v>
      </c>
      <c r="DG123" s="43">
        <f t="shared" si="181"/>
        <v>0</v>
      </c>
      <c r="DH123" s="13">
        <f ca="1">'13年1-9支出明细'!AR118/9*12</f>
        <v>0</v>
      </c>
      <c r="DI123" s="13">
        <f ca="1">Sheet2!DK117+Sheet2!AH117</f>
        <v>0</v>
      </c>
      <c r="DJ123" s="13"/>
      <c r="DK123" s="43">
        <f t="shared" si="182"/>
        <v>0</v>
      </c>
      <c r="DL123" s="13">
        <f ca="1">'13年1-9支出明细'!AT118/9*12</f>
        <v>0</v>
      </c>
      <c r="DM123" s="13">
        <f t="shared" si="244"/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43">
        <f t="shared" si="183"/>
        <v>0</v>
      </c>
      <c r="DV123" s="13">
        <f ca="1">'13年1-9支出明细'!BB118/9*12</f>
        <v>0</v>
      </c>
      <c r="DW123" s="13">
        <f t="shared" si="245"/>
        <v>0</v>
      </c>
      <c r="DX123" s="43">
        <f t="shared" si="184"/>
        <v>0</v>
      </c>
      <c r="DY123" s="13">
        <f ca="1">'13年1-9支出明细'!BC118/9*12</f>
        <v>0</v>
      </c>
      <c r="DZ123" s="13">
        <f t="shared" si="246"/>
        <v>0</v>
      </c>
      <c r="EA123" s="43">
        <f t="shared" si="185"/>
        <v>0</v>
      </c>
      <c r="EB123" s="13">
        <f ca="1">'13年1-9支出明细'!BD118/9*12</f>
        <v>0</v>
      </c>
      <c r="EC123" s="13">
        <f t="shared" si="247"/>
        <v>0</v>
      </c>
      <c r="ED123" s="43">
        <f t="shared" si="186"/>
        <v>0</v>
      </c>
      <c r="EE123" s="13">
        <f ca="1">'13年1-9支出明细'!BE118/9*12</f>
        <v>0</v>
      </c>
      <c r="EF123" s="13">
        <f t="shared" si="248"/>
        <v>0</v>
      </c>
      <c r="EG123" s="13">
        <f ca="1">Sheet2!DZ117+Sheet2!AV117</f>
        <v>0</v>
      </c>
      <c r="EH123" s="43">
        <f t="shared" si="187"/>
        <v>0</v>
      </c>
      <c r="EI123" s="13">
        <f ca="1">'13年1-9支出明细'!BG118/9*12</f>
        <v>0</v>
      </c>
      <c r="EJ123" s="13">
        <f t="shared" si="249"/>
        <v>0</v>
      </c>
      <c r="EK123" s="43">
        <f t="shared" si="188"/>
        <v>0</v>
      </c>
      <c r="EL123" s="13">
        <f ca="1">'13年1-9支出明细'!BH118/9*12</f>
        <v>0</v>
      </c>
      <c r="EM123" s="13">
        <f t="shared" si="250"/>
        <v>0</v>
      </c>
      <c r="EN123" s="43">
        <f t="shared" si="189"/>
        <v>0</v>
      </c>
      <c r="EO123" s="13">
        <f ca="1">'13年1-9支出明细'!BI118/9*12</f>
        <v>0</v>
      </c>
      <c r="EP123" s="13">
        <f t="shared" si="251"/>
        <v>0</v>
      </c>
      <c r="EQ123" s="43">
        <f t="shared" si="190"/>
        <v>0</v>
      </c>
      <c r="ER123" s="13">
        <f ca="1">'13年1-9支出明细'!BJ118/9*12</f>
        <v>0</v>
      </c>
      <c r="ES123" s="13">
        <f t="shared" si="252"/>
        <v>0</v>
      </c>
      <c r="ET123" s="43">
        <f t="shared" si="191"/>
        <v>0</v>
      </c>
      <c r="EU123" s="13">
        <f ca="1">'13年1-9支出明细'!BK118/9*12</f>
        <v>0</v>
      </c>
      <c r="EV123" s="13">
        <f t="shared" si="253"/>
        <v>0</v>
      </c>
      <c r="EW123" s="43">
        <f t="shared" si="192"/>
        <v>0</v>
      </c>
      <c r="EX123" s="13">
        <f ca="1">'13年1-9支出明细'!BL118/9*12</f>
        <v>0</v>
      </c>
      <c r="EY123" s="13">
        <f t="shared" si="254"/>
        <v>0</v>
      </c>
      <c r="EZ123" s="43">
        <f t="shared" si="193"/>
        <v>0</v>
      </c>
      <c r="FA123" s="13">
        <f ca="1">'13年1-9支出明细'!BM118/9*12</f>
        <v>0</v>
      </c>
      <c r="FB123" s="13">
        <f t="shared" si="255"/>
        <v>0</v>
      </c>
      <c r="FC123" s="43">
        <f t="shared" si="194"/>
        <v>0</v>
      </c>
      <c r="FD123" s="13">
        <f ca="1">'13年1-9支出明细'!BN118/9*12</f>
        <v>279.2</v>
      </c>
      <c r="FE123" s="13">
        <f ca="1">Sheet2!EX117+Sheet2!BF117</f>
        <v>0</v>
      </c>
      <c r="FF123" s="13">
        <f t="shared" si="256"/>
        <v>339.61938159682109</v>
      </c>
      <c r="FG123" s="43">
        <f t="shared" si="195"/>
        <v>2.1358534363908119E-4</v>
      </c>
      <c r="FH123" s="13">
        <f ca="1">'13年1-9支出明细'!BP118/9*12</f>
        <v>0</v>
      </c>
      <c r="FI123" s="13">
        <f t="shared" si="257"/>
        <v>0</v>
      </c>
      <c r="FJ123" s="43">
        <f t="shared" si="196"/>
        <v>0</v>
      </c>
      <c r="FK123" s="13">
        <f ca="1">'13年1-9支出明细'!BQ118/9*12</f>
        <v>0</v>
      </c>
      <c r="FL123" s="13">
        <f t="shared" si="258"/>
        <v>0</v>
      </c>
      <c r="FM123" s="43">
        <f t="shared" si="197"/>
        <v>0</v>
      </c>
      <c r="FN123" s="13">
        <f ca="1">'13年1-9支出明细'!BR118/9*12</f>
        <v>0</v>
      </c>
      <c r="FO123" s="13">
        <f ca="1">Sheet2!FC33+Sheet2!BJ33</f>
        <v>66551.44</v>
      </c>
      <c r="FP123" s="13"/>
      <c r="FQ123" s="43"/>
      <c r="FR123" s="13">
        <f ca="1">'13年1-9支出明细'!BT118/9*12</f>
        <v>0</v>
      </c>
      <c r="FS123" s="13">
        <f t="shared" si="259"/>
        <v>0</v>
      </c>
      <c r="FT123" s="43">
        <f t="shared" si="198"/>
        <v>0</v>
      </c>
      <c r="FU123" s="12">
        <f ca="1">'13年1-9支出明细'!BU118/9*12</f>
        <v>6792.6133333333337</v>
      </c>
      <c r="FV123" s="12">
        <f t="shared" si="260"/>
        <v>8262.5470619376374</v>
      </c>
      <c r="FW123" s="43">
        <f t="shared" si="199"/>
        <v>2.3477113702905576E-4</v>
      </c>
      <c r="FX123" s="12">
        <f ca="1">'13年1-9支出明细'!BV118/9*12</f>
        <v>0</v>
      </c>
      <c r="FY123" s="12">
        <f t="shared" si="261"/>
        <v>0</v>
      </c>
      <c r="FZ123" s="43">
        <f t="shared" si="200"/>
        <v>0</v>
      </c>
      <c r="GA123" s="12">
        <f ca="1">'13年1-9支出明细'!BW118/9*12</f>
        <v>0</v>
      </c>
      <c r="GB123" s="12">
        <f t="shared" si="262"/>
        <v>0</v>
      </c>
      <c r="GC123" s="43">
        <f t="shared" si="201"/>
        <v>0</v>
      </c>
      <c r="GD123" s="12">
        <f ca="1">'13年1-9支出明细'!BX118/9*12</f>
        <v>0</v>
      </c>
      <c r="GE123" s="12">
        <f t="shared" si="263"/>
        <v>0</v>
      </c>
      <c r="GF123" s="43">
        <f t="shared" si="202"/>
        <v>0</v>
      </c>
      <c r="GG123" s="27">
        <f t="shared" si="286"/>
        <v>0</v>
      </c>
      <c r="GH123" s="27">
        <f t="shared" si="264"/>
        <v>0</v>
      </c>
      <c r="GI123" s="43">
        <f t="shared" si="203"/>
        <v>0</v>
      </c>
      <c r="GJ123" s="13">
        <f ca="1">'13年1-9支出明细'!BZ118/9*12</f>
        <v>0</v>
      </c>
      <c r="GK123" s="13">
        <f t="shared" si="265"/>
        <v>0</v>
      </c>
      <c r="GL123" s="43">
        <f t="shared" si="204"/>
        <v>0</v>
      </c>
      <c r="GM123" s="13">
        <f ca="1">'13年1-9支出明细'!CA118/9*12</f>
        <v>0</v>
      </c>
      <c r="GN123" s="13">
        <f t="shared" si="266"/>
        <v>0</v>
      </c>
      <c r="GO123" s="43">
        <f t="shared" si="205"/>
        <v>0</v>
      </c>
      <c r="GP123" s="13">
        <f ca="1">'13年1-9支出明细'!CB118/9*12</f>
        <v>0</v>
      </c>
      <c r="GQ123" s="13"/>
      <c r="GR123" s="40"/>
      <c r="GS123" s="13">
        <f ca="1">'13年1-9支出明细'!CC118/9*12</f>
        <v>0</v>
      </c>
      <c r="GT123" s="13">
        <f t="shared" si="267"/>
        <v>0</v>
      </c>
      <c r="GU123" s="43">
        <f t="shared" si="206"/>
        <v>0</v>
      </c>
      <c r="GV123" s="13">
        <f ca="1">'13年1-9支出明细'!CD118/9*12</f>
        <v>0</v>
      </c>
      <c r="GW123" s="13">
        <f t="shared" si="268"/>
        <v>0</v>
      </c>
      <c r="GX123" s="56">
        <f t="shared" si="207"/>
        <v>0</v>
      </c>
    </row>
    <row r="124" spans="1:206">
      <c r="A124" s="18">
        <v>40904</v>
      </c>
      <c r="B124" s="3" t="s">
        <v>597</v>
      </c>
      <c r="C124" s="3" t="s">
        <v>413</v>
      </c>
      <c r="D124" s="12">
        <f t="shared" si="278"/>
        <v>44352019.11333333</v>
      </c>
      <c r="E124" s="12">
        <f t="shared" si="279"/>
        <v>1518585.8666666665</v>
      </c>
      <c r="F124" s="13">
        <v>896016</v>
      </c>
      <c r="G124" s="26">
        <f t="shared" si="208"/>
        <v>1089915.472137741</v>
      </c>
      <c r="H124" s="40">
        <f t="shared" si="209"/>
        <v>1.3118802574565883E-2</v>
      </c>
      <c r="I124" s="13">
        <v>209292</v>
      </c>
      <c r="J124" s="13">
        <f t="shared" si="210"/>
        <v>254583.16480358841</v>
      </c>
      <c r="K124" s="40">
        <f t="shared" si="149"/>
        <v>5.6374952531983973E-3</v>
      </c>
      <c r="L124" s="13">
        <v>403207.2</v>
      </c>
      <c r="M124" s="13">
        <f t="shared" si="211"/>
        <v>490461.96246198349</v>
      </c>
      <c r="N124" s="40">
        <f t="shared" si="150"/>
        <v>1.3118802574565887E-2</v>
      </c>
      <c r="O124" s="13">
        <f ca="1">'13年1-9支出明细'!I119/9*12</f>
        <v>8497.3333333333321</v>
      </c>
      <c r="P124" s="13">
        <v>120</v>
      </c>
      <c r="Q124" s="13">
        <f t="shared" si="212"/>
        <v>10336.171532552726</v>
      </c>
      <c r="R124" s="43">
        <f t="shared" si="151"/>
        <v>1.2728218678506125E-3</v>
      </c>
      <c r="S124" s="13">
        <f ca="1">'13年1-9支出明细'!K119/9*12</f>
        <v>0</v>
      </c>
      <c r="T124" s="13">
        <f t="shared" si="213"/>
        <v>0</v>
      </c>
      <c r="U124" s="43">
        <f t="shared" si="152"/>
        <v>0</v>
      </c>
      <c r="V124" s="13">
        <f ca="1">'13年1-9支出明细'!L119/9*12</f>
        <v>0</v>
      </c>
      <c r="W124" s="13">
        <f t="shared" si="214"/>
        <v>0</v>
      </c>
      <c r="X124" s="43">
        <f t="shared" si="153"/>
        <v>0</v>
      </c>
      <c r="Y124" s="13">
        <f ca="1">'13年1-9支出明细'!M119/9*12</f>
        <v>0</v>
      </c>
      <c r="Z124" s="13">
        <f t="shared" si="215"/>
        <v>0</v>
      </c>
      <c r="AA124" s="43">
        <f t="shared" si="154"/>
        <v>0</v>
      </c>
      <c r="AB124" s="13">
        <f ca="1">'13年1-9支出明细'!N119/9*12</f>
        <v>0</v>
      </c>
      <c r="AC124" s="13">
        <f t="shared" si="216"/>
        <v>0</v>
      </c>
      <c r="AD124" s="43">
        <f t="shared" si="155"/>
        <v>0</v>
      </c>
      <c r="AE124" s="13">
        <f ca="1">'13年1-9支出明细'!O119/9*12</f>
        <v>0</v>
      </c>
      <c r="AF124" s="13">
        <f t="shared" si="217"/>
        <v>0</v>
      </c>
      <c r="AG124" s="43">
        <f t="shared" si="156"/>
        <v>0</v>
      </c>
      <c r="AH124" s="13">
        <f ca="1">'13年1-9支出明细'!P119/9*12</f>
        <v>0</v>
      </c>
      <c r="AI124" s="13">
        <f t="shared" si="218"/>
        <v>0</v>
      </c>
      <c r="AJ124" s="43">
        <f t="shared" si="157"/>
        <v>0</v>
      </c>
      <c r="AK124" s="13">
        <f ca="1">'13年1-9支出明细'!Q119/9*12</f>
        <v>0</v>
      </c>
      <c r="AL124" s="13">
        <f t="shared" si="219"/>
        <v>0</v>
      </c>
      <c r="AM124" s="43">
        <f t="shared" si="158"/>
        <v>0</v>
      </c>
      <c r="AN124" s="13">
        <f ca="1">'13年1-9支出明细'!R119/9*12</f>
        <v>0</v>
      </c>
      <c r="AO124" s="13">
        <f t="shared" si="220"/>
        <v>0</v>
      </c>
      <c r="AP124" s="43">
        <f t="shared" si="159"/>
        <v>0</v>
      </c>
      <c r="AQ124" s="13">
        <f ca="1">'13年1-9支出明细'!S119/9*12</f>
        <v>1573.3333333333335</v>
      </c>
      <c r="AR124" s="13">
        <f t="shared" si="221"/>
        <v>1913.8054932390114</v>
      </c>
      <c r="AS124" s="43">
        <f t="shared" si="160"/>
        <v>3.169802420573952E-4</v>
      </c>
      <c r="AT124" s="12">
        <f t="shared" si="222"/>
        <v>167571.1</v>
      </c>
      <c r="AU124" s="31">
        <f t="shared" si="223"/>
        <v>203833.78708989639</v>
      </c>
      <c r="AV124" s="43">
        <f t="shared" si="161"/>
        <v>1.6051667924014803E-3</v>
      </c>
      <c r="AW124" s="13">
        <f ca="1">'13年1-9支出明细'!U119/9*12</f>
        <v>0</v>
      </c>
      <c r="AX124" s="13">
        <f t="shared" si="224"/>
        <v>0</v>
      </c>
      <c r="AY124" s="43">
        <f t="shared" si="162"/>
        <v>0</v>
      </c>
      <c r="AZ124" s="13">
        <f ca="1">'13年1-9支出明细'!V119/9*12</f>
        <v>0</v>
      </c>
      <c r="BA124" s="13">
        <f t="shared" si="225"/>
        <v>0</v>
      </c>
      <c r="BB124" s="43">
        <f t="shared" si="163"/>
        <v>0</v>
      </c>
      <c r="BC124" s="13">
        <f ca="1">'13年1-9支出明细'!W119/9*12</f>
        <v>0</v>
      </c>
      <c r="BD124" s="13">
        <f t="shared" si="226"/>
        <v>0</v>
      </c>
      <c r="BE124" s="43">
        <f t="shared" si="164"/>
        <v>0</v>
      </c>
      <c r="BF124" s="13">
        <f ca="1">'13年1-9支出明细'!X119/9*12</f>
        <v>730.5333333333333</v>
      </c>
      <c r="BG124" s="13">
        <f t="shared" si="227"/>
        <v>888.62205910648663</v>
      </c>
      <c r="BH124" s="43">
        <f t="shared" si="165"/>
        <v>1.074749546968252E-3</v>
      </c>
      <c r="BI124" s="13">
        <f ca="1">'13年1-9支出明细'!Y119/9*12</f>
        <v>1720.2000000000003</v>
      </c>
      <c r="BJ124" s="13">
        <f t="shared" si="228"/>
        <v>2092.4543704256866</v>
      </c>
      <c r="BK124" s="43">
        <f t="shared" si="166"/>
        <v>8.5094749803330341E-4</v>
      </c>
      <c r="BL124" s="13">
        <f ca="1">'13年1-9支出明细'!Z119/9*12</f>
        <v>904.18666666666672</v>
      </c>
      <c r="BM124" s="13">
        <f ca="1">Sheet2!EP118+Sheet2!V118</f>
        <v>164216.18</v>
      </c>
      <c r="BN124" s="13">
        <f t="shared" si="229"/>
        <v>1099.8542857500875</v>
      </c>
      <c r="BO124" s="43">
        <f t="shared" si="167"/>
        <v>1.0223792248122371E-5</v>
      </c>
      <c r="BP124" s="13">
        <f ca="1">'13年1-9支出明细'!AB119/9*12</f>
        <v>180700.17333333334</v>
      </c>
      <c r="BQ124" s="13">
        <f t="shared" si="230"/>
        <v>219804.01547960262</v>
      </c>
      <c r="BR124" s="43">
        <f t="shared" si="168"/>
        <v>3.9865829147265962E-2</v>
      </c>
      <c r="BS124" s="13">
        <f ca="1">'13年1-9支出明细'!AC119/9*12</f>
        <v>12000</v>
      </c>
      <c r="BT124" s="13">
        <f t="shared" si="231"/>
        <v>14596.821558602625</v>
      </c>
      <c r="BU124" s="43">
        <f t="shared" si="169"/>
        <v>1.0698323179297253E-2</v>
      </c>
      <c r="BV124" s="12">
        <f t="shared" si="269"/>
        <v>2314.6933333333336</v>
      </c>
      <c r="BW124" s="30">
        <f t="shared" si="232"/>
        <v>2815.5971291294818</v>
      </c>
      <c r="BX124" s="43">
        <f t="shared" si="170"/>
        <v>8.6549466508745958E-6</v>
      </c>
      <c r="BY124" s="13">
        <f ca="1">'13年1-9支出明细'!AE119/9*12</f>
        <v>2314.6933333333336</v>
      </c>
      <c r="BZ124" s="13">
        <f t="shared" si="233"/>
        <v>2815.5971291294818</v>
      </c>
      <c r="CA124" s="43">
        <f t="shared" si="171"/>
        <v>1.0019005323381615E-5</v>
      </c>
      <c r="CB124" s="13">
        <f ca="1">'13年1-9支出明细'!AF119/9*12</f>
        <v>0</v>
      </c>
      <c r="CC124" s="13">
        <f ca="1">Sheet2!BP118+Sheet2!ET118</f>
        <v>0</v>
      </c>
      <c r="CD124" s="13">
        <f t="shared" si="234"/>
        <v>0</v>
      </c>
      <c r="CE124" s="43">
        <f t="shared" si="172"/>
        <v>0</v>
      </c>
      <c r="CF124" s="12">
        <f t="shared" si="284"/>
        <v>35039574.706666663</v>
      </c>
      <c r="CG124" s="30">
        <f t="shared" si="235"/>
        <v>42622201.623544946</v>
      </c>
      <c r="CH124" s="43">
        <f t="shared" si="173"/>
        <v>0.36105270835209868</v>
      </c>
      <c r="CI124" s="13">
        <f ca="1">'13年1-9支出明细'!AI119/9*12</f>
        <v>0</v>
      </c>
      <c r="CJ124" s="13">
        <f t="shared" si="236"/>
        <v>0</v>
      </c>
      <c r="CK124" s="43">
        <f t="shared" si="174"/>
        <v>0</v>
      </c>
      <c r="CL124" s="13">
        <f ca="1">'13年1-9支出明细'!AJ119/9*12</f>
        <v>179041.33333333334</v>
      </c>
      <c r="CM124" s="13">
        <f t="shared" si="237"/>
        <v>217786.19952341329</v>
      </c>
      <c r="CN124" s="43">
        <f t="shared" si="175"/>
        <v>0.99984363598457204</v>
      </c>
      <c r="CO124" s="13">
        <f ca="1">'13年1-9支出明细'!AK119/9*12</f>
        <v>0</v>
      </c>
      <c r="CP124" s="13">
        <f t="shared" si="238"/>
        <v>0</v>
      </c>
      <c r="CQ124" s="43">
        <f t="shared" si="176"/>
        <v>0</v>
      </c>
      <c r="CR124" s="13">
        <f ca="1">'13年1-9支出明细'!AL119/9*12</f>
        <v>0</v>
      </c>
      <c r="CS124" s="13">
        <f t="shared" si="239"/>
        <v>0</v>
      </c>
      <c r="CT124" s="43">
        <f t="shared" si="177"/>
        <v>0</v>
      </c>
      <c r="CU124" s="13">
        <f ca="1">'13年1-9支出明细'!AM119/9*12</f>
        <v>2649.333333333333</v>
      </c>
      <c r="CV124" s="13">
        <f t="shared" si="240"/>
        <v>3222.6538263270463</v>
      </c>
      <c r="CW124" s="43">
        <f t="shared" si="178"/>
        <v>5.4427411035698559E-3</v>
      </c>
      <c r="CX124" s="13">
        <f ca="1">'13年1-9支出明细'!AN119/9*12</f>
        <v>0</v>
      </c>
      <c r="CY124" s="13">
        <f t="shared" si="241"/>
        <v>0</v>
      </c>
      <c r="CZ124" s="14">
        <f t="shared" si="285"/>
        <v>0</v>
      </c>
      <c r="DA124" s="43">
        <f t="shared" si="179"/>
        <v>0</v>
      </c>
      <c r="DB124" s="13">
        <f ca="1">'13年1-9支出明细'!AP119/9*12</f>
        <v>0</v>
      </c>
      <c r="DC124" s="13">
        <f t="shared" si="242"/>
        <v>0</v>
      </c>
      <c r="DD124" s="43">
        <f t="shared" si="180"/>
        <v>0</v>
      </c>
      <c r="DE124" s="13">
        <f ca="1">'13年1-9支出明细'!AQ119/9*12</f>
        <v>0</v>
      </c>
      <c r="DF124" s="13">
        <f t="shared" si="243"/>
        <v>0</v>
      </c>
      <c r="DG124" s="43">
        <f t="shared" si="181"/>
        <v>0</v>
      </c>
      <c r="DH124" s="13">
        <f ca="1">'13年1-9支出明细'!AR119/9*12</f>
        <v>0</v>
      </c>
      <c r="DI124" s="13">
        <f ca="1">Sheet2!DK118+Sheet2!AH118</f>
        <v>0</v>
      </c>
      <c r="DJ124" s="13"/>
      <c r="DK124" s="43">
        <f t="shared" si="182"/>
        <v>0</v>
      </c>
      <c r="DL124" s="13">
        <f ca="1">'13年1-9支出明细'!AT119/9*12</f>
        <v>0</v>
      </c>
      <c r="DM124" s="13">
        <f t="shared" si="244"/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43">
        <f t="shared" si="183"/>
        <v>0</v>
      </c>
      <c r="DV124" s="13">
        <f ca="1">'13年1-9支出明细'!BB119/9*12</f>
        <v>53745.333333333328</v>
      </c>
      <c r="DW124" s="13">
        <f t="shared" si="245"/>
        <v>65375.920022857026</v>
      </c>
      <c r="DX124" s="43">
        <f t="shared" si="184"/>
        <v>2.3758441794204707E-2</v>
      </c>
      <c r="DY124" s="13">
        <f ca="1">'13年1-9支出明细'!BC119/9*12</f>
        <v>0</v>
      </c>
      <c r="DZ124" s="13">
        <f t="shared" si="246"/>
        <v>0</v>
      </c>
      <c r="EA124" s="43">
        <f t="shared" si="185"/>
        <v>0</v>
      </c>
      <c r="EB124" s="13">
        <f ca="1">'13年1-9支出明细'!BD119/9*12</f>
        <v>0</v>
      </c>
      <c r="EC124" s="13">
        <f t="shared" si="247"/>
        <v>0</v>
      </c>
      <c r="ED124" s="43">
        <f t="shared" si="186"/>
        <v>0</v>
      </c>
      <c r="EE124" s="13">
        <f ca="1">'13年1-9支出明细'!BE119/9*12</f>
        <v>0</v>
      </c>
      <c r="EF124" s="13">
        <f t="shared" si="248"/>
        <v>0</v>
      </c>
      <c r="EG124" s="13">
        <v>0</v>
      </c>
      <c r="EH124" s="43">
        <f t="shared" si="187"/>
        <v>0</v>
      </c>
      <c r="EI124" s="13">
        <f ca="1">'13年1-9支出明细'!BG119/9*12</f>
        <v>0</v>
      </c>
      <c r="EJ124" s="13">
        <f t="shared" si="249"/>
        <v>0</v>
      </c>
      <c r="EK124" s="43">
        <f t="shared" si="188"/>
        <v>0</v>
      </c>
      <c r="EL124" s="13">
        <f ca="1">'13年1-9支出明细'!BH119/9*12</f>
        <v>0</v>
      </c>
      <c r="EM124" s="13">
        <f t="shared" si="250"/>
        <v>0</v>
      </c>
      <c r="EN124" s="43">
        <f t="shared" si="189"/>
        <v>0</v>
      </c>
      <c r="EO124" s="13">
        <f ca="1">'13年1-9支出明细'!BI119/9*12</f>
        <v>0</v>
      </c>
      <c r="EP124" s="13">
        <f t="shared" si="251"/>
        <v>0</v>
      </c>
      <c r="EQ124" s="43">
        <f t="shared" si="190"/>
        <v>0</v>
      </c>
      <c r="ER124" s="13">
        <f ca="1">'13年1-9支出明细'!BJ119/9*12</f>
        <v>53921.46666666666</v>
      </c>
      <c r="ES124" s="13">
        <f t="shared" si="252"/>
        <v>65590.168925956066</v>
      </c>
      <c r="ET124" s="43">
        <f t="shared" si="191"/>
        <v>2.8142126678295732E-2</v>
      </c>
      <c r="EU124" s="13">
        <f ca="1">'13年1-9支出明细'!BK119/9*12</f>
        <v>56133.333333333328</v>
      </c>
      <c r="EV124" s="13">
        <f t="shared" si="253"/>
        <v>68280.687513018958</v>
      </c>
      <c r="EW124" s="43">
        <f t="shared" si="192"/>
        <v>3.0588267604764997E-2</v>
      </c>
      <c r="EX124" s="13">
        <f ca="1">'13年1-9支出明细'!BL119/9*12</f>
        <v>0</v>
      </c>
      <c r="EY124" s="13">
        <f t="shared" si="254"/>
        <v>0</v>
      </c>
      <c r="EZ124" s="43">
        <f t="shared" si="193"/>
        <v>0</v>
      </c>
      <c r="FA124" s="13">
        <f ca="1">'13年1-9支出明细'!BM119/9*12</f>
        <v>0</v>
      </c>
      <c r="FB124" s="13">
        <f t="shared" si="255"/>
        <v>0</v>
      </c>
      <c r="FC124" s="43">
        <f t="shared" si="194"/>
        <v>0</v>
      </c>
      <c r="FD124" s="13">
        <f ca="1">'13年1-9支出明细'!BN119/9*12</f>
        <v>73.333333333333329</v>
      </c>
      <c r="FE124" s="13">
        <f ca="1">Sheet2!EX118+Sheet2!BF118</f>
        <v>0</v>
      </c>
      <c r="FF124" s="13">
        <f t="shared" si="256"/>
        <v>89.202798413682714</v>
      </c>
      <c r="FG124" s="43">
        <f t="shared" si="195"/>
        <v>5.6099302292977386E-5</v>
      </c>
      <c r="FH124" s="13">
        <f ca="1">'13年1-9支出明细'!BP119/9*12</f>
        <v>0</v>
      </c>
      <c r="FI124" s="13">
        <f t="shared" si="257"/>
        <v>0</v>
      </c>
      <c r="FJ124" s="43">
        <f t="shared" si="196"/>
        <v>0</v>
      </c>
      <c r="FK124" s="13">
        <f ca="1">'13年1-9支出明细'!BQ119/9*12</f>
        <v>0</v>
      </c>
      <c r="FL124" s="13">
        <f t="shared" si="258"/>
        <v>0</v>
      </c>
      <c r="FM124" s="43">
        <f t="shared" si="197"/>
        <v>0</v>
      </c>
      <c r="FN124" s="13">
        <f ca="1">'13年1-9支出明细'!BR119/9*12</f>
        <v>0</v>
      </c>
      <c r="FO124" s="13">
        <f ca="1">Sheet2!FC34+Sheet2!BJ34</f>
        <v>0</v>
      </c>
      <c r="FP124" s="13"/>
      <c r="FQ124" s="43"/>
      <c r="FR124" s="13">
        <f ca="1">'13年1-9支出明细'!BT119/9*12</f>
        <v>34694010.57333333</v>
      </c>
      <c r="FS124" s="13">
        <f t="shared" si="259"/>
        <v>42201856.790934958</v>
      </c>
      <c r="FT124" s="43">
        <f t="shared" si="198"/>
        <v>1</v>
      </c>
      <c r="FU124" s="12">
        <f ca="1">'13年1-9支出明细'!BU119/9*12</f>
        <v>25184.879999999997</v>
      </c>
      <c r="FV124" s="12">
        <f t="shared" si="260"/>
        <v>30634.933277901669</v>
      </c>
      <c r="FW124" s="43">
        <f t="shared" si="199"/>
        <v>8.7045774923254747E-4</v>
      </c>
      <c r="FX124" s="12">
        <f ca="1">'13年1-9支出明细'!BV119/9*12</f>
        <v>1887417.3333333335</v>
      </c>
      <c r="FY124" s="12">
        <f t="shared" si="261"/>
        <v>2295857.8351066904</v>
      </c>
      <c r="FZ124" s="43">
        <f t="shared" si="200"/>
        <v>1.0730889560780548</v>
      </c>
      <c r="GA124" s="12">
        <f ca="1">'13年1-9支出明细'!BW119/9*12</f>
        <v>0</v>
      </c>
      <c r="GB124" s="12">
        <f t="shared" si="262"/>
        <v>0</v>
      </c>
      <c r="GC124" s="43">
        <f t="shared" si="201"/>
        <v>0</v>
      </c>
      <c r="GD124" s="12">
        <f ca="1">'13年1-9支出明细'!BX119/9*12</f>
        <v>5711370.5333333332</v>
      </c>
      <c r="GE124" s="12">
        <f t="shared" si="263"/>
        <v>6947321.3775106501</v>
      </c>
      <c r="GF124" s="43">
        <f t="shared" si="202"/>
        <v>0.57312520326679151</v>
      </c>
      <c r="GG124" s="27">
        <f t="shared" si="286"/>
        <v>0</v>
      </c>
      <c r="GH124" s="27">
        <f t="shared" si="264"/>
        <v>0</v>
      </c>
      <c r="GI124" s="43">
        <f t="shared" si="203"/>
        <v>0</v>
      </c>
      <c r="GJ124" s="13">
        <f ca="1">'13年1-9支出明细'!BZ119/9*12</f>
        <v>0</v>
      </c>
      <c r="GK124" s="13">
        <f t="shared" si="265"/>
        <v>0</v>
      </c>
      <c r="GL124" s="43">
        <f t="shared" si="204"/>
        <v>0</v>
      </c>
      <c r="GM124" s="13">
        <f ca="1">'13年1-9支出明细'!CA119/9*12</f>
        <v>0</v>
      </c>
      <c r="GN124" s="13">
        <f t="shared" si="266"/>
        <v>0</v>
      </c>
      <c r="GO124" s="43">
        <f t="shared" si="205"/>
        <v>0</v>
      </c>
      <c r="GP124" s="13">
        <f ca="1">'13年1-9支出明细'!CB119/9*12</f>
        <v>0</v>
      </c>
      <c r="GQ124" s="13"/>
      <c r="GR124" s="40"/>
      <c r="GS124" s="13">
        <f ca="1">'13年1-9支出明细'!CC119/9*12</f>
        <v>0</v>
      </c>
      <c r="GT124" s="13">
        <f t="shared" si="267"/>
        <v>0</v>
      </c>
      <c r="GU124" s="43">
        <f t="shared" si="206"/>
        <v>0</v>
      </c>
      <c r="GV124" s="13">
        <f ca="1">'13年1-9支出明细'!CD119/9*12</f>
        <v>0</v>
      </c>
      <c r="GW124" s="13">
        <f t="shared" si="268"/>
        <v>0</v>
      </c>
      <c r="GX124" s="56">
        <f t="shared" si="207"/>
        <v>0</v>
      </c>
    </row>
    <row r="125" spans="1:206" hidden="1">
      <c r="A125" s="18">
        <v>40905</v>
      </c>
      <c r="B125" s="3">
        <v>222</v>
      </c>
      <c r="C125" s="3" t="s">
        <v>414</v>
      </c>
      <c r="D125" s="12">
        <f t="shared" si="278"/>
        <v>0</v>
      </c>
      <c r="E125" s="12">
        <f t="shared" si="279"/>
        <v>0</v>
      </c>
      <c r="F125" s="13">
        <v>0</v>
      </c>
      <c r="G125" s="26">
        <f t="shared" si="208"/>
        <v>0</v>
      </c>
      <c r="H125" s="40">
        <f t="shared" si="209"/>
        <v>0</v>
      </c>
      <c r="I125" s="13">
        <v>0</v>
      </c>
      <c r="J125" s="13">
        <f t="shared" si="210"/>
        <v>0</v>
      </c>
      <c r="K125" s="40">
        <f t="shared" si="149"/>
        <v>0</v>
      </c>
      <c r="L125" s="13">
        <v>0</v>
      </c>
      <c r="M125" s="13">
        <f t="shared" si="211"/>
        <v>0</v>
      </c>
      <c r="N125" s="40">
        <f t="shared" si="150"/>
        <v>0</v>
      </c>
      <c r="O125" s="13">
        <f ca="1">'13年1-9支出明细'!I120/9*12</f>
        <v>0</v>
      </c>
      <c r="P125" s="13">
        <v>0</v>
      </c>
      <c r="Q125" s="13">
        <f t="shared" si="212"/>
        <v>0</v>
      </c>
      <c r="R125" s="43">
        <f t="shared" si="151"/>
        <v>0</v>
      </c>
      <c r="S125" s="13">
        <f ca="1">'13年1-9支出明细'!K120/9*12</f>
        <v>0</v>
      </c>
      <c r="T125" s="13">
        <f t="shared" si="213"/>
        <v>0</v>
      </c>
      <c r="U125" s="43">
        <f t="shared" si="152"/>
        <v>0</v>
      </c>
      <c r="V125" s="13">
        <f ca="1">'13年1-9支出明细'!L120/9*12</f>
        <v>0</v>
      </c>
      <c r="W125" s="13">
        <f t="shared" si="214"/>
        <v>0</v>
      </c>
      <c r="X125" s="43">
        <f t="shared" si="153"/>
        <v>0</v>
      </c>
      <c r="Y125" s="13">
        <f ca="1">'13年1-9支出明细'!M120/9*12</f>
        <v>0</v>
      </c>
      <c r="Z125" s="13">
        <f t="shared" si="215"/>
        <v>0</v>
      </c>
      <c r="AA125" s="43">
        <f t="shared" si="154"/>
        <v>0</v>
      </c>
      <c r="AB125" s="13">
        <f ca="1">'13年1-9支出明细'!N120/9*12</f>
        <v>0</v>
      </c>
      <c r="AC125" s="13">
        <f t="shared" si="216"/>
        <v>0</v>
      </c>
      <c r="AD125" s="43">
        <f t="shared" si="155"/>
        <v>0</v>
      </c>
      <c r="AE125" s="13">
        <f ca="1">'13年1-9支出明细'!O120/9*12</f>
        <v>0</v>
      </c>
      <c r="AF125" s="13">
        <f t="shared" si="217"/>
        <v>0</v>
      </c>
      <c r="AG125" s="43">
        <f t="shared" si="156"/>
        <v>0</v>
      </c>
      <c r="AH125" s="13">
        <f ca="1">'13年1-9支出明细'!P120/9*12</f>
        <v>0</v>
      </c>
      <c r="AI125" s="13">
        <f t="shared" si="218"/>
        <v>0</v>
      </c>
      <c r="AJ125" s="43">
        <f t="shared" si="157"/>
        <v>0</v>
      </c>
      <c r="AK125" s="13">
        <f ca="1">'13年1-9支出明细'!Q120/9*12</f>
        <v>0</v>
      </c>
      <c r="AL125" s="13">
        <f t="shared" si="219"/>
        <v>0</v>
      </c>
      <c r="AM125" s="43">
        <f t="shared" si="158"/>
        <v>0</v>
      </c>
      <c r="AN125" s="13">
        <f ca="1">'13年1-9支出明细'!R120/9*12</f>
        <v>0</v>
      </c>
      <c r="AO125" s="13">
        <f t="shared" si="220"/>
        <v>0</v>
      </c>
      <c r="AP125" s="43">
        <f t="shared" si="159"/>
        <v>0</v>
      </c>
      <c r="AQ125" s="13">
        <f ca="1">'13年1-9支出明细'!S120/9*12</f>
        <v>0</v>
      </c>
      <c r="AR125" s="13">
        <f t="shared" si="221"/>
        <v>0</v>
      </c>
      <c r="AS125" s="43">
        <f t="shared" si="160"/>
        <v>0</v>
      </c>
      <c r="AT125" s="12">
        <f t="shared" si="222"/>
        <v>0</v>
      </c>
      <c r="AU125" s="31">
        <f t="shared" si="223"/>
        <v>0</v>
      </c>
      <c r="AV125" s="43">
        <f t="shared" si="161"/>
        <v>0</v>
      </c>
      <c r="AW125" s="13">
        <f ca="1">'13年1-9支出明细'!U120/9*12</f>
        <v>0</v>
      </c>
      <c r="AX125" s="13">
        <f t="shared" si="224"/>
        <v>0</v>
      </c>
      <c r="AY125" s="43">
        <f t="shared" si="162"/>
        <v>0</v>
      </c>
      <c r="AZ125" s="13">
        <f ca="1">'13年1-9支出明细'!V120/9*12</f>
        <v>0</v>
      </c>
      <c r="BA125" s="13">
        <f t="shared" si="225"/>
        <v>0</v>
      </c>
      <c r="BB125" s="43">
        <f t="shared" si="163"/>
        <v>0</v>
      </c>
      <c r="BC125" s="13">
        <f ca="1">'13年1-9支出明细'!W120/9*12</f>
        <v>0</v>
      </c>
      <c r="BD125" s="13">
        <f t="shared" si="226"/>
        <v>0</v>
      </c>
      <c r="BE125" s="43">
        <f t="shared" si="164"/>
        <v>0</v>
      </c>
      <c r="BF125" s="13">
        <f ca="1">'13年1-9支出明细'!X120/9*12</f>
        <v>0</v>
      </c>
      <c r="BG125" s="13">
        <f t="shared" si="227"/>
        <v>0</v>
      </c>
      <c r="BH125" s="43">
        <f t="shared" si="165"/>
        <v>0</v>
      </c>
      <c r="BI125" s="13">
        <f ca="1">'13年1-9支出明细'!Y120/9*12</f>
        <v>0</v>
      </c>
      <c r="BJ125" s="13">
        <f t="shared" si="228"/>
        <v>0</v>
      </c>
      <c r="BK125" s="43">
        <f t="shared" si="166"/>
        <v>0</v>
      </c>
      <c r="BL125" s="13">
        <f ca="1">'13年1-9支出明细'!Z120/9*12</f>
        <v>0</v>
      </c>
      <c r="BM125" s="13">
        <f ca="1">Sheet2!EP119+Sheet2!V119</f>
        <v>0</v>
      </c>
      <c r="BN125" s="13">
        <f t="shared" si="229"/>
        <v>0</v>
      </c>
      <c r="BO125" s="43">
        <f t="shared" si="167"/>
        <v>0</v>
      </c>
      <c r="BP125" s="13">
        <f ca="1">'13年1-9支出明细'!AB120/9*12</f>
        <v>0</v>
      </c>
      <c r="BQ125" s="13">
        <f t="shared" si="230"/>
        <v>0</v>
      </c>
      <c r="BR125" s="43">
        <f t="shared" si="168"/>
        <v>0</v>
      </c>
      <c r="BS125" s="13">
        <f ca="1">'13年1-9支出明细'!AC120/9*12</f>
        <v>0</v>
      </c>
      <c r="BT125" s="13">
        <f t="shared" si="231"/>
        <v>0</v>
      </c>
      <c r="BU125" s="43">
        <f t="shared" si="169"/>
        <v>0</v>
      </c>
      <c r="BV125" s="12">
        <f t="shared" si="269"/>
        <v>0</v>
      </c>
      <c r="BW125" s="30">
        <f t="shared" si="232"/>
        <v>0</v>
      </c>
      <c r="BX125" s="43">
        <f t="shared" si="170"/>
        <v>0</v>
      </c>
      <c r="BY125" s="13">
        <f ca="1">'13年1-9支出明细'!AE120/9*12</f>
        <v>0</v>
      </c>
      <c r="BZ125" s="13">
        <f t="shared" si="233"/>
        <v>0</v>
      </c>
      <c r="CA125" s="43">
        <f t="shared" si="171"/>
        <v>0</v>
      </c>
      <c r="CB125" s="13">
        <f ca="1">'13年1-9支出明细'!AF120/9*12</f>
        <v>0</v>
      </c>
      <c r="CC125" s="13">
        <f ca="1">Sheet2!BP119+Sheet2!ET119</f>
        <v>0</v>
      </c>
      <c r="CD125" s="13">
        <f t="shared" si="234"/>
        <v>0</v>
      </c>
      <c r="CE125" s="43">
        <f t="shared" si="172"/>
        <v>0</v>
      </c>
      <c r="CF125" s="12">
        <f t="shared" si="284"/>
        <v>0</v>
      </c>
      <c r="CG125" s="30">
        <f t="shared" si="235"/>
        <v>0</v>
      </c>
      <c r="CH125" s="43">
        <f t="shared" si="173"/>
        <v>0</v>
      </c>
      <c r="CI125" s="13">
        <f ca="1">'13年1-9支出明细'!AI120/9*12</f>
        <v>0</v>
      </c>
      <c r="CJ125" s="13">
        <f t="shared" si="236"/>
        <v>0</v>
      </c>
      <c r="CK125" s="43">
        <f t="shared" si="174"/>
        <v>0</v>
      </c>
      <c r="CL125" s="13">
        <f ca="1">'13年1-9支出明细'!AJ120/9*12</f>
        <v>0</v>
      </c>
      <c r="CM125" s="13">
        <f t="shared" si="237"/>
        <v>0</v>
      </c>
      <c r="CN125" s="43">
        <f t="shared" si="175"/>
        <v>0</v>
      </c>
      <c r="CO125" s="13">
        <f ca="1">'13年1-9支出明细'!AK120/9*12</f>
        <v>0</v>
      </c>
      <c r="CP125" s="13">
        <f t="shared" si="238"/>
        <v>0</v>
      </c>
      <c r="CQ125" s="43">
        <f t="shared" si="176"/>
        <v>0</v>
      </c>
      <c r="CR125" s="13">
        <f ca="1">'13年1-9支出明细'!AL120/9*12</f>
        <v>0</v>
      </c>
      <c r="CS125" s="13">
        <f t="shared" si="239"/>
        <v>0</v>
      </c>
      <c r="CT125" s="43">
        <f t="shared" si="177"/>
        <v>0</v>
      </c>
      <c r="CU125" s="13">
        <f ca="1">'13年1-9支出明细'!AM120/9*12</f>
        <v>0</v>
      </c>
      <c r="CV125" s="13">
        <f t="shared" si="240"/>
        <v>0</v>
      </c>
      <c r="CW125" s="43">
        <f t="shared" si="178"/>
        <v>0</v>
      </c>
      <c r="CX125" s="13">
        <f ca="1">'13年1-9支出明细'!AN120/9*12</f>
        <v>0</v>
      </c>
      <c r="CY125" s="13">
        <f t="shared" si="241"/>
        <v>0</v>
      </c>
      <c r="CZ125" s="14">
        <f t="shared" si="285"/>
        <v>0</v>
      </c>
      <c r="DA125" s="43">
        <f t="shared" si="179"/>
        <v>0</v>
      </c>
      <c r="DB125" s="13">
        <f ca="1">'13年1-9支出明细'!AP120/9*12</f>
        <v>0</v>
      </c>
      <c r="DC125" s="13">
        <f t="shared" si="242"/>
        <v>0</v>
      </c>
      <c r="DD125" s="43">
        <f t="shared" si="180"/>
        <v>0</v>
      </c>
      <c r="DE125" s="13">
        <f ca="1">'13年1-9支出明细'!AQ120/9*12</f>
        <v>0</v>
      </c>
      <c r="DF125" s="13">
        <f t="shared" si="243"/>
        <v>0</v>
      </c>
      <c r="DG125" s="43">
        <f t="shared" si="181"/>
        <v>0</v>
      </c>
      <c r="DH125" s="13">
        <f ca="1">'13年1-9支出明细'!AR120/9*12</f>
        <v>0</v>
      </c>
      <c r="DI125" s="13">
        <f ca="1">Sheet2!DK119+Sheet2!AH119</f>
        <v>0</v>
      </c>
      <c r="DJ125" s="13"/>
      <c r="DK125" s="43">
        <f t="shared" si="182"/>
        <v>0</v>
      </c>
      <c r="DL125" s="13">
        <f ca="1">'13年1-9支出明细'!AT120/9*12</f>
        <v>0</v>
      </c>
      <c r="DM125" s="13">
        <f t="shared" si="244"/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43">
        <f t="shared" si="183"/>
        <v>0</v>
      </c>
      <c r="DV125" s="13">
        <f ca="1">'13年1-9支出明细'!BB120/9*12</f>
        <v>0</v>
      </c>
      <c r="DW125" s="13">
        <f t="shared" si="245"/>
        <v>0</v>
      </c>
      <c r="DX125" s="43">
        <f t="shared" si="184"/>
        <v>0</v>
      </c>
      <c r="DY125" s="13">
        <f ca="1">'13年1-9支出明细'!BC120/9*12</f>
        <v>0</v>
      </c>
      <c r="DZ125" s="13">
        <f t="shared" si="246"/>
        <v>0</v>
      </c>
      <c r="EA125" s="43">
        <f t="shared" si="185"/>
        <v>0</v>
      </c>
      <c r="EB125" s="13">
        <f ca="1">'13年1-9支出明细'!BD120/9*12</f>
        <v>0</v>
      </c>
      <c r="EC125" s="13">
        <f t="shared" si="247"/>
        <v>0</v>
      </c>
      <c r="ED125" s="43">
        <f t="shared" si="186"/>
        <v>0</v>
      </c>
      <c r="EE125" s="13">
        <f ca="1">'13年1-9支出明细'!BE120/9*12</f>
        <v>0</v>
      </c>
      <c r="EF125" s="13">
        <f t="shared" si="248"/>
        <v>0</v>
      </c>
      <c r="EG125" s="13">
        <f ca="1">Sheet2!DZ119+Sheet2!AV119</f>
        <v>0</v>
      </c>
      <c r="EH125" s="43">
        <f t="shared" si="187"/>
        <v>0</v>
      </c>
      <c r="EI125" s="13">
        <f ca="1">'13年1-9支出明细'!BG120/9*12</f>
        <v>0</v>
      </c>
      <c r="EJ125" s="13">
        <f t="shared" si="249"/>
        <v>0</v>
      </c>
      <c r="EK125" s="43">
        <f t="shared" si="188"/>
        <v>0</v>
      </c>
      <c r="EL125" s="13">
        <f ca="1">'13年1-9支出明细'!BH120/9*12</f>
        <v>0</v>
      </c>
      <c r="EM125" s="13">
        <f t="shared" si="250"/>
        <v>0</v>
      </c>
      <c r="EN125" s="43">
        <f t="shared" si="189"/>
        <v>0</v>
      </c>
      <c r="EO125" s="13">
        <f ca="1">'13年1-9支出明细'!BI120/9*12</f>
        <v>0</v>
      </c>
      <c r="EP125" s="13">
        <f t="shared" si="251"/>
        <v>0</v>
      </c>
      <c r="EQ125" s="43">
        <f t="shared" si="190"/>
        <v>0</v>
      </c>
      <c r="ER125" s="13">
        <f ca="1">'13年1-9支出明细'!BJ120/9*12</f>
        <v>0</v>
      </c>
      <c r="ES125" s="13">
        <f t="shared" si="252"/>
        <v>0</v>
      </c>
      <c r="ET125" s="43">
        <f t="shared" si="191"/>
        <v>0</v>
      </c>
      <c r="EU125" s="13">
        <f ca="1">'13年1-9支出明细'!BK120/9*12</f>
        <v>0</v>
      </c>
      <c r="EV125" s="13">
        <f t="shared" si="253"/>
        <v>0</v>
      </c>
      <c r="EW125" s="43">
        <f t="shared" si="192"/>
        <v>0</v>
      </c>
      <c r="EX125" s="13">
        <f ca="1">'13年1-9支出明细'!BL120/9*12</f>
        <v>0</v>
      </c>
      <c r="EY125" s="13">
        <f t="shared" si="254"/>
        <v>0</v>
      </c>
      <c r="EZ125" s="43">
        <f t="shared" si="193"/>
        <v>0</v>
      </c>
      <c r="FA125" s="13">
        <f ca="1">'13年1-9支出明细'!BM120/9*12</f>
        <v>0</v>
      </c>
      <c r="FB125" s="13">
        <f t="shared" si="255"/>
        <v>0</v>
      </c>
      <c r="FC125" s="43">
        <f t="shared" si="194"/>
        <v>0</v>
      </c>
      <c r="FD125" s="13">
        <f ca="1">'13年1-9支出明细'!BN120/9*12</f>
        <v>0</v>
      </c>
      <c r="FE125" s="13">
        <f ca="1">Sheet2!EX119+Sheet2!BF119</f>
        <v>0</v>
      </c>
      <c r="FF125" s="13">
        <f t="shared" si="256"/>
        <v>0</v>
      </c>
      <c r="FG125" s="43">
        <f t="shared" si="195"/>
        <v>0</v>
      </c>
      <c r="FH125" s="13">
        <f ca="1">'13年1-9支出明细'!BP120/9*12</f>
        <v>0</v>
      </c>
      <c r="FI125" s="13">
        <f t="shared" si="257"/>
        <v>0</v>
      </c>
      <c r="FJ125" s="43">
        <f t="shared" si="196"/>
        <v>0</v>
      </c>
      <c r="FK125" s="13">
        <f ca="1">'13年1-9支出明细'!BQ120/9*12</f>
        <v>0</v>
      </c>
      <c r="FL125" s="13">
        <f t="shared" si="258"/>
        <v>0</v>
      </c>
      <c r="FM125" s="43">
        <f t="shared" si="197"/>
        <v>0</v>
      </c>
      <c r="FN125" s="13">
        <f ca="1">'13年1-9支出明细'!BR120/9*12</f>
        <v>0</v>
      </c>
      <c r="FO125" s="13">
        <f ca="1">Sheet2!FC35+Sheet2!BJ35</f>
        <v>0</v>
      </c>
      <c r="FP125" s="13"/>
      <c r="FQ125" s="43"/>
      <c r="FR125" s="13">
        <f ca="1">'13年1-9支出明细'!BT120/9*12</f>
        <v>0</v>
      </c>
      <c r="FS125" s="13">
        <f t="shared" si="259"/>
        <v>0</v>
      </c>
      <c r="FT125" s="43">
        <f t="shared" si="198"/>
        <v>0</v>
      </c>
      <c r="FU125" s="12">
        <f ca="1">'13年1-9支出明细'!BU120/9*12</f>
        <v>0</v>
      </c>
      <c r="FV125" s="12">
        <f t="shared" si="260"/>
        <v>0</v>
      </c>
      <c r="FW125" s="43">
        <f t="shared" si="199"/>
        <v>0</v>
      </c>
      <c r="FX125" s="12">
        <f ca="1">'13年1-9支出明细'!BV120/9*12</f>
        <v>0</v>
      </c>
      <c r="FY125" s="12">
        <f t="shared" si="261"/>
        <v>0</v>
      </c>
      <c r="FZ125" s="43">
        <f t="shared" si="200"/>
        <v>0</v>
      </c>
      <c r="GA125" s="12">
        <f ca="1">'13年1-9支出明细'!BW120/9*12</f>
        <v>0</v>
      </c>
      <c r="GB125" s="12">
        <f t="shared" si="262"/>
        <v>0</v>
      </c>
      <c r="GC125" s="43">
        <f t="shared" si="201"/>
        <v>0</v>
      </c>
      <c r="GD125" s="12">
        <f ca="1">'13年1-9支出明细'!BX120/9*12</f>
        <v>0</v>
      </c>
      <c r="GE125" s="12">
        <f t="shared" si="263"/>
        <v>0</v>
      </c>
      <c r="GF125" s="43">
        <f t="shared" si="202"/>
        <v>0</v>
      </c>
      <c r="GG125" s="27">
        <f t="shared" si="286"/>
        <v>0</v>
      </c>
      <c r="GH125" s="27">
        <f t="shared" si="264"/>
        <v>0</v>
      </c>
      <c r="GI125" s="43">
        <f t="shared" si="203"/>
        <v>0</v>
      </c>
      <c r="GJ125" s="13">
        <f ca="1">'13年1-9支出明细'!BZ120/9*12</f>
        <v>0</v>
      </c>
      <c r="GK125" s="13">
        <f t="shared" si="265"/>
        <v>0</v>
      </c>
      <c r="GL125" s="43">
        <f t="shared" si="204"/>
        <v>0</v>
      </c>
      <c r="GM125" s="13">
        <f ca="1">'13年1-9支出明细'!CA120/9*12</f>
        <v>0</v>
      </c>
      <c r="GN125" s="13">
        <f t="shared" si="266"/>
        <v>0</v>
      </c>
      <c r="GO125" s="43">
        <f t="shared" si="205"/>
        <v>0</v>
      </c>
      <c r="GP125" s="13">
        <f ca="1">'13年1-9支出明细'!CB120/9*12</f>
        <v>0</v>
      </c>
      <c r="GQ125" s="13"/>
      <c r="GR125" s="40"/>
      <c r="GS125" s="13">
        <f ca="1">'13年1-9支出明细'!CC120/9*12</f>
        <v>0</v>
      </c>
      <c r="GT125" s="13">
        <f t="shared" si="267"/>
        <v>0</v>
      </c>
      <c r="GU125" s="43">
        <f t="shared" si="206"/>
        <v>0</v>
      </c>
      <c r="GV125" s="13">
        <f ca="1">'13年1-9支出明细'!CD120/9*12</f>
        <v>0</v>
      </c>
      <c r="GW125" s="13">
        <f t="shared" si="268"/>
        <v>0</v>
      </c>
      <c r="GX125" s="56">
        <f t="shared" si="207"/>
        <v>0</v>
      </c>
    </row>
    <row r="126" spans="1:206">
      <c r="A126" s="18">
        <v>40906</v>
      </c>
      <c r="B126" s="3" t="s">
        <v>598</v>
      </c>
      <c r="C126" s="3" t="s">
        <v>415</v>
      </c>
      <c r="D126" s="12">
        <f t="shared" si="278"/>
        <v>25618.863333333335</v>
      </c>
      <c r="E126" s="12">
        <f t="shared" si="279"/>
        <v>21920</v>
      </c>
      <c r="F126" s="13">
        <v>0</v>
      </c>
      <c r="G126" s="26">
        <f t="shared" si="208"/>
        <v>0</v>
      </c>
      <c r="H126" s="40">
        <f t="shared" si="209"/>
        <v>0</v>
      </c>
      <c r="I126" s="13">
        <v>0</v>
      </c>
      <c r="J126" s="13">
        <f t="shared" si="210"/>
        <v>0</v>
      </c>
      <c r="K126" s="40">
        <f t="shared" si="149"/>
        <v>0</v>
      </c>
      <c r="L126" s="13">
        <v>0</v>
      </c>
      <c r="M126" s="13">
        <f t="shared" si="211"/>
        <v>0</v>
      </c>
      <c r="N126" s="40">
        <f t="shared" si="150"/>
        <v>0</v>
      </c>
      <c r="O126" s="13">
        <f ca="1">'13年1-9支出明细'!I121/9*12</f>
        <v>21920</v>
      </c>
      <c r="P126" s="13">
        <v>0</v>
      </c>
      <c r="Q126" s="13">
        <f t="shared" si="212"/>
        <v>26663.527380380798</v>
      </c>
      <c r="R126" s="43">
        <f t="shared" si="151"/>
        <v>3.2834130719385018E-3</v>
      </c>
      <c r="S126" s="13">
        <f ca="1">'13年1-9支出明细'!K121/9*12</f>
        <v>0</v>
      </c>
      <c r="T126" s="13">
        <f t="shared" si="213"/>
        <v>0</v>
      </c>
      <c r="U126" s="43">
        <f t="shared" si="152"/>
        <v>0</v>
      </c>
      <c r="V126" s="13">
        <f ca="1">'13年1-9支出明细'!L121/9*12</f>
        <v>0</v>
      </c>
      <c r="W126" s="13">
        <f t="shared" si="214"/>
        <v>0</v>
      </c>
      <c r="X126" s="43">
        <f t="shared" si="153"/>
        <v>0</v>
      </c>
      <c r="Y126" s="13">
        <f ca="1">'13年1-9支出明细'!M121/9*12</f>
        <v>0</v>
      </c>
      <c r="Z126" s="13">
        <f t="shared" si="215"/>
        <v>0</v>
      </c>
      <c r="AA126" s="43">
        <f t="shared" si="154"/>
        <v>0</v>
      </c>
      <c r="AB126" s="13">
        <f ca="1">'13年1-9支出明细'!N121/9*12</f>
        <v>0</v>
      </c>
      <c r="AC126" s="13">
        <f t="shared" si="216"/>
        <v>0</v>
      </c>
      <c r="AD126" s="43">
        <f t="shared" si="155"/>
        <v>0</v>
      </c>
      <c r="AE126" s="13">
        <f ca="1">'13年1-9支出明细'!O121/9*12</f>
        <v>0</v>
      </c>
      <c r="AF126" s="13">
        <f t="shared" si="217"/>
        <v>0</v>
      </c>
      <c r="AG126" s="43">
        <f t="shared" si="156"/>
        <v>0</v>
      </c>
      <c r="AH126" s="13">
        <f ca="1">'13年1-9支出明细'!P121/9*12</f>
        <v>0</v>
      </c>
      <c r="AI126" s="13">
        <f t="shared" si="218"/>
        <v>0</v>
      </c>
      <c r="AJ126" s="43">
        <f t="shared" si="157"/>
        <v>0</v>
      </c>
      <c r="AK126" s="13">
        <f ca="1">'13年1-9支出明细'!Q121/9*12</f>
        <v>0</v>
      </c>
      <c r="AL126" s="13">
        <f t="shared" si="219"/>
        <v>0</v>
      </c>
      <c r="AM126" s="43">
        <f t="shared" si="158"/>
        <v>0</v>
      </c>
      <c r="AN126" s="13">
        <f ca="1">'13年1-9支出明细'!R121/9*12</f>
        <v>0</v>
      </c>
      <c r="AO126" s="13">
        <f t="shared" si="220"/>
        <v>0</v>
      </c>
      <c r="AP126" s="43">
        <f t="shared" si="159"/>
        <v>0</v>
      </c>
      <c r="AQ126" s="13">
        <f ca="1">'13年1-9支出明细'!S121/9*12</f>
        <v>0</v>
      </c>
      <c r="AR126" s="13">
        <f t="shared" si="221"/>
        <v>0</v>
      </c>
      <c r="AS126" s="43">
        <f t="shared" si="160"/>
        <v>0</v>
      </c>
      <c r="AT126" s="12">
        <f t="shared" si="222"/>
        <v>1512.93</v>
      </c>
      <c r="AU126" s="31">
        <f t="shared" si="223"/>
        <v>1840.330770054723</v>
      </c>
      <c r="AV126" s="43">
        <f t="shared" si="161"/>
        <v>1.4492385591715825E-5</v>
      </c>
      <c r="AW126" s="13">
        <f ca="1">'13年1-9支出明细'!U121/9*12</f>
        <v>0</v>
      </c>
      <c r="AX126" s="13">
        <f t="shared" si="224"/>
        <v>0</v>
      </c>
      <c r="AY126" s="43">
        <f t="shared" si="162"/>
        <v>0</v>
      </c>
      <c r="AZ126" s="13">
        <f ca="1">'13年1-9支出明细'!V121/9*12</f>
        <v>0</v>
      </c>
      <c r="BA126" s="13">
        <f t="shared" si="225"/>
        <v>0</v>
      </c>
      <c r="BB126" s="43">
        <f t="shared" si="163"/>
        <v>0</v>
      </c>
      <c r="BC126" s="13">
        <f ca="1">'13年1-9支出明细'!W121/9*12</f>
        <v>0</v>
      </c>
      <c r="BD126" s="13">
        <f t="shared" si="226"/>
        <v>0</v>
      </c>
      <c r="BE126" s="43">
        <f t="shared" si="164"/>
        <v>0</v>
      </c>
      <c r="BF126" s="13">
        <f ca="1">'13年1-9支出明细'!X121/9*12</f>
        <v>91.066666666666663</v>
      </c>
      <c r="BG126" s="13">
        <f t="shared" si="227"/>
        <v>110.77365693917326</v>
      </c>
      <c r="BH126" s="43">
        <f t="shared" si="165"/>
        <v>1.3397589716724148E-4</v>
      </c>
      <c r="BI126" s="13">
        <f ca="1">'13年1-9支出明细'!Y121/9*12</f>
        <v>13.6</v>
      </c>
      <c r="BJ126" s="13">
        <f t="shared" si="228"/>
        <v>16.543064433082975</v>
      </c>
      <c r="BK126" s="43">
        <f t="shared" si="166"/>
        <v>6.7276397937756802E-6</v>
      </c>
      <c r="BL126" s="13">
        <f ca="1">'13年1-9支出明细'!Z121/9*12</f>
        <v>30.133333333333333</v>
      </c>
      <c r="BM126" s="13">
        <f ca="1">Sheet2!EP120+Sheet2!V120</f>
        <v>1378.13</v>
      </c>
      <c r="BN126" s="13">
        <f t="shared" si="229"/>
        <v>36.654240802713268</v>
      </c>
      <c r="BO126" s="43">
        <f t="shared" si="167"/>
        <v>3.4072271921368091E-7</v>
      </c>
      <c r="BP126" s="13">
        <f ca="1">'13年1-9支出明细'!AB121/9*12</f>
        <v>1280.8399999999999</v>
      </c>
      <c r="BQ126" s="13">
        <f t="shared" si="230"/>
        <v>1558.0160770933824</v>
      </c>
      <c r="BR126" s="43">
        <f t="shared" si="168"/>
        <v>2.8257719770302453E-4</v>
      </c>
      <c r="BS126" s="13">
        <f ca="1">'13年1-9支出明细'!AC121/9*12</f>
        <v>556.66666666666663</v>
      </c>
      <c r="BT126" s="13">
        <f t="shared" si="231"/>
        <v>677.13033341295522</v>
      </c>
      <c r="BU126" s="43">
        <f t="shared" si="169"/>
        <v>4.9628332526184483E-4</v>
      </c>
      <c r="BV126" s="12">
        <f t="shared" si="269"/>
        <v>0</v>
      </c>
      <c r="BW126" s="30">
        <f t="shared" si="232"/>
        <v>0</v>
      </c>
      <c r="BX126" s="43">
        <f t="shared" si="170"/>
        <v>0</v>
      </c>
      <c r="BY126" s="13">
        <f ca="1">'13年1-9支出明细'!AE121/9*12</f>
        <v>0</v>
      </c>
      <c r="BZ126" s="13">
        <f t="shared" si="233"/>
        <v>0</v>
      </c>
      <c r="CA126" s="43">
        <f t="shared" si="171"/>
        <v>0</v>
      </c>
      <c r="CB126" s="13">
        <f ca="1">'13年1-9支出明细'!AF121/9*12</f>
        <v>0</v>
      </c>
      <c r="CC126" s="13">
        <f ca="1">Sheet2!BP120+Sheet2!ET120</f>
        <v>0</v>
      </c>
      <c r="CD126" s="13">
        <f t="shared" si="234"/>
        <v>0</v>
      </c>
      <c r="CE126" s="43">
        <f t="shared" si="172"/>
        <v>0</v>
      </c>
      <c r="CF126" s="12">
        <f t="shared" si="284"/>
        <v>0</v>
      </c>
      <c r="CG126" s="30">
        <f t="shared" si="235"/>
        <v>0</v>
      </c>
      <c r="CH126" s="43">
        <f t="shared" si="173"/>
        <v>0</v>
      </c>
      <c r="CI126" s="13">
        <f ca="1">'13年1-9支出明细'!AI121/9*12</f>
        <v>0</v>
      </c>
      <c r="CJ126" s="13">
        <f t="shared" si="236"/>
        <v>0</v>
      </c>
      <c r="CK126" s="43">
        <f t="shared" si="174"/>
        <v>0</v>
      </c>
      <c r="CL126" s="13">
        <f ca="1">'13年1-9支出明细'!AJ121/9*12</f>
        <v>0</v>
      </c>
      <c r="CM126" s="13">
        <f t="shared" si="237"/>
        <v>0</v>
      </c>
      <c r="CN126" s="43">
        <f t="shared" si="175"/>
        <v>0</v>
      </c>
      <c r="CO126" s="13">
        <f ca="1">'13年1-9支出明细'!AK121/9*12</f>
        <v>0</v>
      </c>
      <c r="CP126" s="13">
        <f t="shared" si="238"/>
        <v>0</v>
      </c>
      <c r="CQ126" s="43">
        <f t="shared" si="176"/>
        <v>0</v>
      </c>
      <c r="CR126" s="13">
        <f ca="1">'13年1-9支出明细'!AL121/9*12</f>
        <v>0</v>
      </c>
      <c r="CS126" s="13">
        <f t="shared" si="239"/>
        <v>0</v>
      </c>
      <c r="CT126" s="43">
        <f t="shared" si="177"/>
        <v>0</v>
      </c>
      <c r="CU126" s="13">
        <f ca="1">'13年1-9支出明细'!AM121/9*12</f>
        <v>0</v>
      </c>
      <c r="CV126" s="13">
        <f t="shared" si="240"/>
        <v>0</v>
      </c>
      <c r="CW126" s="43">
        <f t="shared" si="178"/>
        <v>0</v>
      </c>
      <c r="CX126" s="13">
        <f ca="1">'13年1-9支出明细'!AN121/9*12</f>
        <v>0</v>
      </c>
      <c r="CY126" s="13">
        <f t="shared" si="241"/>
        <v>0</v>
      </c>
      <c r="CZ126" s="14">
        <f t="shared" si="285"/>
        <v>0</v>
      </c>
      <c r="DA126" s="43">
        <f t="shared" si="179"/>
        <v>0</v>
      </c>
      <c r="DB126" s="13">
        <f ca="1">'13年1-9支出明细'!AP121/9*12</f>
        <v>0</v>
      </c>
      <c r="DC126" s="13">
        <f t="shared" si="242"/>
        <v>0</v>
      </c>
      <c r="DD126" s="43">
        <f t="shared" si="180"/>
        <v>0</v>
      </c>
      <c r="DE126" s="13">
        <f ca="1">'13年1-9支出明细'!AQ121/9*12</f>
        <v>0</v>
      </c>
      <c r="DF126" s="13">
        <f t="shared" si="243"/>
        <v>0</v>
      </c>
      <c r="DG126" s="43">
        <f t="shared" si="181"/>
        <v>0</v>
      </c>
      <c r="DH126" s="13">
        <f ca="1">'13年1-9支出明细'!AR121/9*12</f>
        <v>0</v>
      </c>
      <c r="DI126" s="13">
        <f ca="1">Sheet2!DK120+Sheet2!AH120</f>
        <v>0</v>
      </c>
      <c r="DJ126" s="13"/>
      <c r="DK126" s="43">
        <f t="shared" si="182"/>
        <v>0</v>
      </c>
      <c r="DL126" s="13">
        <f ca="1">'13年1-9支出明细'!AT121/9*12</f>
        <v>0</v>
      </c>
      <c r="DM126" s="13">
        <f t="shared" si="244"/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43">
        <f t="shared" si="183"/>
        <v>0</v>
      </c>
      <c r="DV126" s="13">
        <f ca="1">'13年1-9支出明细'!BB121/9*12</f>
        <v>0</v>
      </c>
      <c r="DW126" s="13">
        <f t="shared" si="245"/>
        <v>0</v>
      </c>
      <c r="DX126" s="43">
        <f t="shared" si="184"/>
        <v>0</v>
      </c>
      <c r="DY126" s="13">
        <f ca="1">'13年1-9支出明细'!BC121/9*12</f>
        <v>0</v>
      </c>
      <c r="DZ126" s="13">
        <f t="shared" si="246"/>
        <v>0</v>
      </c>
      <c r="EA126" s="43">
        <f t="shared" si="185"/>
        <v>0</v>
      </c>
      <c r="EB126" s="13">
        <f ca="1">'13年1-9支出明细'!BD121/9*12</f>
        <v>0</v>
      </c>
      <c r="EC126" s="13">
        <f t="shared" si="247"/>
        <v>0</v>
      </c>
      <c r="ED126" s="43">
        <f t="shared" si="186"/>
        <v>0</v>
      </c>
      <c r="EE126" s="13">
        <f ca="1">'13年1-9支出明细'!BE121/9*12</f>
        <v>0</v>
      </c>
      <c r="EF126" s="13">
        <f t="shared" si="248"/>
        <v>0</v>
      </c>
      <c r="EG126" s="13">
        <f ca="1">Sheet2!DZ120+Sheet2!AV120</f>
        <v>0</v>
      </c>
      <c r="EH126" s="43">
        <f t="shared" si="187"/>
        <v>0</v>
      </c>
      <c r="EI126" s="13">
        <f ca="1">'13年1-9支出明细'!BG121/9*12</f>
        <v>0</v>
      </c>
      <c r="EJ126" s="13">
        <f t="shared" si="249"/>
        <v>0</v>
      </c>
      <c r="EK126" s="43">
        <f t="shared" si="188"/>
        <v>0</v>
      </c>
      <c r="EL126" s="13">
        <f ca="1">'13年1-9支出明细'!BH121/9*12</f>
        <v>0</v>
      </c>
      <c r="EM126" s="13">
        <f t="shared" si="250"/>
        <v>0</v>
      </c>
      <c r="EN126" s="43">
        <f t="shared" si="189"/>
        <v>0</v>
      </c>
      <c r="EO126" s="13">
        <f ca="1">'13年1-9支出明细'!BI121/9*12</f>
        <v>0</v>
      </c>
      <c r="EP126" s="13">
        <f t="shared" si="251"/>
        <v>0</v>
      </c>
      <c r="EQ126" s="43">
        <f t="shared" si="190"/>
        <v>0</v>
      </c>
      <c r="ER126" s="13">
        <f ca="1">'13年1-9支出明细'!BJ121/9*12</f>
        <v>0</v>
      </c>
      <c r="ES126" s="13">
        <f t="shared" si="252"/>
        <v>0</v>
      </c>
      <c r="ET126" s="43">
        <f t="shared" si="191"/>
        <v>0</v>
      </c>
      <c r="EU126" s="13">
        <f ca="1">'13年1-9支出明细'!BK121/9*12</f>
        <v>0</v>
      </c>
      <c r="EV126" s="13">
        <f t="shared" si="253"/>
        <v>0</v>
      </c>
      <c r="EW126" s="43">
        <f t="shared" si="192"/>
        <v>0</v>
      </c>
      <c r="EX126" s="13">
        <f ca="1">'13年1-9支出明细'!BL121/9*12</f>
        <v>0</v>
      </c>
      <c r="EY126" s="13">
        <f t="shared" si="254"/>
        <v>0</v>
      </c>
      <c r="EZ126" s="43">
        <f t="shared" si="193"/>
        <v>0</v>
      </c>
      <c r="FA126" s="13">
        <f ca="1">'13年1-9支出明细'!BM121/9*12</f>
        <v>0</v>
      </c>
      <c r="FB126" s="13">
        <f t="shared" si="255"/>
        <v>0</v>
      </c>
      <c r="FC126" s="43">
        <f t="shared" si="194"/>
        <v>0</v>
      </c>
      <c r="FD126" s="13">
        <f ca="1">'13年1-9支出明细'!BN121/9*12</f>
        <v>0</v>
      </c>
      <c r="FE126" s="13">
        <f ca="1">Sheet2!EX120+Sheet2!BF120</f>
        <v>0</v>
      </c>
      <c r="FF126" s="13">
        <f t="shared" si="256"/>
        <v>0</v>
      </c>
      <c r="FG126" s="43">
        <f t="shared" si="195"/>
        <v>0</v>
      </c>
      <c r="FH126" s="13">
        <f ca="1">'13年1-9支出明细'!BP121/9*12</f>
        <v>0</v>
      </c>
      <c r="FI126" s="13">
        <f t="shared" si="257"/>
        <v>0</v>
      </c>
      <c r="FJ126" s="43">
        <f t="shared" si="196"/>
        <v>0</v>
      </c>
      <c r="FK126" s="13">
        <f ca="1">'13年1-9支出明细'!BQ121/9*12</f>
        <v>0</v>
      </c>
      <c r="FL126" s="13">
        <f t="shared" si="258"/>
        <v>0</v>
      </c>
      <c r="FM126" s="43">
        <f t="shared" si="197"/>
        <v>0</v>
      </c>
      <c r="FN126" s="13">
        <f ca="1">'13年1-9支出明细'!BR121/9*12</f>
        <v>0</v>
      </c>
      <c r="FO126" s="13">
        <f ca="1">Sheet2!FC36+Sheet2!BJ36</f>
        <v>0</v>
      </c>
      <c r="FP126" s="13"/>
      <c r="FQ126" s="43"/>
      <c r="FR126" s="13">
        <f ca="1">'13年1-9支出明细'!BT121/9*12</f>
        <v>0</v>
      </c>
      <c r="FS126" s="13">
        <f t="shared" si="259"/>
        <v>0</v>
      </c>
      <c r="FT126" s="43">
        <f t="shared" si="198"/>
        <v>0</v>
      </c>
      <c r="FU126" s="12">
        <f ca="1">'13年1-9支出明细'!BU121/9*12</f>
        <v>2185.9333333333334</v>
      </c>
      <c r="FV126" s="12">
        <f t="shared" si="260"/>
        <v>2658.9732338056751</v>
      </c>
      <c r="FW126" s="43">
        <f t="shared" si="199"/>
        <v>7.5551783820519838E-5</v>
      </c>
      <c r="FX126" s="12">
        <f ca="1">'13年1-9支出明细'!BV121/9*12</f>
        <v>0</v>
      </c>
      <c r="FY126" s="12">
        <f t="shared" si="261"/>
        <v>0</v>
      </c>
      <c r="FZ126" s="43">
        <f t="shared" si="200"/>
        <v>0</v>
      </c>
      <c r="GA126" s="12">
        <f ca="1">'13年1-9支出明细'!BW121/9*12</f>
        <v>0</v>
      </c>
      <c r="GB126" s="12">
        <f t="shared" si="262"/>
        <v>0</v>
      </c>
      <c r="GC126" s="43">
        <f t="shared" si="201"/>
        <v>0</v>
      </c>
      <c r="GD126" s="12">
        <f ca="1">'13年1-9支出明细'!BX121/9*12</f>
        <v>0</v>
      </c>
      <c r="GE126" s="12">
        <f t="shared" si="263"/>
        <v>0</v>
      </c>
      <c r="GF126" s="43">
        <f t="shared" si="202"/>
        <v>0</v>
      </c>
      <c r="GG126" s="27">
        <f t="shared" si="286"/>
        <v>0</v>
      </c>
      <c r="GH126" s="27">
        <f t="shared" si="264"/>
        <v>0</v>
      </c>
      <c r="GI126" s="43">
        <f t="shared" si="203"/>
        <v>0</v>
      </c>
      <c r="GJ126" s="13">
        <f ca="1">'13年1-9支出明细'!BZ121/9*12</f>
        <v>0</v>
      </c>
      <c r="GK126" s="13">
        <f t="shared" si="265"/>
        <v>0</v>
      </c>
      <c r="GL126" s="43">
        <f t="shared" si="204"/>
        <v>0</v>
      </c>
      <c r="GM126" s="13">
        <f ca="1">'13年1-9支出明细'!CA121/9*12</f>
        <v>0</v>
      </c>
      <c r="GN126" s="13">
        <f t="shared" si="266"/>
        <v>0</v>
      </c>
      <c r="GO126" s="43">
        <f t="shared" si="205"/>
        <v>0</v>
      </c>
      <c r="GP126" s="13">
        <f ca="1">'13年1-9支出明细'!CB121/9*12</f>
        <v>0</v>
      </c>
      <c r="GQ126" s="13"/>
      <c r="GR126" s="40"/>
      <c r="GS126" s="13">
        <f ca="1">'13年1-9支出明细'!CC121/9*12</f>
        <v>0</v>
      </c>
      <c r="GT126" s="13">
        <f t="shared" si="267"/>
        <v>0</v>
      </c>
      <c r="GU126" s="43">
        <f t="shared" si="206"/>
        <v>0</v>
      </c>
      <c r="GV126" s="13">
        <f ca="1">'13年1-9支出明细'!CD121/9*12</f>
        <v>0</v>
      </c>
      <c r="GW126" s="13">
        <f t="shared" si="268"/>
        <v>0</v>
      </c>
      <c r="GX126" s="56">
        <f t="shared" si="207"/>
        <v>0</v>
      </c>
    </row>
    <row r="127" spans="1:206" hidden="1">
      <c r="A127" s="18">
        <v>40907</v>
      </c>
      <c r="B127" s="3">
        <v>111</v>
      </c>
      <c r="C127" s="3" t="s">
        <v>416</v>
      </c>
      <c r="D127" s="12">
        <f t="shared" si="278"/>
        <v>0</v>
      </c>
      <c r="E127" s="12">
        <f t="shared" si="279"/>
        <v>0</v>
      </c>
      <c r="F127" s="13">
        <v>0</v>
      </c>
      <c r="G127" s="26">
        <f t="shared" si="208"/>
        <v>0</v>
      </c>
      <c r="H127" s="40">
        <f t="shared" si="209"/>
        <v>0</v>
      </c>
      <c r="I127" s="13">
        <v>0</v>
      </c>
      <c r="J127" s="13">
        <f t="shared" si="210"/>
        <v>0</v>
      </c>
      <c r="K127" s="40">
        <f t="shared" si="149"/>
        <v>0</v>
      </c>
      <c r="L127" s="13">
        <v>0</v>
      </c>
      <c r="M127" s="13">
        <f t="shared" si="211"/>
        <v>0</v>
      </c>
      <c r="N127" s="40">
        <f t="shared" si="150"/>
        <v>0</v>
      </c>
      <c r="O127" s="13">
        <f ca="1">'13年1-9支出明细'!I122/9*12</f>
        <v>0</v>
      </c>
      <c r="P127" s="13">
        <v>0</v>
      </c>
      <c r="Q127" s="13">
        <f t="shared" si="212"/>
        <v>0</v>
      </c>
      <c r="R127" s="43">
        <f t="shared" si="151"/>
        <v>0</v>
      </c>
      <c r="S127" s="13">
        <f ca="1">'13年1-9支出明细'!K122/9*12</f>
        <v>0</v>
      </c>
      <c r="T127" s="13">
        <f t="shared" si="213"/>
        <v>0</v>
      </c>
      <c r="U127" s="43">
        <f t="shared" si="152"/>
        <v>0</v>
      </c>
      <c r="V127" s="13">
        <f ca="1">'13年1-9支出明细'!L122/9*12</f>
        <v>0</v>
      </c>
      <c r="W127" s="13">
        <f t="shared" si="214"/>
        <v>0</v>
      </c>
      <c r="X127" s="43">
        <f t="shared" si="153"/>
        <v>0</v>
      </c>
      <c r="Y127" s="13">
        <f ca="1">'13年1-9支出明细'!M122/9*12</f>
        <v>0</v>
      </c>
      <c r="Z127" s="13">
        <f t="shared" si="215"/>
        <v>0</v>
      </c>
      <c r="AA127" s="43">
        <f t="shared" si="154"/>
        <v>0</v>
      </c>
      <c r="AB127" s="13">
        <f ca="1">'13年1-9支出明细'!N122/9*12</f>
        <v>0</v>
      </c>
      <c r="AC127" s="13">
        <f t="shared" si="216"/>
        <v>0</v>
      </c>
      <c r="AD127" s="43">
        <f t="shared" si="155"/>
        <v>0</v>
      </c>
      <c r="AE127" s="13">
        <f ca="1">'13年1-9支出明细'!O122/9*12</f>
        <v>0</v>
      </c>
      <c r="AF127" s="13">
        <f t="shared" si="217"/>
        <v>0</v>
      </c>
      <c r="AG127" s="43">
        <f t="shared" si="156"/>
        <v>0</v>
      </c>
      <c r="AH127" s="13">
        <f ca="1">'13年1-9支出明细'!P122/9*12</f>
        <v>0</v>
      </c>
      <c r="AI127" s="13">
        <f t="shared" si="218"/>
        <v>0</v>
      </c>
      <c r="AJ127" s="43">
        <f t="shared" si="157"/>
        <v>0</v>
      </c>
      <c r="AK127" s="13">
        <f ca="1">'13年1-9支出明细'!Q122/9*12</f>
        <v>0</v>
      </c>
      <c r="AL127" s="13">
        <f t="shared" si="219"/>
        <v>0</v>
      </c>
      <c r="AM127" s="43">
        <f t="shared" si="158"/>
        <v>0</v>
      </c>
      <c r="AN127" s="13">
        <f ca="1">'13年1-9支出明细'!R122/9*12</f>
        <v>0</v>
      </c>
      <c r="AO127" s="13">
        <f t="shared" si="220"/>
        <v>0</v>
      </c>
      <c r="AP127" s="43">
        <f t="shared" si="159"/>
        <v>0</v>
      </c>
      <c r="AQ127" s="13">
        <f ca="1">'13年1-9支出明细'!S122/9*12</f>
        <v>0</v>
      </c>
      <c r="AR127" s="13">
        <f t="shared" si="221"/>
        <v>0</v>
      </c>
      <c r="AS127" s="43">
        <f t="shared" si="160"/>
        <v>0</v>
      </c>
      <c r="AT127" s="12">
        <f t="shared" si="222"/>
        <v>0</v>
      </c>
      <c r="AU127" s="31">
        <f t="shared" si="223"/>
        <v>0</v>
      </c>
      <c r="AV127" s="43">
        <f t="shared" si="161"/>
        <v>0</v>
      </c>
      <c r="AW127" s="13">
        <f ca="1">'13年1-9支出明细'!U122/9*12</f>
        <v>0</v>
      </c>
      <c r="AX127" s="13">
        <f t="shared" si="224"/>
        <v>0</v>
      </c>
      <c r="AY127" s="43">
        <f t="shared" si="162"/>
        <v>0</v>
      </c>
      <c r="AZ127" s="13">
        <f ca="1">'13年1-9支出明细'!V122/9*12</f>
        <v>0</v>
      </c>
      <c r="BA127" s="13">
        <f t="shared" si="225"/>
        <v>0</v>
      </c>
      <c r="BB127" s="43">
        <f t="shared" si="163"/>
        <v>0</v>
      </c>
      <c r="BC127" s="13">
        <f ca="1">'13年1-9支出明细'!W122/9*12</f>
        <v>0</v>
      </c>
      <c r="BD127" s="13">
        <f t="shared" si="226"/>
        <v>0</v>
      </c>
      <c r="BE127" s="43">
        <f t="shared" si="164"/>
        <v>0</v>
      </c>
      <c r="BF127" s="13">
        <f ca="1">'13年1-9支出明细'!X122/9*12</f>
        <v>0</v>
      </c>
      <c r="BG127" s="13">
        <f t="shared" si="227"/>
        <v>0</v>
      </c>
      <c r="BH127" s="43">
        <f t="shared" si="165"/>
        <v>0</v>
      </c>
      <c r="BI127" s="13">
        <f ca="1">'13年1-9支出明细'!Y122/9*12</f>
        <v>0</v>
      </c>
      <c r="BJ127" s="13">
        <f t="shared" si="228"/>
        <v>0</v>
      </c>
      <c r="BK127" s="43">
        <f t="shared" si="166"/>
        <v>0</v>
      </c>
      <c r="BL127" s="13">
        <f ca="1">'13年1-9支出明细'!Z122/9*12</f>
        <v>0</v>
      </c>
      <c r="BM127" s="13">
        <f ca="1">Sheet2!EP121+Sheet2!V121</f>
        <v>0</v>
      </c>
      <c r="BN127" s="13">
        <f t="shared" si="229"/>
        <v>0</v>
      </c>
      <c r="BO127" s="43">
        <f t="shared" si="167"/>
        <v>0</v>
      </c>
      <c r="BP127" s="13">
        <f ca="1">'13年1-9支出明细'!AB122/9*12</f>
        <v>0</v>
      </c>
      <c r="BQ127" s="13">
        <f t="shared" si="230"/>
        <v>0</v>
      </c>
      <c r="BR127" s="43">
        <f t="shared" si="168"/>
        <v>0</v>
      </c>
      <c r="BS127" s="13">
        <f ca="1">'13年1-9支出明细'!AC122/9*12</f>
        <v>0</v>
      </c>
      <c r="BT127" s="13">
        <f t="shared" si="231"/>
        <v>0</v>
      </c>
      <c r="BU127" s="43">
        <f t="shared" si="169"/>
        <v>0</v>
      </c>
      <c r="BV127" s="12">
        <f t="shared" si="269"/>
        <v>0</v>
      </c>
      <c r="BW127" s="30">
        <f t="shared" si="232"/>
        <v>0</v>
      </c>
      <c r="BX127" s="43">
        <f t="shared" si="170"/>
        <v>0</v>
      </c>
      <c r="BY127" s="13">
        <f ca="1">'13年1-9支出明细'!AE122/9*12</f>
        <v>0</v>
      </c>
      <c r="BZ127" s="13">
        <f t="shared" si="233"/>
        <v>0</v>
      </c>
      <c r="CA127" s="43">
        <f t="shared" si="171"/>
        <v>0</v>
      </c>
      <c r="CB127" s="13">
        <f ca="1">'13年1-9支出明细'!AF122/9*12</f>
        <v>0</v>
      </c>
      <c r="CC127" s="13">
        <f ca="1">Sheet2!BP121+Sheet2!ET121</f>
        <v>0</v>
      </c>
      <c r="CD127" s="13">
        <f t="shared" si="234"/>
        <v>0</v>
      </c>
      <c r="CE127" s="43">
        <f t="shared" si="172"/>
        <v>0</v>
      </c>
      <c r="CF127" s="12">
        <f t="shared" si="284"/>
        <v>0</v>
      </c>
      <c r="CG127" s="30">
        <f t="shared" si="235"/>
        <v>0</v>
      </c>
      <c r="CH127" s="43">
        <f t="shared" si="173"/>
        <v>0</v>
      </c>
      <c r="CI127" s="13">
        <f ca="1">'13年1-9支出明细'!AI122/9*12</f>
        <v>0</v>
      </c>
      <c r="CJ127" s="13">
        <f t="shared" si="236"/>
        <v>0</v>
      </c>
      <c r="CK127" s="43">
        <f t="shared" si="174"/>
        <v>0</v>
      </c>
      <c r="CL127" s="13">
        <f ca="1">'13年1-9支出明细'!AJ122/9*12</f>
        <v>0</v>
      </c>
      <c r="CM127" s="13">
        <f t="shared" si="237"/>
        <v>0</v>
      </c>
      <c r="CN127" s="43">
        <f t="shared" si="175"/>
        <v>0</v>
      </c>
      <c r="CO127" s="13">
        <f ca="1">'13年1-9支出明细'!AK122/9*12</f>
        <v>0</v>
      </c>
      <c r="CP127" s="13">
        <f t="shared" si="238"/>
        <v>0</v>
      </c>
      <c r="CQ127" s="43">
        <f t="shared" si="176"/>
        <v>0</v>
      </c>
      <c r="CR127" s="13">
        <f ca="1">'13年1-9支出明细'!AL122/9*12</f>
        <v>0</v>
      </c>
      <c r="CS127" s="13">
        <f t="shared" si="239"/>
        <v>0</v>
      </c>
      <c r="CT127" s="43">
        <f t="shared" si="177"/>
        <v>0</v>
      </c>
      <c r="CU127" s="13">
        <f ca="1">'13年1-9支出明细'!AM122/9*12</f>
        <v>0</v>
      </c>
      <c r="CV127" s="13">
        <f t="shared" si="240"/>
        <v>0</v>
      </c>
      <c r="CW127" s="43">
        <f t="shared" si="178"/>
        <v>0</v>
      </c>
      <c r="CX127" s="13">
        <f ca="1">'13年1-9支出明细'!AN122/9*12</f>
        <v>0</v>
      </c>
      <c r="CY127" s="13">
        <f t="shared" si="241"/>
        <v>0</v>
      </c>
      <c r="CZ127" s="14">
        <f t="shared" si="285"/>
        <v>0</v>
      </c>
      <c r="DA127" s="43">
        <f t="shared" si="179"/>
        <v>0</v>
      </c>
      <c r="DB127" s="13">
        <f ca="1">'13年1-9支出明细'!AP122/9*12</f>
        <v>0</v>
      </c>
      <c r="DC127" s="13">
        <f t="shared" si="242"/>
        <v>0</v>
      </c>
      <c r="DD127" s="43">
        <f t="shared" si="180"/>
        <v>0</v>
      </c>
      <c r="DE127" s="13">
        <f ca="1">'13年1-9支出明细'!AQ122/9*12</f>
        <v>0</v>
      </c>
      <c r="DF127" s="13">
        <f t="shared" si="243"/>
        <v>0</v>
      </c>
      <c r="DG127" s="43">
        <f t="shared" si="181"/>
        <v>0</v>
      </c>
      <c r="DH127" s="13">
        <f ca="1">'13年1-9支出明细'!AR122/9*12</f>
        <v>0</v>
      </c>
      <c r="DI127" s="13">
        <f ca="1">Sheet2!DK121+Sheet2!AH121</f>
        <v>0</v>
      </c>
      <c r="DJ127" s="13"/>
      <c r="DK127" s="43">
        <f t="shared" si="182"/>
        <v>0</v>
      </c>
      <c r="DL127" s="13">
        <f ca="1">'13年1-9支出明细'!AT122/9*12</f>
        <v>0</v>
      </c>
      <c r="DM127" s="13">
        <f t="shared" si="244"/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43">
        <f t="shared" si="183"/>
        <v>0</v>
      </c>
      <c r="DV127" s="13">
        <f ca="1">'13年1-9支出明细'!BB122/9*12</f>
        <v>0</v>
      </c>
      <c r="DW127" s="13">
        <f t="shared" si="245"/>
        <v>0</v>
      </c>
      <c r="DX127" s="43">
        <f t="shared" si="184"/>
        <v>0</v>
      </c>
      <c r="DY127" s="13">
        <f ca="1">'13年1-9支出明细'!BC122/9*12</f>
        <v>0</v>
      </c>
      <c r="DZ127" s="13">
        <f t="shared" si="246"/>
        <v>0</v>
      </c>
      <c r="EA127" s="43">
        <f t="shared" si="185"/>
        <v>0</v>
      </c>
      <c r="EB127" s="13">
        <f ca="1">'13年1-9支出明细'!BD122/9*12</f>
        <v>0</v>
      </c>
      <c r="EC127" s="13">
        <f t="shared" si="247"/>
        <v>0</v>
      </c>
      <c r="ED127" s="43">
        <f t="shared" si="186"/>
        <v>0</v>
      </c>
      <c r="EE127" s="13">
        <f ca="1">'13年1-9支出明细'!BE122/9*12</f>
        <v>0</v>
      </c>
      <c r="EF127" s="13">
        <f t="shared" si="248"/>
        <v>0</v>
      </c>
      <c r="EG127" s="13">
        <f ca="1">Sheet2!DZ121+Sheet2!AV121</f>
        <v>0</v>
      </c>
      <c r="EH127" s="43">
        <f t="shared" si="187"/>
        <v>0</v>
      </c>
      <c r="EI127" s="13">
        <f ca="1">'13年1-9支出明细'!BG122/9*12</f>
        <v>0</v>
      </c>
      <c r="EJ127" s="13">
        <f t="shared" si="249"/>
        <v>0</v>
      </c>
      <c r="EK127" s="43">
        <f t="shared" si="188"/>
        <v>0</v>
      </c>
      <c r="EL127" s="13">
        <f ca="1">'13年1-9支出明细'!BH122/9*12</f>
        <v>0</v>
      </c>
      <c r="EM127" s="13">
        <f t="shared" si="250"/>
        <v>0</v>
      </c>
      <c r="EN127" s="43">
        <f t="shared" si="189"/>
        <v>0</v>
      </c>
      <c r="EO127" s="13">
        <f ca="1">'13年1-9支出明细'!BI122/9*12</f>
        <v>0</v>
      </c>
      <c r="EP127" s="13">
        <f t="shared" si="251"/>
        <v>0</v>
      </c>
      <c r="EQ127" s="43">
        <f t="shared" si="190"/>
        <v>0</v>
      </c>
      <c r="ER127" s="13">
        <f ca="1">'13年1-9支出明细'!BJ122/9*12</f>
        <v>0</v>
      </c>
      <c r="ES127" s="13">
        <f t="shared" si="252"/>
        <v>0</v>
      </c>
      <c r="ET127" s="43">
        <f t="shared" si="191"/>
        <v>0</v>
      </c>
      <c r="EU127" s="13">
        <f ca="1">'13年1-9支出明细'!BK122/9*12</f>
        <v>0</v>
      </c>
      <c r="EV127" s="13">
        <f t="shared" si="253"/>
        <v>0</v>
      </c>
      <c r="EW127" s="43">
        <f t="shared" si="192"/>
        <v>0</v>
      </c>
      <c r="EX127" s="13">
        <f ca="1">'13年1-9支出明细'!BL122/9*12</f>
        <v>0</v>
      </c>
      <c r="EY127" s="13">
        <f t="shared" si="254"/>
        <v>0</v>
      </c>
      <c r="EZ127" s="43">
        <f t="shared" si="193"/>
        <v>0</v>
      </c>
      <c r="FA127" s="13">
        <f ca="1">'13年1-9支出明细'!BM122/9*12</f>
        <v>0</v>
      </c>
      <c r="FB127" s="13">
        <f t="shared" si="255"/>
        <v>0</v>
      </c>
      <c r="FC127" s="43">
        <f t="shared" si="194"/>
        <v>0</v>
      </c>
      <c r="FD127" s="13">
        <f ca="1">'13年1-9支出明细'!BN122/9*12</f>
        <v>0</v>
      </c>
      <c r="FE127" s="13">
        <f ca="1">Sheet2!EX121+Sheet2!BF121</f>
        <v>0</v>
      </c>
      <c r="FF127" s="13">
        <f t="shared" si="256"/>
        <v>0</v>
      </c>
      <c r="FG127" s="43">
        <f t="shared" si="195"/>
        <v>0</v>
      </c>
      <c r="FH127" s="13">
        <f ca="1">'13年1-9支出明细'!BP122/9*12</f>
        <v>0</v>
      </c>
      <c r="FI127" s="13">
        <f t="shared" si="257"/>
        <v>0</v>
      </c>
      <c r="FJ127" s="43">
        <f t="shared" si="196"/>
        <v>0</v>
      </c>
      <c r="FK127" s="13">
        <f ca="1">'13年1-9支出明细'!BQ122/9*12</f>
        <v>0</v>
      </c>
      <c r="FL127" s="13">
        <f t="shared" si="258"/>
        <v>0</v>
      </c>
      <c r="FM127" s="43">
        <f t="shared" si="197"/>
        <v>0</v>
      </c>
      <c r="FN127" s="13">
        <f ca="1">'13年1-9支出明细'!BR122/9*12</f>
        <v>0</v>
      </c>
      <c r="FO127" s="13">
        <f ca="1">Sheet2!FC37+Sheet2!BJ37</f>
        <v>0</v>
      </c>
      <c r="FP127" s="13"/>
      <c r="FQ127" s="43"/>
      <c r="FR127" s="13">
        <f ca="1">'13年1-9支出明细'!BT122/9*12</f>
        <v>0</v>
      </c>
      <c r="FS127" s="13">
        <f t="shared" si="259"/>
        <v>0</v>
      </c>
      <c r="FT127" s="43">
        <f t="shared" si="198"/>
        <v>0</v>
      </c>
      <c r="FU127" s="12">
        <f ca="1">'13年1-9支出明细'!BU122/9*12</f>
        <v>0</v>
      </c>
      <c r="FV127" s="12">
        <f t="shared" si="260"/>
        <v>0</v>
      </c>
      <c r="FW127" s="43">
        <f t="shared" si="199"/>
        <v>0</v>
      </c>
      <c r="FX127" s="12">
        <f ca="1">'13年1-9支出明细'!BV122/9*12</f>
        <v>0</v>
      </c>
      <c r="FY127" s="12">
        <f t="shared" si="261"/>
        <v>0</v>
      </c>
      <c r="FZ127" s="43">
        <f t="shared" si="200"/>
        <v>0</v>
      </c>
      <c r="GA127" s="12">
        <f ca="1">'13年1-9支出明细'!BW122/9*12</f>
        <v>0</v>
      </c>
      <c r="GB127" s="12">
        <f t="shared" si="262"/>
        <v>0</v>
      </c>
      <c r="GC127" s="43">
        <f t="shared" si="201"/>
        <v>0</v>
      </c>
      <c r="GD127" s="12">
        <f ca="1">'13年1-9支出明细'!BX122/9*12</f>
        <v>0</v>
      </c>
      <c r="GE127" s="12">
        <f t="shared" si="263"/>
        <v>0</v>
      </c>
      <c r="GF127" s="43">
        <f t="shared" si="202"/>
        <v>0</v>
      </c>
      <c r="GG127" s="27">
        <f t="shared" si="286"/>
        <v>0</v>
      </c>
      <c r="GH127" s="27">
        <f t="shared" si="264"/>
        <v>0</v>
      </c>
      <c r="GI127" s="43">
        <f t="shared" si="203"/>
        <v>0</v>
      </c>
      <c r="GJ127" s="13">
        <f ca="1">'13年1-9支出明细'!BZ122/9*12</f>
        <v>0</v>
      </c>
      <c r="GK127" s="13">
        <f t="shared" si="265"/>
        <v>0</v>
      </c>
      <c r="GL127" s="43">
        <f t="shared" si="204"/>
        <v>0</v>
      </c>
      <c r="GM127" s="13">
        <f ca="1">'13年1-9支出明细'!CA122/9*12</f>
        <v>0</v>
      </c>
      <c r="GN127" s="13">
        <f t="shared" si="266"/>
        <v>0</v>
      </c>
      <c r="GO127" s="43">
        <f t="shared" si="205"/>
        <v>0</v>
      </c>
      <c r="GP127" s="13">
        <f ca="1">'13年1-9支出明细'!CB122/9*12</f>
        <v>0</v>
      </c>
      <c r="GQ127" s="13"/>
      <c r="GR127" s="40"/>
      <c r="GS127" s="13">
        <f ca="1">'13年1-9支出明细'!CC122/9*12</f>
        <v>0</v>
      </c>
      <c r="GT127" s="13">
        <f t="shared" si="267"/>
        <v>0</v>
      </c>
      <c r="GU127" s="43">
        <f t="shared" si="206"/>
        <v>0</v>
      </c>
      <c r="GV127" s="13">
        <f ca="1">'13年1-9支出明细'!CD122/9*12</f>
        <v>0</v>
      </c>
      <c r="GW127" s="13">
        <f t="shared" si="268"/>
        <v>0</v>
      </c>
      <c r="GX127" s="56">
        <f t="shared" si="207"/>
        <v>0</v>
      </c>
    </row>
    <row r="128" spans="1:206">
      <c r="A128" s="18">
        <v>410</v>
      </c>
      <c r="B128" s="3" t="s">
        <v>599</v>
      </c>
      <c r="C128" s="3" t="s">
        <v>417</v>
      </c>
      <c r="D128" s="12">
        <f t="shared" si="278"/>
        <v>537597.02666666661</v>
      </c>
      <c r="E128" s="12">
        <f t="shared" si="279"/>
        <v>450027.8</v>
      </c>
      <c r="F128" s="13">
        <v>255324</v>
      </c>
      <c r="G128" s="26">
        <f t="shared" si="208"/>
        <v>310576.57230238814</v>
      </c>
      <c r="H128" s="40">
        <f t="shared" si="209"/>
        <v>3.738264884274901E-3</v>
      </c>
      <c r="I128" s="13">
        <v>78732</v>
      </c>
      <c r="J128" s="13">
        <f t="shared" si="210"/>
        <v>95769.746245991846</v>
      </c>
      <c r="K128" s="40">
        <f t="shared" si="149"/>
        <v>2.1207273869752129E-3</v>
      </c>
      <c r="L128" s="13">
        <v>114895.8</v>
      </c>
      <c r="M128" s="13">
        <f t="shared" si="211"/>
        <v>139759.45753607465</v>
      </c>
      <c r="N128" s="40">
        <f t="shared" si="150"/>
        <v>3.7382648842749018E-3</v>
      </c>
      <c r="O128" s="13">
        <f ca="1">'13年1-9支出明细'!I123/9*12</f>
        <v>1076</v>
      </c>
      <c r="P128" s="13">
        <v>0</v>
      </c>
      <c r="Q128" s="13">
        <f t="shared" si="212"/>
        <v>1308.8483330880354</v>
      </c>
      <c r="R128" s="43">
        <f t="shared" si="151"/>
        <v>1.6117483875026587E-4</v>
      </c>
      <c r="S128" s="13">
        <f ca="1">'13年1-9支出明细'!K123/9*12</f>
        <v>0</v>
      </c>
      <c r="T128" s="13">
        <f t="shared" si="213"/>
        <v>0</v>
      </c>
      <c r="U128" s="43">
        <f t="shared" si="152"/>
        <v>0</v>
      </c>
      <c r="V128" s="13">
        <f ca="1">'13年1-9支出明细'!L123/9*12</f>
        <v>0</v>
      </c>
      <c r="W128" s="13">
        <f t="shared" si="214"/>
        <v>0</v>
      </c>
      <c r="X128" s="43">
        <f t="shared" si="153"/>
        <v>0</v>
      </c>
      <c r="Y128" s="13">
        <f ca="1">'13年1-9支出明细'!M123/9*12</f>
        <v>0</v>
      </c>
      <c r="Z128" s="13">
        <f t="shared" si="215"/>
        <v>0</v>
      </c>
      <c r="AA128" s="43">
        <f t="shared" si="154"/>
        <v>0</v>
      </c>
      <c r="AB128" s="13">
        <f ca="1">'13年1-9支出明细'!N123/9*12</f>
        <v>0</v>
      </c>
      <c r="AC128" s="13">
        <f t="shared" si="216"/>
        <v>0</v>
      </c>
      <c r="AD128" s="43">
        <f t="shared" si="155"/>
        <v>0</v>
      </c>
      <c r="AE128" s="13">
        <f ca="1">'13年1-9支出明细'!O123/9*12</f>
        <v>0</v>
      </c>
      <c r="AF128" s="13">
        <f t="shared" si="217"/>
        <v>0</v>
      </c>
      <c r="AG128" s="43">
        <f t="shared" si="156"/>
        <v>0</v>
      </c>
      <c r="AH128" s="13">
        <f ca="1">'13年1-9支出明细'!P123/9*12</f>
        <v>0</v>
      </c>
      <c r="AI128" s="13">
        <f t="shared" si="218"/>
        <v>0</v>
      </c>
      <c r="AJ128" s="43">
        <f t="shared" si="157"/>
        <v>0</v>
      </c>
      <c r="AK128" s="13">
        <f ca="1">'13年1-9支出明细'!Q123/9*12</f>
        <v>0</v>
      </c>
      <c r="AL128" s="13">
        <f t="shared" si="219"/>
        <v>0</v>
      </c>
      <c r="AM128" s="43">
        <f t="shared" si="158"/>
        <v>0</v>
      </c>
      <c r="AN128" s="13">
        <f ca="1">'13年1-9支出明细'!R123/9*12</f>
        <v>0</v>
      </c>
      <c r="AO128" s="13">
        <f t="shared" si="220"/>
        <v>0</v>
      </c>
      <c r="AP128" s="43">
        <f t="shared" si="159"/>
        <v>0</v>
      </c>
      <c r="AQ128" s="13">
        <f ca="1">'13年1-9支出明细'!S123/9*12</f>
        <v>0</v>
      </c>
      <c r="AR128" s="13">
        <f t="shared" si="221"/>
        <v>0</v>
      </c>
      <c r="AS128" s="43">
        <f t="shared" si="160"/>
        <v>0</v>
      </c>
      <c r="AT128" s="12">
        <f t="shared" si="222"/>
        <v>2154.8000000000002</v>
      </c>
      <c r="AU128" s="31">
        <f t="shared" si="223"/>
        <v>2621.1025912064119</v>
      </c>
      <c r="AV128" s="43">
        <f t="shared" si="161"/>
        <v>2.0640870676785615E-5</v>
      </c>
      <c r="AW128" s="13">
        <f ca="1">'13年1-9支出明细'!U123/9*12</f>
        <v>0</v>
      </c>
      <c r="AX128" s="13">
        <f t="shared" si="224"/>
        <v>0</v>
      </c>
      <c r="AY128" s="43">
        <f t="shared" si="162"/>
        <v>0</v>
      </c>
      <c r="AZ128" s="13">
        <f ca="1">'13年1-9支出明细'!V123/9*12</f>
        <v>0</v>
      </c>
      <c r="BA128" s="13">
        <f t="shared" si="225"/>
        <v>0</v>
      </c>
      <c r="BB128" s="43">
        <f t="shared" si="163"/>
        <v>0</v>
      </c>
      <c r="BC128" s="13">
        <f ca="1">'13年1-9支出明细'!W123/9*12</f>
        <v>0</v>
      </c>
      <c r="BD128" s="13">
        <f t="shared" si="226"/>
        <v>0</v>
      </c>
      <c r="BE128" s="43">
        <f t="shared" si="164"/>
        <v>0</v>
      </c>
      <c r="BF128" s="13">
        <f ca="1">'13年1-9支出明细'!X123/9*12</f>
        <v>0</v>
      </c>
      <c r="BG128" s="13">
        <f t="shared" si="227"/>
        <v>0</v>
      </c>
      <c r="BH128" s="43">
        <f t="shared" si="165"/>
        <v>0</v>
      </c>
      <c r="BI128" s="13">
        <f ca="1">'13年1-9支出明细'!Y123/9*12</f>
        <v>0</v>
      </c>
      <c r="BJ128" s="13">
        <f t="shared" si="228"/>
        <v>0</v>
      </c>
      <c r="BK128" s="43">
        <f t="shared" si="166"/>
        <v>0</v>
      </c>
      <c r="BL128" s="13">
        <f ca="1">'13年1-9支出明细'!Z123/9*12</f>
        <v>0</v>
      </c>
      <c r="BM128" s="13">
        <f ca="1">Sheet2!EP122+Sheet2!V122</f>
        <v>2154.8000000000002</v>
      </c>
      <c r="BN128" s="13">
        <f t="shared" si="229"/>
        <v>0</v>
      </c>
      <c r="BO128" s="43">
        <f t="shared" si="167"/>
        <v>0</v>
      </c>
      <c r="BP128" s="13">
        <f ca="1">'13年1-9支出明细'!AB123/9*12</f>
        <v>1006.3999999999999</v>
      </c>
      <c r="BQ128" s="13">
        <f t="shared" si="230"/>
        <v>1224.1867680481403</v>
      </c>
      <c r="BR128" s="43">
        <f t="shared" si="168"/>
        <v>2.2203061410349759E-4</v>
      </c>
      <c r="BS128" s="13">
        <f ca="1">'13年1-9支出明细'!AC123/9*12</f>
        <v>1133.3333333333333</v>
      </c>
      <c r="BT128" s="13">
        <f t="shared" si="231"/>
        <v>1378.5887027569147</v>
      </c>
      <c r="BU128" s="43">
        <f t="shared" si="169"/>
        <v>1.0103971891558517E-3</v>
      </c>
      <c r="BV128" s="12">
        <f t="shared" si="269"/>
        <v>20.8</v>
      </c>
      <c r="BW128" s="30">
        <f t="shared" si="232"/>
        <v>25.301157368244557</v>
      </c>
      <c r="BX128" s="43">
        <f t="shared" si="170"/>
        <v>7.777397020405507E-8</v>
      </c>
      <c r="BY128" s="13">
        <f ca="1">'13年1-9支出明细'!AE123/9*12</f>
        <v>20.8</v>
      </c>
      <c r="BZ128" s="13">
        <f t="shared" si="233"/>
        <v>25.301157368244553</v>
      </c>
      <c r="CA128" s="43">
        <f t="shared" si="171"/>
        <v>9.0031499086849905E-8</v>
      </c>
      <c r="CB128" s="13">
        <f ca="1">'13年1-9支出明细'!AF123/9*12</f>
        <v>0</v>
      </c>
      <c r="CC128" s="13">
        <f ca="1">Sheet2!BP122+Sheet2!ET122</f>
        <v>0</v>
      </c>
      <c r="CD128" s="13">
        <f t="shared" si="234"/>
        <v>0</v>
      </c>
      <c r="CE128" s="43">
        <f t="shared" si="172"/>
        <v>0</v>
      </c>
      <c r="CF128" s="12">
        <f t="shared" si="284"/>
        <v>34989.333333333336</v>
      </c>
      <c r="CG128" s="30">
        <f t="shared" si="235"/>
        <v>42561.087926761131</v>
      </c>
      <c r="CH128" s="43">
        <f t="shared" si="173"/>
        <v>3.6053501417158469E-4</v>
      </c>
      <c r="CI128" s="13">
        <f ca="1">'13年1-9支出明细'!AI123/9*12</f>
        <v>0</v>
      </c>
      <c r="CJ128" s="13">
        <f t="shared" si="236"/>
        <v>0</v>
      </c>
      <c r="CK128" s="43">
        <f t="shared" si="174"/>
        <v>0</v>
      </c>
      <c r="CL128" s="13">
        <f ca="1">'13年1-9支出明细'!AJ123/9*12</f>
        <v>0</v>
      </c>
      <c r="CM128" s="13">
        <f t="shared" si="237"/>
        <v>0</v>
      </c>
      <c r="CN128" s="43">
        <f t="shared" si="175"/>
        <v>0</v>
      </c>
      <c r="CO128" s="13">
        <f ca="1">'13年1-9支出明细'!AK123/9*12</f>
        <v>0</v>
      </c>
      <c r="CP128" s="13">
        <f t="shared" si="238"/>
        <v>0</v>
      </c>
      <c r="CQ128" s="43">
        <f t="shared" si="176"/>
        <v>0</v>
      </c>
      <c r="CR128" s="13">
        <f ca="1">'13年1-9支出明细'!AL123/9*12</f>
        <v>0</v>
      </c>
      <c r="CS128" s="13">
        <f t="shared" si="239"/>
        <v>0</v>
      </c>
      <c r="CT128" s="43">
        <f t="shared" si="177"/>
        <v>0</v>
      </c>
      <c r="CU128" s="13">
        <f ca="1">'13年1-9支出明细'!AM123/9*12</f>
        <v>0</v>
      </c>
      <c r="CV128" s="13">
        <f t="shared" si="240"/>
        <v>0</v>
      </c>
      <c r="CW128" s="43">
        <f t="shared" si="178"/>
        <v>0</v>
      </c>
      <c r="CX128" s="13">
        <f ca="1">'13年1-9支出明细'!AN123/9*12</f>
        <v>0</v>
      </c>
      <c r="CY128" s="13">
        <f t="shared" si="241"/>
        <v>0</v>
      </c>
      <c r="CZ128" s="14">
        <f t="shared" si="285"/>
        <v>0</v>
      </c>
      <c r="DA128" s="43">
        <f t="shared" si="179"/>
        <v>0</v>
      </c>
      <c r="DB128" s="13">
        <f ca="1">'13年1-9支出明细'!AP123/9*12</f>
        <v>0</v>
      </c>
      <c r="DC128" s="13">
        <f t="shared" si="242"/>
        <v>0</v>
      </c>
      <c r="DD128" s="43">
        <f t="shared" si="180"/>
        <v>0</v>
      </c>
      <c r="DE128" s="13">
        <f ca="1">'13年1-9支出明细'!AQ123/9*12</f>
        <v>0</v>
      </c>
      <c r="DF128" s="13">
        <f t="shared" si="243"/>
        <v>0</v>
      </c>
      <c r="DG128" s="43">
        <f t="shared" si="181"/>
        <v>0</v>
      </c>
      <c r="DH128" s="13">
        <f ca="1">'13年1-9支出明细'!AR123/9*12</f>
        <v>0</v>
      </c>
      <c r="DI128" s="13">
        <f ca="1">Sheet2!DK122+Sheet2!AH122</f>
        <v>0</v>
      </c>
      <c r="DJ128" s="13"/>
      <c r="DK128" s="43">
        <f t="shared" si="182"/>
        <v>0</v>
      </c>
      <c r="DL128" s="13">
        <f ca="1">'13年1-9支出明细'!AT123/9*12</f>
        <v>0</v>
      </c>
      <c r="DM128" s="13">
        <f t="shared" si="244"/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43">
        <f t="shared" si="183"/>
        <v>0</v>
      </c>
      <c r="DV128" s="13">
        <f ca="1">'13年1-9支出明细'!BB123/9*12</f>
        <v>5829.7333333333336</v>
      </c>
      <c r="DW128" s="13">
        <f t="shared" si="245"/>
        <v>7091.2981000753634</v>
      </c>
      <c r="DX128" s="43">
        <f t="shared" si="184"/>
        <v>2.5770680259198011E-3</v>
      </c>
      <c r="DY128" s="13">
        <f ca="1">'13年1-9支出明细'!BC123/9*12</f>
        <v>0</v>
      </c>
      <c r="DZ128" s="13">
        <f t="shared" si="246"/>
        <v>0</v>
      </c>
      <c r="EA128" s="43">
        <f t="shared" si="185"/>
        <v>0</v>
      </c>
      <c r="EB128" s="13">
        <f ca="1">'13年1-9支出明细'!BD123/9*12</f>
        <v>0</v>
      </c>
      <c r="EC128" s="13">
        <f t="shared" si="247"/>
        <v>0</v>
      </c>
      <c r="ED128" s="43">
        <f t="shared" si="186"/>
        <v>0</v>
      </c>
      <c r="EE128" s="13">
        <f ca="1">'13年1-9支出明细'!BE123/9*12</f>
        <v>0</v>
      </c>
      <c r="EF128" s="13">
        <f t="shared" si="248"/>
        <v>0</v>
      </c>
      <c r="EG128" s="13">
        <f ca="1">Sheet2!DZ122+Sheet2!AV122</f>
        <v>0</v>
      </c>
      <c r="EH128" s="43">
        <f t="shared" si="187"/>
        <v>0</v>
      </c>
      <c r="EI128" s="13">
        <f ca="1">'13年1-9支出明细'!BG123/9*12</f>
        <v>0</v>
      </c>
      <c r="EJ128" s="13">
        <f t="shared" si="249"/>
        <v>0</v>
      </c>
      <c r="EK128" s="43">
        <f t="shared" si="188"/>
        <v>0</v>
      </c>
      <c r="EL128" s="13">
        <f ca="1">'13年1-9支出明细'!BH123/9*12</f>
        <v>0</v>
      </c>
      <c r="EM128" s="13">
        <f t="shared" si="250"/>
        <v>0</v>
      </c>
      <c r="EN128" s="43">
        <f t="shared" si="189"/>
        <v>0</v>
      </c>
      <c r="EO128" s="13">
        <f ca="1">'13年1-9支出明细'!BI123/9*12</f>
        <v>3013.3333333333335</v>
      </c>
      <c r="EP128" s="13">
        <f t="shared" si="251"/>
        <v>3665.4240802713266</v>
      </c>
      <c r="EQ128" s="43">
        <f t="shared" si="190"/>
        <v>2.5137882956459746E-3</v>
      </c>
      <c r="ER128" s="13">
        <f ca="1">'13年1-9支出明细'!BJ123/9*12</f>
        <v>3924</v>
      </c>
      <c r="ES128" s="13">
        <f t="shared" si="252"/>
        <v>4773.1606496630584</v>
      </c>
      <c r="ET128" s="43">
        <f t="shared" si="191"/>
        <v>2.0479729486642139E-3</v>
      </c>
      <c r="EU128" s="13">
        <f ca="1">'13年1-9支出明细'!BK123/9*12</f>
        <v>22213.333333333332</v>
      </c>
      <c r="EV128" s="13">
        <f t="shared" si="253"/>
        <v>27020.338574035533</v>
      </c>
      <c r="EW128" s="43">
        <f t="shared" si="192"/>
        <v>1.2104525850246671E-2</v>
      </c>
      <c r="EX128" s="13">
        <f ca="1">'13年1-9支出明细'!BL123/9*12</f>
        <v>0</v>
      </c>
      <c r="EY128" s="13">
        <f t="shared" si="254"/>
        <v>0</v>
      </c>
      <c r="EZ128" s="43">
        <f t="shared" si="193"/>
        <v>0</v>
      </c>
      <c r="FA128" s="13">
        <f ca="1">'13年1-9支出明细'!BM123/9*12</f>
        <v>0</v>
      </c>
      <c r="FB128" s="13">
        <f t="shared" si="255"/>
        <v>0</v>
      </c>
      <c r="FC128" s="43">
        <f t="shared" si="194"/>
        <v>0</v>
      </c>
      <c r="FD128" s="13">
        <f ca="1">'13年1-9支出明细'!BN123/9*12</f>
        <v>8.9333333333333336</v>
      </c>
      <c r="FE128" s="13">
        <f ca="1">Sheet2!EX122+Sheet2!BF122</f>
        <v>0</v>
      </c>
      <c r="FF128" s="13">
        <f t="shared" si="256"/>
        <v>10.866522715848623</v>
      </c>
      <c r="FG128" s="43">
        <f t="shared" si="195"/>
        <v>6.8339150065990644E-6</v>
      </c>
      <c r="FH128" s="13">
        <f ca="1">'13年1-9支出明细'!BP123/9*12</f>
        <v>0</v>
      </c>
      <c r="FI128" s="13">
        <f t="shared" si="257"/>
        <v>0</v>
      </c>
      <c r="FJ128" s="43">
        <f t="shared" si="196"/>
        <v>0</v>
      </c>
      <c r="FK128" s="13">
        <f ca="1">'13年1-9支出明细'!BQ123/9*12</f>
        <v>0</v>
      </c>
      <c r="FL128" s="13">
        <f t="shared" si="258"/>
        <v>0</v>
      </c>
      <c r="FM128" s="43">
        <f t="shared" si="197"/>
        <v>0</v>
      </c>
      <c r="FN128" s="13">
        <f ca="1">'13年1-9支出明细'!BR123/9*12</f>
        <v>0</v>
      </c>
      <c r="FO128" s="13">
        <f ca="1">Sheet2!FC38+Sheet2!BJ38</f>
        <v>0</v>
      </c>
      <c r="FP128" s="13"/>
      <c r="FQ128" s="43"/>
      <c r="FR128" s="13">
        <f ca="1">'13年1-9支出明细'!BT123/9*12</f>
        <v>0</v>
      </c>
      <c r="FS128" s="13">
        <f t="shared" si="259"/>
        <v>0</v>
      </c>
      <c r="FT128" s="43">
        <f t="shared" si="198"/>
        <v>0</v>
      </c>
      <c r="FU128" s="12">
        <f ca="1">'13年1-9支出明细'!BU123/9*12</f>
        <v>7013.8933333333334</v>
      </c>
      <c r="FV128" s="12">
        <f t="shared" si="260"/>
        <v>8531.7124514782699</v>
      </c>
      <c r="FW128" s="43">
        <f t="shared" si="199"/>
        <v>2.4241917389681842E-4</v>
      </c>
      <c r="FX128" s="12">
        <f ca="1">'13年1-9支出明细'!BV123/9*12</f>
        <v>0</v>
      </c>
      <c r="FY128" s="12">
        <f t="shared" si="261"/>
        <v>0</v>
      </c>
      <c r="FZ128" s="43">
        <f t="shared" si="200"/>
        <v>0</v>
      </c>
      <c r="GA128" s="12">
        <f ca="1">'13年1-9支出明细'!BW123/9*12</f>
        <v>0</v>
      </c>
      <c r="GB128" s="12">
        <f t="shared" si="262"/>
        <v>0</v>
      </c>
      <c r="GC128" s="43">
        <f t="shared" si="201"/>
        <v>0</v>
      </c>
      <c r="GD128" s="12">
        <f ca="1">'13年1-9支出明细'!BX123/9*12</f>
        <v>43390.400000000001</v>
      </c>
      <c r="GE128" s="12">
        <f t="shared" si="263"/>
        <v>52780.160513032628</v>
      </c>
      <c r="GF128" s="43">
        <f t="shared" si="202"/>
        <v>4.3541443642448417E-3</v>
      </c>
      <c r="GG128" s="27">
        <f t="shared" si="286"/>
        <v>0</v>
      </c>
      <c r="GH128" s="27">
        <f t="shared" si="264"/>
        <v>0</v>
      </c>
      <c r="GI128" s="43">
        <f t="shared" si="203"/>
        <v>0</v>
      </c>
      <c r="GJ128" s="13">
        <f ca="1">'13年1-9支出明细'!BZ123/9*12</f>
        <v>0</v>
      </c>
      <c r="GK128" s="13">
        <f t="shared" si="265"/>
        <v>0</v>
      </c>
      <c r="GL128" s="43">
        <f t="shared" si="204"/>
        <v>0</v>
      </c>
      <c r="GM128" s="13">
        <f ca="1">'13年1-9支出明细'!CA123/9*12</f>
        <v>0</v>
      </c>
      <c r="GN128" s="13">
        <f t="shared" si="266"/>
        <v>0</v>
      </c>
      <c r="GO128" s="43">
        <f t="shared" si="205"/>
        <v>0</v>
      </c>
      <c r="GP128" s="13">
        <f ca="1">'13年1-9支出明细'!CB123/9*12</f>
        <v>0</v>
      </c>
      <c r="GQ128" s="13"/>
      <c r="GR128" s="40"/>
      <c r="GS128" s="13">
        <f ca="1">'13年1-9支出明细'!CC123/9*12</f>
        <v>0</v>
      </c>
      <c r="GT128" s="13">
        <f t="shared" si="267"/>
        <v>0</v>
      </c>
      <c r="GU128" s="43">
        <f t="shared" si="206"/>
        <v>0</v>
      </c>
      <c r="GV128" s="13">
        <f ca="1">'13年1-9支出明细'!CD123/9*12</f>
        <v>0</v>
      </c>
      <c r="GW128" s="13">
        <f t="shared" si="268"/>
        <v>0</v>
      </c>
      <c r="GX128" s="56">
        <f t="shared" si="207"/>
        <v>0</v>
      </c>
    </row>
    <row r="129" spans="1:206">
      <c r="A129" s="18">
        <v>411</v>
      </c>
      <c r="B129" s="3" t="s">
        <v>600</v>
      </c>
      <c r="C129" s="3" t="s">
        <v>418</v>
      </c>
      <c r="D129" s="12">
        <f t="shared" si="278"/>
        <v>1342804.19</v>
      </c>
      <c r="E129" s="12">
        <f t="shared" si="279"/>
        <v>768890</v>
      </c>
      <c r="F129" s="13">
        <v>184200</v>
      </c>
      <c r="G129" s="26">
        <f t="shared" si="208"/>
        <v>224061.21092455037</v>
      </c>
      <c r="H129" s="40">
        <f t="shared" si="209"/>
        <v>2.6969199592809011E-3</v>
      </c>
      <c r="I129" s="13">
        <v>341292</v>
      </c>
      <c r="J129" s="13">
        <f t="shared" si="210"/>
        <v>415148.20194821735</v>
      </c>
      <c r="K129" s="40">
        <f t="shared" si="149"/>
        <v>9.1930510002990445E-3</v>
      </c>
      <c r="L129" s="13">
        <v>82890</v>
      </c>
      <c r="M129" s="13">
        <f t="shared" si="211"/>
        <v>100827.54491604766</v>
      </c>
      <c r="N129" s="40">
        <f t="shared" si="150"/>
        <v>2.6969199592809016E-3</v>
      </c>
      <c r="O129" s="13">
        <f ca="1">'13年1-9支出明细'!I124/9*12</f>
        <v>31992</v>
      </c>
      <c r="P129" s="13">
        <v>95787</v>
      </c>
      <c r="Q129" s="13">
        <f t="shared" si="212"/>
        <v>38915.126275234608</v>
      </c>
      <c r="R129" s="43">
        <f t="shared" si="151"/>
        <v>4.792105428716084E-3</v>
      </c>
      <c r="S129" s="13">
        <f ca="1">'13年1-9支出明细'!K124/9*12</f>
        <v>0</v>
      </c>
      <c r="T129" s="13">
        <f t="shared" si="213"/>
        <v>0</v>
      </c>
      <c r="U129" s="43">
        <f t="shared" si="152"/>
        <v>0</v>
      </c>
      <c r="V129" s="13">
        <f ca="1">'13年1-9支出明细'!L124/9*12</f>
        <v>0</v>
      </c>
      <c r="W129" s="13">
        <f t="shared" si="214"/>
        <v>0</v>
      </c>
      <c r="X129" s="43">
        <f t="shared" si="153"/>
        <v>0</v>
      </c>
      <c r="Y129" s="13">
        <f ca="1">'13年1-9支出明细'!M124/9*12</f>
        <v>0</v>
      </c>
      <c r="Z129" s="13">
        <f t="shared" si="215"/>
        <v>0</v>
      </c>
      <c r="AA129" s="43">
        <f t="shared" si="154"/>
        <v>0</v>
      </c>
      <c r="AB129" s="13">
        <f ca="1">'13年1-9支出明细'!N124/9*12</f>
        <v>0</v>
      </c>
      <c r="AC129" s="13">
        <f t="shared" si="216"/>
        <v>0</v>
      </c>
      <c r="AD129" s="43">
        <f t="shared" si="155"/>
        <v>0</v>
      </c>
      <c r="AE129" s="13">
        <f ca="1">'13年1-9支出明细'!O124/9*12</f>
        <v>0</v>
      </c>
      <c r="AF129" s="13">
        <f t="shared" si="217"/>
        <v>0</v>
      </c>
      <c r="AG129" s="43">
        <f t="shared" si="156"/>
        <v>0</v>
      </c>
      <c r="AH129" s="13">
        <f ca="1">'13年1-9支出明细'!P124/9*12</f>
        <v>0</v>
      </c>
      <c r="AI129" s="13">
        <f t="shared" si="218"/>
        <v>0</v>
      </c>
      <c r="AJ129" s="43">
        <f t="shared" si="157"/>
        <v>0</v>
      </c>
      <c r="AK129" s="13">
        <f ca="1">'13年1-9支出明细'!Q124/9*12</f>
        <v>0</v>
      </c>
      <c r="AL129" s="13">
        <f t="shared" si="219"/>
        <v>0</v>
      </c>
      <c r="AM129" s="43">
        <f t="shared" si="158"/>
        <v>0</v>
      </c>
      <c r="AN129" s="13">
        <f ca="1">'13年1-9支出明细'!R124/9*12</f>
        <v>0</v>
      </c>
      <c r="AO129" s="13">
        <f t="shared" si="220"/>
        <v>0</v>
      </c>
      <c r="AP129" s="43">
        <f t="shared" si="159"/>
        <v>0</v>
      </c>
      <c r="AQ129" s="13">
        <f ca="1">'13年1-9支出明细'!S124/9*12</f>
        <v>128516</v>
      </c>
      <c r="AR129" s="13">
        <f t="shared" si="221"/>
        <v>156327.09328544795</v>
      </c>
      <c r="AS129" s="43">
        <f t="shared" si="160"/>
        <v>2.5892181856937414E-2</v>
      </c>
      <c r="AT129" s="12">
        <f t="shared" si="222"/>
        <v>24871.443333333333</v>
      </c>
      <c r="AU129" s="31">
        <f t="shared" si="223"/>
        <v>30253.668353463632</v>
      </c>
      <c r="AV129" s="43">
        <f t="shared" si="161"/>
        <v>2.3824403442933683E-4</v>
      </c>
      <c r="AW129" s="13">
        <f ca="1">'13年1-9支出明细'!U124/9*12</f>
        <v>0</v>
      </c>
      <c r="AX129" s="13">
        <f t="shared" si="224"/>
        <v>0</v>
      </c>
      <c r="AY129" s="43">
        <f t="shared" si="162"/>
        <v>0</v>
      </c>
      <c r="AZ129" s="13">
        <f ca="1">'13年1-9支出明细'!V124/9*12</f>
        <v>0</v>
      </c>
      <c r="BA129" s="13">
        <f t="shared" si="225"/>
        <v>0</v>
      </c>
      <c r="BB129" s="43">
        <f t="shared" si="163"/>
        <v>0</v>
      </c>
      <c r="BC129" s="13">
        <f ca="1">'13年1-9支出明细'!W124/9*12</f>
        <v>0</v>
      </c>
      <c r="BD129" s="13">
        <f t="shared" si="226"/>
        <v>0</v>
      </c>
      <c r="BE129" s="43">
        <f t="shared" si="164"/>
        <v>0</v>
      </c>
      <c r="BF129" s="13">
        <f ca="1">'13年1-9支出明细'!X124/9*12</f>
        <v>0</v>
      </c>
      <c r="BG129" s="13">
        <f t="shared" si="227"/>
        <v>0</v>
      </c>
      <c r="BH129" s="43">
        <f t="shared" si="165"/>
        <v>0</v>
      </c>
      <c r="BI129" s="13">
        <f ca="1">'13年1-9支出明细'!Y124/9*12</f>
        <v>186.40000000000003</v>
      </c>
      <c r="BJ129" s="13">
        <f t="shared" si="228"/>
        <v>226.73729487696085</v>
      </c>
      <c r="BK129" s="43">
        <f t="shared" si="166"/>
        <v>9.2208239526454927E-5</v>
      </c>
      <c r="BL129" s="13">
        <f ca="1">'13年1-9支出明细'!Z124/9*12</f>
        <v>10444.213333333333</v>
      </c>
      <c r="BM129" s="13">
        <f ca="1">Sheet2!EP123+Sheet2!V123</f>
        <v>14240.83</v>
      </c>
      <c r="BN129" s="13">
        <f t="shared" si="229"/>
        <v>12704.359862220419</v>
      </c>
      <c r="BO129" s="43">
        <f t="shared" si="167"/>
        <v>1.1809449447946181E-4</v>
      </c>
      <c r="BP129" s="13">
        <f ca="1">'13年1-9支出明细'!AB124/9*12</f>
        <v>9787.7733333333326</v>
      </c>
      <c r="BQ129" s="13">
        <f t="shared" si="230"/>
        <v>11905.865066892989</v>
      </c>
      <c r="BR129" s="43">
        <f t="shared" si="168"/>
        <v>2.1593653854390278E-3</v>
      </c>
      <c r="BS129" s="13">
        <f ca="1">'13年1-9支出明细'!AC124/9*12</f>
        <v>9200</v>
      </c>
      <c r="BT129" s="13">
        <f t="shared" si="231"/>
        <v>11190.896528262014</v>
      </c>
      <c r="BU129" s="43">
        <f t="shared" si="169"/>
        <v>8.2020477707945606E-3</v>
      </c>
      <c r="BV129" s="12">
        <f t="shared" si="269"/>
        <v>193085.61333333334</v>
      </c>
      <c r="BW129" s="30">
        <f t="shared" si="232"/>
        <v>234869.68694666759</v>
      </c>
      <c r="BX129" s="43">
        <f t="shared" si="170"/>
        <v>7.2197282395280603E-4</v>
      </c>
      <c r="BY129" s="13">
        <f ca="1">'13年1-9支出明细'!AE124/9*12</f>
        <v>179356.68000000002</v>
      </c>
      <c r="BZ129" s="13">
        <f t="shared" si="233"/>
        <v>218169.78777528275</v>
      </c>
      <c r="CA129" s="43">
        <f t="shared" si="171"/>
        <v>7.7633417171348235E-4</v>
      </c>
      <c r="CB129" s="13">
        <f ca="1">'13年1-9支出明细'!AF124/9*12</f>
        <v>13728.933333333334</v>
      </c>
      <c r="CC129" s="13">
        <f ca="1">Sheet2!BP123+Sheet2!ET123</f>
        <v>0</v>
      </c>
      <c r="CD129" s="13">
        <f t="shared" si="234"/>
        <v>16699.899171384852</v>
      </c>
      <c r="CE129" s="43">
        <f t="shared" si="172"/>
        <v>4.355067183032552E-4</v>
      </c>
      <c r="CF129" s="12">
        <f t="shared" si="284"/>
        <v>344631.06666666659</v>
      </c>
      <c r="CG129" s="30">
        <f t="shared" si="235"/>
        <v>419209.84864035156</v>
      </c>
      <c r="CH129" s="43">
        <f t="shared" si="173"/>
        <v>3.5511270055055347E-3</v>
      </c>
      <c r="CI129" s="13">
        <f ca="1">'13年1-9支出明细'!AI124/9*12</f>
        <v>0</v>
      </c>
      <c r="CJ129" s="13">
        <f t="shared" si="236"/>
        <v>0</v>
      </c>
      <c r="CK129" s="43">
        <f t="shared" si="174"/>
        <v>0</v>
      </c>
      <c r="CL129" s="13">
        <f ca="1">'13年1-9支出明细'!AJ124/9*12</f>
        <v>0</v>
      </c>
      <c r="CM129" s="13">
        <f t="shared" si="237"/>
        <v>0</v>
      </c>
      <c r="CN129" s="43">
        <f t="shared" si="175"/>
        <v>0</v>
      </c>
      <c r="CO129" s="13">
        <f ca="1">'13年1-9支出明细'!AK124/9*12</f>
        <v>0</v>
      </c>
      <c r="CP129" s="13">
        <f t="shared" si="238"/>
        <v>0</v>
      </c>
      <c r="CQ129" s="43">
        <f t="shared" si="176"/>
        <v>0</v>
      </c>
      <c r="CR129" s="13">
        <f ca="1">'13年1-9支出明细'!AL124/9*12</f>
        <v>0</v>
      </c>
      <c r="CS129" s="13">
        <f t="shared" si="239"/>
        <v>0</v>
      </c>
      <c r="CT129" s="43">
        <f t="shared" si="177"/>
        <v>0</v>
      </c>
      <c r="CU129" s="13">
        <f ca="1">'13年1-9支出明细'!AM124/9*12</f>
        <v>0</v>
      </c>
      <c r="CV129" s="13">
        <f t="shared" si="240"/>
        <v>0</v>
      </c>
      <c r="CW129" s="43">
        <f t="shared" si="178"/>
        <v>0</v>
      </c>
      <c r="CX129" s="13">
        <f ca="1">'13年1-9支出明细'!AN124/9*12</f>
        <v>0</v>
      </c>
      <c r="CY129" s="13">
        <f t="shared" si="241"/>
        <v>0</v>
      </c>
      <c r="CZ129" s="14">
        <f t="shared" si="285"/>
        <v>0</v>
      </c>
      <c r="DA129" s="43">
        <f t="shared" si="179"/>
        <v>0</v>
      </c>
      <c r="DB129" s="13">
        <f ca="1">'13年1-9支出明细'!AP124/9*12</f>
        <v>0</v>
      </c>
      <c r="DC129" s="13">
        <f t="shared" si="242"/>
        <v>0</v>
      </c>
      <c r="DD129" s="43">
        <f t="shared" si="180"/>
        <v>0</v>
      </c>
      <c r="DE129" s="13">
        <f ca="1">'13年1-9支出明细'!AQ124/9*12</f>
        <v>0</v>
      </c>
      <c r="DF129" s="13">
        <f t="shared" si="243"/>
        <v>0</v>
      </c>
      <c r="DG129" s="43">
        <f t="shared" si="181"/>
        <v>0</v>
      </c>
      <c r="DH129" s="13">
        <f ca="1">'13年1-9支出明细'!AR124/9*12</f>
        <v>0</v>
      </c>
      <c r="DI129" s="13">
        <f ca="1">Sheet2!DK123+Sheet2!AH123</f>
        <v>0</v>
      </c>
      <c r="DJ129" s="13"/>
      <c r="DK129" s="43">
        <f t="shared" si="182"/>
        <v>0</v>
      </c>
      <c r="DL129" s="13">
        <f ca="1">'13年1-9支出明细'!AT124/9*12</f>
        <v>0</v>
      </c>
      <c r="DM129" s="13">
        <f t="shared" si="244"/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43">
        <f t="shared" si="183"/>
        <v>0</v>
      </c>
      <c r="DV129" s="13">
        <f ca="1">'13年1-9支出明细'!BB124/9*12</f>
        <v>85721.46666666666</v>
      </c>
      <c r="DW129" s="13">
        <f t="shared" si="245"/>
        <v>104271.74605625303</v>
      </c>
      <c r="DX129" s="43">
        <f t="shared" si="184"/>
        <v>3.7893680250946297E-2</v>
      </c>
      <c r="DY129" s="13">
        <f ca="1">'13年1-9支出明细'!BC124/9*12</f>
        <v>0</v>
      </c>
      <c r="DZ129" s="13">
        <f t="shared" si="246"/>
        <v>0</v>
      </c>
      <c r="EA129" s="43">
        <f t="shared" si="185"/>
        <v>0</v>
      </c>
      <c r="EB129" s="13">
        <f ca="1">'13年1-9支出明细'!BD124/9*12</f>
        <v>0</v>
      </c>
      <c r="EC129" s="13">
        <f t="shared" si="247"/>
        <v>0</v>
      </c>
      <c r="ED129" s="43">
        <f t="shared" si="186"/>
        <v>0</v>
      </c>
      <c r="EE129" s="13">
        <f ca="1">'13年1-9支出明细'!BE124/9*12</f>
        <v>0</v>
      </c>
      <c r="EF129" s="13">
        <f t="shared" si="248"/>
        <v>0</v>
      </c>
      <c r="EG129" s="13">
        <f ca="1">Sheet2!DZ123+Sheet2!AV123</f>
        <v>0</v>
      </c>
      <c r="EH129" s="43">
        <f t="shared" si="187"/>
        <v>0</v>
      </c>
      <c r="EI129" s="13">
        <f ca="1">'13年1-9支出明细'!BG124/9*12</f>
        <v>0</v>
      </c>
      <c r="EJ129" s="13">
        <f t="shared" si="249"/>
        <v>0</v>
      </c>
      <c r="EK129" s="43">
        <f t="shared" si="188"/>
        <v>0</v>
      </c>
      <c r="EL129" s="13">
        <f ca="1">'13年1-9支出明细'!BH124/9*12</f>
        <v>0</v>
      </c>
      <c r="EM129" s="13">
        <f t="shared" si="250"/>
        <v>0</v>
      </c>
      <c r="EN129" s="43">
        <f t="shared" si="189"/>
        <v>0</v>
      </c>
      <c r="EO129" s="13">
        <f ca="1">'13年1-9支出明细'!BI124/9*12</f>
        <v>196878.66666666666</v>
      </c>
      <c r="EP129" s="13">
        <f t="shared" si="251"/>
        <v>239483.56383574501</v>
      </c>
      <c r="EQ129" s="43">
        <f t="shared" si="190"/>
        <v>0.1642404716578712</v>
      </c>
      <c r="ER129" s="13">
        <f ca="1">'13年1-9支出明细'!BJ124/9*12</f>
        <v>18488</v>
      </c>
      <c r="ES129" s="13">
        <f t="shared" si="252"/>
        <v>22488.836414620448</v>
      </c>
      <c r="ET129" s="43">
        <f t="shared" si="191"/>
        <v>9.649063168935778E-3</v>
      </c>
      <c r="EU129" s="13">
        <f ca="1">'13年1-9支出明细'!BK124/9*12</f>
        <v>30133.333333333336</v>
      </c>
      <c r="EV129" s="13">
        <f t="shared" si="253"/>
        <v>36654.24080271327</v>
      </c>
      <c r="EW129" s="43">
        <f t="shared" si="192"/>
        <v>1.642030517500449E-2</v>
      </c>
      <c r="EX129" s="13">
        <f ca="1">'13年1-9支出明细'!BL124/9*12</f>
        <v>0</v>
      </c>
      <c r="EY129" s="13">
        <f t="shared" si="254"/>
        <v>0</v>
      </c>
      <c r="EZ129" s="43">
        <f t="shared" si="193"/>
        <v>0</v>
      </c>
      <c r="FA129" s="13">
        <f ca="1">'13年1-9支出明细'!BM124/9*12</f>
        <v>0</v>
      </c>
      <c r="FB129" s="13">
        <f t="shared" si="255"/>
        <v>0</v>
      </c>
      <c r="FC129" s="43">
        <f t="shared" si="194"/>
        <v>0</v>
      </c>
      <c r="FD129" s="13">
        <f ca="1">'13年1-9支出明细'!BN124/9*12</f>
        <v>76.26666666666668</v>
      </c>
      <c r="FE129" s="13">
        <f ca="1">Sheet2!EX123+Sheet2!BF123</f>
        <v>0</v>
      </c>
      <c r="FF129" s="13">
        <f t="shared" si="256"/>
        <v>92.770910350230039</v>
      </c>
      <c r="FG129" s="43">
        <f t="shared" si="195"/>
        <v>5.8343274384696496E-5</v>
      </c>
      <c r="FH129" s="13">
        <f ca="1">'13年1-9支出明细'!BP124/9*12</f>
        <v>13333.333333333332</v>
      </c>
      <c r="FI129" s="13">
        <f t="shared" si="257"/>
        <v>16218.690620669584</v>
      </c>
      <c r="FJ129" s="43">
        <f t="shared" si="196"/>
        <v>0.12048192771084337</v>
      </c>
      <c r="FK129" s="13">
        <f ca="1">'13年1-9支出明细'!BQ124/9*12</f>
        <v>0</v>
      </c>
      <c r="FL129" s="13">
        <f t="shared" si="258"/>
        <v>0</v>
      </c>
      <c r="FM129" s="43">
        <f t="shared" si="197"/>
        <v>0</v>
      </c>
      <c r="FN129" s="13">
        <f ca="1">'13年1-9支出明细'!BR124/9*12</f>
        <v>0</v>
      </c>
      <c r="FO129" s="13">
        <f ca="1">Sheet2!FC39+Sheet2!BJ39</f>
        <v>0</v>
      </c>
      <c r="FP129" s="13"/>
      <c r="FQ129" s="43"/>
      <c r="FR129" s="13">
        <f ca="1">'13年1-9支出明细'!BT124/9*12</f>
        <v>0</v>
      </c>
      <c r="FS129" s="13">
        <f t="shared" si="259"/>
        <v>0</v>
      </c>
      <c r="FT129" s="43">
        <f t="shared" si="198"/>
        <v>0</v>
      </c>
      <c r="FU129" s="12">
        <f ca="1">'13年1-9支出明细'!BU124/9*12</f>
        <v>8465.5333333333328</v>
      </c>
      <c r="FV129" s="12">
        <f t="shared" si="260"/>
        <v>10297.489955422428</v>
      </c>
      <c r="FW129" s="43">
        <f t="shared" si="199"/>
        <v>2.9259178885849126E-4</v>
      </c>
      <c r="FX129" s="12">
        <f ca="1">'13年1-9支出明细'!BV124/9*12</f>
        <v>0</v>
      </c>
      <c r="FY129" s="12">
        <f t="shared" si="261"/>
        <v>0</v>
      </c>
      <c r="FZ129" s="43">
        <f t="shared" si="200"/>
        <v>0</v>
      </c>
      <c r="GA129" s="12">
        <f ca="1">'13年1-9支出明细'!BW124/9*12</f>
        <v>1527.2000000000003</v>
      </c>
      <c r="GB129" s="12">
        <f t="shared" si="262"/>
        <v>1857.6888236914949</v>
      </c>
      <c r="GC129" s="43">
        <f t="shared" si="201"/>
        <v>3.5052070104140222E-2</v>
      </c>
      <c r="GD129" s="12">
        <f ca="1">'13年1-9支出明细'!BX124/9*12</f>
        <v>1333.3333333333335</v>
      </c>
      <c r="GE129" s="12">
        <f t="shared" si="263"/>
        <v>1621.869062066959</v>
      </c>
      <c r="GF129" s="43">
        <f t="shared" si="202"/>
        <v>1.3379747176779018E-4</v>
      </c>
      <c r="GG129" s="27">
        <f t="shared" si="286"/>
        <v>0</v>
      </c>
      <c r="GH129" s="27">
        <f t="shared" si="264"/>
        <v>0</v>
      </c>
      <c r="GI129" s="43">
        <f t="shared" si="203"/>
        <v>0</v>
      </c>
      <c r="GJ129" s="13">
        <f ca="1">'13年1-9支出明细'!BZ124/9*12</f>
        <v>0</v>
      </c>
      <c r="GK129" s="13">
        <f t="shared" si="265"/>
        <v>0</v>
      </c>
      <c r="GL129" s="43">
        <f t="shared" si="204"/>
        <v>0</v>
      </c>
      <c r="GM129" s="13">
        <f ca="1">'13年1-9支出明细'!CA124/9*12</f>
        <v>0</v>
      </c>
      <c r="GN129" s="13">
        <f t="shared" si="266"/>
        <v>0</v>
      </c>
      <c r="GO129" s="43">
        <f t="shared" si="205"/>
        <v>0</v>
      </c>
      <c r="GP129" s="13">
        <f ca="1">'13年1-9支出明细'!CB124/9*12</f>
        <v>0</v>
      </c>
      <c r="GQ129" s="13"/>
      <c r="GR129" s="40"/>
      <c r="GS129" s="13">
        <f ca="1">'13年1-9支出明细'!CC124/9*12</f>
        <v>0</v>
      </c>
      <c r="GT129" s="13">
        <f t="shared" si="267"/>
        <v>0</v>
      </c>
      <c r="GU129" s="43">
        <f t="shared" si="206"/>
        <v>0</v>
      </c>
      <c r="GV129" s="13">
        <f ca="1">'13年1-9支出明细'!CD124/9*12</f>
        <v>0</v>
      </c>
      <c r="GW129" s="13">
        <f t="shared" si="268"/>
        <v>0</v>
      </c>
      <c r="GX129" s="56">
        <f t="shared" si="207"/>
        <v>0</v>
      </c>
    </row>
    <row r="130" spans="1:206">
      <c r="A130" s="18">
        <v>412</v>
      </c>
      <c r="B130" s="3" t="s">
        <v>601</v>
      </c>
      <c r="C130" s="3" t="s">
        <v>419</v>
      </c>
      <c r="D130" s="12">
        <f t="shared" si="278"/>
        <v>455462.29333333339</v>
      </c>
      <c r="E130" s="12">
        <f t="shared" si="279"/>
        <v>357751.73333333334</v>
      </c>
      <c r="F130" s="13">
        <v>202752</v>
      </c>
      <c r="G130" s="26">
        <f t="shared" si="208"/>
        <v>246627.89705415</v>
      </c>
      <c r="H130" s="40">
        <f t="shared" si="209"/>
        <v>2.9685446014338828E-3</v>
      </c>
      <c r="I130" s="13">
        <v>62428</v>
      </c>
      <c r="J130" s="13">
        <f t="shared" si="210"/>
        <v>75937.531355037063</v>
      </c>
      <c r="K130" s="40">
        <f t="shared" si="149"/>
        <v>1.6815623801515087E-3</v>
      </c>
      <c r="L130" s="13">
        <v>91238.399999999994</v>
      </c>
      <c r="M130" s="13">
        <f t="shared" si="211"/>
        <v>110982.55367436749</v>
      </c>
      <c r="N130" s="40">
        <f t="shared" si="150"/>
        <v>2.9685446014338832E-3</v>
      </c>
      <c r="O130" s="13">
        <f ca="1">'13年1-9支出明细'!I125/9*12</f>
        <v>0</v>
      </c>
      <c r="P130" s="13">
        <v>0</v>
      </c>
      <c r="Q130" s="13">
        <f t="shared" si="212"/>
        <v>0</v>
      </c>
      <c r="R130" s="43">
        <f t="shared" si="151"/>
        <v>0</v>
      </c>
      <c r="S130" s="13">
        <f ca="1">'13年1-9支出明细'!K125/9*12</f>
        <v>0</v>
      </c>
      <c r="T130" s="13">
        <f t="shared" si="213"/>
        <v>0</v>
      </c>
      <c r="U130" s="43">
        <f t="shared" si="152"/>
        <v>0</v>
      </c>
      <c r="V130" s="13">
        <f ca="1">'13年1-9支出明细'!L125/9*12</f>
        <v>0</v>
      </c>
      <c r="W130" s="13">
        <f t="shared" si="214"/>
        <v>0</v>
      </c>
      <c r="X130" s="43">
        <f t="shared" si="153"/>
        <v>0</v>
      </c>
      <c r="Y130" s="13">
        <f ca="1">'13年1-9支出明细'!M125/9*12</f>
        <v>0</v>
      </c>
      <c r="Z130" s="13">
        <f t="shared" si="215"/>
        <v>0</v>
      </c>
      <c r="AA130" s="43">
        <f t="shared" si="154"/>
        <v>0</v>
      </c>
      <c r="AB130" s="13">
        <f ca="1">'13年1-9支出明细'!N125/9*12</f>
        <v>0</v>
      </c>
      <c r="AC130" s="13">
        <f t="shared" si="216"/>
        <v>0</v>
      </c>
      <c r="AD130" s="43">
        <f t="shared" si="155"/>
        <v>0</v>
      </c>
      <c r="AE130" s="13">
        <f ca="1">'13年1-9支出明细'!O125/9*12</f>
        <v>0</v>
      </c>
      <c r="AF130" s="13">
        <f t="shared" si="217"/>
        <v>0</v>
      </c>
      <c r="AG130" s="43">
        <f t="shared" si="156"/>
        <v>0</v>
      </c>
      <c r="AH130" s="13">
        <f ca="1">'13年1-9支出明细'!P125/9*12</f>
        <v>0</v>
      </c>
      <c r="AI130" s="13">
        <f t="shared" si="218"/>
        <v>0</v>
      </c>
      <c r="AJ130" s="43">
        <f t="shared" si="157"/>
        <v>0</v>
      </c>
      <c r="AK130" s="13">
        <f ca="1">'13年1-9支出明细'!Q125/9*12</f>
        <v>0</v>
      </c>
      <c r="AL130" s="13">
        <f t="shared" si="219"/>
        <v>0</v>
      </c>
      <c r="AM130" s="43">
        <f t="shared" si="158"/>
        <v>0</v>
      </c>
      <c r="AN130" s="13">
        <f ca="1">'13年1-9支出明细'!R125/9*12</f>
        <v>0</v>
      </c>
      <c r="AO130" s="13">
        <f t="shared" si="220"/>
        <v>0</v>
      </c>
      <c r="AP130" s="43">
        <f t="shared" si="159"/>
        <v>0</v>
      </c>
      <c r="AQ130" s="13">
        <f ca="1">'13年1-9支出明细'!S125/9*12</f>
        <v>1333.3333333333335</v>
      </c>
      <c r="AR130" s="13">
        <f t="shared" si="221"/>
        <v>1621.869062066959</v>
      </c>
      <c r="AS130" s="43">
        <f t="shared" si="160"/>
        <v>2.6862732377745359E-4</v>
      </c>
      <c r="AT130" s="12">
        <f t="shared" si="222"/>
        <v>5944.9333333333334</v>
      </c>
      <c r="AU130" s="31">
        <f t="shared" si="223"/>
        <v>7231.4275870379488</v>
      </c>
      <c r="AV130" s="43">
        <f t="shared" si="161"/>
        <v>5.6946630831374307E-5</v>
      </c>
      <c r="AW130" s="13">
        <f ca="1">'13年1-9支出明细'!U125/9*12</f>
        <v>0</v>
      </c>
      <c r="AX130" s="13">
        <f t="shared" si="224"/>
        <v>0</v>
      </c>
      <c r="AY130" s="43">
        <f t="shared" si="162"/>
        <v>0</v>
      </c>
      <c r="AZ130" s="13">
        <f ca="1">'13年1-9支出明细'!V125/9*12</f>
        <v>0</v>
      </c>
      <c r="BA130" s="13">
        <f t="shared" si="225"/>
        <v>0</v>
      </c>
      <c r="BB130" s="43">
        <f t="shared" si="163"/>
        <v>0</v>
      </c>
      <c r="BC130" s="13">
        <f ca="1">'13年1-9支出明细'!W125/9*12</f>
        <v>0</v>
      </c>
      <c r="BD130" s="13">
        <f t="shared" si="226"/>
        <v>0</v>
      </c>
      <c r="BE130" s="43">
        <f t="shared" si="164"/>
        <v>0</v>
      </c>
      <c r="BF130" s="13">
        <f ca="1">'13年1-9支出明细'!X125/9*12</f>
        <v>0</v>
      </c>
      <c r="BG130" s="13">
        <f t="shared" si="227"/>
        <v>0</v>
      </c>
      <c r="BH130" s="43">
        <f t="shared" si="165"/>
        <v>0</v>
      </c>
      <c r="BI130" s="13">
        <f ca="1">'13年1-9支出明细'!Y125/9*12</f>
        <v>20</v>
      </c>
      <c r="BJ130" s="13">
        <f t="shared" si="228"/>
        <v>24.328035931004376</v>
      </c>
      <c r="BK130" s="43">
        <f t="shared" si="166"/>
        <v>9.8935879320230582E-6</v>
      </c>
      <c r="BL130" s="13">
        <f ca="1">'13年1-9支出明细'!Z125/9*12</f>
        <v>30.93333333333333</v>
      </c>
      <c r="BM130" s="13">
        <f ca="1">Sheet2!EP124+Sheet2!V124</f>
        <v>5894</v>
      </c>
      <c r="BN130" s="13">
        <f t="shared" si="229"/>
        <v>37.627362239953435</v>
      </c>
      <c r="BO130" s="43">
        <f t="shared" si="167"/>
        <v>3.4976845512200869E-7</v>
      </c>
      <c r="BP130" s="13">
        <f ca="1">'13年1-9支出明细'!AB125/9*12</f>
        <v>5945.3333333333339</v>
      </c>
      <c r="BQ130" s="13">
        <f t="shared" si="230"/>
        <v>7231.9141477565681</v>
      </c>
      <c r="BR130" s="43">
        <f t="shared" si="168"/>
        <v>1.3116514418223316E-3</v>
      </c>
      <c r="BS130" s="13">
        <f ca="1">'13年1-9支出明细'!AC125/9*12</f>
        <v>1913.3333333333335</v>
      </c>
      <c r="BT130" s="13">
        <f t="shared" si="231"/>
        <v>2327.3821040660855</v>
      </c>
      <c r="BU130" s="43">
        <f t="shared" si="169"/>
        <v>1.7057881958101734E-3</v>
      </c>
      <c r="BV130" s="12">
        <f t="shared" si="269"/>
        <v>1358.3999999999999</v>
      </c>
      <c r="BW130" s="30">
        <f t="shared" si="232"/>
        <v>1652.3602004338172</v>
      </c>
      <c r="BX130" s="43">
        <f t="shared" si="170"/>
        <v>5.0792385156340572E-6</v>
      </c>
      <c r="BY130" s="13">
        <f ca="1">'13年1-9支出明细'!AE125/9*12</f>
        <v>1358.3999999999999</v>
      </c>
      <c r="BZ130" s="13">
        <f t="shared" si="233"/>
        <v>1652.3602004338172</v>
      </c>
      <c r="CA130" s="43">
        <f t="shared" si="171"/>
        <v>5.8797494403642737E-6</v>
      </c>
      <c r="CB130" s="13">
        <f ca="1">'13年1-9支出明细'!AF125/9*12</f>
        <v>0</v>
      </c>
      <c r="CC130" s="13">
        <f ca="1">Sheet2!BP124+Sheet2!ET124</f>
        <v>0</v>
      </c>
      <c r="CD130" s="13">
        <f t="shared" si="234"/>
        <v>0</v>
      </c>
      <c r="CE130" s="43">
        <f t="shared" si="172"/>
        <v>0</v>
      </c>
      <c r="CF130" s="12">
        <f t="shared" si="284"/>
        <v>86283.466666666674</v>
      </c>
      <c r="CG130" s="30">
        <f t="shared" si="235"/>
        <v>104955.36386591429</v>
      </c>
      <c r="CH130" s="43">
        <f t="shared" si="173"/>
        <v>8.8907698186419068E-4</v>
      </c>
      <c r="CI130" s="13">
        <f ca="1">'13年1-9支出明细'!AI125/9*12</f>
        <v>0</v>
      </c>
      <c r="CJ130" s="13">
        <f t="shared" si="236"/>
        <v>0</v>
      </c>
      <c r="CK130" s="43">
        <f t="shared" si="174"/>
        <v>0</v>
      </c>
      <c r="CL130" s="13">
        <f ca="1">'13年1-9支出明细'!AJ125/9*12</f>
        <v>0</v>
      </c>
      <c r="CM130" s="13">
        <f t="shared" si="237"/>
        <v>0</v>
      </c>
      <c r="CN130" s="43">
        <f t="shared" si="175"/>
        <v>0</v>
      </c>
      <c r="CO130" s="13">
        <f ca="1">'13年1-9支出明细'!AK125/9*12</f>
        <v>0</v>
      </c>
      <c r="CP130" s="13">
        <f t="shared" si="238"/>
        <v>0</v>
      </c>
      <c r="CQ130" s="43">
        <f t="shared" si="176"/>
        <v>0</v>
      </c>
      <c r="CR130" s="13">
        <f ca="1">'13年1-9支出明细'!AL125/9*12</f>
        <v>0</v>
      </c>
      <c r="CS130" s="13">
        <f t="shared" si="239"/>
        <v>0</v>
      </c>
      <c r="CT130" s="43">
        <f t="shared" si="177"/>
        <v>0</v>
      </c>
      <c r="CU130" s="13">
        <f ca="1">'13年1-9支出明细'!AM125/9*12</f>
        <v>0</v>
      </c>
      <c r="CV130" s="13">
        <f t="shared" si="240"/>
        <v>0</v>
      </c>
      <c r="CW130" s="43">
        <f t="shared" si="178"/>
        <v>0</v>
      </c>
      <c r="CX130" s="13">
        <f ca="1">'13年1-9支出明细'!AN125/9*12</f>
        <v>0</v>
      </c>
      <c r="CY130" s="13">
        <f t="shared" si="241"/>
        <v>0</v>
      </c>
      <c r="CZ130" s="14">
        <f t="shared" si="285"/>
        <v>0</v>
      </c>
      <c r="DA130" s="43">
        <f t="shared" si="179"/>
        <v>0</v>
      </c>
      <c r="DB130" s="13">
        <f ca="1">'13年1-9支出明细'!AP125/9*12</f>
        <v>0</v>
      </c>
      <c r="DC130" s="13">
        <f t="shared" si="242"/>
        <v>0</v>
      </c>
      <c r="DD130" s="43">
        <f t="shared" si="180"/>
        <v>0</v>
      </c>
      <c r="DE130" s="13">
        <f ca="1">'13年1-9支出明细'!AQ125/9*12</f>
        <v>0</v>
      </c>
      <c r="DF130" s="13">
        <f t="shared" si="243"/>
        <v>0</v>
      </c>
      <c r="DG130" s="43">
        <f t="shared" si="181"/>
        <v>0</v>
      </c>
      <c r="DH130" s="13">
        <f ca="1">'13年1-9支出明细'!AR125/9*12</f>
        <v>0</v>
      </c>
      <c r="DI130" s="13">
        <f ca="1">Sheet2!DK124+Sheet2!AH124</f>
        <v>0</v>
      </c>
      <c r="DJ130" s="13"/>
      <c r="DK130" s="43">
        <f t="shared" si="182"/>
        <v>0</v>
      </c>
      <c r="DL130" s="13">
        <f ca="1">'13年1-9支出明细'!AT125/9*12</f>
        <v>0</v>
      </c>
      <c r="DM130" s="13">
        <f t="shared" si="244"/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43">
        <f t="shared" si="183"/>
        <v>0</v>
      </c>
      <c r="DV130" s="13">
        <f ca="1">'13年1-9支出明细'!BB125/9*12</f>
        <v>29914.133333333331</v>
      </c>
      <c r="DW130" s="13">
        <f t="shared" si="245"/>
        <v>36387.605528909451</v>
      </c>
      <c r="DX130" s="43">
        <f t="shared" si="184"/>
        <v>1.3223719187230126E-2</v>
      </c>
      <c r="DY130" s="13">
        <f ca="1">'13年1-9支出明细'!BC125/9*12</f>
        <v>0</v>
      </c>
      <c r="DZ130" s="13">
        <f t="shared" si="246"/>
        <v>0</v>
      </c>
      <c r="EA130" s="43">
        <f t="shared" si="185"/>
        <v>0</v>
      </c>
      <c r="EB130" s="13">
        <f ca="1">'13年1-9支出明细'!BD125/9*12</f>
        <v>0</v>
      </c>
      <c r="EC130" s="13">
        <f t="shared" si="247"/>
        <v>0</v>
      </c>
      <c r="ED130" s="43">
        <f t="shared" si="186"/>
        <v>0</v>
      </c>
      <c r="EE130" s="13">
        <f ca="1">'13年1-9支出明细'!BE125/9*12</f>
        <v>0</v>
      </c>
      <c r="EF130" s="13">
        <f t="shared" si="248"/>
        <v>0</v>
      </c>
      <c r="EG130" s="13">
        <f ca="1">Sheet2!DZ124+Sheet2!AV124</f>
        <v>0</v>
      </c>
      <c r="EH130" s="43">
        <f t="shared" si="187"/>
        <v>0</v>
      </c>
      <c r="EI130" s="13">
        <f ca="1">'13年1-9支出明细'!BG125/9*12</f>
        <v>12485.333333333332</v>
      </c>
      <c r="EJ130" s="13">
        <f t="shared" si="249"/>
        <v>15187.181897195</v>
      </c>
      <c r="EK130" s="43">
        <f t="shared" si="188"/>
        <v>6.6106600776561941E-2</v>
      </c>
      <c r="EL130" s="13">
        <f ca="1">'13年1-9支出明细'!BH125/9*12</f>
        <v>0</v>
      </c>
      <c r="EM130" s="13">
        <f t="shared" si="250"/>
        <v>0</v>
      </c>
      <c r="EN130" s="43">
        <f t="shared" si="189"/>
        <v>0</v>
      </c>
      <c r="EO130" s="13">
        <f ca="1">'13年1-9支出明细'!BI125/9*12</f>
        <v>6933.3333333333339</v>
      </c>
      <c r="EP130" s="13">
        <f t="shared" si="251"/>
        <v>8433.7191227481853</v>
      </c>
      <c r="EQ130" s="43">
        <f t="shared" si="190"/>
        <v>5.7839376713978178E-3</v>
      </c>
      <c r="ER130" s="13">
        <f ca="1">'13年1-9支出明细'!BJ125/9*12</f>
        <v>14257.333333333332</v>
      </c>
      <c r="ES130" s="13">
        <f t="shared" si="252"/>
        <v>17342.645880681986</v>
      </c>
      <c r="ET130" s="43">
        <f t="shared" si="191"/>
        <v>7.4410379680823783E-3</v>
      </c>
      <c r="EU130" s="13">
        <f ca="1">'13年1-9支出明细'!BK125/9*12</f>
        <v>22666.666666666668</v>
      </c>
      <c r="EV130" s="13">
        <f t="shared" si="253"/>
        <v>27571.774055138299</v>
      </c>
      <c r="EW130" s="43">
        <f t="shared" si="192"/>
        <v>1.2351556990047625E-2</v>
      </c>
      <c r="EX130" s="13">
        <f ca="1">'13年1-9支出明细'!BL125/9*12</f>
        <v>0</v>
      </c>
      <c r="EY130" s="13">
        <f t="shared" si="254"/>
        <v>0</v>
      </c>
      <c r="EZ130" s="43">
        <f t="shared" si="193"/>
        <v>0</v>
      </c>
      <c r="FA130" s="13">
        <f ca="1">'13年1-9支出明细'!BM125/9*12</f>
        <v>0</v>
      </c>
      <c r="FB130" s="13">
        <f t="shared" si="255"/>
        <v>0</v>
      </c>
      <c r="FC130" s="43">
        <f t="shared" si="194"/>
        <v>0</v>
      </c>
      <c r="FD130" s="13">
        <f ca="1">'13年1-9支出明细'!BN125/9*12</f>
        <v>26.666666666666668</v>
      </c>
      <c r="FE130" s="13">
        <f ca="1">Sheet2!EX124+Sheet2!BF124</f>
        <v>0</v>
      </c>
      <c r="FF130" s="13">
        <f t="shared" si="256"/>
        <v>32.437381241339175</v>
      </c>
      <c r="FG130" s="43">
        <f t="shared" si="195"/>
        <v>2.0399746288355416E-5</v>
      </c>
      <c r="FH130" s="13">
        <f ca="1">'13年1-9支出明细'!BP125/9*12</f>
        <v>0</v>
      </c>
      <c r="FI130" s="13">
        <f t="shared" si="257"/>
        <v>0</v>
      </c>
      <c r="FJ130" s="43">
        <f t="shared" si="196"/>
        <v>0</v>
      </c>
      <c r="FK130" s="13">
        <f ca="1">'13年1-9支出明细'!BQ125/9*12</f>
        <v>0</v>
      </c>
      <c r="FL130" s="13">
        <f t="shared" si="258"/>
        <v>0</v>
      </c>
      <c r="FM130" s="43">
        <f t="shared" si="197"/>
        <v>0</v>
      </c>
      <c r="FN130" s="13">
        <f ca="1">'13年1-9支出明细'!BR125/9*12</f>
        <v>0</v>
      </c>
      <c r="FO130" s="13">
        <f ca="1">Sheet2!FC40+Sheet2!BJ40</f>
        <v>0</v>
      </c>
      <c r="FP130" s="13"/>
      <c r="FQ130" s="43"/>
      <c r="FR130" s="13">
        <f ca="1">'13年1-9支出明细'!BT125/9*12</f>
        <v>0</v>
      </c>
      <c r="FS130" s="13">
        <f t="shared" si="259"/>
        <v>0</v>
      </c>
      <c r="FT130" s="43">
        <f t="shared" si="198"/>
        <v>0</v>
      </c>
      <c r="FU130" s="12">
        <f ca="1">'13年1-9支出明细'!BU125/9*12</f>
        <v>4123.76</v>
      </c>
      <c r="FV130" s="12">
        <f t="shared" si="260"/>
        <v>5016.1490725419308</v>
      </c>
      <c r="FW130" s="43">
        <f t="shared" si="199"/>
        <v>1.4252832842464252E-4</v>
      </c>
      <c r="FX130" s="12">
        <f ca="1">'13年1-9支出明细'!BV125/9*12</f>
        <v>0</v>
      </c>
      <c r="FY130" s="12">
        <f t="shared" si="261"/>
        <v>0</v>
      </c>
      <c r="FZ130" s="43">
        <f t="shared" si="200"/>
        <v>0</v>
      </c>
      <c r="GA130" s="12">
        <f ca="1">'13年1-9支出明细'!BW125/9*12</f>
        <v>0</v>
      </c>
      <c r="GB130" s="12">
        <f t="shared" si="262"/>
        <v>0</v>
      </c>
      <c r="GC130" s="43">
        <f t="shared" si="201"/>
        <v>0</v>
      </c>
      <c r="GD130" s="12">
        <f ca="1">'13年1-9支出明细'!BX125/9*12</f>
        <v>0</v>
      </c>
      <c r="GE130" s="12">
        <f t="shared" si="263"/>
        <v>0</v>
      </c>
      <c r="GF130" s="43">
        <f t="shared" si="202"/>
        <v>0</v>
      </c>
      <c r="GG130" s="27">
        <f t="shared" si="286"/>
        <v>0</v>
      </c>
      <c r="GH130" s="27">
        <f t="shared" si="264"/>
        <v>0</v>
      </c>
      <c r="GI130" s="43">
        <f t="shared" si="203"/>
        <v>0</v>
      </c>
      <c r="GJ130" s="13">
        <f ca="1">'13年1-9支出明细'!BZ125/9*12</f>
        <v>0</v>
      </c>
      <c r="GK130" s="13">
        <f t="shared" si="265"/>
        <v>0</v>
      </c>
      <c r="GL130" s="43">
        <f t="shared" si="204"/>
        <v>0</v>
      </c>
      <c r="GM130" s="13">
        <f ca="1">'13年1-9支出明细'!CA125/9*12</f>
        <v>0</v>
      </c>
      <c r="GN130" s="13">
        <f t="shared" si="266"/>
        <v>0</v>
      </c>
      <c r="GO130" s="43">
        <f t="shared" si="205"/>
        <v>0</v>
      </c>
      <c r="GP130" s="13">
        <f ca="1">'13年1-9支出明细'!CB125/9*12</f>
        <v>0</v>
      </c>
      <c r="GQ130" s="13"/>
      <c r="GR130" s="40"/>
      <c r="GS130" s="13">
        <f ca="1">'13年1-9支出明细'!CC125/9*12</f>
        <v>0</v>
      </c>
      <c r="GT130" s="13">
        <f t="shared" si="267"/>
        <v>0</v>
      </c>
      <c r="GU130" s="43">
        <f t="shared" si="206"/>
        <v>0</v>
      </c>
      <c r="GV130" s="13">
        <f ca="1">'13年1-9支出明细'!CD125/9*12</f>
        <v>0</v>
      </c>
      <c r="GW130" s="13">
        <f t="shared" si="268"/>
        <v>0</v>
      </c>
      <c r="GX130" s="56">
        <f t="shared" si="207"/>
        <v>0</v>
      </c>
    </row>
    <row r="131" spans="1:206">
      <c r="A131" s="18">
        <v>413</v>
      </c>
      <c r="B131" s="3" t="s">
        <v>602</v>
      </c>
      <c r="C131" s="3" t="s">
        <v>420</v>
      </c>
      <c r="D131" s="12">
        <f t="shared" si="278"/>
        <v>491895.94999999995</v>
      </c>
      <c r="E131" s="12">
        <f t="shared" si="279"/>
        <v>371775</v>
      </c>
      <c r="F131" s="13">
        <v>195900</v>
      </c>
      <c r="G131" s="26">
        <f t="shared" si="208"/>
        <v>238293.11194418793</v>
      </c>
      <c r="H131" s="40">
        <f t="shared" si="209"/>
        <v>2.8682226928508606E-3</v>
      </c>
      <c r="I131" s="13">
        <v>73800</v>
      </c>
      <c r="J131" s="13">
        <f t="shared" si="210"/>
        <v>89770.452585406165</v>
      </c>
      <c r="K131" s="40">
        <f t="shared" si="149"/>
        <v>1.987878894969907E-3</v>
      </c>
      <c r="L131" s="13">
        <v>88155</v>
      </c>
      <c r="M131" s="13">
        <f t="shared" si="211"/>
        <v>107231.90037488456</v>
      </c>
      <c r="N131" s="40">
        <f t="shared" si="150"/>
        <v>2.868222692850861E-3</v>
      </c>
      <c r="O131" s="13">
        <f ca="1">'13年1-9支出明细'!I126/9*12</f>
        <v>13920</v>
      </c>
      <c r="P131" s="13">
        <v>0</v>
      </c>
      <c r="Q131" s="13">
        <f t="shared" si="212"/>
        <v>16932.313007979046</v>
      </c>
      <c r="R131" s="43">
        <f t="shared" si="151"/>
        <v>2.085087133274815E-3</v>
      </c>
      <c r="S131" s="13">
        <f ca="1">'13年1-9支出明细'!K126/9*12</f>
        <v>0</v>
      </c>
      <c r="T131" s="13">
        <f t="shared" si="213"/>
        <v>0</v>
      </c>
      <c r="U131" s="43">
        <f t="shared" si="152"/>
        <v>0</v>
      </c>
      <c r="V131" s="13">
        <f ca="1">'13年1-9支出明细'!L126/9*12</f>
        <v>0</v>
      </c>
      <c r="W131" s="13">
        <f t="shared" si="214"/>
        <v>0</v>
      </c>
      <c r="X131" s="43">
        <f t="shared" si="153"/>
        <v>0</v>
      </c>
      <c r="Y131" s="13">
        <f ca="1">'13年1-9支出明细'!M126/9*12</f>
        <v>0</v>
      </c>
      <c r="Z131" s="13">
        <f t="shared" si="215"/>
        <v>0</v>
      </c>
      <c r="AA131" s="43">
        <f t="shared" si="154"/>
        <v>0</v>
      </c>
      <c r="AB131" s="13">
        <f ca="1">'13年1-9支出明细'!N126/9*12</f>
        <v>0</v>
      </c>
      <c r="AC131" s="13">
        <f t="shared" si="216"/>
        <v>0</v>
      </c>
      <c r="AD131" s="43">
        <f t="shared" si="155"/>
        <v>0</v>
      </c>
      <c r="AE131" s="13">
        <f ca="1">'13年1-9支出明细'!O126/9*12</f>
        <v>0</v>
      </c>
      <c r="AF131" s="13">
        <f t="shared" si="217"/>
        <v>0</v>
      </c>
      <c r="AG131" s="43">
        <f t="shared" si="156"/>
        <v>0</v>
      </c>
      <c r="AH131" s="13">
        <f ca="1">'13年1-9支出明细'!P126/9*12</f>
        <v>0</v>
      </c>
      <c r="AI131" s="13">
        <f t="shared" si="218"/>
        <v>0</v>
      </c>
      <c r="AJ131" s="43">
        <f t="shared" si="157"/>
        <v>0</v>
      </c>
      <c r="AK131" s="13">
        <f ca="1">'13年1-9支出明细'!Q126/9*12</f>
        <v>0</v>
      </c>
      <c r="AL131" s="13">
        <f t="shared" si="219"/>
        <v>0</v>
      </c>
      <c r="AM131" s="43">
        <f t="shared" si="158"/>
        <v>0</v>
      </c>
      <c r="AN131" s="13">
        <f ca="1">'13年1-9支出明细'!R126/9*12</f>
        <v>0</v>
      </c>
      <c r="AO131" s="13">
        <f t="shared" si="220"/>
        <v>0</v>
      </c>
      <c r="AP131" s="43">
        <f t="shared" si="159"/>
        <v>0</v>
      </c>
      <c r="AQ131" s="13">
        <f ca="1">'13年1-9支出明细'!S126/9*12</f>
        <v>0</v>
      </c>
      <c r="AR131" s="13">
        <f t="shared" si="221"/>
        <v>0</v>
      </c>
      <c r="AS131" s="43">
        <f t="shared" si="160"/>
        <v>0</v>
      </c>
      <c r="AT131" s="12">
        <f t="shared" si="222"/>
        <v>35536.936666666668</v>
      </c>
      <c r="AU131" s="31">
        <f t="shared" si="223"/>
        <v>43227.193605224689</v>
      </c>
      <c r="AV131" s="43">
        <f t="shared" si="161"/>
        <v>3.4040900036466843E-4</v>
      </c>
      <c r="AW131" s="13">
        <f ca="1">'13年1-9支出明细'!U126/9*12</f>
        <v>0</v>
      </c>
      <c r="AX131" s="13">
        <f t="shared" si="224"/>
        <v>0</v>
      </c>
      <c r="AY131" s="43">
        <f t="shared" si="162"/>
        <v>0</v>
      </c>
      <c r="AZ131" s="13">
        <f ca="1">'13年1-9支出明细'!V126/9*12</f>
        <v>0</v>
      </c>
      <c r="BA131" s="13">
        <f t="shared" si="225"/>
        <v>0</v>
      </c>
      <c r="BB131" s="43">
        <f t="shared" si="163"/>
        <v>0</v>
      </c>
      <c r="BC131" s="13">
        <f ca="1">'13年1-9支出明细'!W126/9*12</f>
        <v>0</v>
      </c>
      <c r="BD131" s="13">
        <f t="shared" si="226"/>
        <v>0</v>
      </c>
      <c r="BE131" s="43">
        <f t="shared" si="164"/>
        <v>0</v>
      </c>
      <c r="BF131" s="13">
        <f ca="1">'13年1-9支出明细'!X126/9*12</f>
        <v>344</v>
      </c>
      <c r="BG131" s="13">
        <f t="shared" si="227"/>
        <v>418.44221801327529</v>
      </c>
      <c r="BH131" s="43">
        <f t="shared" si="165"/>
        <v>5.0608757641505567E-4</v>
      </c>
      <c r="BI131" s="13">
        <f ca="1">'13年1-9支出明细'!Y126/9*12</f>
        <v>538.18666666666661</v>
      </c>
      <c r="BJ131" s="13">
        <f t="shared" si="228"/>
        <v>654.651228212707</v>
      </c>
      <c r="BK131" s="43">
        <f t="shared" si="166"/>
        <v>2.6622985552545244E-4</v>
      </c>
      <c r="BL131" s="13">
        <f ca="1">'13年1-9支出明细'!Z126/9*12</f>
        <v>8577.7599999999984</v>
      </c>
      <c r="BM131" s="13">
        <f ca="1">Sheet2!EP125+Sheet2!V125</f>
        <v>26076.99</v>
      </c>
      <c r="BN131" s="13">
        <f t="shared" si="229"/>
        <v>10434.002674376605</v>
      </c>
      <c r="BO131" s="43">
        <f t="shared" si="167"/>
        <v>9.6990189556272444E-5</v>
      </c>
      <c r="BP131" s="13">
        <f ca="1">'13年1-9支出明细'!AB126/9*12</f>
        <v>33329.320000000007</v>
      </c>
      <c r="BQ131" s="13">
        <f t="shared" si="230"/>
        <v>40541.844725797149</v>
      </c>
      <c r="BR131" s="43">
        <f t="shared" si="168"/>
        <v>7.3530697409101616E-3</v>
      </c>
      <c r="BS131" s="13">
        <f ca="1">'13年1-9支出明细'!AC126/9*12</f>
        <v>1440</v>
      </c>
      <c r="BT131" s="13">
        <f t="shared" si="231"/>
        <v>1751.6185870323152</v>
      </c>
      <c r="BU131" s="43">
        <f t="shared" si="169"/>
        <v>1.2837987815156704E-3</v>
      </c>
      <c r="BV131" s="12">
        <f t="shared" si="269"/>
        <v>1360</v>
      </c>
      <c r="BW131" s="30">
        <f t="shared" si="232"/>
        <v>1654.3064433082977</v>
      </c>
      <c r="BX131" s="43">
        <f t="shared" si="170"/>
        <v>5.0852211287266776E-6</v>
      </c>
      <c r="BY131" s="13">
        <f ca="1">'13年1-9支出明细'!AE126/9*12</f>
        <v>1360</v>
      </c>
      <c r="BZ131" s="13">
        <f t="shared" si="233"/>
        <v>1654.3064433082977</v>
      </c>
      <c r="CA131" s="43">
        <f t="shared" si="171"/>
        <v>5.8866749402940323E-6</v>
      </c>
      <c r="CB131" s="13">
        <f ca="1">'13年1-9支出明细'!AF126/9*12</f>
        <v>0</v>
      </c>
      <c r="CC131" s="13">
        <f ca="1">Sheet2!BP125+Sheet2!ET125</f>
        <v>0</v>
      </c>
      <c r="CD131" s="13">
        <f t="shared" si="234"/>
        <v>0</v>
      </c>
      <c r="CE131" s="43">
        <f t="shared" si="172"/>
        <v>0</v>
      </c>
      <c r="CF131" s="12">
        <f t="shared" si="284"/>
        <v>35538</v>
      </c>
      <c r="CG131" s="30">
        <f t="shared" si="235"/>
        <v>43228.487045801689</v>
      </c>
      <c r="CH131" s="43">
        <f t="shared" si="173"/>
        <v>3.6618855271024816E-4</v>
      </c>
      <c r="CI131" s="13">
        <f ca="1">'13年1-9支出明细'!AI126/9*12</f>
        <v>0</v>
      </c>
      <c r="CJ131" s="13">
        <f t="shared" si="236"/>
        <v>0</v>
      </c>
      <c r="CK131" s="43">
        <f t="shared" si="174"/>
        <v>0</v>
      </c>
      <c r="CL131" s="13">
        <f ca="1">'13年1-9支出明细'!AJ126/9*12</f>
        <v>0</v>
      </c>
      <c r="CM131" s="13">
        <f t="shared" si="237"/>
        <v>0</v>
      </c>
      <c r="CN131" s="43">
        <f t="shared" si="175"/>
        <v>0</v>
      </c>
      <c r="CO131" s="13">
        <f ca="1">'13年1-9支出明细'!AK126/9*12</f>
        <v>0</v>
      </c>
      <c r="CP131" s="13">
        <f t="shared" si="238"/>
        <v>0</v>
      </c>
      <c r="CQ131" s="43">
        <f t="shared" si="176"/>
        <v>0</v>
      </c>
      <c r="CR131" s="13">
        <f ca="1">'13年1-9支出明细'!AL126/9*12</f>
        <v>0</v>
      </c>
      <c r="CS131" s="13">
        <f t="shared" si="239"/>
        <v>0</v>
      </c>
      <c r="CT131" s="43">
        <f t="shared" si="177"/>
        <v>0</v>
      </c>
      <c r="CU131" s="13">
        <f ca="1">'13年1-9支出明细'!AM126/9*12</f>
        <v>0</v>
      </c>
      <c r="CV131" s="13">
        <f t="shared" si="240"/>
        <v>0</v>
      </c>
      <c r="CW131" s="43">
        <f t="shared" si="178"/>
        <v>0</v>
      </c>
      <c r="CX131" s="13">
        <f ca="1">'13年1-9支出明细'!AN126/9*12</f>
        <v>0</v>
      </c>
      <c r="CY131" s="13">
        <f t="shared" si="241"/>
        <v>0</v>
      </c>
      <c r="CZ131" s="14">
        <f t="shared" si="285"/>
        <v>0</v>
      </c>
      <c r="DA131" s="43">
        <f t="shared" si="179"/>
        <v>0</v>
      </c>
      <c r="DB131" s="13">
        <f ca="1">'13年1-9支出明细'!AP126/9*12</f>
        <v>0</v>
      </c>
      <c r="DC131" s="13">
        <f t="shared" si="242"/>
        <v>0</v>
      </c>
      <c r="DD131" s="43">
        <f t="shared" si="180"/>
        <v>0</v>
      </c>
      <c r="DE131" s="13">
        <f ca="1">'13年1-9支出明细'!AQ126/9*12</f>
        <v>0</v>
      </c>
      <c r="DF131" s="13">
        <f t="shared" si="243"/>
        <v>0</v>
      </c>
      <c r="DG131" s="43">
        <f t="shared" si="181"/>
        <v>0</v>
      </c>
      <c r="DH131" s="13">
        <f ca="1">'13年1-9支出明细'!AR126/9*12</f>
        <v>0</v>
      </c>
      <c r="DI131" s="13">
        <f ca="1">Sheet2!DK125+Sheet2!AH125</f>
        <v>0</v>
      </c>
      <c r="DJ131" s="13"/>
      <c r="DK131" s="43">
        <f t="shared" si="182"/>
        <v>0</v>
      </c>
      <c r="DL131" s="13">
        <f ca="1">'13年1-9支出明细'!AT126/9*12</f>
        <v>0</v>
      </c>
      <c r="DM131" s="13">
        <f t="shared" si="244"/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43">
        <f t="shared" si="183"/>
        <v>0</v>
      </c>
      <c r="DV131" s="13">
        <f ca="1">'13年1-9支出明细'!BB126/9*12</f>
        <v>16161.333333333334</v>
      </c>
      <c r="DW131" s="13">
        <f t="shared" si="245"/>
        <v>19658.674901313607</v>
      </c>
      <c r="DX131" s="43">
        <f t="shared" si="184"/>
        <v>7.1442127809559974E-3</v>
      </c>
      <c r="DY131" s="13">
        <f ca="1">'13年1-9支出明细'!BC126/9*12</f>
        <v>0</v>
      </c>
      <c r="DZ131" s="13">
        <f t="shared" si="246"/>
        <v>0</v>
      </c>
      <c r="EA131" s="43">
        <f t="shared" si="185"/>
        <v>0</v>
      </c>
      <c r="EB131" s="13">
        <f ca="1">'13年1-9支出明细'!BD126/9*12</f>
        <v>0</v>
      </c>
      <c r="EC131" s="13">
        <f t="shared" si="247"/>
        <v>0</v>
      </c>
      <c r="ED131" s="43">
        <f t="shared" si="186"/>
        <v>0</v>
      </c>
      <c r="EE131" s="13">
        <f ca="1">'13年1-9支出明细'!BE126/9*12</f>
        <v>0</v>
      </c>
      <c r="EF131" s="13">
        <f t="shared" si="248"/>
        <v>0</v>
      </c>
      <c r="EG131" s="13">
        <f ca="1">Sheet2!DZ125+Sheet2!AV125</f>
        <v>0</v>
      </c>
      <c r="EH131" s="43">
        <f t="shared" si="187"/>
        <v>0</v>
      </c>
      <c r="EI131" s="13">
        <f ca="1">'13年1-9支出明细'!BG126/9*12</f>
        <v>0</v>
      </c>
      <c r="EJ131" s="13">
        <f t="shared" si="249"/>
        <v>0</v>
      </c>
      <c r="EK131" s="43">
        <f t="shared" si="188"/>
        <v>0</v>
      </c>
      <c r="EL131" s="13">
        <f ca="1">'13年1-9支出明细'!BH126/9*12</f>
        <v>0</v>
      </c>
      <c r="EM131" s="13">
        <f t="shared" si="250"/>
        <v>0</v>
      </c>
      <c r="EN131" s="43">
        <f t="shared" si="189"/>
        <v>0</v>
      </c>
      <c r="EO131" s="13">
        <f ca="1">'13年1-9支出明细'!BI126/9*12</f>
        <v>13546.666666666668</v>
      </c>
      <c r="EP131" s="13">
        <f t="shared" si="251"/>
        <v>16478.189670600303</v>
      </c>
      <c r="EQ131" s="43">
        <f t="shared" si="190"/>
        <v>1.1300924373346507E-2</v>
      </c>
      <c r="ER131" s="13">
        <f ca="1">'13年1-9支出明细'!BJ126/9*12</f>
        <v>0</v>
      </c>
      <c r="ES131" s="13">
        <f t="shared" si="252"/>
        <v>0</v>
      </c>
      <c r="ET131" s="43">
        <f t="shared" si="191"/>
        <v>0</v>
      </c>
      <c r="EU131" s="13">
        <f ca="1">'13年1-9支出明细'!BK126/9*12</f>
        <v>0</v>
      </c>
      <c r="EV131" s="13">
        <f t="shared" si="253"/>
        <v>0</v>
      </c>
      <c r="EW131" s="43">
        <f t="shared" si="192"/>
        <v>0</v>
      </c>
      <c r="EX131" s="13">
        <f ca="1">'13年1-9支出明细'!BL126/9*12</f>
        <v>0</v>
      </c>
      <c r="EY131" s="13">
        <f t="shared" si="254"/>
        <v>0</v>
      </c>
      <c r="EZ131" s="43">
        <f t="shared" si="193"/>
        <v>0</v>
      </c>
      <c r="FA131" s="13">
        <f ca="1">'13年1-9支出明细'!BM126/9*12</f>
        <v>0</v>
      </c>
      <c r="FB131" s="13">
        <f t="shared" si="255"/>
        <v>0</v>
      </c>
      <c r="FC131" s="43">
        <f t="shared" si="194"/>
        <v>0</v>
      </c>
      <c r="FD131" s="13">
        <f ca="1">'13年1-9支出明细'!BN126/9*12</f>
        <v>30</v>
      </c>
      <c r="FE131" s="13">
        <f ca="1">Sheet2!EX125+Sheet2!BF125</f>
        <v>0</v>
      </c>
      <c r="FF131" s="13">
        <f t="shared" si="256"/>
        <v>36.492053896506569</v>
      </c>
      <c r="FG131" s="43">
        <f t="shared" si="195"/>
        <v>2.2949714574399841E-5</v>
      </c>
      <c r="FH131" s="13">
        <f ca="1">'13年1-9支出明细'!BP126/9*12</f>
        <v>0</v>
      </c>
      <c r="FI131" s="13">
        <f t="shared" si="257"/>
        <v>0</v>
      </c>
      <c r="FJ131" s="43">
        <f t="shared" si="196"/>
        <v>0</v>
      </c>
      <c r="FK131" s="13">
        <f ca="1">'13年1-9支出明细'!BQ126/9*12</f>
        <v>5800</v>
      </c>
      <c r="FL131" s="13">
        <f t="shared" si="258"/>
        <v>7055.1304199912702</v>
      </c>
      <c r="FM131" s="43">
        <f t="shared" si="197"/>
        <v>3.9131549474422808E-2</v>
      </c>
      <c r="FN131" s="13">
        <f ca="1">'13年1-9支出明细'!BR126/9*12</f>
        <v>0</v>
      </c>
      <c r="FO131" s="13">
        <f ca="1">Sheet2!FC41+Sheet2!BJ41</f>
        <v>0</v>
      </c>
      <c r="FP131" s="13"/>
      <c r="FQ131" s="43"/>
      <c r="FR131" s="13">
        <f ca="1">'13年1-9支出明细'!BT126/9*12</f>
        <v>0</v>
      </c>
      <c r="FS131" s="13">
        <f t="shared" si="259"/>
        <v>0</v>
      </c>
      <c r="FT131" s="43">
        <f t="shared" si="198"/>
        <v>0</v>
      </c>
      <c r="FU131" s="12">
        <f ca="1">'13年1-9支出明细'!BU126/9*12</f>
        <v>35446.013333333336</v>
      </c>
      <c r="FV131" s="12">
        <f t="shared" si="260"/>
        <v>43116.594299209683</v>
      </c>
      <c r="FW131" s="43">
        <f t="shared" si="199"/>
        <v>1.2251103434044637E-3</v>
      </c>
      <c r="FX131" s="12">
        <f ca="1">'13年1-9支出明细'!BV126/9*12</f>
        <v>0</v>
      </c>
      <c r="FY131" s="12">
        <f t="shared" si="261"/>
        <v>0</v>
      </c>
      <c r="FZ131" s="43">
        <f t="shared" si="200"/>
        <v>0</v>
      </c>
      <c r="GA131" s="12">
        <f ca="1">'13年1-9支出明细'!BW126/9*12</f>
        <v>0</v>
      </c>
      <c r="GB131" s="12">
        <f t="shared" si="262"/>
        <v>0</v>
      </c>
      <c r="GC131" s="43">
        <f t="shared" si="201"/>
        <v>0</v>
      </c>
      <c r="GD131" s="12">
        <f ca="1">'13年1-9支出明细'!BX126/9*12</f>
        <v>12240</v>
      </c>
      <c r="GE131" s="12">
        <f t="shared" si="263"/>
        <v>14888.757989774682</v>
      </c>
      <c r="GF131" s="43">
        <f t="shared" si="202"/>
        <v>1.2282607908283138E-3</v>
      </c>
      <c r="GG131" s="27">
        <f t="shared" si="286"/>
        <v>0</v>
      </c>
      <c r="GH131" s="27">
        <f t="shared" si="264"/>
        <v>0</v>
      </c>
      <c r="GI131" s="43">
        <f t="shared" si="203"/>
        <v>0</v>
      </c>
      <c r="GJ131" s="13">
        <f ca="1">'13年1-9支出明细'!BZ126/9*12</f>
        <v>0</v>
      </c>
      <c r="GK131" s="13">
        <f t="shared" si="265"/>
        <v>0</v>
      </c>
      <c r="GL131" s="43">
        <f t="shared" si="204"/>
        <v>0</v>
      </c>
      <c r="GM131" s="13">
        <f ca="1">'13年1-9支出明细'!CA126/9*12</f>
        <v>0</v>
      </c>
      <c r="GN131" s="13">
        <f t="shared" si="266"/>
        <v>0</v>
      </c>
      <c r="GO131" s="43">
        <f t="shared" si="205"/>
        <v>0</v>
      </c>
      <c r="GP131" s="13">
        <f ca="1">'13年1-9支出明细'!CB126/9*12</f>
        <v>0</v>
      </c>
      <c r="GQ131" s="13"/>
      <c r="GR131" s="40"/>
      <c r="GS131" s="13">
        <f ca="1">'13年1-9支出明细'!CC126/9*12</f>
        <v>0</v>
      </c>
      <c r="GT131" s="13">
        <f t="shared" si="267"/>
        <v>0</v>
      </c>
      <c r="GU131" s="43">
        <f t="shared" si="206"/>
        <v>0</v>
      </c>
      <c r="GV131" s="13">
        <f ca="1">'13年1-9支出明细'!CD126/9*12</f>
        <v>0</v>
      </c>
      <c r="GW131" s="13">
        <f t="shared" si="268"/>
        <v>0</v>
      </c>
      <c r="GX131" s="56">
        <f t="shared" si="207"/>
        <v>0</v>
      </c>
    </row>
    <row r="132" spans="1:206">
      <c r="A132" s="18">
        <v>414</v>
      </c>
      <c r="B132" s="3" t="s">
        <v>603</v>
      </c>
      <c r="C132" s="3" t="s">
        <v>421</v>
      </c>
      <c r="D132" s="12">
        <f t="shared" si="278"/>
        <v>2335428.1666666665</v>
      </c>
      <c r="E132" s="12">
        <f t="shared" si="279"/>
        <v>1955068.5333333332</v>
      </c>
      <c r="F132" s="13">
        <v>589776</v>
      </c>
      <c r="G132" s="26">
        <f t="shared" si="208"/>
        <v>717404.58596220205</v>
      </c>
      <c r="H132" s="40">
        <f t="shared" si="209"/>
        <v>8.6350633328167899E-3</v>
      </c>
      <c r="I132" s="13">
        <v>1070560</v>
      </c>
      <c r="J132" s="13">
        <f t="shared" si="210"/>
        <v>1302231.1073148022</v>
      </c>
      <c r="K132" s="40">
        <f t="shared" si="149"/>
        <v>2.8836634550121726E-2</v>
      </c>
      <c r="L132" s="13">
        <v>265399.2</v>
      </c>
      <c r="M132" s="13">
        <f t="shared" si="211"/>
        <v>322832.06368299091</v>
      </c>
      <c r="N132" s="40">
        <f t="shared" si="150"/>
        <v>8.6350633328167916E-3</v>
      </c>
      <c r="O132" s="13">
        <f ca="1">'13年1-9支出明细'!I127/9*12</f>
        <v>0</v>
      </c>
      <c r="P132" s="13">
        <v>6600</v>
      </c>
      <c r="Q132" s="13">
        <f t="shared" si="212"/>
        <v>0</v>
      </c>
      <c r="R132" s="43">
        <f t="shared" si="151"/>
        <v>0</v>
      </c>
      <c r="S132" s="13">
        <f ca="1">'13年1-9支出明细'!K127/9*12</f>
        <v>29333.333333333332</v>
      </c>
      <c r="T132" s="13">
        <f t="shared" si="213"/>
        <v>35681.119365473089</v>
      </c>
      <c r="U132" s="43">
        <f t="shared" si="152"/>
        <v>1.204480887899511E-2</v>
      </c>
      <c r="V132" s="13">
        <f ca="1">'13年1-9支出明细'!L127/9*12</f>
        <v>0</v>
      </c>
      <c r="W132" s="13">
        <f t="shared" si="214"/>
        <v>0</v>
      </c>
      <c r="X132" s="43">
        <f t="shared" si="153"/>
        <v>0</v>
      </c>
      <c r="Y132" s="13">
        <f ca="1">'13年1-9支出明细'!M127/9*12</f>
        <v>0</v>
      </c>
      <c r="Z132" s="13">
        <f t="shared" si="215"/>
        <v>0</v>
      </c>
      <c r="AA132" s="43">
        <f t="shared" si="154"/>
        <v>0</v>
      </c>
      <c r="AB132" s="13">
        <f ca="1">'13年1-9支出明细'!N127/9*12</f>
        <v>0</v>
      </c>
      <c r="AC132" s="13">
        <f t="shared" si="216"/>
        <v>0</v>
      </c>
      <c r="AD132" s="43">
        <f t="shared" si="155"/>
        <v>0</v>
      </c>
      <c r="AE132" s="13">
        <f ca="1">'13年1-9支出明细'!O127/9*12</f>
        <v>0</v>
      </c>
      <c r="AF132" s="13">
        <f t="shared" si="217"/>
        <v>0</v>
      </c>
      <c r="AG132" s="43">
        <f t="shared" si="156"/>
        <v>0</v>
      </c>
      <c r="AH132" s="13">
        <f ca="1">'13年1-9支出明细'!P127/9*12</f>
        <v>0</v>
      </c>
      <c r="AI132" s="13">
        <f t="shared" si="218"/>
        <v>0</v>
      </c>
      <c r="AJ132" s="43">
        <f t="shared" si="157"/>
        <v>0</v>
      </c>
      <c r="AK132" s="13">
        <f ca="1">'13年1-9支出明细'!Q127/9*12</f>
        <v>0</v>
      </c>
      <c r="AL132" s="13">
        <f t="shared" si="219"/>
        <v>0</v>
      </c>
      <c r="AM132" s="43">
        <f t="shared" si="158"/>
        <v>0</v>
      </c>
      <c r="AN132" s="13">
        <f ca="1">'13年1-9支出明细'!R127/9*12</f>
        <v>0</v>
      </c>
      <c r="AO132" s="13">
        <f t="shared" si="220"/>
        <v>0</v>
      </c>
      <c r="AP132" s="43">
        <f t="shared" si="159"/>
        <v>0</v>
      </c>
      <c r="AQ132" s="13">
        <f ca="1">'13年1-9支出明细'!S127/9*12</f>
        <v>0</v>
      </c>
      <c r="AR132" s="13">
        <f t="shared" si="221"/>
        <v>0</v>
      </c>
      <c r="AS132" s="43">
        <f t="shared" si="160"/>
        <v>0</v>
      </c>
      <c r="AT132" s="12">
        <f t="shared" si="222"/>
        <v>68015.713333333333</v>
      </c>
      <c r="AU132" s="31">
        <f t="shared" si="223"/>
        <v>82734.435892311347</v>
      </c>
      <c r="AV132" s="43">
        <f t="shared" si="161"/>
        <v>6.5152382722417684E-4</v>
      </c>
      <c r="AW132" s="13">
        <f ca="1">'13年1-9支出明细'!U127/9*12</f>
        <v>0</v>
      </c>
      <c r="AX132" s="13">
        <f t="shared" si="224"/>
        <v>0</v>
      </c>
      <c r="AY132" s="43">
        <f t="shared" si="162"/>
        <v>0</v>
      </c>
      <c r="AZ132" s="13">
        <f ca="1">'13年1-9支出明细'!V127/9*12</f>
        <v>0</v>
      </c>
      <c r="BA132" s="13">
        <f t="shared" si="225"/>
        <v>0</v>
      </c>
      <c r="BB132" s="43">
        <f t="shared" si="163"/>
        <v>0</v>
      </c>
      <c r="BC132" s="13">
        <f ca="1">'13年1-9支出明细'!W127/9*12</f>
        <v>0</v>
      </c>
      <c r="BD132" s="13">
        <f t="shared" si="226"/>
        <v>0</v>
      </c>
      <c r="BE132" s="43">
        <f t="shared" si="164"/>
        <v>0</v>
      </c>
      <c r="BF132" s="13">
        <f ca="1">'13年1-9支出明细'!X127/9*12</f>
        <v>4260.1333333333332</v>
      </c>
      <c r="BG132" s="13">
        <f t="shared" si="227"/>
        <v>5182.0338402101397</v>
      </c>
      <c r="BH132" s="43">
        <f t="shared" si="165"/>
        <v>6.2674434705571489E-3</v>
      </c>
      <c r="BI132" s="13">
        <f ca="1">'13年1-9支出明细'!Y127/9*12</f>
        <v>3188.3066666666664</v>
      </c>
      <c r="BJ132" s="13">
        <f t="shared" si="228"/>
        <v>3878.2619572863728</v>
      </c>
      <c r="BK132" s="43">
        <f t="shared" si="166"/>
        <v>1.5771896180460999E-3</v>
      </c>
      <c r="BL132" s="13">
        <f ca="1">'13年1-9支出明细'!Z127/9*12</f>
        <v>4710.1333333333332</v>
      </c>
      <c r="BM132" s="13">
        <f ca="1">Sheet2!EP126+Sheet2!V126</f>
        <v>55857.14</v>
      </c>
      <c r="BN132" s="13">
        <f t="shared" si="229"/>
        <v>5729.4146486577383</v>
      </c>
      <c r="BO132" s="43">
        <f t="shared" si="167"/>
        <v>5.3258277782931379E-5</v>
      </c>
      <c r="BP132" s="13">
        <f ca="1">'13年1-9支出明细'!AB127/9*12</f>
        <v>32529.706666666665</v>
      </c>
      <c r="BQ132" s="13">
        <f t="shared" si="230"/>
        <v>39569.193630584967</v>
      </c>
      <c r="BR132" s="43">
        <f t="shared" si="168"/>
        <v>7.1766601230193166E-3</v>
      </c>
      <c r="BS132" s="13">
        <f ca="1">'13年1-9支出明细'!AC127/9*12</f>
        <v>39698.559999999998</v>
      </c>
      <c r="BT132" s="13">
        <f t="shared" si="231"/>
        <v>48289.399704456657</v>
      </c>
      <c r="BU132" s="43">
        <f t="shared" si="169"/>
        <v>3.5392335386060229E-2</v>
      </c>
      <c r="BV132" s="12">
        <f t="shared" si="269"/>
        <v>4830.4533333333338</v>
      </c>
      <c r="BW132" s="30">
        <f t="shared" si="232"/>
        <v>5875.7721128186604</v>
      </c>
      <c r="BX132" s="43">
        <f t="shared" si="170"/>
        <v>1.8061708347055056E-5</v>
      </c>
      <c r="BY132" s="13">
        <f ca="1">'13年1-9支出明细'!AE127/9*12</f>
        <v>4830.4533333333338</v>
      </c>
      <c r="BZ132" s="13">
        <f t="shared" si="233"/>
        <v>5875.7721128186613</v>
      </c>
      <c r="CA132" s="43">
        <f t="shared" si="171"/>
        <v>2.0908315137936112E-5</v>
      </c>
      <c r="CB132" s="13">
        <f ca="1">'13年1-9支出明细'!AF127/9*12</f>
        <v>0</v>
      </c>
      <c r="CC132" s="13">
        <f ca="1">Sheet2!BP126+Sheet2!ET126</f>
        <v>0</v>
      </c>
      <c r="CD132" s="13">
        <f t="shared" si="234"/>
        <v>0</v>
      </c>
      <c r="CE132" s="43">
        <f t="shared" si="172"/>
        <v>0</v>
      </c>
      <c r="CF132" s="12">
        <f t="shared" si="284"/>
        <v>7661.0666666666666</v>
      </c>
      <c r="CG132" s="30">
        <f t="shared" si="235"/>
        <v>9318.9352568243321</v>
      </c>
      <c r="CH132" s="43">
        <f t="shared" si="173"/>
        <v>7.894070895614249E-5</v>
      </c>
      <c r="CI132" s="13">
        <f ca="1">'13年1-9支出明细'!AI127/9*12</f>
        <v>0</v>
      </c>
      <c r="CJ132" s="13">
        <f t="shared" si="236"/>
        <v>0</v>
      </c>
      <c r="CK132" s="43">
        <f t="shared" si="174"/>
        <v>0</v>
      </c>
      <c r="CL132" s="13">
        <f ca="1">'13年1-9支出明细'!AJ127/9*12</f>
        <v>0</v>
      </c>
      <c r="CM132" s="13">
        <f t="shared" si="237"/>
        <v>0</v>
      </c>
      <c r="CN132" s="43">
        <f t="shared" si="175"/>
        <v>0</v>
      </c>
      <c r="CO132" s="13">
        <f ca="1">'13年1-9支出明细'!AK127/9*12</f>
        <v>0</v>
      </c>
      <c r="CP132" s="13">
        <f t="shared" si="238"/>
        <v>0</v>
      </c>
      <c r="CQ132" s="43">
        <f t="shared" si="176"/>
        <v>0</v>
      </c>
      <c r="CR132" s="13">
        <f ca="1">'13年1-9支出明细'!AL127/9*12</f>
        <v>0</v>
      </c>
      <c r="CS132" s="13">
        <f t="shared" si="239"/>
        <v>0</v>
      </c>
      <c r="CT132" s="43">
        <f t="shared" si="177"/>
        <v>0</v>
      </c>
      <c r="CU132" s="13">
        <f ca="1">'13年1-9支出明细'!AM127/9*12</f>
        <v>0</v>
      </c>
      <c r="CV132" s="13">
        <f t="shared" si="240"/>
        <v>0</v>
      </c>
      <c r="CW132" s="43">
        <f t="shared" si="178"/>
        <v>0</v>
      </c>
      <c r="CX132" s="13">
        <f ca="1">'13年1-9支出明细'!AN127/9*12</f>
        <v>0</v>
      </c>
      <c r="CY132" s="13">
        <f t="shared" si="241"/>
        <v>0</v>
      </c>
      <c r="CZ132" s="14">
        <f t="shared" si="285"/>
        <v>0</v>
      </c>
      <c r="DA132" s="43">
        <f t="shared" si="179"/>
        <v>0</v>
      </c>
      <c r="DB132" s="13">
        <f ca="1">'13年1-9支出明细'!AP127/9*12</f>
        <v>0</v>
      </c>
      <c r="DC132" s="13">
        <f t="shared" si="242"/>
        <v>0</v>
      </c>
      <c r="DD132" s="43">
        <f t="shared" si="180"/>
        <v>0</v>
      </c>
      <c r="DE132" s="13">
        <f ca="1">'13年1-9支出明细'!AQ127/9*12</f>
        <v>0</v>
      </c>
      <c r="DF132" s="13">
        <f t="shared" si="243"/>
        <v>0</v>
      </c>
      <c r="DG132" s="43">
        <f t="shared" si="181"/>
        <v>0</v>
      </c>
      <c r="DH132" s="13">
        <f ca="1">'13年1-9支出明细'!AR127/9*12</f>
        <v>0</v>
      </c>
      <c r="DI132" s="13">
        <f ca="1">Sheet2!DK126+Sheet2!AH126</f>
        <v>0</v>
      </c>
      <c r="DJ132" s="13"/>
      <c r="DK132" s="43">
        <f t="shared" si="182"/>
        <v>0</v>
      </c>
      <c r="DL132" s="13">
        <f ca="1">'13年1-9支出明细'!AT127/9*12</f>
        <v>0</v>
      </c>
      <c r="DM132" s="13">
        <f t="shared" si="244"/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43">
        <f t="shared" si="183"/>
        <v>0</v>
      </c>
      <c r="DV132" s="13">
        <f ca="1">'13年1-9支出明细'!BB127/9*12</f>
        <v>1515.3333333333333</v>
      </c>
      <c r="DW132" s="13">
        <f t="shared" si="245"/>
        <v>1843.2541890390985</v>
      </c>
      <c r="DX132" s="43">
        <f t="shared" si="184"/>
        <v>6.6986204319416636E-4</v>
      </c>
      <c r="DY132" s="13">
        <f ca="1">'13年1-9支出明细'!BC127/9*12</f>
        <v>0</v>
      </c>
      <c r="DZ132" s="13">
        <f t="shared" si="246"/>
        <v>0</v>
      </c>
      <c r="EA132" s="43">
        <f t="shared" si="185"/>
        <v>0</v>
      </c>
      <c r="EB132" s="13">
        <f ca="1">'13年1-9支出明细'!BD127/9*12</f>
        <v>0</v>
      </c>
      <c r="EC132" s="13">
        <f t="shared" si="247"/>
        <v>0</v>
      </c>
      <c r="ED132" s="43">
        <f t="shared" si="186"/>
        <v>0</v>
      </c>
      <c r="EE132" s="13">
        <f ca="1">'13年1-9支出明细'!BE127/9*12</f>
        <v>0</v>
      </c>
      <c r="EF132" s="13">
        <f t="shared" si="248"/>
        <v>0</v>
      </c>
      <c r="EG132" s="13">
        <v>0</v>
      </c>
      <c r="EH132" s="43">
        <f t="shared" si="187"/>
        <v>0</v>
      </c>
      <c r="EI132" s="13">
        <f ca="1">'13年1-9支出明细'!BG127/9*12</f>
        <v>0</v>
      </c>
      <c r="EJ132" s="13">
        <f t="shared" si="249"/>
        <v>0</v>
      </c>
      <c r="EK132" s="43">
        <f t="shared" si="188"/>
        <v>0</v>
      </c>
      <c r="EL132" s="13">
        <f ca="1">'13年1-9支出明细'!BH127/9*12</f>
        <v>0</v>
      </c>
      <c r="EM132" s="13">
        <f t="shared" si="250"/>
        <v>0</v>
      </c>
      <c r="EN132" s="43">
        <f t="shared" si="189"/>
        <v>0</v>
      </c>
      <c r="EO132" s="13">
        <f ca="1">'13年1-9支出明细'!BI127/9*12</f>
        <v>1200</v>
      </c>
      <c r="EP132" s="13">
        <f t="shared" si="251"/>
        <v>1459.6821558602628</v>
      </c>
      <c r="EQ132" s="43">
        <f t="shared" si="190"/>
        <v>1.0010661354342377E-3</v>
      </c>
      <c r="ER132" s="13">
        <f ca="1">'13年1-9支出明细'!BJ127/9*12</f>
        <v>0</v>
      </c>
      <c r="ES132" s="13">
        <f t="shared" si="252"/>
        <v>0</v>
      </c>
      <c r="ET132" s="43">
        <f t="shared" si="191"/>
        <v>0</v>
      </c>
      <c r="EU132" s="13">
        <f ca="1">'13年1-9支出明细'!BK127/9*12</f>
        <v>4000</v>
      </c>
      <c r="EV132" s="13">
        <f t="shared" si="253"/>
        <v>4865.6071862008766</v>
      </c>
      <c r="EW132" s="43">
        <f t="shared" si="192"/>
        <v>2.1796865276554633E-3</v>
      </c>
      <c r="EX132" s="13">
        <f ca="1">'13年1-9支出明细'!BL127/9*12</f>
        <v>0</v>
      </c>
      <c r="EY132" s="13">
        <f t="shared" si="254"/>
        <v>0</v>
      </c>
      <c r="EZ132" s="43">
        <f t="shared" si="193"/>
        <v>0</v>
      </c>
      <c r="FA132" s="13">
        <f ca="1">'13年1-9支出明细'!BM127/9*12</f>
        <v>0</v>
      </c>
      <c r="FB132" s="13">
        <f t="shared" si="255"/>
        <v>0</v>
      </c>
      <c r="FC132" s="43">
        <f t="shared" si="194"/>
        <v>0</v>
      </c>
      <c r="FD132" s="13">
        <f ca="1">'13年1-9支出明细'!BN127/9*12</f>
        <v>945.73333333333323</v>
      </c>
      <c r="FE132" s="13">
        <f ca="1">Sheet2!EX126+Sheet2!BF126</f>
        <v>0</v>
      </c>
      <c r="FF132" s="13">
        <f t="shared" si="256"/>
        <v>1150.3917257240935</v>
      </c>
      <c r="FG132" s="43">
        <f t="shared" si="195"/>
        <v>7.2347700211652466E-4</v>
      </c>
      <c r="FH132" s="13">
        <f ca="1">'13年1-9支出明细'!BP127/9*12</f>
        <v>0</v>
      </c>
      <c r="FI132" s="13">
        <f t="shared" si="257"/>
        <v>0</v>
      </c>
      <c r="FJ132" s="43">
        <f t="shared" si="196"/>
        <v>0</v>
      </c>
      <c r="FK132" s="13">
        <f ca="1">'13年1-9支出明细'!BQ127/9*12</f>
        <v>0</v>
      </c>
      <c r="FL132" s="13">
        <f t="shared" si="258"/>
        <v>0</v>
      </c>
      <c r="FM132" s="43">
        <f t="shared" si="197"/>
        <v>0</v>
      </c>
      <c r="FN132" s="13">
        <f ca="1">'13年1-9支出明细'!BR127/9*12</f>
        <v>0</v>
      </c>
      <c r="FO132" s="13">
        <f ca="1">Sheet2!FC42+Sheet2!BJ42</f>
        <v>0</v>
      </c>
      <c r="FP132" s="13"/>
      <c r="FQ132" s="43"/>
      <c r="FR132" s="13">
        <f ca="1">'13年1-9支出明细'!BT127/9*12</f>
        <v>0</v>
      </c>
      <c r="FS132" s="13">
        <f t="shared" si="259"/>
        <v>0</v>
      </c>
      <c r="FT132" s="43">
        <f t="shared" si="198"/>
        <v>0</v>
      </c>
      <c r="FU132" s="12">
        <f ca="1">'13年1-9支出明细'!BU127/9*12</f>
        <v>299674.80000000005</v>
      </c>
      <c r="FV132" s="12">
        <f t="shared" si="260"/>
        <v>364524.96510082757</v>
      </c>
      <c r="FW132" s="43">
        <f t="shared" si="199"/>
        <v>1.0357573747014633E-2</v>
      </c>
      <c r="FX132" s="12">
        <f ca="1">'13年1-9支出明细'!BV127/9*12</f>
        <v>0</v>
      </c>
      <c r="FY132" s="12">
        <f t="shared" si="261"/>
        <v>0</v>
      </c>
      <c r="FZ132" s="43">
        <f t="shared" si="200"/>
        <v>0</v>
      </c>
      <c r="GA132" s="12">
        <f ca="1">'13年1-9支出明细'!BW127/9*12</f>
        <v>0</v>
      </c>
      <c r="GB132" s="12">
        <f t="shared" si="262"/>
        <v>0</v>
      </c>
      <c r="GC132" s="43">
        <f t="shared" si="201"/>
        <v>0</v>
      </c>
      <c r="GD132" s="12">
        <f ca="1">'13年1-9支出明细'!BX127/9*12</f>
        <v>0</v>
      </c>
      <c r="GE132" s="12">
        <f t="shared" si="263"/>
        <v>0</v>
      </c>
      <c r="GF132" s="43">
        <f t="shared" si="202"/>
        <v>0</v>
      </c>
      <c r="GG132" s="27">
        <f t="shared" si="286"/>
        <v>177.6</v>
      </c>
      <c r="GH132" s="27">
        <f t="shared" si="264"/>
        <v>216.03295906731893</v>
      </c>
      <c r="GI132" s="43">
        <f t="shared" si="203"/>
        <v>1.0802957382576439E-4</v>
      </c>
      <c r="GJ132" s="13">
        <f ca="1">'13年1-9支出明细'!BZ127/9*12</f>
        <v>0</v>
      </c>
      <c r="GK132" s="13">
        <f t="shared" si="265"/>
        <v>0</v>
      </c>
      <c r="GL132" s="43">
        <f t="shared" si="204"/>
        <v>0</v>
      </c>
      <c r="GM132" s="13">
        <f ca="1">'13年1-9支出明细'!CA127/9*12</f>
        <v>0</v>
      </c>
      <c r="GN132" s="13">
        <f t="shared" si="266"/>
        <v>0</v>
      </c>
      <c r="GO132" s="43">
        <f t="shared" si="205"/>
        <v>0</v>
      </c>
      <c r="GP132" s="13">
        <f ca="1">'13年1-9支出明细'!CB127/9*12</f>
        <v>0</v>
      </c>
      <c r="GQ132" s="13"/>
      <c r="GR132" s="40"/>
      <c r="GS132" s="13">
        <f ca="1">'13年1-9支出明细'!CC127/9*12</f>
        <v>0</v>
      </c>
      <c r="GT132" s="13">
        <f t="shared" si="267"/>
        <v>0</v>
      </c>
      <c r="GU132" s="43">
        <f t="shared" si="206"/>
        <v>0</v>
      </c>
      <c r="GV132" s="13">
        <f ca="1">'13年1-9支出明细'!CD127/9*12</f>
        <v>177.6</v>
      </c>
      <c r="GW132" s="13">
        <f t="shared" si="268"/>
        <v>216.03295906731887</v>
      </c>
      <c r="GX132" s="56">
        <f t="shared" si="207"/>
        <v>8.5826948772716512E-4</v>
      </c>
    </row>
    <row r="133" spans="1:206">
      <c r="A133" s="18">
        <v>415</v>
      </c>
      <c r="B133" s="3" t="s">
        <v>604</v>
      </c>
      <c r="C133" s="3" t="s">
        <v>422</v>
      </c>
      <c r="D133" s="12">
        <f t="shared" si="278"/>
        <v>297219.88</v>
      </c>
      <c r="E133" s="12">
        <f t="shared" si="279"/>
        <v>155199.4</v>
      </c>
      <c r="F133" s="13">
        <v>59652</v>
      </c>
      <c r="G133" s="26">
        <f t="shared" si="208"/>
        <v>72560.799967813669</v>
      </c>
      <c r="H133" s="40">
        <f t="shared" si="209"/>
        <v>8.7338039853976281E-4</v>
      </c>
      <c r="I133" s="13">
        <v>68704</v>
      </c>
      <c r="J133" s="13">
        <f t="shared" si="210"/>
        <v>83571.66903018624</v>
      </c>
      <c r="K133" s="40">
        <f t="shared" si="149"/>
        <v>1.8506128943091122E-3</v>
      </c>
      <c r="L133" s="13">
        <v>26843.4</v>
      </c>
      <c r="M133" s="13">
        <f t="shared" si="211"/>
        <v>32652.359985516148</v>
      </c>
      <c r="N133" s="40">
        <f t="shared" si="150"/>
        <v>8.7338039853976292E-4</v>
      </c>
      <c r="O133" s="13">
        <f ca="1">'13年1-9支出明细'!I128/9*12</f>
        <v>0</v>
      </c>
      <c r="P133" s="13">
        <v>0</v>
      </c>
      <c r="Q133" s="13">
        <f t="shared" si="212"/>
        <v>0</v>
      </c>
      <c r="R133" s="43">
        <f t="shared" si="151"/>
        <v>0</v>
      </c>
      <c r="S133" s="13">
        <f ca="1">'13年1-9支出明细'!K128/9*12</f>
        <v>0</v>
      </c>
      <c r="T133" s="13">
        <f t="shared" si="213"/>
        <v>0</v>
      </c>
      <c r="U133" s="43">
        <f t="shared" si="152"/>
        <v>0</v>
      </c>
      <c r="V133" s="13">
        <f ca="1">'13年1-9支出明细'!L128/9*12</f>
        <v>0</v>
      </c>
      <c r="W133" s="13">
        <f t="shared" si="214"/>
        <v>0</v>
      </c>
      <c r="X133" s="43">
        <f t="shared" si="153"/>
        <v>0</v>
      </c>
      <c r="Y133" s="13">
        <f ca="1">'13年1-9支出明细'!M128/9*12</f>
        <v>0</v>
      </c>
      <c r="Z133" s="13">
        <f t="shared" si="215"/>
        <v>0</v>
      </c>
      <c r="AA133" s="43">
        <f t="shared" si="154"/>
        <v>0</v>
      </c>
      <c r="AB133" s="13">
        <f ca="1">'13年1-9支出明细'!N128/9*12</f>
        <v>0</v>
      </c>
      <c r="AC133" s="13">
        <f t="shared" si="216"/>
        <v>0</v>
      </c>
      <c r="AD133" s="43">
        <f t="shared" si="155"/>
        <v>0</v>
      </c>
      <c r="AE133" s="13">
        <f ca="1">'13年1-9支出明细'!O128/9*12</f>
        <v>0</v>
      </c>
      <c r="AF133" s="13">
        <f t="shared" si="217"/>
        <v>0</v>
      </c>
      <c r="AG133" s="43">
        <f t="shared" si="156"/>
        <v>0</v>
      </c>
      <c r="AH133" s="13">
        <f ca="1">'13年1-9支出明细'!P128/9*12</f>
        <v>0</v>
      </c>
      <c r="AI133" s="13">
        <f t="shared" si="218"/>
        <v>0</v>
      </c>
      <c r="AJ133" s="43">
        <f t="shared" si="157"/>
        <v>0</v>
      </c>
      <c r="AK133" s="13">
        <f ca="1">'13年1-9支出明细'!Q128/9*12</f>
        <v>0</v>
      </c>
      <c r="AL133" s="13">
        <f t="shared" si="219"/>
        <v>0</v>
      </c>
      <c r="AM133" s="43">
        <f t="shared" si="158"/>
        <v>0</v>
      </c>
      <c r="AN133" s="13">
        <f ca="1">'13年1-9支出明细'!R128/9*12</f>
        <v>0</v>
      </c>
      <c r="AO133" s="13">
        <f t="shared" si="220"/>
        <v>0</v>
      </c>
      <c r="AP133" s="43">
        <f t="shared" si="159"/>
        <v>0</v>
      </c>
      <c r="AQ133" s="13">
        <f ca="1">'13年1-9支出明细'!S128/9*12</f>
        <v>0</v>
      </c>
      <c r="AR133" s="13">
        <f t="shared" si="221"/>
        <v>0</v>
      </c>
      <c r="AS133" s="43">
        <f t="shared" si="160"/>
        <v>0</v>
      </c>
      <c r="AT133" s="12">
        <f t="shared" si="222"/>
        <v>2146.7600000000002</v>
      </c>
      <c r="AU133" s="31">
        <f t="shared" si="223"/>
        <v>2611.3227207621485</v>
      </c>
      <c r="AV133" s="43">
        <f t="shared" si="161"/>
        <v>2.0563855362027237E-5</v>
      </c>
      <c r="AW133" s="13">
        <f ca="1">'13年1-9支出明细'!U128/9*12</f>
        <v>0</v>
      </c>
      <c r="AX133" s="13">
        <f t="shared" si="224"/>
        <v>0</v>
      </c>
      <c r="AY133" s="43">
        <f t="shared" si="162"/>
        <v>0</v>
      </c>
      <c r="AZ133" s="13">
        <f ca="1">'13年1-9支出明细'!V128/9*12</f>
        <v>0</v>
      </c>
      <c r="BA133" s="13">
        <f t="shared" si="225"/>
        <v>0</v>
      </c>
      <c r="BB133" s="43">
        <f t="shared" si="163"/>
        <v>0</v>
      </c>
      <c r="BC133" s="13">
        <f ca="1">'13年1-9支出明细'!W128/9*12</f>
        <v>0</v>
      </c>
      <c r="BD133" s="13">
        <f t="shared" si="226"/>
        <v>0</v>
      </c>
      <c r="BE133" s="43">
        <f t="shared" si="164"/>
        <v>0</v>
      </c>
      <c r="BF133" s="13">
        <f ca="1">'13年1-9支出明细'!X128/9*12</f>
        <v>0</v>
      </c>
      <c r="BG133" s="13">
        <f t="shared" si="227"/>
        <v>0</v>
      </c>
      <c r="BH133" s="43">
        <f t="shared" si="165"/>
        <v>0</v>
      </c>
      <c r="BI133" s="13">
        <f ca="1">'13年1-9支出明细'!Y128/9*12</f>
        <v>0</v>
      </c>
      <c r="BJ133" s="13">
        <f t="shared" si="228"/>
        <v>0</v>
      </c>
      <c r="BK133" s="43">
        <f t="shared" si="166"/>
        <v>0</v>
      </c>
      <c r="BL133" s="13">
        <f ca="1">'13年1-9支出明细'!Z128/9*12</f>
        <v>0</v>
      </c>
      <c r="BM133" s="13">
        <f ca="1">Sheet2!EP127+Sheet2!V127</f>
        <v>2146.7600000000002</v>
      </c>
      <c r="BN133" s="13">
        <f t="shared" si="229"/>
        <v>0</v>
      </c>
      <c r="BO133" s="43">
        <f t="shared" si="167"/>
        <v>0</v>
      </c>
      <c r="BP133" s="13">
        <f ca="1">'13年1-9支出明细'!AB128/9*12</f>
        <v>2462.3466666666668</v>
      </c>
      <c r="BQ133" s="13">
        <f t="shared" si="230"/>
        <v>2995.2029090627766</v>
      </c>
      <c r="BR133" s="43">
        <f t="shared" si="168"/>
        <v>5.4323960903785806E-4</v>
      </c>
      <c r="BS133" s="13">
        <f ca="1">'13年1-9支出明细'!AC128/9*12</f>
        <v>400</v>
      </c>
      <c r="BT133" s="13">
        <f t="shared" si="231"/>
        <v>486.56071862008758</v>
      </c>
      <c r="BU133" s="43">
        <f t="shared" si="169"/>
        <v>3.566107726432418E-4</v>
      </c>
      <c r="BV133" s="12">
        <f t="shared" si="269"/>
        <v>41.6</v>
      </c>
      <c r="BW133" s="30">
        <f t="shared" si="232"/>
        <v>50.602314736489113</v>
      </c>
      <c r="BX133" s="43">
        <f t="shared" si="170"/>
        <v>1.5554794040811014E-7</v>
      </c>
      <c r="BY133" s="13">
        <f ca="1">'13年1-9支出明细'!AE128/9*12</f>
        <v>41.6</v>
      </c>
      <c r="BZ133" s="13">
        <f t="shared" si="233"/>
        <v>50.602314736489106</v>
      </c>
      <c r="CA133" s="43">
        <f t="shared" si="171"/>
        <v>1.8006299817369981E-7</v>
      </c>
      <c r="CB133" s="13">
        <f ca="1">'13年1-9支出明细'!AF128/9*12</f>
        <v>0</v>
      </c>
      <c r="CC133" s="13">
        <f ca="1">Sheet2!BP127+Sheet2!ET127</f>
        <v>0</v>
      </c>
      <c r="CD133" s="13">
        <f t="shared" si="234"/>
        <v>0</v>
      </c>
      <c r="CE133" s="43">
        <f t="shared" si="172"/>
        <v>0</v>
      </c>
      <c r="CF133" s="12">
        <f t="shared" si="284"/>
        <v>537.46666666666658</v>
      </c>
      <c r="CG133" s="30">
        <f t="shared" si="235"/>
        <v>653.775418919191</v>
      </c>
      <c r="CH133" s="43">
        <f t="shared" si="173"/>
        <v>5.5381321626616021E-6</v>
      </c>
      <c r="CI133" s="13">
        <f ca="1">'13年1-9支出明细'!AI128/9*12</f>
        <v>0</v>
      </c>
      <c r="CJ133" s="13">
        <f t="shared" si="236"/>
        <v>0</v>
      </c>
      <c r="CK133" s="43">
        <f t="shared" si="174"/>
        <v>0</v>
      </c>
      <c r="CL133" s="13">
        <f ca="1">'13年1-9支出明细'!AJ128/9*12</f>
        <v>0</v>
      </c>
      <c r="CM133" s="13">
        <f t="shared" si="237"/>
        <v>0</v>
      </c>
      <c r="CN133" s="43">
        <f t="shared" si="175"/>
        <v>0</v>
      </c>
      <c r="CO133" s="13">
        <f ca="1">'13年1-9支出明细'!AK128/9*12</f>
        <v>0</v>
      </c>
      <c r="CP133" s="13">
        <f t="shared" si="238"/>
        <v>0</v>
      </c>
      <c r="CQ133" s="43">
        <f t="shared" si="176"/>
        <v>0</v>
      </c>
      <c r="CR133" s="13">
        <f ca="1">'13年1-9支出明细'!AL128/9*12</f>
        <v>0</v>
      </c>
      <c r="CS133" s="13">
        <f t="shared" si="239"/>
        <v>0</v>
      </c>
      <c r="CT133" s="43">
        <f t="shared" si="177"/>
        <v>0</v>
      </c>
      <c r="CU133" s="13">
        <f ca="1">'13年1-9支出明细'!AM128/9*12</f>
        <v>0</v>
      </c>
      <c r="CV133" s="13">
        <f t="shared" si="240"/>
        <v>0</v>
      </c>
      <c r="CW133" s="43">
        <f t="shared" si="178"/>
        <v>0</v>
      </c>
      <c r="CX133" s="13">
        <f ca="1">'13年1-9支出明细'!AN128/9*12</f>
        <v>0</v>
      </c>
      <c r="CY133" s="13">
        <f t="shared" si="241"/>
        <v>0</v>
      </c>
      <c r="CZ133" s="14">
        <f t="shared" si="285"/>
        <v>0</v>
      </c>
      <c r="DA133" s="43">
        <f t="shared" si="179"/>
        <v>0</v>
      </c>
      <c r="DB133" s="13">
        <f ca="1">'13年1-9支出明细'!AP128/9*12</f>
        <v>0</v>
      </c>
      <c r="DC133" s="13">
        <f t="shared" si="242"/>
        <v>0</v>
      </c>
      <c r="DD133" s="43">
        <f t="shared" si="180"/>
        <v>0</v>
      </c>
      <c r="DE133" s="13">
        <f ca="1">'13年1-9支出明细'!AQ128/9*12</f>
        <v>0</v>
      </c>
      <c r="DF133" s="13">
        <f t="shared" si="243"/>
        <v>0</v>
      </c>
      <c r="DG133" s="43">
        <f t="shared" si="181"/>
        <v>0</v>
      </c>
      <c r="DH133" s="13">
        <f ca="1">'13年1-9支出明细'!AR128/9*12</f>
        <v>0</v>
      </c>
      <c r="DI133" s="13">
        <f ca="1">Sheet2!DK127+Sheet2!AH127</f>
        <v>0</v>
      </c>
      <c r="DJ133" s="13"/>
      <c r="DK133" s="43">
        <f t="shared" si="182"/>
        <v>0</v>
      </c>
      <c r="DL133" s="13">
        <f ca="1">'13年1-9支出明细'!AT128/9*12</f>
        <v>0</v>
      </c>
      <c r="DM133" s="13">
        <f t="shared" si="244"/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43">
        <f t="shared" si="183"/>
        <v>0</v>
      </c>
      <c r="DV133" s="13">
        <f ca="1">'13年1-9支出明细'!BB128/9*12</f>
        <v>0</v>
      </c>
      <c r="DW133" s="13">
        <f t="shared" si="245"/>
        <v>0</v>
      </c>
      <c r="DX133" s="43">
        <f t="shared" si="184"/>
        <v>0</v>
      </c>
      <c r="DY133" s="13">
        <f ca="1">'13年1-9支出明细'!BC128/9*12</f>
        <v>0</v>
      </c>
      <c r="DZ133" s="13">
        <f t="shared" si="246"/>
        <v>0</v>
      </c>
      <c r="EA133" s="43">
        <f t="shared" si="185"/>
        <v>0</v>
      </c>
      <c r="EB133" s="13">
        <f ca="1">'13年1-9支出明细'!BD128/9*12</f>
        <v>0</v>
      </c>
      <c r="EC133" s="13">
        <f t="shared" si="247"/>
        <v>0</v>
      </c>
      <c r="ED133" s="43">
        <f t="shared" si="186"/>
        <v>0</v>
      </c>
      <c r="EE133" s="13">
        <f ca="1">'13年1-9支出明细'!BE128/9*12</f>
        <v>0</v>
      </c>
      <c r="EF133" s="13">
        <f t="shared" si="248"/>
        <v>0</v>
      </c>
      <c r="EG133" s="13">
        <f ca="1">Sheet2!DZ127+Sheet2!AV127</f>
        <v>0</v>
      </c>
      <c r="EH133" s="43">
        <f t="shared" si="187"/>
        <v>0</v>
      </c>
      <c r="EI133" s="13">
        <f ca="1">'13年1-9支出明细'!BG128/9*12</f>
        <v>0</v>
      </c>
      <c r="EJ133" s="13">
        <f t="shared" si="249"/>
        <v>0</v>
      </c>
      <c r="EK133" s="43">
        <f t="shared" si="188"/>
        <v>0</v>
      </c>
      <c r="EL133" s="13">
        <f ca="1">'13年1-9支出明细'!BH128/9*12</f>
        <v>0</v>
      </c>
      <c r="EM133" s="13">
        <f t="shared" si="250"/>
        <v>0</v>
      </c>
      <c r="EN133" s="43">
        <f t="shared" si="189"/>
        <v>0</v>
      </c>
      <c r="EO133" s="13">
        <f ca="1">'13年1-9支出明细'!BI128/9*12</f>
        <v>506.66666666666663</v>
      </c>
      <c r="EP133" s="13">
        <f t="shared" si="251"/>
        <v>616.31024358544425</v>
      </c>
      <c r="EQ133" s="43">
        <f t="shared" si="190"/>
        <v>4.2267236829445588E-4</v>
      </c>
      <c r="ER133" s="13">
        <f ca="1">'13年1-9支出明细'!BJ128/9*12</f>
        <v>0</v>
      </c>
      <c r="ES133" s="13">
        <f t="shared" si="252"/>
        <v>0</v>
      </c>
      <c r="ET133" s="43">
        <f t="shared" si="191"/>
        <v>0</v>
      </c>
      <c r="EU133" s="13">
        <f ca="1">'13年1-9支出明细'!BK128/9*12</f>
        <v>0</v>
      </c>
      <c r="EV133" s="13">
        <f t="shared" si="253"/>
        <v>0</v>
      </c>
      <c r="EW133" s="43">
        <f t="shared" si="192"/>
        <v>0</v>
      </c>
      <c r="EX133" s="13">
        <f ca="1">'13年1-9支出明细'!BL128/9*12</f>
        <v>0</v>
      </c>
      <c r="EY133" s="13">
        <f t="shared" si="254"/>
        <v>0</v>
      </c>
      <c r="EZ133" s="43">
        <f t="shared" si="193"/>
        <v>0</v>
      </c>
      <c r="FA133" s="13">
        <f ca="1">'13年1-9支出明细'!BM128/9*12</f>
        <v>0</v>
      </c>
      <c r="FB133" s="13">
        <f t="shared" si="255"/>
        <v>0</v>
      </c>
      <c r="FC133" s="43">
        <f t="shared" si="194"/>
        <v>0</v>
      </c>
      <c r="FD133" s="13">
        <f ca="1">'13年1-9支出明细'!BN128/9*12</f>
        <v>30.800000000000004</v>
      </c>
      <c r="FE133" s="13">
        <f ca="1">Sheet2!EX127+Sheet2!BF127</f>
        <v>0</v>
      </c>
      <c r="FF133" s="13">
        <f t="shared" si="256"/>
        <v>37.465175333746743</v>
      </c>
      <c r="FG133" s="43">
        <f t="shared" si="195"/>
        <v>2.3561706963050506E-5</v>
      </c>
      <c r="FH133" s="13">
        <f ca="1">'13年1-9支出明细'!BP128/9*12</f>
        <v>0</v>
      </c>
      <c r="FI133" s="13">
        <f t="shared" si="257"/>
        <v>0</v>
      </c>
      <c r="FJ133" s="43">
        <f t="shared" si="196"/>
        <v>0</v>
      </c>
      <c r="FK133" s="13">
        <f ca="1">'13年1-9支出明细'!BQ128/9*12</f>
        <v>0</v>
      </c>
      <c r="FL133" s="13">
        <f t="shared" si="258"/>
        <v>0</v>
      </c>
      <c r="FM133" s="43">
        <f t="shared" si="197"/>
        <v>0</v>
      </c>
      <c r="FN133" s="13">
        <f ca="1">'13年1-9支出明细'!BR128/9*12</f>
        <v>0</v>
      </c>
      <c r="FO133" s="13">
        <f ca="1">Sheet2!FC43+Sheet2!BJ43</f>
        <v>0</v>
      </c>
      <c r="FP133" s="13"/>
      <c r="FQ133" s="43"/>
      <c r="FR133" s="13">
        <f ca="1">'13年1-9支出明细'!BT128/9*12</f>
        <v>0</v>
      </c>
      <c r="FS133" s="13">
        <f t="shared" si="259"/>
        <v>0</v>
      </c>
      <c r="FT133" s="43">
        <f t="shared" si="198"/>
        <v>0</v>
      </c>
      <c r="FU133" s="12">
        <f ca="1">'13年1-9支出明细'!BU128/9*12</f>
        <v>139294.65333333332</v>
      </c>
      <c r="FV133" s="12">
        <f t="shared" si="260"/>
        <v>169438.26656450657</v>
      </c>
      <c r="FW133" s="43">
        <f t="shared" si="199"/>
        <v>4.8144009588555236E-3</v>
      </c>
      <c r="FX133" s="12">
        <f ca="1">'13年1-9支出明细'!BV128/9*12</f>
        <v>0</v>
      </c>
      <c r="FY133" s="12">
        <f t="shared" si="261"/>
        <v>0</v>
      </c>
      <c r="FZ133" s="43">
        <f t="shared" si="200"/>
        <v>0</v>
      </c>
      <c r="GA133" s="12">
        <f ca="1">'13年1-9支出明细'!BW128/9*12</f>
        <v>0</v>
      </c>
      <c r="GB133" s="12">
        <f t="shared" si="262"/>
        <v>0</v>
      </c>
      <c r="GC133" s="43">
        <f t="shared" si="201"/>
        <v>0</v>
      </c>
      <c r="GD133" s="12">
        <f ca="1">'13年1-9支出明细'!BX128/9*12</f>
        <v>0</v>
      </c>
      <c r="GE133" s="12">
        <f t="shared" si="263"/>
        <v>0</v>
      </c>
      <c r="GF133" s="43">
        <f t="shared" si="202"/>
        <v>0</v>
      </c>
      <c r="GG133" s="27">
        <f t="shared" si="286"/>
        <v>0</v>
      </c>
      <c r="GH133" s="27">
        <f t="shared" si="264"/>
        <v>0</v>
      </c>
      <c r="GI133" s="43">
        <f t="shared" si="203"/>
        <v>0</v>
      </c>
      <c r="GJ133" s="13">
        <f ca="1">'13年1-9支出明细'!BZ128/9*12</f>
        <v>0</v>
      </c>
      <c r="GK133" s="13">
        <f t="shared" si="265"/>
        <v>0</v>
      </c>
      <c r="GL133" s="43">
        <f t="shared" si="204"/>
        <v>0</v>
      </c>
      <c r="GM133" s="13">
        <f ca="1">'13年1-9支出明细'!CA128/9*12</f>
        <v>0</v>
      </c>
      <c r="GN133" s="13">
        <f t="shared" si="266"/>
        <v>0</v>
      </c>
      <c r="GO133" s="43">
        <f t="shared" si="205"/>
        <v>0</v>
      </c>
      <c r="GP133" s="13">
        <f ca="1">'13年1-9支出明细'!CB128/9*12</f>
        <v>0</v>
      </c>
      <c r="GQ133" s="13"/>
      <c r="GR133" s="40"/>
      <c r="GS133" s="13">
        <f ca="1">'13年1-9支出明细'!CC128/9*12</f>
        <v>0</v>
      </c>
      <c r="GT133" s="13">
        <f t="shared" si="267"/>
        <v>0</v>
      </c>
      <c r="GU133" s="43">
        <f t="shared" si="206"/>
        <v>0</v>
      </c>
      <c r="GV133" s="13">
        <f ca="1">'13年1-9支出明细'!CD128/9*12</f>
        <v>0</v>
      </c>
      <c r="GW133" s="13">
        <f t="shared" si="268"/>
        <v>0</v>
      </c>
      <c r="GX133" s="56">
        <f t="shared" si="207"/>
        <v>0</v>
      </c>
    </row>
    <row r="134" spans="1:206">
      <c r="A134" s="18">
        <v>416</v>
      </c>
      <c r="B134" s="3" t="s">
        <v>605</v>
      </c>
      <c r="C134" s="3" t="s">
        <v>423</v>
      </c>
      <c r="D134" s="12">
        <f t="shared" si="278"/>
        <v>96019.340000000011</v>
      </c>
      <c r="E134" s="12">
        <f t="shared" si="279"/>
        <v>94131.6</v>
      </c>
      <c r="F134" s="13">
        <v>61608</v>
      </c>
      <c r="G134" s="26">
        <f t="shared" si="208"/>
        <v>74940.081881865903</v>
      </c>
      <c r="H134" s="40">
        <f t="shared" si="209"/>
        <v>9.0201870169043295E-4</v>
      </c>
      <c r="I134" s="13">
        <v>0</v>
      </c>
      <c r="J134" s="13">
        <f t="shared" si="210"/>
        <v>0</v>
      </c>
      <c r="K134" s="40">
        <f t="shared" si="149"/>
        <v>0</v>
      </c>
      <c r="L134" s="13">
        <v>27723.599999999999</v>
      </c>
      <c r="M134" s="13">
        <f t="shared" si="211"/>
        <v>33723.036846839648</v>
      </c>
      <c r="N134" s="40">
        <f t="shared" si="150"/>
        <v>9.0201870169043306E-4</v>
      </c>
      <c r="O134" s="13">
        <f ca="1">'13年1-9支出明细'!I129/9*12</f>
        <v>4800</v>
      </c>
      <c r="P134" s="13">
        <v>0</v>
      </c>
      <c r="Q134" s="13">
        <f t="shared" si="212"/>
        <v>5838.7286234410503</v>
      </c>
      <c r="R134" s="43">
        <f t="shared" si="151"/>
        <v>7.1899556319821208E-4</v>
      </c>
      <c r="S134" s="13">
        <f ca="1">'13年1-9支出明细'!K129/9*12</f>
        <v>0</v>
      </c>
      <c r="T134" s="13">
        <f t="shared" si="213"/>
        <v>0</v>
      </c>
      <c r="U134" s="43">
        <f t="shared" si="152"/>
        <v>0</v>
      </c>
      <c r="V134" s="13">
        <f ca="1">'13年1-9支出明细'!L129/9*12</f>
        <v>0</v>
      </c>
      <c r="W134" s="13">
        <f t="shared" si="214"/>
        <v>0</v>
      </c>
      <c r="X134" s="43">
        <f t="shared" si="153"/>
        <v>0</v>
      </c>
      <c r="Y134" s="13">
        <f ca="1">'13年1-9支出明细'!M129/9*12</f>
        <v>0</v>
      </c>
      <c r="Z134" s="13">
        <f t="shared" si="215"/>
        <v>0</v>
      </c>
      <c r="AA134" s="43">
        <f t="shared" si="154"/>
        <v>0</v>
      </c>
      <c r="AB134" s="13">
        <f ca="1">'13年1-9支出明细'!N129/9*12</f>
        <v>0</v>
      </c>
      <c r="AC134" s="13">
        <f t="shared" si="216"/>
        <v>0</v>
      </c>
      <c r="AD134" s="43">
        <f t="shared" si="155"/>
        <v>0</v>
      </c>
      <c r="AE134" s="13">
        <f ca="1">'13年1-9支出明细'!O129/9*12</f>
        <v>0</v>
      </c>
      <c r="AF134" s="13">
        <f t="shared" si="217"/>
        <v>0</v>
      </c>
      <c r="AG134" s="43">
        <f t="shared" si="156"/>
        <v>0</v>
      </c>
      <c r="AH134" s="13">
        <f ca="1">'13年1-9支出明细'!P129/9*12</f>
        <v>0</v>
      </c>
      <c r="AI134" s="13">
        <f t="shared" si="218"/>
        <v>0</v>
      </c>
      <c r="AJ134" s="43">
        <f t="shared" si="157"/>
        <v>0</v>
      </c>
      <c r="AK134" s="13">
        <f ca="1">'13年1-9支出明细'!Q129/9*12</f>
        <v>0</v>
      </c>
      <c r="AL134" s="13">
        <f t="shared" si="219"/>
        <v>0</v>
      </c>
      <c r="AM134" s="43">
        <f t="shared" si="158"/>
        <v>0</v>
      </c>
      <c r="AN134" s="13">
        <f ca="1">'13年1-9支出明细'!R129/9*12</f>
        <v>0</v>
      </c>
      <c r="AO134" s="13">
        <f t="shared" si="220"/>
        <v>0</v>
      </c>
      <c r="AP134" s="43">
        <f t="shared" si="159"/>
        <v>0</v>
      </c>
      <c r="AQ134" s="13">
        <f ca="1">'13年1-9支出明细'!S129/9*12</f>
        <v>0</v>
      </c>
      <c r="AR134" s="13">
        <f t="shared" si="221"/>
        <v>0</v>
      </c>
      <c r="AS134" s="43">
        <f t="shared" si="160"/>
        <v>0</v>
      </c>
      <c r="AT134" s="12">
        <f t="shared" si="222"/>
        <v>389.5</v>
      </c>
      <c r="AU134" s="31">
        <f t="shared" si="223"/>
        <v>473.78849975631027</v>
      </c>
      <c r="AV134" s="43">
        <f t="shared" si="161"/>
        <v>3.7310279973120458E-6</v>
      </c>
      <c r="AW134" s="13">
        <f ca="1">'13年1-9支出明细'!U129/9*12</f>
        <v>0</v>
      </c>
      <c r="AX134" s="13">
        <f t="shared" si="224"/>
        <v>0</v>
      </c>
      <c r="AY134" s="43">
        <f t="shared" si="162"/>
        <v>0</v>
      </c>
      <c r="AZ134" s="13">
        <f ca="1">'13年1-9支出明细'!V129/9*12</f>
        <v>0</v>
      </c>
      <c r="BA134" s="13">
        <f t="shared" si="225"/>
        <v>0</v>
      </c>
      <c r="BB134" s="43">
        <f t="shared" si="163"/>
        <v>0</v>
      </c>
      <c r="BC134" s="13">
        <f ca="1">'13年1-9支出明细'!W129/9*12</f>
        <v>0</v>
      </c>
      <c r="BD134" s="13">
        <f t="shared" si="226"/>
        <v>0</v>
      </c>
      <c r="BE134" s="43">
        <f t="shared" si="164"/>
        <v>0</v>
      </c>
      <c r="BF134" s="13">
        <f ca="1">'13年1-9支出明细'!X129/9*12</f>
        <v>0</v>
      </c>
      <c r="BG134" s="13">
        <f t="shared" si="227"/>
        <v>0</v>
      </c>
      <c r="BH134" s="43">
        <f t="shared" si="165"/>
        <v>0</v>
      </c>
      <c r="BI134" s="13">
        <f ca="1">'13年1-9支出明细'!Y129/9*12</f>
        <v>0</v>
      </c>
      <c r="BJ134" s="13">
        <f t="shared" si="228"/>
        <v>0</v>
      </c>
      <c r="BK134" s="43">
        <f t="shared" si="166"/>
        <v>0</v>
      </c>
      <c r="BL134" s="13">
        <f ca="1">'13年1-9支出明细'!Z129/9*12</f>
        <v>0</v>
      </c>
      <c r="BM134" s="13">
        <f ca="1">Sheet2!EP128+Sheet2!V128</f>
        <v>389.5</v>
      </c>
      <c r="BN134" s="13">
        <f t="shared" si="229"/>
        <v>0</v>
      </c>
      <c r="BO134" s="43">
        <f t="shared" si="167"/>
        <v>0</v>
      </c>
      <c r="BP134" s="13">
        <f ca="1">'13年1-9支出明细'!AB129/9*12</f>
        <v>519.33333333333337</v>
      </c>
      <c r="BQ134" s="13">
        <f t="shared" si="230"/>
        <v>631.71799967508048</v>
      </c>
      <c r="BR134" s="43">
        <f t="shared" si="168"/>
        <v>1.1457462134779058E-4</v>
      </c>
      <c r="BS134" s="13">
        <f ca="1">'13年1-9支出明细'!AC129/9*12</f>
        <v>0</v>
      </c>
      <c r="BT134" s="13">
        <f t="shared" si="231"/>
        <v>0</v>
      </c>
      <c r="BU134" s="43">
        <f t="shared" si="169"/>
        <v>0</v>
      </c>
      <c r="BV134" s="12">
        <f t="shared" si="269"/>
        <v>0</v>
      </c>
      <c r="BW134" s="30">
        <f t="shared" si="232"/>
        <v>0</v>
      </c>
      <c r="BX134" s="43">
        <f t="shared" si="170"/>
        <v>0</v>
      </c>
      <c r="BY134" s="13">
        <f ca="1">'13年1-9支出明细'!AE129/9*12</f>
        <v>0</v>
      </c>
      <c r="BZ134" s="13">
        <f t="shared" si="233"/>
        <v>0</v>
      </c>
      <c r="CA134" s="43">
        <f t="shared" si="171"/>
        <v>0</v>
      </c>
      <c r="CB134" s="13">
        <f ca="1">'13年1-9支出明细'!AF129/9*12</f>
        <v>0</v>
      </c>
      <c r="CC134" s="13">
        <f ca="1">Sheet2!BP128+Sheet2!ET128</f>
        <v>0</v>
      </c>
      <c r="CD134" s="13">
        <f t="shared" si="234"/>
        <v>0</v>
      </c>
      <c r="CE134" s="43">
        <f t="shared" si="172"/>
        <v>0</v>
      </c>
      <c r="CF134" s="12">
        <f t="shared" si="284"/>
        <v>10</v>
      </c>
      <c r="CG134" s="30">
        <f t="shared" si="235"/>
        <v>12.164017965502191</v>
      </c>
      <c r="CH134" s="43">
        <f t="shared" si="173"/>
        <v>1.0304140714453491E-7</v>
      </c>
      <c r="CI134" s="13">
        <f ca="1">'13年1-9支出明细'!AI129/9*12</f>
        <v>0</v>
      </c>
      <c r="CJ134" s="13">
        <f t="shared" si="236"/>
        <v>0</v>
      </c>
      <c r="CK134" s="43">
        <f t="shared" si="174"/>
        <v>0</v>
      </c>
      <c r="CL134" s="13">
        <f ca="1">'13年1-9支出明细'!AJ129/9*12</f>
        <v>0</v>
      </c>
      <c r="CM134" s="13">
        <f t="shared" si="237"/>
        <v>0</v>
      </c>
      <c r="CN134" s="43">
        <f t="shared" si="175"/>
        <v>0</v>
      </c>
      <c r="CO134" s="13">
        <f ca="1">'13年1-9支出明细'!AK129/9*12</f>
        <v>0</v>
      </c>
      <c r="CP134" s="13">
        <f t="shared" si="238"/>
        <v>0</v>
      </c>
      <c r="CQ134" s="43">
        <f t="shared" si="176"/>
        <v>0</v>
      </c>
      <c r="CR134" s="13">
        <f ca="1">'13年1-9支出明细'!AL129/9*12</f>
        <v>0</v>
      </c>
      <c r="CS134" s="13">
        <f t="shared" si="239"/>
        <v>0</v>
      </c>
      <c r="CT134" s="43">
        <f t="shared" si="177"/>
        <v>0</v>
      </c>
      <c r="CU134" s="13">
        <f ca="1">'13年1-9支出明细'!AM129/9*12</f>
        <v>0</v>
      </c>
      <c r="CV134" s="13">
        <f t="shared" si="240"/>
        <v>0</v>
      </c>
      <c r="CW134" s="43">
        <f t="shared" si="178"/>
        <v>0</v>
      </c>
      <c r="CX134" s="13">
        <f ca="1">'13年1-9支出明细'!AN129/9*12</f>
        <v>0</v>
      </c>
      <c r="CY134" s="13">
        <f t="shared" si="241"/>
        <v>0</v>
      </c>
      <c r="CZ134" s="14">
        <f t="shared" si="285"/>
        <v>0</v>
      </c>
      <c r="DA134" s="43">
        <f t="shared" si="179"/>
        <v>0</v>
      </c>
      <c r="DB134" s="13">
        <f ca="1">'13年1-9支出明细'!AP129/9*12</f>
        <v>0</v>
      </c>
      <c r="DC134" s="13">
        <f t="shared" si="242"/>
        <v>0</v>
      </c>
      <c r="DD134" s="43">
        <f t="shared" si="180"/>
        <v>0</v>
      </c>
      <c r="DE134" s="13">
        <f ca="1">'13年1-9支出明细'!AQ129/9*12</f>
        <v>0</v>
      </c>
      <c r="DF134" s="13">
        <f t="shared" si="243"/>
        <v>0</v>
      </c>
      <c r="DG134" s="43">
        <f t="shared" si="181"/>
        <v>0</v>
      </c>
      <c r="DH134" s="13">
        <f ca="1">'13年1-9支出明细'!AR129/9*12</f>
        <v>0</v>
      </c>
      <c r="DI134" s="13">
        <f ca="1">Sheet2!DK128+Sheet2!AH128</f>
        <v>0</v>
      </c>
      <c r="DJ134" s="13"/>
      <c r="DK134" s="43">
        <f t="shared" si="182"/>
        <v>0</v>
      </c>
      <c r="DL134" s="13">
        <f ca="1">'13年1-9支出明细'!AT129/9*12</f>
        <v>0</v>
      </c>
      <c r="DM134" s="13">
        <f t="shared" si="244"/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43">
        <f t="shared" si="183"/>
        <v>0</v>
      </c>
      <c r="DV134" s="13">
        <f ca="1">'13年1-9支出明细'!BB129/9*12</f>
        <v>0</v>
      </c>
      <c r="DW134" s="13">
        <f t="shared" si="245"/>
        <v>0</v>
      </c>
      <c r="DX134" s="43">
        <f t="shared" si="184"/>
        <v>0</v>
      </c>
      <c r="DY134" s="13">
        <f ca="1">'13年1-9支出明细'!BC129/9*12</f>
        <v>0</v>
      </c>
      <c r="DZ134" s="13">
        <f t="shared" si="246"/>
        <v>0</v>
      </c>
      <c r="EA134" s="43">
        <f t="shared" si="185"/>
        <v>0</v>
      </c>
      <c r="EB134" s="13">
        <f ca="1">'13年1-9支出明细'!BD129/9*12</f>
        <v>0</v>
      </c>
      <c r="EC134" s="13">
        <f t="shared" si="247"/>
        <v>0</v>
      </c>
      <c r="ED134" s="43">
        <f t="shared" si="186"/>
        <v>0</v>
      </c>
      <c r="EE134" s="13">
        <f ca="1">'13年1-9支出明细'!BE129/9*12</f>
        <v>0</v>
      </c>
      <c r="EF134" s="13">
        <f t="shared" si="248"/>
        <v>0</v>
      </c>
      <c r="EG134" s="13">
        <f ca="1">Sheet2!DZ128+Sheet2!AV128</f>
        <v>0</v>
      </c>
      <c r="EH134" s="43">
        <f t="shared" si="187"/>
        <v>0</v>
      </c>
      <c r="EI134" s="13">
        <f ca="1">'13年1-9支出明细'!BG129/9*12</f>
        <v>0</v>
      </c>
      <c r="EJ134" s="13">
        <f t="shared" si="249"/>
        <v>0</v>
      </c>
      <c r="EK134" s="43">
        <f t="shared" si="188"/>
        <v>0</v>
      </c>
      <c r="EL134" s="13">
        <f ca="1">'13年1-9支出明细'!BH129/9*12</f>
        <v>0</v>
      </c>
      <c r="EM134" s="13">
        <f t="shared" si="250"/>
        <v>0</v>
      </c>
      <c r="EN134" s="43">
        <f t="shared" si="189"/>
        <v>0</v>
      </c>
      <c r="EO134" s="13">
        <f ca="1">'13年1-9支出明细'!BI129/9*12</f>
        <v>0</v>
      </c>
      <c r="EP134" s="13">
        <f t="shared" si="251"/>
        <v>0</v>
      </c>
      <c r="EQ134" s="43">
        <f t="shared" si="190"/>
        <v>0</v>
      </c>
      <c r="ER134" s="13">
        <f ca="1">'13年1-9支出明细'!BJ129/9*12</f>
        <v>0</v>
      </c>
      <c r="ES134" s="13">
        <f t="shared" si="252"/>
        <v>0</v>
      </c>
      <c r="ET134" s="43">
        <f t="shared" si="191"/>
        <v>0</v>
      </c>
      <c r="EU134" s="13">
        <f ca="1">'13年1-9支出明细'!BK129/9*12</f>
        <v>0</v>
      </c>
      <c r="EV134" s="13">
        <f t="shared" si="253"/>
        <v>0</v>
      </c>
      <c r="EW134" s="43">
        <f t="shared" si="192"/>
        <v>0</v>
      </c>
      <c r="EX134" s="13">
        <f ca="1">'13年1-9支出明细'!BL129/9*12</f>
        <v>0</v>
      </c>
      <c r="EY134" s="13">
        <f t="shared" si="254"/>
        <v>0</v>
      </c>
      <c r="EZ134" s="43">
        <f t="shared" si="193"/>
        <v>0</v>
      </c>
      <c r="FA134" s="13">
        <f ca="1">'13年1-9支出明细'!BM129/9*12</f>
        <v>0</v>
      </c>
      <c r="FB134" s="13">
        <f t="shared" si="255"/>
        <v>0</v>
      </c>
      <c r="FC134" s="43">
        <f t="shared" si="194"/>
        <v>0</v>
      </c>
      <c r="FD134" s="13">
        <f ca="1">'13年1-9支出明细'!BN129/9*12</f>
        <v>10</v>
      </c>
      <c r="FE134" s="13">
        <f ca="1">Sheet2!EX128+Sheet2!BF128</f>
        <v>0</v>
      </c>
      <c r="FF134" s="13">
        <f t="shared" si="256"/>
        <v>12.16401796550219</v>
      </c>
      <c r="FG134" s="43">
        <f t="shared" si="195"/>
        <v>7.6499048581332805E-6</v>
      </c>
      <c r="FH134" s="13">
        <f ca="1">'13年1-9支出明细'!BP129/9*12</f>
        <v>0</v>
      </c>
      <c r="FI134" s="13">
        <f t="shared" si="257"/>
        <v>0</v>
      </c>
      <c r="FJ134" s="43">
        <f t="shared" si="196"/>
        <v>0</v>
      </c>
      <c r="FK134" s="13">
        <f ca="1">'13年1-9支出明细'!BQ129/9*12</f>
        <v>0</v>
      </c>
      <c r="FL134" s="13">
        <f t="shared" si="258"/>
        <v>0</v>
      </c>
      <c r="FM134" s="43">
        <f t="shared" si="197"/>
        <v>0</v>
      </c>
      <c r="FN134" s="13">
        <f ca="1">'13年1-9支出明细'!BR129/9*12</f>
        <v>0</v>
      </c>
      <c r="FO134" s="13">
        <f ca="1">Sheet2!FC44+Sheet2!BJ44</f>
        <v>0</v>
      </c>
      <c r="FP134" s="13"/>
      <c r="FQ134" s="43"/>
      <c r="FR134" s="13">
        <f ca="1">'13年1-9支出明细'!BT129/9*12</f>
        <v>0</v>
      </c>
      <c r="FS134" s="13">
        <f t="shared" si="259"/>
        <v>0</v>
      </c>
      <c r="FT134" s="43">
        <f t="shared" si="198"/>
        <v>0</v>
      </c>
      <c r="FU134" s="12">
        <f ca="1">'13年1-9支出明细'!BU129/9*12</f>
        <v>1488.2400000000002</v>
      </c>
      <c r="FV134" s="12">
        <f t="shared" si="260"/>
        <v>1810.2978096978979</v>
      </c>
      <c r="FW134" s="43">
        <f t="shared" si="199"/>
        <v>5.1437610213661802E-5</v>
      </c>
      <c r="FX134" s="12">
        <f ca="1">'13年1-9支出明细'!BV129/9*12</f>
        <v>0</v>
      </c>
      <c r="FY134" s="12">
        <f t="shared" si="261"/>
        <v>0</v>
      </c>
      <c r="FZ134" s="43">
        <f t="shared" si="200"/>
        <v>0</v>
      </c>
      <c r="GA134" s="12">
        <f ca="1">'13年1-9支出明细'!BW129/9*12</f>
        <v>0</v>
      </c>
      <c r="GB134" s="12">
        <f t="shared" si="262"/>
        <v>0</v>
      </c>
      <c r="GC134" s="43">
        <f t="shared" si="201"/>
        <v>0</v>
      </c>
      <c r="GD134" s="12">
        <f ca="1">'13年1-9支出明细'!BX129/9*12</f>
        <v>0</v>
      </c>
      <c r="GE134" s="12">
        <f t="shared" si="263"/>
        <v>0</v>
      </c>
      <c r="GF134" s="43">
        <f t="shared" si="202"/>
        <v>0</v>
      </c>
      <c r="GG134" s="27">
        <f t="shared" si="286"/>
        <v>0</v>
      </c>
      <c r="GH134" s="27">
        <f t="shared" si="264"/>
        <v>0</v>
      </c>
      <c r="GI134" s="43">
        <f t="shared" si="203"/>
        <v>0</v>
      </c>
      <c r="GJ134" s="13">
        <f ca="1">'13年1-9支出明细'!BZ129/9*12</f>
        <v>0</v>
      </c>
      <c r="GK134" s="13">
        <f t="shared" si="265"/>
        <v>0</v>
      </c>
      <c r="GL134" s="43">
        <f t="shared" si="204"/>
        <v>0</v>
      </c>
      <c r="GM134" s="13">
        <f ca="1">'13年1-9支出明细'!CA129/9*12</f>
        <v>0</v>
      </c>
      <c r="GN134" s="13">
        <f t="shared" si="266"/>
        <v>0</v>
      </c>
      <c r="GO134" s="43">
        <f t="shared" si="205"/>
        <v>0</v>
      </c>
      <c r="GP134" s="13">
        <f ca="1">'13年1-9支出明细'!CB129/9*12</f>
        <v>0</v>
      </c>
      <c r="GQ134" s="13"/>
      <c r="GR134" s="40"/>
      <c r="GS134" s="13">
        <f ca="1">'13年1-9支出明细'!CC129/9*12</f>
        <v>0</v>
      </c>
      <c r="GT134" s="13">
        <f t="shared" si="267"/>
        <v>0</v>
      </c>
      <c r="GU134" s="43">
        <f t="shared" si="206"/>
        <v>0</v>
      </c>
      <c r="GV134" s="13">
        <f ca="1">'13年1-9支出明细'!CD129/9*12</f>
        <v>0</v>
      </c>
      <c r="GW134" s="13">
        <f t="shared" si="268"/>
        <v>0</v>
      </c>
      <c r="GX134" s="56">
        <f t="shared" si="207"/>
        <v>0</v>
      </c>
    </row>
    <row r="135" spans="1:206">
      <c r="A135" s="18">
        <v>417</v>
      </c>
      <c r="B135" s="3" t="s">
        <v>606</v>
      </c>
      <c r="C135" s="3" t="s">
        <v>424</v>
      </c>
      <c r="D135" s="12">
        <f t="shared" si="278"/>
        <v>556218.70000000007</v>
      </c>
      <c r="E135" s="12">
        <f t="shared" si="279"/>
        <v>516503</v>
      </c>
      <c r="F135" s="13">
        <v>283140</v>
      </c>
      <c r="G135" s="26">
        <f t="shared" si="208"/>
        <v>344412.00467522902</v>
      </c>
      <c r="H135" s="40">
        <f t="shared" si="209"/>
        <v>4.1455261523930202E-3</v>
      </c>
      <c r="I135" s="13">
        <v>79550</v>
      </c>
      <c r="J135" s="13">
        <f t="shared" si="210"/>
        <v>96764.762915569925</v>
      </c>
      <c r="K135" s="40">
        <f t="shared" si="149"/>
        <v>2.1427610581958821E-3</v>
      </c>
      <c r="L135" s="13">
        <v>127413</v>
      </c>
      <c r="M135" s="13">
        <f t="shared" si="211"/>
        <v>154985.40210385306</v>
      </c>
      <c r="N135" s="40">
        <f t="shared" si="150"/>
        <v>4.145526152393021E-3</v>
      </c>
      <c r="O135" s="13">
        <f ca="1">'13年1-9支出明细'!I130/9*12</f>
        <v>0</v>
      </c>
      <c r="P135" s="13">
        <v>0</v>
      </c>
      <c r="Q135" s="13">
        <f t="shared" si="212"/>
        <v>0</v>
      </c>
      <c r="R135" s="43">
        <f t="shared" si="151"/>
        <v>0</v>
      </c>
      <c r="S135" s="13">
        <f ca="1">'13年1-9支出明细'!K130/9*12</f>
        <v>0</v>
      </c>
      <c r="T135" s="13">
        <f t="shared" si="213"/>
        <v>0</v>
      </c>
      <c r="U135" s="43">
        <f t="shared" si="152"/>
        <v>0</v>
      </c>
      <c r="V135" s="13">
        <f ca="1">'13年1-9支出明细'!L130/9*12</f>
        <v>0</v>
      </c>
      <c r="W135" s="13">
        <f t="shared" si="214"/>
        <v>0</v>
      </c>
      <c r="X135" s="43">
        <f t="shared" si="153"/>
        <v>0</v>
      </c>
      <c r="Y135" s="13">
        <f ca="1">'13年1-9支出明细'!M130/9*12</f>
        <v>0</v>
      </c>
      <c r="Z135" s="13">
        <f t="shared" si="215"/>
        <v>0</v>
      </c>
      <c r="AA135" s="43">
        <f t="shared" si="154"/>
        <v>0</v>
      </c>
      <c r="AB135" s="13">
        <f ca="1">'13年1-9支出明细'!N130/9*12</f>
        <v>0</v>
      </c>
      <c r="AC135" s="13">
        <f t="shared" si="216"/>
        <v>0</v>
      </c>
      <c r="AD135" s="43">
        <f t="shared" si="155"/>
        <v>0</v>
      </c>
      <c r="AE135" s="13">
        <f ca="1">'13年1-9支出明细'!O130/9*12</f>
        <v>0</v>
      </c>
      <c r="AF135" s="13">
        <f t="shared" si="217"/>
        <v>0</v>
      </c>
      <c r="AG135" s="43">
        <f t="shared" si="156"/>
        <v>0</v>
      </c>
      <c r="AH135" s="13">
        <f ca="1">'13年1-9支出明细'!P130/9*12</f>
        <v>0</v>
      </c>
      <c r="AI135" s="13">
        <f t="shared" si="218"/>
        <v>0</v>
      </c>
      <c r="AJ135" s="43">
        <f t="shared" si="157"/>
        <v>0</v>
      </c>
      <c r="AK135" s="13">
        <f ca="1">'13年1-9支出明细'!Q130/9*12</f>
        <v>0</v>
      </c>
      <c r="AL135" s="13">
        <f t="shared" si="219"/>
        <v>0</v>
      </c>
      <c r="AM135" s="43">
        <f t="shared" si="158"/>
        <v>0</v>
      </c>
      <c r="AN135" s="13">
        <f ca="1">'13年1-9支出明细'!R130/9*12</f>
        <v>0</v>
      </c>
      <c r="AO135" s="13">
        <f t="shared" si="220"/>
        <v>0</v>
      </c>
      <c r="AP135" s="43">
        <f t="shared" si="159"/>
        <v>0</v>
      </c>
      <c r="AQ135" s="13">
        <f ca="1">'13年1-9支出明细'!S130/9*12</f>
        <v>26400</v>
      </c>
      <c r="AR135" s="13">
        <f t="shared" si="221"/>
        <v>32113.007428925783</v>
      </c>
      <c r="AS135" s="43">
        <f t="shared" si="160"/>
        <v>5.3188210107935801E-3</v>
      </c>
      <c r="AT135" s="12">
        <f t="shared" si="222"/>
        <v>1148.7</v>
      </c>
      <c r="AU135" s="31">
        <f t="shared" si="223"/>
        <v>1397.2807436972366</v>
      </c>
      <c r="AV135" s="43">
        <f t="shared" si="161"/>
        <v>1.1003419410814756E-5</v>
      </c>
      <c r="AW135" s="13">
        <f ca="1">'13年1-9支出明细'!U130/9*12</f>
        <v>0</v>
      </c>
      <c r="AX135" s="13">
        <f t="shared" si="224"/>
        <v>0</v>
      </c>
      <c r="AY135" s="43">
        <f t="shared" si="162"/>
        <v>0</v>
      </c>
      <c r="AZ135" s="13">
        <f ca="1">'13年1-9支出明细'!V130/9*12</f>
        <v>0</v>
      </c>
      <c r="BA135" s="13">
        <f t="shared" si="225"/>
        <v>0</v>
      </c>
      <c r="BB135" s="43">
        <f t="shared" si="163"/>
        <v>0</v>
      </c>
      <c r="BC135" s="13">
        <f ca="1">'13年1-9支出明细'!W130/9*12</f>
        <v>0</v>
      </c>
      <c r="BD135" s="13">
        <f t="shared" si="226"/>
        <v>0</v>
      </c>
      <c r="BE135" s="43">
        <f t="shared" si="164"/>
        <v>0</v>
      </c>
      <c r="BF135" s="13">
        <f ca="1">'13年1-9支出明细'!X130/9*12</f>
        <v>0</v>
      </c>
      <c r="BG135" s="13">
        <f t="shared" si="227"/>
        <v>0</v>
      </c>
      <c r="BH135" s="43">
        <f t="shared" si="165"/>
        <v>0</v>
      </c>
      <c r="BI135" s="13">
        <f ca="1">'13年1-9支出明细'!Y130/9*12</f>
        <v>0</v>
      </c>
      <c r="BJ135" s="13">
        <f t="shared" si="228"/>
        <v>0</v>
      </c>
      <c r="BK135" s="43">
        <f t="shared" si="166"/>
        <v>0</v>
      </c>
      <c r="BL135" s="13">
        <f ca="1">'13年1-9支出明细'!Z130/9*12</f>
        <v>0</v>
      </c>
      <c r="BM135" s="13">
        <f ca="1">Sheet2!EP129+Sheet2!V129</f>
        <v>1148.7</v>
      </c>
      <c r="BN135" s="13">
        <f t="shared" si="229"/>
        <v>0</v>
      </c>
      <c r="BO135" s="43">
        <f t="shared" si="167"/>
        <v>0</v>
      </c>
      <c r="BP135" s="13">
        <f ca="1">'13年1-9支出明细'!AB130/9*12</f>
        <v>1171.6000000000001</v>
      </c>
      <c r="BQ135" s="13">
        <f t="shared" si="230"/>
        <v>1425.1363448382367</v>
      </c>
      <c r="BR135" s="43">
        <f t="shared" si="168"/>
        <v>2.5847681586214016E-4</v>
      </c>
      <c r="BS135" s="13">
        <f ca="1">'13年1-9支出明细'!AC130/9*12</f>
        <v>360</v>
      </c>
      <c r="BT135" s="13">
        <f t="shared" si="231"/>
        <v>437.9046467580788</v>
      </c>
      <c r="BU135" s="43">
        <f t="shared" si="169"/>
        <v>3.2094969537891759E-4</v>
      </c>
      <c r="BV135" s="12">
        <f t="shared" si="269"/>
        <v>0</v>
      </c>
      <c r="BW135" s="30">
        <f t="shared" si="232"/>
        <v>0</v>
      </c>
      <c r="BX135" s="43">
        <f t="shared" si="170"/>
        <v>0</v>
      </c>
      <c r="BY135" s="13">
        <f ca="1">'13年1-9支出明细'!AE130/9*12</f>
        <v>0</v>
      </c>
      <c r="BZ135" s="13">
        <f t="shared" si="233"/>
        <v>0</v>
      </c>
      <c r="CA135" s="43">
        <f t="shared" si="171"/>
        <v>0</v>
      </c>
      <c r="CB135" s="13">
        <f ca="1">'13年1-9支出明细'!AF130/9*12</f>
        <v>0</v>
      </c>
      <c r="CC135" s="13">
        <f ca="1">Sheet2!BP129+Sheet2!ET129</f>
        <v>0</v>
      </c>
      <c r="CD135" s="13">
        <f t="shared" si="234"/>
        <v>0</v>
      </c>
      <c r="CE135" s="43">
        <f t="shared" si="172"/>
        <v>0</v>
      </c>
      <c r="CF135" s="12">
        <f t="shared" si="284"/>
        <v>31509.200000000001</v>
      </c>
      <c r="CG135" s="30">
        <f t="shared" si="235"/>
        <v>38327.84748786017</v>
      </c>
      <c r="CH135" s="43">
        <f t="shared" si="173"/>
        <v>3.2467523059985797E-4</v>
      </c>
      <c r="CI135" s="13">
        <f ca="1">'13年1-9支出明细'!AI130/9*12</f>
        <v>0</v>
      </c>
      <c r="CJ135" s="13">
        <f t="shared" si="236"/>
        <v>0</v>
      </c>
      <c r="CK135" s="43">
        <f t="shared" si="174"/>
        <v>0</v>
      </c>
      <c r="CL135" s="13">
        <f ca="1">'13年1-9支出明细'!AJ130/9*12</f>
        <v>0</v>
      </c>
      <c r="CM135" s="13">
        <f t="shared" si="237"/>
        <v>0</v>
      </c>
      <c r="CN135" s="43">
        <f t="shared" si="175"/>
        <v>0</v>
      </c>
      <c r="CO135" s="13">
        <f ca="1">'13年1-9支出明细'!AK130/9*12</f>
        <v>0</v>
      </c>
      <c r="CP135" s="13">
        <f t="shared" si="238"/>
        <v>0</v>
      </c>
      <c r="CQ135" s="43">
        <f t="shared" si="176"/>
        <v>0</v>
      </c>
      <c r="CR135" s="13">
        <f ca="1">'13年1-9支出明细'!AL130/9*12</f>
        <v>0</v>
      </c>
      <c r="CS135" s="13">
        <f t="shared" si="239"/>
        <v>0</v>
      </c>
      <c r="CT135" s="43">
        <f t="shared" si="177"/>
        <v>0</v>
      </c>
      <c r="CU135" s="13">
        <f ca="1">'13年1-9支出明细'!AM130/9*12</f>
        <v>0</v>
      </c>
      <c r="CV135" s="13">
        <f t="shared" si="240"/>
        <v>0</v>
      </c>
      <c r="CW135" s="43">
        <f t="shared" si="178"/>
        <v>0</v>
      </c>
      <c r="CX135" s="13">
        <f ca="1">'13年1-9支出明细'!AN130/9*12</f>
        <v>0</v>
      </c>
      <c r="CY135" s="13">
        <f t="shared" si="241"/>
        <v>0</v>
      </c>
      <c r="CZ135" s="14">
        <f t="shared" si="285"/>
        <v>0</v>
      </c>
      <c r="DA135" s="43">
        <f t="shared" si="179"/>
        <v>0</v>
      </c>
      <c r="DB135" s="13">
        <f ca="1">'13年1-9支出明细'!AP130/9*12</f>
        <v>0</v>
      </c>
      <c r="DC135" s="13">
        <f t="shared" si="242"/>
        <v>0</v>
      </c>
      <c r="DD135" s="43">
        <f t="shared" si="180"/>
        <v>0</v>
      </c>
      <c r="DE135" s="13">
        <f ca="1">'13年1-9支出明细'!AQ130/9*12</f>
        <v>0</v>
      </c>
      <c r="DF135" s="13">
        <f t="shared" si="243"/>
        <v>0</v>
      </c>
      <c r="DG135" s="43">
        <f t="shared" si="181"/>
        <v>0</v>
      </c>
      <c r="DH135" s="13">
        <f ca="1">'13年1-9支出明细'!AR130/9*12</f>
        <v>0</v>
      </c>
      <c r="DI135" s="13">
        <f ca="1">Sheet2!DK129+Sheet2!AH129</f>
        <v>0</v>
      </c>
      <c r="DJ135" s="13"/>
      <c r="DK135" s="43">
        <f t="shared" si="182"/>
        <v>0</v>
      </c>
      <c r="DL135" s="13">
        <f ca="1">'13年1-9支出明细'!AT130/9*12</f>
        <v>0</v>
      </c>
      <c r="DM135" s="13">
        <f t="shared" si="244"/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43">
        <f t="shared" si="183"/>
        <v>0</v>
      </c>
      <c r="DV135" s="13">
        <f ca="1">'13年1-9支出明细'!BB130/9*12</f>
        <v>12043.866666666667</v>
      </c>
      <c r="DW135" s="13">
        <f t="shared" si="245"/>
        <v>14650.18105074463</v>
      </c>
      <c r="DX135" s="43">
        <f t="shared" si="184"/>
        <v>5.3240623404914962E-3</v>
      </c>
      <c r="DY135" s="13">
        <f ca="1">'13年1-9支出明细'!BC130/9*12</f>
        <v>0</v>
      </c>
      <c r="DZ135" s="13">
        <f t="shared" si="246"/>
        <v>0</v>
      </c>
      <c r="EA135" s="43">
        <f t="shared" si="185"/>
        <v>0</v>
      </c>
      <c r="EB135" s="13">
        <f ca="1">'13年1-9支出明细'!BD130/9*12</f>
        <v>0</v>
      </c>
      <c r="EC135" s="13">
        <f t="shared" si="247"/>
        <v>0</v>
      </c>
      <c r="ED135" s="43">
        <f t="shared" si="186"/>
        <v>0</v>
      </c>
      <c r="EE135" s="13">
        <f ca="1">'13年1-9支出明细'!BE130/9*12</f>
        <v>0</v>
      </c>
      <c r="EF135" s="13">
        <f t="shared" si="248"/>
        <v>0</v>
      </c>
      <c r="EG135" s="13">
        <f ca="1">Sheet2!DZ129+Sheet2!AV129</f>
        <v>0</v>
      </c>
      <c r="EH135" s="43">
        <f t="shared" si="187"/>
        <v>0</v>
      </c>
      <c r="EI135" s="13">
        <f ca="1">'13年1-9支出明细'!BG130/9*12</f>
        <v>0</v>
      </c>
      <c r="EJ135" s="13">
        <f t="shared" si="249"/>
        <v>0</v>
      </c>
      <c r="EK135" s="43">
        <f t="shared" si="188"/>
        <v>0</v>
      </c>
      <c r="EL135" s="13">
        <f ca="1">'13年1-9支出明细'!BH130/9*12</f>
        <v>0</v>
      </c>
      <c r="EM135" s="13">
        <f t="shared" si="250"/>
        <v>0</v>
      </c>
      <c r="EN135" s="43">
        <f t="shared" si="189"/>
        <v>0</v>
      </c>
      <c r="EO135" s="13">
        <f ca="1">'13年1-9支出明细'!BI130/9*12</f>
        <v>9333.3333333333339</v>
      </c>
      <c r="EP135" s="13">
        <f t="shared" si="251"/>
        <v>11353.08343446871</v>
      </c>
      <c r="EQ135" s="43">
        <f t="shared" si="190"/>
        <v>7.7860699422662933E-3</v>
      </c>
      <c r="ER135" s="13">
        <f ca="1">'13年1-9支出明细'!BJ130/9*12</f>
        <v>10132</v>
      </c>
      <c r="ES135" s="13">
        <f t="shared" si="252"/>
        <v>12324.583002646817</v>
      </c>
      <c r="ET135" s="43">
        <f t="shared" si="191"/>
        <v>5.2879872364591787E-3</v>
      </c>
      <c r="EU135" s="13">
        <f ca="1">'13年1-9支出明细'!BK130/9*12</f>
        <v>0</v>
      </c>
      <c r="EV135" s="13">
        <f t="shared" si="253"/>
        <v>0</v>
      </c>
      <c r="EW135" s="43">
        <f t="shared" si="192"/>
        <v>0</v>
      </c>
      <c r="EX135" s="13">
        <f ca="1">'13年1-9支出明细'!BL130/9*12</f>
        <v>0</v>
      </c>
      <c r="EY135" s="13">
        <f t="shared" si="254"/>
        <v>0</v>
      </c>
      <c r="EZ135" s="43">
        <f t="shared" si="193"/>
        <v>0</v>
      </c>
      <c r="FA135" s="13">
        <f ca="1">'13年1-9支出明细'!BM130/9*12</f>
        <v>0</v>
      </c>
      <c r="FB135" s="13">
        <f t="shared" si="255"/>
        <v>0</v>
      </c>
      <c r="FC135" s="43">
        <f t="shared" si="194"/>
        <v>0</v>
      </c>
      <c r="FD135" s="13">
        <f ca="1">'13年1-9支出明细'!BN130/9*12</f>
        <v>0</v>
      </c>
      <c r="FE135" s="13">
        <f ca="1">Sheet2!EX129+Sheet2!BF129</f>
        <v>0</v>
      </c>
      <c r="FF135" s="13">
        <f t="shared" si="256"/>
        <v>0</v>
      </c>
      <c r="FG135" s="43">
        <f t="shared" si="195"/>
        <v>0</v>
      </c>
      <c r="FH135" s="13">
        <f ca="1">'13年1-9支出明细'!BP130/9*12</f>
        <v>0</v>
      </c>
      <c r="FI135" s="13">
        <f t="shared" si="257"/>
        <v>0</v>
      </c>
      <c r="FJ135" s="43">
        <f t="shared" si="196"/>
        <v>0</v>
      </c>
      <c r="FK135" s="13">
        <f ca="1">'13年1-9支出明细'!BQ130/9*12</f>
        <v>0</v>
      </c>
      <c r="FL135" s="13">
        <f t="shared" si="258"/>
        <v>0</v>
      </c>
      <c r="FM135" s="43">
        <f t="shared" si="197"/>
        <v>0</v>
      </c>
      <c r="FN135" s="13">
        <f ca="1">'13年1-9支出明细'!BR130/9*12</f>
        <v>0</v>
      </c>
      <c r="FO135" s="13">
        <f ca="1">Sheet2!FC45+Sheet2!BJ45</f>
        <v>0</v>
      </c>
      <c r="FP135" s="13"/>
      <c r="FQ135" s="43"/>
      <c r="FR135" s="13">
        <f ca="1">'13年1-9支出明细'!BT130/9*12</f>
        <v>0</v>
      </c>
      <c r="FS135" s="13">
        <f t="shared" si="259"/>
        <v>0</v>
      </c>
      <c r="FT135" s="43">
        <f t="shared" si="198"/>
        <v>0</v>
      </c>
      <c r="FU135" s="12">
        <f ca="1">'13年1-9支出明细'!BU130/9*12</f>
        <v>7057.8000000000011</v>
      </c>
      <c r="FV135" s="12">
        <f t="shared" si="260"/>
        <v>8585.1205996921362</v>
      </c>
      <c r="FW135" s="43">
        <f t="shared" si="199"/>
        <v>2.4393670736304782E-4</v>
      </c>
      <c r="FX135" s="12">
        <f ca="1">'13年1-9支出明细'!BV130/9*12</f>
        <v>0</v>
      </c>
      <c r="FY135" s="12">
        <f t="shared" si="261"/>
        <v>0</v>
      </c>
      <c r="FZ135" s="43">
        <f t="shared" si="200"/>
        <v>0</v>
      </c>
      <c r="GA135" s="12">
        <f ca="1">'13年1-9支出明细'!BW130/9*12</f>
        <v>0</v>
      </c>
      <c r="GB135" s="12">
        <f t="shared" si="262"/>
        <v>0</v>
      </c>
      <c r="GC135" s="43">
        <f t="shared" si="201"/>
        <v>0</v>
      </c>
      <c r="GD135" s="12">
        <f ca="1">'13年1-9支出明细'!BX130/9*12</f>
        <v>0</v>
      </c>
      <c r="GE135" s="12">
        <f t="shared" si="263"/>
        <v>0</v>
      </c>
      <c r="GF135" s="43">
        <f t="shared" si="202"/>
        <v>0</v>
      </c>
      <c r="GG135" s="27">
        <f t="shared" si="286"/>
        <v>0</v>
      </c>
      <c r="GH135" s="27">
        <f t="shared" si="264"/>
        <v>0</v>
      </c>
      <c r="GI135" s="43">
        <f t="shared" si="203"/>
        <v>0</v>
      </c>
      <c r="GJ135" s="13">
        <f ca="1">'13年1-9支出明细'!BZ130/9*12</f>
        <v>0</v>
      </c>
      <c r="GK135" s="13">
        <f t="shared" si="265"/>
        <v>0</v>
      </c>
      <c r="GL135" s="43">
        <f t="shared" si="204"/>
        <v>0</v>
      </c>
      <c r="GM135" s="13">
        <f ca="1">'13年1-9支出明细'!CA130/9*12</f>
        <v>0</v>
      </c>
      <c r="GN135" s="13">
        <f t="shared" si="266"/>
        <v>0</v>
      </c>
      <c r="GO135" s="43">
        <f t="shared" si="205"/>
        <v>0</v>
      </c>
      <c r="GP135" s="13">
        <f ca="1">'13年1-9支出明细'!CB130/9*12</f>
        <v>0</v>
      </c>
      <c r="GQ135" s="13"/>
      <c r="GR135" s="40"/>
      <c r="GS135" s="13">
        <f ca="1">'13年1-9支出明细'!CC130/9*12</f>
        <v>0</v>
      </c>
      <c r="GT135" s="13">
        <f t="shared" si="267"/>
        <v>0</v>
      </c>
      <c r="GU135" s="43">
        <f t="shared" si="206"/>
        <v>0</v>
      </c>
      <c r="GV135" s="13">
        <f ca="1">'13年1-9支出明细'!CD130/9*12</f>
        <v>0</v>
      </c>
      <c r="GW135" s="13">
        <f t="shared" si="268"/>
        <v>0</v>
      </c>
      <c r="GX135" s="56">
        <f t="shared" si="207"/>
        <v>0</v>
      </c>
    </row>
    <row r="136" spans="1:206">
      <c r="A136" s="18">
        <v>418</v>
      </c>
      <c r="B136" s="3" t="s">
        <v>607</v>
      </c>
      <c r="C136" s="3" t="s">
        <v>425</v>
      </c>
      <c r="D136" s="12">
        <f t="shared" si="278"/>
        <v>22616878.539999999</v>
      </c>
      <c r="E136" s="12">
        <f t="shared" si="279"/>
        <v>2844067.8666666667</v>
      </c>
      <c r="F136" s="13">
        <f>SUM(F137:F144)</f>
        <v>1231176</v>
      </c>
      <c r="G136" s="26">
        <f t="shared" si="208"/>
        <v>1497604.6982695125</v>
      </c>
      <c r="H136" s="40">
        <f t="shared" si="209"/>
        <v>1.8025967034677647E-2</v>
      </c>
      <c r="I136" s="13">
        <f>SUM(I137:I144)</f>
        <v>0</v>
      </c>
      <c r="J136" s="13">
        <f t="shared" si="210"/>
        <v>0</v>
      </c>
      <c r="K136" s="40">
        <f t="shared" si="149"/>
        <v>0</v>
      </c>
      <c r="L136" s="13">
        <f>SUM(L137:L144)</f>
        <v>554029.19999999995</v>
      </c>
      <c r="M136" s="13">
        <f t="shared" si="211"/>
        <v>673922.11422128044</v>
      </c>
      <c r="N136" s="40">
        <f t="shared" si="150"/>
        <v>1.8025967034677647E-2</v>
      </c>
      <c r="O136" s="13">
        <f ca="1">SUM(O137:O144)</f>
        <v>433708</v>
      </c>
      <c r="P136" s="13">
        <f ca="1">SUM(P137:P144)</f>
        <v>103700</v>
      </c>
      <c r="Q136" s="13">
        <f t="shared" si="212"/>
        <v>527563.19037820236</v>
      </c>
      <c r="R136" s="43">
        <f t="shared" si="151"/>
        <v>6.4965443275743787E-2</v>
      </c>
      <c r="S136" s="13">
        <f ca="1">SUM(S137:S144)</f>
        <v>554000</v>
      </c>
      <c r="T136" s="13">
        <f t="shared" si="213"/>
        <v>673886.59528882138</v>
      </c>
      <c r="U136" s="43">
        <f t="shared" si="152"/>
        <v>0.22748264041920313</v>
      </c>
      <c r="V136" s="13">
        <f ca="1">SUM(V137:V144)</f>
        <v>0</v>
      </c>
      <c r="W136" s="13">
        <f t="shared" si="214"/>
        <v>0</v>
      </c>
      <c r="X136" s="43">
        <f t="shared" si="153"/>
        <v>0</v>
      </c>
      <c r="Y136" s="13">
        <f ca="1">SUM(Y137:Y144)</f>
        <v>0</v>
      </c>
      <c r="Z136" s="13">
        <f t="shared" si="215"/>
        <v>0</v>
      </c>
      <c r="AA136" s="43">
        <f t="shared" si="154"/>
        <v>0</v>
      </c>
      <c r="AB136" s="13">
        <f ca="1">SUM(AB137:AB144)</f>
        <v>0</v>
      </c>
      <c r="AC136" s="13">
        <f t="shared" si="216"/>
        <v>0</v>
      </c>
      <c r="AD136" s="43">
        <f t="shared" si="155"/>
        <v>0</v>
      </c>
      <c r="AE136" s="13">
        <f ca="1">SUM(AE137:AE144)</f>
        <v>0</v>
      </c>
      <c r="AF136" s="13">
        <f t="shared" si="217"/>
        <v>0</v>
      </c>
      <c r="AG136" s="43">
        <f t="shared" si="156"/>
        <v>0</v>
      </c>
      <c r="AH136" s="13">
        <f ca="1">SUM(AH137:AH144)</f>
        <v>0</v>
      </c>
      <c r="AI136" s="13">
        <f t="shared" si="218"/>
        <v>0</v>
      </c>
      <c r="AJ136" s="43">
        <f t="shared" si="157"/>
        <v>0</v>
      </c>
      <c r="AK136" s="13">
        <f ca="1">SUM(AK137:AK144)</f>
        <v>0</v>
      </c>
      <c r="AL136" s="13">
        <f t="shared" si="219"/>
        <v>0</v>
      </c>
      <c r="AM136" s="43">
        <f t="shared" si="158"/>
        <v>0</v>
      </c>
      <c r="AN136" s="13">
        <f ca="1">SUM(AN137:AN144)</f>
        <v>0</v>
      </c>
      <c r="AO136" s="13">
        <f t="shared" si="220"/>
        <v>0</v>
      </c>
      <c r="AP136" s="43">
        <f t="shared" si="159"/>
        <v>0</v>
      </c>
      <c r="AQ136" s="13">
        <f ca="1">SUM(AQ137:AQ144)</f>
        <v>71154.666666666657</v>
      </c>
      <c r="AR136" s="13">
        <f t="shared" si="221"/>
        <v>86552.664366265308</v>
      </c>
      <c r="AS136" s="43">
        <f t="shared" si="160"/>
        <v>1.4335565760707583E-2</v>
      </c>
      <c r="AT136" s="13">
        <f>SUM(AT137:AT144)</f>
        <v>783832.68666666665</v>
      </c>
      <c r="AU136" s="31">
        <f t="shared" si="223"/>
        <v>953455.48825611826</v>
      </c>
      <c r="AV136" s="43">
        <f t="shared" si="161"/>
        <v>7.5083483932263254E-3</v>
      </c>
      <c r="AW136" s="13">
        <f ca="1">SUM(AW137:AW144)</f>
        <v>0</v>
      </c>
      <c r="AX136" s="13">
        <f t="shared" si="224"/>
        <v>0</v>
      </c>
      <c r="AY136" s="43">
        <f t="shared" si="162"/>
        <v>0</v>
      </c>
      <c r="AZ136" s="13">
        <f ca="1">SUM(AZ137:AZ144)</f>
        <v>1399.5466666666666</v>
      </c>
      <c r="BA136" s="13">
        <f t="shared" si="225"/>
        <v>1702.4110796892039</v>
      </c>
      <c r="BB136" s="43">
        <f t="shared" si="163"/>
        <v>1.4357859028547198E-2</v>
      </c>
      <c r="BC136" s="13">
        <f ca="1">SUM(BC137:BC144)</f>
        <v>0</v>
      </c>
      <c r="BD136" s="13">
        <f t="shared" si="226"/>
        <v>0</v>
      </c>
      <c r="BE136" s="43">
        <f t="shared" si="164"/>
        <v>0</v>
      </c>
      <c r="BF136" s="13">
        <f ca="1">SUM(BF137:BF144)</f>
        <v>282</v>
      </c>
      <c r="BG136" s="13">
        <f t="shared" si="227"/>
        <v>343.02530662716174</v>
      </c>
      <c r="BH136" s="43">
        <f t="shared" si="165"/>
        <v>4.1487411787513286E-4</v>
      </c>
      <c r="BI136" s="13">
        <f ca="1">SUM(BI137:BI144)</f>
        <v>712</v>
      </c>
      <c r="BJ136" s="13">
        <f t="shared" si="228"/>
        <v>866.07807914375587</v>
      </c>
      <c r="BK136" s="43">
        <f t="shared" si="166"/>
        <v>3.522117303800209E-4</v>
      </c>
      <c r="BL136" s="13">
        <f ca="1">SUM(BL137:BL144)</f>
        <v>0</v>
      </c>
      <c r="BM136" s="13">
        <f ca="1">SUM(BM137:BM144)</f>
        <v>781439.14</v>
      </c>
      <c r="BN136" s="13">
        <f t="shared" si="229"/>
        <v>0</v>
      </c>
      <c r="BO136" s="43">
        <f t="shared" si="167"/>
        <v>0</v>
      </c>
      <c r="BP136" s="13">
        <f ca="1">SUM(BP137:BP144)</f>
        <v>1031784.68</v>
      </c>
      <c r="BQ136" s="13">
        <f t="shared" si="230"/>
        <v>1255064.7384049927</v>
      </c>
      <c r="BR136" s="43">
        <f t="shared" si="168"/>
        <v>0.22763094805542605</v>
      </c>
      <c r="BS136" s="13">
        <f ca="1">SUM(BS137:BS144)</f>
        <v>1326.6666666666667</v>
      </c>
      <c r="BT136" s="13">
        <f t="shared" si="231"/>
        <v>1613.7597167566237</v>
      </c>
      <c r="BU136" s="43">
        <f t="shared" si="169"/>
        <v>1.1827590626000853E-3</v>
      </c>
      <c r="BV136" s="13">
        <f>SUM(BV137:BV144)</f>
        <v>2323.8133333333335</v>
      </c>
      <c r="BW136" s="30">
        <f t="shared" si="232"/>
        <v>2826.6907135140195</v>
      </c>
      <c r="BX136" s="43">
        <f t="shared" si="170"/>
        <v>8.6890475455025262E-6</v>
      </c>
      <c r="BY136" s="13">
        <f ca="1">SUM(BY137:BY144)</f>
        <v>2323.8133333333335</v>
      </c>
      <c r="BZ136" s="13">
        <f t="shared" si="233"/>
        <v>2826.6907135140195</v>
      </c>
      <c r="CA136" s="43">
        <f t="shared" si="171"/>
        <v>1.0058480672981233E-5</v>
      </c>
      <c r="CB136" s="13">
        <f ca="1">SUM(CB137:CB144)</f>
        <v>0</v>
      </c>
      <c r="CC136" s="13">
        <f ca="1">SUM(CC137:CC144)</f>
        <v>0</v>
      </c>
      <c r="CD136" s="13">
        <f t="shared" si="234"/>
        <v>0</v>
      </c>
      <c r="CE136" s="43">
        <f t="shared" si="172"/>
        <v>0</v>
      </c>
      <c r="CF136" s="13">
        <f>SUM(CF137:CF144)</f>
        <v>17392174.319999997</v>
      </c>
      <c r="CG136" s="30">
        <f t="shared" si="235"/>
        <v>21155872.088762581</v>
      </c>
      <c r="CH136" s="43">
        <f t="shared" si="173"/>
        <v>0.17921141152358441</v>
      </c>
      <c r="CI136" s="13">
        <f ca="1">SUM(CI137:CI144)</f>
        <v>0</v>
      </c>
      <c r="CJ136" s="13">
        <f t="shared" si="236"/>
        <v>0</v>
      </c>
      <c r="CK136" s="43">
        <f t="shared" si="174"/>
        <v>0</v>
      </c>
      <c r="CL136" s="13">
        <f ca="1">SUM(CL137:CL144)</f>
        <v>0</v>
      </c>
      <c r="CM136" s="13">
        <f t="shared" si="237"/>
        <v>0</v>
      </c>
      <c r="CN136" s="43">
        <f t="shared" si="175"/>
        <v>0</v>
      </c>
      <c r="CO136" s="13">
        <f ca="1">SUM(CO137:CO144)</f>
        <v>1442898.5999999999</v>
      </c>
      <c r="CP136" s="13">
        <f t="shared" si="238"/>
        <v>1755144.4492797956</v>
      </c>
      <c r="CQ136" s="43">
        <f t="shared" si="176"/>
        <v>0.98688313018922358</v>
      </c>
      <c r="CR136" s="13">
        <f ca="1">SUM(CR137:CR144)</f>
        <v>10410417.586666666</v>
      </c>
      <c r="CS136" s="13">
        <f t="shared" si="239"/>
        <v>12663250.65525933</v>
      </c>
      <c r="CT136" s="43">
        <f t="shared" si="177"/>
        <v>0.99826373643798372</v>
      </c>
      <c r="CU136" s="13">
        <f ca="1">SUM(CU137:CU144)</f>
        <v>0</v>
      </c>
      <c r="CV136" s="13">
        <f t="shared" si="240"/>
        <v>0</v>
      </c>
      <c r="CW136" s="43">
        <f t="shared" si="178"/>
        <v>0</v>
      </c>
      <c r="CX136" s="13">
        <f ca="1">SUM(CX137:CX144)</f>
        <v>3073800</v>
      </c>
      <c r="CY136" s="13">
        <f t="shared" si="241"/>
        <v>3738975.8422360634</v>
      </c>
      <c r="CZ136" s="13">
        <f ca="1">SUM(CZ137:CZ144)</f>
        <v>0</v>
      </c>
      <c r="DA136" s="43">
        <f t="shared" si="179"/>
        <v>1</v>
      </c>
      <c r="DB136" s="13">
        <f ca="1">SUM(DB137:DB144)</f>
        <v>0</v>
      </c>
      <c r="DC136" s="13">
        <f t="shared" si="242"/>
        <v>0</v>
      </c>
      <c r="DD136" s="43">
        <f t="shared" si="180"/>
        <v>0</v>
      </c>
      <c r="DE136" s="13">
        <f ca="1">SUM(DE137:DE144)</f>
        <v>0</v>
      </c>
      <c r="DF136" s="13">
        <f t="shared" si="243"/>
        <v>0</v>
      </c>
      <c r="DG136" s="43">
        <f t="shared" si="181"/>
        <v>0</v>
      </c>
      <c r="DH136" s="13">
        <f ca="1">SUM(DH137:DH144)</f>
        <v>0</v>
      </c>
      <c r="DI136" s="13">
        <f ca="1">SUM(DI137:DI144)</f>
        <v>0</v>
      </c>
      <c r="DJ136" s="13"/>
      <c r="DK136" s="43">
        <f t="shared" si="182"/>
        <v>0</v>
      </c>
      <c r="DL136" s="13">
        <f t="shared" ref="DL136:DT136" si="287">SUM(DL137:DL144)</f>
        <v>0</v>
      </c>
      <c r="DM136" s="13">
        <f t="shared" si="244"/>
        <v>0</v>
      </c>
      <c r="DN136" s="13">
        <f t="shared" si="287"/>
        <v>0</v>
      </c>
      <c r="DO136" s="13">
        <f t="shared" si="287"/>
        <v>0</v>
      </c>
      <c r="DP136" s="13">
        <f t="shared" si="287"/>
        <v>0</v>
      </c>
      <c r="DQ136" s="13">
        <f t="shared" si="287"/>
        <v>0</v>
      </c>
      <c r="DR136" s="13">
        <f t="shared" si="287"/>
        <v>0</v>
      </c>
      <c r="DS136" s="13">
        <f t="shared" si="287"/>
        <v>0</v>
      </c>
      <c r="DT136" s="13">
        <f t="shared" si="287"/>
        <v>0</v>
      </c>
      <c r="DU136" s="43">
        <f t="shared" si="183"/>
        <v>0</v>
      </c>
      <c r="DV136" s="13">
        <f ca="1">SUM(DV137:DV144)</f>
        <v>2584</v>
      </c>
      <c r="DW136" s="13">
        <f t="shared" si="245"/>
        <v>3143.1822422857654</v>
      </c>
      <c r="DX136" s="43">
        <f t="shared" si="184"/>
        <v>1.1422724502510289E-3</v>
      </c>
      <c r="DY136" s="13">
        <f ca="1">SUM(DY137:DY144)</f>
        <v>2378077.3333333335</v>
      </c>
      <c r="DZ136" s="13">
        <f t="shared" si="246"/>
        <v>2892697.5406020209</v>
      </c>
      <c r="EA136" s="43">
        <f t="shared" si="185"/>
        <v>0.21273450174589895</v>
      </c>
      <c r="EB136" s="13">
        <f ca="1">SUM(EB137:EB144)</f>
        <v>0</v>
      </c>
      <c r="EC136" s="13">
        <f t="shared" si="247"/>
        <v>0</v>
      </c>
      <c r="ED136" s="43">
        <f t="shared" si="186"/>
        <v>0</v>
      </c>
      <c r="EE136" s="13">
        <f ca="1">SUM(EE137:EE144)</f>
        <v>2378077.3333333335</v>
      </c>
      <c r="EF136" s="13">
        <f t="shared" si="248"/>
        <v>2892697.5406020205</v>
      </c>
      <c r="EG136" s="13">
        <f ca="1">SUM(EG137:EG144)</f>
        <v>0</v>
      </c>
      <c r="EH136" s="43">
        <f t="shared" si="187"/>
        <v>0.72874420149311914</v>
      </c>
      <c r="EI136" s="13">
        <f ca="1">SUM(EI137:EI144)</f>
        <v>14666.666666666666</v>
      </c>
      <c r="EJ136" s="13">
        <f t="shared" si="249"/>
        <v>17840.559682736544</v>
      </c>
      <c r="EK136" s="43">
        <f t="shared" si="188"/>
        <v>7.7656194846452517E-2</v>
      </c>
      <c r="EL136" s="13">
        <f ca="1">SUM(EL137:EL144)</f>
        <v>0</v>
      </c>
      <c r="EM136" s="13">
        <f t="shared" si="250"/>
        <v>0</v>
      </c>
      <c r="EN136" s="43">
        <f t="shared" si="189"/>
        <v>0</v>
      </c>
      <c r="EO136" s="13">
        <f ca="1">SUM(EO137:EO144)</f>
        <v>0</v>
      </c>
      <c r="EP136" s="13">
        <f t="shared" si="251"/>
        <v>0</v>
      </c>
      <c r="EQ136" s="43">
        <f t="shared" si="190"/>
        <v>0</v>
      </c>
      <c r="ER136" s="13">
        <f ca="1">SUM(ER137:ER144)</f>
        <v>57078.666666666664</v>
      </c>
      <c r="ES136" s="13">
        <f t="shared" si="252"/>
        <v>69430.592678024434</v>
      </c>
      <c r="ET136" s="43">
        <f t="shared" si="191"/>
        <v>2.9789899408551253E-2</v>
      </c>
      <c r="EU136" s="13">
        <f ca="1">SUM(EU137:EU144)</f>
        <v>11600</v>
      </c>
      <c r="EV136" s="13">
        <f t="shared" si="253"/>
        <v>14110.260839982542</v>
      </c>
      <c r="EW136" s="43">
        <f t="shared" si="192"/>
        <v>6.3210909302008431E-3</v>
      </c>
      <c r="EX136" s="13">
        <f ca="1">SUM(EX137:EX144)</f>
        <v>0</v>
      </c>
      <c r="EY136" s="13">
        <f t="shared" si="254"/>
        <v>0</v>
      </c>
      <c r="EZ136" s="43">
        <f t="shared" si="193"/>
        <v>0</v>
      </c>
      <c r="FA136" s="13">
        <f ca="1">SUM(FA137:FA144)</f>
        <v>0</v>
      </c>
      <c r="FB136" s="13">
        <f t="shared" si="255"/>
        <v>0</v>
      </c>
      <c r="FC136" s="43">
        <f t="shared" si="194"/>
        <v>0</v>
      </c>
      <c r="FD136" s="13">
        <f ca="1">SUM(FD137:FD144)</f>
        <v>1051.4666666666667</v>
      </c>
      <c r="FE136" s="13">
        <f ca="1">SUM(FE137:FE144)</f>
        <v>0</v>
      </c>
      <c r="FF136" s="13">
        <f t="shared" si="256"/>
        <v>1279.0059423460034</v>
      </c>
      <c r="FG136" s="43">
        <f t="shared" si="195"/>
        <v>8.0436199614985398E-4</v>
      </c>
      <c r="FH136" s="13">
        <f ca="1">SUM(FH137:FH144)</f>
        <v>0</v>
      </c>
      <c r="FI136" s="13">
        <f t="shared" si="257"/>
        <v>0</v>
      </c>
      <c r="FJ136" s="43">
        <f t="shared" si="196"/>
        <v>0</v>
      </c>
      <c r="FK136" s="13">
        <f ca="1">SUM(FK137:FK144)</f>
        <v>0</v>
      </c>
      <c r="FL136" s="13">
        <f t="shared" si="258"/>
        <v>0</v>
      </c>
      <c r="FM136" s="43">
        <f t="shared" si="197"/>
        <v>0</v>
      </c>
      <c r="FN136" s="13">
        <f ca="1">SUM(FN137:FN144)</f>
        <v>0</v>
      </c>
      <c r="FO136" s="13">
        <f ca="1">SUM(FO137:FO144)</f>
        <v>0</v>
      </c>
      <c r="FP136" s="13"/>
      <c r="FQ136" s="43"/>
      <c r="FR136" s="13">
        <f ca="1">SUM(FR137:FR144)</f>
        <v>0</v>
      </c>
      <c r="FS136" s="13">
        <f t="shared" si="259"/>
        <v>0</v>
      </c>
      <c r="FT136" s="43">
        <f t="shared" si="198"/>
        <v>0</v>
      </c>
      <c r="FU136" s="13">
        <f ca="1">SUM(FU137:FU144)</f>
        <v>998011.41333333321</v>
      </c>
      <c r="FV136" s="12">
        <f t="shared" si="260"/>
        <v>1213982.8761562896</v>
      </c>
      <c r="FW136" s="43">
        <f t="shared" si="199"/>
        <v>3.4493980855121287E-2</v>
      </c>
      <c r="FX136" s="13">
        <f ca="1">SUM(FX137:FX144)</f>
        <v>0</v>
      </c>
      <c r="FY136" s="12">
        <f t="shared" si="261"/>
        <v>0</v>
      </c>
      <c r="FZ136" s="43">
        <f t="shared" si="200"/>
        <v>0</v>
      </c>
      <c r="GA136" s="13">
        <f ca="1">SUM(GA137:GA144)</f>
        <v>0</v>
      </c>
      <c r="GB136" s="12">
        <f t="shared" si="262"/>
        <v>0</v>
      </c>
      <c r="GC136" s="43">
        <f t="shared" si="201"/>
        <v>0</v>
      </c>
      <c r="GD136" s="13">
        <f ca="1">SUM(GD137:GD144)</f>
        <v>596468.44000000006</v>
      </c>
      <c r="GE136" s="12">
        <f t="shared" si="263"/>
        <v>725545.28200150665</v>
      </c>
      <c r="GF136" s="43">
        <f t="shared" si="202"/>
        <v>5.9854476945958385E-2</v>
      </c>
      <c r="GG136" s="13">
        <f>SUM(GG137:GG144)</f>
        <v>0</v>
      </c>
      <c r="GH136" s="27">
        <f t="shared" si="264"/>
        <v>0</v>
      </c>
      <c r="GI136" s="43">
        <f t="shared" si="203"/>
        <v>0</v>
      </c>
      <c r="GJ136" s="13">
        <f ca="1">SUM(GJ137:GJ144)</f>
        <v>0</v>
      </c>
      <c r="GK136" s="13">
        <f t="shared" si="265"/>
        <v>0</v>
      </c>
      <c r="GL136" s="43">
        <f t="shared" si="204"/>
        <v>0</v>
      </c>
      <c r="GM136" s="13">
        <f ca="1">SUM(GM137:GM144)</f>
        <v>0</v>
      </c>
      <c r="GN136" s="13">
        <f t="shared" si="266"/>
        <v>0</v>
      </c>
      <c r="GO136" s="43">
        <f t="shared" si="205"/>
        <v>0</v>
      </c>
      <c r="GP136" s="13">
        <f ca="1">SUM(GP137:GP144)</f>
        <v>0</v>
      </c>
      <c r="GQ136" s="13"/>
      <c r="GR136" s="40"/>
      <c r="GS136" s="13">
        <f ca="1">SUM(GS137:GS144)</f>
        <v>0</v>
      </c>
      <c r="GT136" s="13">
        <f t="shared" si="267"/>
        <v>0</v>
      </c>
      <c r="GU136" s="43">
        <f t="shared" si="206"/>
        <v>0</v>
      </c>
      <c r="GV136" s="13">
        <f ca="1">SUM(GV137:GV144)</f>
        <v>0</v>
      </c>
      <c r="GW136" s="13">
        <f t="shared" si="268"/>
        <v>0</v>
      </c>
      <c r="GX136" s="56">
        <f t="shared" si="207"/>
        <v>0</v>
      </c>
    </row>
    <row r="137" spans="1:206">
      <c r="A137" s="18">
        <v>41801</v>
      </c>
      <c r="B137" s="3" t="s">
        <v>608</v>
      </c>
      <c r="C137" s="3" t="s">
        <v>426</v>
      </c>
      <c r="D137" s="12">
        <f t="shared" si="278"/>
        <v>20791539.199999999</v>
      </c>
      <c r="E137" s="12">
        <f t="shared" si="279"/>
        <v>2514947.8666666667</v>
      </c>
      <c r="F137" s="13">
        <v>1231176</v>
      </c>
      <c r="G137" s="26">
        <f t="shared" si="208"/>
        <v>1497604.6982695125</v>
      </c>
      <c r="H137" s="40">
        <f t="shared" si="209"/>
        <v>1.8025967034677647E-2</v>
      </c>
      <c r="I137" s="13">
        <v>0</v>
      </c>
      <c r="J137" s="13">
        <f t="shared" si="210"/>
        <v>0</v>
      </c>
      <c r="K137" s="40">
        <f t="shared" ref="K137:K188" si="288">I137/$I$8</f>
        <v>0</v>
      </c>
      <c r="L137" s="13">
        <v>554029.19999999995</v>
      </c>
      <c r="M137" s="13">
        <f t="shared" si="211"/>
        <v>673922.11422128044</v>
      </c>
      <c r="N137" s="40">
        <f t="shared" ref="N137:N188" si="289">L137/$L$8</f>
        <v>1.8025967034677647E-2</v>
      </c>
      <c r="O137" s="13">
        <f ca="1">'13年1-9支出明细'!I132/9*12</f>
        <v>163308</v>
      </c>
      <c r="P137" s="13">
        <v>103700</v>
      </c>
      <c r="Q137" s="13">
        <f t="shared" si="212"/>
        <v>198648.14459102316</v>
      </c>
      <c r="R137" s="43">
        <f t="shared" ref="R137:R188" si="290">O137/$O$8</f>
        <v>2.4462026548911171E-2</v>
      </c>
      <c r="S137" s="13">
        <f ca="1">'13年1-9支出明细'!K132/9*12</f>
        <v>554000</v>
      </c>
      <c r="T137" s="13">
        <f t="shared" si="213"/>
        <v>673886.59528882138</v>
      </c>
      <c r="U137" s="43">
        <f t="shared" ref="U137:U188" si="291">S137/$S$8</f>
        <v>0.22748264041920313</v>
      </c>
      <c r="V137" s="13">
        <f ca="1">'13年1-9支出明细'!L132/9*12</f>
        <v>0</v>
      </c>
      <c r="W137" s="13">
        <f t="shared" si="214"/>
        <v>0</v>
      </c>
      <c r="X137" s="43">
        <f t="shared" ref="X137:X188" si="292">V137/$V$8</f>
        <v>0</v>
      </c>
      <c r="Y137" s="13">
        <f ca="1">'13年1-9支出明细'!M132/9*12</f>
        <v>0</v>
      </c>
      <c r="Z137" s="13">
        <f t="shared" si="215"/>
        <v>0</v>
      </c>
      <c r="AA137" s="43">
        <f t="shared" ref="AA137:AA188" si="293">Y137/$Y$8</f>
        <v>0</v>
      </c>
      <c r="AB137" s="13">
        <f ca="1">'13年1-9支出明细'!N132/9*12</f>
        <v>0</v>
      </c>
      <c r="AC137" s="13">
        <f t="shared" si="216"/>
        <v>0</v>
      </c>
      <c r="AD137" s="43">
        <f t="shared" ref="AD137:AD188" si="294">AB137/$AB$8</f>
        <v>0</v>
      </c>
      <c r="AE137" s="13">
        <f ca="1">'13年1-9支出明细'!O132/9*12</f>
        <v>0</v>
      </c>
      <c r="AF137" s="13">
        <f t="shared" si="217"/>
        <v>0</v>
      </c>
      <c r="AG137" s="43">
        <f t="shared" ref="AG137:AG188" si="295">AE137/$AE$8</f>
        <v>0</v>
      </c>
      <c r="AH137" s="13">
        <f ca="1">'13年1-9支出明细'!P132/9*12</f>
        <v>0</v>
      </c>
      <c r="AI137" s="13">
        <f t="shared" si="218"/>
        <v>0</v>
      </c>
      <c r="AJ137" s="43">
        <f t="shared" ref="AJ137:AJ188" si="296">AH137/$AH$8</f>
        <v>0</v>
      </c>
      <c r="AK137" s="13">
        <f ca="1">'13年1-9支出明细'!Q132/9*12</f>
        <v>0</v>
      </c>
      <c r="AL137" s="13">
        <f t="shared" si="219"/>
        <v>0</v>
      </c>
      <c r="AM137" s="43">
        <f t="shared" ref="AM137:AM188" si="297">AK137/$AK$8</f>
        <v>0</v>
      </c>
      <c r="AN137" s="13">
        <f ca="1">'13年1-9支出明细'!R132/9*12</f>
        <v>0</v>
      </c>
      <c r="AO137" s="13">
        <f t="shared" si="220"/>
        <v>0</v>
      </c>
      <c r="AP137" s="43">
        <f t="shared" ref="AP137:AP188" si="298">AN137/$AN$8</f>
        <v>0</v>
      </c>
      <c r="AQ137" s="13">
        <f ca="1">'13年1-9支出明细'!S132/9*12</f>
        <v>12434.666666666666</v>
      </c>
      <c r="AR137" s="13">
        <f t="shared" si="221"/>
        <v>15125.550872836457</v>
      </c>
      <c r="AS137" s="43">
        <f t="shared" ref="AS137:AS188" si="299">AQ137/$AQ$8</f>
        <v>2.5052184215485318E-3</v>
      </c>
      <c r="AT137" s="12">
        <f t="shared" si="222"/>
        <v>137742.51999999999</v>
      </c>
      <c r="AU137" s="31">
        <f t="shared" si="223"/>
        <v>167550.24878935443</v>
      </c>
      <c r="AV137" s="43">
        <f t="shared" ref="AV137:AV188" si="300">AT137/$AT$8</f>
        <v>1.3194382504244271E-3</v>
      </c>
      <c r="AW137" s="13">
        <f ca="1">'13年1-9支出明细'!U132/9*12</f>
        <v>0</v>
      </c>
      <c r="AX137" s="13">
        <f t="shared" si="224"/>
        <v>0</v>
      </c>
      <c r="AY137" s="43">
        <f t="shared" ref="AY137:AY188" si="301">AW137/$AW$8</f>
        <v>0</v>
      </c>
      <c r="AZ137" s="13">
        <f ca="1">'13年1-9支出明细'!V132/9*12</f>
        <v>0</v>
      </c>
      <c r="BA137" s="13">
        <f t="shared" si="225"/>
        <v>0</v>
      </c>
      <c r="BB137" s="43">
        <f t="shared" ref="BB137:BB188" si="302">AZ137/$AZ$8</f>
        <v>0</v>
      </c>
      <c r="BC137" s="13">
        <f ca="1">'13年1-9支出明细'!W132/9*12</f>
        <v>0</v>
      </c>
      <c r="BD137" s="13">
        <f t="shared" si="226"/>
        <v>0</v>
      </c>
      <c r="BE137" s="43">
        <f t="shared" ref="BE137:BE188" si="303">BC137/$BC$8</f>
        <v>0</v>
      </c>
      <c r="BF137" s="13">
        <f ca="1">'13年1-9支出明细'!X132/9*12</f>
        <v>200</v>
      </c>
      <c r="BG137" s="13">
        <f t="shared" si="227"/>
        <v>243.28035931004379</v>
      </c>
      <c r="BH137" s="43">
        <f t="shared" ref="BH137:BH188" si="304">BF137/$BF$8</f>
        <v>2.9423696303200914E-4</v>
      </c>
      <c r="BI137" s="13">
        <f ca="1">'13年1-9支出明细'!Y132/9*12</f>
        <v>712</v>
      </c>
      <c r="BJ137" s="13">
        <f t="shared" si="228"/>
        <v>866.07807914375587</v>
      </c>
      <c r="BK137" s="43">
        <f t="shared" ref="BK137:BK188" si="305">BI137/$BI$8</f>
        <v>3.522117303800209E-4</v>
      </c>
      <c r="BL137" s="13">
        <f ca="1">'13年1-9支出明细'!Z132/9*12</f>
        <v>0</v>
      </c>
      <c r="BM137" s="13">
        <f ca="1">Sheet2!EP131+Sheet2!V131</f>
        <v>136830.51999999999</v>
      </c>
      <c r="BN137" s="13">
        <f t="shared" si="229"/>
        <v>0</v>
      </c>
      <c r="BO137" s="43">
        <f t="shared" ref="BO137:BO188" si="306">BL137/$BL$8</f>
        <v>0</v>
      </c>
      <c r="BP137" s="13">
        <f ca="1">'13年1-9支出明细'!AB132/9*12</f>
        <v>172486.02666666664</v>
      </c>
      <c r="BQ137" s="13">
        <f t="shared" si="230"/>
        <v>209812.31271714228</v>
      </c>
      <c r="BR137" s="43">
        <f t="shared" ref="BR137:BR188" si="307">BP137/$BP$8</f>
        <v>3.8053635160047956E-2</v>
      </c>
      <c r="BS137" s="13">
        <f ca="1">'13年1-9支出明细'!AC132/9*12</f>
        <v>1326.6666666666667</v>
      </c>
      <c r="BT137" s="13">
        <f t="shared" si="231"/>
        <v>1613.7597167566237</v>
      </c>
      <c r="BU137" s="43">
        <f t="shared" ref="BU137:BU188" si="308">BS137/$BS$8</f>
        <v>1.1827590626000853E-3</v>
      </c>
      <c r="BV137" s="12">
        <f t="shared" si="269"/>
        <v>2323.8133333333335</v>
      </c>
      <c r="BW137" s="30">
        <f t="shared" si="232"/>
        <v>2826.6907135140195</v>
      </c>
      <c r="BX137" s="43">
        <f t="shared" ref="BX137:BX188" si="309">BV137/$BV$8</f>
        <v>8.6890475455025262E-6</v>
      </c>
      <c r="BY137" s="13">
        <f ca="1">'13年1-9支出明细'!AE132/9*12</f>
        <v>2323.8133333333335</v>
      </c>
      <c r="BZ137" s="13">
        <f t="shared" si="233"/>
        <v>2826.6907135140195</v>
      </c>
      <c r="CA137" s="43">
        <f t="shared" ref="CA137:CA188" si="310">BY137/$BY$8</f>
        <v>1.0058480672981233E-5</v>
      </c>
      <c r="CB137" s="13">
        <f ca="1">'13年1-9支出明细'!AF132/9*12</f>
        <v>0</v>
      </c>
      <c r="CC137" s="13">
        <f ca="1">Sheet2!BP131+Sheet2!ET131</f>
        <v>0</v>
      </c>
      <c r="CD137" s="13">
        <f t="shared" si="234"/>
        <v>0</v>
      </c>
      <c r="CE137" s="43">
        <f t="shared" ref="CE137:CE188" si="311">CB137/$CB$8</f>
        <v>0</v>
      </c>
      <c r="CF137" s="12">
        <f t="shared" ref="CF137:CF147" si="312">CI137+CL137+CO137+CR137+CU137+CX137++DB137+DE137+DH137+DL137+DV137+DY137+EI137+EL137+EO137+ER137+EU137+EX137+FA137+FD137+FE137+FH137+FK137+FN137+FR137</f>
        <v>17379407.653333332</v>
      </c>
      <c r="CG137" s="30">
        <f t="shared" si="235"/>
        <v>21140342.69249329</v>
      </c>
      <c r="CH137" s="43">
        <f t="shared" ref="CH137:CH188" si="313">CF137/$CF$8</f>
        <v>0.17907986199379658</v>
      </c>
      <c r="CI137" s="13">
        <f ca="1">'13年1-9支出明细'!AI132/9*12</f>
        <v>0</v>
      </c>
      <c r="CJ137" s="13">
        <f t="shared" si="236"/>
        <v>0</v>
      </c>
      <c r="CK137" s="43">
        <f t="shared" ref="CK137:CK188" si="314">CI137/$CI$8</f>
        <v>0</v>
      </c>
      <c r="CL137" s="13">
        <f ca="1">'13年1-9支出明细'!AJ132/9*12</f>
        <v>0</v>
      </c>
      <c r="CM137" s="13">
        <f t="shared" si="237"/>
        <v>0</v>
      </c>
      <c r="CN137" s="43">
        <f t="shared" ref="CN137:CN188" si="315">CL137/$CL$8</f>
        <v>0</v>
      </c>
      <c r="CO137" s="13">
        <f ca="1">'13年1-9支出明细'!AK132/9*12</f>
        <v>1442898.5999999999</v>
      </c>
      <c r="CP137" s="13">
        <f t="shared" si="238"/>
        <v>1755144.4492797956</v>
      </c>
      <c r="CQ137" s="43">
        <f t="shared" ref="CQ137:CQ188" si="316">CO137/$CO$8</f>
        <v>0.98688313018922358</v>
      </c>
      <c r="CR137" s="13">
        <f ca="1">'13年1-9支出明细'!AL132/9*12</f>
        <v>10410417.586666666</v>
      </c>
      <c r="CS137" s="13">
        <f t="shared" si="239"/>
        <v>12663250.65525933</v>
      </c>
      <c r="CT137" s="43">
        <f t="shared" ref="CT137:CT188" si="317">CR137/$CR$8</f>
        <v>0.99826373643798372</v>
      </c>
      <c r="CU137" s="13">
        <f ca="1">'13年1-9支出明细'!AM132/9*12</f>
        <v>0</v>
      </c>
      <c r="CV137" s="13">
        <f t="shared" si="240"/>
        <v>0</v>
      </c>
      <c r="CW137" s="43">
        <f t="shared" ref="CW137:CW188" si="318">CU137/$CU$8</f>
        <v>0</v>
      </c>
      <c r="CX137" s="13">
        <f ca="1">'13年1-9支出明细'!AN132/9*12</f>
        <v>3073800</v>
      </c>
      <c r="CY137" s="13">
        <f t="shared" si="241"/>
        <v>3738975.8422360634</v>
      </c>
      <c r="CZ137" s="14">
        <f t="shared" ref="CZ137:CZ147" si="319">DB137+DE137+DH137+DI137</f>
        <v>0</v>
      </c>
      <c r="DA137" s="43">
        <f t="shared" ref="DA137:DA188" si="320">CX137/$CX$8</f>
        <v>1</v>
      </c>
      <c r="DB137" s="13">
        <f ca="1">'13年1-9支出明细'!AP132/9*12</f>
        <v>0</v>
      </c>
      <c r="DC137" s="13">
        <f t="shared" si="242"/>
        <v>0</v>
      </c>
      <c r="DD137" s="43">
        <f t="shared" ref="DD137:DD188" si="321">DB137/$DB$8</f>
        <v>0</v>
      </c>
      <c r="DE137" s="13">
        <f ca="1">'13年1-9支出明细'!AQ132/9*12</f>
        <v>0</v>
      </c>
      <c r="DF137" s="13">
        <f t="shared" si="243"/>
        <v>0</v>
      </c>
      <c r="DG137" s="43">
        <f t="shared" ref="DG137:DG188" si="322">DE137/$DE$8</f>
        <v>0</v>
      </c>
      <c r="DH137" s="13">
        <f ca="1">'13年1-9支出明细'!AR132/9*12</f>
        <v>0</v>
      </c>
      <c r="DI137" s="13">
        <f ca="1">Sheet2!DK131+Sheet2!AH131</f>
        <v>0</v>
      </c>
      <c r="DJ137" s="13"/>
      <c r="DK137" s="43">
        <f t="shared" ref="DK137:DK188" si="323">DH137/$DH$8</f>
        <v>0</v>
      </c>
      <c r="DL137" s="13">
        <f ca="1">'13年1-9支出明细'!AT132/9*12</f>
        <v>0</v>
      </c>
      <c r="DM137" s="13">
        <f t="shared" si="244"/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43">
        <f t="shared" ref="DU137:DU188" si="324">DL137/$DL$8</f>
        <v>0</v>
      </c>
      <c r="DV137" s="13">
        <f ca="1">'13年1-9支出明细'!BB132/9*12</f>
        <v>2584</v>
      </c>
      <c r="DW137" s="13">
        <f t="shared" si="245"/>
        <v>3143.1822422857654</v>
      </c>
      <c r="DX137" s="43">
        <f t="shared" ref="DX137:DX188" si="325">DV137/$DV$8</f>
        <v>1.1422724502510289E-3</v>
      </c>
      <c r="DY137" s="13">
        <f ca="1">'13年1-9支出明细'!BC132/9*12</f>
        <v>2378077.3333333335</v>
      </c>
      <c r="DZ137" s="13">
        <f t="shared" si="246"/>
        <v>2892697.5406020209</v>
      </c>
      <c r="EA137" s="43">
        <f t="shared" ref="EA137:EA188" si="326">DY137/$DY$8</f>
        <v>0.21273450174589895</v>
      </c>
      <c r="EB137" s="13">
        <f ca="1">'13年1-9支出明细'!BD132/9*12</f>
        <v>0</v>
      </c>
      <c r="EC137" s="13">
        <f t="shared" si="247"/>
        <v>0</v>
      </c>
      <c r="ED137" s="43">
        <f t="shared" ref="ED137:ED188" si="327">EB137/$EB$8</f>
        <v>0</v>
      </c>
      <c r="EE137" s="13">
        <f ca="1">'13年1-9支出明细'!BE132/9*12</f>
        <v>2378077.3333333335</v>
      </c>
      <c r="EF137" s="13">
        <f t="shared" si="248"/>
        <v>2892697.5406020205</v>
      </c>
      <c r="EG137" s="13">
        <v>0</v>
      </c>
      <c r="EH137" s="43">
        <f t="shared" ref="EH137:EH188" si="328">EE137/$EE$8</f>
        <v>0.72874420149311914</v>
      </c>
      <c r="EI137" s="13">
        <f ca="1">'13年1-9支出明细'!BG132/9*12</f>
        <v>14666.666666666666</v>
      </c>
      <c r="EJ137" s="13">
        <f t="shared" si="249"/>
        <v>17840.559682736544</v>
      </c>
      <c r="EK137" s="43">
        <f t="shared" ref="EK137:EK188" si="329">EI137/$EI$8</f>
        <v>7.7656194846452517E-2</v>
      </c>
      <c r="EL137" s="13">
        <f ca="1">'13年1-9支出明细'!BH132/9*12</f>
        <v>0</v>
      </c>
      <c r="EM137" s="13">
        <f t="shared" si="250"/>
        <v>0</v>
      </c>
      <c r="EN137" s="43">
        <f t="shared" ref="EN137:EN188" si="330">EL137/$EL$8</f>
        <v>0</v>
      </c>
      <c r="EO137" s="13">
        <f ca="1">'13年1-9支出明细'!BI132/9*12</f>
        <v>0</v>
      </c>
      <c r="EP137" s="13">
        <f t="shared" si="251"/>
        <v>0</v>
      </c>
      <c r="EQ137" s="43">
        <f t="shared" ref="EQ137:EQ188" si="331">EO137/$EO$8</f>
        <v>0</v>
      </c>
      <c r="ER137" s="13">
        <f ca="1">'13年1-9支出明细'!BJ132/9*12</f>
        <v>56684</v>
      </c>
      <c r="ES137" s="13">
        <f t="shared" si="252"/>
        <v>68950.519435652604</v>
      </c>
      <c r="ET137" s="43">
        <f t="shared" ref="ET137:ET188" si="332">ER137/$ER$8</f>
        <v>2.9583919118777346E-2</v>
      </c>
      <c r="EU137" s="13">
        <f ca="1">'13年1-9支出明细'!BK132/9*12</f>
        <v>0</v>
      </c>
      <c r="EV137" s="13">
        <f t="shared" si="253"/>
        <v>0</v>
      </c>
      <c r="EW137" s="43">
        <f t="shared" ref="EW137:EW188" si="333">EU137/$EU$8</f>
        <v>0</v>
      </c>
      <c r="EX137" s="13">
        <f ca="1">'13年1-9支出明细'!BL132/9*12</f>
        <v>0</v>
      </c>
      <c r="EY137" s="13">
        <f t="shared" si="254"/>
        <v>0</v>
      </c>
      <c r="EZ137" s="43">
        <f t="shared" ref="EZ137:EZ188" si="334">EX137/$EX$8</f>
        <v>0</v>
      </c>
      <c r="FA137" s="13">
        <f ca="1">'13年1-9支出明细'!BM132/9*12</f>
        <v>0</v>
      </c>
      <c r="FB137" s="13">
        <f t="shared" si="255"/>
        <v>0</v>
      </c>
      <c r="FC137" s="43">
        <f t="shared" ref="FC137:FC188" si="335">FA137/$FA$8</f>
        <v>0</v>
      </c>
      <c r="FD137" s="13">
        <f ca="1">'13年1-9支出明细'!BN132/9*12</f>
        <v>279.46666666666664</v>
      </c>
      <c r="FE137" s="13">
        <f ca="1">Sheet2!EX131+Sheet2!BF131</f>
        <v>0</v>
      </c>
      <c r="FF137" s="13">
        <f t="shared" si="256"/>
        <v>339.94375540923448</v>
      </c>
      <c r="FG137" s="43">
        <f t="shared" ref="FG137:FG188" si="336">FD137/$FD$8</f>
        <v>2.1378934110196472E-4</v>
      </c>
      <c r="FH137" s="13">
        <f ca="1">'13年1-9支出明细'!BP132/9*12</f>
        <v>0</v>
      </c>
      <c r="FI137" s="13">
        <f t="shared" si="257"/>
        <v>0</v>
      </c>
      <c r="FJ137" s="43">
        <f t="shared" ref="FJ137:FJ188" si="337">FH137/$FH$8</f>
        <v>0</v>
      </c>
      <c r="FK137" s="13">
        <f ca="1">'13年1-9支出明细'!BQ132/9*12</f>
        <v>0</v>
      </c>
      <c r="FL137" s="13">
        <f t="shared" si="258"/>
        <v>0</v>
      </c>
      <c r="FM137" s="43">
        <f t="shared" ref="FM137:FM188" si="338">FK137/$FK$8</f>
        <v>0</v>
      </c>
      <c r="FN137" s="13">
        <f ca="1">'13年1-9支出明细'!BR132/9*12</f>
        <v>0</v>
      </c>
      <c r="FO137" s="13">
        <f ca="1">Sheet2!FC47+Sheet2!BJ47</f>
        <v>0</v>
      </c>
      <c r="FP137" s="13"/>
      <c r="FQ137" s="43"/>
      <c r="FR137" s="13">
        <f ca="1">'13年1-9支出明细'!BT132/9*12</f>
        <v>0</v>
      </c>
      <c r="FS137" s="13">
        <f t="shared" si="259"/>
        <v>0</v>
      </c>
      <c r="FT137" s="43">
        <f t="shared" ref="FT137:FT188" si="339">FR137/$FR$8</f>
        <v>0</v>
      </c>
      <c r="FU137" s="12">
        <f ca="1">'13年1-9支出明细'!BU132/9*12</f>
        <v>160648.90666666665</v>
      </c>
      <c r="FV137" s="12">
        <f t="shared" si="260"/>
        <v>195413.61868316174</v>
      </c>
      <c r="FW137" s="43">
        <f t="shared" ref="FW137:FW188" si="340">FU137/$FU$8</f>
        <v>5.5524618625832746E-3</v>
      </c>
      <c r="FX137" s="12">
        <f ca="1">'13年1-9支出明细'!BV132/9*12</f>
        <v>0</v>
      </c>
      <c r="FY137" s="12">
        <f t="shared" si="261"/>
        <v>0</v>
      </c>
      <c r="FZ137" s="43">
        <f t="shared" ref="FZ137:FZ188" si="341">FX137/$FX$8</f>
        <v>0</v>
      </c>
      <c r="GA137" s="12">
        <f ca="1">'13年1-9支出明细'!BW132/9*12</f>
        <v>0</v>
      </c>
      <c r="GB137" s="12">
        <f t="shared" si="262"/>
        <v>0</v>
      </c>
      <c r="GC137" s="43">
        <f t="shared" ref="GC137:GC188" si="342">GA137/$GA$8</f>
        <v>0</v>
      </c>
      <c r="GD137" s="12">
        <f ca="1">'13年1-9支出明细'!BX132/9*12</f>
        <v>596468.44000000006</v>
      </c>
      <c r="GE137" s="12">
        <f t="shared" si="263"/>
        <v>725545.28200150665</v>
      </c>
      <c r="GF137" s="43">
        <f t="shared" ref="GF137:GF188" si="343">GD137/$GD$8</f>
        <v>5.9854476945958385E-2</v>
      </c>
      <c r="GG137" s="27">
        <f t="shared" ref="GG137:GG147" si="344">GJ137+GM137+GP137+GS137+GV137</f>
        <v>0</v>
      </c>
      <c r="GH137" s="27">
        <f t="shared" si="264"/>
        <v>0</v>
      </c>
      <c r="GI137" s="43">
        <f t="shared" ref="GI137:GI188" si="345">GG137/$GG$8</f>
        <v>0</v>
      </c>
      <c r="GJ137" s="13">
        <f ca="1">'13年1-9支出明细'!BZ132/9*12</f>
        <v>0</v>
      </c>
      <c r="GK137" s="13">
        <f t="shared" si="265"/>
        <v>0</v>
      </c>
      <c r="GL137" s="43">
        <f t="shared" ref="GL137:GL188" si="346">GJ137/$GJ$8</f>
        <v>0</v>
      </c>
      <c r="GM137" s="13">
        <f ca="1">'13年1-9支出明细'!CA132/9*12</f>
        <v>0</v>
      </c>
      <c r="GN137" s="13">
        <f t="shared" si="266"/>
        <v>0</v>
      </c>
      <c r="GO137" s="43">
        <f t="shared" ref="GO137:GO188" si="347">GM137/$GM$8</f>
        <v>0</v>
      </c>
      <c r="GP137" s="13">
        <f ca="1">'13年1-9支出明细'!CB132/9*12</f>
        <v>0</v>
      </c>
      <c r="GQ137" s="13"/>
      <c r="GR137" s="40"/>
      <c r="GS137" s="13">
        <f ca="1">'13年1-9支出明细'!CC132/9*12</f>
        <v>0</v>
      </c>
      <c r="GT137" s="13">
        <f t="shared" si="267"/>
        <v>0</v>
      </c>
      <c r="GU137" s="43">
        <f t="shared" ref="GU137:GU188" si="348">GS137/$GS$8</f>
        <v>0</v>
      </c>
      <c r="GV137" s="13">
        <f ca="1">'13年1-9支出明细'!CD132/9*12</f>
        <v>0</v>
      </c>
      <c r="GW137" s="13">
        <f t="shared" si="268"/>
        <v>0</v>
      </c>
      <c r="GX137" s="56">
        <f t="shared" ref="GX137:GX188" si="349">GV137/$GV$8</f>
        <v>0</v>
      </c>
    </row>
    <row r="138" spans="1:206">
      <c r="A138" s="18">
        <v>41802</v>
      </c>
      <c r="B138" s="3" t="s">
        <v>609</v>
      </c>
      <c r="C138" s="3" t="s">
        <v>427</v>
      </c>
      <c r="D138" s="12">
        <f t="shared" si="278"/>
        <v>5730.2266666666674</v>
      </c>
      <c r="E138" s="12">
        <f t="shared" si="279"/>
        <v>0</v>
      </c>
      <c r="F138" s="13">
        <v>0</v>
      </c>
      <c r="G138" s="26">
        <f t="shared" si="208"/>
        <v>0</v>
      </c>
      <c r="H138" s="40">
        <f t="shared" si="209"/>
        <v>0</v>
      </c>
      <c r="I138" s="13">
        <v>0</v>
      </c>
      <c r="J138" s="13">
        <f t="shared" si="210"/>
        <v>0</v>
      </c>
      <c r="K138" s="40">
        <f t="shared" si="288"/>
        <v>0</v>
      </c>
      <c r="L138" s="13">
        <v>0</v>
      </c>
      <c r="M138" s="13">
        <f t="shared" si="211"/>
        <v>0</v>
      </c>
      <c r="N138" s="40">
        <f t="shared" si="289"/>
        <v>0</v>
      </c>
      <c r="O138" s="13">
        <f ca="1">'13年1-9支出明细'!I133/9*12</f>
        <v>0</v>
      </c>
      <c r="P138" s="13">
        <v>0</v>
      </c>
      <c r="Q138" s="13">
        <f t="shared" si="212"/>
        <v>0</v>
      </c>
      <c r="R138" s="43">
        <f t="shared" si="290"/>
        <v>0</v>
      </c>
      <c r="S138" s="13">
        <f ca="1">'13年1-9支出明细'!K133/9*12</f>
        <v>0</v>
      </c>
      <c r="T138" s="13">
        <v>0</v>
      </c>
      <c r="U138" s="43">
        <f t="shared" si="291"/>
        <v>0</v>
      </c>
      <c r="V138" s="13">
        <f ca="1">'13年1-9支出明细'!L133/9*12</f>
        <v>0</v>
      </c>
      <c r="W138" s="13">
        <f t="shared" si="214"/>
        <v>0</v>
      </c>
      <c r="X138" s="43">
        <f t="shared" si="292"/>
        <v>0</v>
      </c>
      <c r="Y138" s="13">
        <f ca="1">'13年1-9支出明细'!M133/9*12</f>
        <v>0</v>
      </c>
      <c r="Z138" s="13">
        <f t="shared" si="215"/>
        <v>0</v>
      </c>
      <c r="AA138" s="43">
        <f t="shared" si="293"/>
        <v>0</v>
      </c>
      <c r="AB138" s="13">
        <f ca="1">'13年1-9支出明细'!N133/9*12</f>
        <v>0</v>
      </c>
      <c r="AC138" s="13">
        <f t="shared" si="216"/>
        <v>0</v>
      </c>
      <c r="AD138" s="43">
        <f t="shared" si="294"/>
        <v>0</v>
      </c>
      <c r="AE138" s="13">
        <f ca="1">'13年1-9支出明细'!O133/9*12</f>
        <v>0</v>
      </c>
      <c r="AF138" s="13">
        <f t="shared" si="217"/>
        <v>0</v>
      </c>
      <c r="AG138" s="43">
        <f t="shared" si="295"/>
        <v>0</v>
      </c>
      <c r="AH138" s="13">
        <f ca="1">'13年1-9支出明细'!P133/9*12</f>
        <v>0</v>
      </c>
      <c r="AI138" s="13">
        <f t="shared" si="218"/>
        <v>0</v>
      </c>
      <c r="AJ138" s="43">
        <f t="shared" si="296"/>
        <v>0</v>
      </c>
      <c r="AK138" s="13">
        <f ca="1">'13年1-9支出明细'!Q133/9*12</f>
        <v>0</v>
      </c>
      <c r="AL138" s="13">
        <f t="shared" si="219"/>
        <v>0</v>
      </c>
      <c r="AM138" s="43">
        <f t="shared" si="297"/>
        <v>0</v>
      </c>
      <c r="AN138" s="13">
        <f ca="1">'13年1-9支出明细'!R133/9*12</f>
        <v>0</v>
      </c>
      <c r="AO138" s="13">
        <f t="shared" si="220"/>
        <v>0</v>
      </c>
      <c r="AP138" s="43">
        <f t="shared" si="298"/>
        <v>0</v>
      </c>
      <c r="AQ138" s="13">
        <f ca="1">'13年1-9支出明细'!S133/9*12</f>
        <v>0</v>
      </c>
      <c r="AR138" s="13">
        <f t="shared" si="221"/>
        <v>0</v>
      </c>
      <c r="AS138" s="43">
        <f t="shared" si="299"/>
        <v>0</v>
      </c>
      <c r="AT138" s="12">
        <f t="shared" si="222"/>
        <v>1929.6</v>
      </c>
      <c r="AU138" s="31">
        <f t="shared" si="223"/>
        <v>2347.1689066233025</v>
      </c>
      <c r="AV138" s="43">
        <f t="shared" si="300"/>
        <v>1.84836755420111E-5</v>
      </c>
      <c r="AW138" s="13">
        <f ca="1">'13年1-9支出明细'!U133/9*12</f>
        <v>0</v>
      </c>
      <c r="AX138" s="13">
        <f t="shared" si="224"/>
        <v>0</v>
      </c>
      <c r="AY138" s="43">
        <f t="shared" si="301"/>
        <v>0</v>
      </c>
      <c r="AZ138" s="13">
        <f ca="1">'13年1-9支出明细'!V133/9*12</f>
        <v>0</v>
      </c>
      <c r="BA138" s="13">
        <f t="shared" si="225"/>
        <v>0</v>
      </c>
      <c r="BB138" s="43">
        <f t="shared" si="302"/>
        <v>0</v>
      </c>
      <c r="BC138" s="13">
        <f ca="1">'13年1-9支出明细'!W133/9*12</f>
        <v>0</v>
      </c>
      <c r="BD138" s="13">
        <f t="shared" si="226"/>
        <v>0</v>
      </c>
      <c r="BE138" s="43">
        <f t="shared" si="303"/>
        <v>0</v>
      </c>
      <c r="BF138" s="13">
        <f ca="1">'13年1-9支出明细'!X133/9*12</f>
        <v>0</v>
      </c>
      <c r="BG138" s="13">
        <f t="shared" si="227"/>
        <v>0</v>
      </c>
      <c r="BH138" s="43">
        <f t="shared" si="304"/>
        <v>0</v>
      </c>
      <c r="BI138" s="13">
        <f ca="1">'13年1-9支出明细'!Y133/9*12</f>
        <v>0</v>
      </c>
      <c r="BJ138" s="13">
        <f t="shared" si="228"/>
        <v>0</v>
      </c>
      <c r="BK138" s="43">
        <f t="shared" si="305"/>
        <v>0</v>
      </c>
      <c r="BL138" s="13">
        <f ca="1">'13年1-9支出明细'!Z133/9*12</f>
        <v>0</v>
      </c>
      <c r="BM138" s="13">
        <f ca="1">Sheet2!EP132+Sheet2!V132</f>
        <v>1929.6</v>
      </c>
      <c r="BN138" s="13">
        <f t="shared" si="229"/>
        <v>0</v>
      </c>
      <c r="BO138" s="43">
        <f t="shared" si="306"/>
        <v>0</v>
      </c>
      <c r="BP138" s="13">
        <f ca="1">'13年1-9支出明细'!AB133/9*12</f>
        <v>2572.7999999999997</v>
      </c>
      <c r="BQ138" s="13">
        <f t="shared" si="230"/>
        <v>3129.5585421644032</v>
      </c>
      <c r="BR138" s="43">
        <f t="shared" si="307"/>
        <v>5.6760767484646129E-4</v>
      </c>
      <c r="BS138" s="13">
        <f ca="1">'13年1-9支出明细'!AC133/9*12</f>
        <v>0</v>
      </c>
      <c r="BT138" s="13">
        <f t="shared" si="231"/>
        <v>0</v>
      </c>
      <c r="BU138" s="43">
        <f t="shared" si="308"/>
        <v>0</v>
      </c>
      <c r="BV138" s="12">
        <f t="shared" si="269"/>
        <v>0</v>
      </c>
      <c r="BW138" s="30">
        <f t="shared" si="232"/>
        <v>0</v>
      </c>
      <c r="BX138" s="43">
        <f t="shared" si="309"/>
        <v>0</v>
      </c>
      <c r="BY138" s="13">
        <f ca="1">'13年1-9支出明细'!AE133/9*12</f>
        <v>0</v>
      </c>
      <c r="BZ138" s="13">
        <f t="shared" si="233"/>
        <v>0</v>
      </c>
      <c r="CA138" s="43">
        <f t="shared" si="310"/>
        <v>0</v>
      </c>
      <c r="CB138" s="13">
        <f ca="1">'13年1-9支出明细'!AF133/9*12</f>
        <v>0</v>
      </c>
      <c r="CC138" s="13">
        <f ca="1">Sheet2!BP132+Sheet2!ET132</f>
        <v>0</v>
      </c>
      <c r="CD138" s="13">
        <f t="shared" si="234"/>
        <v>0</v>
      </c>
      <c r="CE138" s="43">
        <f t="shared" si="311"/>
        <v>0</v>
      </c>
      <c r="CF138" s="12">
        <f t="shared" si="312"/>
        <v>0</v>
      </c>
      <c r="CG138" s="30">
        <f t="shared" si="235"/>
        <v>0</v>
      </c>
      <c r="CH138" s="43">
        <f t="shared" si="313"/>
        <v>0</v>
      </c>
      <c r="CI138" s="13">
        <f ca="1">'13年1-9支出明细'!AI133/9*12</f>
        <v>0</v>
      </c>
      <c r="CJ138" s="13">
        <f t="shared" si="236"/>
        <v>0</v>
      </c>
      <c r="CK138" s="43">
        <f t="shared" si="314"/>
        <v>0</v>
      </c>
      <c r="CL138" s="13">
        <f ca="1">'13年1-9支出明细'!AJ133/9*12</f>
        <v>0</v>
      </c>
      <c r="CM138" s="13">
        <f t="shared" si="237"/>
        <v>0</v>
      </c>
      <c r="CN138" s="43">
        <f t="shared" si="315"/>
        <v>0</v>
      </c>
      <c r="CO138" s="13">
        <f ca="1">'13年1-9支出明细'!AK133/9*12</f>
        <v>0</v>
      </c>
      <c r="CP138" s="13">
        <f t="shared" si="238"/>
        <v>0</v>
      </c>
      <c r="CQ138" s="43">
        <f t="shared" si="316"/>
        <v>0</v>
      </c>
      <c r="CR138" s="13">
        <f ca="1">'13年1-9支出明细'!AL133/9*12</f>
        <v>0</v>
      </c>
      <c r="CS138" s="13">
        <f t="shared" si="239"/>
        <v>0</v>
      </c>
      <c r="CT138" s="43">
        <f t="shared" si="317"/>
        <v>0</v>
      </c>
      <c r="CU138" s="13">
        <f ca="1">'13年1-9支出明细'!AM133/9*12</f>
        <v>0</v>
      </c>
      <c r="CV138" s="13">
        <f t="shared" si="240"/>
        <v>0</v>
      </c>
      <c r="CW138" s="43">
        <f t="shared" si="318"/>
        <v>0</v>
      </c>
      <c r="CX138" s="13">
        <f ca="1">'13年1-9支出明细'!AN133/9*12</f>
        <v>0</v>
      </c>
      <c r="CY138" s="13">
        <f t="shared" si="241"/>
        <v>0</v>
      </c>
      <c r="CZ138" s="14">
        <f t="shared" si="319"/>
        <v>0</v>
      </c>
      <c r="DA138" s="43">
        <f t="shared" si="320"/>
        <v>0</v>
      </c>
      <c r="DB138" s="13">
        <f ca="1">'13年1-9支出明细'!AP133/9*12</f>
        <v>0</v>
      </c>
      <c r="DC138" s="13">
        <f t="shared" si="242"/>
        <v>0</v>
      </c>
      <c r="DD138" s="43">
        <f t="shared" si="321"/>
        <v>0</v>
      </c>
      <c r="DE138" s="13">
        <f ca="1">'13年1-9支出明细'!AQ133/9*12</f>
        <v>0</v>
      </c>
      <c r="DF138" s="13">
        <f t="shared" si="243"/>
        <v>0</v>
      </c>
      <c r="DG138" s="43">
        <f t="shared" si="322"/>
        <v>0</v>
      </c>
      <c r="DH138" s="13">
        <f ca="1">'13年1-9支出明细'!AR133/9*12</f>
        <v>0</v>
      </c>
      <c r="DI138" s="13">
        <f ca="1">Sheet2!DK132+Sheet2!AH132</f>
        <v>0</v>
      </c>
      <c r="DJ138" s="13"/>
      <c r="DK138" s="43">
        <f t="shared" si="323"/>
        <v>0</v>
      </c>
      <c r="DL138" s="13">
        <f ca="1">'13年1-9支出明细'!AT133/9*12</f>
        <v>0</v>
      </c>
      <c r="DM138" s="13">
        <f t="shared" si="244"/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43">
        <f t="shared" si="324"/>
        <v>0</v>
      </c>
      <c r="DV138" s="13">
        <f ca="1">'13年1-9支出明细'!BB133/9*12</f>
        <v>0</v>
      </c>
      <c r="DW138" s="13">
        <f t="shared" si="245"/>
        <v>0</v>
      </c>
      <c r="DX138" s="43">
        <f t="shared" si="325"/>
        <v>0</v>
      </c>
      <c r="DY138" s="13">
        <f ca="1">'13年1-9支出明细'!BC133/9*12</f>
        <v>0</v>
      </c>
      <c r="DZ138" s="13">
        <f t="shared" si="246"/>
        <v>0</v>
      </c>
      <c r="EA138" s="43">
        <f t="shared" si="326"/>
        <v>0</v>
      </c>
      <c r="EB138" s="13">
        <f ca="1">'13年1-9支出明细'!BD133/9*12</f>
        <v>0</v>
      </c>
      <c r="EC138" s="13">
        <f t="shared" si="247"/>
        <v>0</v>
      </c>
      <c r="ED138" s="43">
        <f t="shared" si="327"/>
        <v>0</v>
      </c>
      <c r="EE138" s="13">
        <f ca="1">'13年1-9支出明细'!BE133/9*12</f>
        <v>0</v>
      </c>
      <c r="EF138" s="13">
        <f t="shared" si="248"/>
        <v>0</v>
      </c>
      <c r="EG138" s="13">
        <v>0</v>
      </c>
      <c r="EH138" s="43">
        <f t="shared" si="328"/>
        <v>0</v>
      </c>
      <c r="EI138" s="13">
        <f ca="1">'13年1-9支出明细'!BG133/9*12</f>
        <v>0</v>
      </c>
      <c r="EJ138" s="13">
        <f t="shared" si="249"/>
        <v>0</v>
      </c>
      <c r="EK138" s="43">
        <f t="shared" si="329"/>
        <v>0</v>
      </c>
      <c r="EL138" s="13">
        <f ca="1">'13年1-9支出明细'!BH133/9*12</f>
        <v>0</v>
      </c>
      <c r="EM138" s="13">
        <f t="shared" si="250"/>
        <v>0</v>
      </c>
      <c r="EN138" s="43">
        <f t="shared" si="330"/>
        <v>0</v>
      </c>
      <c r="EO138" s="13">
        <f ca="1">'13年1-9支出明细'!BI133/9*12</f>
        <v>0</v>
      </c>
      <c r="EP138" s="13">
        <f t="shared" si="251"/>
        <v>0</v>
      </c>
      <c r="EQ138" s="43">
        <f t="shared" si="331"/>
        <v>0</v>
      </c>
      <c r="ER138" s="13">
        <f ca="1">'13年1-9支出明细'!BJ133/9*12</f>
        <v>0</v>
      </c>
      <c r="ES138" s="13">
        <f t="shared" si="252"/>
        <v>0</v>
      </c>
      <c r="ET138" s="43">
        <f t="shared" si="332"/>
        <v>0</v>
      </c>
      <c r="EU138" s="13">
        <f ca="1">'13年1-9支出明细'!BK133/9*12</f>
        <v>0</v>
      </c>
      <c r="EV138" s="13">
        <f t="shared" si="253"/>
        <v>0</v>
      </c>
      <c r="EW138" s="43">
        <f t="shared" si="333"/>
        <v>0</v>
      </c>
      <c r="EX138" s="13">
        <f ca="1">'13年1-9支出明细'!BL133/9*12</f>
        <v>0</v>
      </c>
      <c r="EY138" s="13">
        <f t="shared" si="254"/>
        <v>0</v>
      </c>
      <c r="EZ138" s="43">
        <f t="shared" si="334"/>
        <v>0</v>
      </c>
      <c r="FA138" s="13">
        <f ca="1">'13年1-9支出明细'!BM133/9*12</f>
        <v>0</v>
      </c>
      <c r="FB138" s="13">
        <f t="shared" si="255"/>
        <v>0</v>
      </c>
      <c r="FC138" s="43">
        <f t="shared" si="335"/>
        <v>0</v>
      </c>
      <c r="FD138" s="13">
        <f ca="1">'13年1-9支出明细'!BN133/9*12</f>
        <v>0</v>
      </c>
      <c r="FE138" s="13">
        <f ca="1">Sheet2!EX132+Sheet2!BF132</f>
        <v>0</v>
      </c>
      <c r="FF138" s="13">
        <f t="shared" si="256"/>
        <v>0</v>
      </c>
      <c r="FG138" s="43">
        <f t="shared" si="336"/>
        <v>0</v>
      </c>
      <c r="FH138" s="13">
        <f ca="1">'13年1-9支出明细'!BP133/9*12</f>
        <v>0</v>
      </c>
      <c r="FI138" s="13">
        <f t="shared" si="257"/>
        <v>0</v>
      </c>
      <c r="FJ138" s="43">
        <f t="shared" si="337"/>
        <v>0</v>
      </c>
      <c r="FK138" s="13">
        <f ca="1">'13年1-9支出明细'!BQ133/9*12</f>
        <v>0</v>
      </c>
      <c r="FL138" s="13">
        <f t="shared" si="258"/>
        <v>0</v>
      </c>
      <c r="FM138" s="43">
        <f t="shared" si="338"/>
        <v>0</v>
      </c>
      <c r="FN138" s="13">
        <f ca="1">'13年1-9支出明细'!BR133/9*12</f>
        <v>0</v>
      </c>
      <c r="FO138" s="13">
        <f ca="1">Sheet2!FC48+Sheet2!BJ48</f>
        <v>0</v>
      </c>
      <c r="FP138" s="13"/>
      <c r="FQ138" s="43"/>
      <c r="FR138" s="13">
        <f ca="1">'13年1-9支出明细'!BT133/9*12</f>
        <v>0</v>
      </c>
      <c r="FS138" s="13">
        <f t="shared" si="259"/>
        <v>0</v>
      </c>
      <c r="FT138" s="43">
        <f t="shared" si="339"/>
        <v>0</v>
      </c>
      <c r="FU138" s="12">
        <f ca="1">'13年1-9支出明细'!BU133/9*12</f>
        <v>3800.626666666667</v>
      </c>
      <c r="FV138" s="12">
        <f t="shared" si="260"/>
        <v>4623.0891053500036</v>
      </c>
      <c r="FW138" s="43">
        <f t="shared" si="340"/>
        <v>1.3135996415070738E-4</v>
      </c>
      <c r="FX138" s="12">
        <f ca="1">'13年1-9支出明细'!BV133/9*12</f>
        <v>0</v>
      </c>
      <c r="FY138" s="12">
        <f t="shared" si="261"/>
        <v>0</v>
      </c>
      <c r="FZ138" s="43">
        <f t="shared" si="341"/>
        <v>0</v>
      </c>
      <c r="GA138" s="12">
        <f ca="1">'13年1-9支出明细'!BW133/9*12</f>
        <v>0</v>
      </c>
      <c r="GB138" s="12">
        <f t="shared" si="262"/>
        <v>0</v>
      </c>
      <c r="GC138" s="43">
        <f t="shared" si="342"/>
        <v>0</v>
      </c>
      <c r="GD138" s="12">
        <f ca="1">'13年1-9支出明细'!BX133/9*12</f>
        <v>0</v>
      </c>
      <c r="GE138" s="12">
        <f t="shared" si="263"/>
        <v>0</v>
      </c>
      <c r="GF138" s="43">
        <f t="shared" si="343"/>
        <v>0</v>
      </c>
      <c r="GG138" s="27">
        <f t="shared" si="344"/>
        <v>0</v>
      </c>
      <c r="GH138" s="27">
        <f t="shared" si="264"/>
        <v>0</v>
      </c>
      <c r="GI138" s="43">
        <f t="shared" si="345"/>
        <v>0</v>
      </c>
      <c r="GJ138" s="13">
        <f ca="1">'13年1-9支出明细'!BZ133/9*12</f>
        <v>0</v>
      </c>
      <c r="GK138" s="13">
        <f t="shared" si="265"/>
        <v>0</v>
      </c>
      <c r="GL138" s="43">
        <f t="shared" si="346"/>
        <v>0</v>
      </c>
      <c r="GM138" s="13">
        <f ca="1">'13年1-9支出明细'!CA133/9*12</f>
        <v>0</v>
      </c>
      <c r="GN138" s="13">
        <f t="shared" si="266"/>
        <v>0</v>
      </c>
      <c r="GO138" s="43">
        <f t="shared" si="347"/>
        <v>0</v>
      </c>
      <c r="GP138" s="13">
        <f ca="1">'13年1-9支出明细'!CB133/9*12</f>
        <v>0</v>
      </c>
      <c r="GQ138" s="13"/>
      <c r="GR138" s="40"/>
      <c r="GS138" s="13">
        <f ca="1">'13年1-9支出明细'!CC133/9*12</f>
        <v>0</v>
      </c>
      <c r="GT138" s="13">
        <f t="shared" si="267"/>
        <v>0</v>
      </c>
      <c r="GU138" s="43">
        <f t="shared" si="348"/>
        <v>0</v>
      </c>
      <c r="GV138" s="13">
        <f ca="1">'13年1-9支出明细'!CD133/9*12</f>
        <v>0</v>
      </c>
      <c r="GW138" s="13">
        <f t="shared" si="268"/>
        <v>0</v>
      </c>
      <c r="GX138" s="56">
        <f t="shared" si="349"/>
        <v>0</v>
      </c>
    </row>
    <row r="139" spans="1:206">
      <c r="A139" s="18">
        <v>41803</v>
      </c>
      <c r="B139" s="3" t="s">
        <v>610</v>
      </c>
      <c r="C139" s="3" t="s">
        <v>428</v>
      </c>
      <c r="D139" s="12">
        <f t="shared" si="278"/>
        <v>499810.87666666659</v>
      </c>
      <c r="E139" s="12">
        <f t="shared" si="279"/>
        <v>13600</v>
      </c>
      <c r="F139" s="13">
        <v>0</v>
      </c>
      <c r="G139" s="26">
        <f t="shared" ref="G139:G188" si="350">$F$4*H139</f>
        <v>0</v>
      </c>
      <c r="H139" s="40">
        <f t="shared" ref="H139:H188" si="351">F139/$F$8</f>
        <v>0</v>
      </c>
      <c r="I139" s="13">
        <v>0</v>
      </c>
      <c r="J139" s="13">
        <f t="shared" ref="J139:J188" si="352">$I$4*K139</f>
        <v>0</v>
      </c>
      <c r="K139" s="40">
        <f t="shared" si="288"/>
        <v>0</v>
      </c>
      <c r="L139" s="13">
        <v>0</v>
      </c>
      <c r="M139" s="13">
        <f t="shared" ref="M139:M188" si="353">$L$4*N139</f>
        <v>0</v>
      </c>
      <c r="N139" s="40">
        <f t="shared" si="289"/>
        <v>0</v>
      </c>
      <c r="O139" s="13">
        <f ca="1">'13年1-9支出明细'!I134/9*12</f>
        <v>0</v>
      </c>
      <c r="P139" s="13">
        <v>0</v>
      </c>
      <c r="Q139" s="13">
        <f t="shared" ref="Q139:Q188" si="354">$O$4*R139</f>
        <v>0</v>
      </c>
      <c r="R139" s="43">
        <f t="shared" si="290"/>
        <v>0</v>
      </c>
      <c r="S139" s="13">
        <f ca="1">'13年1-9支出明细'!K134/9*12</f>
        <v>0</v>
      </c>
      <c r="T139" s="13">
        <f t="shared" ref="T139:T186" si="355">U139*$S$4</f>
        <v>0</v>
      </c>
      <c r="U139" s="43">
        <f t="shared" si="291"/>
        <v>0</v>
      </c>
      <c r="V139" s="13">
        <f ca="1">'13年1-9支出明细'!L134/9*12</f>
        <v>0</v>
      </c>
      <c r="W139" s="13">
        <f t="shared" ref="W139:W188" si="356">X139*$V$4</f>
        <v>0</v>
      </c>
      <c r="X139" s="43">
        <f t="shared" si="292"/>
        <v>0</v>
      </c>
      <c r="Y139" s="13">
        <f ca="1">'13年1-9支出明细'!M134/9*12</f>
        <v>0</v>
      </c>
      <c r="Z139" s="13">
        <f t="shared" ref="Z139:Z188" si="357">AA139*$Y$4</f>
        <v>0</v>
      </c>
      <c r="AA139" s="43">
        <f t="shared" si="293"/>
        <v>0</v>
      </c>
      <c r="AB139" s="13">
        <f ca="1">'13年1-9支出明细'!N134/9*12</f>
        <v>0</v>
      </c>
      <c r="AC139" s="13">
        <f t="shared" ref="AC139:AC188" si="358">AD139*$AB$4</f>
        <v>0</v>
      </c>
      <c r="AD139" s="43">
        <f t="shared" si="294"/>
        <v>0</v>
      </c>
      <c r="AE139" s="13">
        <f ca="1">'13年1-9支出明细'!O134/9*12</f>
        <v>0</v>
      </c>
      <c r="AF139" s="13">
        <f t="shared" ref="AF139:AF188" si="359">AG139*$AE$4</f>
        <v>0</v>
      </c>
      <c r="AG139" s="43">
        <f t="shared" si="295"/>
        <v>0</v>
      </c>
      <c r="AH139" s="13">
        <f ca="1">'13年1-9支出明细'!P134/9*12</f>
        <v>0</v>
      </c>
      <c r="AI139" s="13">
        <f t="shared" ref="AI139:AI188" si="360">AJ139*$AH$4</f>
        <v>0</v>
      </c>
      <c r="AJ139" s="43">
        <f t="shared" si="296"/>
        <v>0</v>
      </c>
      <c r="AK139" s="13">
        <f ca="1">'13年1-9支出明细'!Q134/9*12</f>
        <v>0</v>
      </c>
      <c r="AL139" s="13">
        <f t="shared" ref="AL139:AL188" si="361">AM139*$AK$4</f>
        <v>0</v>
      </c>
      <c r="AM139" s="43">
        <f t="shared" si="297"/>
        <v>0</v>
      </c>
      <c r="AN139" s="13">
        <f ca="1">'13年1-9支出明细'!R134/9*12</f>
        <v>0</v>
      </c>
      <c r="AO139" s="13">
        <f t="shared" ref="AO139:AO188" si="362">AP139*$AN$4</f>
        <v>0</v>
      </c>
      <c r="AP139" s="43">
        <f t="shared" si="298"/>
        <v>0</v>
      </c>
      <c r="AQ139" s="13">
        <f ca="1">'13年1-9支出明细'!S134/9*12</f>
        <v>13600</v>
      </c>
      <c r="AR139" s="13">
        <f t="shared" ref="AR139:AR188" si="363">AS139*$AQ$4</f>
        <v>16543.064433082978</v>
      </c>
      <c r="AS139" s="43">
        <f t="shared" si="299"/>
        <v>2.7399987025300263E-3</v>
      </c>
      <c r="AT139" s="12">
        <f t="shared" ref="AT139:AT188" si="364">AW139+AZ139+BC139+BF139+BI139+BL139+BM139</f>
        <v>191138.35666666666</v>
      </c>
      <c r="AU139" s="31">
        <f t="shared" ref="AU139:AU188" si="365">AV139*$AT$4</f>
        <v>232501.04043898985</v>
      </c>
      <c r="AV139" s="43">
        <f t="shared" si="300"/>
        <v>1.8309179976471086E-3</v>
      </c>
      <c r="AW139" s="13">
        <f ca="1">'13年1-9支出明细'!U134/9*12</f>
        <v>0</v>
      </c>
      <c r="AX139" s="13">
        <f t="shared" ref="AX139:AX188" si="366">AY139*$AW$4</f>
        <v>0</v>
      </c>
      <c r="AY139" s="43">
        <f t="shared" si="301"/>
        <v>0</v>
      </c>
      <c r="AZ139" s="13">
        <f ca="1">'13年1-9支出明细'!V134/9*12</f>
        <v>1399.5466666666666</v>
      </c>
      <c r="BA139" s="13">
        <f t="shared" ref="BA139:BA188" si="367">BB139*$AZ$4</f>
        <v>1702.4110796892039</v>
      </c>
      <c r="BB139" s="43">
        <f t="shared" si="302"/>
        <v>1.4357859028547198E-2</v>
      </c>
      <c r="BC139" s="13">
        <f ca="1">'13年1-9支出明细'!W134/9*12</f>
        <v>0</v>
      </c>
      <c r="BD139" s="13">
        <f t="shared" ref="BD139:BD188" si="368">BE139*$BC$4</f>
        <v>0</v>
      </c>
      <c r="BE139" s="43">
        <f t="shared" si="303"/>
        <v>0</v>
      </c>
      <c r="BF139" s="13">
        <f ca="1">'13年1-9支出明细'!X134/9*12</f>
        <v>0</v>
      </c>
      <c r="BG139" s="13">
        <f t="shared" ref="BG139:BG188" si="369">BH139*$BF$4</f>
        <v>0</v>
      </c>
      <c r="BH139" s="43">
        <f t="shared" si="304"/>
        <v>0</v>
      </c>
      <c r="BI139" s="13">
        <f ca="1">'13年1-9支出明细'!Y134/9*12</f>
        <v>0</v>
      </c>
      <c r="BJ139" s="13">
        <f t="shared" ref="BJ139:BJ188" si="370">BK139*$BI$4</f>
        <v>0</v>
      </c>
      <c r="BK139" s="43">
        <f t="shared" si="305"/>
        <v>0</v>
      </c>
      <c r="BL139" s="13">
        <f ca="1">'13年1-9支出明细'!Z134/9*12</f>
        <v>0</v>
      </c>
      <c r="BM139" s="13">
        <f ca="1">Sheet2!EP133+Sheet2!V133</f>
        <v>189738.81</v>
      </c>
      <c r="BN139" s="13">
        <f t="shared" ref="BN139:BN188" si="371">BO139*$BL$4</f>
        <v>0</v>
      </c>
      <c r="BO139" s="43">
        <f t="shared" si="306"/>
        <v>0</v>
      </c>
      <c r="BP139" s="13">
        <f ca="1">'13年1-9支出明细'!AB134/9*12</f>
        <v>252805.09333333335</v>
      </c>
      <c r="BQ139" s="13">
        <f t="shared" ref="BQ139:BQ188" si="372">BR139*$BP$4</f>
        <v>307512.56970771245</v>
      </c>
      <c r="BR139" s="43">
        <f t="shared" si="307"/>
        <v>5.577351959587841E-2</v>
      </c>
      <c r="BS139" s="13">
        <f ca="1">'13年1-9支出明细'!AC134/9*12</f>
        <v>0</v>
      </c>
      <c r="BT139" s="13">
        <f t="shared" ref="BT139:BT188" si="373">BU139*$BS$4</f>
        <v>0</v>
      </c>
      <c r="BU139" s="43">
        <f t="shared" si="308"/>
        <v>0</v>
      </c>
      <c r="BV139" s="12">
        <f t="shared" si="269"/>
        <v>0</v>
      </c>
      <c r="BW139" s="30">
        <f t="shared" ref="BW139:BW188" si="374">BX139*$BV$4</f>
        <v>0</v>
      </c>
      <c r="BX139" s="43">
        <f t="shared" si="309"/>
        <v>0</v>
      </c>
      <c r="BY139" s="13">
        <f ca="1">'13年1-9支出明细'!AE134/9*12</f>
        <v>0</v>
      </c>
      <c r="BZ139" s="13">
        <f t="shared" ref="BZ139:BZ188" si="375">CA139*$BY$4</f>
        <v>0</v>
      </c>
      <c r="CA139" s="43">
        <f t="shared" si="310"/>
        <v>0</v>
      </c>
      <c r="CB139" s="13">
        <f ca="1">'13年1-9支出明细'!AF134/9*12</f>
        <v>0</v>
      </c>
      <c r="CC139" s="13">
        <f ca="1">Sheet2!BP133+Sheet2!ET133</f>
        <v>0</v>
      </c>
      <c r="CD139" s="13">
        <f t="shared" ref="CD139:CD188" si="376">CE139*$CB$4</f>
        <v>0</v>
      </c>
      <c r="CE139" s="43">
        <f t="shared" si="311"/>
        <v>0</v>
      </c>
      <c r="CF139" s="12">
        <f t="shared" si="312"/>
        <v>60.8</v>
      </c>
      <c r="CG139" s="30">
        <f t="shared" ref="CG139:CG188" si="377">CH139*$CF$4</f>
        <v>73.957229230253319</v>
      </c>
      <c r="CH139" s="43">
        <f t="shared" si="313"/>
        <v>6.2649175543877218E-7</v>
      </c>
      <c r="CI139" s="13">
        <f ca="1">'13年1-9支出明细'!AI134/9*12</f>
        <v>0</v>
      </c>
      <c r="CJ139" s="13">
        <f t="shared" ref="CJ139:CJ188" si="378">CK139*$CI$4</f>
        <v>0</v>
      </c>
      <c r="CK139" s="43">
        <f t="shared" si="314"/>
        <v>0</v>
      </c>
      <c r="CL139" s="13">
        <f ca="1">'13年1-9支出明细'!AJ134/9*12</f>
        <v>0</v>
      </c>
      <c r="CM139" s="13">
        <f t="shared" ref="CM139:CM188" si="379">CN139*$CL$4</f>
        <v>0</v>
      </c>
      <c r="CN139" s="43">
        <f t="shared" si="315"/>
        <v>0</v>
      </c>
      <c r="CO139" s="13">
        <f ca="1">'13年1-9支出明细'!AK134/9*12</f>
        <v>0</v>
      </c>
      <c r="CP139" s="13">
        <f t="shared" ref="CP139:CP188" si="380">CQ139*$CO$4</f>
        <v>0</v>
      </c>
      <c r="CQ139" s="43">
        <f t="shared" si="316"/>
        <v>0</v>
      </c>
      <c r="CR139" s="13">
        <f ca="1">'13年1-9支出明细'!AL134/9*12</f>
        <v>0</v>
      </c>
      <c r="CS139" s="13">
        <f t="shared" ref="CS139:CS188" si="381">CT139*$CR$4</f>
        <v>0</v>
      </c>
      <c r="CT139" s="43">
        <f t="shared" si="317"/>
        <v>0</v>
      </c>
      <c r="CU139" s="13">
        <f ca="1">'13年1-9支出明细'!AM134/9*12</f>
        <v>0</v>
      </c>
      <c r="CV139" s="13">
        <f t="shared" ref="CV139:CV188" si="382">CW139*$CU$4</f>
        <v>0</v>
      </c>
      <c r="CW139" s="43">
        <f t="shared" si="318"/>
        <v>0</v>
      </c>
      <c r="CX139" s="13">
        <f ca="1">'13年1-9支出明细'!AN134/9*12</f>
        <v>0</v>
      </c>
      <c r="CY139" s="13">
        <f t="shared" ref="CY139:CY188" si="383">DA139*$CX$4</f>
        <v>0</v>
      </c>
      <c r="CZ139" s="14">
        <f t="shared" si="319"/>
        <v>0</v>
      </c>
      <c r="DA139" s="43">
        <f t="shared" si="320"/>
        <v>0</v>
      </c>
      <c r="DB139" s="13">
        <f ca="1">'13年1-9支出明细'!AP134/9*12</f>
        <v>0</v>
      </c>
      <c r="DC139" s="13">
        <f t="shared" ref="DC139:DC188" si="384">DD139*$DB$4</f>
        <v>0</v>
      </c>
      <c r="DD139" s="43">
        <f t="shared" si="321"/>
        <v>0</v>
      </c>
      <c r="DE139" s="13">
        <f ca="1">'13年1-9支出明细'!AQ134/9*12</f>
        <v>0</v>
      </c>
      <c r="DF139" s="13">
        <f t="shared" ref="DF139:DF188" si="385">DG139*$DE$4</f>
        <v>0</v>
      </c>
      <c r="DG139" s="43">
        <f t="shared" si="322"/>
        <v>0</v>
      </c>
      <c r="DH139" s="13">
        <f ca="1">'13年1-9支出明细'!AR134/9*12</f>
        <v>0</v>
      </c>
      <c r="DI139" s="13">
        <f ca="1">Sheet2!DK133+Sheet2!AH133</f>
        <v>0</v>
      </c>
      <c r="DJ139" s="13"/>
      <c r="DK139" s="43">
        <f t="shared" si="323"/>
        <v>0</v>
      </c>
      <c r="DL139" s="13">
        <f ca="1">'13年1-9支出明细'!AT134/9*12</f>
        <v>0</v>
      </c>
      <c r="DM139" s="13">
        <f t="shared" ref="DM139:DM188" si="386">DU139*$DL$4</f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43">
        <f t="shared" si="324"/>
        <v>0</v>
      </c>
      <c r="DV139" s="13">
        <f ca="1">'13年1-9支出明细'!BB134/9*12</f>
        <v>0</v>
      </c>
      <c r="DW139" s="13">
        <f t="shared" ref="DW139:DW188" si="387">DX139*$DV$4</f>
        <v>0</v>
      </c>
      <c r="DX139" s="43">
        <f t="shared" si="325"/>
        <v>0</v>
      </c>
      <c r="DY139" s="13">
        <f ca="1">'13年1-9支出明细'!BC134/9*12</f>
        <v>0</v>
      </c>
      <c r="DZ139" s="13">
        <f t="shared" ref="DZ139:DZ188" si="388">EA139*$DY$4</f>
        <v>0</v>
      </c>
      <c r="EA139" s="43">
        <f t="shared" si="326"/>
        <v>0</v>
      </c>
      <c r="EB139" s="13">
        <f ca="1">'13年1-9支出明细'!BD134/9*12</f>
        <v>0</v>
      </c>
      <c r="EC139" s="13">
        <f t="shared" ref="EC139:EC188" si="389">ED139*$EB$4</f>
        <v>0</v>
      </c>
      <c r="ED139" s="43">
        <f t="shared" si="327"/>
        <v>0</v>
      </c>
      <c r="EE139" s="13">
        <f ca="1">'13年1-9支出明细'!BE134/9*12</f>
        <v>0</v>
      </c>
      <c r="EF139" s="13">
        <f t="shared" ref="EF139:EF188" si="390">EH139*$EE$4</f>
        <v>0</v>
      </c>
      <c r="EG139" s="13">
        <v>0</v>
      </c>
      <c r="EH139" s="43">
        <f t="shared" si="328"/>
        <v>0</v>
      </c>
      <c r="EI139" s="13">
        <f ca="1">'13年1-9支出明细'!BG134/9*12</f>
        <v>0</v>
      </c>
      <c r="EJ139" s="13">
        <f t="shared" ref="EJ139:EJ188" si="391">EK139*$EI$4</f>
        <v>0</v>
      </c>
      <c r="EK139" s="43">
        <f t="shared" si="329"/>
        <v>0</v>
      </c>
      <c r="EL139" s="13">
        <f ca="1">'13年1-9支出明细'!BH134/9*12</f>
        <v>0</v>
      </c>
      <c r="EM139" s="13">
        <f t="shared" ref="EM139:EM188" si="392">EN139*$EL$4</f>
        <v>0</v>
      </c>
      <c r="EN139" s="43">
        <f t="shared" si="330"/>
        <v>0</v>
      </c>
      <c r="EO139" s="13">
        <f ca="1">'13年1-9支出明细'!BI134/9*12</f>
        <v>0</v>
      </c>
      <c r="EP139" s="13">
        <f t="shared" ref="EP139:EP188" si="393">EQ139*$EO$4</f>
        <v>0</v>
      </c>
      <c r="EQ139" s="43">
        <f t="shared" si="331"/>
        <v>0</v>
      </c>
      <c r="ER139" s="13">
        <f ca="1">'13年1-9支出明细'!BJ134/9*12</f>
        <v>0</v>
      </c>
      <c r="ES139" s="13">
        <f t="shared" ref="ES139:ES188" si="394">ET139*$ER$4</f>
        <v>0</v>
      </c>
      <c r="ET139" s="43">
        <f t="shared" si="332"/>
        <v>0</v>
      </c>
      <c r="EU139" s="13">
        <f ca="1">'13年1-9支出明细'!BK134/9*12</f>
        <v>0</v>
      </c>
      <c r="EV139" s="13">
        <f t="shared" ref="EV139:EV188" si="395">EW139*$EU$4</f>
        <v>0</v>
      </c>
      <c r="EW139" s="43">
        <f t="shared" si="333"/>
        <v>0</v>
      </c>
      <c r="EX139" s="13">
        <f ca="1">'13年1-9支出明细'!BL134/9*12</f>
        <v>0</v>
      </c>
      <c r="EY139" s="13">
        <f t="shared" ref="EY139:EY188" si="396">EZ139*$EX$4</f>
        <v>0</v>
      </c>
      <c r="EZ139" s="43">
        <f t="shared" si="334"/>
        <v>0</v>
      </c>
      <c r="FA139" s="13">
        <f ca="1">'13年1-9支出明细'!BM134/9*12</f>
        <v>0</v>
      </c>
      <c r="FB139" s="13">
        <f t="shared" ref="FB139:FB188" si="397">FC139*$FA$4</f>
        <v>0</v>
      </c>
      <c r="FC139" s="43">
        <f t="shared" si="335"/>
        <v>0</v>
      </c>
      <c r="FD139" s="13">
        <f ca="1">'13年1-9支出明细'!BN134/9*12</f>
        <v>60.8</v>
      </c>
      <c r="FE139" s="13">
        <f ca="1">Sheet2!EX133+Sheet2!BF133</f>
        <v>0</v>
      </c>
      <c r="FF139" s="13">
        <f t="shared" ref="FF139:FF188" si="398">FG139*$FD$4</f>
        <v>73.957229230253304</v>
      </c>
      <c r="FG139" s="43">
        <f t="shared" si="336"/>
        <v>4.6511421537450341E-5</v>
      </c>
      <c r="FH139" s="13">
        <f ca="1">'13年1-9支出明细'!BP134/9*12</f>
        <v>0</v>
      </c>
      <c r="FI139" s="13">
        <f t="shared" ref="FI139:FI188" si="399">FJ139*$FH$4</f>
        <v>0</v>
      </c>
      <c r="FJ139" s="43">
        <f t="shared" si="337"/>
        <v>0</v>
      </c>
      <c r="FK139" s="13">
        <f ca="1">'13年1-9支出明细'!BQ134/9*12</f>
        <v>0</v>
      </c>
      <c r="FL139" s="13">
        <f t="shared" ref="FL139:FL188" si="400">FM139*$FK$4</f>
        <v>0</v>
      </c>
      <c r="FM139" s="43">
        <f t="shared" si="338"/>
        <v>0</v>
      </c>
      <c r="FN139" s="13">
        <f ca="1">'13年1-9支出明细'!BR134/9*12</f>
        <v>0</v>
      </c>
      <c r="FO139" s="13">
        <f ca="1">Sheet2!FC49+Sheet2!BJ49</f>
        <v>0</v>
      </c>
      <c r="FP139" s="13"/>
      <c r="FQ139" s="43"/>
      <c r="FR139" s="13">
        <f ca="1">'13年1-9支出明细'!BT134/9*12</f>
        <v>0</v>
      </c>
      <c r="FS139" s="13">
        <f t="shared" ref="FS139:FS188" si="401">FT139*$FR$4</f>
        <v>0</v>
      </c>
      <c r="FT139" s="43">
        <f t="shared" si="339"/>
        <v>0</v>
      </c>
      <c r="FU139" s="12">
        <f ca="1">'13年1-9支出明细'!BU134/9*12</f>
        <v>295011.71999999997</v>
      </c>
      <c r="FV139" s="12">
        <f t="shared" ref="FV139:FV188" si="402">FW139*$FU$4</f>
        <v>358852.78621137008</v>
      </c>
      <c r="FW139" s="43">
        <f t="shared" si="340"/>
        <v>1.0196405056860407E-2</v>
      </c>
      <c r="FX139" s="12">
        <f ca="1">'13年1-9支出明细'!BV134/9*12</f>
        <v>0</v>
      </c>
      <c r="FY139" s="12">
        <f t="shared" ref="FY139:FY188" si="403">FZ139*$FX$4</f>
        <v>0</v>
      </c>
      <c r="FZ139" s="43">
        <f t="shared" si="341"/>
        <v>0</v>
      </c>
      <c r="GA139" s="12">
        <f ca="1">'13年1-9支出明细'!BW134/9*12</f>
        <v>0</v>
      </c>
      <c r="GB139" s="12">
        <f t="shared" ref="GB139:GB188" si="404">GC139*$GA$4</f>
        <v>0</v>
      </c>
      <c r="GC139" s="43">
        <f t="shared" si="342"/>
        <v>0</v>
      </c>
      <c r="GD139" s="12">
        <f ca="1">'13年1-9支出明细'!BX134/9*12</f>
        <v>0</v>
      </c>
      <c r="GE139" s="12">
        <f t="shared" ref="GE139:GE188" si="405">GF139*$GD$4</f>
        <v>0</v>
      </c>
      <c r="GF139" s="43">
        <f t="shared" si="343"/>
        <v>0</v>
      </c>
      <c r="GG139" s="27">
        <f t="shared" si="344"/>
        <v>0</v>
      </c>
      <c r="GH139" s="27">
        <f t="shared" ref="GH139:GH188" si="406">GI139*$GG$4</f>
        <v>0</v>
      </c>
      <c r="GI139" s="43">
        <f t="shared" si="345"/>
        <v>0</v>
      </c>
      <c r="GJ139" s="13">
        <f ca="1">'13年1-9支出明细'!BZ134/9*12</f>
        <v>0</v>
      </c>
      <c r="GK139" s="13">
        <f t="shared" ref="GK139:GK188" si="407">GL139*$GJ$4</f>
        <v>0</v>
      </c>
      <c r="GL139" s="43">
        <f t="shared" si="346"/>
        <v>0</v>
      </c>
      <c r="GM139" s="13">
        <f ca="1">'13年1-9支出明细'!CA134/9*12</f>
        <v>0</v>
      </c>
      <c r="GN139" s="13">
        <f t="shared" ref="GN139:GN188" si="408">GO139*$GM$4</f>
        <v>0</v>
      </c>
      <c r="GO139" s="43">
        <f t="shared" si="347"/>
        <v>0</v>
      </c>
      <c r="GP139" s="13">
        <f ca="1">'13年1-9支出明细'!CB134/9*12</f>
        <v>0</v>
      </c>
      <c r="GQ139" s="13"/>
      <c r="GR139" s="40"/>
      <c r="GS139" s="13">
        <f ca="1">'13年1-9支出明细'!CC134/9*12</f>
        <v>0</v>
      </c>
      <c r="GT139" s="13">
        <f t="shared" ref="GT139:GT188" si="409">GU139*$GS$4</f>
        <v>0</v>
      </c>
      <c r="GU139" s="43">
        <f t="shared" si="348"/>
        <v>0</v>
      </c>
      <c r="GV139" s="13">
        <f ca="1">'13年1-9支出明细'!CD134/9*12</f>
        <v>0</v>
      </c>
      <c r="GW139" s="13">
        <f t="shared" ref="GW139:GW188" si="410">GX139*$GV$4</f>
        <v>0</v>
      </c>
      <c r="GX139" s="56">
        <f t="shared" si="349"/>
        <v>0</v>
      </c>
    </row>
    <row r="140" spans="1:206">
      <c r="A140" s="18">
        <v>41804</v>
      </c>
      <c r="B140" s="3" t="s">
        <v>611</v>
      </c>
      <c r="C140" s="3" t="s">
        <v>429</v>
      </c>
      <c r="D140" s="12">
        <f t="shared" si="278"/>
        <v>988721.58000000007</v>
      </c>
      <c r="E140" s="12">
        <f t="shared" si="279"/>
        <v>149760</v>
      </c>
      <c r="F140" s="13">
        <v>0</v>
      </c>
      <c r="G140" s="26">
        <f t="shared" si="350"/>
        <v>0</v>
      </c>
      <c r="H140" s="40">
        <f t="shared" si="351"/>
        <v>0</v>
      </c>
      <c r="I140" s="13">
        <v>0</v>
      </c>
      <c r="J140" s="13">
        <f t="shared" si="352"/>
        <v>0</v>
      </c>
      <c r="K140" s="40">
        <f t="shared" si="288"/>
        <v>0</v>
      </c>
      <c r="L140" s="13">
        <v>0</v>
      </c>
      <c r="M140" s="13">
        <f t="shared" si="353"/>
        <v>0</v>
      </c>
      <c r="N140" s="40">
        <f t="shared" si="289"/>
        <v>0</v>
      </c>
      <c r="O140" s="13">
        <f ca="1">'13年1-9支出明细'!I135/9*12</f>
        <v>104640</v>
      </c>
      <c r="P140" s="13">
        <v>0</v>
      </c>
      <c r="Q140" s="13">
        <f t="shared" si="354"/>
        <v>127284.28399101492</v>
      </c>
      <c r="R140" s="43">
        <f t="shared" si="290"/>
        <v>1.5674103277721025E-2</v>
      </c>
      <c r="S140" s="13">
        <f ca="1">'13年1-9支出明细'!K135/9*12</f>
        <v>0</v>
      </c>
      <c r="T140" s="13">
        <f t="shared" si="355"/>
        <v>0</v>
      </c>
      <c r="U140" s="43">
        <f t="shared" si="291"/>
        <v>0</v>
      </c>
      <c r="V140" s="13">
        <f ca="1">'13年1-9支出明细'!L135/9*12</f>
        <v>0</v>
      </c>
      <c r="W140" s="13">
        <f t="shared" si="356"/>
        <v>0</v>
      </c>
      <c r="X140" s="43">
        <f t="shared" si="292"/>
        <v>0</v>
      </c>
      <c r="Y140" s="13">
        <f ca="1">'13年1-9支出明细'!M135/9*12</f>
        <v>0</v>
      </c>
      <c r="Z140" s="13">
        <f t="shared" si="357"/>
        <v>0</v>
      </c>
      <c r="AA140" s="43">
        <f t="shared" si="293"/>
        <v>0</v>
      </c>
      <c r="AB140" s="13">
        <f ca="1">'13年1-9支出明细'!N135/9*12</f>
        <v>0</v>
      </c>
      <c r="AC140" s="13">
        <f t="shared" si="358"/>
        <v>0</v>
      </c>
      <c r="AD140" s="43">
        <f t="shared" si="294"/>
        <v>0</v>
      </c>
      <c r="AE140" s="13">
        <f ca="1">'13年1-9支出明细'!O135/9*12</f>
        <v>0</v>
      </c>
      <c r="AF140" s="13">
        <f t="shared" si="359"/>
        <v>0</v>
      </c>
      <c r="AG140" s="43">
        <f t="shared" si="295"/>
        <v>0</v>
      </c>
      <c r="AH140" s="13">
        <f ca="1">'13年1-9支出明细'!P135/9*12</f>
        <v>0</v>
      </c>
      <c r="AI140" s="13">
        <f t="shared" si="360"/>
        <v>0</v>
      </c>
      <c r="AJ140" s="43">
        <f t="shared" si="296"/>
        <v>0</v>
      </c>
      <c r="AK140" s="13">
        <f ca="1">'13年1-9支出明细'!Q135/9*12</f>
        <v>0</v>
      </c>
      <c r="AL140" s="13">
        <f t="shared" si="361"/>
        <v>0</v>
      </c>
      <c r="AM140" s="43">
        <f t="shared" si="297"/>
        <v>0</v>
      </c>
      <c r="AN140" s="13">
        <f ca="1">'13年1-9支出明细'!R135/9*12</f>
        <v>0</v>
      </c>
      <c r="AO140" s="13">
        <f t="shared" si="362"/>
        <v>0</v>
      </c>
      <c r="AP140" s="43">
        <f t="shared" si="298"/>
        <v>0</v>
      </c>
      <c r="AQ140" s="13">
        <f ca="1">'13年1-9支出明细'!S135/9*12</f>
        <v>45120</v>
      </c>
      <c r="AR140" s="13">
        <f t="shared" si="363"/>
        <v>54884.049060345875</v>
      </c>
      <c r="AS140" s="43">
        <f t="shared" si="299"/>
        <v>9.0903486366290271E-3</v>
      </c>
      <c r="AT140" s="12">
        <f t="shared" si="364"/>
        <v>383388.58</v>
      </c>
      <c r="AU140" s="31">
        <f t="shared" si="365"/>
        <v>466354.55748883734</v>
      </c>
      <c r="AV140" s="43">
        <f t="shared" si="300"/>
        <v>3.672486587496044E-3</v>
      </c>
      <c r="AW140" s="13">
        <f ca="1">'13年1-9支出明细'!U135/9*12</f>
        <v>0</v>
      </c>
      <c r="AX140" s="13">
        <f t="shared" si="366"/>
        <v>0</v>
      </c>
      <c r="AY140" s="43">
        <f t="shared" si="301"/>
        <v>0</v>
      </c>
      <c r="AZ140" s="13">
        <f ca="1">'13年1-9支出明细'!V135/9*12</f>
        <v>0</v>
      </c>
      <c r="BA140" s="13">
        <f t="shared" si="367"/>
        <v>0</v>
      </c>
      <c r="BB140" s="43">
        <f t="shared" si="302"/>
        <v>0</v>
      </c>
      <c r="BC140" s="13">
        <f ca="1">'13年1-9支出明细'!W135/9*12</f>
        <v>0</v>
      </c>
      <c r="BD140" s="13">
        <f t="shared" si="368"/>
        <v>0</v>
      </c>
      <c r="BE140" s="43">
        <f t="shared" si="303"/>
        <v>0</v>
      </c>
      <c r="BF140" s="13">
        <f ca="1">'13年1-9支出明细'!X135/9*12</f>
        <v>82</v>
      </c>
      <c r="BG140" s="13">
        <f t="shared" si="369"/>
        <v>99.744947317117962</v>
      </c>
      <c r="BH140" s="43">
        <f t="shared" si="304"/>
        <v>1.2063715484312375E-4</v>
      </c>
      <c r="BI140" s="13">
        <f ca="1">'13年1-9支出明细'!Y135/9*12</f>
        <v>0</v>
      </c>
      <c r="BJ140" s="13">
        <f t="shared" si="370"/>
        <v>0</v>
      </c>
      <c r="BK140" s="43">
        <f t="shared" si="305"/>
        <v>0</v>
      </c>
      <c r="BL140" s="13">
        <f ca="1">'13年1-9支出明细'!Z135/9*12</f>
        <v>0</v>
      </c>
      <c r="BM140" s="13">
        <f ca="1">Sheet2!EP134+Sheet2!V134</f>
        <v>383306.58</v>
      </c>
      <c r="BN140" s="13">
        <f t="shared" si="371"/>
        <v>0</v>
      </c>
      <c r="BO140" s="43">
        <f t="shared" si="306"/>
        <v>0</v>
      </c>
      <c r="BP140" s="13">
        <f ca="1">'13年1-9支出明细'!AB135/9*12</f>
        <v>511075.92000000004</v>
      </c>
      <c r="BQ140" s="13">
        <f t="shared" si="372"/>
        <v>621673.66726155602</v>
      </c>
      <c r="BR140" s="43">
        <f t="shared" si="307"/>
        <v>0.11275288192677864</v>
      </c>
      <c r="BS140" s="13">
        <f ca="1">'13年1-9支出明细'!AC135/9*12</f>
        <v>0</v>
      </c>
      <c r="BT140" s="13">
        <f t="shared" si="373"/>
        <v>0</v>
      </c>
      <c r="BU140" s="43">
        <f t="shared" si="308"/>
        <v>0</v>
      </c>
      <c r="BV140" s="12">
        <f t="shared" si="269"/>
        <v>0</v>
      </c>
      <c r="BW140" s="30">
        <f t="shared" si="374"/>
        <v>0</v>
      </c>
      <c r="BX140" s="43">
        <f t="shared" si="309"/>
        <v>0</v>
      </c>
      <c r="BY140" s="13">
        <f ca="1">'13年1-9支出明细'!AE135/9*12</f>
        <v>0</v>
      </c>
      <c r="BZ140" s="13">
        <f t="shared" si="375"/>
        <v>0</v>
      </c>
      <c r="CA140" s="43">
        <f t="shared" si="310"/>
        <v>0</v>
      </c>
      <c r="CB140" s="13">
        <f ca="1">'13年1-9支出明细'!AF135/9*12</f>
        <v>0</v>
      </c>
      <c r="CC140" s="13">
        <f ca="1">Sheet2!BP134+Sheet2!ET134</f>
        <v>0</v>
      </c>
      <c r="CD140" s="13">
        <f t="shared" si="376"/>
        <v>0</v>
      </c>
      <c r="CE140" s="43">
        <f t="shared" si="311"/>
        <v>0</v>
      </c>
      <c r="CF140" s="12">
        <f t="shared" si="312"/>
        <v>12064.4</v>
      </c>
      <c r="CG140" s="30">
        <f t="shared" si="377"/>
        <v>14675.157834300464</v>
      </c>
      <c r="CH140" s="43">
        <f t="shared" si="313"/>
        <v>1.243132752354527E-4</v>
      </c>
      <c r="CI140" s="13">
        <f ca="1">'13年1-9支出明细'!AI135/9*12</f>
        <v>0</v>
      </c>
      <c r="CJ140" s="13">
        <f t="shared" si="378"/>
        <v>0</v>
      </c>
      <c r="CK140" s="43">
        <f t="shared" si="314"/>
        <v>0</v>
      </c>
      <c r="CL140" s="13">
        <f ca="1">'13年1-9支出明细'!AJ135/9*12</f>
        <v>0</v>
      </c>
      <c r="CM140" s="13">
        <f t="shared" si="379"/>
        <v>0</v>
      </c>
      <c r="CN140" s="43">
        <f t="shared" si="315"/>
        <v>0</v>
      </c>
      <c r="CO140" s="13">
        <f ca="1">'13年1-9支出明细'!AK135/9*12</f>
        <v>0</v>
      </c>
      <c r="CP140" s="13">
        <f t="shared" si="380"/>
        <v>0</v>
      </c>
      <c r="CQ140" s="43">
        <f t="shared" si="316"/>
        <v>0</v>
      </c>
      <c r="CR140" s="13">
        <f ca="1">'13年1-9支出明细'!AL135/9*12</f>
        <v>0</v>
      </c>
      <c r="CS140" s="13">
        <f t="shared" si="381"/>
        <v>0</v>
      </c>
      <c r="CT140" s="43">
        <f t="shared" si="317"/>
        <v>0</v>
      </c>
      <c r="CU140" s="13">
        <f ca="1">'13年1-9支出明细'!AM135/9*12</f>
        <v>0</v>
      </c>
      <c r="CV140" s="13">
        <f t="shared" si="382"/>
        <v>0</v>
      </c>
      <c r="CW140" s="43">
        <f t="shared" si="318"/>
        <v>0</v>
      </c>
      <c r="CX140" s="13">
        <f ca="1">'13年1-9支出明细'!AN135/9*12</f>
        <v>0</v>
      </c>
      <c r="CY140" s="13">
        <f t="shared" si="383"/>
        <v>0</v>
      </c>
      <c r="CZ140" s="14">
        <f t="shared" si="319"/>
        <v>0</v>
      </c>
      <c r="DA140" s="43">
        <f t="shared" si="320"/>
        <v>0</v>
      </c>
      <c r="DB140" s="13">
        <f ca="1">'13年1-9支出明细'!AP135/9*12</f>
        <v>0</v>
      </c>
      <c r="DC140" s="13">
        <f t="shared" si="384"/>
        <v>0</v>
      </c>
      <c r="DD140" s="43">
        <f t="shared" si="321"/>
        <v>0</v>
      </c>
      <c r="DE140" s="13">
        <f ca="1">'13年1-9支出明细'!AQ135/9*12</f>
        <v>0</v>
      </c>
      <c r="DF140" s="13">
        <f t="shared" si="385"/>
        <v>0</v>
      </c>
      <c r="DG140" s="43">
        <f t="shared" si="322"/>
        <v>0</v>
      </c>
      <c r="DH140" s="13">
        <f ca="1">'13年1-9支出明细'!AR135/9*12</f>
        <v>0</v>
      </c>
      <c r="DI140" s="13">
        <f ca="1">Sheet2!DK134+Sheet2!AH134</f>
        <v>0</v>
      </c>
      <c r="DJ140" s="13"/>
      <c r="DK140" s="43">
        <f t="shared" si="323"/>
        <v>0</v>
      </c>
      <c r="DL140" s="13">
        <f ca="1">'13年1-9支出明细'!AT135/9*12</f>
        <v>0</v>
      </c>
      <c r="DM140" s="13">
        <f t="shared" si="386"/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43">
        <f t="shared" si="324"/>
        <v>0</v>
      </c>
      <c r="DV140" s="13">
        <f ca="1">'13年1-9支出明细'!BB135/9*12</f>
        <v>0</v>
      </c>
      <c r="DW140" s="13">
        <f t="shared" si="387"/>
        <v>0</v>
      </c>
      <c r="DX140" s="43">
        <f t="shared" si="325"/>
        <v>0</v>
      </c>
      <c r="DY140" s="13">
        <f ca="1">'13年1-9支出明细'!BC135/9*12</f>
        <v>0</v>
      </c>
      <c r="DZ140" s="13">
        <f t="shared" si="388"/>
        <v>0</v>
      </c>
      <c r="EA140" s="43">
        <f t="shared" si="326"/>
        <v>0</v>
      </c>
      <c r="EB140" s="13">
        <f ca="1">'13年1-9支出明细'!BD135/9*12</f>
        <v>0</v>
      </c>
      <c r="EC140" s="13">
        <f t="shared" si="389"/>
        <v>0</v>
      </c>
      <c r="ED140" s="43">
        <f t="shared" si="327"/>
        <v>0</v>
      </c>
      <c r="EE140" s="13">
        <f ca="1">'13年1-9支出明细'!BE135/9*12</f>
        <v>0</v>
      </c>
      <c r="EF140" s="13">
        <f t="shared" si="390"/>
        <v>0</v>
      </c>
      <c r="EG140" s="13">
        <v>0</v>
      </c>
      <c r="EH140" s="43">
        <f t="shared" si="328"/>
        <v>0</v>
      </c>
      <c r="EI140" s="13">
        <f ca="1">'13年1-9支出明细'!BG135/9*12</f>
        <v>0</v>
      </c>
      <c r="EJ140" s="13">
        <f t="shared" si="391"/>
        <v>0</v>
      </c>
      <c r="EK140" s="43">
        <f t="shared" si="329"/>
        <v>0</v>
      </c>
      <c r="EL140" s="13">
        <f ca="1">'13年1-9支出明细'!BH135/9*12</f>
        <v>0</v>
      </c>
      <c r="EM140" s="13">
        <f t="shared" si="392"/>
        <v>0</v>
      </c>
      <c r="EN140" s="43">
        <f t="shared" si="330"/>
        <v>0</v>
      </c>
      <c r="EO140" s="13">
        <f ca="1">'13年1-9支出明细'!BI135/9*12</f>
        <v>0</v>
      </c>
      <c r="EP140" s="13">
        <f t="shared" si="393"/>
        <v>0</v>
      </c>
      <c r="EQ140" s="43">
        <f t="shared" si="331"/>
        <v>0</v>
      </c>
      <c r="ER140" s="13">
        <f ca="1">'13年1-9支出明细'!BJ135/9*12</f>
        <v>394.66666666666663</v>
      </c>
      <c r="ES140" s="13">
        <f t="shared" si="394"/>
        <v>480.07324237181973</v>
      </c>
      <c r="ET140" s="43">
        <f t="shared" si="332"/>
        <v>2.0598028977390667E-4</v>
      </c>
      <c r="EU140" s="13">
        <f ca="1">'13年1-9支出明细'!BK135/9*12</f>
        <v>11600</v>
      </c>
      <c r="EV140" s="13">
        <f t="shared" si="395"/>
        <v>14110.260839982542</v>
      </c>
      <c r="EW140" s="43">
        <f t="shared" si="333"/>
        <v>6.3210909302008431E-3</v>
      </c>
      <c r="EX140" s="13">
        <f ca="1">'13年1-9支出明细'!BL135/9*12</f>
        <v>0</v>
      </c>
      <c r="EY140" s="13">
        <f t="shared" si="396"/>
        <v>0</v>
      </c>
      <c r="EZ140" s="43">
        <f t="shared" si="334"/>
        <v>0</v>
      </c>
      <c r="FA140" s="13">
        <f ca="1">'13年1-9支出明细'!BM135/9*12</f>
        <v>0</v>
      </c>
      <c r="FB140" s="13">
        <f t="shared" si="397"/>
        <v>0</v>
      </c>
      <c r="FC140" s="43">
        <f t="shared" si="335"/>
        <v>0</v>
      </c>
      <c r="FD140" s="13">
        <f ca="1">'13年1-9支出明细'!BN135/9*12</f>
        <v>69.733333333333334</v>
      </c>
      <c r="FE140" s="13">
        <f ca="1">Sheet2!EX134+Sheet2!BF134</f>
        <v>0</v>
      </c>
      <c r="FF140" s="13">
        <f t="shared" si="398"/>
        <v>84.823751946101936</v>
      </c>
      <c r="FG140" s="43">
        <f t="shared" si="336"/>
        <v>5.3345336544049409E-5</v>
      </c>
      <c r="FH140" s="13">
        <f ca="1">'13年1-9支出明细'!BP135/9*12</f>
        <v>0</v>
      </c>
      <c r="FI140" s="13">
        <f t="shared" si="399"/>
        <v>0</v>
      </c>
      <c r="FJ140" s="43">
        <f t="shared" si="337"/>
        <v>0</v>
      </c>
      <c r="FK140" s="13">
        <f ca="1">'13年1-9支出明细'!BQ135/9*12</f>
        <v>0</v>
      </c>
      <c r="FL140" s="13">
        <f t="shared" si="400"/>
        <v>0</v>
      </c>
      <c r="FM140" s="43">
        <f t="shared" si="338"/>
        <v>0</v>
      </c>
      <c r="FN140" s="13">
        <f ca="1">'13年1-9支出明细'!BR135/9*12</f>
        <v>0</v>
      </c>
      <c r="FO140" s="13">
        <f ca="1">Sheet2!FC50+Sheet2!BJ50</f>
        <v>0</v>
      </c>
      <c r="FP140" s="13"/>
      <c r="FQ140" s="43"/>
      <c r="FR140" s="13">
        <f ca="1">'13年1-9支出明细'!BT135/9*12</f>
        <v>0</v>
      </c>
      <c r="FS140" s="13">
        <f t="shared" si="401"/>
        <v>0</v>
      </c>
      <c r="FT140" s="43">
        <f t="shared" si="339"/>
        <v>0</v>
      </c>
      <c r="FU140" s="12">
        <f ca="1">'13年1-9支出明细'!BU135/9*12</f>
        <v>443508.6</v>
      </c>
      <c r="FV140" s="12">
        <f t="shared" si="402"/>
        <v>539484.65782547242</v>
      </c>
      <c r="FW140" s="43">
        <f t="shared" si="340"/>
        <v>1.5328859923941597E-2</v>
      </c>
      <c r="FX140" s="12">
        <f ca="1">'13年1-9支出明细'!BV135/9*12</f>
        <v>0</v>
      </c>
      <c r="FY140" s="12">
        <f t="shared" si="403"/>
        <v>0</v>
      </c>
      <c r="FZ140" s="43">
        <f t="shared" si="341"/>
        <v>0</v>
      </c>
      <c r="GA140" s="12">
        <f ca="1">'13年1-9支出明细'!BW135/9*12</f>
        <v>0</v>
      </c>
      <c r="GB140" s="12">
        <f t="shared" si="404"/>
        <v>0</v>
      </c>
      <c r="GC140" s="43">
        <f t="shared" si="342"/>
        <v>0</v>
      </c>
      <c r="GD140" s="12">
        <f ca="1">'13年1-9支出明细'!BX135/9*12</f>
        <v>0</v>
      </c>
      <c r="GE140" s="12">
        <f t="shared" si="405"/>
        <v>0</v>
      </c>
      <c r="GF140" s="43">
        <f t="shared" si="343"/>
        <v>0</v>
      </c>
      <c r="GG140" s="27">
        <f t="shared" si="344"/>
        <v>0</v>
      </c>
      <c r="GH140" s="27">
        <f t="shared" si="406"/>
        <v>0</v>
      </c>
      <c r="GI140" s="43">
        <f t="shared" si="345"/>
        <v>0</v>
      </c>
      <c r="GJ140" s="13">
        <f ca="1">'13年1-9支出明细'!BZ135/9*12</f>
        <v>0</v>
      </c>
      <c r="GK140" s="13">
        <f t="shared" si="407"/>
        <v>0</v>
      </c>
      <c r="GL140" s="43">
        <f t="shared" si="346"/>
        <v>0</v>
      </c>
      <c r="GM140" s="13">
        <f ca="1">'13年1-9支出明细'!CA135/9*12</f>
        <v>0</v>
      </c>
      <c r="GN140" s="13">
        <f t="shared" si="408"/>
        <v>0</v>
      </c>
      <c r="GO140" s="43">
        <f t="shared" si="347"/>
        <v>0</v>
      </c>
      <c r="GP140" s="13">
        <f ca="1">'13年1-9支出明细'!CB135/9*12</f>
        <v>0</v>
      </c>
      <c r="GQ140" s="13"/>
      <c r="GR140" s="40"/>
      <c r="GS140" s="13">
        <f ca="1">'13年1-9支出明细'!CC135/9*12</f>
        <v>0</v>
      </c>
      <c r="GT140" s="13">
        <f t="shared" si="409"/>
        <v>0</v>
      </c>
      <c r="GU140" s="43">
        <f t="shared" si="348"/>
        <v>0</v>
      </c>
      <c r="GV140" s="13">
        <f ca="1">'13年1-9支出明细'!CD135/9*12</f>
        <v>0</v>
      </c>
      <c r="GW140" s="13">
        <f t="shared" si="410"/>
        <v>0</v>
      </c>
      <c r="GX140" s="56">
        <f t="shared" si="349"/>
        <v>0</v>
      </c>
    </row>
    <row r="141" spans="1:206">
      <c r="A141" s="18">
        <v>41805</v>
      </c>
      <c r="B141" s="3" t="s">
        <v>612</v>
      </c>
      <c r="C141" s="3" t="s">
        <v>430</v>
      </c>
      <c r="D141" s="12">
        <f t="shared" si="278"/>
        <v>1412.43</v>
      </c>
      <c r="E141" s="12">
        <f t="shared" si="279"/>
        <v>0</v>
      </c>
      <c r="F141" s="13">
        <v>0</v>
      </c>
      <c r="G141" s="26">
        <f t="shared" si="350"/>
        <v>0</v>
      </c>
      <c r="H141" s="40">
        <f t="shared" si="351"/>
        <v>0</v>
      </c>
      <c r="I141" s="13">
        <v>0</v>
      </c>
      <c r="J141" s="13">
        <f t="shared" si="352"/>
        <v>0</v>
      </c>
      <c r="K141" s="40">
        <f t="shared" si="288"/>
        <v>0</v>
      </c>
      <c r="L141" s="13">
        <v>0</v>
      </c>
      <c r="M141" s="13">
        <f t="shared" si="353"/>
        <v>0</v>
      </c>
      <c r="N141" s="40">
        <f t="shared" si="289"/>
        <v>0</v>
      </c>
      <c r="O141" s="13">
        <f ca="1">'13年1-9支出明细'!I136/9*12</f>
        <v>0</v>
      </c>
      <c r="P141" s="13">
        <v>0</v>
      </c>
      <c r="Q141" s="13">
        <f t="shared" si="354"/>
        <v>0</v>
      </c>
      <c r="R141" s="43">
        <f t="shared" si="290"/>
        <v>0</v>
      </c>
      <c r="S141" s="13">
        <f ca="1">'13年1-9支出明细'!K136/9*12</f>
        <v>0</v>
      </c>
      <c r="T141" s="13">
        <v>0</v>
      </c>
      <c r="U141" s="43">
        <f t="shared" si="291"/>
        <v>0</v>
      </c>
      <c r="V141" s="13">
        <f ca="1">'13年1-9支出明细'!L136/9*12</f>
        <v>0</v>
      </c>
      <c r="W141" s="13">
        <f t="shared" si="356"/>
        <v>0</v>
      </c>
      <c r="X141" s="43">
        <f t="shared" si="292"/>
        <v>0</v>
      </c>
      <c r="Y141" s="13">
        <f ca="1">'13年1-9支出明细'!M136/9*12</f>
        <v>0</v>
      </c>
      <c r="Z141" s="13">
        <f t="shared" si="357"/>
        <v>0</v>
      </c>
      <c r="AA141" s="43">
        <f t="shared" si="293"/>
        <v>0</v>
      </c>
      <c r="AB141" s="13">
        <f ca="1">'13年1-9支出明细'!N136/9*12</f>
        <v>0</v>
      </c>
      <c r="AC141" s="13">
        <f t="shared" si="358"/>
        <v>0</v>
      </c>
      <c r="AD141" s="43">
        <f t="shared" si="294"/>
        <v>0</v>
      </c>
      <c r="AE141" s="13">
        <f ca="1">'13年1-9支出明细'!O136/9*12</f>
        <v>0</v>
      </c>
      <c r="AF141" s="13">
        <f t="shared" si="359"/>
        <v>0</v>
      </c>
      <c r="AG141" s="43">
        <f t="shared" si="295"/>
        <v>0</v>
      </c>
      <c r="AH141" s="13">
        <f ca="1">'13年1-9支出明细'!P136/9*12</f>
        <v>0</v>
      </c>
      <c r="AI141" s="13">
        <f t="shared" si="360"/>
        <v>0</v>
      </c>
      <c r="AJ141" s="43">
        <f t="shared" si="296"/>
        <v>0</v>
      </c>
      <c r="AK141" s="13">
        <f ca="1">'13年1-9支出明细'!Q136/9*12</f>
        <v>0</v>
      </c>
      <c r="AL141" s="13">
        <f t="shared" si="361"/>
        <v>0</v>
      </c>
      <c r="AM141" s="43">
        <f t="shared" si="297"/>
        <v>0</v>
      </c>
      <c r="AN141" s="13">
        <f ca="1">'13年1-9支出明细'!R136/9*12</f>
        <v>0</v>
      </c>
      <c r="AO141" s="13">
        <f t="shared" si="362"/>
        <v>0</v>
      </c>
      <c r="AP141" s="43">
        <f t="shared" si="298"/>
        <v>0</v>
      </c>
      <c r="AQ141" s="13">
        <f ca="1">'13年1-9支出明细'!S136/9*12</f>
        <v>0</v>
      </c>
      <c r="AR141" s="13">
        <f t="shared" si="363"/>
        <v>0</v>
      </c>
      <c r="AS141" s="43">
        <f t="shared" si="299"/>
        <v>0</v>
      </c>
      <c r="AT141" s="12">
        <f t="shared" si="364"/>
        <v>1315.23</v>
      </c>
      <c r="AU141" s="31">
        <f t="shared" si="365"/>
        <v>1599.8481348767446</v>
      </c>
      <c r="AV141" s="43">
        <f t="shared" si="300"/>
        <v>1.2598613486276566E-5</v>
      </c>
      <c r="AW141" s="13">
        <f ca="1">'13年1-9支出明细'!U136/9*12</f>
        <v>0</v>
      </c>
      <c r="AX141" s="13">
        <f t="shared" si="366"/>
        <v>0</v>
      </c>
      <c r="AY141" s="43">
        <f t="shared" si="301"/>
        <v>0</v>
      </c>
      <c r="AZ141" s="13">
        <f ca="1">'13年1-9支出明细'!V136/9*12</f>
        <v>0</v>
      </c>
      <c r="BA141" s="13">
        <f t="shared" si="367"/>
        <v>0</v>
      </c>
      <c r="BB141" s="43">
        <f t="shared" si="302"/>
        <v>0</v>
      </c>
      <c r="BC141" s="13">
        <f ca="1">'13年1-9支出明细'!W136/9*12</f>
        <v>0</v>
      </c>
      <c r="BD141" s="13">
        <f t="shared" si="368"/>
        <v>0</v>
      </c>
      <c r="BE141" s="43">
        <f t="shared" si="303"/>
        <v>0</v>
      </c>
      <c r="BF141" s="13">
        <f ca="1">'13年1-9支出明细'!X136/9*12</f>
        <v>0</v>
      </c>
      <c r="BG141" s="13">
        <f t="shared" si="369"/>
        <v>0</v>
      </c>
      <c r="BH141" s="43">
        <f t="shared" si="304"/>
        <v>0</v>
      </c>
      <c r="BI141" s="13">
        <f ca="1">'13年1-9支出明细'!Y136/9*12</f>
        <v>0</v>
      </c>
      <c r="BJ141" s="13">
        <f t="shared" si="370"/>
        <v>0</v>
      </c>
      <c r="BK141" s="43">
        <f t="shared" si="305"/>
        <v>0</v>
      </c>
      <c r="BL141" s="13">
        <f ca="1">'13年1-9支出明细'!Z136/9*12</f>
        <v>0</v>
      </c>
      <c r="BM141" s="13">
        <f ca="1">Sheet2!EP135+Sheet2!V135</f>
        <v>1315.23</v>
      </c>
      <c r="BN141" s="13">
        <f t="shared" si="371"/>
        <v>0</v>
      </c>
      <c r="BO141" s="43">
        <f t="shared" si="306"/>
        <v>0</v>
      </c>
      <c r="BP141" s="13">
        <f ca="1">'13年1-9支出明细'!AB136/9*12</f>
        <v>1753.6399999999999</v>
      </c>
      <c r="BQ141" s="13">
        <f t="shared" si="372"/>
        <v>2133.1308465023258</v>
      </c>
      <c r="BR141" s="43">
        <f t="shared" si="307"/>
        <v>3.8688569765148802E-4</v>
      </c>
      <c r="BS141" s="13">
        <f ca="1">'13年1-9支出明细'!AC136/9*12</f>
        <v>0</v>
      </c>
      <c r="BT141" s="13">
        <f t="shared" si="373"/>
        <v>0</v>
      </c>
      <c r="BU141" s="43">
        <f t="shared" si="308"/>
        <v>0</v>
      </c>
      <c r="BV141" s="12">
        <f t="shared" ref="BV141:BV188" si="411">BY141+CB141+CC141</f>
        <v>0</v>
      </c>
      <c r="BW141" s="30">
        <f t="shared" si="374"/>
        <v>0</v>
      </c>
      <c r="BX141" s="43">
        <f t="shared" si="309"/>
        <v>0</v>
      </c>
      <c r="BY141" s="13">
        <f ca="1">'13年1-9支出明细'!AE136/9*12</f>
        <v>0</v>
      </c>
      <c r="BZ141" s="13">
        <f t="shared" si="375"/>
        <v>0</v>
      </c>
      <c r="CA141" s="43">
        <f t="shared" si="310"/>
        <v>0</v>
      </c>
      <c r="CB141" s="13">
        <f ca="1">'13年1-9支出明细'!AF136/9*12</f>
        <v>0</v>
      </c>
      <c r="CC141" s="13">
        <f ca="1">Sheet2!BP135+Sheet2!ET135</f>
        <v>0</v>
      </c>
      <c r="CD141" s="13">
        <f t="shared" si="376"/>
        <v>0</v>
      </c>
      <c r="CE141" s="43">
        <f t="shared" si="311"/>
        <v>0</v>
      </c>
      <c r="CF141" s="12">
        <f t="shared" si="312"/>
        <v>0</v>
      </c>
      <c r="CG141" s="30">
        <f t="shared" si="377"/>
        <v>0</v>
      </c>
      <c r="CH141" s="43">
        <f t="shared" si="313"/>
        <v>0</v>
      </c>
      <c r="CI141" s="13">
        <f ca="1">'13年1-9支出明细'!AI136/9*12</f>
        <v>0</v>
      </c>
      <c r="CJ141" s="13">
        <f t="shared" si="378"/>
        <v>0</v>
      </c>
      <c r="CK141" s="43">
        <f t="shared" si="314"/>
        <v>0</v>
      </c>
      <c r="CL141" s="13">
        <f ca="1">'13年1-9支出明细'!AJ136/9*12</f>
        <v>0</v>
      </c>
      <c r="CM141" s="13">
        <f t="shared" si="379"/>
        <v>0</v>
      </c>
      <c r="CN141" s="43">
        <f t="shared" si="315"/>
        <v>0</v>
      </c>
      <c r="CO141" s="13">
        <f ca="1">'13年1-9支出明细'!AK136/9*12</f>
        <v>0</v>
      </c>
      <c r="CP141" s="13">
        <f t="shared" si="380"/>
        <v>0</v>
      </c>
      <c r="CQ141" s="43">
        <f t="shared" si="316"/>
        <v>0</v>
      </c>
      <c r="CR141" s="13">
        <f ca="1">'13年1-9支出明细'!AL136/9*12</f>
        <v>0</v>
      </c>
      <c r="CS141" s="13">
        <f t="shared" si="381"/>
        <v>0</v>
      </c>
      <c r="CT141" s="43">
        <f t="shared" si="317"/>
        <v>0</v>
      </c>
      <c r="CU141" s="13">
        <f ca="1">'13年1-9支出明细'!AM136/9*12</f>
        <v>0</v>
      </c>
      <c r="CV141" s="13">
        <f t="shared" si="382"/>
        <v>0</v>
      </c>
      <c r="CW141" s="43">
        <f t="shared" si="318"/>
        <v>0</v>
      </c>
      <c r="CX141" s="13">
        <f ca="1">'13年1-9支出明细'!AN136/9*12</f>
        <v>0</v>
      </c>
      <c r="CY141" s="13">
        <f t="shared" si="383"/>
        <v>0</v>
      </c>
      <c r="CZ141" s="14">
        <f t="shared" si="319"/>
        <v>0</v>
      </c>
      <c r="DA141" s="43">
        <f t="shared" si="320"/>
        <v>0</v>
      </c>
      <c r="DB141" s="13">
        <f ca="1">'13年1-9支出明细'!AP136/9*12</f>
        <v>0</v>
      </c>
      <c r="DC141" s="13">
        <f t="shared" si="384"/>
        <v>0</v>
      </c>
      <c r="DD141" s="43">
        <f t="shared" si="321"/>
        <v>0</v>
      </c>
      <c r="DE141" s="13">
        <f ca="1">'13年1-9支出明细'!AQ136/9*12</f>
        <v>0</v>
      </c>
      <c r="DF141" s="13">
        <f t="shared" si="385"/>
        <v>0</v>
      </c>
      <c r="DG141" s="43">
        <f t="shared" si="322"/>
        <v>0</v>
      </c>
      <c r="DH141" s="13">
        <f ca="1">'13年1-9支出明细'!AR136/9*12</f>
        <v>0</v>
      </c>
      <c r="DI141" s="13">
        <f ca="1">Sheet2!DK135+Sheet2!AH135</f>
        <v>0</v>
      </c>
      <c r="DJ141" s="13"/>
      <c r="DK141" s="43">
        <f t="shared" si="323"/>
        <v>0</v>
      </c>
      <c r="DL141" s="13">
        <f ca="1">'13年1-9支出明细'!AT136/9*12</f>
        <v>0</v>
      </c>
      <c r="DM141" s="13">
        <f t="shared" si="386"/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43">
        <f t="shared" si="324"/>
        <v>0</v>
      </c>
      <c r="DV141" s="13">
        <f ca="1">'13年1-9支出明细'!BB136/9*12</f>
        <v>0</v>
      </c>
      <c r="DW141" s="13">
        <f t="shared" si="387"/>
        <v>0</v>
      </c>
      <c r="DX141" s="43">
        <f t="shared" si="325"/>
        <v>0</v>
      </c>
      <c r="DY141" s="13">
        <f ca="1">'13年1-9支出明细'!BC136/9*12</f>
        <v>0</v>
      </c>
      <c r="DZ141" s="13">
        <f t="shared" si="388"/>
        <v>0</v>
      </c>
      <c r="EA141" s="43">
        <f t="shared" si="326"/>
        <v>0</v>
      </c>
      <c r="EB141" s="13">
        <f ca="1">'13年1-9支出明细'!BD136/9*12</f>
        <v>0</v>
      </c>
      <c r="EC141" s="13">
        <f t="shared" si="389"/>
        <v>0</v>
      </c>
      <c r="ED141" s="43">
        <f t="shared" si="327"/>
        <v>0</v>
      </c>
      <c r="EE141" s="13">
        <f ca="1">'13年1-9支出明细'!BE136/9*12</f>
        <v>0</v>
      </c>
      <c r="EF141" s="13">
        <f t="shared" si="390"/>
        <v>0</v>
      </c>
      <c r="EG141" s="13">
        <v>0</v>
      </c>
      <c r="EH141" s="43">
        <f t="shared" si="328"/>
        <v>0</v>
      </c>
      <c r="EI141" s="13">
        <f ca="1">'13年1-9支出明细'!BG136/9*12</f>
        <v>0</v>
      </c>
      <c r="EJ141" s="13">
        <f t="shared" si="391"/>
        <v>0</v>
      </c>
      <c r="EK141" s="43">
        <f t="shared" si="329"/>
        <v>0</v>
      </c>
      <c r="EL141" s="13">
        <f ca="1">'13年1-9支出明细'!BH136/9*12</f>
        <v>0</v>
      </c>
      <c r="EM141" s="13">
        <f t="shared" si="392"/>
        <v>0</v>
      </c>
      <c r="EN141" s="43">
        <f t="shared" si="330"/>
        <v>0</v>
      </c>
      <c r="EO141" s="13">
        <f ca="1">'13年1-9支出明细'!BI136/9*12</f>
        <v>0</v>
      </c>
      <c r="EP141" s="13">
        <f t="shared" si="393"/>
        <v>0</v>
      </c>
      <c r="EQ141" s="43">
        <f t="shared" si="331"/>
        <v>0</v>
      </c>
      <c r="ER141" s="13">
        <f ca="1">'13年1-9支出明细'!BJ136/9*12</f>
        <v>0</v>
      </c>
      <c r="ES141" s="13">
        <f t="shared" si="394"/>
        <v>0</v>
      </c>
      <c r="ET141" s="43">
        <f t="shared" si="332"/>
        <v>0</v>
      </c>
      <c r="EU141" s="13">
        <f ca="1">'13年1-9支出明细'!BK136/9*12</f>
        <v>0</v>
      </c>
      <c r="EV141" s="13">
        <f t="shared" si="395"/>
        <v>0</v>
      </c>
      <c r="EW141" s="43">
        <f t="shared" si="333"/>
        <v>0</v>
      </c>
      <c r="EX141" s="13">
        <f ca="1">'13年1-9支出明细'!BL136/9*12</f>
        <v>0</v>
      </c>
      <c r="EY141" s="13">
        <f t="shared" si="396"/>
        <v>0</v>
      </c>
      <c r="EZ141" s="43">
        <f t="shared" si="334"/>
        <v>0</v>
      </c>
      <c r="FA141" s="13">
        <f ca="1">'13年1-9支出明细'!BM136/9*12</f>
        <v>0</v>
      </c>
      <c r="FB141" s="13">
        <f t="shared" si="397"/>
        <v>0</v>
      </c>
      <c r="FC141" s="43">
        <f t="shared" si="335"/>
        <v>0</v>
      </c>
      <c r="FD141" s="13">
        <f ca="1">'13年1-9支出明细'!BN136/9*12</f>
        <v>0</v>
      </c>
      <c r="FE141" s="13">
        <f ca="1">Sheet2!EX135+Sheet2!BF135</f>
        <v>0</v>
      </c>
      <c r="FF141" s="13">
        <f t="shared" si="398"/>
        <v>0</v>
      </c>
      <c r="FG141" s="43">
        <f t="shared" si="336"/>
        <v>0</v>
      </c>
      <c r="FH141" s="13">
        <f ca="1">'13年1-9支出明细'!BP136/9*12</f>
        <v>0</v>
      </c>
      <c r="FI141" s="13">
        <f t="shared" si="399"/>
        <v>0</v>
      </c>
      <c r="FJ141" s="43">
        <f t="shared" si="337"/>
        <v>0</v>
      </c>
      <c r="FK141" s="13">
        <f ca="1">'13年1-9支出明细'!BQ136/9*12</f>
        <v>0</v>
      </c>
      <c r="FL141" s="13">
        <f t="shared" si="400"/>
        <v>0</v>
      </c>
      <c r="FM141" s="43">
        <f t="shared" si="338"/>
        <v>0</v>
      </c>
      <c r="FN141" s="13">
        <f ca="1">'13年1-9支出明细'!BR136/9*12</f>
        <v>0</v>
      </c>
      <c r="FO141" s="13">
        <f ca="1">Sheet2!FC51+Sheet2!BJ51</f>
        <v>0</v>
      </c>
      <c r="FP141" s="13"/>
      <c r="FQ141" s="43"/>
      <c r="FR141" s="13">
        <f ca="1">'13年1-9支出明细'!BT136/9*12</f>
        <v>0</v>
      </c>
      <c r="FS141" s="13">
        <f t="shared" si="401"/>
        <v>0</v>
      </c>
      <c r="FT141" s="43">
        <f t="shared" si="339"/>
        <v>0</v>
      </c>
      <c r="FU141" s="12">
        <f ca="1">'13年1-9支出明细'!BU136/9*12</f>
        <v>97.200000000000017</v>
      </c>
      <c r="FV141" s="12">
        <f t="shared" si="402"/>
        <v>118.23425462468128</v>
      </c>
      <c r="FW141" s="43">
        <f t="shared" si="340"/>
        <v>3.3594955872493194E-6</v>
      </c>
      <c r="FX141" s="12">
        <f ca="1">'13年1-9支出明细'!BV136/9*12</f>
        <v>0</v>
      </c>
      <c r="FY141" s="12">
        <f t="shared" si="403"/>
        <v>0</v>
      </c>
      <c r="FZ141" s="43">
        <f t="shared" si="341"/>
        <v>0</v>
      </c>
      <c r="GA141" s="12">
        <f ca="1">'13年1-9支出明细'!BW136/9*12</f>
        <v>0</v>
      </c>
      <c r="GB141" s="12">
        <f t="shared" si="404"/>
        <v>0</v>
      </c>
      <c r="GC141" s="43">
        <f t="shared" si="342"/>
        <v>0</v>
      </c>
      <c r="GD141" s="12">
        <f ca="1">'13年1-9支出明细'!BX136/9*12</f>
        <v>0</v>
      </c>
      <c r="GE141" s="12">
        <f t="shared" si="405"/>
        <v>0</v>
      </c>
      <c r="GF141" s="43">
        <f t="shared" si="343"/>
        <v>0</v>
      </c>
      <c r="GG141" s="27">
        <f t="shared" si="344"/>
        <v>0</v>
      </c>
      <c r="GH141" s="27">
        <f t="shared" si="406"/>
        <v>0</v>
      </c>
      <c r="GI141" s="43">
        <f t="shared" si="345"/>
        <v>0</v>
      </c>
      <c r="GJ141" s="13">
        <f ca="1">'13年1-9支出明细'!BZ136/9*12</f>
        <v>0</v>
      </c>
      <c r="GK141" s="13">
        <f t="shared" si="407"/>
        <v>0</v>
      </c>
      <c r="GL141" s="43">
        <f t="shared" si="346"/>
        <v>0</v>
      </c>
      <c r="GM141" s="13">
        <f ca="1">'13年1-9支出明细'!CA136/9*12</f>
        <v>0</v>
      </c>
      <c r="GN141" s="13">
        <f t="shared" si="408"/>
        <v>0</v>
      </c>
      <c r="GO141" s="43">
        <f t="shared" si="347"/>
        <v>0</v>
      </c>
      <c r="GP141" s="13">
        <f ca="1">'13年1-9支出明细'!CB136/9*12</f>
        <v>0</v>
      </c>
      <c r="GQ141" s="13"/>
      <c r="GR141" s="40"/>
      <c r="GS141" s="13">
        <f ca="1">'13年1-9支出明细'!CC136/9*12</f>
        <v>0</v>
      </c>
      <c r="GT141" s="13">
        <f t="shared" si="409"/>
        <v>0</v>
      </c>
      <c r="GU141" s="43">
        <f t="shared" si="348"/>
        <v>0</v>
      </c>
      <c r="GV141" s="13">
        <f ca="1">'13年1-9支出明细'!CD136/9*12</f>
        <v>0</v>
      </c>
      <c r="GW141" s="13">
        <f t="shared" si="410"/>
        <v>0</v>
      </c>
      <c r="GX141" s="56">
        <f t="shared" si="349"/>
        <v>0</v>
      </c>
    </row>
    <row r="142" spans="1:206">
      <c r="A142" s="18">
        <v>41806</v>
      </c>
      <c r="B142" s="3" t="s">
        <v>613</v>
      </c>
      <c r="C142" s="3" t="s">
        <v>431</v>
      </c>
      <c r="D142" s="12">
        <f t="shared" si="278"/>
        <v>25061.62</v>
      </c>
      <c r="E142" s="12">
        <f t="shared" si="279"/>
        <v>0</v>
      </c>
      <c r="F142" s="13">
        <v>0</v>
      </c>
      <c r="G142" s="26">
        <f t="shared" si="350"/>
        <v>0</v>
      </c>
      <c r="H142" s="40">
        <f t="shared" si="351"/>
        <v>0</v>
      </c>
      <c r="I142" s="13">
        <v>0</v>
      </c>
      <c r="J142" s="13">
        <f t="shared" si="352"/>
        <v>0</v>
      </c>
      <c r="K142" s="40">
        <f t="shared" si="288"/>
        <v>0</v>
      </c>
      <c r="L142" s="13">
        <v>0</v>
      </c>
      <c r="M142" s="13">
        <f t="shared" si="353"/>
        <v>0</v>
      </c>
      <c r="N142" s="40">
        <f t="shared" si="289"/>
        <v>0</v>
      </c>
      <c r="O142" s="13">
        <f ca="1">'13年1-9支出明细'!I137/9*12</f>
        <v>0</v>
      </c>
      <c r="P142" s="13">
        <v>0</v>
      </c>
      <c r="Q142" s="13">
        <f t="shared" si="354"/>
        <v>0</v>
      </c>
      <c r="R142" s="43">
        <f t="shared" si="290"/>
        <v>0</v>
      </c>
      <c r="S142" s="13">
        <f ca="1">'13年1-9支出明细'!K137/9*12</f>
        <v>0</v>
      </c>
      <c r="T142" s="13">
        <f t="shared" si="355"/>
        <v>0</v>
      </c>
      <c r="U142" s="43">
        <f t="shared" si="291"/>
        <v>0</v>
      </c>
      <c r="V142" s="13">
        <f ca="1">'13年1-9支出明细'!L137/9*12</f>
        <v>0</v>
      </c>
      <c r="W142" s="13">
        <f t="shared" si="356"/>
        <v>0</v>
      </c>
      <c r="X142" s="43">
        <f t="shared" si="292"/>
        <v>0</v>
      </c>
      <c r="Y142" s="13">
        <f ca="1">'13年1-9支出明细'!M137/9*12</f>
        <v>0</v>
      </c>
      <c r="Z142" s="13">
        <f t="shared" si="357"/>
        <v>0</v>
      </c>
      <c r="AA142" s="43">
        <f t="shared" si="293"/>
        <v>0</v>
      </c>
      <c r="AB142" s="13">
        <f ca="1">'13年1-9支出明细'!N137/9*12</f>
        <v>0</v>
      </c>
      <c r="AC142" s="13">
        <f t="shared" si="358"/>
        <v>0</v>
      </c>
      <c r="AD142" s="43">
        <f t="shared" si="294"/>
        <v>0</v>
      </c>
      <c r="AE142" s="13">
        <f ca="1">'13年1-9支出明细'!O137/9*12</f>
        <v>0</v>
      </c>
      <c r="AF142" s="13">
        <f t="shared" si="359"/>
        <v>0</v>
      </c>
      <c r="AG142" s="43">
        <f t="shared" si="295"/>
        <v>0</v>
      </c>
      <c r="AH142" s="13">
        <f ca="1">'13年1-9支出明细'!P137/9*12</f>
        <v>0</v>
      </c>
      <c r="AI142" s="13">
        <f t="shared" si="360"/>
        <v>0</v>
      </c>
      <c r="AJ142" s="43">
        <f t="shared" si="296"/>
        <v>0</v>
      </c>
      <c r="AK142" s="13">
        <f ca="1">'13年1-9支出明细'!Q137/9*12</f>
        <v>0</v>
      </c>
      <c r="AL142" s="13">
        <f t="shared" si="361"/>
        <v>0</v>
      </c>
      <c r="AM142" s="43">
        <f t="shared" si="297"/>
        <v>0</v>
      </c>
      <c r="AN142" s="13">
        <f ca="1">'13年1-9支出明细'!R137/9*12</f>
        <v>0</v>
      </c>
      <c r="AO142" s="13">
        <f t="shared" si="362"/>
        <v>0</v>
      </c>
      <c r="AP142" s="43">
        <f t="shared" si="298"/>
        <v>0</v>
      </c>
      <c r="AQ142" s="13">
        <f ca="1">'13年1-9支出明细'!S137/9*12</f>
        <v>0</v>
      </c>
      <c r="AR142" s="13">
        <f t="shared" si="363"/>
        <v>0</v>
      </c>
      <c r="AS142" s="43">
        <f t="shared" si="299"/>
        <v>0</v>
      </c>
      <c r="AT142" s="12">
        <f t="shared" si="364"/>
        <v>24226.42</v>
      </c>
      <c r="AU142" s="31">
        <f t="shared" si="365"/>
        <v>29469.060811980155</v>
      </c>
      <c r="AV142" s="43">
        <f t="shared" si="300"/>
        <v>2.3206534350356993E-4</v>
      </c>
      <c r="AW142" s="13">
        <f ca="1">'13年1-9支出明细'!U137/9*12</f>
        <v>0</v>
      </c>
      <c r="AX142" s="13">
        <f t="shared" si="366"/>
        <v>0</v>
      </c>
      <c r="AY142" s="43">
        <f t="shared" si="301"/>
        <v>0</v>
      </c>
      <c r="AZ142" s="13">
        <f ca="1">'13年1-9支出明细'!V137/9*12</f>
        <v>0</v>
      </c>
      <c r="BA142" s="13">
        <f t="shared" si="367"/>
        <v>0</v>
      </c>
      <c r="BB142" s="43">
        <f t="shared" si="302"/>
        <v>0</v>
      </c>
      <c r="BC142" s="13">
        <f ca="1">'13年1-9支出明细'!W137/9*12</f>
        <v>0</v>
      </c>
      <c r="BD142" s="13">
        <f t="shared" si="368"/>
        <v>0</v>
      </c>
      <c r="BE142" s="43">
        <f t="shared" si="303"/>
        <v>0</v>
      </c>
      <c r="BF142" s="13">
        <f ca="1">'13年1-9支出明细'!X137/9*12</f>
        <v>0</v>
      </c>
      <c r="BG142" s="13">
        <f t="shared" si="369"/>
        <v>0</v>
      </c>
      <c r="BH142" s="43">
        <f t="shared" si="304"/>
        <v>0</v>
      </c>
      <c r="BI142" s="13">
        <f ca="1">'13年1-9支出明细'!Y137/9*12</f>
        <v>0</v>
      </c>
      <c r="BJ142" s="13">
        <f t="shared" si="370"/>
        <v>0</v>
      </c>
      <c r="BK142" s="43">
        <f t="shared" si="305"/>
        <v>0</v>
      </c>
      <c r="BL142" s="13">
        <f ca="1">'13年1-9支出明细'!Z137/9*12</f>
        <v>0</v>
      </c>
      <c r="BM142" s="13">
        <f ca="1">Sheet2!EP136+Sheet2!V136</f>
        <v>24226.42</v>
      </c>
      <c r="BN142" s="13">
        <f t="shared" si="371"/>
        <v>0</v>
      </c>
      <c r="BO142" s="43">
        <f t="shared" si="306"/>
        <v>0</v>
      </c>
      <c r="BP142" s="13">
        <f ca="1">'13年1-9支出明细'!AB137/9*12</f>
        <v>32301.893333333333</v>
      </c>
      <c r="BQ142" s="13">
        <f t="shared" si="372"/>
        <v>39292.081082640208</v>
      </c>
      <c r="BR142" s="43">
        <f t="shared" si="307"/>
        <v>7.126400251893557E-3</v>
      </c>
      <c r="BS142" s="13">
        <f ca="1">'13年1-9支出明细'!AC137/9*12</f>
        <v>0</v>
      </c>
      <c r="BT142" s="13">
        <f t="shared" si="373"/>
        <v>0</v>
      </c>
      <c r="BU142" s="43">
        <f t="shared" si="308"/>
        <v>0</v>
      </c>
      <c r="BV142" s="12">
        <f t="shared" si="411"/>
        <v>0</v>
      </c>
      <c r="BW142" s="30">
        <f t="shared" si="374"/>
        <v>0</v>
      </c>
      <c r="BX142" s="43">
        <f t="shared" si="309"/>
        <v>0</v>
      </c>
      <c r="BY142" s="13">
        <f ca="1">'13年1-9支出明细'!AE137/9*12</f>
        <v>0</v>
      </c>
      <c r="BZ142" s="13">
        <f t="shared" si="375"/>
        <v>0</v>
      </c>
      <c r="CA142" s="43">
        <f t="shared" si="310"/>
        <v>0</v>
      </c>
      <c r="CB142" s="13">
        <f ca="1">'13年1-9支出明细'!AF137/9*12</f>
        <v>0</v>
      </c>
      <c r="CC142" s="13">
        <f ca="1">Sheet2!BP136+Sheet2!ET136</f>
        <v>0</v>
      </c>
      <c r="CD142" s="13">
        <f t="shared" si="376"/>
        <v>0</v>
      </c>
      <c r="CE142" s="43">
        <f t="shared" si="311"/>
        <v>0</v>
      </c>
      <c r="CF142" s="12">
        <f t="shared" si="312"/>
        <v>0</v>
      </c>
      <c r="CG142" s="30">
        <f t="shared" si="377"/>
        <v>0</v>
      </c>
      <c r="CH142" s="43">
        <f t="shared" si="313"/>
        <v>0</v>
      </c>
      <c r="CI142" s="13">
        <f ca="1">'13年1-9支出明细'!AI137/9*12</f>
        <v>0</v>
      </c>
      <c r="CJ142" s="13">
        <f t="shared" si="378"/>
        <v>0</v>
      </c>
      <c r="CK142" s="43">
        <f t="shared" si="314"/>
        <v>0</v>
      </c>
      <c r="CL142" s="13">
        <f ca="1">'13年1-9支出明细'!AJ137/9*12</f>
        <v>0</v>
      </c>
      <c r="CM142" s="13">
        <f t="shared" si="379"/>
        <v>0</v>
      </c>
      <c r="CN142" s="43">
        <f t="shared" si="315"/>
        <v>0</v>
      </c>
      <c r="CO142" s="13">
        <f ca="1">'13年1-9支出明细'!AK137/9*12</f>
        <v>0</v>
      </c>
      <c r="CP142" s="13">
        <f t="shared" si="380"/>
        <v>0</v>
      </c>
      <c r="CQ142" s="43">
        <f t="shared" si="316"/>
        <v>0</v>
      </c>
      <c r="CR142" s="13">
        <f ca="1">'13年1-9支出明细'!AL137/9*12</f>
        <v>0</v>
      </c>
      <c r="CS142" s="13">
        <f t="shared" si="381"/>
        <v>0</v>
      </c>
      <c r="CT142" s="43">
        <f t="shared" si="317"/>
        <v>0</v>
      </c>
      <c r="CU142" s="13">
        <f ca="1">'13年1-9支出明细'!AM137/9*12</f>
        <v>0</v>
      </c>
      <c r="CV142" s="13">
        <f t="shared" si="382"/>
        <v>0</v>
      </c>
      <c r="CW142" s="43">
        <f t="shared" si="318"/>
        <v>0</v>
      </c>
      <c r="CX142" s="13">
        <f ca="1">'13年1-9支出明细'!AN137/9*12</f>
        <v>0</v>
      </c>
      <c r="CY142" s="13">
        <f t="shared" si="383"/>
        <v>0</v>
      </c>
      <c r="CZ142" s="14">
        <f t="shared" si="319"/>
        <v>0</v>
      </c>
      <c r="DA142" s="43">
        <f t="shared" si="320"/>
        <v>0</v>
      </c>
      <c r="DB142" s="13">
        <f ca="1">'13年1-9支出明细'!AP137/9*12</f>
        <v>0</v>
      </c>
      <c r="DC142" s="13">
        <f t="shared" si="384"/>
        <v>0</v>
      </c>
      <c r="DD142" s="43">
        <f t="shared" si="321"/>
        <v>0</v>
      </c>
      <c r="DE142" s="13">
        <f ca="1">'13年1-9支出明细'!AQ137/9*12</f>
        <v>0</v>
      </c>
      <c r="DF142" s="13">
        <f t="shared" si="385"/>
        <v>0</v>
      </c>
      <c r="DG142" s="43">
        <f t="shared" si="322"/>
        <v>0</v>
      </c>
      <c r="DH142" s="13">
        <f ca="1">'13年1-9支出明细'!AR137/9*12</f>
        <v>0</v>
      </c>
      <c r="DI142" s="13">
        <f ca="1">Sheet2!DK136+Sheet2!AH136</f>
        <v>0</v>
      </c>
      <c r="DJ142" s="13"/>
      <c r="DK142" s="43">
        <f t="shared" si="323"/>
        <v>0</v>
      </c>
      <c r="DL142" s="13">
        <f ca="1">'13年1-9支出明细'!AT137/9*12</f>
        <v>0</v>
      </c>
      <c r="DM142" s="13">
        <f t="shared" si="386"/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43">
        <f t="shared" si="324"/>
        <v>0</v>
      </c>
      <c r="DV142" s="13">
        <f ca="1">'13年1-9支出明细'!BB137/9*12</f>
        <v>0</v>
      </c>
      <c r="DW142" s="13">
        <f t="shared" si="387"/>
        <v>0</v>
      </c>
      <c r="DX142" s="43">
        <f t="shared" si="325"/>
        <v>0</v>
      </c>
      <c r="DY142" s="13">
        <f ca="1">'13年1-9支出明细'!BC137/9*12</f>
        <v>0</v>
      </c>
      <c r="DZ142" s="13">
        <f t="shared" si="388"/>
        <v>0</v>
      </c>
      <c r="EA142" s="43">
        <f t="shared" si="326"/>
        <v>0</v>
      </c>
      <c r="EB142" s="13">
        <f ca="1">'13年1-9支出明细'!BD137/9*12</f>
        <v>0</v>
      </c>
      <c r="EC142" s="13">
        <f t="shared" si="389"/>
        <v>0</v>
      </c>
      <c r="ED142" s="43">
        <f t="shared" si="327"/>
        <v>0</v>
      </c>
      <c r="EE142" s="13">
        <f ca="1">'13年1-9支出明细'!BE137/9*12</f>
        <v>0</v>
      </c>
      <c r="EF142" s="13">
        <f t="shared" si="390"/>
        <v>0</v>
      </c>
      <c r="EG142" s="13">
        <v>0</v>
      </c>
      <c r="EH142" s="43">
        <f t="shared" si="328"/>
        <v>0</v>
      </c>
      <c r="EI142" s="13">
        <f ca="1">'13年1-9支出明细'!BG137/9*12</f>
        <v>0</v>
      </c>
      <c r="EJ142" s="13">
        <f t="shared" si="391"/>
        <v>0</v>
      </c>
      <c r="EK142" s="43">
        <f t="shared" si="329"/>
        <v>0</v>
      </c>
      <c r="EL142" s="13">
        <f ca="1">'13年1-9支出明细'!BH137/9*12</f>
        <v>0</v>
      </c>
      <c r="EM142" s="13">
        <f t="shared" si="392"/>
        <v>0</v>
      </c>
      <c r="EN142" s="43">
        <f t="shared" si="330"/>
        <v>0</v>
      </c>
      <c r="EO142" s="13">
        <f ca="1">'13年1-9支出明细'!BI137/9*12</f>
        <v>0</v>
      </c>
      <c r="EP142" s="13">
        <f t="shared" si="393"/>
        <v>0</v>
      </c>
      <c r="EQ142" s="43">
        <f t="shared" si="331"/>
        <v>0</v>
      </c>
      <c r="ER142" s="13">
        <f ca="1">'13年1-9支出明细'!BJ137/9*12</f>
        <v>0</v>
      </c>
      <c r="ES142" s="13">
        <f t="shared" si="394"/>
        <v>0</v>
      </c>
      <c r="ET142" s="43">
        <f t="shared" si="332"/>
        <v>0</v>
      </c>
      <c r="EU142" s="13">
        <f ca="1">'13年1-9支出明细'!BK137/9*12</f>
        <v>0</v>
      </c>
      <c r="EV142" s="13">
        <f t="shared" si="395"/>
        <v>0</v>
      </c>
      <c r="EW142" s="43">
        <f t="shared" si="333"/>
        <v>0</v>
      </c>
      <c r="EX142" s="13">
        <f ca="1">'13年1-9支出明细'!BL137/9*12</f>
        <v>0</v>
      </c>
      <c r="EY142" s="13">
        <f t="shared" si="396"/>
        <v>0</v>
      </c>
      <c r="EZ142" s="43">
        <f t="shared" si="334"/>
        <v>0</v>
      </c>
      <c r="FA142" s="13">
        <f ca="1">'13年1-9支出明细'!BM137/9*12</f>
        <v>0</v>
      </c>
      <c r="FB142" s="13">
        <f t="shared" si="397"/>
        <v>0</v>
      </c>
      <c r="FC142" s="43">
        <f t="shared" si="335"/>
        <v>0</v>
      </c>
      <c r="FD142" s="13">
        <f ca="1">'13年1-9支出明细'!BN137/9*12</f>
        <v>0</v>
      </c>
      <c r="FE142" s="13">
        <f ca="1">Sheet2!EX136+Sheet2!BF136</f>
        <v>0</v>
      </c>
      <c r="FF142" s="13">
        <f t="shared" si="398"/>
        <v>0</v>
      </c>
      <c r="FG142" s="43">
        <f t="shared" si="336"/>
        <v>0</v>
      </c>
      <c r="FH142" s="13">
        <f ca="1">'13年1-9支出明细'!BP137/9*12</f>
        <v>0</v>
      </c>
      <c r="FI142" s="13">
        <f t="shared" si="399"/>
        <v>0</v>
      </c>
      <c r="FJ142" s="43">
        <f t="shared" si="337"/>
        <v>0</v>
      </c>
      <c r="FK142" s="13">
        <f ca="1">'13年1-9支出明细'!BQ137/9*12</f>
        <v>0</v>
      </c>
      <c r="FL142" s="13">
        <f t="shared" si="400"/>
        <v>0</v>
      </c>
      <c r="FM142" s="43">
        <f t="shared" si="338"/>
        <v>0</v>
      </c>
      <c r="FN142" s="13">
        <f ca="1">'13年1-9支出明细'!BR137/9*12</f>
        <v>0</v>
      </c>
      <c r="FO142" s="13">
        <f ca="1">Sheet2!FC52+Sheet2!BJ52</f>
        <v>0</v>
      </c>
      <c r="FP142" s="13"/>
      <c r="FQ142" s="43"/>
      <c r="FR142" s="13">
        <f ca="1">'13年1-9支出明细'!BT137/9*12</f>
        <v>0</v>
      </c>
      <c r="FS142" s="13">
        <f t="shared" si="401"/>
        <v>0</v>
      </c>
      <c r="FT142" s="43">
        <f t="shared" si="339"/>
        <v>0</v>
      </c>
      <c r="FU142" s="12">
        <f ca="1">'13年1-9支出明细'!BU137/9*12</f>
        <v>835.2</v>
      </c>
      <c r="FV142" s="12">
        <f t="shared" si="402"/>
        <v>1015.9387804787427</v>
      </c>
      <c r="FW142" s="43">
        <f t="shared" si="340"/>
        <v>2.8866776897846E-5</v>
      </c>
      <c r="FX142" s="12">
        <f ca="1">'13年1-9支出明细'!BV137/9*12</f>
        <v>0</v>
      </c>
      <c r="FY142" s="12">
        <f t="shared" si="403"/>
        <v>0</v>
      </c>
      <c r="FZ142" s="43">
        <f t="shared" si="341"/>
        <v>0</v>
      </c>
      <c r="GA142" s="12">
        <f ca="1">'13年1-9支出明细'!BW137/9*12</f>
        <v>0</v>
      </c>
      <c r="GB142" s="12">
        <f t="shared" si="404"/>
        <v>0</v>
      </c>
      <c r="GC142" s="43">
        <f t="shared" si="342"/>
        <v>0</v>
      </c>
      <c r="GD142" s="12">
        <f ca="1">'13年1-9支出明细'!BX137/9*12</f>
        <v>0</v>
      </c>
      <c r="GE142" s="12">
        <f t="shared" si="405"/>
        <v>0</v>
      </c>
      <c r="GF142" s="43">
        <f t="shared" si="343"/>
        <v>0</v>
      </c>
      <c r="GG142" s="27">
        <f t="shared" si="344"/>
        <v>0</v>
      </c>
      <c r="GH142" s="27">
        <f t="shared" si="406"/>
        <v>0</v>
      </c>
      <c r="GI142" s="43">
        <f t="shared" si="345"/>
        <v>0</v>
      </c>
      <c r="GJ142" s="13">
        <f ca="1">'13年1-9支出明细'!BZ137/9*12</f>
        <v>0</v>
      </c>
      <c r="GK142" s="13">
        <f t="shared" si="407"/>
        <v>0</v>
      </c>
      <c r="GL142" s="43">
        <f t="shared" si="346"/>
        <v>0</v>
      </c>
      <c r="GM142" s="13">
        <f ca="1">'13年1-9支出明细'!CA137/9*12</f>
        <v>0</v>
      </c>
      <c r="GN142" s="13">
        <f t="shared" si="408"/>
        <v>0</v>
      </c>
      <c r="GO142" s="43">
        <f t="shared" si="347"/>
        <v>0</v>
      </c>
      <c r="GP142" s="13">
        <f ca="1">'13年1-9支出明细'!CB137/9*12</f>
        <v>0</v>
      </c>
      <c r="GQ142" s="13"/>
      <c r="GR142" s="40"/>
      <c r="GS142" s="13">
        <f ca="1">'13年1-9支出明细'!CC137/9*12</f>
        <v>0</v>
      </c>
      <c r="GT142" s="13">
        <f t="shared" si="409"/>
        <v>0</v>
      </c>
      <c r="GU142" s="43">
        <f t="shared" si="348"/>
        <v>0</v>
      </c>
      <c r="GV142" s="13">
        <f ca="1">'13年1-9支出明细'!CD137/9*12</f>
        <v>0</v>
      </c>
      <c r="GW142" s="13">
        <f t="shared" si="410"/>
        <v>0</v>
      </c>
      <c r="GX142" s="56">
        <f t="shared" si="349"/>
        <v>0</v>
      </c>
    </row>
    <row r="143" spans="1:206" hidden="1">
      <c r="A143" s="18">
        <v>41807</v>
      </c>
      <c r="B143" s="3" t="s">
        <v>614</v>
      </c>
      <c r="C143" s="3" t="s">
        <v>432</v>
      </c>
      <c r="D143" s="12">
        <f t="shared" si="278"/>
        <v>0</v>
      </c>
      <c r="E143" s="12">
        <f t="shared" si="279"/>
        <v>0</v>
      </c>
      <c r="F143" s="13">
        <v>0</v>
      </c>
      <c r="G143" s="26">
        <f t="shared" si="350"/>
        <v>0</v>
      </c>
      <c r="H143" s="40">
        <f t="shared" si="351"/>
        <v>0</v>
      </c>
      <c r="I143" s="13">
        <v>0</v>
      </c>
      <c r="J143" s="13">
        <f t="shared" si="352"/>
        <v>0</v>
      </c>
      <c r="K143" s="40">
        <f t="shared" si="288"/>
        <v>0</v>
      </c>
      <c r="L143" s="13">
        <v>0</v>
      </c>
      <c r="M143" s="13">
        <f t="shared" si="353"/>
        <v>0</v>
      </c>
      <c r="N143" s="40">
        <f t="shared" si="289"/>
        <v>0</v>
      </c>
      <c r="O143" s="13">
        <f ca="1">'13年1-9支出明细'!I138/9*12</f>
        <v>0</v>
      </c>
      <c r="P143" s="13">
        <v>0</v>
      </c>
      <c r="Q143" s="13">
        <f t="shared" si="354"/>
        <v>0</v>
      </c>
      <c r="R143" s="43">
        <f t="shared" si="290"/>
        <v>0</v>
      </c>
      <c r="S143" s="13">
        <f ca="1">'13年1-9支出明细'!K138/9*12</f>
        <v>0</v>
      </c>
      <c r="T143" s="13">
        <f t="shared" si="355"/>
        <v>0</v>
      </c>
      <c r="U143" s="43">
        <f t="shared" si="291"/>
        <v>0</v>
      </c>
      <c r="V143" s="13">
        <f ca="1">'13年1-9支出明细'!L138/9*12</f>
        <v>0</v>
      </c>
      <c r="W143" s="13">
        <f t="shared" si="356"/>
        <v>0</v>
      </c>
      <c r="X143" s="43">
        <f t="shared" si="292"/>
        <v>0</v>
      </c>
      <c r="Y143" s="13">
        <f ca="1">'13年1-9支出明细'!M138/9*12</f>
        <v>0</v>
      </c>
      <c r="Z143" s="13">
        <f t="shared" si="357"/>
        <v>0</v>
      </c>
      <c r="AA143" s="43">
        <f t="shared" si="293"/>
        <v>0</v>
      </c>
      <c r="AB143" s="13">
        <f ca="1">'13年1-9支出明细'!N138/9*12</f>
        <v>0</v>
      </c>
      <c r="AC143" s="13">
        <f t="shared" si="358"/>
        <v>0</v>
      </c>
      <c r="AD143" s="43">
        <f t="shared" si="294"/>
        <v>0</v>
      </c>
      <c r="AE143" s="13">
        <f ca="1">'13年1-9支出明细'!O138/9*12</f>
        <v>0</v>
      </c>
      <c r="AF143" s="13">
        <f t="shared" si="359"/>
        <v>0</v>
      </c>
      <c r="AG143" s="43">
        <f t="shared" si="295"/>
        <v>0</v>
      </c>
      <c r="AH143" s="13">
        <f ca="1">'13年1-9支出明细'!P138/9*12</f>
        <v>0</v>
      </c>
      <c r="AI143" s="13">
        <f t="shared" si="360"/>
        <v>0</v>
      </c>
      <c r="AJ143" s="43">
        <f t="shared" si="296"/>
        <v>0</v>
      </c>
      <c r="AK143" s="13">
        <f ca="1">'13年1-9支出明细'!Q138/9*12</f>
        <v>0</v>
      </c>
      <c r="AL143" s="13">
        <f t="shared" si="361"/>
        <v>0</v>
      </c>
      <c r="AM143" s="43">
        <f t="shared" si="297"/>
        <v>0</v>
      </c>
      <c r="AN143" s="13">
        <f ca="1">'13年1-9支出明细'!R138/9*12</f>
        <v>0</v>
      </c>
      <c r="AO143" s="13">
        <f t="shared" si="362"/>
        <v>0</v>
      </c>
      <c r="AP143" s="43">
        <f t="shared" si="298"/>
        <v>0</v>
      </c>
      <c r="AQ143" s="13">
        <f ca="1">'13年1-9支出明细'!S138/9*12</f>
        <v>0</v>
      </c>
      <c r="AR143" s="13">
        <f t="shared" si="363"/>
        <v>0</v>
      </c>
      <c r="AS143" s="43">
        <f t="shared" si="299"/>
        <v>0</v>
      </c>
      <c r="AT143" s="12">
        <f t="shared" si="364"/>
        <v>0</v>
      </c>
      <c r="AU143" s="31">
        <f t="shared" si="365"/>
        <v>0</v>
      </c>
      <c r="AV143" s="43">
        <f t="shared" si="300"/>
        <v>0</v>
      </c>
      <c r="AW143" s="13">
        <f ca="1">'13年1-9支出明细'!U138/9*12</f>
        <v>0</v>
      </c>
      <c r="AX143" s="13">
        <f t="shared" si="366"/>
        <v>0</v>
      </c>
      <c r="AY143" s="43">
        <f t="shared" si="301"/>
        <v>0</v>
      </c>
      <c r="AZ143" s="13">
        <f ca="1">'13年1-9支出明细'!V138/9*12</f>
        <v>0</v>
      </c>
      <c r="BA143" s="13">
        <f t="shared" si="367"/>
        <v>0</v>
      </c>
      <c r="BB143" s="43">
        <f t="shared" si="302"/>
        <v>0</v>
      </c>
      <c r="BC143" s="13">
        <f ca="1">'13年1-9支出明细'!W138/9*12</f>
        <v>0</v>
      </c>
      <c r="BD143" s="13">
        <f t="shared" si="368"/>
        <v>0</v>
      </c>
      <c r="BE143" s="43">
        <f t="shared" si="303"/>
        <v>0</v>
      </c>
      <c r="BF143" s="13">
        <f ca="1">'13年1-9支出明细'!X138/9*12</f>
        <v>0</v>
      </c>
      <c r="BG143" s="13">
        <f t="shared" si="369"/>
        <v>0</v>
      </c>
      <c r="BH143" s="43">
        <f t="shared" si="304"/>
        <v>0</v>
      </c>
      <c r="BI143" s="13">
        <f ca="1">'13年1-9支出明细'!Y138/9*12</f>
        <v>0</v>
      </c>
      <c r="BJ143" s="13">
        <f t="shared" si="370"/>
        <v>0</v>
      </c>
      <c r="BK143" s="43">
        <f t="shared" si="305"/>
        <v>0</v>
      </c>
      <c r="BL143" s="13">
        <f ca="1">'13年1-9支出明细'!Z138/9*12</f>
        <v>0</v>
      </c>
      <c r="BM143" s="13">
        <f ca="1">Sheet2!EP137+Sheet2!V137</f>
        <v>0</v>
      </c>
      <c r="BN143" s="13">
        <f t="shared" si="371"/>
        <v>0</v>
      </c>
      <c r="BO143" s="43">
        <f t="shared" si="306"/>
        <v>0</v>
      </c>
      <c r="BP143" s="13">
        <f ca="1">'13年1-9支出明细'!AB138/9*12</f>
        <v>0</v>
      </c>
      <c r="BQ143" s="13">
        <f t="shared" si="372"/>
        <v>0</v>
      </c>
      <c r="BR143" s="43">
        <f t="shared" si="307"/>
        <v>0</v>
      </c>
      <c r="BS143" s="13">
        <f ca="1">'13年1-9支出明细'!AC138/9*12</f>
        <v>0</v>
      </c>
      <c r="BT143" s="13">
        <f t="shared" si="373"/>
        <v>0</v>
      </c>
      <c r="BU143" s="43">
        <f t="shared" si="308"/>
        <v>0</v>
      </c>
      <c r="BV143" s="12">
        <f t="shared" si="411"/>
        <v>0</v>
      </c>
      <c r="BW143" s="30">
        <f t="shared" si="374"/>
        <v>0</v>
      </c>
      <c r="BX143" s="43">
        <f t="shared" si="309"/>
        <v>0</v>
      </c>
      <c r="BY143" s="13">
        <f ca="1">'13年1-9支出明细'!AE138/9*12</f>
        <v>0</v>
      </c>
      <c r="BZ143" s="13">
        <f t="shared" si="375"/>
        <v>0</v>
      </c>
      <c r="CA143" s="43">
        <f t="shared" si="310"/>
        <v>0</v>
      </c>
      <c r="CB143" s="13">
        <f ca="1">'13年1-9支出明细'!AF138/9*12</f>
        <v>0</v>
      </c>
      <c r="CC143" s="13">
        <f ca="1">Sheet2!BP137+Sheet2!ET137</f>
        <v>0</v>
      </c>
      <c r="CD143" s="13">
        <f t="shared" si="376"/>
        <v>0</v>
      </c>
      <c r="CE143" s="43">
        <f t="shared" si="311"/>
        <v>0</v>
      </c>
      <c r="CF143" s="12">
        <f t="shared" si="312"/>
        <v>0</v>
      </c>
      <c r="CG143" s="30">
        <f t="shared" si="377"/>
        <v>0</v>
      </c>
      <c r="CH143" s="43">
        <f t="shared" si="313"/>
        <v>0</v>
      </c>
      <c r="CI143" s="13">
        <f ca="1">'13年1-9支出明细'!AI138/9*12</f>
        <v>0</v>
      </c>
      <c r="CJ143" s="13">
        <f t="shared" si="378"/>
        <v>0</v>
      </c>
      <c r="CK143" s="43">
        <f t="shared" si="314"/>
        <v>0</v>
      </c>
      <c r="CL143" s="13">
        <f ca="1">'13年1-9支出明细'!AJ138/9*12</f>
        <v>0</v>
      </c>
      <c r="CM143" s="13">
        <f t="shared" si="379"/>
        <v>0</v>
      </c>
      <c r="CN143" s="43">
        <f t="shared" si="315"/>
        <v>0</v>
      </c>
      <c r="CO143" s="13">
        <f ca="1">'13年1-9支出明细'!AK138/9*12</f>
        <v>0</v>
      </c>
      <c r="CP143" s="13">
        <f t="shared" si="380"/>
        <v>0</v>
      </c>
      <c r="CQ143" s="43">
        <f t="shared" si="316"/>
        <v>0</v>
      </c>
      <c r="CR143" s="13">
        <f ca="1">'13年1-9支出明细'!AL138/9*12</f>
        <v>0</v>
      </c>
      <c r="CS143" s="13">
        <f t="shared" si="381"/>
        <v>0</v>
      </c>
      <c r="CT143" s="43">
        <f t="shared" si="317"/>
        <v>0</v>
      </c>
      <c r="CU143" s="13">
        <f ca="1">'13年1-9支出明细'!AM138/9*12</f>
        <v>0</v>
      </c>
      <c r="CV143" s="13">
        <f t="shared" si="382"/>
        <v>0</v>
      </c>
      <c r="CW143" s="43">
        <f t="shared" si="318"/>
        <v>0</v>
      </c>
      <c r="CX143" s="13">
        <f ca="1">'13年1-9支出明细'!AN138/9*12</f>
        <v>0</v>
      </c>
      <c r="CY143" s="13">
        <f t="shared" si="383"/>
        <v>0</v>
      </c>
      <c r="CZ143" s="14">
        <f t="shared" si="319"/>
        <v>0</v>
      </c>
      <c r="DA143" s="43">
        <f t="shared" si="320"/>
        <v>0</v>
      </c>
      <c r="DB143" s="13">
        <f ca="1">'13年1-9支出明细'!AP138/9*12</f>
        <v>0</v>
      </c>
      <c r="DC143" s="13">
        <f t="shared" si="384"/>
        <v>0</v>
      </c>
      <c r="DD143" s="43">
        <f t="shared" si="321"/>
        <v>0</v>
      </c>
      <c r="DE143" s="13">
        <f ca="1">'13年1-9支出明细'!AQ138/9*12</f>
        <v>0</v>
      </c>
      <c r="DF143" s="13">
        <f t="shared" si="385"/>
        <v>0</v>
      </c>
      <c r="DG143" s="43">
        <f t="shared" si="322"/>
        <v>0</v>
      </c>
      <c r="DH143" s="13">
        <f ca="1">'13年1-9支出明细'!AR138/9*12</f>
        <v>0</v>
      </c>
      <c r="DI143" s="13">
        <f ca="1">Sheet2!DK137+Sheet2!AH137</f>
        <v>0</v>
      </c>
      <c r="DJ143" s="13"/>
      <c r="DK143" s="43">
        <f t="shared" si="323"/>
        <v>0</v>
      </c>
      <c r="DL143" s="13">
        <f ca="1">'13年1-9支出明细'!AT138/9*12</f>
        <v>0</v>
      </c>
      <c r="DM143" s="13">
        <f t="shared" si="386"/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43">
        <f t="shared" si="324"/>
        <v>0</v>
      </c>
      <c r="DV143" s="13">
        <f ca="1">'13年1-9支出明细'!BB138/9*12</f>
        <v>0</v>
      </c>
      <c r="DW143" s="13">
        <f t="shared" si="387"/>
        <v>0</v>
      </c>
      <c r="DX143" s="43">
        <f t="shared" si="325"/>
        <v>0</v>
      </c>
      <c r="DY143" s="13">
        <f ca="1">'13年1-9支出明细'!BC138/9*12</f>
        <v>0</v>
      </c>
      <c r="DZ143" s="13">
        <f t="shared" si="388"/>
        <v>0</v>
      </c>
      <c r="EA143" s="43">
        <f t="shared" si="326"/>
        <v>0</v>
      </c>
      <c r="EB143" s="13">
        <f ca="1">'13年1-9支出明细'!BD138/9*12</f>
        <v>0</v>
      </c>
      <c r="EC143" s="13">
        <f t="shared" si="389"/>
        <v>0</v>
      </c>
      <c r="ED143" s="43">
        <f t="shared" si="327"/>
        <v>0</v>
      </c>
      <c r="EE143" s="13">
        <f ca="1">'13年1-9支出明细'!BE138/9*12</f>
        <v>0</v>
      </c>
      <c r="EF143" s="13">
        <f t="shared" si="390"/>
        <v>0</v>
      </c>
      <c r="EG143" s="13">
        <v>0</v>
      </c>
      <c r="EH143" s="43">
        <f t="shared" si="328"/>
        <v>0</v>
      </c>
      <c r="EI143" s="13">
        <f ca="1">'13年1-9支出明细'!BG138/9*12</f>
        <v>0</v>
      </c>
      <c r="EJ143" s="13">
        <f t="shared" si="391"/>
        <v>0</v>
      </c>
      <c r="EK143" s="43">
        <f t="shared" si="329"/>
        <v>0</v>
      </c>
      <c r="EL143" s="13">
        <f ca="1">'13年1-9支出明细'!BH138/9*12</f>
        <v>0</v>
      </c>
      <c r="EM143" s="13">
        <f t="shared" si="392"/>
        <v>0</v>
      </c>
      <c r="EN143" s="43">
        <f t="shared" si="330"/>
        <v>0</v>
      </c>
      <c r="EO143" s="13">
        <f ca="1">'13年1-9支出明细'!BI138/9*12</f>
        <v>0</v>
      </c>
      <c r="EP143" s="13">
        <f t="shared" si="393"/>
        <v>0</v>
      </c>
      <c r="EQ143" s="43">
        <f t="shared" si="331"/>
        <v>0</v>
      </c>
      <c r="ER143" s="13">
        <f ca="1">'13年1-9支出明细'!BJ138/9*12</f>
        <v>0</v>
      </c>
      <c r="ES143" s="13">
        <f t="shared" si="394"/>
        <v>0</v>
      </c>
      <c r="ET143" s="43">
        <f t="shared" si="332"/>
        <v>0</v>
      </c>
      <c r="EU143" s="13">
        <f ca="1">'13年1-9支出明细'!BK138/9*12</f>
        <v>0</v>
      </c>
      <c r="EV143" s="13">
        <f t="shared" si="395"/>
        <v>0</v>
      </c>
      <c r="EW143" s="43">
        <f t="shared" si="333"/>
        <v>0</v>
      </c>
      <c r="EX143" s="13">
        <f ca="1">'13年1-9支出明细'!BL138/9*12</f>
        <v>0</v>
      </c>
      <c r="EY143" s="13">
        <f t="shared" si="396"/>
        <v>0</v>
      </c>
      <c r="EZ143" s="43">
        <f t="shared" si="334"/>
        <v>0</v>
      </c>
      <c r="FA143" s="13">
        <f ca="1">'13年1-9支出明细'!BM138/9*12</f>
        <v>0</v>
      </c>
      <c r="FB143" s="13">
        <f t="shared" si="397"/>
        <v>0</v>
      </c>
      <c r="FC143" s="43">
        <f t="shared" si="335"/>
        <v>0</v>
      </c>
      <c r="FD143" s="13">
        <f ca="1">'13年1-9支出明细'!BN138/9*12</f>
        <v>0</v>
      </c>
      <c r="FE143" s="13">
        <f ca="1">Sheet2!EX137+Sheet2!BF137</f>
        <v>0</v>
      </c>
      <c r="FF143" s="13">
        <f t="shared" si="398"/>
        <v>0</v>
      </c>
      <c r="FG143" s="43">
        <f t="shared" si="336"/>
        <v>0</v>
      </c>
      <c r="FH143" s="13">
        <f ca="1">'13年1-9支出明细'!BP138/9*12</f>
        <v>0</v>
      </c>
      <c r="FI143" s="13">
        <f t="shared" si="399"/>
        <v>0</v>
      </c>
      <c r="FJ143" s="43">
        <f t="shared" si="337"/>
        <v>0</v>
      </c>
      <c r="FK143" s="13">
        <f ca="1">'13年1-9支出明细'!BQ138/9*12</f>
        <v>0</v>
      </c>
      <c r="FL143" s="13">
        <f t="shared" si="400"/>
        <v>0</v>
      </c>
      <c r="FM143" s="43">
        <f t="shared" si="338"/>
        <v>0</v>
      </c>
      <c r="FN143" s="13">
        <f ca="1">'13年1-9支出明细'!BR138/9*12</f>
        <v>0</v>
      </c>
      <c r="FO143" s="13">
        <f ca="1">Sheet2!FC53+Sheet2!BJ53</f>
        <v>0</v>
      </c>
      <c r="FP143" s="13"/>
      <c r="FQ143" s="43"/>
      <c r="FR143" s="13">
        <f ca="1">'13年1-9支出明细'!BT138/9*12</f>
        <v>0</v>
      </c>
      <c r="FS143" s="13">
        <f t="shared" si="401"/>
        <v>0</v>
      </c>
      <c r="FT143" s="43">
        <f t="shared" si="339"/>
        <v>0</v>
      </c>
      <c r="FU143" s="12">
        <f ca="1">'13年1-9支出明细'!BU138/9*12</f>
        <v>0</v>
      </c>
      <c r="FV143" s="12">
        <f t="shared" si="402"/>
        <v>0</v>
      </c>
      <c r="FW143" s="43">
        <f t="shared" si="340"/>
        <v>0</v>
      </c>
      <c r="FX143" s="12">
        <f ca="1">'13年1-9支出明细'!BV138/9*12</f>
        <v>0</v>
      </c>
      <c r="FY143" s="12">
        <f t="shared" si="403"/>
        <v>0</v>
      </c>
      <c r="FZ143" s="43">
        <f t="shared" si="341"/>
        <v>0</v>
      </c>
      <c r="GA143" s="12">
        <f ca="1">'13年1-9支出明细'!BW138/9*12</f>
        <v>0</v>
      </c>
      <c r="GB143" s="12">
        <f t="shared" si="404"/>
        <v>0</v>
      </c>
      <c r="GC143" s="43">
        <f t="shared" si="342"/>
        <v>0</v>
      </c>
      <c r="GD143" s="12">
        <f ca="1">'13年1-9支出明细'!BX138/9*12</f>
        <v>0</v>
      </c>
      <c r="GE143" s="12">
        <f t="shared" si="405"/>
        <v>0</v>
      </c>
      <c r="GF143" s="43">
        <f t="shared" si="343"/>
        <v>0</v>
      </c>
      <c r="GG143" s="27">
        <f t="shared" si="344"/>
        <v>0</v>
      </c>
      <c r="GH143" s="27">
        <f t="shared" si="406"/>
        <v>0</v>
      </c>
      <c r="GI143" s="43">
        <f t="shared" si="345"/>
        <v>0</v>
      </c>
      <c r="GJ143" s="13">
        <f ca="1">'13年1-9支出明细'!BZ138/9*12</f>
        <v>0</v>
      </c>
      <c r="GK143" s="13">
        <f t="shared" si="407"/>
        <v>0</v>
      </c>
      <c r="GL143" s="43">
        <f t="shared" si="346"/>
        <v>0</v>
      </c>
      <c r="GM143" s="13">
        <f ca="1">'13年1-9支出明细'!CA138/9*12</f>
        <v>0</v>
      </c>
      <c r="GN143" s="13">
        <f t="shared" si="408"/>
        <v>0</v>
      </c>
      <c r="GO143" s="43">
        <f t="shared" si="347"/>
        <v>0</v>
      </c>
      <c r="GP143" s="13">
        <f ca="1">'13年1-9支出明细'!CB138/9*12</f>
        <v>0</v>
      </c>
      <c r="GQ143" s="13"/>
      <c r="GR143" s="40"/>
      <c r="GS143" s="13">
        <f ca="1">'13年1-9支出明细'!CC138/9*12</f>
        <v>0</v>
      </c>
      <c r="GT143" s="13">
        <f t="shared" si="409"/>
        <v>0</v>
      </c>
      <c r="GU143" s="43">
        <f t="shared" si="348"/>
        <v>0</v>
      </c>
      <c r="GV143" s="13">
        <f ca="1">'13年1-9支出明细'!CD138/9*12</f>
        <v>0</v>
      </c>
      <c r="GW143" s="13">
        <f t="shared" si="410"/>
        <v>0</v>
      </c>
      <c r="GX143" s="56">
        <f t="shared" si="349"/>
        <v>0</v>
      </c>
    </row>
    <row r="144" spans="1:206">
      <c r="A144" s="18">
        <v>41808</v>
      </c>
      <c r="B144" s="3" t="s">
        <v>615</v>
      </c>
      <c r="C144" s="3" t="s">
        <v>433</v>
      </c>
      <c r="D144" s="12">
        <f t="shared" ref="D144:D175" si="412">E144+AT144+BV144+CF144+FU144+FX144+GA144+GD144+GG144</f>
        <v>304602.60666666669</v>
      </c>
      <c r="E144" s="12">
        <f t="shared" ref="E144:E175" si="413">F144+I144+L144+O144+S144+AQ144+V144+Y144+AB144+AE144+AN144</f>
        <v>165760</v>
      </c>
      <c r="F144" s="13">
        <v>0</v>
      </c>
      <c r="G144" s="26">
        <f t="shared" si="350"/>
        <v>0</v>
      </c>
      <c r="H144" s="40">
        <f t="shared" si="351"/>
        <v>0</v>
      </c>
      <c r="I144" s="13">
        <v>0</v>
      </c>
      <c r="J144" s="13">
        <f t="shared" si="352"/>
        <v>0</v>
      </c>
      <c r="K144" s="40">
        <f t="shared" si="288"/>
        <v>0</v>
      </c>
      <c r="L144" s="13">
        <v>0</v>
      </c>
      <c r="M144" s="13">
        <f t="shared" si="353"/>
        <v>0</v>
      </c>
      <c r="N144" s="40">
        <f t="shared" si="289"/>
        <v>0</v>
      </c>
      <c r="O144" s="13">
        <f ca="1">'13年1-9支出明细'!I139/9*12</f>
        <v>165760</v>
      </c>
      <c r="P144" s="13">
        <v>0</v>
      </c>
      <c r="Q144" s="13">
        <f t="shared" si="354"/>
        <v>201630.76179616427</v>
      </c>
      <c r="R144" s="43">
        <f t="shared" si="290"/>
        <v>2.482931344911159E-2</v>
      </c>
      <c r="S144" s="13">
        <f ca="1">'13年1-9支出明细'!K139/9*12</f>
        <v>0</v>
      </c>
      <c r="T144" s="13">
        <f t="shared" si="355"/>
        <v>0</v>
      </c>
      <c r="U144" s="43">
        <f t="shared" si="291"/>
        <v>0</v>
      </c>
      <c r="V144" s="13">
        <f ca="1">'13年1-9支出明细'!L139/9*12</f>
        <v>0</v>
      </c>
      <c r="W144" s="13">
        <f t="shared" si="356"/>
        <v>0</v>
      </c>
      <c r="X144" s="43">
        <f t="shared" si="292"/>
        <v>0</v>
      </c>
      <c r="Y144" s="13">
        <f ca="1">'13年1-9支出明细'!M139/9*12</f>
        <v>0</v>
      </c>
      <c r="Z144" s="13">
        <f t="shared" si="357"/>
        <v>0</v>
      </c>
      <c r="AA144" s="43">
        <f t="shared" si="293"/>
        <v>0</v>
      </c>
      <c r="AB144" s="13">
        <f ca="1">'13年1-9支出明细'!N139/9*12</f>
        <v>0</v>
      </c>
      <c r="AC144" s="13">
        <f t="shared" si="358"/>
        <v>0</v>
      </c>
      <c r="AD144" s="43">
        <f t="shared" si="294"/>
        <v>0</v>
      </c>
      <c r="AE144" s="13">
        <f ca="1">'13年1-9支出明细'!O139/9*12</f>
        <v>0</v>
      </c>
      <c r="AF144" s="13">
        <f t="shared" si="359"/>
        <v>0</v>
      </c>
      <c r="AG144" s="43">
        <f t="shared" si="295"/>
        <v>0</v>
      </c>
      <c r="AH144" s="13">
        <f ca="1">'13年1-9支出明细'!P139/9*12</f>
        <v>0</v>
      </c>
      <c r="AI144" s="13">
        <f t="shared" si="360"/>
        <v>0</v>
      </c>
      <c r="AJ144" s="43">
        <f t="shared" si="296"/>
        <v>0</v>
      </c>
      <c r="AK144" s="13">
        <f ca="1">'13年1-9支出明细'!Q139/9*12</f>
        <v>0</v>
      </c>
      <c r="AL144" s="13">
        <f t="shared" si="361"/>
        <v>0</v>
      </c>
      <c r="AM144" s="43">
        <f t="shared" si="297"/>
        <v>0</v>
      </c>
      <c r="AN144" s="13">
        <f ca="1">'13年1-9支出明细'!R139/9*12</f>
        <v>0</v>
      </c>
      <c r="AO144" s="13">
        <f t="shared" si="362"/>
        <v>0</v>
      </c>
      <c r="AP144" s="43">
        <f t="shared" si="298"/>
        <v>0</v>
      </c>
      <c r="AQ144" s="13">
        <f ca="1">'13年1-9支出明细'!S139/9*12</f>
        <v>0</v>
      </c>
      <c r="AR144" s="13">
        <f t="shared" si="363"/>
        <v>0</v>
      </c>
      <c r="AS144" s="43">
        <f t="shared" si="299"/>
        <v>0</v>
      </c>
      <c r="AT144" s="12">
        <f t="shared" si="364"/>
        <v>44091.98</v>
      </c>
      <c r="AU144" s="31">
        <f t="shared" si="365"/>
        <v>53633.563685456327</v>
      </c>
      <c r="AV144" s="43">
        <f t="shared" si="300"/>
        <v>4.223579251268878E-4</v>
      </c>
      <c r="AW144" s="13">
        <f ca="1">'13年1-9支出明细'!U139/9*12</f>
        <v>0</v>
      </c>
      <c r="AX144" s="13">
        <f t="shared" si="366"/>
        <v>0</v>
      </c>
      <c r="AY144" s="43">
        <f t="shared" si="301"/>
        <v>0</v>
      </c>
      <c r="AZ144" s="13">
        <f ca="1">'13年1-9支出明细'!V139/9*12</f>
        <v>0</v>
      </c>
      <c r="BA144" s="13">
        <f t="shared" si="367"/>
        <v>0</v>
      </c>
      <c r="BB144" s="43">
        <f t="shared" si="302"/>
        <v>0</v>
      </c>
      <c r="BC144" s="13">
        <f ca="1">'13年1-9支出明细'!W139/9*12</f>
        <v>0</v>
      </c>
      <c r="BD144" s="13">
        <f t="shared" si="368"/>
        <v>0</v>
      </c>
      <c r="BE144" s="43">
        <f t="shared" si="303"/>
        <v>0</v>
      </c>
      <c r="BF144" s="13">
        <f ca="1">'13年1-9支出明细'!X139/9*12</f>
        <v>0</v>
      </c>
      <c r="BG144" s="13">
        <f t="shared" si="369"/>
        <v>0</v>
      </c>
      <c r="BH144" s="43">
        <f t="shared" si="304"/>
        <v>0</v>
      </c>
      <c r="BI144" s="13">
        <f ca="1">'13年1-9支出明细'!Y139/9*12</f>
        <v>0</v>
      </c>
      <c r="BJ144" s="13">
        <f t="shared" si="370"/>
        <v>0</v>
      </c>
      <c r="BK144" s="43">
        <f t="shared" si="305"/>
        <v>0</v>
      </c>
      <c r="BL144" s="13">
        <f ca="1">'13年1-9支出明细'!Z139/9*12</f>
        <v>0</v>
      </c>
      <c r="BM144" s="13">
        <f ca="1">Sheet2!EP138+Sheet2!V138</f>
        <v>44091.98</v>
      </c>
      <c r="BN144" s="13">
        <f t="shared" si="371"/>
        <v>0</v>
      </c>
      <c r="BO144" s="43">
        <f t="shared" si="306"/>
        <v>0</v>
      </c>
      <c r="BP144" s="13">
        <f ca="1">'13年1-9支出明细'!AB139/9*12</f>
        <v>58789.306666666656</v>
      </c>
      <c r="BQ144" s="13">
        <f t="shared" si="372"/>
        <v>71511.418247275084</v>
      </c>
      <c r="BR144" s="43">
        <f t="shared" si="307"/>
        <v>1.2970017748329534E-2</v>
      </c>
      <c r="BS144" s="13">
        <f ca="1">'13年1-9支出明细'!AC139/9*12</f>
        <v>0</v>
      </c>
      <c r="BT144" s="13">
        <f t="shared" si="373"/>
        <v>0</v>
      </c>
      <c r="BU144" s="43">
        <f t="shared" si="308"/>
        <v>0</v>
      </c>
      <c r="BV144" s="12">
        <f t="shared" si="411"/>
        <v>0</v>
      </c>
      <c r="BW144" s="30">
        <f t="shared" si="374"/>
        <v>0</v>
      </c>
      <c r="BX144" s="43">
        <f t="shared" si="309"/>
        <v>0</v>
      </c>
      <c r="BY144" s="13">
        <f ca="1">'13年1-9支出明细'!AE139/9*12</f>
        <v>0</v>
      </c>
      <c r="BZ144" s="13">
        <f t="shared" si="375"/>
        <v>0</v>
      </c>
      <c r="CA144" s="43">
        <f t="shared" si="310"/>
        <v>0</v>
      </c>
      <c r="CB144" s="13">
        <f ca="1">'13年1-9支出明细'!AF139/9*12</f>
        <v>0</v>
      </c>
      <c r="CC144" s="13">
        <f ca="1">Sheet2!BP138+Sheet2!ET138</f>
        <v>0</v>
      </c>
      <c r="CD144" s="13">
        <f t="shared" si="376"/>
        <v>0</v>
      </c>
      <c r="CE144" s="43">
        <f t="shared" si="311"/>
        <v>0</v>
      </c>
      <c r="CF144" s="12">
        <f t="shared" si="312"/>
        <v>641.4666666666667</v>
      </c>
      <c r="CG144" s="30">
        <f t="shared" si="377"/>
        <v>780.28120576041385</v>
      </c>
      <c r="CH144" s="43">
        <f t="shared" si="313"/>
        <v>6.6097627969647662E-6</v>
      </c>
      <c r="CI144" s="13">
        <f ca="1">'13年1-9支出明细'!AI139/9*12</f>
        <v>0</v>
      </c>
      <c r="CJ144" s="13">
        <f t="shared" si="378"/>
        <v>0</v>
      </c>
      <c r="CK144" s="43">
        <f t="shared" si="314"/>
        <v>0</v>
      </c>
      <c r="CL144" s="13">
        <f ca="1">'13年1-9支出明细'!AJ139/9*12</f>
        <v>0</v>
      </c>
      <c r="CM144" s="13">
        <f t="shared" si="379"/>
        <v>0</v>
      </c>
      <c r="CN144" s="43">
        <f t="shared" si="315"/>
        <v>0</v>
      </c>
      <c r="CO144" s="13">
        <f ca="1">'13年1-9支出明细'!AK139/9*12</f>
        <v>0</v>
      </c>
      <c r="CP144" s="13">
        <f t="shared" si="380"/>
        <v>0</v>
      </c>
      <c r="CQ144" s="43">
        <f t="shared" si="316"/>
        <v>0</v>
      </c>
      <c r="CR144" s="13">
        <f ca="1">'13年1-9支出明细'!AL139/9*12</f>
        <v>0</v>
      </c>
      <c r="CS144" s="13">
        <f t="shared" si="381"/>
        <v>0</v>
      </c>
      <c r="CT144" s="43">
        <f t="shared" si="317"/>
        <v>0</v>
      </c>
      <c r="CU144" s="13">
        <f ca="1">'13年1-9支出明细'!AM139/9*12</f>
        <v>0</v>
      </c>
      <c r="CV144" s="13">
        <f t="shared" si="382"/>
        <v>0</v>
      </c>
      <c r="CW144" s="43">
        <f t="shared" si="318"/>
        <v>0</v>
      </c>
      <c r="CX144" s="13">
        <f ca="1">'13年1-9支出明细'!AN139/9*12</f>
        <v>0</v>
      </c>
      <c r="CY144" s="13">
        <f t="shared" si="383"/>
        <v>0</v>
      </c>
      <c r="CZ144" s="14">
        <f t="shared" si="319"/>
        <v>0</v>
      </c>
      <c r="DA144" s="43">
        <f t="shared" si="320"/>
        <v>0</v>
      </c>
      <c r="DB144" s="13">
        <f ca="1">'13年1-9支出明细'!AP139/9*12</f>
        <v>0</v>
      </c>
      <c r="DC144" s="13">
        <f t="shared" si="384"/>
        <v>0</v>
      </c>
      <c r="DD144" s="43">
        <f t="shared" si="321"/>
        <v>0</v>
      </c>
      <c r="DE144" s="13">
        <f ca="1">'13年1-9支出明细'!AQ139/9*12</f>
        <v>0</v>
      </c>
      <c r="DF144" s="13">
        <f t="shared" si="385"/>
        <v>0</v>
      </c>
      <c r="DG144" s="43">
        <f t="shared" si="322"/>
        <v>0</v>
      </c>
      <c r="DH144" s="13">
        <f ca="1">'13年1-9支出明细'!AR139/9*12</f>
        <v>0</v>
      </c>
      <c r="DI144" s="13">
        <f ca="1">Sheet2!DK138+Sheet2!AH138</f>
        <v>0</v>
      </c>
      <c r="DJ144" s="13"/>
      <c r="DK144" s="43">
        <f t="shared" si="323"/>
        <v>0</v>
      </c>
      <c r="DL144" s="13">
        <f ca="1">'13年1-9支出明细'!AT139/9*12</f>
        <v>0</v>
      </c>
      <c r="DM144" s="13">
        <f t="shared" si="386"/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43">
        <f t="shared" si="324"/>
        <v>0</v>
      </c>
      <c r="DV144" s="13">
        <f ca="1">'13年1-9支出明细'!BB139/9*12</f>
        <v>0</v>
      </c>
      <c r="DW144" s="13">
        <f t="shared" si="387"/>
        <v>0</v>
      </c>
      <c r="DX144" s="43">
        <f t="shared" si="325"/>
        <v>0</v>
      </c>
      <c r="DY144" s="13">
        <f ca="1">'13年1-9支出明细'!BC139/9*12</f>
        <v>0</v>
      </c>
      <c r="DZ144" s="13">
        <f t="shared" si="388"/>
        <v>0</v>
      </c>
      <c r="EA144" s="43">
        <f t="shared" si="326"/>
        <v>0</v>
      </c>
      <c r="EB144" s="13">
        <f ca="1">'13年1-9支出明细'!BD139/9*12</f>
        <v>0</v>
      </c>
      <c r="EC144" s="13">
        <f t="shared" si="389"/>
        <v>0</v>
      </c>
      <c r="ED144" s="43">
        <f t="shared" si="327"/>
        <v>0</v>
      </c>
      <c r="EE144" s="13">
        <f ca="1">'13年1-9支出明细'!BE139/9*12</f>
        <v>0</v>
      </c>
      <c r="EF144" s="13">
        <f t="shared" si="390"/>
        <v>0</v>
      </c>
      <c r="EG144" s="13">
        <v>0</v>
      </c>
      <c r="EH144" s="43">
        <f t="shared" si="328"/>
        <v>0</v>
      </c>
      <c r="EI144" s="13">
        <f ca="1">'13年1-9支出明细'!BG139/9*12</f>
        <v>0</v>
      </c>
      <c r="EJ144" s="13">
        <f t="shared" si="391"/>
        <v>0</v>
      </c>
      <c r="EK144" s="43">
        <f t="shared" si="329"/>
        <v>0</v>
      </c>
      <c r="EL144" s="13">
        <f ca="1">'13年1-9支出明细'!BH139/9*12</f>
        <v>0</v>
      </c>
      <c r="EM144" s="13">
        <f t="shared" si="392"/>
        <v>0</v>
      </c>
      <c r="EN144" s="43">
        <f t="shared" si="330"/>
        <v>0</v>
      </c>
      <c r="EO144" s="13">
        <f ca="1">'13年1-9支出明细'!BI139/9*12</f>
        <v>0</v>
      </c>
      <c r="EP144" s="13">
        <f t="shared" si="393"/>
        <v>0</v>
      </c>
      <c r="EQ144" s="43">
        <f t="shared" si="331"/>
        <v>0</v>
      </c>
      <c r="ER144" s="13">
        <f ca="1">'13年1-9支出明细'!BJ139/9*12</f>
        <v>0</v>
      </c>
      <c r="ES144" s="13">
        <f t="shared" si="394"/>
        <v>0</v>
      </c>
      <c r="ET144" s="43">
        <f t="shared" si="332"/>
        <v>0</v>
      </c>
      <c r="EU144" s="13">
        <f ca="1">'13年1-9支出明细'!BK139/9*12</f>
        <v>0</v>
      </c>
      <c r="EV144" s="13">
        <f t="shared" si="395"/>
        <v>0</v>
      </c>
      <c r="EW144" s="43">
        <f t="shared" si="333"/>
        <v>0</v>
      </c>
      <c r="EX144" s="13">
        <f ca="1">'13年1-9支出明细'!BL139/9*12</f>
        <v>0</v>
      </c>
      <c r="EY144" s="13">
        <f t="shared" si="396"/>
        <v>0</v>
      </c>
      <c r="EZ144" s="43">
        <f t="shared" si="334"/>
        <v>0</v>
      </c>
      <c r="FA144" s="13">
        <f ca="1">'13年1-9支出明细'!BM139/9*12</f>
        <v>0</v>
      </c>
      <c r="FB144" s="13">
        <f t="shared" si="397"/>
        <v>0</v>
      </c>
      <c r="FC144" s="43">
        <f t="shared" si="335"/>
        <v>0</v>
      </c>
      <c r="FD144" s="13">
        <f ca="1">'13年1-9支出明细'!BN139/9*12</f>
        <v>641.4666666666667</v>
      </c>
      <c r="FE144" s="13">
        <f ca="1">Sheet2!EX138+Sheet2!BF138</f>
        <v>0</v>
      </c>
      <c r="FF144" s="13">
        <f t="shared" si="398"/>
        <v>780.28120576041374</v>
      </c>
      <c r="FG144" s="43">
        <f t="shared" si="336"/>
        <v>4.9071589696638948E-4</v>
      </c>
      <c r="FH144" s="13">
        <f ca="1">'13年1-9支出明细'!BP139/9*12</f>
        <v>0</v>
      </c>
      <c r="FI144" s="13">
        <f t="shared" si="399"/>
        <v>0</v>
      </c>
      <c r="FJ144" s="43">
        <f t="shared" si="337"/>
        <v>0</v>
      </c>
      <c r="FK144" s="13">
        <f ca="1">'13年1-9支出明细'!BQ139/9*12</f>
        <v>0</v>
      </c>
      <c r="FL144" s="13">
        <f t="shared" si="400"/>
        <v>0</v>
      </c>
      <c r="FM144" s="43">
        <f t="shared" si="338"/>
        <v>0</v>
      </c>
      <c r="FN144" s="13">
        <f ca="1">'13年1-9支出明细'!BR139/9*12</f>
        <v>0</v>
      </c>
      <c r="FO144" s="13">
        <f ca="1">Sheet2!FC54+Sheet2!BJ54</f>
        <v>0</v>
      </c>
      <c r="FP144" s="13"/>
      <c r="FQ144" s="43"/>
      <c r="FR144" s="13">
        <f ca="1">'13年1-9支出明细'!BT139/9*12</f>
        <v>0</v>
      </c>
      <c r="FS144" s="13">
        <f t="shared" si="401"/>
        <v>0</v>
      </c>
      <c r="FT144" s="43">
        <f t="shared" si="339"/>
        <v>0</v>
      </c>
      <c r="FU144" s="12">
        <f ca="1">'13年1-9支出明细'!BU139/9*12</f>
        <v>94109.159999999989</v>
      </c>
      <c r="FV144" s="12">
        <f t="shared" si="402"/>
        <v>114474.55129583197</v>
      </c>
      <c r="FW144" s="43">
        <f t="shared" si="340"/>
        <v>3.2526677751002066E-3</v>
      </c>
      <c r="FX144" s="12">
        <f ca="1">'13年1-9支出明细'!BV139/9*12</f>
        <v>0</v>
      </c>
      <c r="FY144" s="12">
        <f t="shared" si="403"/>
        <v>0</v>
      </c>
      <c r="FZ144" s="43">
        <f t="shared" si="341"/>
        <v>0</v>
      </c>
      <c r="GA144" s="12">
        <f ca="1">'13年1-9支出明细'!BW139/9*12</f>
        <v>0</v>
      </c>
      <c r="GB144" s="12">
        <f t="shared" si="404"/>
        <v>0</v>
      </c>
      <c r="GC144" s="43">
        <f t="shared" si="342"/>
        <v>0</v>
      </c>
      <c r="GD144" s="12">
        <f ca="1">'13年1-9支出明细'!BX139/9*12</f>
        <v>0</v>
      </c>
      <c r="GE144" s="12">
        <f t="shared" si="405"/>
        <v>0</v>
      </c>
      <c r="GF144" s="43">
        <f t="shared" si="343"/>
        <v>0</v>
      </c>
      <c r="GG144" s="27">
        <f t="shared" si="344"/>
        <v>0</v>
      </c>
      <c r="GH144" s="27">
        <f t="shared" si="406"/>
        <v>0</v>
      </c>
      <c r="GI144" s="43">
        <f t="shared" si="345"/>
        <v>0</v>
      </c>
      <c r="GJ144" s="13">
        <f ca="1">'13年1-9支出明细'!BZ139/9*12</f>
        <v>0</v>
      </c>
      <c r="GK144" s="13">
        <f t="shared" si="407"/>
        <v>0</v>
      </c>
      <c r="GL144" s="43">
        <f t="shared" si="346"/>
        <v>0</v>
      </c>
      <c r="GM144" s="13">
        <f ca="1">'13年1-9支出明细'!CA139/9*12</f>
        <v>0</v>
      </c>
      <c r="GN144" s="13">
        <f t="shared" si="408"/>
        <v>0</v>
      </c>
      <c r="GO144" s="43">
        <f t="shared" si="347"/>
        <v>0</v>
      </c>
      <c r="GP144" s="13">
        <f ca="1">'13年1-9支出明细'!CB139/9*12</f>
        <v>0</v>
      </c>
      <c r="GQ144" s="13"/>
      <c r="GR144" s="40"/>
      <c r="GS144" s="13">
        <f ca="1">'13年1-9支出明细'!CC139/9*12</f>
        <v>0</v>
      </c>
      <c r="GT144" s="13">
        <f t="shared" si="409"/>
        <v>0</v>
      </c>
      <c r="GU144" s="43">
        <f t="shared" si="348"/>
        <v>0</v>
      </c>
      <c r="GV144" s="13">
        <f ca="1">'13年1-9支出明细'!CD139/9*12</f>
        <v>0</v>
      </c>
      <c r="GW144" s="13">
        <f t="shared" si="410"/>
        <v>0</v>
      </c>
      <c r="GX144" s="56">
        <f t="shared" si="349"/>
        <v>0</v>
      </c>
    </row>
    <row r="145" spans="1:206">
      <c r="A145" s="18">
        <v>41809</v>
      </c>
      <c r="B145" s="3" t="s">
        <v>616</v>
      </c>
      <c r="C145" s="3" t="s">
        <v>434</v>
      </c>
      <c r="D145" s="12">
        <f t="shared" si="412"/>
        <v>2034821.9466666668</v>
      </c>
      <c r="E145" s="12">
        <f t="shared" si="413"/>
        <v>315599.33333333337</v>
      </c>
      <c r="F145" s="13">
        <v>0</v>
      </c>
      <c r="G145" s="26">
        <f t="shared" si="350"/>
        <v>0</v>
      </c>
      <c r="H145" s="40">
        <f t="shared" si="351"/>
        <v>0</v>
      </c>
      <c r="I145" s="13">
        <v>125466</v>
      </c>
      <c r="J145" s="13">
        <f t="shared" si="352"/>
        <v>152617.06780596977</v>
      </c>
      <c r="K145" s="40">
        <f t="shared" si="288"/>
        <v>3.3795557376191643E-3</v>
      </c>
      <c r="L145" s="13">
        <v>0</v>
      </c>
      <c r="M145" s="13">
        <f t="shared" si="353"/>
        <v>0</v>
      </c>
      <c r="N145" s="40">
        <f t="shared" si="289"/>
        <v>0</v>
      </c>
      <c r="O145" s="13">
        <f ca="1">'13年1-9支出明细'!I140/9*12</f>
        <v>119200</v>
      </c>
      <c r="P145" s="13">
        <v>33600</v>
      </c>
      <c r="Q145" s="13">
        <f t="shared" si="354"/>
        <v>144995.0941487861</v>
      </c>
      <c r="R145" s="43">
        <f t="shared" si="290"/>
        <v>1.7855056486088934E-2</v>
      </c>
      <c r="S145" s="13">
        <f ca="1">'13年1-9支出明细'!K140/9*12</f>
        <v>70933.333333333343</v>
      </c>
      <c r="T145" s="13">
        <f t="shared" si="355"/>
        <v>86283.434101962208</v>
      </c>
      <c r="U145" s="43">
        <f t="shared" si="291"/>
        <v>2.9126537834660907E-2</v>
      </c>
      <c r="V145" s="13">
        <f ca="1">'13年1-9支出明细'!L140/9*12</f>
        <v>0</v>
      </c>
      <c r="W145" s="13">
        <f t="shared" si="356"/>
        <v>0</v>
      </c>
      <c r="X145" s="43">
        <f t="shared" si="292"/>
        <v>0</v>
      </c>
      <c r="Y145" s="13">
        <f ca="1">'13年1-9支出明细'!M140/9*12</f>
        <v>0</v>
      </c>
      <c r="Z145" s="13">
        <f t="shared" si="357"/>
        <v>0</v>
      </c>
      <c r="AA145" s="43">
        <f t="shared" si="293"/>
        <v>0</v>
      </c>
      <c r="AB145" s="13">
        <f ca="1">'13年1-9支出明细'!N140/9*12</f>
        <v>0</v>
      </c>
      <c r="AC145" s="13">
        <f t="shared" si="358"/>
        <v>0</v>
      </c>
      <c r="AD145" s="43">
        <f t="shared" si="294"/>
        <v>0</v>
      </c>
      <c r="AE145" s="13">
        <f ca="1">'13年1-9支出明细'!O140/9*12</f>
        <v>0</v>
      </c>
      <c r="AF145" s="13">
        <f t="shared" si="359"/>
        <v>0</v>
      </c>
      <c r="AG145" s="43">
        <f t="shared" si="295"/>
        <v>0</v>
      </c>
      <c r="AH145" s="13">
        <f ca="1">'13年1-9支出明细'!P140/9*12</f>
        <v>0</v>
      </c>
      <c r="AI145" s="13">
        <f t="shared" si="360"/>
        <v>0</v>
      </c>
      <c r="AJ145" s="43">
        <f t="shared" si="296"/>
        <v>0</v>
      </c>
      <c r="AK145" s="13">
        <f ca="1">'13年1-9支出明细'!Q140/9*12</f>
        <v>0</v>
      </c>
      <c r="AL145" s="13">
        <f t="shared" si="361"/>
        <v>0</v>
      </c>
      <c r="AM145" s="43">
        <f t="shared" si="297"/>
        <v>0</v>
      </c>
      <c r="AN145" s="13">
        <f ca="1">'13年1-9支出明细'!R140/9*12</f>
        <v>0</v>
      </c>
      <c r="AO145" s="13">
        <f t="shared" si="362"/>
        <v>0</v>
      </c>
      <c r="AP145" s="43">
        <f t="shared" si="298"/>
        <v>0</v>
      </c>
      <c r="AQ145" s="13">
        <f ca="1">'13年1-9支出明细'!S140/9*12</f>
        <v>0</v>
      </c>
      <c r="AR145" s="13">
        <f t="shared" si="363"/>
        <v>0</v>
      </c>
      <c r="AS145" s="43">
        <f t="shared" si="299"/>
        <v>0</v>
      </c>
      <c r="AT145" s="12">
        <f t="shared" si="364"/>
        <v>2034.2</v>
      </c>
      <c r="AU145" s="31">
        <f t="shared" si="365"/>
        <v>2474.4045345424556</v>
      </c>
      <c r="AV145" s="43">
        <f t="shared" si="300"/>
        <v>1.948564095540992E-5</v>
      </c>
      <c r="AW145" s="13">
        <f ca="1">'13年1-9支出明细'!U140/9*12</f>
        <v>0</v>
      </c>
      <c r="AX145" s="13">
        <f t="shared" si="366"/>
        <v>0</v>
      </c>
      <c r="AY145" s="43">
        <f t="shared" si="301"/>
        <v>0</v>
      </c>
      <c r="AZ145" s="13">
        <f ca="1">'13年1-9支出明细'!V140/9*12</f>
        <v>0</v>
      </c>
      <c r="BA145" s="13">
        <f t="shared" si="367"/>
        <v>0</v>
      </c>
      <c r="BB145" s="43">
        <f t="shared" si="302"/>
        <v>0</v>
      </c>
      <c r="BC145" s="13">
        <f ca="1">'13年1-9支出明细'!W140/9*12</f>
        <v>0</v>
      </c>
      <c r="BD145" s="13">
        <f t="shared" si="368"/>
        <v>0</v>
      </c>
      <c r="BE145" s="43">
        <f t="shared" si="303"/>
        <v>0</v>
      </c>
      <c r="BF145" s="13">
        <f ca="1">'13年1-9支出明细'!X140/9*12</f>
        <v>192</v>
      </c>
      <c r="BG145" s="13">
        <f t="shared" si="369"/>
        <v>233.54914493764204</v>
      </c>
      <c r="BH145" s="43">
        <f t="shared" si="304"/>
        <v>2.8246748451072874E-4</v>
      </c>
      <c r="BI145" s="13">
        <f ca="1">'13年1-9支出明细'!Y140/9*12</f>
        <v>0</v>
      </c>
      <c r="BJ145" s="13">
        <f t="shared" si="370"/>
        <v>0</v>
      </c>
      <c r="BK145" s="43">
        <f t="shared" si="305"/>
        <v>0</v>
      </c>
      <c r="BL145" s="13">
        <f ca="1">'13年1-9支出明细'!Z140/9*12</f>
        <v>0</v>
      </c>
      <c r="BM145" s="13">
        <f ca="1">Sheet2!EP139+Sheet2!V139</f>
        <v>1842.2</v>
      </c>
      <c r="BN145" s="13">
        <f t="shared" si="371"/>
        <v>0</v>
      </c>
      <c r="BO145" s="43">
        <f t="shared" si="306"/>
        <v>0</v>
      </c>
      <c r="BP145" s="13">
        <f ca="1">'13年1-9支出明细'!AB140/9*12</f>
        <v>2456.2666666666669</v>
      </c>
      <c r="BQ145" s="13">
        <f t="shared" si="372"/>
        <v>2987.8071861397511</v>
      </c>
      <c r="BR145" s="43">
        <f t="shared" si="307"/>
        <v>5.4189824761720102E-4</v>
      </c>
      <c r="BS145" s="13">
        <f ca="1">'13年1-9支出明细'!AC140/9*12</f>
        <v>0</v>
      </c>
      <c r="BT145" s="13">
        <f t="shared" si="373"/>
        <v>0</v>
      </c>
      <c r="BU145" s="43">
        <f t="shared" si="308"/>
        <v>0</v>
      </c>
      <c r="BV145" s="12">
        <f t="shared" si="411"/>
        <v>0</v>
      </c>
      <c r="BW145" s="30">
        <f t="shared" si="374"/>
        <v>0</v>
      </c>
      <c r="BX145" s="43">
        <f t="shared" si="309"/>
        <v>0</v>
      </c>
      <c r="BY145" s="13">
        <f ca="1">'13年1-9支出明细'!AE140/9*12</f>
        <v>0</v>
      </c>
      <c r="BZ145" s="13">
        <f t="shared" si="375"/>
        <v>0</v>
      </c>
      <c r="CA145" s="43">
        <f t="shared" si="310"/>
        <v>0</v>
      </c>
      <c r="CB145" s="13">
        <f ca="1">'13年1-9支出明细'!AF140/9*12</f>
        <v>0</v>
      </c>
      <c r="CC145" s="13">
        <f ca="1">Sheet2!BP139+Sheet2!ET139</f>
        <v>0</v>
      </c>
      <c r="CD145" s="13">
        <f t="shared" si="376"/>
        <v>0</v>
      </c>
      <c r="CE145" s="43">
        <f t="shared" si="311"/>
        <v>0</v>
      </c>
      <c r="CF145" s="12">
        <f t="shared" si="312"/>
        <v>1658492.0133333334</v>
      </c>
      <c r="CG145" s="30">
        <f t="shared" si="377"/>
        <v>2017392.6645828565</v>
      </c>
      <c r="CH145" s="43">
        <f t="shared" si="313"/>
        <v>1.7089335079183941E-2</v>
      </c>
      <c r="CI145" s="13">
        <f ca="1">'13年1-9支出明细'!AI140/9*12</f>
        <v>0</v>
      </c>
      <c r="CJ145" s="13">
        <f t="shared" si="378"/>
        <v>0</v>
      </c>
      <c r="CK145" s="43">
        <f t="shared" si="314"/>
        <v>0</v>
      </c>
      <c r="CL145" s="13">
        <f ca="1">'13年1-9支出明细'!AJ140/9*12</f>
        <v>0</v>
      </c>
      <c r="CM145" s="13">
        <f t="shared" si="379"/>
        <v>0</v>
      </c>
      <c r="CN145" s="43">
        <f t="shared" si="315"/>
        <v>0</v>
      </c>
      <c r="CO145" s="13">
        <f ca="1">'13年1-9支出明细'!AK140/9*12</f>
        <v>0</v>
      </c>
      <c r="CP145" s="13">
        <f t="shared" si="380"/>
        <v>0</v>
      </c>
      <c r="CQ145" s="43">
        <f t="shared" si="316"/>
        <v>0</v>
      </c>
      <c r="CR145" s="13">
        <f ca="1">'13年1-9支出明细'!AL140/9*12</f>
        <v>0</v>
      </c>
      <c r="CS145" s="13">
        <f t="shared" si="381"/>
        <v>0</v>
      </c>
      <c r="CT145" s="43">
        <f t="shared" si="317"/>
        <v>0</v>
      </c>
      <c r="CU145" s="13">
        <f ca="1">'13年1-9支出明细'!AM140/9*12</f>
        <v>4634.666666666667</v>
      </c>
      <c r="CV145" s="13">
        <f t="shared" si="382"/>
        <v>5637.6168597447486</v>
      </c>
      <c r="CW145" s="43">
        <f t="shared" si="318"/>
        <v>9.5213729622590955E-3</v>
      </c>
      <c r="CX145" s="13">
        <f ca="1">'13年1-9支出明细'!AN140/9*12</f>
        <v>0</v>
      </c>
      <c r="CY145" s="13">
        <f t="shared" si="383"/>
        <v>0</v>
      </c>
      <c r="CZ145" s="14">
        <f t="shared" si="319"/>
        <v>0</v>
      </c>
      <c r="DA145" s="43">
        <f t="shared" si="320"/>
        <v>0</v>
      </c>
      <c r="DB145" s="13">
        <f ca="1">'13年1-9支出明细'!AP140/9*12</f>
        <v>0</v>
      </c>
      <c r="DC145" s="13">
        <f t="shared" si="384"/>
        <v>0</v>
      </c>
      <c r="DD145" s="43">
        <f t="shared" si="321"/>
        <v>0</v>
      </c>
      <c r="DE145" s="13">
        <f ca="1">'13年1-9支出明细'!AQ140/9*12</f>
        <v>0</v>
      </c>
      <c r="DF145" s="13">
        <f t="shared" si="385"/>
        <v>0</v>
      </c>
      <c r="DG145" s="43">
        <f t="shared" si="322"/>
        <v>0</v>
      </c>
      <c r="DH145" s="13">
        <f ca="1">'13年1-9支出明细'!AR140/9*12</f>
        <v>0</v>
      </c>
      <c r="DI145" s="13">
        <f ca="1">Sheet2!DK139+Sheet2!AH139</f>
        <v>0</v>
      </c>
      <c r="DJ145" s="13"/>
      <c r="DK145" s="43">
        <f t="shared" si="323"/>
        <v>0</v>
      </c>
      <c r="DL145" s="13">
        <f ca="1">'13年1-9支出明细'!AT140/9*12</f>
        <v>1493743.4800000002</v>
      </c>
      <c r="DM145" s="13">
        <f t="shared" si="386"/>
        <v>1816992.2526571765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43">
        <f t="shared" si="324"/>
        <v>0.98819170534823297</v>
      </c>
      <c r="DV145" s="13">
        <f ca="1">'13年1-9支出明细'!BB140/9*12</f>
        <v>142462.39999999999</v>
      </c>
      <c r="DW145" s="13">
        <f t="shared" si="387"/>
        <v>173291.5193008559</v>
      </c>
      <c r="DX145" s="43">
        <f t="shared" si="325"/>
        <v>6.2976344704582882E-2</v>
      </c>
      <c r="DY145" s="13">
        <f ca="1">'13年1-9支出明细'!BC140/9*12</f>
        <v>0</v>
      </c>
      <c r="DZ145" s="13">
        <f t="shared" si="388"/>
        <v>0</v>
      </c>
      <c r="EA145" s="43">
        <f t="shared" si="326"/>
        <v>0</v>
      </c>
      <c r="EB145" s="13">
        <f ca="1">'13年1-9支出明细'!BD140/9*12</f>
        <v>0</v>
      </c>
      <c r="EC145" s="13">
        <f t="shared" si="389"/>
        <v>0</v>
      </c>
      <c r="ED145" s="43">
        <f t="shared" si="327"/>
        <v>0</v>
      </c>
      <c r="EE145" s="13">
        <f ca="1">'13年1-9支出明细'!BE140/9*12</f>
        <v>0</v>
      </c>
      <c r="EF145" s="13">
        <f t="shared" si="390"/>
        <v>0</v>
      </c>
      <c r="EG145" s="13">
        <v>0</v>
      </c>
      <c r="EH145" s="43">
        <f t="shared" si="328"/>
        <v>0</v>
      </c>
      <c r="EI145" s="13">
        <f ca="1">'13年1-9支出明细'!BG140/9*12</f>
        <v>0</v>
      </c>
      <c r="EJ145" s="13">
        <f t="shared" si="391"/>
        <v>0</v>
      </c>
      <c r="EK145" s="43">
        <f t="shared" si="329"/>
        <v>0</v>
      </c>
      <c r="EL145" s="13">
        <f ca="1">'13年1-9支出明细'!BH140/9*12</f>
        <v>0</v>
      </c>
      <c r="EM145" s="13">
        <f t="shared" si="392"/>
        <v>0</v>
      </c>
      <c r="EN145" s="43">
        <f t="shared" si="330"/>
        <v>0</v>
      </c>
      <c r="EO145" s="13">
        <f ca="1">'13年1-9支出明细'!BI140/9*12</f>
        <v>0</v>
      </c>
      <c r="EP145" s="13">
        <f t="shared" si="393"/>
        <v>0</v>
      </c>
      <c r="EQ145" s="43">
        <f t="shared" si="331"/>
        <v>0</v>
      </c>
      <c r="ER145" s="13">
        <f ca="1">'13年1-9支出明细'!BJ140/9*12</f>
        <v>17509.333333333332</v>
      </c>
      <c r="ES145" s="13">
        <f t="shared" si="394"/>
        <v>21298.384523063298</v>
      </c>
      <c r="ET145" s="43">
        <f t="shared" si="332"/>
        <v>9.138287720645075E-3</v>
      </c>
      <c r="EU145" s="13">
        <f ca="1">'13年1-9支出明细'!BK140/9*12</f>
        <v>0</v>
      </c>
      <c r="EV145" s="13">
        <f t="shared" si="395"/>
        <v>0</v>
      </c>
      <c r="EW145" s="43">
        <f t="shared" si="333"/>
        <v>0</v>
      </c>
      <c r="EX145" s="13">
        <f ca="1">'13年1-9支出明细'!BL140/9*12</f>
        <v>0</v>
      </c>
      <c r="EY145" s="13">
        <f t="shared" si="396"/>
        <v>0</v>
      </c>
      <c r="EZ145" s="43">
        <f t="shared" si="334"/>
        <v>0</v>
      </c>
      <c r="FA145" s="13">
        <f ca="1">'13年1-9支出明细'!BM140/9*12</f>
        <v>0</v>
      </c>
      <c r="FB145" s="13">
        <f t="shared" si="397"/>
        <v>0</v>
      </c>
      <c r="FC145" s="43">
        <f t="shared" si="335"/>
        <v>0</v>
      </c>
      <c r="FD145" s="13">
        <f ca="1">'13年1-9支出明细'!BN140/9*12</f>
        <v>142.13333333333333</v>
      </c>
      <c r="FE145" s="13">
        <f ca="1">Sheet2!EX139+Sheet2!BF139</f>
        <v>0</v>
      </c>
      <c r="FF145" s="13">
        <f t="shared" si="398"/>
        <v>172.89124201633777</v>
      </c>
      <c r="FG145" s="43">
        <f t="shared" si="336"/>
        <v>1.0873064771693435E-4</v>
      </c>
      <c r="FH145" s="13">
        <f ca="1">'13年1-9支出明细'!BP140/9*12</f>
        <v>0</v>
      </c>
      <c r="FI145" s="13">
        <f t="shared" si="399"/>
        <v>0</v>
      </c>
      <c r="FJ145" s="43">
        <f t="shared" si="337"/>
        <v>0</v>
      </c>
      <c r="FK145" s="13">
        <f ca="1">'13年1-9支出明细'!BQ140/9*12</f>
        <v>0</v>
      </c>
      <c r="FL145" s="13">
        <f t="shared" si="400"/>
        <v>0</v>
      </c>
      <c r="FM145" s="43">
        <f t="shared" si="338"/>
        <v>0</v>
      </c>
      <c r="FN145" s="13">
        <f ca="1">'13年1-9支出明细'!BR140/9*12</f>
        <v>0</v>
      </c>
      <c r="FO145" s="13">
        <f ca="1">Sheet2!FC55+Sheet2!BJ55</f>
        <v>0</v>
      </c>
      <c r="FP145" s="13"/>
      <c r="FQ145" s="43"/>
      <c r="FR145" s="13">
        <f ca="1">'13年1-9支出明细'!BT140/9*12</f>
        <v>0</v>
      </c>
      <c r="FS145" s="13">
        <f t="shared" si="401"/>
        <v>0</v>
      </c>
      <c r="FT145" s="43">
        <f t="shared" si="339"/>
        <v>0</v>
      </c>
      <c r="FU145" s="12">
        <f ca="1">'13年1-9支出明细'!BU140/9*12</f>
        <v>18896.399999999998</v>
      </c>
      <c r="FV145" s="12">
        <f t="shared" si="402"/>
        <v>22985.614908331554</v>
      </c>
      <c r="FW145" s="43">
        <f t="shared" si="340"/>
        <v>6.5311082731376571E-4</v>
      </c>
      <c r="FX145" s="12">
        <f ca="1">'13年1-9支出明细'!BV140/9*12</f>
        <v>0</v>
      </c>
      <c r="FY145" s="12">
        <f t="shared" si="403"/>
        <v>0</v>
      </c>
      <c r="FZ145" s="43">
        <f t="shared" si="341"/>
        <v>0</v>
      </c>
      <c r="GA145" s="12">
        <f ca="1">'13年1-9支出明细'!BW140/9*12</f>
        <v>0</v>
      </c>
      <c r="GB145" s="12">
        <f t="shared" si="404"/>
        <v>0</v>
      </c>
      <c r="GC145" s="43">
        <f t="shared" si="342"/>
        <v>0</v>
      </c>
      <c r="GD145" s="12">
        <f ca="1">'13年1-9支出明细'!BX140/9*12</f>
        <v>0</v>
      </c>
      <c r="GE145" s="12">
        <f t="shared" si="405"/>
        <v>0</v>
      </c>
      <c r="GF145" s="43">
        <f t="shared" si="343"/>
        <v>0</v>
      </c>
      <c r="GG145" s="27">
        <f t="shared" si="344"/>
        <v>39800</v>
      </c>
      <c r="GH145" s="27">
        <f t="shared" si="406"/>
        <v>48412.791502698725</v>
      </c>
      <c r="GI145" s="43">
        <f t="shared" si="345"/>
        <v>2.4209330170413417E-2</v>
      </c>
      <c r="GJ145" s="13">
        <f ca="1">'13年1-9支出明细'!BZ140/9*12</f>
        <v>0</v>
      </c>
      <c r="GK145" s="13">
        <f t="shared" si="407"/>
        <v>0</v>
      </c>
      <c r="GL145" s="43">
        <f t="shared" si="346"/>
        <v>0</v>
      </c>
      <c r="GM145" s="13">
        <f ca="1">'13年1-9支出明细'!CA140/9*12</f>
        <v>11066.666666666666</v>
      </c>
      <c r="GN145" s="13">
        <f t="shared" si="408"/>
        <v>13461.513215155754</v>
      </c>
      <c r="GO145" s="43">
        <f t="shared" si="347"/>
        <v>4.2691081164489247E-2</v>
      </c>
      <c r="GP145" s="13">
        <f ca="1">'13年1-9支出明细'!CB140/9*12</f>
        <v>0</v>
      </c>
      <c r="GQ145" s="13"/>
      <c r="GR145" s="40"/>
      <c r="GS145" s="13">
        <f ca="1">'13年1-9支出明细'!CC140/9*12</f>
        <v>0</v>
      </c>
      <c r="GT145" s="13">
        <f t="shared" si="409"/>
        <v>0</v>
      </c>
      <c r="GU145" s="43">
        <f t="shared" si="348"/>
        <v>0</v>
      </c>
      <c r="GV145" s="13">
        <f ca="1">'13年1-9支出明细'!CD140/9*12</f>
        <v>28733.333333333332</v>
      </c>
      <c r="GW145" s="13">
        <f t="shared" si="410"/>
        <v>34951.278287542955</v>
      </c>
      <c r="GX145" s="56">
        <f t="shared" si="349"/>
        <v>0.13885666261651958</v>
      </c>
    </row>
    <row r="146" spans="1:206">
      <c r="A146" s="18">
        <v>419</v>
      </c>
      <c r="B146" s="3" t="s">
        <v>617</v>
      </c>
      <c r="C146" s="3" t="s">
        <v>435</v>
      </c>
      <c r="D146" s="12">
        <f t="shared" si="412"/>
        <v>1617798.7433333334</v>
      </c>
      <c r="E146" s="12">
        <f t="shared" si="413"/>
        <v>335454.40000000002</v>
      </c>
      <c r="F146" s="13">
        <v>177792</v>
      </c>
      <c r="G146" s="26">
        <f t="shared" si="350"/>
        <v>216266.50821225654</v>
      </c>
      <c r="H146" s="40">
        <f t="shared" si="351"/>
        <v>2.6030987698179692E-3</v>
      </c>
      <c r="I146" s="13">
        <v>77656</v>
      </c>
      <c r="J146" s="13">
        <f t="shared" si="352"/>
        <v>94460.897912903791</v>
      </c>
      <c r="K146" s="40">
        <f t="shared" si="288"/>
        <v>2.091744220430665E-3</v>
      </c>
      <c r="L146" s="13">
        <v>80006.399999999994</v>
      </c>
      <c r="M146" s="13">
        <f t="shared" si="353"/>
        <v>97319.928695515438</v>
      </c>
      <c r="N146" s="40">
        <f t="shared" si="289"/>
        <v>2.6030987698179697E-3</v>
      </c>
      <c r="O146" s="13">
        <f ca="1">'13年1-9支出明细'!I141/9*12</f>
        <v>0</v>
      </c>
      <c r="P146" s="13">
        <v>0</v>
      </c>
      <c r="Q146" s="13">
        <f t="shared" si="354"/>
        <v>0</v>
      </c>
      <c r="R146" s="43">
        <f t="shared" si="290"/>
        <v>0</v>
      </c>
      <c r="S146" s="13">
        <f ca="1">'13年1-9支出明细'!K141/9*12</f>
        <v>0</v>
      </c>
      <c r="T146" s="13">
        <f t="shared" si="355"/>
        <v>0</v>
      </c>
      <c r="U146" s="43">
        <f t="shared" si="291"/>
        <v>0</v>
      </c>
      <c r="V146" s="13">
        <f ca="1">'13年1-9支出明细'!L141/9*12</f>
        <v>0</v>
      </c>
      <c r="W146" s="13">
        <f t="shared" si="356"/>
        <v>0</v>
      </c>
      <c r="X146" s="43">
        <f t="shared" si="292"/>
        <v>0</v>
      </c>
      <c r="Y146" s="13">
        <f ca="1">'13年1-9支出明细'!M141/9*12</f>
        <v>0</v>
      </c>
      <c r="Z146" s="13">
        <f t="shared" si="357"/>
        <v>0</v>
      </c>
      <c r="AA146" s="43">
        <f t="shared" si="293"/>
        <v>0</v>
      </c>
      <c r="AB146" s="13">
        <f ca="1">'13年1-9支出明细'!N141/9*12</f>
        <v>0</v>
      </c>
      <c r="AC146" s="13">
        <f t="shared" si="358"/>
        <v>0</v>
      </c>
      <c r="AD146" s="43">
        <f t="shared" si="294"/>
        <v>0</v>
      </c>
      <c r="AE146" s="13">
        <f ca="1">'13年1-9支出明细'!O141/9*12</f>
        <v>0</v>
      </c>
      <c r="AF146" s="13">
        <f t="shared" si="359"/>
        <v>0</v>
      </c>
      <c r="AG146" s="43">
        <f t="shared" si="295"/>
        <v>0</v>
      </c>
      <c r="AH146" s="13">
        <f ca="1">'13年1-9支出明细'!P141/9*12</f>
        <v>0</v>
      </c>
      <c r="AI146" s="13">
        <f t="shared" si="360"/>
        <v>0</v>
      </c>
      <c r="AJ146" s="43">
        <f t="shared" si="296"/>
        <v>0</v>
      </c>
      <c r="AK146" s="13">
        <f ca="1">'13年1-9支出明细'!Q141/9*12</f>
        <v>0</v>
      </c>
      <c r="AL146" s="13">
        <f t="shared" si="361"/>
        <v>0</v>
      </c>
      <c r="AM146" s="43">
        <f t="shared" si="297"/>
        <v>0</v>
      </c>
      <c r="AN146" s="13">
        <f ca="1">'13年1-9支出明细'!R141/9*12</f>
        <v>0</v>
      </c>
      <c r="AO146" s="13">
        <f t="shared" si="362"/>
        <v>0</v>
      </c>
      <c r="AP146" s="43">
        <f t="shared" si="298"/>
        <v>0</v>
      </c>
      <c r="AQ146" s="13">
        <f ca="1">'13年1-9支出明细'!S141/9*12</f>
        <v>0</v>
      </c>
      <c r="AR146" s="13">
        <f t="shared" si="363"/>
        <v>0</v>
      </c>
      <c r="AS146" s="43">
        <f t="shared" si="299"/>
        <v>0</v>
      </c>
      <c r="AT146" s="12">
        <f t="shared" si="364"/>
        <v>63320.37</v>
      </c>
      <c r="AU146" s="31">
        <f t="shared" si="365"/>
        <v>77023.011826224596</v>
      </c>
      <c r="AV146" s="43">
        <f t="shared" si="300"/>
        <v>6.0654704305560404E-4</v>
      </c>
      <c r="AW146" s="13">
        <f ca="1">'13年1-9支出明细'!U141/9*12</f>
        <v>0</v>
      </c>
      <c r="AX146" s="13">
        <f t="shared" si="366"/>
        <v>0</v>
      </c>
      <c r="AY146" s="43">
        <f t="shared" si="301"/>
        <v>0</v>
      </c>
      <c r="AZ146" s="13">
        <f ca="1">'13年1-9支出明细'!V141/9*12</f>
        <v>0</v>
      </c>
      <c r="BA146" s="13">
        <f t="shared" si="367"/>
        <v>0</v>
      </c>
      <c r="BB146" s="43">
        <f t="shared" si="302"/>
        <v>0</v>
      </c>
      <c r="BC146" s="13">
        <f ca="1">'13年1-9支出明细'!W141/9*12</f>
        <v>0</v>
      </c>
      <c r="BD146" s="13">
        <f t="shared" si="368"/>
        <v>0</v>
      </c>
      <c r="BE146" s="43">
        <f t="shared" si="303"/>
        <v>0</v>
      </c>
      <c r="BF146" s="13">
        <f ca="1">'13年1-9支出明细'!X141/9*12</f>
        <v>0</v>
      </c>
      <c r="BG146" s="13">
        <f t="shared" si="369"/>
        <v>0</v>
      </c>
      <c r="BH146" s="43">
        <f t="shared" si="304"/>
        <v>0</v>
      </c>
      <c r="BI146" s="13">
        <f ca="1">'13年1-9支出明细'!Y141/9*12</f>
        <v>0</v>
      </c>
      <c r="BJ146" s="13">
        <f t="shared" si="370"/>
        <v>0</v>
      </c>
      <c r="BK146" s="43">
        <f t="shared" si="305"/>
        <v>0</v>
      </c>
      <c r="BL146" s="13">
        <f ca="1">'13年1-9支出明细'!Z141/9*12</f>
        <v>0</v>
      </c>
      <c r="BM146" s="13">
        <f ca="1">Sheet2!EP140+Sheet2!V140</f>
        <v>63320.37</v>
      </c>
      <c r="BN146" s="13">
        <f t="shared" si="371"/>
        <v>0</v>
      </c>
      <c r="BO146" s="43">
        <f t="shared" si="306"/>
        <v>0</v>
      </c>
      <c r="BP146" s="13">
        <f ca="1">'13年1-9支出明细'!AB141/9*12</f>
        <v>58100.493333333332</v>
      </c>
      <c r="BQ146" s="13">
        <f t="shared" si="372"/>
        <v>70673.54447112068</v>
      </c>
      <c r="BR146" s="43">
        <f t="shared" si="307"/>
        <v>1.2818052677380931E-2</v>
      </c>
      <c r="BS146" s="13">
        <f ca="1">'13年1-9支出明细'!AC141/9*12</f>
        <v>5445.333333333333</v>
      </c>
      <c r="BT146" s="13">
        <f t="shared" si="373"/>
        <v>6623.7132494814587</v>
      </c>
      <c r="BU146" s="43">
        <f t="shared" si="308"/>
        <v>4.8546613182499981E-3</v>
      </c>
      <c r="BV146" s="12">
        <f t="shared" si="411"/>
        <v>0</v>
      </c>
      <c r="BW146" s="30">
        <f t="shared" si="374"/>
        <v>0</v>
      </c>
      <c r="BX146" s="43">
        <f t="shared" si="309"/>
        <v>0</v>
      </c>
      <c r="BY146" s="13">
        <f ca="1">'13年1-9支出明细'!AE141/9*12</f>
        <v>0</v>
      </c>
      <c r="BZ146" s="13">
        <f t="shared" si="375"/>
        <v>0</v>
      </c>
      <c r="CA146" s="43">
        <f t="shared" si="310"/>
        <v>0</v>
      </c>
      <c r="CB146" s="13">
        <f ca="1">'13年1-9支出明细'!AF141/9*12</f>
        <v>0</v>
      </c>
      <c r="CC146" s="13">
        <f ca="1">Sheet2!BP140+Sheet2!ET140</f>
        <v>0</v>
      </c>
      <c r="CD146" s="13">
        <f t="shared" si="376"/>
        <v>0</v>
      </c>
      <c r="CE146" s="43">
        <f t="shared" si="311"/>
        <v>0</v>
      </c>
      <c r="CF146" s="12">
        <f t="shared" si="312"/>
        <v>1035528.1333333334</v>
      </c>
      <c r="CG146" s="30">
        <f t="shared" si="377"/>
        <v>1259618.2817649615</v>
      </c>
      <c r="CH146" s="43">
        <f t="shared" si="313"/>
        <v>1.0670227599642024E-2</v>
      </c>
      <c r="CI146" s="13">
        <f ca="1">'13年1-9支出明细'!AI141/9*12</f>
        <v>0</v>
      </c>
      <c r="CJ146" s="13">
        <f t="shared" si="378"/>
        <v>0</v>
      </c>
      <c r="CK146" s="43">
        <f t="shared" si="314"/>
        <v>0</v>
      </c>
      <c r="CL146" s="13">
        <f ca="1">'13年1-9支出明细'!AJ141/9*12</f>
        <v>0</v>
      </c>
      <c r="CM146" s="13">
        <f t="shared" si="379"/>
        <v>0</v>
      </c>
      <c r="CN146" s="43">
        <f t="shared" si="315"/>
        <v>0</v>
      </c>
      <c r="CO146" s="13">
        <f ca="1">'13年1-9支出明细'!AK141/9*12</f>
        <v>0</v>
      </c>
      <c r="CP146" s="13">
        <f t="shared" si="380"/>
        <v>0</v>
      </c>
      <c r="CQ146" s="43">
        <f t="shared" si="316"/>
        <v>0</v>
      </c>
      <c r="CR146" s="13">
        <f ca="1">'13年1-9支出明细'!AL141/9*12</f>
        <v>0</v>
      </c>
      <c r="CS146" s="13">
        <f t="shared" si="381"/>
        <v>0</v>
      </c>
      <c r="CT146" s="43">
        <f t="shared" si="317"/>
        <v>0</v>
      </c>
      <c r="CU146" s="13">
        <f ca="1">'13年1-9支出明细'!AM141/9*12</f>
        <v>0</v>
      </c>
      <c r="CV146" s="13">
        <f t="shared" si="382"/>
        <v>0</v>
      </c>
      <c r="CW146" s="43">
        <f t="shared" si="318"/>
        <v>0</v>
      </c>
      <c r="CX146" s="13">
        <f ca="1">'13年1-9支出明细'!AN141/9*12</f>
        <v>0</v>
      </c>
      <c r="CY146" s="13">
        <f t="shared" si="383"/>
        <v>0</v>
      </c>
      <c r="CZ146" s="14">
        <f t="shared" si="319"/>
        <v>0</v>
      </c>
      <c r="DA146" s="43">
        <f t="shared" si="320"/>
        <v>0</v>
      </c>
      <c r="DB146" s="13">
        <f ca="1">'13年1-9支出明细'!AP141/9*12</f>
        <v>0</v>
      </c>
      <c r="DC146" s="13">
        <f t="shared" si="384"/>
        <v>0</v>
      </c>
      <c r="DD146" s="43">
        <f t="shared" si="321"/>
        <v>0</v>
      </c>
      <c r="DE146" s="13">
        <f ca="1">'13年1-9支出明细'!AQ141/9*12</f>
        <v>0</v>
      </c>
      <c r="DF146" s="13">
        <f t="shared" si="385"/>
        <v>0</v>
      </c>
      <c r="DG146" s="43">
        <f t="shared" si="322"/>
        <v>0</v>
      </c>
      <c r="DH146" s="13">
        <f ca="1">'13年1-9支出明细'!AR141/9*12</f>
        <v>0</v>
      </c>
      <c r="DI146" s="13">
        <f ca="1">Sheet2!DK140+Sheet2!AH140</f>
        <v>0</v>
      </c>
      <c r="DJ146" s="13"/>
      <c r="DK146" s="43">
        <f t="shared" si="323"/>
        <v>0</v>
      </c>
      <c r="DL146" s="13">
        <f ca="1">'13年1-9支出明细'!AT141/9*12</f>
        <v>0</v>
      </c>
      <c r="DM146" s="13">
        <f t="shared" si="386"/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43">
        <f t="shared" si="324"/>
        <v>0</v>
      </c>
      <c r="DV146" s="13">
        <f ca="1">'13年1-9支出明细'!BB141/9*12</f>
        <v>6836</v>
      </c>
      <c r="DW146" s="13">
        <f t="shared" si="387"/>
        <v>8315.3226812172979</v>
      </c>
      <c r="DX146" s="43">
        <f t="shared" si="325"/>
        <v>3.0218941447043477E-3</v>
      </c>
      <c r="DY146" s="13">
        <f ca="1">'13年1-9支出明细'!BC141/9*12</f>
        <v>885176.53333333344</v>
      </c>
      <c r="DZ146" s="13">
        <f t="shared" si="388"/>
        <v>1076730.3254107616</v>
      </c>
      <c r="EA146" s="43">
        <f t="shared" si="326"/>
        <v>7.9184804521003294E-2</v>
      </c>
      <c r="EB146" s="13">
        <f ca="1">'13年1-9支出明细'!BD141/9*12</f>
        <v>0</v>
      </c>
      <c r="EC146" s="13">
        <f t="shared" si="389"/>
        <v>0</v>
      </c>
      <c r="ED146" s="43">
        <f t="shared" si="327"/>
        <v>0</v>
      </c>
      <c r="EE146" s="13">
        <f ca="1">'13年1-9支出明细'!BE141/9*12</f>
        <v>885176.53333333344</v>
      </c>
      <c r="EF146" s="13">
        <f t="shared" si="390"/>
        <v>1076730.3254107614</v>
      </c>
      <c r="EG146" s="13">
        <v>0</v>
      </c>
      <c r="EH146" s="43">
        <f t="shared" si="328"/>
        <v>0.27125579850688092</v>
      </c>
      <c r="EI146" s="13">
        <f ca="1">'13年1-9支出明细'!BG141/9*12</f>
        <v>0</v>
      </c>
      <c r="EJ146" s="13">
        <f t="shared" si="391"/>
        <v>0</v>
      </c>
      <c r="EK146" s="43">
        <f t="shared" si="329"/>
        <v>0</v>
      </c>
      <c r="EL146" s="13">
        <f ca="1">'13年1-9支出明细'!BH141/9*12</f>
        <v>0</v>
      </c>
      <c r="EM146" s="13">
        <f t="shared" si="392"/>
        <v>0</v>
      </c>
      <c r="EN146" s="43">
        <f t="shared" si="330"/>
        <v>0</v>
      </c>
      <c r="EO146" s="13">
        <f ca="1">'13年1-9支出明细'!BI141/9*12</f>
        <v>0</v>
      </c>
      <c r="EP146" s="13">
        <f t="shared" si="393"/>
        <v>0</v>
      </c>
      <c r="EQ146" s="43">
        <f t="shared" si="331"/>
        <v>0</v>
      </c>
      <c r="ER146" s="13">
        <f ca="1">'13年1-9支出明细'!BJ141/9*12</f>
        <v>59515.6</v>
      </c>
      <c r="ES146" s="13">
        <f t="shared" si="394"/>
        <v>72394.882762764202</v>
      </c>
      <c r="ET146" s="43">
        <f t="shared" si="332"/>
        <v>3.1061758109969393E-2</v>
      </c>
      <c r="EU146" s="13">
        <f ca="1">'13年1-9支出明细'!BK141/9*12</f>
        <v>84000</v>
      </c>
      <c r="EV146" s="13">
        <f t="shared" si="395"/>
        <v>102177.7509102184</v>
      </c>
      <c r="EW146" s="43">
        <f t="shared" si="333"/>
        <v>4.5773417080764725E-2</v>
      </c>
      <c r="EX146" s="13">
        <f ca="1">'13年1-9支出明细'!BL141/9*12</f>
        <v>0</v>
      </c>
      <c r="EY146" s="13">
        <f t="shared" si="396"/>
        <v>0</v>
      </c>
      <c r="EZ146" s="43">
        <f t="shared" si="334"/>
        <v>0</v>
      </c>
      <c r="FA146" s="13">
        <f ca="1">'13年1-9支出明细'!BM141/9*12</f>
        <v>0</v>
      </c>
      <c r="FB146" s="13">
        <f t="shared" si="397"/>
        <v>0</v>
      </c>
      <c r="FC146" s="43">
        <f t="shared" si="335"/>
        <v>0</v>
      </c>
      <c r="FD146" s="13">
        <f ca="1">'13年1-9支出明细'!BN141/9*12</f>
        <v>0</v>
      </c>
      <c r="FE146" s="13">
        <f ca="1">Sheet2!EX140+Sheet2!BF140</f>
        <v>0</v>
      </c>
      <c r="FF146" s="13">
        <f t="shared" si="398"/>
        <v>0</v>
      </c>
      <c r="FG146" s="43">
        <f t="shared" si="336"/>
        <v>0</v>
      </c>
      <c r="FH146" s="13">
        <f ca="1">'13年1-9支出明细'!BP141/9*12</f>
        <v>0</v>
      </c>
      <c r="FI146" s="13">
        <f t="shared" si="399"/>
        <v>0</v>
      </c>
      <c r="FJ146" s="43">
        <f t="shared" si="337"/>
        <v>0</v>
      </c>
      <c r="FK146" s="13">
        <f ca="1">'13年1-9支出明细'!BQ141/9*12</f>
        <v>0</v>
      </c>
      <c r="FL146" s="13">
        <f t="shared" si="400"/>
        <v>0</v>
      </c>
      <c r="FM146" s="43">
        <f t="shared" si="338"/>
        <v>0</v>
      </c>
      <c r="FN146" s="13">
        <f ca="1">'13年1-9支出明细'!BR141/9*12</f>
        <v>0</v>
      </c>
      <c r="FO146" s="13">
        <f ca="1">Sheet2!FC56+Sheet2!BJ56</f>
        <v>23950</v>
      </c>
      <c r="FP146" s="13"/>
      <c r="FQ146" s="43"/>
      <c r="FR146" s="13">
        <f ca="1">'13年1-9支出明细'!BT141/9*12</f>
        <v>0</v>
      </c>
      <c r="FS146" s="13">
        <f t="shared" si="401"/>
        <v>0</v>
      </c>
      <c r="FT146" s="43">
        <f t="shared" si="339"/>
        <v>0</v>
      </c>
      <c r="FU146" s="12">
        <f ca="1">'13年1-9支出明细'!BU141/9*12</f>
        <v>66399.040000000008</v>
      </c>
      <c r="FV146" s="12">
        <f t="shared" si="402"/>
        <v>80767.911545209863</v>
      </c>
      <c r="FW146" s="43">
        <f t="shared" si="340"/>
        <v>2.2949308835143113E-3</v>
      </c>
      <c r="FX146" s="12">
        <f ca="1">'13年1-9支出明细'!BV141/9*12</f>
        <v>0</v>
      </c>
      <c r="FY146" s="12">
        <f t="shared" si="403"/>
        <v>0</v>
      </c>
      <c r="FZ146" s="43">
        <f t="shared" si="341"/>
        <v>0</v>
      </c>
      <c r="GA146" s="12">
        <f ca="1">'13年1-9支出明细'!BW141/9*12</f>
        <v>0</v>
      </c>
      <c r="GB146" s="12">
        <f t="shared" si="404"/>
        <v>0</v>
      </c>
      <c r="GC146" s="43">
        <f t="shared" si="342"/>
        <v>0</v>
      </c>
      <c r="GD146" s="12">
        <f ca="1">'13年1-9支出明细'!BX141/9*12</f>
        <v>117096.80000000002</v>
      </c>
      <c r="GE146" s="12">
        <f t="shared" si="405"/>
        <v>142436.75789028173</v>
      </c>
      <c r="GF146" s="43">
        <f t="shared" si="343"/>
        <v>1.1750441844073931E-2</v>
      </c>
      <c r="GG146" s="27">
        <f t="shared" si="344"/>
        <v>0</v>
      </c>
      <c r="GH146" s="27">
        <f t="shared" si="406"/>
        <v>0</v>
      </c>
      <c r="GI146" s="43">
        <f t="shared" si="345"/>
        <v>0</v>
      </c>
      <c r="GJ146" s="13">
        <f ca="1">'13年1-9支出明细'!BZ141/9*12</f>
        <v>0</v>
      </c>
      <c r="GK146" s="13">
        <f t="shared" si="407"/>
        <v>0</v>
      </c>
      <c r="GL146" s="43">
        <f t="shared" si="346"/>
        <v>0</v>
      </c>
      <c r="GM146" s="13">
        <f ca="1">'13年1-9支出明细'!CA141/9*12</f>
        <v>0</v>
      </c>
      <c r="GN146" s="13">
        <f t="shared" si="408"/>
        <v>0</v>
      </c>
      <c r="GO146" s="43">
        <f t="shared" si="347"/>
        <v>0</v>
      </c>
      <c r="GP146" s="13">
        <f ca="1">'13年1-9支出明细'!CB141/9*12</f>
        <v>0</v>
      </c>
      <c r="GQ146" s="13"/>
      <c r="GR146" s="40"/>
      <c r="GS146" s="13">
        <f ca="1">'13年1-9支出明细'!CC141/9*12</f>
        <v>0</v>
      </c>
      <c r="GT146" s="13">
        <f t="shared" si="409"/>
        <v>0</v>
      </c>
      <c r="GU146" s="43">
        <f t="shared" si="348"/>
        <v>0</v>
      </c>
      <c r="GV146" s="13">
        <f ca="1">'13年1-9支出明细'!CD141/9*12</f>
        <v>0</v>
      </c>
      <c r="GW146" s="13">
        <f t="shared" si="410"/>
        <v>0</v>
      </c>
      <c r="GX146" s="56">
        <f t="shared" si="349"/>
        <v>0</v>
      </c>
    </row>
    <row r="147" spans="1:206">
      <c r="A147" s="18">
        <v>420</v>
      </c>
      <c r="B147" s="3" t="s">
        <v>618</v>
      </c>
      <c r="C147" s="3" t="s">
        <v>436</v>
      </c>
      <c r="D147" s="12">
        <f t="shared" si="412"/>
        <v>9414227.7300000023</v>
      </c>
      <c r="E147" s="12">
        <f t="shared" si="413"/>
        <v>1270659.8</v>
      </c>
      <c r="F147" s="13">
        <v>676644</v>
      </c>
      <c r="G147" s="26">
        <f t="shared" si="350"/>
        <v>823070.97722492646</v>
      </c>
      <c r="H147" s="40">
        <f t="shared" si="351"/>
        <v>9.906920243906981E-3</v>
      </c>
      <c r="I147" s="13">
        <v>200166</v>
      </c>
      <c r="J147" s="13">
        <f t="shared" si="352"/>
        <v>243482.28200827111</v>
      </c>
      <c r="K147" s="40">
        <f t="shared" si="288"/>
        <v>5.3916770581374845E-3</v>
      </c>
      <c r="L147" s="13">
        <v>304489.8</v>
      </c>
      <c r="M147" s="13">
        <f t="shared" si="353"/>
        <v>370381.93975121685</v>
      </c>
      <c r="N147" s="40">
        <f t="shared" si="289"/>
        <v>9.9069202439069828E-3</v>
      </c>
      <c r="O147" s="13">
        <f ca="1">'13年1-9支出明细'!I142/9*12</f>
        <v>43840</v>
      </c>
      <c r="P147" s="13">
        <v>0</v>
      </c>
      <c r="Q147" s="13">
        <f t="shared" si="354"/>
        <v>53327.054760761595</v>
      </c>
      <c r="R147" s="43">
        <f t="shared" si="290"/>
        <v>6.5668261438770036E-3</v>
      </c>
      <c r="S147" s="13">
        <f ca="1">'13年1-9支出明细'!K142/9*12</f>
        <v>25866.666666666668</v>
      </c>
      <c r="T147" s="13">
        <f t="shared" si="355"/>
        <v>31464.259804099001</v>
      </c>
      <c r="U147" s="43">
        <f t="shared" si="291"/>
        <v>1.0621331466022963E-2</v>
      </c>
      <c r="V147" s="13">
        <f ca="1">'13年1-9支出明细'!L142/9*12</f>
        <v>0</v>
      </c>
      <c r="W147" s="13">
        <f t="shared" si="356"/>
        <v>0</v>
      </c>
      <c r="X147" s="43">
        <f t="shared" si="292"/>
        <v>0</v>
      </c>
      <c r="Y147" s="13">
        <f ca="1">'13年1-9支出明细'!M142/9*12</f>
        <v>0</v>
      </c>
      <c r="Z147" s="13">
        <f t="shared" si="357"/>
        <v>0</v>
      </c>
      <c r="AA147" s="43">
        <f t="shared" si="293"/>
        <v>0</v>
      </c>
      <c r="AB147" s="13">
        <f ca="1">'13年1-9支出明细'!N142/9*12</f>
        <v>0</v>
      </c>
      <c r="AC147" s="13">
        <f t="shared" si="358"/>
        <v>0</v>
      </c>
      <c r="AD147" s="43">
        <f t="shared" si="294"/>
        <v>0</v>
      </c>
      <c r="AE147" s="13">
        <f ca="1">'13年1-9支出明细'!O142/9*12</f>
        <v>0</v>
      </c>
      <c r="AF147" s="13">
        <f t="shared" si="359"/>
        <v>0</v>
      </c>
      <c r="AG147" s="43">
        <f t="shared" si="295"/>
        <v>0</v>
      </c>
      <c r="AH147" s="13">
        <f ca="1">'13年1-9支出明细'!P142/9*12</f>
        <v>0</v>
      </c>
      <c r="AI147" s="13">
        <f t="shared" si="360"/>
        <v>0</v>
      </c>
      <c r="AJ147" s="43">
        <f t="shared" si="296"/>
        <v>0</v>
      </c>
      <c r="AK147" s="13">
        <f ca="1">'13年1-9支出明细'!Q142/9*12</f>
        <v>0</v>
      </c>
      <c r="AL147" s="13">
        <f t="shared" si="361"/>
        <v>0</v>
      </c>
      <c r="AM147" s="43">
        <f t="shared" si="297"/>
        <v>0</v>
      </c>
      <c r="AN147" s="13">
        <f ca="1">'13年1-9支出明细'!R142/9*12</f>
        <v>0</v>
      </c>
      <c r="AO147" s="13">
        <f t="shared" si="362"/>
        <v>0</v>
      </c>
      <c r="AP147" s="43">
        <f t="shared" si="298"/>
        <v>0</v>
      </c>
      <c r="AQ147" s="13">
        <f ca="1">'13年1-9支出明细'!S142/9*12</f>
        <v>19653.333333333336</v>
      </c>
      <c r="AR147" s="13">
        <f t="shared" si="363"/>
        <v>23906.349974866975</v>
      </c>
      <c r="AS147" s="43">
        <f t="shared" si="299"/>
        <v>3.9595667524796657E-3</v>
      </c>
      <c r="AT147" s="12">
        <f t="shared" si="364"/>
        <v>184237.49</v>
      </c>
      <c r="AU147" s="31">
        <f t="shared" si="365"/>
        <v>224106.81382790301</v>
      </c>
      <c r="AV147" s="43">
        <f t="shared" si="300"/>
        <v>1.7648144630153994E-3</v>
      </c>
      <c r="AW147" s="13">
        <f ca="1">'13年1-9支出明细'!U142/9*12</f>
        <v>0</v>
      </c>
      <c r="AX147" s="13">
        <f t="shared" si="366"/>
        <v>0</v>
      </c>
      <c r="AY147" s="43">
        <f t="shared" si="301"/>
        <v>0</v>
      </c>
      <c r="AZ147" s="13">
        <f ca="1">'13年1-9支出明细'!V142/9*12</f>
        <v>760</v>
      </c>
      <c r="BA147" s="13">
        <f t="shared" si="367"/>
        <v>924.46536537816655</v>
      </c>
      <c r="BB147" s="43">
        <f t="shared" si="302"/>
        <v>7.796791004965325E-3</v>
      </c>
      <c r="BC147" s="13">
        <f ca="1">'13年1-9支出明细'!W142/9*12</f>
        <v>0</v>
      </c>
      <c r="BD147" s="13">
        <f t="shared" si="368"/>
        <v>0</v>
      </c>
      <c r="BE147" s="43">
        <f t="shared" si="303"/>
        <v>0</v>
      </c>
      <c r="BF147" s="13">
        <f ca="1">'13年1-9支出明细'!X142/9*12</f>
        <v>2278</v>
      </c>
      <c r="BG147" s="13">
        <f t="shared" si="369"/>
        <v>2770.9632925413989</v>
      </c>
      <c r="BH147" s="43">
        <f t="shared" si="304"/>
        <v>3.3513590089345839E-3</v>
      </c>
      <c r="BI147" s="13">
        <f ca="1">'13年1-9支出明细'!Y142/9*12</f>
        <v>50711.21333333334</v>
      </c>
      <c r="BJ147" s="13">
        <f t="shared" si="370"/>
        <v>61685.211003908087</v>
      </c>
      <c r="BK147" s="43">
        <f t="shared" si="305"/>
        <v>2.5085792412645677E-2</v>
      </c>
      <c r="BL147" s="13">
        <f ca="1">'13年1-9支出明细'!Z142/9*12</f>
        <v>7937.9466666666667</v>
      </c>
      <c r="BM147" s="13">
        <f ca="1">Sheet2!EP141+Sheet2!V141</f>
        <v>122550.33</v>
      </c>
      <c r="BN147" s="13">
        <f t="shared" si="371"/>
        <v>9655.7325862531561</v>
      </c>
      <c r="BO147" s="43">
        <f t="shared" si="306"/>
        <v>8.9755711501322157E-5</v>
      </c>
      <c r="BP147" s="13">
        <f ca="1">'13年1-9支出明细'!AB142/9*12</f>
        <v>21720.466666666667</v>
      </c>
      <c r="BQ147" s="13">
        <f t="shared" si="372"/>
        <v>26420.81467524248</v>
      </c>
      <c r="BR147" s="43">
        <f t="shared" si="307"/>
        <v>4.7919401357457772E-3</v>
      </c>
      <c r="BS147" s="13">
        <f ca="1">'13年1-9支出明细'!AC142/9*12</f>
        <v>5195.9866666666667</v>
      </c>
      <c r="BT147" s="13">
        <f t="shared" si="373"/>
        <v>6320.4075161843166</v>
      </c>
      <c r="BU147" s="43">
        <f t="shared" si="308"/>
        <v>4.632362049609956E-3</v>
      </c>
      <c r="BV147" s="12">
        <f t="shared" si="411"/>
        <v>1031.5999999999999</v>
      </c>
      <c r="BW147" s="30">
        <f t="shared" si="374"/>
        <v>1254.8400933212058</v>
      </c>
      <c r="BX147" s="43">
        <f t="shared" si="309"/>
        <v>3.8572897914665002E-6</v>
      </c>
      <c r="BY147" s="13">
        <f ca="1">'13年1-9支出明细'!AE142/9*12</f>
        <v>1031.5999999999999</v>
      </c>
      <c r="BZ147" s="13">
        <f t="shared" si="375"/>
        <v>1254.8400933212056</v>
      </c>
      <c r="CA147" s="43">
        <f t="shared" si="310"/>
        <v>4.4652160797112667E-6</v>
      </c>
      <c r="CB147" s="13">
        <f ca="1">'13年1-9支出明细'!AF142/9*12</f>
        <v>0</v>
      </c>
      <c r="CC147" s="13">
        <f ca="1">Sheet2!BP141+Sheet2!ET141</f>
        <v>0</v>
      </c>
      <c r="CD147" s="13">
        <f t="shared" si="376"/>
        <v>0</v>
      </c>
      <c r="CE147" s="43">
        <f t="shared" si="311"/>
        <v>0</v>
      </c>
      <c r="CF147" s="12">
        <f t="shared" si="312"/>
        <v>7350168.9333333336</v>
      </c>
      <c r="CG147" s="30">
        <f t="shared" si="377"/>
        <v>8940758.6954542752</v>
      </c>
      <c r="CH147" s="43">
        <f t="shared" si="313"/>
        <v>7.5737174964071188E-2</v>
      </c>
      <c r="CI147" s="13">
        <f ca="1">'13年1-9支出明细'!AI142/9*12</f>
        <v>0</v>
      </c>
      <c r="CJ147" s="13">
        <f t="shared" si="378"/>
        <v>0</v>
      </c>
      <c r="CK147" s="43">
        <f t="shared" si="314"/>
        <v>0</v>
      </c>
      <c r="CL147" s="13">
        <f ca="1">'13年1-9支出明细'!AJ142/9*12</f>
        <v>0</v>
      </c>
      <c r="CM147" s="13">
        <f t="shared" si="379"/>
        <v>0</v>
      </c>
      <c r="CN147" s="43">
        <f t="shared" si="315"/>
        <v>0</v>
      </c>
      <c r="CO147" s="13">
        <f ca="1">'13年1-9支出明细'!AK142/9*12</f>
        <v>0</v>
      </c>
      <c r="CP147" s="13">
        <f t="shared" si="380"/>
        <v>0</v>
      </c>
      <c r="CQ147" s="43">
        <f t="shared" si="316"/>
        <v>0</v>
      </c>
      <c r="CR147" s="13">
        <f ca="1">'13年1-9支出明细'!AL142/9*12</f>
        <v>0</v>
      </c>
      <c r="CS147" s="13">
        <f t="shared" si="381"/>
        <v>0</v>
      </c>
      <c r="CT147" s="43">
        <f t="shared" si="317"/>
        <v>0</v>
      </c>
      <c r="CU147" s="13">
        <f ca="1">'13年1-9支出明细'!AM142/9*12</f>
        <v>6109.333333333333</v>
      </c>
      <c r="CV147" s="13">
        <f t="shared" si="382"/>
        <v>7431.4040423908045</v>
      </c>
      <c r="CW147" s="43">
        <f t="shared" si="318"/>
        <v>1.2550900722977898E-2</v>
      </c>
      <c r="CX147" s="13">
        <f ca="1">'13年1-9支出明细'!AN142/9*12</f>
        <v>0</v>
      </c>
      <c r="CY147" s="13">
        <f t="shared" si="383"/>
        <v>0</v>
      </c>
      <c r="CZ147" s="14">
        <f t="shared" si="319"/>
        <v>0</v>
      </c>
      <c r="DA147" s="43">
        <f t="shared" si="320"/>
        <v>0</v>
      </c>
      <c r="DB147" s="13">
        <f ca="1">'13年1-9支出明细'!AP142/9*12</f>
        <v>0</v>
      </c>
      <c r="DC147" s="13">
        <f t="shared" si="384"/>
        <v>0</v>
      </c>
      <c r="DD147" s="43">
        <f t="shared" si="321"/>
        <v>0</v>
      </c>
      <c r="DE147" s="13">
        <f ca="1">'13年1-9支出明细'!AQ142/9*12</f>
        <v>0</v>
      </c>
      <c r="DF147" s="13">
        <f t="shared" si="385"/>
        <v>0</v>
      </c>
      <c r="DG147" s="43">
        <f t="shared" si="322"/>
        <v>0</v>
      </c>
      <c r="DH147" s="13">
        <f ca="1">'13年1-9支出明细'!AR142/9*12</f>
        <v>0</v>
      </c>
      <c r="DI147" s="13">
        <f ca="1">Sheet2!DK141+Sheet2!AH141</f>
        <v>0</v>
      </c>
      <c r="DJ147" s="13"/>
      <c r="DK147" s="43">
        <f t="shared" si="323"/>
        <v>0</v>
      </c>
      <c r="DL147" s="13">
        <f ca="1">'13年1-9支出明细'!AT142/9*12</f>
        <v>0</v>
      </c>
      <c r="DM147" s="13">
        <f t="shared" si="386"/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43">
        <f t="shared" si="324"/>
        <v>0</v>
      </c>
      <c r="DV147" s="13">
        <f ca="1">'13年1-9支出明细'!BB142/9*12</f>
        <v>11142</v>
      </c>
      <c r="DW147" s="13">
        <f t="shared" si="387"/>
        <v>13553.148817162539</v>
      </c>
      <c r="DX147" s="43">
        <f t="shared" si="325"/>
        <v>4.9253868578548621E-3</v>
      </c>
      <c r="DY147" s="13">
        <f ca="1">'13年1-9支出明细'!BC142/9*12</f>
        <v>7237096.9333333336</v>
      </c>
      <c r="DZ147" s="13">
        <f t="shared" si="388"/>
        <v>8803217.7115147486</v>
      </c>
      <c r="EA147" s="43">
        <f t="shared" si="326"/>
        <v>0.64740544330466399</v>
      </c>
      <c r="EB147" s="13">
        <f ca="1">'13年1-9支出明细'!BD142/9*12</f>
        <v>7237096.9333333336</v>
      </c>
      <c r="EC147" s="13">
        <f t="shared" si="389"/>
        <v>8803217.7115147468</v>
      </c>
      <c r="ED147" s="43">
        <f t="shared" si="327"/>
        <v>0.91431026016463468</v>
      </c>
      <c r="EE147" s="13">
        <f ca="1">'13年1-9支出明细'!BE142/9*12</f>
        <v>0</v>
      </c>
      <c r="EF147" s="13">
        <f t="shared" si="390"/>
        <v>0</v>
      </c>
      <c r="EG147" s="13">
        <v>0</v>
      </c>
      <c r="EH147" s="43">
        <f t="shared" si="328"/>
        <v>0</v>
      </c>
      <c r="EI147" s="13">
        <f ca="1">'13年1-9支出明细'!BG142/9*12</f>
        <v>0</v>
      </c>
      <c r="EJ147" s="13">
        <f t="shared" si="391"/>
        <v>0</v>
      </c>
      <c r="EK147" s="43">
        <f t="shared" si="329"/>
        <v>0</v>
      </c>
      <c r="EL147" s="13">
        <f ca="1">'13年1-9支出明细'!BH142/9*12</f>
        <v>0</v>
      </c>
      <c r="EM147" s="13">
        <f t="shared" si="392"/>
        <v>0</v>
      </c>
      <c r="EN147" s="43">
        <f t="shared" si="330"/>
        <v>0</v>
      </c>
      <c r="EO147" s="13">
        <f ca="1">'13年1-9支出明细'!BI142/9*12</f>
        <v>8800</v>
      </c>
      <c r="EP147" s="13">
        <f t="shared" si="393"/>
        <v>10704.335809641927</v>
      </c>
      <c r="EQ147" s="43">
        <f t="shared" si="331"/>
        <v>7.3411516598510763E-3</v>
      </c>
      <c r="ER147" s="13">
        <f ca="1">'13年1-9支出明细'!BJ142/9*12</f>
        <v>20210.666666666664</v>
      </c>
      <c r="ES147" s="13">
        <f t="shared" si="394"/>
        <v>24584.291242810956</v>
      </c>
      <c r="ET147" s="43">
        <f t="shared" si="332"/>
        <v>1.0548139298624585E-2</v>
      </c>
      <c r="EU147" s="13">
        <f ca="1">'13年1-9支出明细'!BK142/9*12</f>
        <v>66666.666666666672</v>
      </c>
      <c r="EV147" s="13">
        <f t="shared" si="395"/>
        <v>81093.453103347943</v>
      </c>
      <c r="EW147" s="43">
        <f t="shared" si="333"/>
        <v>3.632810879425772E-2</v>
      </c>
      <c r="EX147" s="13">
        <f ca="1">'13年1-9支出明细'!BL142/9*12</f>
        <v>0</v>
      </c>
      <c r="EY147" s="13">
        <f t="shared" si="396"/>
        <v>0</v>
      </c>
      <c r="EZ147" s="43">
        <f t="shared" si="334"/>
        <v>0</v>
      </c>
      <c r="FA147" s="13">
        <f ca="1">'13年1-9支出明细'!BM142/9*12</f>
        <v>0</v>
      </c>
      <c r="FB147" s="13">
        <f t="shared" si="397"/>
        <v>0</v>
      </c>
      <c r="FC147" s="43">
        <f t="shared" si="335"/>
        <v>0</v>
      </c>
      <c r="FD147" s="13">
        <f ca="1">'13年1-9支出明细'!BN142/9*12</f>
        <v>143.33333333333334</v>
      </c>
      <c r="FE147" s="13">
        <f ca="1">Sheet2!EX141+Sheet2!BF141</f>
        <v>0</v>
      </c>
      <c r="FF147" s="13">
        <f t="shared" si="398"/>
        <v>174.35092417219806</v>
      </c>
      <c r="FG147" s="43">
        <f t="shared" si="336"/>
        <v>1.0964863629991036E-4</v>
      </c>
      <c r="FH147" s="13">
        <f ca="1">'13年1-9支出明细'!BP142/9*12</f>
        <v>0</v>
      </c>
      <c r="FI147" s="13">
        <f t="shared" si="399"/>
        <v>0</v>
      </c>
      <c r="FJ147" s="43">
        <f t="shared" si="337"/>
        <v>0</v>
      </c>
      <c r="FK147" s="13">
        <f ca="1">'13年1-9支出明细'!BQ142/9*12</f>
        <v>0</v>
      </c>
      <c r="FL147" s="13">
        <f t="shared" si="400"/>
        <v>0</v>
      </c>
      <c r="FM147" s="43">
        <f t="shared" si="338"/>
        <v>0</v>
      </c>
      <c r="FN147" s="13">
        <f ca="1">'13年1-9支出明细'!BR142/9*12</f>
        <v>0</v>
      </c>
      <c r="FO147" s="13">
        <f ca="1">Sheet2!FC57+Sheet2!BJ57</f>
        <v>16250</v>
      </c>
      <c r="FP147" s="13"/>
      <c r="FQ147" s="43"/>
      <c r="FR147" s="13">
        <f ca="1">'13年1-9支出明细'!BT142/9*12</f>
        <v>0</v>
      </c>
      <c r="FS147" s="13">
        <f t="shared" si="401"/>
        <v>0</v>
      </c>
      <c r="FT147" s="43">
        <f t="shared" si="339"/>
        <v>0</v>
      </c>
      <c r="FU147" s="12">
        <f ca="1">'13年1-9支出明细'!BU142/9*12</f>
        <v>375766.5733333333</v>
      </c>
      <c r="FV147" s="12">
        <f t="shared" si="402"/>
        <v>457083.13488618616</v>
      </c>
      <c r="FW147" s="43">
        <f t="shared" si="340"/>
        <v>1.2987511779312046E-2</v>
      </c>
      <c r="FX147" s="12">
        <f ca="1">'13年1-9支出明细'!BV142/9*12</f>
        <v>0</v>
      </c>
      <c r="FY147" s="12">
        <f t="shared" si="403"/>
        <v>0</v>
      </c>
      <c r="FZ147" s="43">
        <f t="shared" si="341"/>
        <v>0</v>
      </c>
      <c r="GA147" s="12">
        <f ca="1">'13年1-9支出明细'!BW142/9*12</f>
        <v>0</v>
      </c>
      <c r="GB147" s="12">
        <f t="shared" si="404"/>
        <v>0</v>
      </c>
      <c r="GC147" s="43">
        <f t="shared" si="342"/>
        <v>0</v>
      </c>
      <c r="GD147" s="12">
        <f ca="1">'13年1-9支出明细'!BX142/9*12</f>
        <v>232093.33333333331</v>
      </c>
      <c r="GE147" s="12">
        <f t="shared" si="405"/>
        <v>282318.74763399549</v>
      </c>
      <c r="GF147" s="43">
        <f t="shared" si="343"/>
        <v>2.3290125910619231E-2</v>
      </c>
      <c r="GG147" s="27">
        <f t="shared" si="344"/>
        <v>270</v>
      </c>
      <c r="GH147" s="27">
        <f t="shared" si="406"/>
        <v>328.42848506855916</v>
      </c>
      <c r="GI147" s="43">
        <f t="shared" si="345"/>
        <v>1.6423414939727694E-4</v>
      </c>
      <c r="GJ147" s="13">
        <f ca="1">'13年1-9支出明细'!BZ142/9*12</f>
        <v>0</v>
      </c>
      <c r="GK147" s="13">
        <f t="shared" si="407"/>
        <v>0</v>
      </c>
      <c r="GL147" s="43">
        <f t="shared" si="346"/>
        <v>0</v>
      </c>
      <c r="GM147" s="13">
        <f ca="1">'13年1-9支出明细'!CA142/9*12</f>
        <v>0</v>
      </c>
      <c r="GN147" s="13">
        <f t="shared" si="408"/>
        <v>0</v>
      </c>
      <c r="GO147" s="43">
        <f t="shared" si="347"/>
        <v>0</v>
      </c>
      <c r="GP147" s="13">
        <f ca="1">'13年1-9支出明细'!CB142/9*12</f>
        <v>0</v>
      </c>
      <c r="GQ147" s="13"/>
      <c r="GR147" s="40"/>
      <c r="GS147" s="13">
        <f ca="1">'13年1-9支出明细'!CC142/9*12</f>
        <v>0</v>
      </c>
      <c r="GT147" s="13">
        <f t="shared" si="409"/>
        <v>0</v>
      </c>
      <c r="GU147" s="43">
        <f t="shared" si="348"/>
        <v>0</v>
      </c>
      <c r="GV147" s="13">
        <f ca="1">'13年1-9支出明细'!CD142/9*12</f>
        <v>270</v>
      </c>
      <c r="GW147" s="13">
        <f t="shared" si="410"/>
        <v>328.4284850685591</v>
      </c>
      <c r="GX147" s="56">
        <f t="shared" si="349"/>
        <v>1.3048015860717037E-3</v>
      </c>
    </row>
    <row r="148" spans="1:206">
      <c r="A148" s="18">
        <v>421</v>
      </c>
      <c r="B148" s="3" t="s">
        <v>619</v>
      </c>
      <c r="C148" s="3" t="s">
        <v>437</v>
      </c>
      <c r="D148" s="12">
        <f t="shared" si="412"/>
        <v>3026218.0999999996</v>
      </c>
      <c r="E148" s="12">
        <f t="shared" si="413"/>
        <v>1699885.2</v>
      </c>
      <c r="F148" s="13">
        <f>SUM(F149:F152)</f>
        <v>1116936</v>
      </c>
      <c r="G148" s="26">
        <f t="shared" si="350"/>
        <v>1358642.9570316155</v>
      </c>
      <c r="H148" s="40">
        <f t="shared" si="351"/>
        <v>1.6353349574589428E-2</v>
      </c>
      <c r="I148" s="13">
        <f>SUM(I149:I152)</f>
        <v>0</v>
      </c>
      <c r="J148" s="13">
        <f t="shared" si="352"/>
        <v>0</v>
      </c>
      <c r="K148" s="40">
        <f t="shared" si="288"/>
        <v>0</v>
      </c>
      <c r="L148" s="13">
        <f>SUM(L149:L152)</f>
        <v>502621.19999999995</v>
      </c>
      <c r="M148" s="13">
        <f t="shared" si="353"/>
        <v>611389.3306642269</v>
      </c>
      <c r="N148" s="40">
        <f t="shared" si="289"/>
        <v>1.6353349574589428E-2</v>
      </c>
      <c r="O148" s="13">
        <f ca="1">SUM(O149:O152)</f>
        <v>49661.333333333336</v>
      </c>
      <c r="P148" s="13">
        <f ca="1">SUM(P149:P152)</f>
        <v>6750</v>
      </c>
      <c r="Q148" s="13">
        <f t="shared" si="354"/>
        <v>60408.13508574594</v>
      </c>
      <c r="R148" s="43">
        <f t="shared" si="290"/>
        <v>7.4388079852446137E-3</v>
      </c>
      <c r="S148" s="13">
        <f ca="1">SUM(S149:S152)</f>
        <v>30666.666666666664</v>
      </c>
      <c r="T148" s="13">
        <f t="shared" si="355"/>
        <v>37302.988427540047</v>
      </c>
      <c r="U148" s="43">
        <f t="shared" si="291"/>
        <v>1.2592300191676706E-2</v>
      </c>
      <c r="V148" s="13">
        <f ca="1">SUM(V149:V152)</f>
        <v>0</v>
      </c>
      <c r="W148" s="13">
        <f t="shared" si="356"/>
        <v>0</v>
      </c>
      <c r="X148" s="43">
        <f t="shared" si="292"/>
        <v>0</v>
      </c>
      <c r="Y148" s="13">
        <f ca="1">SUM(Y149:Y152)</f>
        <v>0</v>
      </c>
      <c r="Z148" s="13">
        <f t="shared" si="357"/>
        <v>0</v>
      </c>
      <c r="AA148" s="43">
        <f t="shared" si="293"/>
        <v>0</v>
      </c>
      <c r="AB148" s="13">
        <f ca="1">SUM(AB149:AB152)</f>
        <v>0</v>
      </c>
      <c r="AC148" s="13">
        <f t="shared" si="358"/>
        <v>0</v>
      </c>
      <c r="AD148" s="43">
        <f t="shared" si="294"/>
        <v>0</v>
      </c>
      <c r="AE148" s="13">
        <f ca="1">SUM(AE149:AE152)</f>
        <v>0</v>
      </c>
      <c r="AF148" s="13">
        <f t="shared" si="359"/>
        <v>0</v>
      </c>
      <c r="AG148" s="43">
        <f t="shared" si="295"/>
        <v>0</v>
      </c>
      <c r="AH148" s="13">
        <f ca="1">SUM(AH149:AH152)</f>
        <v>0</v>
      </c>
      <c r="AI148" s="13">
        <f t="shared" si="360"/>
        <v>0</v>
      </c>
      <c r="AJ148" s="43">
        <f t="shared" si="296"/>
        <v>0</v>
      </c>
      <c r="AK148" s="13">
        <f ca="1">SUM(AK149:AK152)</f>
        <v>0</v>
      </c>
      <c r="AL148" s="13">
        <f t="shared" si="361"/>
        <v>0</v>
      </c>
      <c r="AM148" s="43">
        <f t="shared" si="297"/>
        <v>0</v>
      </c>
      <c r="AN148" s="13">
        <f ca="1">SUM(AN149:AN152)</f>
        <v>0</v>
      </c>
      <c r="AO148" s="13">
        <f t="shared" si="362"/>
        <v>0</v>
      </c>
      <c r="AP148" s="43">
        <f t="shared" si="298"/>
        <v>0</v>
      </c>
      <c r="AQ148" s="13">
        <f ca="1">SUM(AQ149:AQ152)</f>
        <v>0</v>
      </c>
      <c r="AR148" s="13">
        <f t="shared" si="363"/>
        <v>0</v>
      </c>
      <c r="AS148" s="43">
        <f t="shared" si="299"/>
        <v>0</v>
      </c>
      <c r="AT148" s="13">
        <f>SUM(AT149:AT152)</f>
        <v>192916.59333333332</v>
      </c>
      <c r="AU148" s="31">
        <f t="shared" si="365"/>
        <v>234664.09071501467</v>
      </c>
      <c r="AV148" s="43">
        <f t="shared" si="300"/>
        <v>1.8479517609055944E-3</v>
      </c>
      <c r="AW148" s="13">
        <f ca="1">SUM(AW149:AW152)</f>
        <v>0</v>
      </c>
      <c r="AX148" s="13">
        <f t="shared" si="366"/>
        <v>0</v>
      </c>
      <c r="AY148" s="43">
        <f t="shared" si="301"/>
        <v>0</v>
      </c>
      <c r="AZ148" s="13">
        <f ca="1">SUM(AZ149:AZ152)</f>
        <v>0</v>
      </c>
      <c r="BA148" s="13">
        <f t="shared" si="367"/>
        <v>0</v>
      </c>
      <c r="BB148" s="43">
        <f t="shared" si="302"/>
        <v>0</v>
      </c>
      <c r="BC148" s="13">
        <f ca="1">SUM(BC149:BC152)</f>
        <v>0</v>
      </c>
      <c r="BD148" s="13">
        <f t="shared" si="368"/>
        <v>0</v>
      </c>
      <c r="BE148" s="43">
        <f t="shared" si="303"/>
        <v>0</v>
      </c>
      <c r="BF148" s="13">
        <f ca="1">SUM(BF149:BF152)</f>
        <v>739.49333333333334</v>
      </c>
      <c r="BG148" s="13">
        <f t="shared" si="369"/>
        <v>899.52101920357666</v>
      </c>
      <c r="BH148" s="43">
        <f t="shared" si="304"/>
        <v>1.0879313629120861E-3</v>
      </c>
      <c r="BI148" s="13">
        <f ca="1">SUM(BI149:BI152)</f>
        <v>36411.066666666666</v>
      </c>
      <c r="BJ148" s="13">
        <f t="shared" si="370"/>
        <v>44290.486907643121</v>
      </c>
      <c r="BK148" s="43">
        <f t="shared" si="305"/>
        <v>1.801180448827102E-2</v>
      </c>
      <c r="BL148" s="13">
        <f ca="1">SUM(BL149:BL152)</f>
        <v>983.33333333333348</v>
      </c>
      <c r="BM148" s="13">
        <f ca="1">SUM(BM149:BM152)</f>
        <v>154782.70000000001</v>
      </c>
      <c r="BN148" s="13">
        <f t="shared" si="371"/>
        <v>1196.1284332743821</v>
      </c>
      <c r="BO148" s="43">
        <f t="shared" si="306"/>
        <v>1.1118717053986271E-5</v>
      </c>
      <c r="BP148" s="13">
        <f ca="1">SUM(BP149:BP152)</f>
        <v>73552.773333333331</v>
      </c>
      <c r="BQ148" s="13">
        <f t="shared" si="372"/>
        <v>89469.725623917708</v>
      </c>
      <c r="BR148" s="43">
        <f t="shared" si="307"/>
        <v>1.6227113903234662E-2</v>
      </c>
      <c r="BS148" s="13">
        <f ca="1">SUM(BS149:BS152)</f>
        <v>107470.82666666666</v>
      </c>
      <c r="BT148" s="13">
        <f t="shared" si="373"/>
        <v>130727.70663407049</v>
      </c>
      <c r="BU148" s="43">
        <f t="shared" si="308"/>
        <v>9.5813136335519772E-2</v>
      </c>
      <c r="BV148" s="13">
        <f>SUM(BV149:BV152)</f>
        <v>2079.9999999999995</v>
      </c>
      <c r="BW148" s="30">
        <f t="shared" si="374"/>
        <v>2530.1157368244544</v>
      </c>
      <c r="BX148" s="43">
        <f t="shared" si="309"/>
        <v>7.7773970204055044E-6</v>
      </c>
      <c r="BY148" s="13">
        <f ca="1">SUM(BY149:BY152)</f>
        <v>2079.9999999999995</v>
      </c>
      <c r="BZ148" s="13">
        <f t="shared" si="375"/>
        <v>2530.1157368244549</v>
      </c>
      <c r="CA148" s="43">
        <f t="shared" si="310"/>
        <v>9.0031499086849884E-6</v>
      </c>
      <c r="CB148" s="13">
        <f ca="1">SUM(CB149:CB152)</f>
        <v>0</v>
      </c>
      <c r="CC148" s="13">
        <f ca="1">SUM(CC149:CC152)</f>
        <v>0</v>
      </c>
      <c r="CD148" s="13">
        <f t="shared" si="376"/>
        <v>0</v>
      </c>
      <c r="CE148" s="43">
        <f t="shared" si="311"/>
        <v>0</v>
      </c>
      <c r="CF148" s="13">
        <f>SUM(CF149:CF152)</f>
        <v>138629.46666666667</v>
      </c>
      <c r="CG148" s="30">
        <f t="shared" si="377"/>
        <v>168629.13230813207</v>
      </c>
      <c r="CH148" s="43">
        <f t="shared" si="313"/>
        <v>1.4284575317029733E-3</v>
      </c>
      <c r="CI148" s="13">
        <f ca="1">SUM(CI149:CI152)</f>
        <v>0</v>
      </c>
      <c r="CJ148" s="13">
        <f t="shared" si="378"/>
        <v>0</v>
      </c>
      <c r="CK148" s="43">
        <f t="shared" si="314"/>
        <v>0</v>
      </c>
      <c r="CL148" s="13">
        <f ca="1">SUM(CL149:CL152)</f>
        <v>0</v>
      </c>
      <c r="CM148" s="13">
        <f t="shared" si="379"/>
        <v>0</v>
      </c>
      <c r="CN148" s="43">
        <f t="shared" si="315"/>
        <v>0</v>
      </c>
      <c r="CO148" s="13">
        <f ca="1">SUM(CO149:CO152)</f>
        <v>0</v>
      </c>
      <c r="CP148" s="13">
        <f t="shared" si="380"/>
        <v>0</v>
      </c>
      <c r="CQ148" s="43">
        <f t="shared" si="316"/>
        <v>0</v>
      </c>
      <c r="CR148" s="13">
        <f ca="1">SUM(CR149:CR152)</f>
        <v>0</v>
      </c>
      <c r="CS148" s="13">
        <f t="shared" si="381"/>
        <v>0</v>
      </c>
      <c r="CT148" s="43">
        <f t="shared" si="317"/>
        <v>0</v>
      </c>
      <c r="CU148" s="13">
        <f ca="1">SUM(CU149:CU152)</f>
        <v>0</v>
      </c>
      <c r="CV148" s="13">
        <f t="shared" si="382"/>
        <v>0</v>
      </c>
      <c r="CW148" s="43">
        <f t="shared" si="318"/>
        <v>0</v>
      </c>
      <c r="CX148" s="13">
        <f ca="1">SUM(CX149:CX152)</f>
        <v>0</v>
      </c>
      <c r="CY148" s="13">
        <f t="shared" si="383"/>
        <v>0</v>
      </c>
      <c r="CZ148" s="13">
        <f ca="1">SUM(CZ149:CZ152)</f>
        <v>0</v>
      </c>
      <c r="DA148" s="43">
        <f t="shared" si="320"/>
        <v>0</v>
      </c>
      <c r="DB148" s="13">
        <f ca="1">SUM(DB149:DB152)</f>
        <v>0</v>
      </c>
      <c r="DC148" s="13">
        <f t="shared" si="384"/>
        <v>0</v>
      </c>
      <c r="DD148" s="43">
        <f t="shared" si="321"/>
        <v>0</v>
      </c>
      <c r="DE148" s="13">
        <f ca="1">SUM(DE149:DE152)</f>
        <v>0</v>
      </c>
      <c r="DF148" s="13">
        <f t="shared" si="385"/>
        <v>0</v>
      </c>
      <c r="DG148" s="43">
        <f t="shared" si="322"/>
        <v>0</v>
      </c>
      <c r="DH148" s="13">
        <f ca="1">SUM(DH149:DH152)</f>
        <v>0</v>
      </c>
      <c r="DI148" s="13">
        <f ca="1">SUM(DI149:DI152)</f>
        <v>0</v>
      </c>
      <c r="DJ148" s="13"/>
      <c r="DK148" s="43">
        <f t="shared" si="323"/>
        <v>0</v>
      </c>
      <c r="DL148" s="13">
        <f t="shared" ref="DL148:DT148" si="414">SUM(DL149:DL152)</f>
        <v>0</v>
      </c>
      <c r="DM148" s="13">
        <f t="shared" si="386"/>
        <v>0</v>
      </c>
      <c r="DN148" s="13">
        <f t="shared" si="414"/>
        <v>0</v>
      </c>
      <c r="DO148" s="13">
        <f t="shared" si="414"/>
        <v>0</v>
      </c>
      <c r="DP148" s="13">
        <f t="shared" si="414"/>
        <v>0</v>
      </c>
      <c r="DQ148" s="13">
        <f t="shared" si="414"/>
        <v>0</v>
      </c>
      <c r="DR148" s="13">
        <f t="shared" si="414"/>
        <v>0</v>
      </c>
      <c r="DS148" s="13">
        <f t="shared" si="414"/>
        <v>0</v>
      </c>
      <c r="DT148" s="13">
        <f t="shared" si="414"/>
        <v>0</v>
      </c>
      <c r="DU148" s="43">
        <f t="shared" si="324"/>
        <v>0</v>
      </c>
      <c r="DV148" s="13">
        <f ca="1">SUM(DV149:DV152)</f>
        <v>5965.2</v>
      </c>
      <c r="DW148" s="13">
        <f t="shared" si="387"/>
        <v>7256.0799967813655</v>
      </c>
      <c r="DX148" s="43">
        <f t="shared" si="325"/>
        <v>2.6369518654169649E-3</v>
      </c>
      <c r="DY148" s="13">
        <f ca="1">SUM(DY149:DY152)</f>
        <v>111258.66666666666</v>
      </c>
      <c r="DZ148" s="13">
        <f t="shared" si="388"/>
        <v>135335.24201511528</v>
      </c>
      <c r="EA148" s="43">
        <f t="shared" si="326"/>
        <v>9.9528121674118744E-3</v>
      </c>
      <c r="EB148" s="13">
        <f ca="1">SUM(EB149:EB152)</f>
        <v>111258.66666666666</v>
      </c>
      <c r="EC148" s="13">
        <f t="shared" si="389"/>
        <v>135335.24201511531</v>
      </c>
      <c r="ED148" s="43">
        <f t="shared" si="327"/>
        <v>1.4056042278090214E-2</v>
      </c>
      <c r="EE148" s="13">
        <f ca="1">SUM(EE149:EE152)</f>
        <v>0</v>
      </c>
      <c r="EF148" s="13">
        <f t="shared" si="390"/>
        <v>0</v>
      </c>
      <c r="EG148" s="13">
        <f ca="1">SUM(EG149:EG152)</f>
        <v>0</v>
      </c>
      <c r="EH148" s="43">
        <f t="shared" si="328"/>
        <v>0</v>
      </c>
      <c r="EI148" s="13">
        <f ca="1">SUM(EI149:EI152)</f>
        <v>0</v>
      </c>
      <c r="EJ148" s="13">
        <f t="shared" si="391"/>
        <v>0</v>
      </c>
      <c r="EK148" s="43">
        <f t="shared" si="329"/>
        <v>0</v>
      </c>
      <c r="EL148" s="13">
        <f ca="1">SUM(EL149:EL152)</f>
        <v>0</v>
      </c>
      <c r="EM148" s="13">
        <f t="shared" si="392"/>
        <v>0</v>
      </c>
      <c r="EN148" s="43">
        <f t="shared" si="330"/>
        <v>0</v>
      </c>
      <c r="EO148" s="13">
        <f ca="1">SUM(EO149:EO152)</f>
        <v>17253.333333333332</v>
      </c>
      <c r="EP148" s="13">
        <f t="shared" si="393"/>
        <v>20986.985663146443</v>
      </c>
      <c r="EQ148" s="43">
        <f t="shared" si="331"/>
        <v>1.439310643613226E-2</v>
      </c>
      <c r="ER148" s="13">
        <f ca="1">SUM(ER149:ER152)</f>
        <v>3410.666666666667</v>
      </c>
      <c r="ES148" s="13">
        <f t="shared" si="394"/>
        <v>4148.7410607672809</v>
      </c>
      <c r="ET148" s="43">
        <f t="shared" si="332"/>
        <v>1.7800593960866668E-3</v>
      </c>
      <c r="EU148" s="13">
        <f ca="1">SUM(EU149:EU152)</f>
        <v>0</v>
      </c>
      <c r="EV148" s="13">
        <f t="shared" si="395"/>
        <v>0</v>
      </c>
      <c r="EW148" s="43">
        <f t="shared" si="333"/>
        <v>0</v>
      </c>
      <c r="EX148" s="13">
        <f ca="1">SUM(EX149:EX152)</f>
        <v>0</v>
      </c>
      <c r="EY148" s="13">
        <f t="shared" si="396"/>
        <v>0</v>
      </c>
      <c r="EZ148" s="43">
        <f t="shared" si="334"/>
        <v>0</v>
      </c>
      <c r="FA148" s="13">
        <f ca="1">SUM(FA149:FA152)</f>
        <v>0</v>
      </c>
      <c r="FB148" s="13">
        <f t="shared" si="397"/>
        <v>0</v>
      </c>
      <c r="FC148" s="43">
        <f t="shared" si="335"/>
        <v>0</v>
      </c>
      <c r="FD148" s="13">
        <f ca="1">SUM(FD149:FD152)</f>
        <v>741.60000000000014</v>
      </c>
      <c r="FE148" s="13">
        <f ca="1">SUM(FE149:FE152)</f>
        <v>0</v>
      </c>
      <c r="FF148" s="13">
        <f t="shared" si="398"/>
        <v>902.08357232164246</v>
      </c>
      <c r="FG148" s="43">
        <f t="shared" si="336"/>
        <v>5.6731694427916419E-4</v>
      </c>
      <c r="FH148" s="13">
        <f ca="1">SUM(FH149:FH152)</f>
        <v>0</v>
      </c>
      <c r="FI148" s="13">
        <f t="shared" si="399"/>
        <v>0</v>
      </c>
      <c r="FJ148" s="43">
        <f t="shared" si="337"/>
        <v>0</v>
      </c>
      <c r="FK148" s="13">
        <f ca="1">SUM(FK149:FK152)</f>
        <v>0</v>
      </c>
      <c r="FL148" s="13">
        <f t="shared" si="400"/>
        <v>0</v>
      </c>
      <c r="FM148" s="43">
        <f t="shared" si="338"/>
        <v>0</v>
      </c>
      <c r="FN148" s="13">
        <f ca="1">SUM(FN149:FN152)</f>
        <v>0</v>
      </c>
      <c r="FO148" s="13">
        <f ca="1">SUM(FO149:FO152)</f>
        <v>0</v>
      </c>
      <c r="FP148" s="13"/>
      <c r="FQ148" s="43"/>
      <c r="FR148" s="13">
        <f ca="1">SUM(FR149:FR152)</f>
        <v>0</v>
      </c>
      <c r="FS148" s="13">
        <f t="shared" si="401"/>
        <v>0</v>
      </c>
      <c r="FT148" s="43">
        <f t="shared" si="339"/>
        <v>0</v>
      </c>
      <c r="FU148" s="13">
        <f ca="1">SUM(FU149:FU152)</f>
        <v>973330.17333333334</v>
      </c>
      <c r="FV148" s="12">
        <f t="shared" si="402"/>
        <v>1183960.5714792027</v>
      </c>
      <c r="FW148" s="43">
        <f t="shared" si="340"/>
        <v>3.3640930270061195E-2</v>
      </c>
      <c r="FX148" s="13">
        <f ca="1">SUM(FX149:FX152)</f>
        <v>0</v>
      </c>
      <c r="FY148" s="12">
        <f t="shared" si="403"/>
        <v>0</v>
      </c>
      <c r="FZ148" s="43">
        <f t="shared" si="341"/>
        <v>0</v>
      </c>
      <c r="GA148" s="13">
        <f ca="1">SUM(GA149:GA152)</f>
        <v>14442</v>
      </c>
      <c r="GB148" s="12">
        <f t="shared" si="404"/>
        <v>17567.274745778264</v>
      </c>
      <c r="GC148" s="43">
        <f t="shared" si="342"/>
        <v>0.33147066294132593</v>
      </c>
      <c r="GD148" s="13">
        <f ca="1">SUM(GD149:GD152)</f>
        <v>4934.666666666667</v>
      </c>
      <c r="GE148" s="12">
        <f t="shared" si="405"/>
        <v>6002.5373987098146</v>
      </c>
      <c r="GF148" s="43">
        <f t="shared" si="343"/>
        <v>4.9518444301259142E-4</v>
      </c>
      <c r="GG148" s="13">
        <f>SUM(GG149:GG152)</f>
        <v>0</v>
      </c>
      <c r="GH148" s="27">
        <f t="shared" si="406"/>
        <v>0</v>
      </c>
      <c r="GI148" s="43">
        <f t="shared" si="345"/>
        <v>0</v>
      </c>
      <c r="GJ148" s="13">
        <f ca="1">SUM(GJ149:GJ152)</f>
        <v>0</v>
      </c>
      <c r="GK148" s="13">
        <f t="shared" si="407"/>
        <v>0</v>
      </c>
      <c r="GL148" s="43">
        <f t="shared" si="346"/>
        <v>0</v>
      </c>
      <c r="GM148" s="13">
        <f ca="1">SUM(GM149:GM152)</f>
        <v>0</v>
      </c>
      <c r="GN148" s="13">
        <f t="shared" si="408"/>
        <v>0</v>
      </c>
      <c r="GO148" s="43">
        <f t="shared" si="347"/>
        <v>0</v>
      </c>
      <c r="GP148" s="13">
        <f ca="1">SUM(GP149:GP152)</f>
        <v>0</v>
      </c>
      <c r="GQ148" s="13"/>
      <c r="GR148" s="40"/>
      <c r="GS148" s="13">
        <f ca="1">SUM(GS149:GS152)</f>
        <v>0</v>
      </c>
      <c r="GT148" s="13">
        <f t="shared" si="409"/>
        <v>0</v>
      </c>
      <c r="GU148" s="43">
        <f t="shared" si="348"/>
        <v>0</v>
      </c>
      <c r="GV148" s="13">
        <f ca="1">SUM(GV149:GV152)</f>
        <v>0</v>
      </c>
      <c r="GW148" s="13">
        <f t="shared" si="410"/>
        <v>0</v>
      </c>
      <c r="GX148" s="56">
        <f t="shared" si="349"/>
        <v>0</v>
      </c>
    </row>
    <row r="149" spans="1:206">
      <c r="A149" s="18">
        <v>42101</v>
      </c>
      <c r="B149" s="3" t="s">
        <v>620</v>
      </c>
      <c r="C149" s="3" t="s">
        <v>438</v>
      </c>
      <c r="D149" s="12">
        <f t="shared" si="412"/>
        <v>882704.19333333347</v>
      </c>
      <c r="E149" s="12">
        <f t="shared" si="413"/>
        <v>788332.33333333337</v>
      </c>
      <c r="F149" s="13">
        <v>538620</v>
      </c>
      <c r="G149" s="26">
        <f t="shared" si="350"/>
        <v>655178.3356578789</v>
      </c>
      <c r="H149" s="40">
        <f t="shared" si="351"/>
        <v>7.8860750731155199E-3</v>
      </c>
      <c r="I149" s="13">
        <v>0</v>
      </c>
      <c r="J149" s="13">
        <f t="shared" si="352"/>
        <v>0</v>
      </c>
      <c r="K149" s="40">
        <f t="shared" si="288"/>
        <v>0</v>
      </c>
      <c r="L149" s="13">
        <v>242379</v>
      </c>
      <c r="M149" s="13">
        <f t="shared" si="353"/>
        <v>294830.25104604551</v>
      </c>
      <c r="N149" s="40">
        <f t="shared" si="289"/>
        <v>7.8860750731155217E-3</v>
      </c>
      <c r="O149" s="13">
        <f ca="1">'13年1-9支出明细'!I144/9*12</f>
        <v>0</v>
      </c>
      <c r="P149" s="13">
        <v>1500</v>
      </c>
      <c r="Q149" s="13">
        <f t="shared" si="354"/>
        <v>0</v>
      </c>
      <c r="R149" s="43">
        <f t="shared" si="290"/>
        <v>0</v>
      </c>
      <c r="S149" s="13">
        <f ca="1">'13年1-9支出明细'!K144/9*12</f>
        <v>7333.333333333333</v>
      </c>
      <c r="T149" s="13">
        <f t="shared" si="355"/>
        <v>8920.2798413682722</v>
      </c>
      <c r="U149" s="43">
        <f t="shared" si="291"/>
        <v>3.0112022197487775E-3</v>
      </c>
      <c r="V149" s="13">
        <f ca="1">'13年1-9支出明细'!L144/9*12</f>
        <v>0</v>
      </c>
      <c r="W149" s="13">
        <f t="shared" si="356"/>
        <v>0</v>
      </c>
      <c r="X149" s="43">
        <f t="shared" si="292"/>
        <v>0</v>
      </c>
      <c r="Y149" s="13">
        <f ca="1">'13年1-9支出明细'!M144/9*12</f>
        <v>0</v>
      </c>
      <c r="Z149" s="13">
        <f t="shared" si="357"/>
        <v>0</v>
      </c>
      <c r="AA149" s="43">
        <f t="shared" si="293"/>
        <v>0</v>
      </c>
      <c r="AB149" s="13">
        <f ca="1">'13年1-9支出明细'!N144/9*12</f>
        <v>0</v>
      </c>
      <c r="AC149" s="13">
        <f t="shared" si="358"/>
        <v>0</v>
      </c>
      <c r="AD149" s="43">
        <f t="shared" si="294"/>
        <v>0</v>
      </c>
      <c r="AE149" s="13">
        <f ca="1">'13年1-9支出明细'!O144/9*12</f>
        <v>0</v>
      </c>
      <c r="AF149" s="13">
        <f t="shared" si="359"/>
        <v>0</v>
      </c>
      <c r="AG149" s="43">
        <f t="shared" si="295"/>
        <v>0</v>
      </c>
      <c r="AH149" s="13">
        <f ca="1">'13年1-9支出明细'!P144/9*12</f>
        <v>0</v>
      </c>
      <c r="AI149" s="13">
        <f t="shared" si="360"/>
        <v>0</v>
      </c>
      <c r="AJ149" s="43">
        <f t="shared" si="296"/>
        <v>0</v>
      </c>
      <c r="AK149" s="13">
        <f ca="1">'13年1-9支出明细'!Q144/9*12</f>
        <v>0</v>
      </c>
      <c r="AL149" s="13">
        <f t="shared" si="361"/>
        <v>0</v>
      </c>
      <c r="AM149" s="43">
        <f t="shared" si="297"/>
        <v>0</v>
      </c>
      <c r="AN149" s="13">
        <f ca="1">'13年1-9支出明细'!R144/9*12</f>
        <v>0</v>
      </c>
      <c r="AO149" s="13">
        <f t="shared" si="362"/>
        <v>0</v>
      </c>
      <c r="AP149" s="43">
        <f t="shared" si="298"/>
        <v>0</v>
      </c>
      <c r="AQ149" s="13">
        <f ca="1">'13年1-9支出明细'!S144/9*12</f>
        <v>0</v>
      </c>
      <c r="AR149" s="13">
        <f t="shared" si="363"/>
        <v>0</v>
      </c>
      <c r="AS149" s="43">
        <f t="shared" si="299"/>
        <v>0</v>
      </c>
      <c r="AT149" s="12">
        <f t="shared" si="364"/>
        <v>45862.953333333331</v>
      </c>
      <c r="AU149" s="31">
        <f t="shared" si="365"/>
        <v>55787.778829765521</v>
      </c>
      <c r="AV149" s="43">
        <f t="shared" si="300"/>
        <v>4.3932211277556479E-4</v>
      </c>
      <c r="AW149" s="13">
        <f ca="1">'13年1-9支出明细'!U144/9*12</f>
        <v>0</v>
      </c>
      <c r="AX149" s="13">
        <f t="shared" si="366"/>
        <v>0</v>
      </c>
      <c r="AY149" s="43">
        <f t="shared" si="301"/>
        <v>0</v>
      </c>
      <c r="AZ149" s="13">
        <f ca="1">'13年1-9支出明细'!V144/9*12</f>
        <v>0</v>
      </c>
      <c r="BA149" s="13">
        <f t="shared" si="367"/>
        <v>0</v>
      </c>
      <c r="BB149" s="43">
        <f t="shared" si="302"/>
        <v>0</v>
      </c>
      <c r="BC149" s="13">
        <f ca="1">'13年1-9支出明细'!W144/9*12</f>
        <v>0</v>
      </c>
      <c r="BD149" s="13">
        <f t="shared" si="368"/>
        <v>0</v>
      </c>
      <c r="BE149" s="43">
        <f t="shared" si="303"/>
        <v>0</v>
      </c>
      <c r="BF149" s="13">
        <f ca="1">'13年1-9支出明细'!X144/9*12</f>
        <v>459.49333333333334</v>
      </c>
      <c r="BG149" s="13">
        <f t="shared" si="369"/>
        <v>558.92851616951532</v>
      </c>
      <c r="BH149" s="43">
        <f t="shared" si="304"/>
        <v>6.7599961466727329E-4</v>
      </c>
      <c r="BI149" s="13">
        <f ca="1">'13年1-9支出明细'!Y144/9*12</f>
        <v>68</v>
      </c>
      <c r="BJ149" s="13">
        <f t="shared" si="370"/>
        <v>82.715322165414875</v>
      </c>
      <c r="BK149" s="43">
        <f t="shared" si="305"/>
        <v>3.36381989688784E-5</v>
      </c>
      <c r="BL149" s="13">
        <f ca="1">'13年1-9支出明细'!Z144/9*12</f>
        <v>380</v>
      </c>
      <c r="BM149" s="13">
        <f ca="1">Sheet2!EP143+Sheet2!V143</f>
        <v>44955.46</v>
      </c>
      <c r="BN149" s="13">
        <f t="shared" si="371"/>
        <v>462.23268268908328</v>
      </c>
      <c r="BO149" s="43">
        <f t="shared" si="306"/>
        <v>4.2967245564557109E-6</v>
      </c>
      <c r="BP149" s="13">
        <f ca="1">'13年1-9支出明细'!AB144/9*12</f>
        <v>51760.613333333327</v>
      </c>
      <c r="BQ149" s="13">
        <f t="shared" si="372"/>
        <v>62961.70304920787</v>
      </c>
      <c r="BR149" s="43">
        <f t="shared" si="307"/>
        <v>1.1419356880736968E-2</v>
      </c>
      <c r="BS149" s="13">
        <f ca="1">'13年1-9支出明细'!AC144/9*12</f>
        <v>7093.333333333333</v>
      </c>
      <c r="BT149" s="13">
        <f t="shared" si="373"/>
        <v>8628.3434101962193</v>
      </c>
      <c r="BU149" s="43">
        <f t="shared" si="308"/>
        <v>6.3238977015401543E-3</v>
      </c>
      <c r="BV149" s="12">
        <f t="shared" si="411"/>
        <v>2048.7999999999997</v>
      </c>
      <c r="BW149" s="30">
        <f t="shared" si="374"/>
        <v>2492.1640007720885</v>
      </c>
      <c r="BX149" s="43">
        <f t="shared" si="309"/>
        <v>7.6607360650994231E-6</v>
      </c>
      <c r="BY149" s="13">
        <f ca="1">'13年1-9支出明细'!AE144/9*12</f>
        <v>2048.7999999999997</v>
      </c>
      <c r="BZ149" s="13">
        <f t="shared" si="375"/>
        <v>2492.1640007720885</v>
      </c>
      <c r="CA149" s="43">
        <f t="shared" si="310"/>
        <v>8.8681026600547147E-6</v>
      </c>
      <c r="CB149" s="13">
        <f ca="1">'13年1-9支出明细'!AF144/9*12</f>
        <v>0</v>
      </c>
      <c r="CC149" s="13">
        <f ca="1">Sheet2!BP143+Sheet2!ET143</f>
        <v>0</v>
      </c>
      <c r="CD149" s="13">
        <f t="shared" si="376"/>
        <v>0</v>
      </c>
      <c r="CE149" s="43">
        <f t="shared" si="311"/>
        <v>0</v>
      </c>
      <c r="CF149" s="12">
        <f t="shared" ref="CF149:CF176" si="415">CI149+CL149+CO149+CR149+CU149+CX149++DB149+DE149+DH149+DL149+DV149+DY149+EI149+EL149+EO149+ER149+EU149+EX149+FA149+FD149+FE149+FH149+FK149+FN149+FR149</f>
        <v>463.33333333333337</v>
      </c>
      <c r="CG149" s="30">
        <f t="shared" si="377"/>
        <v>563.59949906826819</v>
      </c>
      <c r="CH149" s="43">
        <f t="shared" si="313"/>
        <v>4.7742518643634509E-6</v>
      </c>
      <c r="CI149" s="13">
        <f ca="1">'13年1-9支出明细'!AI144/9*12</f>
        <v>0</v>
      </c>
      <c r="CJ149" s="13">
        <f t="shared" si="378"/>
        <v>0</v>
      </c>
      <c r="CK149" s="43">
        <f t="shared" si="314"/>
        <v>0</v>
      </c>
      <c r="CL149" s="13">
        <f ca="1">'13年1-9支出明细'!AJ144/9*12</f>
        <v>0</v>
      </c>
      <c r="CM149" s="13">
        <f t="shared" si="379"/>
        <v>0</v>
      </c>
      <c r="CN149" s="43">
        <f t="shared" si="315"/>
        <v>0</v>
      </c>
      <c r="CO149" s="13">
        <f ca="1">'13年1-9支出明细'!AK144/9*12</f>
        <v>0</v>
      </c>
      <c r="CP149" s="13">
        <f t="shared" si="380"/>
        <v>0</v>
      </c>
      <c r="CQ149" s="43">
        <f t="shared" si="316"/>
        <v>0</v>
      </c>
      <c r="CR149" s="13">
        <f ca="1">'13年1-9支出明细'!AL144/9*12</f>
        <v>0</v>
      </c>
      <c r="CS149" s="13">
        <f t="shared" si="381"/>
        <v>0</v>
      </c>
      <c r="CT149" s="43">
        <f t="shared" si="317"/>
        <v>0</v>
      </c>
      <c r="CU149" s="13">
        <f ca="1">'13年1-9支出明细'!AM144/9*12</f>
        <v>0</v>
      </c>
      <c r="CV149" s="13">
        <f t="shared" si="382"/>
        <v>0</v>
      </c>
      <c r="CW149" s="43">
        <f t="shared" si="318"/>
        <v>0</v>
      </c>
      <c r="CX149" s="13">
        <f ca="1">'13年1-9支出明细'!AN144/9*12</f>
        <v>0</v>
      </c>
      <c r="CY149" s="13">
        <f t="shared" si="383"/>
        <v>0</v>
      </c>
      <c r="CZ149" s="14">
        <f t="shared" ref="CZ149:CZ176" si="416">DB149+DE149+DH149+DI149</f>
        <v>0</v>
      </c>
      <c r="DA149" s="43">
        <f t="shared" si="320"/>
        <v>0</v>
      </c>
      <c r="DB149" s="13">
        <f ca="1">'13年1-9支出明细'!AP144/9*12</f>
        <v>0</v>
      </c>
      <c r="DC149" s="13">
        <f t="shared" si="384"/>
        <v>0</v>
      </c>
      <c r="DD149" s="43">
        <f t="shared" si="321"/>
        <v>0</v>
      </c>
      <c r="DE149" s="13">
        <f ca="1">'13年1-9支出明细'!AQ144/9*12</f>
        <v>0</v>
      </c>
      <c r="DF149" s="13">
        <f t="shared" si="385"/>
        <v>0</v>
      </c>
      <c r="DG149" s="43">
        <f t="shared" si="322"/>
        <v>0</v>
      </c>
      <c r="DH149" s="13">
        <f ca="1">'13年1-9支出明细'!AR144/9*12</f>
        <v>0</v>
      </c>
      <c r="DI149" s="13">
        <f ca="1">Sheet2!DK143+Sheet2!AH143</f>
        <v>0</v>
      </c>
      <c r="DJ149" s="13"/>
      <c r="DK149" s="43">
        <f t="shared" si="323"/>
        <v>0</v>
      </c>
      <c r="DL149" s="13">
        <f ca="1">'13年1-9支出明细'!AT144/9*12</f>
        <v>0</v>
      </c>
      <c r="DM149" s="13">
        <f t="shared" si="386"/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43">
        <f t="shared" si="324"/>
        <v>0</v>
      </c>
      <c r="DV149" s="13">
        <f ca="1">'13年1-9支出明细'!BB144/9*12</f>
        <v>0</v>
      </c>
      <c r="DW149" s="13">
        <f t="shared" si="387"/>
        <v>0</v>
      </c>
      <c r="DX149" s="43">
        <f t="shared" si="325"/>
        <v>0</v>
      </c>
      <c r="DY149" s="13">
        <f ca="1">'13年1-9支出明细'!BC144/9*12</f>
        <v>0</v>
      </c>
      <c r="DZ149" s="13">
        <f t="shared" si="388"/>
        <v>0</v>
      </c>
      <c r="EA149" s="43">
        <f t="shared" si="326"/>
        <v>0</v>
      </c>
      <c r="EB149" s="13">
        <f ca="1">'13年1-9支出明细'!BD144/9*12</f>
        <v>0</v>
      </c>
      <c r="EC149" s="13">
        <f t="shared" si="389"/>
        <v>0</v>
      </c>
      <c r="ED149" s="43">
        <f t="shared" si="327"/>
        <v>0</v>
      </c>
      <c r="EE149" s="13">
        <f ca="1">'13年1-9支出明细'!BE144/9*12</f>
        <v>0</v>
      </c>
      <c r="EF149" s="13">
        <f t="shared" si="390"/>
        <v>0</v>
      </c>
      <c r="EG149" s="13">
        <v>0</v>
      </c>
      <c r="EH149" s="43">
        <f t="shared" si="328"/>
        <v>0</v>
      </c>
      <c r="EI149" s="13">
        <f ca="1">'13年1-9支出明细'!BG144/9*12</f>
        <v>0</v>
      </c>
      <c r="EJ149" s="13">
        <f t="shared" si="391"/>
        <v>0</v>
      </c>
      <c r="EK149" s="43">
        <f t="shared" si="329"/>
        <v>0</v>
      </c>
      <c r="EL149" s="13">
        <f ca="1">'13年1-9支出明细'!BH144/9*12</f>
        <v>0</v>
      </c>
      <c r="EM149" s="13">
        <f t="shared" si="392"/>
        <v>0</v>
      </c>
      <c r="EN149" s="43">
        <f t="shared" si="330"/>
        <v>0</v>
      </c>
      <c r="EO149" s="13">
        <f ca="1">'13年1-9支出明细'!BI144/9*12</f>
        <v>0</v>
      </c>
      <c r="EP149" s="13">
        <f t="shared" si="393"/>
        <v>0</v>
      </c>
      <c r="EQ149" s="43">
        <f t="shared" si="331"/>
        <v>0</v>
      </c>
      <c r="ER149" s="13">
        <f ca="1">'13年1-9支出明细'!BJ144/9*12</f>
        <v>0</v>
      </c>
      <c r="ES149" s="13">
        <f t="shared" si="394"/>
        <v>0</v>
      </c>
      <c r="ET149" s="43">
        <f t="shared" si="332"/>
        <v>0</v>
      </c>
      <c r="EU149" s="13">
        <f ca="1">'13年1-9支出明细'!BK144/9*12</f>
        <v>0</v>
      </c>
      <c r="EV149" s="13">
        <f t="shared" si="395"/>
        <v>0</v>
      </c>
      <c r="EW149" s="43">
        <f t="shared" si="333"/>
        <v>0</v>
      </c>
      <c r="EX149" s="13">
        <f ca="1">'13年1-9支出明细'!BL144/9*12</f>
        <v>0</v>
      </c>
      <c r="EY149" s="13">
        <f t="shared" si="396"/>
        <v>0</v>
      </c>
      <c r="EZ149" s="43">
        <f t="shared" si="334"/>
        <v>0</v>
      </c>
      <c r="FA149" s="13">
        <f ca="1">'13年1-9支出明细'!BM144/9*12</f>
        <v>0</v>
      </c>
      <c r="FB149" s="13">
        <f t="shared" si="397"/>
        <v>0</v>
      </c>
      <c r="FC149" s="43">
        <f t="shared" si="335"/>
        <v>0</v>
      </c>
      <c r="FD149" s="13">
        <f ca="1">'13年1-9支出明细'!BN144/9*12</f>
        <v>463.33333333333337</v>
      </c>
      <c r="FE149" s="13">
        <f ca="1">Sheet2!EX143+Sheet2!BF143</f>
        <v>0</v>
      </c>
      <c r="FF149" s="13">
        <f t="shared" si="398"/>
        <v>563.59949906826819</v>
      </c>
      <c r="FG149" s="43">
        <f t="shared" si="336"/>
        <v>3.5444559176017537E-4</v>
      </c>
      <c r="FH149" s="13">
        <f ca="1">'13年1-9支出明细'!BP144/9*12</f>
        <v>0</v>
      </c>
      <c r="FI149" s="13">
        <f t="shared" si="399"/>
        <v>0</v>
      </c>
      <c r="FJ149" s="43">
        <f t="shared" si="337"/>
        <v>0</v>
      </c>
      <c r="FK149" s="13">
        <f ca="1">'13年1-9支出明细'!BQ144/9*12</f>
        <v>0</v>
      </c>
      <c r="FL149" s="13">
        <f t="shared" si="400"/>
        <v>0</v>
      </c>
      <c r="FM149" s="43">
        <f t="shared" si="338"/>
        <v>0</v>
      </c>
      <c r="FN149" s="13">
        <f ca="1">'13年1-9支出明细'!BR144/9*12</f>
        <v>0</v>
      </c>
      <c r="FO149" s="13">
        <f ca="1">Sheet2!FC59+Sheet2!BJ59</f>
        <v>0</v>
      </c>
      <c r="FP149" s="13"/>
      <c r="FQ149" s="43"/>
      <c r="FR149" s="13">
        <f ca="1">'13年1-9支出明细'!BT144/9*12</f>
        <v>0</v>
      </c>
      <c r="FS149" s="13">
        <f t="shared" si="401"/>
        <v>0</v>
      </c>
      <c r="FT149" s="43">
        <f t="shared" si="339"/>
        <v>0</v>
      </c>
      <c r="FU149" s="12">
        <f ca="1">'13年1-9支出明细'!BU144/9*12</f>
        <v>45996.773333333338</v>
      </c>
      <c r="FV149" s="12">
        <f t="shared" si="402"/>
        <v>55950.557718179873</v>
      </c>
      <c r="FW149" s="43">
        <f t="shared" si="340"/>
        <v>1.5897732205868364E-3</v>
      </c>
      <c r="FX149" s="12">
        <f ca="1">'13年1-9支出明细'!BV144/9*12</f>
        <v>0</v>
      </c>
      <c r="FY149" s="12">
        <f t="shared" si="403"/>
        <v>0</v>
      </c>
      <c r="FZ149" s="43">
        <f t="shared" si="341"/>
        <v>0</v>
      </c>
      <c r="GA149" s="12">
        <f ca="1">'13年1-9支出明细'!BW144/9*12</f>
        <v>0</v>
      </c>
      <c r="GB149" s="12">
        <f t="shared" si="404"/>
        <v>0</v>
      </c>
      <c r="GC149" s="43">
        <f t="shared" si="342"/>
        <v>0</v>
      </c>
      <c r="GD149" s="12">
        <f ca="1">'13年1-9支出明细'!BX144/9*12</f>
        <v>0</v>
      </c>
      <c r="GE149" s="12">
        <f t="shared" si="405"/>
        <v>0</v>
      </c>
      <c r="GF149" s="43">
        <f t="shared" si="343"/>
        <v>0</v>
      </c>
      <c r="GG149" s="27">
        <f t="shared" ref="GG149:GG176" si="417">GJ149+GM149+GP149+GS149+GV149</f>
        <v>0</v>
      </c>
      <c r="GH149" s="27">
        <f t="shared" si="406"/>
        <v>0</v>
      </c>
      <c r="GI149" s="43">
        <f t="shared" si="345"/>
        <v>0</v>
      </c>
      <c r="GJ149" s="13">
        <f ca="1">'13年1-9支出明细'!BZ144/9*12</f>
        <v>0</v>
      </c>
      <c r="GK149" s="13">
        <f t="shared" si="407"/>
        <v>0</v>
      </c>
      <c r="GL149" s="43">
        <f t="shared" si="346"/>
        <v>0</v>
      </c>
      <c r="GM149" s="13">
        <f ca="1">'13年1-9支出明细'!CA144/9*12</f>
        <v>0</v>
      </c>
      <c r="GN149" s="13">
        <f t="shared" si="408"/>
        <v>0</v>
      </c>
      <c r="GO149" s="43">
        <f t="shared" si="347"/>
        <v>0</v>
      </c>
      <c r="GP149" s="13">
        <f ca="1">'13年1-9支出明细'!CB144/9*12</f>
        <v>0</v>
      </c>
      <c r="GQ149" s="13"/>
      <c r="GR149" s="40"/>
      <c r="GS149" s="13">
        <f ca="1">'13年1-9支出明细'!CC144/9*12</f>
        <v>0</v>
      </c>
      <c r="GT149" s="13">
        <f t="shared" si="409"/>
        <v>0</v>
      </c>
      <c r="GU149" s="43">
        <f t="shared" si="348"/>
        <v>0</v>
      </c>
      <c r="GV149" s="13">
        <f ca="1">'13年1-9支出明细'!CD144/9*12</f>
        <v>0</v>
      </c>
      <c r="GW149" s="13">
        <f t="shared" si="410"/>
        <v>0</v>
      </c>
      <c r="GX149" s="56">
        <f t="shared" si="349"/>
        <v>0</v>
      </c>
    </row>
    <row r="150" spans="1:206">
      <c r="A150" s="18">
        <v>42102</v>
      </c>
      <c r="B150" s="3" t="s">
        <v>621</v>
      </c>
      <c r="C150" s="3" t="s">
        <v>439</v>
      </c>
      <c r="D150" s="12">
        <f t="shared" si="412"/>
        <v>237775.87666666668</v>
      </c>
      <c r="E150" s="12">
        <f t="shared" si="413"/>
        <v>212140.79999999999</v>
      </c>
      <c r="F150" s="13">
        <v>146304</v>
      </c>
      <c r="G150" s="26">
        <f t="shared" si="350"/>
        <v>177964.44844248326</v>
      </c>
      <c r="H150" s="40">
        <f t="shared" si="351"/>
        <v>2.1420747976255861E-3</v>
      </c>
      <c r="I150" s="13">
        <v>0</v>
      </c>
      <c r="J150" s="13">
        <f t="shared" si="352"/>
        <v>0</v>
      </c>
      <c r="K150" s="40">
        <f t="shared" si="288"/>
        <v>0</v>
      </c>
      <c r="L150" s="13">
        <v>65836.800000000003</v>
      </c>
      <c r="M150" s="13">
        <f t="shared" si="353"/>
        <v>80084.001799117468</v>
      </c>
      <c r="N150" s="40">
        <f t="shared" si="289"/>
        <v>2.1420747976255866E-3</v>
      </c>
      <c r="O150" s="13">
        <f ca="1">'13年1-9支出明细'!I145/9*12</f>
        <v>0</v>
      </c>
      <c r="P150" s="13">
        <v>0</v>
      </c>
      <c r="Q150" s="13">
        <f t="shared" si="354"/>
        <v>0</v>
      </c>
      <c r="R150" s="43">
        <f t="shared" si="290"/>
        <v>0</v>
      </c>
      <c r="S150" s="13">
        <f ca="1">'13年1-9支出明细'!K145/9*12</f>
        <v>0</v>
      </c>
      <c r="T150" s="13">
        <f t="shared" si="355"/>
        <v>0</v>
      </c>
      <c r="U150" s="43">
        <f t="shared" si="291"/>
        <v>0</v>
      </c>
      <c r="V150" s="13">
        <f ca="1">'13年1-9支出明细'!L145/9*12</f>
        <v>0</v>
      </c>
      <c r="W150" s="13">
        <f t="shared" si="356"/>
        <v>0</v>
      </c>
      <c r="X150" s="43">
        <f t="shared" si="292"/>
        <v>0</v>
      </c>
      <c r="Y150" s="13">
        <f ca="1">'13年1-9支出明细'!M145/9*12</f>
        <v>0</v>
      </c>
      <c r="Z150" s="13">
        <f t="shared" si="357"/>
        <v>0</v>
      </c>
      <c r="AA150" s="43">
        <f t="shared" si="293"/>
        <v>0</v>
      </c>
      <c r="AB150" s="13">
        <f ca="1">'13年1-9支出明细'!N145/9*12</f>
        <v>0</v>
      </c>
      <c r="AC150" s="13">
        <f t="shared" si="358"/>
        <v>0</v>
      </c>
      <c r="AD150" s="43">
        <f t="shared" si="294"/>
        <v>0</v>
      </c>
      <c r="AE150" s="13">
        <f ca="1">'13年1-9支出明细'!O145/9*12</f>
        <v>0</v>
      </c>
      <c r="AF150" s="13">
        <f t="shared" si="359"/>
        <v>0</v>
      </c>
      <c r="AG150" s="43">
        <f t="shared" si="295"/>
        <v>0</v>
      </c>
      <c r="AH150" s="13">
        <f ca="1">'13年1-9支出明细'!P145/9*12</f>
        <v>0</v>
      </c>
      <c r="AI150" s="13">
        <f t="shared" si="360"/>
        <v>0</v>
      </c>
      <c r="AJ150" s="43">
        <f t="shared" si="296"/>
        <v>0</v>
      </c>
      <c r="AK150" s="13">
        <f ca="1">'13年1-9支出明细'!Q145/9*12</f>
        <v>0</v>
      </c>
      <c r="AL150" s="13">
        <f t="shared" si="361"/>
        <v>0</v>
      </c>
      <c r="AM150" s="43">
        <f t="shared" si="297"/>
        <v>0</v>
      </c>
      <c r="AN150" s="13">
        <f ca="1">'13年1-9支出明细'!R145/9*12</f>
        <v>0</v>
      </c>
      <c r="AO150" s="13">
        <f t="shared" si="362"/>
        <v>0</v>
      </c>
      <c r="AP150" s="43">
        <f t="shared" si="298"/>
        <v>0</v>
      </c>
      <c r="AQ150" s="13">
        <f ca="1">'13年1-9支出明细'!S145/9*12</f>
        <v>0</v>
      </c>
      <c r="AR150" s="13">
        <f t="shared" si="363"/>
        <v>0</v>
      </c>
      <c r="AS150" s="43">
        <f t="shared" si="299"/>
        <v>0</v>
      </c>
      <c r="AT150" s="12">
        <f t="shared" si="364"/>
        <v>2090.7833333333338</v>
      </c>
      <c r="AU150" s="31">
        <f t="shared" si="365"/>
        <v>2543.2326028639227</v>
      </c>
      <c r="AV150" s="43">
        <f t="shared" si="300"/>
        <v>2.0027653794557311E-5</v>
      </c>
      <c r="AW150" s="13">
        <f ca="1">'13年1-9支出明细'!U145/9*12</f>
        <v>0</v>
      </c>
      <c r="AX150" s="13">
        <f t="shared" si="366"/>
        <v>0</v>
      </c>
      <c r="AY150" s="43">
        <f t="shared" si="301"/>
        <v>0</v>
      </c>
      <c r="AZ150" s="13">
        <f ca="1">'13年1-9支出明细'!V145/9*12</f>
        <v>0</v>
      </c>
      <c r="BA150" s="13">
        <f t="shared" si="367"/>
        <v>0</v>
      </c>
      <c r="BB150" s="43">
        <f t="shared" si="302"/>
        <v>0</v>
      </c>
      <c r="BC150" s="13">
        <f ca="1">'13年1-9支出明细'!W145/9*12</f>
        <v>0</v>
      </c>
      <c r="BD150" s="13">
        <f t="shared" si="368"/>
        <v>0</v>
      </c>
      <c r="BE150" s="43">
        <f t="shared" si="303"/>
        <v>0</v>
      </c>
      <c r="BF150" s="13">
        <f ca="1">'13年1-9支出明细'!X145/9*12</f>
        <v>237.33333333333334</v>
      </c>
      <c r="BG150" s="13">
        <f t="shared" si="369"/>
        <v>288.69269304791868</v>
      </c>
      <c r="BH150" s="43">
        <f t="shared" si="304"/>
        <v>3.4916119613131753E-4</v>
      </c>
      <c r="BI150" s="13">
        <f ca="1">'13年1-9支出明细'!Y145/9*12</f>
        <v>20.400000000000002</v>
      </c>
      <c r="BJ150" s="13">
        <f t="shared" si="370"/>
        <v>24.814596649624466</v>
      </c>
      <c r="BK150" s="43">
        <f t="shared" si="305"/>
        <v>1.0091459690663521E-5</v>
      </c>
      <c r="BL150" s="13">
        <f ca="1">'13年1-9支出明细'!Z145/9*12</f>
        <v>488.40000000000003</v>
      </c>
      <c r="BM150" s="13">
        <f ca="1">Sheet2!EP144+Sheet2!V144</f>
        <v>1344.65</v>
      </c>
      <c r="BN150" s="13">
        <f t="shared" si="371"/>
        <v>594.09063743512706</v>
      </c>
      <c r="BO150" s="43">
        <f t="shared" si="306"/>
        <v>5.52242177203413E-6</v>
      </c>
      <c r="BP150" s="13">
        <f ca="1">'13年1-9支出明细'!AB145/9*12</f>
        <v>1792.8666666666668</v>
      </c>
      <c r="BQ150" s="13">
        <f t="shared" si="372"/>
        <v>2180.8462343083361</v>
      </c>
      <c r="BR150" s="43">
        <f t="shared" si="307"/>
        <v>3.9553983208037637E-4</v>
      </c>
      <c r="BS150" s="13">
        <f ca="1">'13年1-9支出明细'!AC145/9*12</f>
        <v>0</v>
      </c>
      <c r="BT150" s="13">
        <f t="shared" si="373"/>
        <v>0</v>
      </c>
      <c r="BU150" s="43">
        <f t="shared" si="308"/>
        <v>0</v>
      </c>
      <c r="BV150" s="12">
        <f t="shared" si="411"/>
        <v>31.199999999999996</v>
      </c>
      <c r="BW150" s="30">
        <f t="shared" si="374"/>
        <v>37.951736052366826</v>
      </c>
      <c r="BX150" s="43">
        <f t="shared" si="309"/>
        <v>1.1666095530608258E-7</v>
      </c>
      <c r="BY150" s="13">
        <f ca="1">'13年1-9支出明细'!AE145/9*12</f>
        <v>31.199999999999996</v>
      </c>
      <c r="BZ150" s="13">
        <f t="shared" si="375"/>
        <v>37.951736052366826</v>
      </c>
      <c r="CA150" s="43">
        <f t="shared" si="310"/>
        <v>1.3504724863027484E-7</v>
      </c>
      <c r="CB150" s="13">
        <f ca="1">'13年1-9支出明细'!AF145/9*12</f>
        <v>0</v>
      </c>
      <c r="CC150" s="13">
        <f ca="1">Sheet2!BP144+Sheet2!ET144</f>
        <v>0</v>
      </c>
      <c r="CD150" s="13">
        <f t="shared" si="376"/>
        <v>0</v>
      </c>
      <c r="CE150" s="43">
        <f t="shared" si="311"/>
        <v>0</v>
      </c>
      <c r="CF150" s="12">
        <f t="shared" si="415"/>
        <v>63.333333333333329</v>
      </c>
      <c r="CG150" s="30">
        <f t="shared" si="377"/>
        <v>77.038780448180546</v>
      </c>
      <c r="CH150" s="43">
        <f t="shared" si="313"/>
        <v>6.5259557858205442E-7</v>
      </c>
      <c r="CI150" s="13">
        <f ca="1">'13年1-9支出明细'!AI145/9*12</f>
        <v>0</v>
      </c>
      <c r="CJ150" s="13">
        <f t="shared" si="378"/>
        <v>0</v>
      </c>
      <c r="CK150" s="43">
        <f t="shared" si="314"/>
        <v>0</v>
      </c>
      <c r="CL150" s="13">
        <f ca="1">'13年1-9支出明细'!AJ145/9*12</f>
        <v>0</v>
      </c>
      <c r="CM150" s="13">
        <f t="shared" si="379"/>
        <v>0</v>
      </c>
      <c r="CN150" s="43">
        <f t="shared" si="315"/>
        <v>0</v>
      </c>
      <c r="CO150" s="13">
        <f ca="1">'13年1-9支出明细'!AK145/9*12</f>
        <v>0</v>
      </c>
      <c r="CP150" s="13">
        <f t="shared" si="380"/>
        <v>0</v>
      </c>
      <c r="CQ150" s="43">
        <f t="shared" si="316"/>
        <v>0</v>
      </c>
      <c r="CR150" s="13">
        <f ca="1">'13年1-9支出明细'!AL145/9*12</f>
        <v>0</v>
      </c>
      <c r="CS150" s="13">
        <f t="shared" si="381"/>
        <v>0</v>
      </c>
      <c r="CT150" s="43">
        <f t="shared" si="317"/>
        <v>0</v>
      </c>
      <c r="CU150" s="13">
        <f ca="1">'13年1-9支出明细'!AM145/9*12</f>
        <v>0</v>
      </c>
      <c r="CV150" s="13">
        <f t="shared" si="382"/>
        <v>0</v>
      </c>
      <c r="CW150" s="43">
        <f t="shared" si="318"/>
        <v>0</v>
      </c>
      <c r="CX150" s="13">
        <f ca="1">'13年1-9支出明细'!AN145/9*12</f>
        <v>0</v>
      </c>
      <c r="CY150" s="13">
        <f t="shared" si="383"/>
        <v>0</v>
      </c>
      <c r="CZ150" s="14">
        <f t="shared" si="416"/>
        <v>0</v>
      </c>
      <c r="DA150" s="43">
        <f t="shared" si="320"/>
        <v>0</v>
      </c>
      <c r="DB150" s="13">
        <f ca="1">'13年1-9支出明细'!AP145/9*12</f>
        <v>0</v>
      </c>
      <c r="DC150" s="13">
        <f t="shared" si="384"/>
        <v>0</v>
      </c>
      <c r="DD150" s="43">
        <f t="shared" si="321"/>
        <v>0</v>
      </c>
      <c r="DE150" s="13">
        <f ca="1">'13年1-9支出明细'!AQ145/9*12</f>
        <v>0</v>
      </c>
      <c r="DF150" s="13">
        <f t="shared" si="385"/>
        <v>0</v>
      </c>
      <c r="DG150" s="43">
        <f t="shared" si="322"/>
        <v>0</v>
      </c>
      <c r="DH150" s="13">
        <f ca="1">'13年1-9支出明细'!AR145/9*12</f>
        <v>0</v>
      </c>
      <c r="DI150" s="13">
        <f ca="1">Sheet2!DK144+Sheet2!AH144</f>
        <v>0</v>
      </c>
      <c r="DJ150" s="13"/>
      <c r="DK150" s="43">
        <f t="shared" si="323"/>
        <v>0</v>
      </c>
      <c r="DL150" s="13">
        <f ca="1">'13年1-9支出明细'!AT145/9*12</f>
        <v>0</v>
      </c>
      <c r="DM150" s="13">
        <f t="shared" si="386"/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43">
        <f t="shared" si="324"/>
        <v>0</v>
      </c>
      <c r="DV150" s="13">
        <f ca="1">'13年1-9支出明细'!BB145/9*12</f>
        <v>0</v>
      </c>
      <c r="DW150" s="13">
        <f t="shared" si="387"/>
        <v>0</v>
      </c>
      <c r="DX150" s="43">
        <f t="shared" si="325"/>
        <v>0</v>
      </c>
      <c r="DY150" s="13">
        <f ca="1">'13年1-9支出明细'!BC145/9*12</f>
        <v>0</v>
      </c>
      <c r="DZ150" s="13">
        <f t="shared" si="388"/>
        <v>0</v>
      </c>
      <c r="EA150" s="43">
        <f t="shared" si="326"/>
        <v>0</v>
      </c>
      <c r="EB150" s="13">
        <f ca="1">'13年1-9支出明细'!BD145/9*12</f>
        <v>0</v>
      </c>
      <c r="EC150" s="13">
        <f t="shared" si="389"/>
        <v>0</v>
      </c>
      <c r="ED150" s="43">
        <f t="shared" si="327"/>
        <v>0</v>
      </c>
      <c r="EE150" s="13">
        <f ca="1">'13年1-9支出明细'!BE145/9*12</f>
        <v>0</v>
      </c>
      <c r="EF150" s="13">
        <f t="shared" si="390"/>
        <v>0</v>
      </c>
      <c r="EG150" s="13">
        <v>0</v>
      </c>
      <c r="EH150" s="43">
        <f t="shared" si="328"/>
        <v>0</v>
      </c>
      <c r="EI150" s="13">
        <f ca="1">'13年1-9支出明细'!BG145/9*12</f>
        <v>0</v>
      </c>
      <c r="EJ150" s="13">
        <f t="shared" si="391"/>
        <v>0</v>
      </c>
      <c r="EK150" s="43">
        <f t="shared" si="329"/>
        <v>0</v>
      </c>
      <c r="EL150" s="13">
        <f ca="1">'13年1-9支出明细'!BH145/9*12</f>
        <v>0</v>
      </c>
      <c r="EM150" s="13">
        <f t="shared" si="392"/>
        <v>0</v>
      </c>
      <c r="EN150" s="43">
        <f t="shared" si="330"/>
        <v>0</v>
      </c>
      <c r="EO150" s="13">
        <f ca="1">'13年1-9支出明细'!BI145/9*12</f>
        <v>0</v>
      </c>
      <c r="EP150" s="13">
        <f t="shared" si="393"/>
        <v>0</v>
      </c>
      <c r="EQ150" s="43">
        <f t="shared" si="331"/>
        <v>0</v>
      </c>
      <c r="ER150" s="13">
        <f ca="1">'13年1-9支出明细'!BJ145/9*12</f>
        <v>0</v>
      </c>
      <c r="ES150" s="13">
        <f t="shared" si="394"/>
        <v>0</v>
      </c>
      <c r="ET150" s="43">
        <f t="shared" si="332"/>
        <v>0</v>
      </c>
      <c r="EU150" s="13">
        <f ca="1">'13年1-9支出明细'!BK145/9*12</f>
        <v>0</v>
      </c>
      <c r="EV150" s="13">
        <f t="shared" si="395"/>
        <v>0</v>
      </c>
      <c r="EW150" s="43">
        <f t="shared" si="333"/>
        <v>0</v>
      </c>
      <c r="EX150" s="13">
        <f ca="1">'13年1-9支出明细'!BL145/9*12</f>
        <v>0</v>
      </c>
      <c r="EY150" s="13">
        <f t="shared" si="396"/>
        <v>0</v>
      </c>
      <c r="EZ150" s="43">
        <f t="shared" si="334"/>
        <v>0</v>
      </c>
      <c r="FA150" s="13">
        <f ca="1">'13年1-9支出明细'!BM145/9*12</f>
        <v>0</v>
      </c>
      <c r="FB150" s="13">
        <f t="shared" si="397"/>
        <v>0</v>
      </c>
      <c r="FC150" s="43">
        <f t="shared" si="335"/>
        <v>0</v>
      </c>
      <c r="FD150" s="13">
        <f ca="1">'13年1-9支出明细'!BN145/9*12</f>
        <v>63.333333333333329</v>
      </c>
      <c r="FE150" s="13">
        <f ca="1">Sheet2!EX144+Sheet2!BF144</f>
        <v>0</v>
      </c>
      <c r="FF150" s="13">
        <f t="shared" si="398"/>
        <v>77.038780448180518</v>
      </c>
      <c r="FG150" s="43">
        <f t="shared" si="336"/>
        <v>4.8449397434844105E-5</v>
      </c>
      <c r="FH150" s="13">
        <f ca="1">'13年1-9支出明细'!BP145/9*12</f>
        <v>0</v>
      </c>
      <c r="FI150" s="13">
        <f t="shared" si="399"/>
        <v>0</v>
      </c>
      <c r="FJ150" s="43">
        <f t="shared" si="337"/>
        <v>0</v>
      </c>
      <c r="FK150" s="13">
        <f ca="1">'13年1-9支出明细'!BQ145/9*12</f>
        <v>0</v>
      </c>
      <c r="FL150" s="13">
        <f t="shared" si="400"/>
        <v>0</v>
      </c>
      <c r="FM150" s="43">
        <f t="shared" si="338"/>
        <v>0</v>
      </c>
      <c r="FN150" s="13">
        <f ca="1">'13年1-9支出明细'!BR145/9*12</f>
        <v>0</v>
      </c>
      <c r="FO150" s="13">
        <f ca="1">Sheet2!FC60+Sheet2!BJ60</f>
        <v>0</v>
      </c>
      <c r="FP150" s="13"/>
      <c r="FQ150" s="43"/>
      <c r="FR150" s="13">
        <f ca="1">'13年1-9支出明细'!BT145/9*12</f>
        <v>0</v>
      </c>
      <c r="FS150" s="13">
        <f t="shared" si="401"/>
        <v>0</v>
      </c>
      <c r="FT150" s="43">
        <f t="shared" si="339"/>
        <v>0</v>
      </c>
      <c r="FU150" s="12">
        <f ca="1">'13年1-9支出明细'!BU145/9*12</f>
        <v>23449.759999999998</v>
      </c>
      <c r="FV150" s="12">
        <f t="shared" si="402"/>
        <v>28524.330192671459</v>
      </c>
      <c r="FW150" s="43">
        <f t="shared" si="340"/>
        <v>8.1048729672896695E-4</v>
      </c>
      <c r="FX150" s="12">
        <f ca="1">'13年1-9支出明细'!BV145/9*12</f>
        <v>0</v>
      </c>
      <c r="FY150" s="12">
        <f t="shared" si="403"/>
        <v>0</v>
      </c>
      <c r="FZ150" s="43">
        <f t="shared" si="341"/>
        <v>0</v>
      </c>
      <c r="GA150" s="12">
        <f ca="1">'13年1-9支出明细'!BW145/9*12</f>
        <v>0</v>
      </c>
      <c r="GB150" s="12">
        <f t="shared" si="404"/>
        <v>0</v>
      </c>
      <c r="GC150" s="43">
        <f t="shared" si="342"/>
        <v>0</v>
      </c>
      <c r="GD150" s="12">
        <f ca="1">'13年1-9支出明细'!BX145/9*12</f>
        <v>0</v>
      </c>
      <c r="GE150" s="12">
        <f t="shared" si="405"/>
        <v>0</v>
      </c>
      <c r="GF150" s="43">
        <f t="shared" si="343"/>
        <v>0</v>
      </c>
      <c r="GG150" s="27">
        <f t="shared" si="417"/>
        <v>0</v>
      </c>
      <c r="GH150" s="27">
        <f t="shared" si="406"/>
        <v>0</v>
      </c>
      <c r="GI150" s="43">
        <f t="shared" si="345"/>
        <v>0</v>
      </c>
      <c r="GJ150" s="13">
        <f ca="1">'13年1-9支出明细'!BZ145/9*12</f>
        <v>0</v>
      </c>
      <c r="GK150" s="13">
        <f t="shared" si="407"/>
        <v>0</v>
      </c>
      <c r="GL150" s="43">
        <f t="shared" si="346"/>
        <v>0</v>
      </c>
      <c r="GM150" s="13">
        <f ca="1">'13年1-9支出明细'!CA145/9*12</f>
        <v>0</v>
      </c>
      <c r="GN150" s="13">
        <f t="shared" si="408"/>
        <v>0</v>
      </c>
      <c r="GO150" s="43">
        <f t="shared" si="347"/>
        <v>0</v>
      </c>
      <c r="GP150" s="13">
        <f ca="1">'13年1-9支出明细'!CB145/9*12</f>
        <v>0</v>
      </c>
      <c r="GQ150" s="13"/>
      <c r="GR150" s="40"/>
      <c r="GS150" s="13">
        <f ca="1">'13年1-9支出明细'!CC145/9*12</f>
        <v>0</v>
      </c>
      <c r="GT150" s="13">
        <f t="shared" si="409"/>
        <v>0</v>
      </c>
      <c r="GU150" s="43">
        <f t="shared" si="348"/>
        <v>0</v>
      </c>
      <c r="GV150" s="13">
        <f ca="1">'13年1-9支出明细'!CD145/9*12</f>
        <v>0</v>
      </c>
      <c r="GW150" s="13">
        <f t="shared" si="410"/>
        <v>0</v>
      </c>
      <c r="GX150" s="56">
        <f t="shared" si="349"/>
        <v>0</v>
      </c>
    </row>
    <row r="151" spans="1:206">
      <c r="A151" s="18">
        <v>42103</v>
      </c>
      <c r="B151" s="3" t="s">
        <v>622</v>
      </c>
      <c r="C151" s="3" t="s">
        <v>440</v>
      </c>
      <c r="D151" s="12">
        <f t="shared" si="412"/>
        <v>838988.08</v>
      </c>
      <c r="E151" s="12">
        <f t="shared" si="413"/>
        <v>632238.7333333334</v>
      </c>
      <c r="F151" s="13">
        <v>432012</v>
      </c>
      <c r="G151" s="26">
        <f t="shared" si="350"/>
        <v>525500.17293125321</v>
      </c>
      <c r="H151" s="40">
        <f t="shared" si="351"/>
        <v>6.32519970384832E-3</v>
      </c>
      <c r="I151" s="13">
        <v>0</v>
      </c>
      <c r="J151" s="13">
        <f t="shared" si="352"/>
        <v>0</v>
      </c>
      <c r="K151" s="40">
        <f t="shared" si="288"/>
        <v>0</v>
      </c>
      <c r="L151" s="13">
        <v>194405.4</v>
      </c>
      <c r="M151" s="13">
        <f t="shared" si="353"/>
        <v>236475.07781906394</v>
      </c>
      <c r="N151" s="40">
        <f t="shared" si="289"/>
        <v>6.3251997038483209E-3</v>
      </c>
      <c r="O151" s="13">
        <f ca="1">'13年1-9支出明细'!I146/9*12</f>
        <v>5821.333333333333</v>
      </c>
      <c r="P151" s="13">
        <v>0</v>
      </c>
      <c r="Q151" s="13">
        <f t="shared" si="354"/>
        <v>7081.0803249843411</v>
      </c>
      <c r="R151" s="43">
        <f t="shared" si="290"/>
        <v>8.7198184136760945E-4</v>
      </c>
      <c r="S151" s="13">
        <f ca="1">'13年1-9支出明细'!K146/9*12</f>
        <v>0</v>
      </c>
      <c r="T151" s="13">
        <f t="shared" si="355"/>
        <v>0</v>
      </c>
      <c r="U151" s="43">
        <f t="shared" si="291"/>
        <v>0</v>
      </c>
      <c r="V151" s="13">
        <f ca="1">'13年1-9支出明细'!L146/9*12</f>
        <v>0</v>
      </c>
      <c r="W151" s="13">
        <f t="shared" si="356"/>
        <v>0</v>
      </c>
      <c r="X151" s="43">
        <f t="shared" si="292"/>
        <v>0</v>
      </c>
      <c r="Y151" s="13">
        <f ca="1">'13年1-9支出明细'!M146/9*12</f>
        <v>0</v>
      </c>
      <c r="Z151" s="13">
        <f t="shared" si="357"/>
        <v>0</v>
      </c>
      <c r="AA151" s="43">
        <f t="shared" si="293"/>
        <v>0</v>
      </c>
      <c r="AB151" s="13">
        <f ca="1">'13年1-9支出明细'!N146/9*12</f>
        <v>0</v>
      </c>
      <c r="AC151" s="13">
        <f t="shared" si="358"/>
        <v>0</v>
      </c>
      <c r="AD151" s="43">
        <f t="shared" si="294"/>
        <v>0</v>
      </c>
      <c r="AE151" s="13">
        <f ca="1">'13年1-9支出明细'!O146/9*12</f>
        <v>0</v>
      </c>
      <c r="AF151" s="13">
        <f t="shared" si="359"/>
        <v>0</v>
      </c>
      <c r="AG151" s="43">
        <f t="shared" si="295"/>
        <v>0</v>
      </c>
      <c r="AH151" s="13">
        <f ca="1">'13年1-9支出明细'!P146/9*12</f>
        <v>0</v>
      </c>
      <c r="AI151" s="13">
        <f t="shared" si="360"/>
        <v>0</v>
      </c>
      <c r="AJ151" s="43">
        <f t="shared" si="296"/>
        <v>0</v>
      </c>
      <c r="AK151" s="13">
        <f ca="1">'13年1-9支出明细'!Q146/9*12</f>
        <v>0</v>
      </c>
      <c r="AL151" s="13">
        <f t="shared" si="361"/>
        <v>0</v>
      </c>
      <c r="AM151" s="43">
        <f t="shared" si="297"/>
        <v>0</v>
      </c>
      <c r="AN151" s="13">
        <f ca="1">'13年1-9支出明细'!R146/9*12</f>
        <v>0</v>
      </c>
      <c r="AO151" s="13">
        <f t="shared" si="362"/>
        <v>0</v>
      </c>
      <c r="AP151" s="43">
        <f t="shared" si="298"/>
        <v>0</v>
      </c>
      <c r="AQ151" s="13">
        <f ca="1">'13年1-9支出明细'!S146/9*12</f>
        <v>0</v>
      </c>
      <c r="AR151" s="13">
        <f t="shared" si="363"/>
        <v>0</v>
      </c>
      <c r="AS151" s="43">
        <f t="shared" si="299"/>
        <v>0</v>
      </c>
      <c r="AT151" s="12">
        <f t="shared" si="364"/>
        <v>60603.306666666664</v>
      </c>
      <c r="AU151" s="31">
        <f t="shared" si="365"/>
        <v>73717.971106217199</v>
      </c>
      <c r="AV151" s="43">
        <f t="shared" si="300"/>
        <v>5.8052024108606187E-4</v>
      </c>
      <c r="AW151" s="13">
        <f ca="1">'13年1-9支出明细'!U146/9*12</f>
        <v>0</v>
      </c>
      <c r="AX151" s="13">
        <f t="shared" si="366"/>
        <v>0</v>
      </c>
      <c r="AY151" s="43">
        <f t="shared" si="301"/>
        <v>0</v>
      </c>
      <c r="AZ151" s="13">
        <f ca="1">'13年1-9支出明细'!V146/9*12</f>
        <v>0</v>
      </c>
      <c r="BA151" s="13">
        <f t="shared" si="367"/>
        <v>0</v>
      </c>
      <c r="BB151" s="43">
        <f t="shared" si="302"/>
        <v>0</v>
      </c>
      <c r="BC151" s="13">
        <f ca="1">'13年1-9支出明细'!W146/9*12</f>
        <v>0</v>
      </c>
      <c r="BD151" s="13">
        <f t="shared" si="368"/>
        <v>0</v>
      </c>
      <c r="BE151" s="43">
        <f t="shared" si="303"/>
        <v>0</v>
      </c>
      <c r="BF151" s="13">
        <f ca="1">'13年1-9支出明细'!X146/9*12</f>
        <v>42.666666666666664</v>
      </c>
      <c r="BG151" s="13">
        <f t="shared" si="369"/>
        <v>51.899809986142671</v>
      </c>
      <c r="BH151" s="43">
        <f t="shared" si="304"/>
        <v>6.2770552113495273E-5</v>
      </c>
      <c r="BI151" s="13">
        <f ca="1">'13年1-9支出明细'!Y146/9*12</f>
        <v>11282.666666666666</v>
      </c>
      <c r="BJ151" s="13">
        <f t="shared" si="370"/>
        <v>13724.256003210601</v>
      </c>
      <c r="BK151" s="43">
        <f t="shared" si="305"/>
        <v>5.5813027387186078E-3</v>
      </c>
      <c r="BL151" s="13">
        <f ca="1">'13年1-9支出明细'!Z146/9*12</f>
        <v>7.7333333333333325</v>
      </c>
      <c r="BM151" s="13">
        <f ca="1">Sheet2!EP145+Sheet2!V145</f>
        <v>49270.239999999998</v>
      </c>
      <c r="BN151" s="13">
        <f t="shared" si="371"/>
        <v>9.4068405599883587</v>
      </c>
      <c r="BO151" s="43">
        <f t="shared" si="306"/>
        <v>8.7442113780502171E-8</v>
      </c>
      <c r="BP151" s="13">
        <f ca="1">'13年1-9支出明细'!AB146/9*12</f>
        <v>18002.826666666668</v>
      </c>
      <c r="BQ151" s="13">
        <f t="shared" si="372"/>
        <v>21898.670700315524</v>
      </c>
      <c r="BR151" s="43">
        <f t="shared" si="307"/>
        <v>3.9717594002373043E-3</v>
      </c>
      <c r="BS151" s="13">
        <f ca="1">'13年1-9支出明细'!AC146/9*12</f>
        <v>8757.4933333333338</v>
      </c>
      <c r="BT151" s="13">
        <f t="shared" si="373"/>
        <v>10652.630623943232</v>
      </c>
      <c r="BU151" s="43">
        <f t="shared" si="308"/>
        <v>7.8075411600450981E-3</v>
      </c>
      <c r="BV151" s="12">
        <f t="shared" si="411"/>
        <v>0</v>
      </c>
      <c r="BW151" s="30">
        <f t="shared" si="374"/>
        <v>0</v>
      </c>
      <c r="BX151" s="43">
        <f t="shared" si="309"/>
        <v>0</v>
      </c>
      <c r="BY151" s="13">
        <f ca="1">'13年1-9支出明细'!AE146/9*12</f>
        <v>0</v>
      </c>
      <c r="BZ151" s="13">
        <f t="shared" si="375"/>
        <v>0</v>
      </c>
      <c r="CA151" s="43">
        <f t="shared" si="310"/>
        <v>0</v>
      </c>
      <c r="CB151" s="13">
        <f ca="1">'13年1-9支出明细'!AF146/9*12</f>
        <v>0</v>
      </c>
      <c r="CC151" s="13">
        <f ca="1">Sheet2!BP145+Sheet2!ET145</f>
        <v>0</v>
      </c>
      <c r="CD151" s="13">
        <f t="shared" si="376"/>
        <v>0</v>
      </c>
      <c r="CE151" s="43">
        <f t="shared" si="311"/>
        <v>0</v>
      </c>
      <c r="CF151" s="12">
        <f t="shared" si="415"/>
        <v>124570.13333333333</v>
      </c>
      <c r="CG151" s="30">
        <f t="shared" si="377"/>
        <v>151527.33398316702</v>
      </c>
      <c r="CH151" s="43">
        <f t="shared" si="313"/>
        <v>1.2835881826849E-3</v>
      </c>
      <c r="CI151" s="13">
        <f ca="1">'13年1-9支出明细'!AI146/9*12</f>
        <v>0</v>
      </c>
      <c r="CJ151" s="13">
        <f t="shared" si="378"/>
        <v>0</v>
      </c>
      <c r="CK151" s="43">
        <f t="shared" si="314"/>
        <v>0</v>
      </c>
      <c r="CL151" s="13">
        <f ca="1">'13年1-9支出明细'!AJ146/9*12</f>
        <v>0</v>
      </c>
      <c r="CM151" s="13">
        <f t="shared" si="379"/>
        <v>0</v>
      </c>
      <c r="CN151" s="43">
        <f t="shared" si="315"/>
        <v>0</v>
      </c>
      <c r="CO151" s="13">
        <f ca="1">'13年1-9支出明细'!AK146/9*12</f>
        <v>0</v>
      </c>
      <c r="CP151" s="13">
        <f t="shared" si="380"/>
        <v>0</v>
      </c>
      <c r="CQ151" s="43">
        <f t="shared" si="316"/>
        <v>0</v>
      </c>
      <c r="CR151" s="13">
        <f ca="1">'13年1-9支出明细'!AL146/9*12</f>
        <v>0</v>
      </c>
      <c r="CS151" s="13">
        <f t="shared" si="381"/>
        <v>0</v>
      </c>
      <c r="CT151" s="43">
        <f t="shared" si="317"/>
        <v>0</v>
      </c>
      <c r="CU151" s="13">
        <f ca="1">'13年1-9支出明细'!AM146/9*12</f>
        <v>0</v>
      </c>
      <c r="CV151" s="13">
        <f t="shared" si="382"/>
        <v>0</v>
      </c>
      <c r="CW151" s="43">
        <f t="shared" si="318"/>
        <v>0</v>
      </c>
      <c r="CX151" s="13">
        <f ca="1">'13年1-9支出明细'!AN146/9*12</f>
        <v>0</v>
      </c>
      <c r="CY151" s="13">
        <f t="shared" si="383"/>
        <v>0</v>
      </c>
      <c r="CZ151" s="14">
        <f t="shared" si="416"/>
        <v>0</v>
      </c>
      <c r="DA151" s="43">
        <f t="shared" si="320"/>
        <v>0</v>
      </c>
      <c r="DB151" s="13">
        <f ca="1">'13年1-9支出明细'!AP146/9*12</f>
        <v>0</v>
      </c>
      <c r="DC151" s="13">
        <f t="shared" si="384"/>
        <v>0</v>
      </c>
      <c r="DD151" s="43">
        <f t="shared" si="321"/>
        <v>0</v>
      </c>
      <c r="DE151" s="13">
        <f ca="1">'13年1-9支出明细'!AQ146/9*12</f>
        <v>0</v>
      </c>
      <c r="DF151" s="13">
        <f t="shared" si="385"/>
        <v>0</v>
      </c>
      <c r="DG151" s="43">
        <f t="shared" si="322"/>
        <v>0</v>
      </c>
      <c r="DH151" s="13">
        <f ca="1">'13年1-9支出明细'!AR146/9*12</f>
        <v>0</v>
      </c>
      <c r="DI151" s="13">
        <f ca="1">Sheet2!DK145+Sheet2!AH145</f>
        <v>0</v>
      </c>
      <c r="DJ151" s="13"/>
      <c r="DK151" s="43">
        <f t="shared" si="323"/>
        <v>0</v>
      </c>
      <c r="DL151" s="13">
        <f ca="1">'13年1-9支出明细'!AT146/9*12</f>
        <v>0</v>
      </c>
      <c r="DM151" s="13">
        <f t="shared" si="386"/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43">
        <f t="shared" si="324"/>
        <v>0</v>
      </c>
      <c r="DV151" s="13">
        <f ca="1">'13年1-9支出明细'!BB146/9*12</f>
        <v>5965.2</v>
      </c>
      <c r="DW151" s="13">
        <f t="shared" si="387"/>
        <v>7256.0799967813655</v>
      </c>
      <c r="DX151" s="43">
        <f t="shared" si="325"/>
        <v>2.6369518654169649E-3</v>
      </c>
      <c r="DY151" s="13">
        <f ca="1">'13年1-9支出明细'!BC146/9*12</f>
        <v>111258.66666666666</v>
      </c>
      <c r="DZ151" s="13">
        <f t="shared" si="388"/>
        <v>135335.24201511528</v>
      </c>
      <c r="EA151" s="43">
        <f t="shared" si="326"/>
        <v>9.9528121674118744E-3</v>
      </c>
      <c r="EB151" s="13">
        <f ca="1">'13年1-9支出明细'!BD146/9*12</f>
        <v>111258.66666666666</v>
      </c>
      <c r="EC151" s="13">
        <f t="shared" si="389"/>
        <v>135335.24201511531</v>
      </c>
      <c r="ED151" s="43">
        <f t="shared" si="327"/>
        <v>1.4056042278090214E-2</v>
      </c>
      <c r="EE151" s="13">
        <f ca="1">'13年1-9支出明细'!BE146/9*12</f>
        <v>0</v>
      </c>
      <c r="EF151" s="13">
        <f t="shared" si="390"/>
        <v>0</v>
      </c>
      <c r="EG151" s="13">
        <v>0</v>
      </c>
      <c r="EH151" s="43">
        <f t="shared" si="328"/>
        <v>0</v>
      </c>
      <c r="EI151" s="13">
        <f ca="1">'13年1-9支出明细'!BG146/9*12</f>
        <v>0</v>
      </c>
      <c r="EJ151" s="13">
        <f t="shared" si="391"/>
        <v>0</v>
      </c>
      <c r="EK151" s="43">
        <f t="shared" si="329"/>
        <v>0</v>
      </c>
      <c r="EL151" s="13">
        <f ca="1">'13年1-9支出明细'!BH146/9*12</f>
        <v>0</v>
      </c>
      <c r="EM151" s="13">
        <f t="shared" si="392"/>
        <v>0</v>
      </c>
      <c r="EN151" s="43">
        <f t="shared" si="330"/>
        <v>0</v>
      </c>
      <c r="EO151" s="13">
        <f ca="1">'13年1-9支出明细'!BI146/9*12</f>
        <v>3920</v>
      </c>
      <c r="EP151" s="13">
        <f t="shared" si="393"/>
        <v>4768.2950424768578</v>
      </c>
      <c r="EQ151" s="43">
        <f t="shared" si="331"/>
        <v>3.2701493757518428E-3</v>
      </c>
      <c r="ER151" s="13">
        <f ca="1">'13年1-9支出明细'!BJ146/9*12</f>
        <v>3410.666666666667</v>
      </c>
      <c r="ES151" s="13">
        <f t="shared" si="394"/>
        <v>4148.7410607672809</v>
      </c>
      <c r="ET151" s="43">
        <f t="shared" si="332"/>
        <v>1.7800593960866668E-3</v>
      </c>
      <c r="EU151" s="13">
        <f ca="1">'13年1-9支出明细'!BK146/9*12</f>
        <v>0</v>
      </c>
      <c r="EV151" s="13">
        <f t="shared" si="395"/>
        <v>0</v>
      </c>
      <c r="EW151" s="43">
        <f t="shared" si="333"/>
        <v>0</v>
      </c>
      <c r="EX151" s="13">
        <f ca="1">'13年1-9支出明细'!BL146/9*12</f>
        <v>0</v>
      </c>
      <c r="EY151" s="13">
        <f t="shared" si="396"/>
        <v>0</v>
      </c>
      <c r="EZ151" s="43">
        <f t="shared" si="334"/>
        <v>0</v>
      </c>
      <c r="FA151" s="13">
        <f ca="1">'13年1-9支出明细'!BM146/9*12</f>
        <v>0</v>
      </c>
      <c r="FB151" s="13">
        <f t="shared" si="397"/>
        <v>0</v>
      </c>
      <c r="FC151" s="43">
        <f t="shared" si="335"/>
        <v>0</v>
      </c>
      <c r="FD151" s="13">
        <f ca="1">'13年1-9支出明细'!BN146/9*12</f>
        <v>15.599999999999998</v>
      </c>
      <c r="FE151" s="13">
        <f ca="1">Sheet2!EX145+Sheet2!BF145</f>
        <v>0</v>
      </c>
      <c r="FF151" s="13">
        <f t="shared" si="398"/>
        <v>18.975868026183413</v>
      </c>
      <c r="FG151" s="43">
        <f t="shared" si="336"/>
        <v>1.1933851578687916E-5</v>
      </c>
      <c r="FH151" s="13">
        <f ca="1">'13年1-9支出明细'!BP146/9*12</f>
        <v>0</v>
      </c>
      <c r="FI151" s="13">
        <f t="shared" si="399"/>
        <v>0</v>
      </c>
      <c r="FJ151" s="43">
        <f t="shared" si="337"/>
        <v>0</v>
      </c>
      <c r="FK151" s="13">
        <f ca="1">'13年1-9支出明细'!BQ146/9*12</f>
        <v>0</v>
      </c>
      <c r="FL151" s="13">
        <f t="shared" si="400"/>
        <v>0</v>
      </c>
      <c r="FM151" s="43">
        <f t="shared" si="338"/>
        <v>0</v>
      </c>
      <c r="FN151" s="13">
        <f ca="1">'13年1-9支出明细'!BR146/9*12</f>
        <v>0</v>
      </c>
      <c r="FO151" s="13">
        <f ca="1">Sheet2!FC61+Sheet2!BJ61</f>
        <v>0</v>
      </c>
      <c r="FP151" s="13"/>
      <c r="FQ151" s="43"/>
      <c r="FR151" s="13">
        <f ca="1">'13年1-9支出明细'!BT146/9*12</f>
        <v>0</v>
      </c>
      <c r="FS151" s="13">
        <f t="shared" si="401"/>
        <v>0</v>
      </c>
      <c r="FT151" s="43">
        <f t="shared" si="339"/>
        <v>0</v>
      </c>
      <c r="FU151" s="12">
        <f ca="1">'13年1-9支出明细'!BU146/9*12</f>
        <v>16641.239999999998</v>
      </c>
      <c r="FV151" s="12">
        <f t="shared" si="402"/>
        <v>20242.434232823362</v>
      </c>
      <c r="FW151" s="43">
        <f t="shared" si="340"/>
        <v>5.7516638216416512E-4</v>
      </c>
      <c r="FX151" s="12">
        <f ca="1">'13年1-9支出明细'!BV146/9*12</f>
        <v>0</v>
      </c>
      <c r="FY151" s="12">
        <f t="shared" si="403"/>
        <v>0</v>
      </c>
      <c r="FZ151" s="43">
        <f t="shared" si="341"/>
        <v>0</v>
      </c>
      <c r="GA151" s="12">
        <f ca="1">'13年1-9支出明细'!BW146/9*12</f>
        <v>0</v>
      </c>
      <c r="GB151" s="12">
        <f t="shared" si="404"/>
        <v>0</v>
      </c>
      <c r="GC151" s="43">
        <f t="shared" si="342"/>
        <v>0</v>
      </c>
      <c r="GD151" s="12">
        <f ca="1">'13年1-9支出明细'!BX146/9*12</f>
        <v>4934.666666666667</v>
      </c>
      <c r="GE151" s="12">
        <f t="shared" si="405"/>
        <v>6002.5373987098146</v>
      </c>
      <c r="GF151" s="43">
        <f t="shared" si="343"/>
        <v>4.9518444301259142E-4</v>
      </c>
      <c r="GG151" s="27">
        <f t="shared" si="417"/>
        <v>0</v>
      </c>
      <c r="GH151" s="27">
        <f t="shared" si="406"/>
        <v>0</v>
      </c>
      <c r="GI151" s="43">
        <f t="shared" si="345"/>
        <v>0</v>
      </c>
      <c r="GJ151" s="13">
        <f ca="1">'13年1-9支出明细'!BZ146/9*12</f>
        <v>0</v>
      </c>
      <c r="GK151" s="13">
        <f t="shared" si="407"/>
        <v>0</v>
      </c>
      <c r="GL151" s="43">
        <f t="shared" si="346"/>
        <v>0</v>
      </c>
      <c r="GM151" s="13">
        <f ca="1">'13年1-9支出明细'!CA146/9*12</f>
        <v>0</v>
      </c>
      <c r="GN151" s="13">
        <f t="shared" si="408"/>
        <v>0</v>
      </c>
      <c r="GO151" s="43">
        <f t="shared" si="347"/>
        <v>0</v>
      </c>
      <c r="GP151" s="13">
        <f ca="1">'13年1-9支出明细'!CB146/9*12</f>
        <v>0</v>
      </c>
      <c r="GQ151" s="13"/>
      <c r="GR151" s="40"/>
      <c r="GS151" s="13">
        <f ca="1">'13年1-9支出明细'!CC146/9*12</f>
        <v>0</v>
      </c>
      <c r="GT151" s="13">
        <f t="shared" si="409"/>
        <v>0</v>
      </c>
      <c r="GU151" s="43">
        <f t="shared" si="348"/>
        <v>0</v>
      </c>
      <c r="GV151" s="13">
        <f ca="1">'13年1-9支出明细'!CD146/9*12</f>
        <v>0</v>
      </c>
      <c r="GW151" s="13">
        <f t="shared" si="410"/>
        <v>0</v>
      </c>
      <c r="GX151" s="56">
        <f t="shared" si="349"/>
        <v>0</v>
      </c>
    </row>
    <row r="152" spans="1:206">
      <c r="A152" s="18">
        <v>42104</v>
      </c>
      <c r="B152" s="3" t="s">
        <v>623</v>
      </c>
      <c r="C152" s="3" t="s">
        <v>441</v>
      </c>
      <c r="D152" s="12">
        <f t="shared" si="412"/>
        <v>1066749.95</v>
      </c>
      <c r="E152" s="12">
        <f t="shared" si="413"/>
        <v>67173.333333333328</v>
      </c>
      <c r="F152" s="13">
        <v>0</v>
      </c>
      <c r="G152" s="26">
        <f t="shared" si="350"/>
        <v>0</v>
      </c>
      <c r="H152" s="40">
        <f t="shared" si="351"/>
        <v>0</v>
      </c>
      <c r="I152" s="13">
        <v>0</v>
      </c>
      <c r="J152" s="13">
        <f t="shared" si="352"/>
        <v>0</v>
      </c>
      <c r="K152" s="40">
        <f t="shared" si="288"/>
        <v>0</v>
      </c>
      <c r="L152" s="13">
        <v>0</v>
      </c>
      <c r="M152" s="13">
        <f t="shared" si="353"/>
        <v>0</v>
      </c>
      <c r="N152" s="40">
        <f t="shared" si="289"/>
        <v>0</v>
      </c>
      <c r="O152" s="13">
        <f ca="1">'13年1-9支出明细'!I147/9*12</f>
        <v>43840</v>
      </c>
      <c r="P152" s="13">
        <v>5250</v>
      </c>
      <c r="Q152" s="13">
        <f t="shared" si="354"/>
        <v>53327.054760761595</v>
      </c>
      <c r="R152" s="43">
        <f t="shared" si="290"/>
        <v>6.5668261438770036E-3</v>
      </c>
      <c r="S152" s="13">
        <f ca="1">'13年1-9支出明细'!K147/9*12</f>
        <v>23333.333333333332</v>
      </c>
      <c r="T152" s="13">
        <f t="shared" si="355"/>
        <v>28382.708586171775</v>
      </c>
      <c r="U152" s="43">
        <f t="shared" si="291"/>
        <v>9.581097971927929E-3</v>
      </c>
      <c r="V152" s="13">
        <f ca="1">'13年1-9支出明细'!L147/9*12</f>
        <v>0</v>
      </c>
      <c r="W152" s="13">
        <f t="shared" si="356"/>
        <v>0</v>
      </c>
      <c r="X152" s="43">
        <f t="shared" si="292"/>
        <v>0</v>
      </c>
      <c r="Y152" s="13">
        <f ca="1">'13年1-9支出明细'!M147/9*12</f>
        <v>0</v>
      </c>
      <c r="Z152" s="13">
        <f t="shared" si="357"/>
        <v>0</v>
      </c>
      <c r="AA152" s="43">
        <f t="shared" si="293"/>
        <v>0</v>
      </c>
      <c r="AB152" s="13">
        <f ca="1">'13年1-9支出明细'!N147/9*12</f>
        <v>0</v>
      </c>
      <c r="AC152" s="13">
        <f t="shared" si="358"/>
        <v>0</v>
      </c>
      <c r="AD152" s="43">
        <f t="shared" si="294"/>
        <v>0</v>
      </c>
      <c r="AE152" s="13">
        <f ca="1">'13年1-9支出明细'!O147/9*12</f>
        <v>0</v>
      </c>
      <c r="AF152" s="13">
        <f t="shared" si="359"/>
        <v>0</v>
      </c>
      <c r="AG152" s="43">
        <f t="shared" si="295"/>
        <v>0</v>
      </c>
      <c r="AH152" s="13">
        <f ca="1">'13年1-9支出明细'!P147/9*12</f>
        <v>0</v>
      </c>
      <c r="AI152" s="13">
        <f t="shared" si="360"/>
        <v>0</v>
      </c>
      <c r="AJ152" s="43">
        <f t="shared" si="296"/>
        <v>0</v>
      </c>
      <c r="AK152" s="13">
        <f ca="1">'13年1-9支出明细'!Q147/9*12</f>
        <v>0</v>
      </c>
      <c r="AL152" s="13">
        <f t="shared" si="361"/>
        <v>0</v>
      </c>
      <c r="AM152" s="43">
        <f t="shared" si="297"/>
        <v>0</v>
      </c>
      <c r="AN152" s="13">
        <f ca="1">'13年1-9支出明细'!R147/9*12</f>
        <v>0</v>
      </c>
      <c r="AO152" s="13">
        <f t="shared" si="362"/>
        <v>0</v>
      </c>
      <c r="AP152" s="43">
        <f t="shared" si="298"/>
        <v>0</v>
      </c>
      <c r="AQ152" s="13">
        <f ca="1">'13年1-9支出明细'!S147/9*12</f>
        <v>0</v>
      </c>
      <c r="AR152" s="13">
        <f t="shared" si="363"/>
        <v>0</v>
      </c>
      <c r="AS152" s="43">
        <f t="shared" si="299"/>
        <v>0</v>
      </c>
      <c r="AT152" s="12">
        <f t="shared" si="364"/>
        <v>84359.55</v>
      </c>
      <c r="AU152" s="31">
        <f t="shared" si="365"/>
        <v>102615.10817616803</v>
      </c>
      <c r="AV152" s="43">
        <f t="shared" si="300"/>
        <v>8.0808175324941054E-4</v>
      </c>
      <c r="AW152" s="13">
        <f ca="1">'13年1-9支出明细'!U147/9*12</f>
        <v>0</v>
      </c>
      <c r="AX152" s="13">
        <f t="shared" si="366"/>
        <v>0</v>
      </c>
      <c r="AY152" s="43">
        <f t="shared" si="301"/>
        <v>0</v>
      </c>
      <c r="AZ152" s="13">
        <f ca="1">'13年1-9支出明细'!V147/9*12</f>
        <v>0</v>
      </c>
      <c r="BA152" s="13">
        <f t="shared" si="367"/>
        <v>0</v>
      </c>
      <c r="BB152" s="43">
        <f t="shared" si="302"/>
        <v>0</v>
      </c>
      <c r="BC152" s="13">
        <f ca="1">'13年1-9支出明细'!W147/9*12</f>
        <v>0</v>
      </c>
      <c r="BD152" s="13">
        <f t="shared" si="368"/>
        <v>0</v>
      </c>
      <c r="BE152" s="43">
        <f t="shared" si="303"/>
        <v>0</v>
      </c>
      <c r="BF152" s="13">
        <f ca="1">'13年1-9支出明细'!X147/9*12</f>
        <v>0</v>
      </c>
      <c r="BG152" s="13">
        <f t="shared" si="369"/>
        <v>0</v>
      </c>
      <c r="BH152" s="43">
        <f t="shared" si="304"/>
        <v>0</v>
      </c>
      <c r="BI152" s="13">
        <f ca="1">'13年1-9支出明细'!Y147/9*12</f>
        <v>25040</v>
      </c>
      <c r="BJ152" s="13">
        <f t="shared" si="370"/>
        <v>30458.700985617481</v>
      </c>
      <c r="BK152" s="43">
        <f t="shared" si="305"/>
        <v>1.238677209089287E-2</v>
      </c>
      <c r="BL152" s="13">
        <f ca="1">'13年1-9支出明细'!Z147/9*12</f>
        <v>107.2</v>
      </c>
      <c r="BM152" s="13">
        <f ca="1">Sheet2!EP146+Sheet2!V146</f>
        <v>59212.35</v>
      </c>
      <c r="BN152" s="13">
        <f t="shared" si="371"/>
        <v>130.39827259018347</v>
      </c>
      <c r="BO152" s="43">
        <f t="shared" si="306"/>
        <v>1.2121286117159268E-6</v>
      </c>
      <c r="BP152" s="13">
        <f ca="1">'13年1-9支出明细'!AB147/9*12</f>
        <v>1996.4666666666665</v>
      </c>
      <c r="BQ152" s="13">
        <f t="shared" si="372"/>
        <v>2428.5056400859603</v>
      </c>
      <c r="BR152" s="43">
        <f t="shared" si="307"/>
        <v>4.4045779018001078E-4</v>
      </c>
      <c r="BS152" s="13">
        <f ca="1">'13年1-9支出明细'!AC147/9*12</f>
        <v>91620</v>
      </c>
      <c r="BT152" s="13">
        <f t="shared" si="373"/>
        <v>111446.73259993106</v>
      </c>
      <c r="BU152" s="43">
        <f t="shared" si="308"/>
        <v>8.1681697473934528E-2</v>
      </c>
      <c r="BV152" s="12">
        <f t="shared" si="411"/>
        <v>0</v>
      </c>
      <c r="BW152" s="30">
        <f t="shared" si="374"/>
        <v>0</v>
      </c>
      <c r="BX152" s="43">
        <f t="shared" si="309"/>
        <v>0</v>
      </c>
      <c r="BY152" s="13">
        <f ca="1">'13年1-9支出明细'!AE147/9*12</f>
        <v>0</v>
      </c>
      <c r="BZ152" s="13">
        <f t="shared" si="375"/>
        <v>0</v>
      </c>
      <c r="CA152" s="43">
        <f t="shared" si="310"/>
        <v>0</v>
      </c>
      <c r="CB152" s="13">
        <f ca="1">'13年1-9支出明细'!AF147/9*12</f>
        <v>0</v>
      </c>
      <c r="CC152" s="13">
        <f ca="1">Sheet2!BP146+Sheet2!ET146</f>
        <v>0</v>
      </c>
      <c r="CD152" s="13">
        <f t="shared" si="376"/>
        <v>0</v>
      </c>
      <c r="CE152" s="43">
        <f t="shared" si="311"/>
        <v>0</v>
      </c>
      <c r="CF152" s="12">
        <f t="shared" si="415"/>
        <v>13532.666666666666</v>
      </c>
      <c r="CG152" s="30">
        <f t="shared" si="377"/>
        <v>16461.1600454486</v>
      </c>
      <c r="CH152" s="43">
        <f t="shared" si="313"/>
        <v>1.3944250157512761E-4</v>
      </c>
      <c r="CI152" s="13">
        <f ca="1">'13年1-9支出明细'!AI147/9*12</f>
        <v>0</v>
      </c>
      <c r="CJ152" s="13">
        <f t="shared" si="378"/>
        <v>0</v>
      </c>
      <c r="CK152" s="43">
        <f t="shared" si="314"/>
        <v>0</v>
      </c>
      <c r="CL152" s="13">
        <f ca="1">'13年1-9支出明细'!AJ147/9*12</f>
        <v>0</v>
      </c>
      <c r="CM152" s="13">
        <f t="shared" si="379"/>
        <v>0</v>
      </c>
      <c r="CN152" s="43">
        <f t="shared" si="315"/>
        <v>0</v>
      </c>
      <c r="CO152" s="13">
        <f ca="1">'13年1-9支出明细'!AK147/9*12</f>
        <v>0</v>
      </c>
      <c r="CP152" s="13">
        <f t="shared" si="380"/>
        <v>0</v>
      </c>
      <c r="CQ152" s="43">
        <f t="shared" si="316"/>
        <v>0</v>
      </c>
      <c r="CR152" s="13">
        <f ca="1">'13年1-9支出明细'!AL147/9*12</f>
        <v>0</v>
      </c>
      <c r="CS152" s="13">
        <f t="shared" si="381"/>
        <v>0</v>
      </c>
      <c r="CT152" s="43">
        <f t="shared" si="317"/>
        <v>0</v>
      </c>
      <c r="CU152" s="13">
        <f ca="1">'13年1-9支出明细'!AM147/9*12</f>
        <v>0</v>
      </c>
      <c r="CV152" s="13">
        <f t="shared" si="382"/>
        <v>0</v>
      </c>
      <c r="CW152" s="43">
        <f t="shared" si="318"/>
        <v>0</v>
      </c>
      <c r="CX152" s="13">
        <f ca="1">'13年1-9支出明细'!AN147/9*12</f>
        <v>0</v>
      </c>
      <c r="CY152" s="13">
        <f t="shared" si="383"/>
        <v>0</v>
      </c>
      <c r="CZ152" s="14">
        <f t="shared" si="416"/>
        <v>0</v>
      </c>
      <c r="DA152" s="43">
        <f t="shared" si="320"/>
        <v>0</v>
      </c>
      <c r="DB152" s="13">
        <f ca="1">'13年1-9支出明细'!AP147/9*12</f>
        <v>0</v>
      </c>
      <c r="DC152" s="13">
        <f t="shared" si="384"/>
        <v>0</v>
      </c>
      <c r="DD152" s="43">
        <f t="shared" si="321"/>
        <v>0</v>
      </c>
      <c r="DE152" s="13">
        <f ca="1">'13年1-9支出明细'!AQ147/9*12</f>
        <v>0</v>
      </c>
      <c r="DF152" s="13">
        <f t="shared" si="385"/>
        <v>0</v>
      </c>
      <c r="DG152" s="43">
        <f t="shared" si="322"/>
        <v>0</v>
      </c>
      <c r="DH152" s="13">
        <f ca="1">'13年1-9支出明细'!AR147/9*12</f>
        <v>0</v>
      </c>
      <c r="DI152" s="13">
        <f ca="1">Sheet2!DK146+Sheet2!AH146</f>
        <v>0</v>
      </c>
      <c r="DJ152" s="13"/>
      <c r="DK152" s="43">
        <f t="shared" si="323"/>
        <v>0</v>
      </c>
      <c r="DL152" s="13">
        <f ca="1">'13年1-9支出明细'!AT147/9*12</f>
        <v>0</v>
      </c>
      <c r="DM152" s="13">
        <f t="shared" si="386"/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43">
        <f t="shared" si="324"/>
        <v>0</v>
      </c>
      <c r="DV152" s="13">
        <f ca="1">'13年1-9支出明细'!BB147/9*12</f>
        <v>0</v>
      </c>
      <c r="DW152" s="13">
        <f t="shared" si="387"/>
        <v>0</v>
      </c>
      <c r="DX152" s="43">
        <f t="shared" si="325"/>
        <v>0</v>
      </c>
      <c r="DY152" s="13">
        <f ca="1">'13年1-9支出明细'!BC147/9*12</f>
        <v>0</v>
      </c>
      <c r="DZ152" s="13">
        <f t="shared" si="388"/>
        <v>0</v>
      </c>
      <c r="EA152" s="43">
        <f t="shared" si="326"/>
        <v>0</v>
      </c>
      <c r="EB152" s="13">
        <f ca="1">'13年1-9支出明细'!BD147/9*12</f>
        <v>0</v>
      </c>
      <c r="EC152" s="13">
        <f t="shared" si="389"/>
        <v>0</v>
      </c>
      <c r="ED152" s="43">
        <f t="shared" si="327"/>
        <v>0</v>
      </c>
      <c r="EE152" s="13">
        <f ca="1">'13年1-9支出明细'!BE147/9*12</f>
        <v>0</v>
      </c>
      <c r="EF152" s="13">
        <f t="shared" si="390"/>
        <v>0</v>
      </c>
      <c r="EG152" s="13">
        <v>0</v>
      </c>
      <c r="EH152" s="43">
        <f t="shared" si="328"/>
        <v>0</v>
      </c>
      <c r="EI152" s="13">
        <f ca="1">'13年1-9支出明细'!BG147/9*12</f>
        <v>0</v>
      </c>
      <c r="EJ152" s="13">
        <f t="shared" si="391"/>
        <v>0</v>
      </c>
      <c r="EK152" s="43">
        <f t="shared" si="329"/>
        <v>0</v>
      </c>
      <c r="EL152" s="13">
        <f ca="1">'13年1-9支出明细'!BH147/9*12</f>
        <v>0</v>
      </c>
      <c r="EM152" s="13">
        <f t="shared" si="392"/>
        <v>0</v>
      </c>
      <c r="EN152" s="43">
        <f t="shared" si="330"/>
        <v>0</v>
      </c>
      <c r="EO152" s="13">
        <f ca="1">'13年1-9支出明细'!BI147/9*12</f>
        <v>13333.333333333332</v>
      </c>
      <c r="EP152" s="13">
        <f t="shared" si="393"/>
        <v>16218.690620669584</v>
      </c>
      <c r="EQ152" s="43">
        <f t="shared" si="331"/>
        <v>1.1122957060380417E-2</v>
      </c>
      <c r="ER152" s="13">
        <f ca="1">'13年1-9支出明细'!BJ147/9*12</f>
        <v>0</v>
      </c>
      <c r="ES152" s="13">
        <f t="shared" si="394"/>
        <v>0</v>
      </c>
      <c r="ET152" s="43">
        <f t="shared" si="332"/>
        <v>0</v>
      </c>
      <c r="EU152" s="13">
        <f ca="1">'13年1-9支出明细'!BK147/9*12</f>
        <v>0</v>
      </c>
      <c r="EV152" s="13">
        <f t="shared" si="395"/>
        <v>0</v>
      </c>
      <c r="EW152" s="43">
        <f t="shared" si="333"/>
        <v>0</v>
      </c>
      <c r="EX152" s="13">
        <f ca="1">'13年1-9支出明细'!BL147/9*12</f>
        <v>0</v>
      </c>
      <c r="EY152" s="13">
        <f t="shared" si="396"/>
        <v>0</v>
      </c>
      <c r="EZ152" s="43">
        <f t="shared" si="334"/>
        <v>0</v>
      </c>
      <c r="FA152" s="13">
        <f ca="1">'13年1-9支出明细'!BM147/9*12</f>
        <v>0</v>
      </c>
      <c r="FB152" s="13">
        <f t="shared" si="397"/>
        <v>0</v>
      </c>
      <c r="FC152" s="43">
        <f t="shared" si="335"/>
        <v>0</v>
      </c>
      <c r="FD152" s="13">
        <f ca="1">'13年1-9支出明细'!BN147/9*12</f>
        <v>199.33333333333331</v>
      </c>
      <c r="FE152" s="13">
        <f ca="1">Sheet2!EX146+Sheet2!BF146</f>
        <v>0</v>
      </c>
      <c r="FF152" s="13">
        <f t="shared" si="398"/>
        <v>242.4694247790103</v>
      </c>
      <c r="FG152" s="43">
        <f t="shared" si="336"/>
        <v>1.5248810350545672E-4</v>
      </c>
      <c r="FH152" s="13">
        <f ca="1">'13年1-9支出明细'!BP147/9*12</f>
        <v>0</v>
      </c>
      <c r="FI152" s="13">
        <f t="shared" si="399"/>
        <v>0</v>
      </c>
      <c r="FJ152" s="43">
        <f t="shared" si="337"/>
        <v>0</v>
      </c>
      <c r="FK152" s="13">
        <f ca="1">'13年1-9支出明细'!BQ147/9*12</f>
        <v>0</v>
      </c>
      <c r="FL152" s="13">
        <f t="shared" si="400"/>
        <v>0</v>
      </c>
      <c r="FM152" s="43">
        <f t="shared" si="338"/>
        <v>0</v>
      </c>
      <c r="FN152" s="13">
        <f ca="1">'13年1-9支出明细'!BR147/9*12</f>
        <v>0</v>
      </c>
      <c r="FO152" s="13">
        <f ca="1">Sheet2!FC62+Sheet2!BJ62</f>
        <v>0</v>
      </c>
      <c r="FP152" s="13"/>
      <c r="FQ152" s="43"/>
      <c r="FR152" s="13">
        <f ca="1">'13年1-9支出明细'!BT147/9*12</f>
        <v>0</v>
      </c>
      <c r="FS152" s="13">
        <f t="shared" si="401"/>
        <v>0</v>
      </c>
      <c r="FT152" s="43">
        <f t="shared" si="339"/>
        <v>0</v>
      </c>
      <c r="FU152" s="12">
        <f ca="1">'13年1-9支出明细'!BU147/9*12</f>
        <v>887242.4</v>
      </c>
      <c r="FV152" s="12">
        <f t="shared" si="402"/>
        <v>1079243.2493355279</v>
      </c>
      <c r="FW152" s="43">
        <f t="shared" si="340"/>
        <v>3.0665503370581226E-2</v>
      </c>
      <c r="FX152" s="12">
        <f ca="1">'13年1-9支出明细'!BV147/9*12</f>
        <v>0</v>
      </c>
      <c r="FY152" s="12">
        <f t="shared" si="403"/>
        <v>0</v>
      </c>
      <c r="FZ152" s="43">
        <f t="shared" si="341"/>
        <v>0</v>
      </c>
      <c r="GA152" s="12">
        <f ca="1">'13年1-9支出明细'!BW147/9*12</f>
        <v>14442</v>
      </c>
      <c r="GB152" s="12">
        <f t="shared" si="404"/>
        <v>17567.274745778264</v>
      </c>
      <c r="GC152" s="43">
        <f t="shared" si="342"/>
        <v>0.33147066294132593</v>
      </c>
      <c r="GD152" s="12">
        <f ca="1">'13年1-9支出明细'!BX147/9*12</f>
        <v>0</v>
      </c>
      <c r="GE152" s="12">
        <f t="shared" si="405"/>
        <v>0</v>
      </c>
      <c r="GF152" s="43">
        <f t="shared" si="343"/>
        <v>0</v>
      </c>
      <c r="GG152" s="27">
        <f t="shared" si="417"/>
        <v>0</v>
      </c>
      <c r="GH152" s="27">
        <f t="shared" si="406"/>
        <v>0</v>
      </c>
      <c r="GI152" s="43">
        <f t="shared" si="345"/>
        <v>0</v>
      </c>
      <c r="GJ152" s="13">
        <f ca="1">'13年1-9支出明细'!BZ147/9*12</f>
        <v>0</v>
      </c>
      <c r="GK152" s="13">
        <f t="shared" si="407"/>
        <v>0</v>
      </c>
      <c r="GL152" s="43">
        <f t="shared" si="346"/>
        <v>0</v>
      </c>
      <c r="GM152" s="13">
        <f ca="1">'13年1-9支出明细'!CA147/9*12</f>
        <v>0</v>
      </c>
      <c r="GN152" s="13">
        <f t="shared" si="408"/>
        <v>0</v>
      </c>
      <c r="GO152" s="43">
        <f t="shared" si="347"/>
        <v>0</v>
      </c>
      <c r="GP152" s="13">
        <f ca="1">'13年1-9支出明细'!CB147/9*12</f>
        <v>0</v>
      </c>
      <c r="GQ152" s="13"/>
      <c r="GR152" s="40"/>
      <c r="GS152" s="13">
        <f ca="1">'13年1-9支出明细'!CC147/9*12</f>
        <v>0</v>
      </c>
      <c r="GT152" s="13">
        <f t="shared" si="409"/>
        <v>0</v>
      </c>
      <c r="GU152" s="43">
        <f t="shared" si="348"/>
        <v>0</v>
      </c>
      <c r="GV152" s="13">
        <f ca="1">'13年1-9支出明细'!CD147/9*12</f>
        <v>0</v>
      </c>
      <c r="GW152" s="13">
        <f t="shared" si="410"/>
        <v>0</v>
      </c>
      <c r="GX152" s="56">
        <f t="shared" si="349"/>
        <v>0</v>
      </c>
    </row>
    <row r="153" spans="1:206">
      <c r="A153" s="18">
        <v>422</v>
      </c>
      <c r="B153" s="3" t="s">
        <v>624</v>
      </c>
      <c r="C153" s="3" t="s">
        <v>442</v>
      </c>
      <c r="D153" s="12">
        <f t="shared" si="412"/>
        <v>4546575.0199999996</v>
      </c>
      <c r="E153" s="12">
        <f t="shared" si="413"/>
        <v>547256</v>
      </c>
      <c r="F153" s="13">
        <v>185280</v>
      </c>
      <c r="G153" s="26">
        <f t="shared" si="350"/>
        <v>225374.9248648246</v>
      </c>
      <c r="H153" s="40">
        <f t="shared" si="351"/>
        <v>2.7127325193027434E-3</v>
      </c>
      <c r="I153" s="13">
        <v>67240</v>
      </c>
      <c r="J153" s="13">
        <f t="shared" si="352"/>
        <v>81790.856800036723</v>
      </c>
      <c r="K153" s="40">
        <f t="shared" si="288"/>
        <v>1.8111785487503595E-3</v>
      </c>
      <c r="L153" s="13">
        <v>83376</v>
      </c>
      <c r="M153" s="13">
        <f t="shared" si="353"/>
        <v>101418.71618917106</v>
      </c>
      <c r="N153" s="40">
        <f t="shared" si="289"/>
        <v>2.7127325193027439E-3</v>
      </c>
      <c r="O153" s="13">
        <f ca="1">'13年1-9支出明细'!I148/9*12</f>
        <v>21920</v>
      </c>
      <c r="P153" s="13">
        <v>16060</v>
      </c>
      <c r="Q153" s="13">
        <f t="shared" si="354"/>
        <v>26663.527380380798</v>
      </c>
      <c r="R153" s="43">
        <f t="shared" si="290"/>
        <v>3.2834130719385018E-3</v>
      </c>
      <c r="S153" s="13">
        <f ca="1">'13年1-9支出明细'!K148/9*12</f>
        <v>185573.33333333334</v>
      </c>
      <c r="T153" s="13">
        <f t="shared" si="355"/>
        <v>225731.73605847929</v>
      </c>
      <c r="U153" s="43">
        <f t="shared" si="291"/>
        <v>7.6199840899024526E-2</v>
      </c>
      <c r="V153" s="13">
        <f ca="1">'13年1-9支出明细'!L148/9*12</f>
        <v>0</v>
      </c>
      <c r="W153" s="13">
        <f t="shared" si="356"/>
        <v>0</v>
      </c>
      <c r="X153" s="43">
        <f t="shared" si="292"/>
        <v>0</v>
      </c>
      <c r="Y153" s="13">
        <f ca="1">'13年1-9支出明细'!M148/9*12</f>
        <v>0</v>
      </c>
      <c r="Z153" s="13">
        <f t="shared" si="357"/>
        <v>0</v>
      </c>
      <c r="AA153" s="43">
        <f t="shared" si="293"/>
        <v>0</v>
      </c>
      <c r="AB153" s="13">
        <f ca="1">'13年1-9支出明细'!N148/9*12</f>
        <v>0</v>
      </c>
      <c r="AC153" s="13">
        <f t="shared" si="358"/>
        <v>0</v>
      </c>
      <c r="AD153" s="43">
        <f t="shared" si="294"/>
        <v>0</v>
      </c>
      <c r="AE153" s="13">
        <f ca="1">'13年1-9支出明细'!O148/9*12</f>
        <v>0</v>
      </c>
      <c r="AF153" s="13">
        <f t="shared" si="359"/>
        <v>0</v>
      </c>
      <c r="AG153" s="43">
        <f t="shared" si="295"/>
        <v>0</v>
      </c>
      <c r="AH153" s="13">
        <f ca="1">'13年1-9支出明细'!P148/9*12</f>
        <v>0</v>
      </c>
      <c r="AI153" s="13">
        <f t="shared" si="360"/>
        <v>0</v>
      </c>
      <c r="AJ153" s="43">
        <f t="shared" si="296"/>
        <v>0</v>
      </c>
      <c r="AK153" s="13">
        <f ca="1">'13年1-9支出明细'!Q148/9*12</f>
        <v>0</v>
      </c>
      <c r="AL153" s="13">
        <f t="shared" si="361"/>
        <v>0</v>
      </c>
      <c r="AM153" s="43">
        <f t="shared" si="297"/>
        <v>0</v>
      </c>
      <c r="AN153" s="13">
        <f ca="1">'13年1-9支出明细'!R148/9*12</f>
        <v>0</v>
      </c>
      <c r="AO153" s="13">
        <f t="shared" si="362"/>
        <v>0</v>
      </c>
      <c r="AP153" s="43">
        <f t="shared" si="298"/>
        <v>0</v>
      </c>
      <c r="AQ153" s="13">
        <f ca="1">'13年1-9支出明细'!S148/9*12</f>
        <v>3866.666666666667</v>
      </c>
      <c r="AR153" s="13">
        <f t="shared" si="363"/>
        <v>4703.4202799941804</v>
      </c>
      <c r="AS153" s="43">
        <f t="shared" si="299"/>
        <v>7.7901923895461536E-4</v>
      </c>
      <c r="AT153" s="12">
        <f t="shared" si="364"/>
        <v>10601.060000000001</v>
      </c>
      <c r="AU153" s="31">
        <f t="shared" si="365"/>
        <v>12895.148429336667</v>
      </c>
      <c r="AV153" s="43">
        <f t="shared" si="300"/>
        <v>1.0154775779508304E-4</v>
      </c>
      <c r="AW153" s="13">
        <f ca="1">'13年1-9支出明细'!U148/9*12</f>
        <v>0</v>
      </c>
      <c r="AX153" s="13">
        <f t="shared" si="366"/>
        <v>0</v>
      </c>
      <c r="AY153" s="43">
        <f t="shared" si="301"/>
        <v>0</v>
      </c>
      <c r="AZ153" s="13">
        <f ca="1">'13年1-9支出明细'!V148/9*12</f>
        <v>0</v>
      </c>
      <c r="BA153" s="13">
        <f t="shared" si="367"/>
        <v>0</v>
      </c>
      <c r="BB153" s="43">
        <f t="shared" si="302"/>
        <v>0</v>
      </c>
      <c r="BC153" s="13">
        <f ca="1">'13年1-9支出明细'!W148/9*12</f>
        <v>0</v>
      </c>
      <c r="BD153" s="13">
        <f t="shared" si="368"/>
        <v>0</v>
      </c>
      <c r="BE153" s="43">
        <f t="shared" si="303"/>
        <v>0</v>
      </c>
      <c r="BF153" s="13">
        <f ca="1">'13年1-9支出明细'!X148/9*12</f>
        <v>854.66666666666674</v>
      </c>
      <c r="BG153" s="13">
        <f t="shared" si="369"/>
        <v>1039.6180687849205</v>
      </c>
      <c r="BH153" s="43">
        <f t="shared" si="304"/>
        <v>1.2573726220234524E-3</v>
      </c>
      <c r="BI153" s="13">
        <f ca="1">'13年1-9支出明细'!Y148/9*12</f>
        <v>0</v>
      </c>
      <c r="BJ153" s="13">
        <f t="shared" si="370"/>
        <v>0</v>
      </c>
      <c r="BK153" s="43">
        <f t="shared" si="305"/>
        <v>0</v>
      </c>
      <c r="BL153" s="13">
        <f ca="1">'13年1-9支出明细'!Z148/9*12</f>
        <v>3219.5333333333338</v>
      </c>
      <c r="BM153" s="13">
        <f ca="1">Sheet2!EP147+Sheet2!V147</f>
        <v>6526.86</v>
      </c>
      <c r="BN153" s="13">
        <f t="shared" si="371"/>
        <v>3916.2461307199824</v>
      </c>
      <c r="BO153" s="43">
        <f t="shared" si="306"/>
        <v>3.6403810351739592E-5</v>
      </c>
      <c r="BP153" s="13">
        <f ca="1">'13年1-9支出明细'!AB148/9*12</f>
        <v>5922.4800000000014</v>
      </c>
      <c r="BQ153" s="13">
        <f t="shared" si="372"/>
        <v>7204.1153120327417</v>
      </c>
      <c r="BR153" s="43">
        <f t="shared" si="307"/>
        <v>1.3066095701666164E-3</v>
      </c>
      <c r="BS153" s="13">
        <f ca="1">'13年1-9支出明细'!AC148/9*12</f>
        <v>2400</v>
      </c>
      <c r="BT153" s="13">
        <f t="shared" si="373"/>
        <v>2919.3643117205256</v>
      </c>
      <c r="BU153" s="43">
        <f t="shared" si="308"/>
        <v>2.1396646358594509E-3</v>
      </c>
      <c r="BV153" s="12">
        <f t="shared" si="411"/>
        <v>52</v>
      </c>
      <c r="BW153" s="30">
        <f t="shared" si="374"/>
        <v>63.252893420611386</v>
      </c>
      <c r="BX153" s="43">
        <f t="shared" si="309"/>
        <v>1.9443492551013766E-7</v>
      </c>
      <c r="BY153" s="13">
        <f ca="1">'13年1-9支出明细'!AE148/9*12</f>
        <v>52</v>
      </c>
      <c r="BZ153" s="13">
        <f t="shared" si="375"/>
        <v>63.252893420611386</v>
      </c>
      <c r="CA153" s="43">
        <f t="shared" si="310"/>
        <v>2.2507874771712476E-7</v>
      </c>
      <c r="CB153" s="13">
        <f ca="1">'13年1-9支出明细'!AF148/9*12</f>
        <v>0</v>
      </c>
      <c r="CC153" s="13">
        <f ca="1">Sheet2!BP147+Sheet2!ET147</f>
        <v>0</v>
      </c>
      <c r="CD153" s="13">
        <f t="shared" si="376"/>
        <v>0</v>
      </c>
      <c r="CE153" s="43">
        <f t="shared" si="311"/>
        <v>0</v>
      </c>
      <c r="CF153" s="12">
        <f t="shared" si="415"/>
        <v>3518695</v>
      </c>
      <c r="CG153" s="30">
        <f t="shared" si="377"/>
        <v>4280146.9195122737</v>
      </c>
      <c r="CH153" s="43">
        <f t="shared" si="313"/>
        <v>3.6257128411243927E-2</v>
      </c>
      <c r="CI153" s="13">
        <f ca="1">'13年1-9支出明细'!AI148/9*12</f>
        <v>0</v>
      </c>
      <c r="CJ153" s="13">
        <f t="shared" si="378"/>
        <v>0</v>
      </c>
      <c r="CK153" s="43">
        <f t="shared" si="314"/>
        <v>0</v>
      </c>
      <c r="CL153" s="13">
        <f ca="1">'13年1-9支出明细'!AJ148/9*12</f>
        <v>0</v>
      </c>
      <c r="CM153" s="13">
        <f t="shared" si="379"/>
        <v>0</v>
      </c>
      <c r="CN153" s="43">
        <f t="shared" si="315"/>
        <v>0</v>
      </c>
      <c r="CO153" s="13">
        <f ca="1">'13年1-9支出明细'!AK148/9*12</f>
        <v>0</v>
      </c>
      <c r="CP153" s="13">
        <f t="shared" si="380"/>
        <v>0</v>
      </c>
      <c r="CQ153" s="43">
        <f t="shared" si="316"/>
        <v>0</v>
      </c>
      <c r="CR153" s="13">
        <f ca="1">'13年1-9支出明细'!AL148/9*12</f>
        <v>0</v>
      </c>
      <c r="CS153" s="13">
        <f t="shared" si="381"/>
        <v>0</v>
      </c>
      <c r="CT153" s="43">
        <f t="shared" si="317"/>
        <v>0</v>
      </c>
      <c r="CU153" s="13">
        <f ca="1">'13年1-9支出明细'!AM148/9*12</f>
        <v>0</v>
      </c>
      <c r="CV153" s="13">
        <f t="shared" si="382"/>
        <v>0</v>
      </c>
      <c r="CW153" s="43">
        <f t="shared" si="318"/>
        <v>0</v>
      </c>
      <c r="CX153" s="13">
        <f ca="1">'13年1-9支出明细'!AN148/9*12</f>
        <v>0</v>
      </c>
      <c r="CY153" s="13">
        <f t="shared" si="383"/>
        <v>0</v>
      </c>
      <c r="CZ153" s="14">
        <f t="shared" si="416"/>
        <v>3515295</v>
      </c>
      <c r="DA153" s="43">
        <f t="shared" si="320"/>
        <v>0</v>
      </c>
      <c r="DB153" s="13">
        <f ca="1">'13年1-9支出明细'!AP148/9*12</f>
        <v>0</v>
      </c>
      <c r="DC153" s="13">
        <f t="shared" si="384"/>
        <v>0</v>
      </c>
      <c r="DD153" s="43">
        <f t="shared" si="321"/>
        <v>0</v>
      </c>
      <c r="DE153" s="13">
        <f ca="1">'13年1-9支出明细'!AQ148/9*12</f>
        <v>3515295</v>
      </c>
      <c r="DF153" s="13">
        <f t="shared" si="385"/>
        <v>4276011.1534040021</v>
      </c>
      <c r="DG153" s="43">
        <f t="shared" si="322"/>
        <v>0.81972658641093654</v>
      </c>
      <c r="DH153" s="13">
        <f ca="1">'13年1-9支出明细'!AR148/9*12</f>
        <v>0</v>
      </c>
      <c r="DI153" s="13">
        <f ca="1">Sheet2!DK147+Sheet2!AH147</f>
        <v>0</v>
      </c>
      <c r="DJ153" s="13"/>
      <c r="DK153" s="43">
        <f t="shared" si="323"/>
        <v>0</v>
      </c>
      <c r="DL153" s="13">
        <f ca="1">'13年1-9支出明细'!AT148/9*12</f>
        <v>0</v>
      </c>
      <c r="DM153" s="13">
        <f t="shared" si="386"/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43">
        <f t="shared" si="324"/>
        <v>0</v>
      </c>
      <c r="DV153" s="13">
        <f ca="1">'13年1-9支出明细'!BB148/9*12</f>
        <v>0</v>
      </c>
      <c r="DW153" s="13">
        <f t="shared" si="387"/>
        <v>0</v>
      </c>
      <c r="DX153" s="43">
        <f t="shared" si="325"/>
        <v>0</v>
      </c>
      <c r="DY153" s="13">
        <f ca="1">'13年1-9支出明细'!BC148/9*12</f>
        <v>0</v>
      </c>
      <c r="DZ153" s="13">
        <f t="shared" si="388"/>
        <v>0</v>
      </c>
      <c r="EA153" s="43">
        <f t="shared" si="326"/>
        <v>0</v>
      </c>
      <c r="EB153" s="13">
        <f ca="1">'13年1-9支出明细'!BD148/9*12</f>
        <v>0</v>
      </c>
      <c r="EC153" s="13">
        <f t="shared" si="389"/>
        <v>0</v>
      </c>
      <c r="ED153" s="43">
        <f t="shared" si="327"/>
        <v>0</v>
      </c>
      <c r="EE153" s="13">
        <f ca="1">'13年1-9支出明细'!BE148/9*12</f>
        <v>0</v>
      </c>
      <c r="EF153" s="13">
        <f t="shared" si="390"/>
        <v>0</v>
      </c>
      <c r="EG153" s="13">
        <v>0</v>
      </c>
      <c r="EH153" s="43">
        <f t="shared" si="328"/>
        <v>0</v>
      </c>
      <c r="EI153" s="13">
        <f ca="1">'13年1-9支出明细'!BG148/9*12</f>
        <v>0</v>
      </c>
      <c r="EJ153" s="13">
        <f t="shared" si="391"/>
        <v>0</v>
      </c>
      <c r="EK153" s="43">
        <f t="shared" si="329"/>
        <v>0</v>
      </c>
      <c r="EL153" s="13">
        <f ca="1">'13年1-9支出明细'!BH148/9*12</f>
        <v>0</v>
      </c>
      <c r="EM153" s="13">
        <f t="shared" si="392"/>
        <v>0</v>
      </c>
      <c r="EN153" s="43">
        <f t="shared" si="330"/>
        <v>0</v>
      </c>
      <c r="EO153" s="13">
        <f ca="1">'13年1-9支出明细'!BI148/9*12</f>
        <v>0</v>
      </c>
      <c r="EP153" s="13">
        <f t="shared" si="393"/>
        <v>0</v>
      </c>
      <c r="EQ153" s="43">
        <f t="shared" si="331"/>
        <v>0</v>
      </c>
      <c r="ER153" s="13">
        <f ca="1">'13年1-9支出明细'!BJ148/9*12</f>
        <v>3400</v>
      </c>
      <c r="ES153" s="13">
        <f t="shared" si="394"/>
        <v>4135.7661082707446</v>
      </c>
      <c r="ET153" s="43">
        <f t="shared" si="332"/>
        <v>1.7744923612279123E-3</v>
      </c>
      <c r="EU153" s="13">
        <f ca="1">'13年1-9支出明细'!BK148/9*12</f>
        <v>0</v>
      </c>
      <c r="EV153" s="13">
        <f t="shared" si="395"/>
        <v>0</v>
      </c>
      <c r="EW153" s="43">
        <f t="shared" si="333"/>
        <v>0</v>
      </c>
      <c r="EX153" s="13">
        <f ca="1">'13年1-9支出明细'!BL148/9*12</f>
        <v>0</v>
      </c>
      <c r="EY153" s="13">
        <f t="shared" si="396"/>
        <v>0</v>
      </c>
      <c r="EZ153" s="43">
        <f t="shared" si="334"/>
        <v>0</v>
      </c>
      <c r="FA153" s="13">
        <f ca="1">'13年1-9支出明细'!BM148/9*12</f>
        <v>0</v>
      </c>
      <c r="FB153" s="13">
        <f t="shared" si="397"/>
        <v>0</v>
      </c>
      <c r="FC153" s="43">
        <f t="shared" si="335"/>
        <v>0</v>
      </c>
      <c r="FD153" s="13">
        <f ca="1">'13年1-9支出明细'!BN148/9*12</f>
        <v>0</v>
      </c>
      <c r="FE153" s="13">
        <f ca="1">Sheet2!EX147+Sheet2!BF147</f>
        <v>0</v>
      </c>
      <c r="FF153" s="13">
        <f t="shared" si="398"/>
        <v>0</v>
      </c>
      <c r="FG153" s="43">
        <f t="shared" si="336"/>
        <v>0</v>
      </c>
      <c r="FH153" s="13">
        <f ca="1">'13年1-9支出明细'!BP148/9*12</f>
        <v>0</v>
      </c>
      <c r="FI153" s="13">
        <f t="shared" si="399"/>
        <v>0</v>
      </c>
      <c r="FJ153" s="43">
        <f t="shared" si="337"/>
        <v>0</v>
      </c>
      <c r="FK153" s="13">
        <f ca="1">'13年1-9支出明细'!BQ148/9*12</f>
        <v>0</v>
      </c>
      <c r="FL153" s="13">
        <f t="shared" si="400"/>
        <v>0</v>
      </c>
      <c r="FM153" s="43">
        <f t="shared" si="338"/>
        <v>0</v>
      </c>
      <c r="FN153" s="13">
        <f ca="1">'13年1-9支出明细'!BR148/9*12</f>
        <v>0</v>
      </c>
      <c r="FO153" s="13">
        <f ca="1">Sheet2!FC63+Sheet2!BJ63</f>
        <v>0</v>
      </c>
      <c r="FP153" s="13"/>
      <c r="FQ153" s="43"/>
      <c r="FR153" s="13">
        <f ca="1">'13年1-9支出明细'!BT148/9*12</f>
        <v>0</v>
      </c>
      <c r="FS153" s="13">
        <f t="shared" si="401"/>
        <v>0</v>
      </c>
      <c r="FT153" s="43">
        <f t="shared" si="339"/>
        <v>0</v>
      </c>
      <c r="FU153" s="12">
        <f ca="1">'13年1-9支出明细'!BU148/9*12</f>
        <v>93901.626666666663</v>
      </c>
      <c r="FV153" s="12">
        <f t="shared" si="402"/>
        <v>114222.10737632126</v>
      </c>
      <c r="FW153" s="43">
        <f t="shared" si="340"/>
        <v>3.2454948603106958E-3</v>
      </c>
      <c r="FX153" s="12">
        <f ca="1">'13年1-9支出明细'!BV148/9*12</f>
        <v>0</v>
      </c>
      <c r="FY153" s="12">
        <f t="shared" si="403"/>
        <v>0</v>
      </c>
      <c r="FZ153" s="43">
        <f t="shared" si="341"/>
        <v>0</v>
      </c>
      <c r="GA153" s="12">
        <f ca="1">'13年1-9支出明细'!BW148/9*12</f>
        <v>0</v>
      </c>
      <c r="GB153" s="12">
        <f t="shared" si="404"/>
        <v>0</v>
      </c>
      <c r="GC153" s="43">
        <f t="shared" si="342"/>
        <v>0</v>
      </c>
      <c r="GD153" s="12">
        <f ca="1">'13年1-9支出明细'!BX148/9*12</f>
        <v>375733.33333333331</v>
      </c>
      <c r="GE153" s="12">
        <f t="shared" si="405"/>
        <v>457042.70169046894</v>
      </c>
      <c r="GF153" s="43">
        <f t="shared" si="343"/>
        <v>3.7704127544163267E-2</v>
      </c>
      <c r="GG153" s="27">
        <f t="shared" si="417"/>
        <v>336</v>
      </c>
      <c r="GH153" s="27">
        <f t="shared" si="406"/>
        <v>408.71100364087363</v>
      </c>
      <c r="GI153" s="43">
        <f t="shared" si="345"/>
        <v>2.0438027480550021E-4</v>
      </c>
      <c r="GJ153" s="13">
        <f ca="1">'13年1-9支出明细'!BZ148/9*12</f>
        <v>0</v>
      </c>
      <c r="GK153" s="13">
        <f t="shared" si="407"/>
        <v>0</v>
      </c>
      <c r="GL153" s="43">
        <f t="shared" si="346"/>
        <v>0</v>
      </c>
      <c r="GM153" s="13">
        <f ca="1">'13年1-9支出明细'!CA148/9*12</f>
        <v>0</v>
      </c>
      <c r="GN153" s="13">
        <f t="shared" si="408"/>
        <v>0</v>
      </c>
      <c r="GO153" s="43">
        <f t="shared" si="347"/>
        <v>0</v>
      </c>
      <c r="GP153" s="13">
        <f ca="1">'13年1-9支出明细'!CB148/9*12</f>
        <v>0</v>
      </c>
      <c r="GQ153" s="13"/>
      <c r="GR153" s="40"/>
      <c r="GS153" s="13">
        <f ca="1">'13年1-9支出明细'!CC148/9*12</f>
        <v>0</v>
      </c>
      <c r="GT153" s="13">
        <f t="shared" si="409"/>
        <v>0</v>
      </c>
      <c r="GU153" s="43">
        <f t="shared" si="348"/>
        <v>0</v>
      </c>
      <c r="GV153" s="13">
        <f ca="1">'13年1-9支出明细'!CD148/9*12</f>
        <v>336</v>
      </c>
      <c r="GW153" s="13">
        <f t="shared" si="410"/>
        <v>408.71100364087357</v>
      </c>
      <c r="GX153" s="56">
        <f t="shared" si="349"/>
        <v>1.6237530848892314E-3</v>
      </c>
    </row>
    <row r="154" spans="1:206">
      <c r="A154" s="18">
        <v>423</v>
      </c>
      <c r="B154" s="3" t="s">
        <v>625</v>
      </c>
      <c r="C154" s="3" t="s">
        <v>443</v>
      </c>
      <c r="D154" s="12">
        <f t="shared" si="412"/>
        <v>5067.2000000000007</v>
      </c>
      <c r="E154" s="12">
        <f t="shared" si="413"/>
        <v>0</v>
      </c>
      <c r="F154" s="13">
        <v>0</v>
      </c>
      <c r="G154" s="26">
        <f t="shared" si="350"/>
        <v>0</v>
      </c>
      <c r="H154" s="40">
        <f t="shared" si="351"/>
        <v>0</v>
      </c>
      <c r="I154" s="13">
        <v>0</v>
      </c>
      <c r="J154" s="13">
        <f t="shared" si="352"/>
        <v>0</v>
      </c>
      <c r="K154" s="40">
        <f t="shared" si="288"/>
        <v>0</v>
      </c>
      <c r="L154" s="13">
        <v>0</v>
      </c>
      <c r="M154" s="13">
        <f t="shared" si="353"/>
        <v>0</v>
      </c>
      <c r="N154" s="40">
        <f t="shared" si="289"/>
        <v>0</v>
      </c>
      <c r="O154" s="13">
        <f ca="1">'13年1-9支出明细'!I149/9*12</f>
        <v>0</v>
      </c>
      <c r="P154" s="13">
        <v>0</v>
      </c>
      <c r="Q154" s="13">
        <f t="shared" si="354"/>
        <v>0</v>
      </c>
      <c r="R154" s="43">
        <f t="shared" si="290"/>
        <v>0</v>
      </c>
      <c r="S154" s="13">
        <f ca="1">'13年1-9支出明细'!K149/9*12</f>
        <v>0</v>
      </c>
      <c r="T154" s="13">
        <f t="shared" si="355"/>
        <v>0</v>
      </c>
      <c r="U154" s="43">
        <f t="shared" si="291"/>
        <v>0</v>
      </c>
      <c r="V154" s="13">
        <f ca="1">'13年1-9支出明细'!L149/9*12</f>
        <v>0</v>
      </c>
      <c r="W154" s="13">
        <f t="shared" si="356"/>
        <v>0</v>
      </c>
      <c r="X154" s="43">
        <f t="shared" si="292"/>
        <v>0</v>
      </c>
      <c r="Y154" s="13">
        <f ca="1">'13年1-9支出明细'!M149/9*12</f>
        <v>0</v>
      </c>
      <c r="Z154" s="13">
        <f t="shared" si="357"/>
        <v>0</v>
      </c>
      <c r="AA154" s="43">
        <f t="shared" si="293"/>
        <v>0</v>
      </c>
      <c r="AB154" s="13">
        <f ca="1">'13年1-9支出明细'!N149/9*12</f>
        <v>0</v>
      </c>
      <c r="AC154" s="13">
        <f t="shared" si="358"/>
        <v>0</v>
      </c>
      <c r="AD154" s="43">
        <f t="shared" si="294"/>
        <v>0</v>
      </c>
      <c r="AE154" s="13">
        <f ca="1">'13年1-9支出明细'!O149/9*12</f>
        <v>0</v>
      </c>
      <c r="AF154" s="13">
        <f t="shared" si="359"/>
        <v>0</v>
      </c>
      <c r="AG154" s="43">
        <f t="shared" si="295"/>
        <v>0</v>
      </c>
      <c r="AH154" s="13">
        <f ca="1">'13年1-9支出明细'!P149/9*12</f>
        <v>0</v>
      </c>
      <c r="AI154" s="13">
        <f t="shared" si="360"/>
        <v>0</v>
      </c>
      <c r="AJ154" s="43">
        <f t="shared" si="296"/>
        <v>0</v>
      </c>
      <c r="AK154" s="13">
        <f ca="1">'13年1-9支出明细'!Q149/9*12</f>
        <v>0</v>
      </c>
      <c r="AL154" s="13">
        <f t="shared" si="361"/>
        <v>0</v>
      </c>
      <c r="AM154" s="43">
        <f t="shared" si="297"/>
        <v>0</v>
      </c>
      <c r="AN154" s="13">
        <f ca="1">'13年1-9支出明细'!R149/9*12</f>
        <v>0</v>
      </c>
      <c r="AO154" s="13">
        <f t="shared" si="362"/>
        <v>0</v>
      </c>
      <c r="AP154" s="43">
        <f t="shared" si="298"/>
        <v>0</v>
      </c>
      <c r="AQ154" s="13">
        <f ca="1">'13年1-9支出明细'!S149/9*12</f>
        <v>0</v>
      </c>
      <c r="AR154" s="13">
        <f t="shared" si="363"/>
        <v>0</v>
      </c>
      <c r="AS154" s="43">
        <f t="shared" si="299"/>
        <v>0</v>
      </c>
      <c r="AT154" s="12">
        <f t="shared" si="364"/>
        <v>0</v>
      </c>
      <c r="AU154" s="31">
        <f t="shared" si="365"/>
        <v>0</v>
      </c>
      <c r="AV154" s="43">
        <f t="shared" si="300"/>
        <v>0</v>
      </c>
      <c r="AW154" s="13">
        <f ca="1">'13年1-9支出明细'!U149/9*12</f>
        <v>0</v>
      </c>
      <c r="AX154" s="13">
        <f t="shared" si="366"/>
        <v>0</v>
      </c>
      <c r="AY154" s="43">
        <f t="shared" si="301"/>
        <v>0</v>
      </c>
      <c r="AZ154" s="13">
        <f ca="1">'13年1-9支出明细'!V149/9*12</f>
        <v>0</v>
      </c>
      <c r="BA154" s="13">
        <f t="shared" si="367"/>
        <v>0</v>
      </c>
      <c r="BB154" s="43">
        <f t="shared" si="302"/>
        <v>0</v>
      </c>
      <c r="BC154" s="13">
        <f ca="1">'13年1-9支出明细'!W149/9*12</f>
        <v>0</v>
      </c>
      <c r="BD154" s="13">
        <f t="shared" si="368"/>
        <v>0</v>
      </c>
      <c r="BE154" s="43">
        <f t="shared" si="303"/>
        <v>0</v>
      </c>
      <c r="BF154" s="13">
        <f ca="1">'13年1-9支出明细'!X149/9*12</f>
        <v>0</v>
      </c>
      <c r="BG154" s="13">
        <f t="shared" si="369"/>
        <v>0</v>
      </c>
      <c r="BH154" s="43">
        <f t="shared" si="304"/>
        <v>0</v>
      </c>
      <c r="BI154" s="13">
        <f ca="1">'13年1-9支出明细'!Y149/9*12</f>
        <v>0</v>
      </c>
      <c r="BJ154" s="13">
        <f t="shared" si="370"/>
        <v>0</v>
      </c>
      <c r="BK154" s="43">
        <f t="shared" si="305"/>
        <v>0</v>
      </c>
      <c r="BL154" s="13">
        <f ca="1">'13年1-9支出明细'!Z149/9*12</f>
        <v>0</v>
      </c>
      <c r="BM154" s="13">
        <f ca="1">Sheet2!EP148+Sheet2!V148</f>
        <v>0</v>
      </c>
      <c r="BN154" s="13">
        <f t="shared" si="371"/>
        <v>0</v>
      </c>
      <c r="BO154" s="43">
        <f t="shared" si="306"/>
        <v>0</v>
      </c>
      <c r="BP154" s="13">
        <f ca="1">'13年1-9支出明细'!AB149/9*12</f>
        <v>0</v>
      </c>
      <c r="BQ154" s="13">
        <f t="shared" si="372"/>
        <v>0</v>
      </c>
      <c r="BR154" s="43">
        <f t="shared" si="307"/>
        <v>0</v>
      </c>
      <c r="BS154" s="13">
        <f ca="1">'13年1-9支出明细'!AC149/9*12</f>
        <v>0</v>
      </c>
      <c r="BT154" s="13">
        <f t="shared" si="373"/>
        <v>0</v>
      </c>
      <c r="BU154" s="43">
        <f t="shared" si="308"/>
        <v>0</v>
      </c>
      <c r="BV154" s="12">
        <f t="shared" si="411"/>
        <v>0</v>
      </c>
      <c r="BW154" s="30">
        <f t="shared" si="374"/>
        <v>0</v>
      </c>
      <c r="BX154" s="43">
        <f t="shared" si="309"/>
        <v>0</v>
      </c>
      <c r="BY154" s="13">
        <f ca="1">'13年1-9支出明细'!AE149/9*12</f>
        <v>0</v>
      </c>
      <c r="BZ154" s="13">
        <f t="shared" si="375"/>
        <v>0</v>
      </c>
      <c r="CA154" s="43">
        <f t="shared" si="310"/>
        <v>0</v>
      </c>
      <c r="CB154" s="13">
        <f ca="1">'13年1-9支出明细'!AF149/9*12</f>
        <v>0</v>
      </c>
      <c r="CC154" s="13">
        <f ca="1">Sheet2!BP148+Sheet2!ET148</f>
        <v>0</v>
      </c>
      <c r="CD154" s="13">
        <f t="shared" si="376"/>
        <v>0</v>
      </c>
      <c r="CE154" s="43">
        <f t="shared" si="311"/>
        <v>0</v>
      </c>
      <c r="CF154" s="12">
        <f t="shared" si="415"/>
        <v>5067.2000000000007</v>
      </c>
      <c r="CG154" s="30">
        <f t="shared" si="377"/>
        <v>6163.7511834792713</v>
      </c>
      <c r="CH154" s="43">
        <f t="shared" si="313"/>
        <v>5.2213141828278739E-5</v>
      </c>
      <c r="CI154" s="13">
        <f ca="1">'13年1-9支出明细'!AI149/9*12</f>
        <v>0</v>
      </c>
      <c r="CJ154" s="13">
        <f t="shared" si="378"/>
        <v>0</v>
      </c>
      <c r="CK154" s="43">
        <f t="shared" si="314"/>
        <v>0</v>
      </c>
      <c r="CL154" s="13">
        <f ca="1">'13年1-9支出明细'!AJ149/9*12</f>
        <v>0</v>
      </c>
      <c r="CM154" s="13">
        <f t="shared" si="379"/>
        <v>0</v>
      </c>
      <c r="CN154" s="43">
        <f t="shared" si="315"/>
        <v>0</v>
      </c>
      <c r="CO154" s="13">
        <f ca="1">'13年1-9支出明细'!AK149/9*12</f>
        <v>0</v>
      </c>
      <c r="CP154" s="13">
        <f t="shared" si="380"/>
        <v>0</v>
      </c>
      <c r="CQ154" s="43">
        <f t="shared" si="316"/>
        <v>0</v>
      </c>
      <c r="CR154" s="13">
        <f ca="1">'13年1-9支出明细'!AL149/9*12</f>
        <v>0</v>
      </c>
      <c r="CS154" s="13">
        <f t="shared" si="381"/>
        <v>0</v>
      </c>
      <c r="CT154" s="43">
        <f t="shared" si="317"/>
        <v>0</v>
      </c>
      <c r="CU154" s="13">
        <f ca="1">'13年1-9支出明细'!AM149/9*12</f>
        <v>0</v>
      </c>
      <c r="CV154" s="13">
        <f t="shared" si="382"/>
        <v>0</v>
      </c>
      <c r="CW154" s="43">
        <f t="shared" si="318"/>
        <v>0</v>
      </c>
      <c r="CX154" s="13">
        <f ca="1">'13年1-9支出明细'!AN149/9*12</f>
        <v>0</v>
      </c>
      <c r="CY154" s="13">
        <f t="shared" si="383"/>
        <v>0</v>
      </c>
      <c r="CZ154" s="14">
        <f t="shared" si="416"/>
        <v>0</v>
      </c>
      <c r="DA154" s="43">
        <f t="shared" si="320"/>
        <v>0</v>
      </c>
      <c r="DB154" s="13">
        <f ca="1">'13年1-9支出明细'!AP149/9*12</f>
        <v>0</v>
      </c>
      <c r="DC154" s="13">
        <f t="shared" si="384"/>
        <v>0</v>
      </c>
      <c r="DD154" s="43">
        <f t="shared" si="321"/>
        <v>0</v>
      </c>
      <c r="DE154" s="13">
        <f ca="1">'13年1-9支出明细'!AQ149/9*12</f>
        <v>0</v>
      </c>
      <c r="DF154" s="13">
        <f t="shared" si="385"/>
        <v>0</v>
      </c>
      <c r="DG154" s="43">
        <f t="shared" si="322"/>
        <v>0</v>
      </c>
      <c r="DH154" s="13">
        <f ca="1">'13年1-9支出明细'!AR149/9*12</f>
        <v>0</v>
      </c>
      <c r="DI154" s="13">
        <f ca="1">Sheet2!DK148+Sheet2!AH148</f>
        <v>0</v>
      </c>
      <c r="DJ154" s="13"/>
      <c r="DK154" s="43">
        <f t="shared" si="323"/>
        <v>0</v>
      </c>
      <c r="DL154" s="13">
        <f ca="1">'13年1-9支出明细'!AT149/9*12</f>
        <v>0</v>
      </c>
      <c r="DM154" s="13">
        <f t="shared" si="386"/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43">
        <f t="shared" si="324"/>
        <v>0</v>
      </c>
      <c r="DV154" s="13">
        <f ca="1">'13年1-9支出明细'!BB149/9*12</f>
        <v>1289.3333333333333</v>
      </c>
      <c r="DW154" s="13">
        <f t="shared" si="387"/>
        <v>1568.3473830187488</v>
      </c>
      <c r="DX154" s="43">
        <f t="shared" si="325"/>
        <v>5.6995740938738126E-4</v>
      </c>
      <c r="DY154" s="13">
        <f ca="1">'13年1-9支出明细'!BC149/9*12</f>
        <v>0</v>
      </c>
      <c r="DZ154" s="13">
        <f t="shared" si="388"/>
        <v>0</v>
      </c>
      <c r="EA154" s="43">
        <f t="shared" si="326"/>
        <v>0</v>
      </c>
      <c r="EB154" s="13">
        <f ca="1">'13年1-9支出明细'!BD149/9*12</f>
        <v>0</v>
      </c>
      <c r="EC154" s="13">
        <f t="shared" si="389"/>
        <v>0</v>
      </c>
      <c r="ED154" s="43">
        <f t="shared" si="327"/>
        <v>0</v>
      </c>
      <c r="EE154" s="13">
        <f ca="1">'13年1-9支出明细'!BE149/9*12</f>
        <v>0</v>
      </c>
      <c r="EF154" s="13">
        <f t="shared" si="390"/>
        <v>0</v>
      </c>
      <c r="EG154" s="13">
        <v>0</v>
      </c>
      <c r="EH154" s="43">
        <f t="shared" si="328"/>
        <v>0</v>
      </c>
      <c r="EI154" s="13">
        <f ca="1">'13年1-9支出明细'!BG149/9*12</f>
        <v>0</v>
      </c>
      <c r="EJ154" s="13">
        <f t="shared" si="391"/>
        <v>0</v>
      </c>
      <c r="EK154" s="43">
        <f t="shared" si="329"/>
        <v>0</v>
      </c>
      <c r="EL154" s="13">
        <f ca="1">'13年1-9支出明细'!BH149/9*12</f>
        <v>0</v>
      </c>
      <c r="EM154" s="13">
        <f t="shared" si="392"/>
        <v>0</v>
      </c>
      <c r="EN154" s="43">
        <f t="shared" si="330"/>
        <v>0</v>
      </c>
      <c r="EO154" s="13">
        <f ca="1">'13年1-9支出明细'!BI149/9*12</f>
        <v>1733.3333333333335</v>
      </c>
      <c r="EP154" s="13">
        <f t="shared" si="393"/>
        <v>2108.4297806870463</v>
      </c>
      <c r="EQ154" s="43">
        <f t="shared" si="331"/>
        <v>1.4459844178494545E-3</v>
      </c>
      <c r="ER154" s="13">
        <f ca="1">'13年1-9支出明细'!BJ149/9*12</f>
        <v>0</v>
      </c>
      <c r="ES154" s="13">
        <f t="shared" si="394"/>
        <v>0</v>
      </c>
      <c r="ET154" s="43">
        <f t="shared" si="332"/>
        <v>0</v>
      </c>
      <c r="EU154" s="13">
        <f ca="1">'13年1-9支出明细'!BK149/9*12</f>
        <v>0</v>
      </c>
      <c r="EV154" s="13">
        <f t="shared" si="395"/>
        <v>0</v>
      </c>
      <c r="EW154" s="43">
        <f t="shared" si="333"/>
        <v>0</v>
      </c>
      <c r="EX154" s="13">
        <f ca="1">'13年1-9支出明细'!BL149/9*12</f>
        <v>0</v>
      </c>
      <c r="EY154" s="13">
        <f t="shared" si="396"/>
        <v>0</v>
      </c>
      <c r="EZ154" s="43">
        <f t="shared" si="334"/>
        <v>0</v>
      </c>
      <c r="FA154" s="13">
        <f ca="1">'13年1-9支出明细'!BM149/9*12</f>
        <v>0</v>
      </c>
      <c r="FB154" s="13">
        <f t="shared" si="397"/>
        <v>0</v>
      </c>
      <c r="FC154" s="43">
        <f t="shared" si="335"/>
        <v>0</v>
      </c>
      <c r="FD154" s="13">
        <f ca="1">'13年1-9支出明细'!BN149/9*12</f>
        <v>2044.5333333333335</v>
      </c>
      <c r="FE154" s="13">
        <f ca="1">Sheet2!EX148+Sheet2!BF148</f>
        <v>0</v>
      </c>
      <c r="FF154" s="13">
        <f t="shared" si="398"/>
        <v>2486.9740197734741</v>
      </c>
      <c r="FG154" s="43">
        <f t="shared" si="336"/>
        <v>1.5640485479282097E-3</v>
      </c>
      <c r="FH154" s="13">
        <f ca="1">'13年1-9支出明细'!BP149/9*12</f>
        <v>0</v>
      </c>
      <c r="FI154" s="13">
        <f t="shared" si="399"/>
        <v>0</v>
      </c>
      <c r="FJ154" s="43">
        <f t="shared" si="337"/>
        <v>0</v>
      </c>
      <c r="FK154" s="13">
        <f ca="1">'13年1-9支出明细'!BQ149/9*12</f>
        <v>0</v>
      </c>
      <c r="FL154" s="13">
        <f t="shared" si="400"/>
        <v>0</v>
      </c>
      <c r="FM154" s="43">
        <f t="shared" si="338"/>
        <v>0</v>
      </c>
      <c r="FN154" s="13">
        <f ca="1">'13年1-9支出明细'!BR149/9*12</f>
        <v>0</v>
      </c>
      <c r="FO154" s="13">
        <f ca="1">Sheet2!FC64+Sheet2!BJ64</f>
        <v>0</v>
      </c>
      <c r="FP154" s="13"/>
      <c r="FQ154" s="43"/>
      <c r="FR154" s="13">
        <f ca="1">'13年1-9支出明细'!BT149/9*12</f>
        <v>0</v>
      </c>
      <c r="FS154" s="13">
        <f t="shared" si="401"/>
        <v>0</v>
      </c>
      <c r="FT154" s="43">
        <f t="shared" si="339"/>
        <v>0</v>
      </c>
      <c r="FU154" s="12">
        <f ca="1">'13年1-9支出明细'!BU149/9*12</f>
        <v>0</v>
      </c>
      <c r="FV154" s="12">
        <f t="shared" si="402"/>
        <v>0</v>
      </c>
      <c r="FW154" s="43">
        <f t="shared" si="340"/>
        <v>0</v>
      </c>
      <c r="FX154" s="12">
        <f ca="1">'13年1-9支出明细'!BV149/9*12</f>
        <v>0</v>
      </c>
      <c r="FY154" s="12">
        <f t="shared" si="403"/>
        <v>0</v>
      </c>
      <c r="FZ154" s="43">
        <f t="shared" si="341"/>
        <v>0</v>
      </c>
      <c r="GA154" s="12">
        <f ca="1">'13年1-9支出明细'!BW149/9*12</f>
        <v>0</v>
      </c>
      <c r="GB154" s="12">
        <f t="shared" si="404"/>
        <v>0</v>
      </c>
      <c r="GC154" s="43">
        <f t="shared" si="342"/>
        <v>0</v>
      </c>
      <c r="GD154" s="12">
        <f ca="1">'13年1-9支出明细'!BX149/9*12</f>
        <v>0</v>
      </c>
      <c r="GE154" s="12">
        <f t="shared" si="405"/>
        <v>0</v>
      </c>
      <c r="GF154" s="43">
        <f t="shared" si="343"/>
        <v>0</v>
      </c>
      <c r="GG154" s="27">
        <f t="shared" si="417"/>
        <v>0</v>
      </c>
      <c r="GH154" s="27">
        <f t="shared" si="406"/>
        <v>0</v>
      </c>
      <c r="GI154" s="43">
        <f t="shared" si="345"/>
        <v>0</v>
      </c>
      <c r="GJ154" s="13">
        <f ca="1">'13年1-9支出明细'!BZ149/9*12</f>
        <v>0</v>
      </c>
      <c r="GK154" s="13">
        <f t="shared" si="407"/>
        <v>0</v>
      </c>
      <c r="GL154" s="43">
        <f t="shared" si="346"/>
        <v>0</v>
      </c>
      <c r="GM154" s="13">
        <f ca="1">'13年1-9支出明细'!CA149/9*12</f>
        <v>0</v>
      </c>
      <c r="GN154" s="13">
        <f t="shared" si="408"/>
        <v>0</v>
      </c>
      <c r="GO154" s="43">
        <f t="shared" si="347"/>
        <v>0</v>
      </c>
      <c r="GP154" s="13">
        <f ca="1">'13年1-9支出明细'!CB149/9*12</f>
        <v>0</v>
      </c>
      <c r="GQ154" s="13"/>
      <c r="GR154" s="40"/>
      <c r="GS154" s="13">
        <f ca="1">'13年1-9支出明细'!CC149/9*12</f>
        <v>0</v>
      </c>
      <c r="GT154" s="13">
        <f t="shared" si="409"/>
        <v>0</v>
      </c>
      <c r="GU154" s="43">
        <f t="shared" si="348"/>
        <v>0</v>
      </c>
      <c r="GV154" s="13">
        <f ca="1">'13年1-9支出明细'!CD149/9*12</f>
        <v>0</v>
      </c>
      <c r="GW154" s="13">
        <f t="shared" si="410"/>
        <v>0</v>
      </c>
      <c r="GX154" s="56">
        <f t="shared" si="349"/>
        <v>0</v>
      </c>
    </row>
    <row r="155" spans="1:206">
      <c r="A155" s="18">
        <v>424</v>
      </c>
      <c r="B155" s="3" t="s">
        <v>626</v>
      </c>
      <c r="C155" s="3" t="s">
        <v>444</v>
      </c>
      <c r="D155" s="12">
        <f t="shared" si="412"/>
        <v>380957.16333333333</v>
      </c>
      <c r="E155" s="12">
        <f t="shared" si="413"/>
        <v>117594</v>
      </c>
      <c r="F155" s="13">
        <v>62160</v>
      </c>
      <c r="G155" s="26">
        <f t="shared" si="350"/>
        <v>75611.535673561622</v>
      </c>
      <c r="H155" s="40">
        <f t="shared" si="351"/>
        <v>9.1010067681270793E-4</v>
      </c>
      <c r="I155" s="13">
        <v>27462</v>
      </c>
      <c r="J155" s="13">
        <f t="shared" si="352"/>
        <v>33404.82613686211</v>
      </c>
      <c r="K155" s="40">
        <f t="shared" si="288"/>
        <v>7.3971721156725718E-4</v>
      </c>
      <c r="L155" s="13">
        <v>27972</v>
      </c>
      <c r="M155" s="13">
        <f t="shared" si="353"/>
        <v>34025.191053102724</v>
      </c>
      <c r="N155" s="40">
        <f t="shared" si="289"/>
        <v>9.1010067681270804E-4</v>
      </c>
      <c r="O155" s="13">
        <f ca="1">'13年1-9支出明细'!I150/9*12</f>
        <v>0</v>
      </c>
      <c r="P155" s="13">
        <v>0</v>
      </c>
      <c r="Q155" s="13">
        <f t="shared" si="354"/>
        <v>0</v>
      </c>
      <c r="R155" s="43">
        <f t="shared" si="290"/>
        <v>0</v>
      </c>
      <c r="S155" s="13">
        <f ca="1">'13年1-9支出明细'!K150/9*12</f>
        <v>0</v>
      </c>
      <c r="T155" s="13">
        <f t="shared" si="355"/>
        <v>0</v>
      </c>
      <c r="U155" s="43">
        <f t="shared" si="291"/>
        <v>0</v>
      </c>
      <c r="V155" s="13">
        <f ca="1">'13年1-9支出明细'!L150/9*12</f>
        <v>0</v>
      </c>
      <c r="W155" s="13">
        <f t="shared" si="356"/>
        <v>0</v>
      </c>
      <c r="X155" s="43">
        <f t="shared" si="292"/>
        <v>0</v>
      </c>
      <c r="Y155" s="13">
        <f ca="1">'13年1-9支出明细'!M150/9*12</f>
        <v>0</v>
      </c>
      <c r="Z155" s="13">
        <f t="shared" si="357"/>
        <v>0</v>
      </c>
      <c r="AA155" s="43">
        <f t="shared" si="293"/>
        <v>0</v>
      </c>
      <c r="AB155" s="13">
        <f ca="1">'13年1-9支出明细'!N150/9*12</f>
        <v>0</v>
      </c>
      <c r="AC155" s="13">
        <f t="shared" si="358"/>
        <v>0</v>
      </c>
      <c r="AD155" s="43">
        <f t="shared" si="294"/>
        <v>0</v>
      </c>
      <c r="AE155" s="13">
        <f ca="1">'13年1-9支出明细'!O150/9*12</f>
        <v>0</v>
      </c>
      <c r="AF155" s="13">
        <f t="shared" si="359"/>
        <v>0</v>
      </c>
      <c r="AG155" s="43">
        <f t="shared" si="295"/>
        <v>0</v>
      </c>
      <c r="AH155" s="13">
        <f ca="1">'13年1-9支出明细'!P150/9*12</f>
        <v>0</v>
      </c>
      <c r="AI155" s="13">
        <f t="shared" si="360"/>
        <v>0</v>
      </c>
      <c r="AJ155" s="43">
        <f t="shared" si="296"/>
        <v>0</v>
      </c>
      <c r="AK155" s="13">
        <f ca="1">'13年1-9支出明细'!Q150/9*12</f>
        <v>0</v>
      </c>
      <c r="AL155" s="13">
        <f t="shared" si="361"/>
        <v>0</v>
      </c>
      <c r="AM155" s="43">
        <f t="shared" si="297"/>
        <v>0</v>
      </c>
      <c r="AN155" s="13">
        <f ca="1">'13年1-9支出明细'!R150/9*12</f>
        <v>0</v>
      </c>
      <c r="AO155" s="13">
        <f t="shared" si="362"/>
        <v>0</v>
      </c>
      <c r="AP155" s="43">
        <f t="shared" si="298"/>
        <v>0</v>
      </c>
      <c r="AQ155" s="13">
        <f ca="1">'13年1-9支出明细'!S150/9*12</f>
        <v>0</v>
      </c>
      <c r="AR155" s="13">
        <f t="shared" si="363"/>
        <v>0</v>
      </c>
      <c r="AS155" s="43">
        <f t="shared" si="299"/>
        <v>0</v>
      </c>
      <c r="AT155" s="12">
        <f t="shared" si="364"/>
        <v>15612.67</v>
      </c>
      <c r="AU155" s="31">
        <f t="shared" si="365"/>
        <v>18991.279836945705</v>
      </c>
      <c r="AV155" s="43">
        <f t="shared" si="300"/>
        <v>1.4955406645133211E-4</v>
      </c>
      <c r="AW155" s="13">
        <f ca="1">'13年1-9支出明细'!U150/9*12</f>
        <v>0</v>
      </c>
      <c r="AX155" s="13">
        <f t="shared" si="366"/>
        <v>0</v>
      </c>
      <c r="AY155" s="43">
        <f t="shared" si="301"/>
        <v>0</v>
      </c>
      <c r="AZ155" s="13">
        <f ca="1">'13年1-9支出明细'!V150/9*12</f>
        <v>0</v>
      </c>
      <c r="BA155" s="13">
        <f t="shared" si="367"/>
        <v>0</v>
      </c>
      <c r="BB155" s="43">
        <f t="shared" si="302"/>
        <v>0</v>
      </c>
      <c r="BC155" s="13">
        <f ca="1">'13年1-9支出明细'!W150/9*12</f>
        <v>0</v>
      </c>
      <c r="BD155" s="13">
        <f t="shared" si="368"/>
        <v>0</v>
      </c>
      <c r="BE155" s="43">
        <f t="shared" si="303"/>
        <v>0</v>
      </c>
      <c r="BF155" s="13">
        <f ca="1">'13年1-9支出明细'!X150/9*12</f>
        <v>0</v>
      </c>
      <c r="BG155" s="13">
        <f t="shared" si="369"/>
        <v>0</v>
      </c>
      <c r="BH155" s="43">
        <f t="shared" si="304"/>
        <v>0</v>
      </c>
      <c r="BI155" s="13">
        <f ca="1">'13年1-9支出明细'!Y150/9*12</f>
        <v>0</v>
      </c>
      <c r="BJ155" s="13">
        <f t="shared" si="370"/>
        <v>0</v>
      </c>
      <c r="BK155" s="43">
        <f t="shared" si="305"/>
        <v>0</v>
      </c>
      <c r="BL155" s="13">
        <f ca="1">'13年1-9支出明细'!Z150/9*12</f>
        <v>0</v>
      </c>
      <c r="BM155" s="13">
        <f ca="1">Sheet2!EP149+Sheet2!V149</f>
        <v>15612.67</v>
      </c>
      <c r="BN155" s="13">
        <f t="shared" si="371"/>
        <v>0</v>
      </c>
      <c r="BO155" s="43">
        <f t="shared" si="306"/>
        <v>0</v>
      </c>
      <c r="BP155" s="13">
        <f ca="1">'13年1-9支出明细'!AB150/9*12</f>
        <v>20456.893333333333</v>
      </c>
      <c r="BQ155" s="13">
        <f t="shared" si="372"/>
        <v>24883.801802502865</v>
      </c>
      <c r="BR155" s="43">
        <f t="shared" si="307"/>
        <v>4.513172286814136E-3</v>
      </c>
      <c r="BS155" s="13">
        <f ca="1">'13年1-9支出明细'!AC150/9*12</f>
        <v>360</v>
      </c>
      <c r="BT155" s="13">
        <f t="shared" si="373"/>
        <v>437.9046467580788</v>
      </c>
      <c r="BU155" s="43">
        <f t="shared" si="308"/>
        <v>3.2094969537891759E-4</v>
      </c>
      <c r="BV155" s="12">
        <f t="shared" si="411"/>
        <v>1102.6666666666665</v>
      </c>
      <c r="BW155" s="30">
        <f t="shared" si="374"/>
        <v>1341.2857143293745</v>
      </c>
      <c r="BX155" s="43">
        <f t="shared" si="309"/>
        <v>4.1230175229970213E-6</v>
      </c>
      <c r="BY155" s="13">
        <f ca="1">'13年1-9支出明细'!AE150/9*12</f>
        <v>1102.6666666666665</v>
      </c>
      <c r="BZ155" s="13">
        <f t="shared" si="375"/>
        <v>1341.2857143293745</v>
      </c>
      <c r="CA155" s="43">
        <f t="shared" si="310"/>
        <v>4.7728237015913372E-6</v>
      </c>
      <c r="CB155" s="13">
        <f ca="1">'13年1-9支出明细'!AF150/9*12</f>
        <v>0</v>
      </c>
      <c r="CC155" s="13">
        <f ca="1">Sheet2!BP149+Sheet2!ET149</f>
        <v>0</v>
      </c>
      <c r="CD155" s="13">
        <f t="shared" si="376"/>
        <v>0</v>
      </c>
      <c r="CE155" s="43">
        <f t="shared" si="311"/>
        <v>0</v>
      </c>
      <c r="CF155" s="12">
        <f t="shared" si="415"/>
        <v>2266.6666666666665</v>
      </c>
      <c r="CG155" s="30">
        <f t="shared" si="377"/>
        <v>2757.1774055138299</v>
      </c>
      <c r="CH155" s="43">
        <f t="shared" si="313"/>
        <v>2.3356052286094577E-5</v>
      </c>
      <c r="CI155" s="13">
        <f ca="1">'13年1-9支出明细'!AI150/9*12</f>
        <v>0</v>
      </c>
      <c r="CJ155" s="13">
        <f t="shared" si="378"/>
        <v>0</v>
      </c>
      <c r="CK155" s="43">
        <f t="shared" si="314"/>
        <v>0</v>
      </c>
      <c r="CL155" s="13">
        <f ca="1">'13年1-9支出明细'!AJ150/9*12</f>
        <v>0</v>
      </c>
      <c r="CM155" s="13">
        <f t="shared" si="379"/>
        <v>0</v>
      </c>
      <c r="CN155" s="43">
        <f t="shared" si="315"/>
        <v>0</v>
      </c>
      <c r="CO155" s="13">
        <f ca="1">'13年1-9支出明细'!AK150/9*12</f>
        <v>0</v>
      </c>
      <c r="CP155" s="13">
        <f t="shared" si="380"/>
        <v>0</v>
      </c>
      <c r="CQ155" s="43">
        <f t="shared" si="316"/>
        <v>0</v>
      </c>
      <c r="CR155" s="13">
        <f ca="1">'13年1-9支出明细'!AL150/9*12</f>
        <v>0</v>
      </c>
      <c r="CS155" s="13">
        <f t="shared" si="381"/>
        <v>0</v>
      </c>
      <c r="CT155" s="43">
        <f t="shared" si="317"/>
        <v>0</v>
      </c>
      <c r="CU155" s="13">
        <f ca="1">'13年1-9支出明细'!AM150/9*12</f>
        <v>0</v>
      </c>
      <c r="CV155" s="13">
        <f t="shared" si="382"/>
        <v>0</v>
      </c>
      <c r="CW155" s="43">
        <f t="shared" si="318"/>
        <v>0</v>
      </c>
      <c r="CX155" s="13">
        <f ca="1">'13年1-9支出明细'!AN150/9*12</f>
        <v>0</v>
      </c>
      <c r="CY155" s="13">
        <f t="shared" si="383"/>
        <v>0</v>
      </c>
      <c r="CZ155" s="14">
        <f t="shared" si="416"/>
        <v>0</v>
      </c>
      <c r="DA155" s="43">
        <f t="shared" si="320"/>
        <v>0</v>
      </c>
      <c r="DB155" s="13">
        <f ca="1">'13年1-9支出明细'!AP150/9*12</f>
        <v>0</v>
      </c>
      <c r="DC155" s="13">
        <f t="shared" si="384"/>
        <v>0</v>
      </c>
      <c r="DD155" s="43">
        <f t="shared" si="321"/>
        <v>0</v>
      </c>
      <c r="DE155" s="13">
        <f ca="1">'13年1-9支出明细'!AQ150/9*12</f>
        <v>0</v>
      </c>
      <c r="DF155" s="13">
        <f t="shared" si="385"/>
        <v>0</v>
      </c>
      <c r="DG155" s="43">
        <f t="shared" si="322"/>
        <v>0</v>
      </c>
      <c r="DH155" s="13">
        <f ca="1">'13年1-9支出明细'!AR150/9*12</f>
        <v>0</v>
      </c>
      <c r="DI155" s="13">
        <f ca="1">Sheet2!DK149+Sheet2!AH149</f>
        <v>0</v>
      </c>
      <c r="DJ155" s="13"/>
      <c r="DK155" s="43">
        <f t="shared" si="323"/>
        <v>0</v>
      </c>
      <c r="DL155" s="13">
        <f ca="1">'13年1-9支出明细'!AT150/9*12</f>
        <v>0</v>
      </c>
      <c r="DM155" s="13">
        <f t="shared" si="386"/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43">
        <f t="shared" si="324"/>
        <v>0</v>
      </c>
      <c r="DV155" s="13">
        <f ca="1">'13年1-9支出明细'!BB150/9*12</f>
        <v>0</v>
      </c>
      <c r="DW155" s="13">
        <f t="shared" si="387"/>
        <v>0</v>
      </c>
      <c r="DX155" s="43">
        <f t="shared" si="325"/>
        <v>0</v>
      </c>
      <c r="DY155" s="13">
        <f ca="1">'13年1-9支出明细'!BC150/9*12</f>
        <v>0</v>
      </c>
      <c r="DZ155" s="13">
        <f t="shared" si="388"/>
        <v>0</v>
      </c>
      <c r="EA155" s="43">
        <f t="shared" si="326"/>
        <v>0</v>
      </c>
      <c r="EB155" s="13">
        <f ca="1">'13年1-9支出明细'!BD150/9*12</f>
        <v>0</v>
      </c>
      <c r="EC155" s="13">
        <f t="shared" si="389"/>
        <v>0</v>
      </c>
      <c r="ED155" s="43">
        <f t="shared" si="327"/>
        <v>0</v>
      </c>
      <c r="EE155" s="13">
        <f ca="1">'13年1-9支出明细'!BE150/9*12</f>
        <v>0</v>
      </c>
      <c r="EF155" s="13">
        <f t="shared" si="390"/>
        <v>0</v>
      </c>
      <c r="EG155" s="13">
        <v>0</v>
      </c>
      <c r="EH155" s="43">
        <f t="shared" si="328"/>
        <v>0</v>
      </c>
      <c r="EI155" s="13">
        <f ca="1">'13年1-9支出明细'!BG150/9*12</f>
        <v>0</v>
      </c>
      <c r="EJ155" s="13">
        <f t="shared" si="391"/>
        <v>0</v>
      </c>
      <c r="EK155" s="43">
        <f t="shared" si="329"/>
        <v>0</v>
      </c>
      <c r="EL155" s="13">
        <f ca="1">'13年1-9支出明细'!BH150/9*12</f>
        <v>0</v>
      </c>
      <c r="EM155" s="13">
        <f t="shared" si="392"/>
        <v>0</v>
      </c>
      <c r="EN155" s="43">
        <f t="shared" si="330"/>
        <v>0</v>
      </c>
      <c r="EO155" s="13">
        <f ca="1">'13年1-9支出明细'!BI150/9*12</f>
        <v>0</v>
      </c>
      <c r="EP155" s="13">
        <f t="shared" si="393"/>
        <v>0</v>
      </c>
      <c r="EQ155" s="43">
        <f t="shared" si="331"/>
        <v>0</v>
      </c>
      <c r="ER155" s="13">
        <f ca="1">'13年1-9支出明细'!BJ150/9*12</f>
        <v>2266.6666666666665</v>
      </c>
      <c r="ES155" s="13">
        <f t="shared" si="394"/>
        <v>2757.1774055138294</v>
      </c>
      <c r="ET155" s="43">
        <f t="shared" si="332"/>
        <v>1.1829949074852748E-3</v>
      </c>
      <c r="EU155" s="13">
        <f ca="1">'13年1-9支出明细'!BK150/9*12</f>
        <v>0</v>
      </c>
      <c r="EV155" s="13">
        <f t="shared" si="395"/>
        <v>0</v>
      </c>
      <c r="EW155" s="43">
        <f t="shared" si="333"/>
        <v>0</v>
      </c>
      <c r="EX155" s="13">
        <f ca="1">'13年1-9支出明细'!BL150/9*12</f>
        <v>0</v>
      </c>
      <c r="EY155" s="13">
        <f t="shared" si="396"/>
        <v>0</v>
      </c>
      <c r="EZ155" s="43">
        <f t="shared" si="334"/>
        <v>0</v>
      </c>
      <c r="FA155" s="13">
        <f ca="1">'13年1-9支出明细'!BM150/9*12</f>
        <v>0</v>
      </c>
      <c r="FB155" s="13">
        <f t="shared" si="397"/>
        <v>0</v>
      </c>
      <c r="FC155" s="43">
        <f t="shared" si="335"/>
        <v>0</v>
      </c>
      <c r="FD155" s="13">
        <f ca="1">'13年1-9支出明细'!BN150/9*12</f>
        <v>0</v>
      </c>
      <c r="FE155" s="13">
        <f ca="1">Sheet2!EX149+Sheet2!BF149</f>
        <v>0</v>
      </c>
      <c r="FF155" s="13">
        <f t="shared" si="398"/>
        <v>0</v>
      </c>
      <c r="FG155" s="43">
        <f t="shared" si="336"/>
        <v>0</v>
      </c>
      <c r="FH155" s="13">
        <f ca="1">'13年1-9支出明细'!BP150/9*12</f>
        <v>0</v>
      </c>
      <c r="FI155" s="13">
        <f t="shared" si="399"/>
        <v>0</v>
      </c>
      <c r="FJ155" s="43">
        <f t="shared" si="337"/>
        <v>0</v>
      </c>
      <c r="FK155" s="13">
        <f ca="1">'13年1-9支出明细'!BQ150/9*12</f>
        <v>0</v>
      </c>
      <c r="FL155" s="13">
        <f t="shared" si="400"/>
        <v>0</v>
      </c>
      <c r="FM155" s="43">
        <f t="shared" si="338"/>
        <v>0</v>
      </c>
      <c r="FN155" s="13">
        <f ca="1">'13年1-9支出明细'!BR150/9*12</f>
        <v>0</v>
      </c>
      <c r="FO155" s="13">
        <f ca="1">Sheet2!FC65+Sheet2!BJ65</f>
        <v>0</v>
      </c>
      <c r="FP155" s="13"/>
      <c r="FQ155" s="43"/>
      <c r="FR155" s="13">
        <f ca="1">'13年1-9支出明细'!BT150/9*12</f>
        <v>0</v>
      </c>
      <c r="FS155" s="13">
        <f t="shared" si="401"/>
        <v>0</v>
      </c>
      <c r="FT155" s="43">
        <f t="shared" si="339"/>
        <v>0</v>
      </c>
      <c r="FU155" s="12">
        <f ca="1">'13年1-9支出明细'!BU150/9*12</f>
        <v>4381.16</v>
      </c>
      <c r="FV155" s="12">
        <f t="shared" si="402"/>
        <v>5329.2508949739558</v>
      </c>
      <c r="FW155" s="43">
        <f t="shared" si="340"/>
        <v>1.5142477044272865E-4</v>
      </c>
      <c r="FX155" s="12">
        <f ca="1">'13年1-9支出明细'!BV150/9*12</f>
        <v>0</v>
      </c>
      <c r="FY155" s="12">
        <f t="shared" si="403"/>
        <v>0</v>
      </c>
      <c r="FZ155" s="43">
        <f t="shared" si="341"/>
        <v>0</v>
      </c>
      <c r="GA155" s="12">
        <f ca="1">'13年1-9支出明细'!BW150/9*12</f>
        <v>0</v>
      </c>
      <c r="GB155" s="12">
        <f t="shared" si="404"/>
        <v>0</v>
      </c>
      <c r="GC155" s="43">
        <f t="shared" si="342"/>
        <v>0</v>
      </c>
      <c r="GD155" s="12">
        <f ca="1">'13年1-9支出明细'!BX150/9*12</f>
        <v>0</v>
      </c>
      <c r="GE155" s="12">
        <f t="shared" si="405"/>
        <v>0</v>
      </c>
      <c r="GF155" s="43">
        <f t="shared" si="343"/>
        <v>0</v>
      </c>
      <c r="GG155" s="27">
        <f t="shared" si="417"/>
        <v>240000</v>
      </c>
      <c r="GH155" s="27">
        <f t="shared" si="406"/>
        <v>291936.43117205257</v>
      </c>
      <c r="GI155" s="43">
        <f t="shared" si="345"/>
        <v>0.14598591057535729</v>
      </c>
      <c r="GJ155" s="13">
        <f ca="1">'13年1-9支出明细'!BZ150/9*12</f>
        <v>0</v>
      </c>
      <c r="GK155" s="13">
        <f t="shared" si="407"/>
        <v>0</v>
      </c>
      <c r="GL155" s="43">
        <f t="shared" si="346"/>
        <v>0</v>
      </c>
      <c r="GM155" s="13">
        <f ca="1">'13年1-9支出明细'!CA150/9*12</f>
        <v>240000</v>
      </c>
      <c r="GN155" s="13">
        <f t="shared" si="408"/>
        <v>291936.43117205251</v>
      </c>
      <c r="GO155" s="43">
        <f t="shared" si="347"/>
        <v>0.92583067585639345</v>
      </c>
      <c r="GP155" s="13">
        <f ca="1">'13年1-9支出明细'!CB150/9*12</f>
        <v>0</v>
      </c>
      <c r="GQ155" s="13"/>
      <c r="GR155" s="40"/>
      <c r="GS155" s="13">
        <f ca="1">'13年1-9支出明细'!CC150/9*12</f>
        <v>0</v>
      </c>
      <c r="GT155" s="13">
        <f t="shared" si="409"/>
        <v>0</v>
      </c>
      <c r="GU155" s="43">
        <f t="shared" si="348"/>
        <v>0</v>
      </c>
      <c r="GV155" s="13">
        <f ca="1">'13年1-9支出明细'!CD150/9*12</f>
        <v>0</v>
      </c>
      <c r="GW155" s="13">
        <f t="shared" si="410"/>
        <v>0</v>
      </c>
      <c r="GX155" s="56">
        <f t="shared" si="349"/>
        <v>0</v>
      </c>
    </row>
    <row r="156" spans="1:206">
      <c r="A156" s="18">
        <v>425</v>
      </c>
      <c r="B156" s="3" t="s">
        <v>627</v>
      </c>
      <c r="C156" s="3" t="s">
        <v>445</v>
      </c>
      <c r="D156" s="12">
        <f t="shared" si="412"/>
        <v>2278859.7833333332</v>
      </c>
      <c r="E156" s="12">
        <f t="shared" si="413"/>
        <v>85922.2</v>
      </c>
      <c r="F156" s="13">
        <v>55836</v>
      </c>
      <c r="G156" s="26">
        <f t="shared" si="350"/>
        <v>67919.010712178031</v>
      </c>
      <c r="H156" s="40">
        <f t="shared" si="351"/>
        <v>8.1750935312925295E-4</v>
      </c>
      <c r="I156" s="13">
        <v>0</v>
      </c>
      <c r="J156" s="13">
        <f t="shared" si="352"/>
        <v>0</v>
      </c>
      <c r="K156" s="40">
        <f t="shared" si="288"/>
        <v>0</v>
      </c>
      <c r="L156" s="13">
        <v>25126.2</v>
      </c>
      <c r="M156" s="13">
        <f t="shared" si="353"/>
        <v>30563.554820480113</v>
      </c>
      <c r="N156" s="40">
        <f t="shared" si="289"/>
        <v>8.1750935312925306E-4</v>
      </c>
      <c r="O156" s="13">
        <f ca="1">'13年1-9支出明细'!I151/9*12</f>
        <v>4960</v>
      </c>
      <c r="P156" s="13">
        <v>0</v>
      </c>
      <c r="Q156" s="13">
        <f t="shared" si="354"/>
        <v>6033.3529108890853</v>
      </c>
      <c r="R156" s="43">
        <f t="shared" si="290"/>
        <v>7.4296208197148581E-4</v>
      </c>
      <c r="S156" s="13">
        <f ca="1">'13年1-9支出明细'!K151/9*12</f>
        <v>0</v>
      </c>
      <c r="T156" s="13">
        <f t="shared" si="355"/>
        <v>0</v>
      </c>
      <c r="U156" s="43">
        <f t="shared" si="291"/>
        <v>0</v>
      </c>
      <c r="V156" s="13">
        <f ca="1">'13年1-9支出明细'!L151/9*12</f>
        <v>0</v>
      </c>
      <c r="W156" s="13">
        <f t="shared" si="356"/>
        <v>0</v>
      </c>
      <c r="X156" s="43">
        <f t="shared" si="292"/>
        <v>0</v>
      </c>
      <c r="Y156" s="13">
        <f ca="1">'13年1-9支出明细'!M151/9*12</f>
        <v>0</v>
      </c>
      <c r="Z156" s="13">
        <f t="shared" si="357"/>
        <v>0</v>
      </c>
      <c r="AA156" s="43">
        <f t="shared" si="293"/>
        <v>0</v>
      </c>
      <c r="AB156" s="13">
        <f ca="1">'13年1-9支出明细'!N151/9*12</f>
        <v>0</v>
      </c>
      <c r="AC156" s="13">
        <f t="shared" si="358"/>
        <v>0</v>
      </c>
      <c r="AD156" s="43">
        <f t="shared" si="294"/>
        <v>0</v>
      </c>
      <c r="AE156" s="13">
        <f ca="1">'13年1-9支出明细'!O151/9*12</f>
        <v>0</v>
      </c>
      <c r="AF156" s="13">
        <f t="shared" si="359"/>
        <v>0</v>
      </c>
      <c r="AG156" s="43">
        <f t="shared" si="295"/>
        <v>0</v>
      </c>
      <c r="AH156" s="13">
        <f ca="1">'13年1-9支出明细'!P151/9*12</f>
        <v>0</v>
      </c>
      <c r="AI156" s="13">
        <f t="shared" si="360"/>
        <v>0</v>
      </c>
      <c r="AJ156" s="43">
        <f t="shared" si="296"/>
        <v>0</v>
      </c>
      <c r="AK156" s="13">
        <f ca="1">'13年1-9支出明细'!Q151/9*12</f>
        <v>0</v>
      </c>
      <c r="AL156" s="13">
        <f t="shared" si="361"/>
        <v>0</v>
      </c>
      <c r="AM156" s="43">
        <f t="shared" si="297"/>
        <v>0</v>
      </c>
      <c r="AN156" s="13">
        <f ca="1">'13年1-9支出明细'!R151/9*12</f>
        <v>0</v>
      </c>
      <c r="AO156" s="13">
        <f t="shared" si="362"/>
        <v>0</v>
      </c>
      <c r="AP156" s="43">
        <f t="shared" si="298"/>
        <v>0</v>
      </c>
      <c r="AQ156" s="13">
        <f ca="1">'13年1-9支出明细'!S151/9*12</f>
        <v>0</v>
      </c>
      <c r="AR156" s="13">
        <f t="shared" si="363"/>
        <v>0</v>
      </c>
      <c r="AS156" s="43">
        <f t="shared" si="299"/>
        <v>0</v>
      </c>
      <c r="AT156" s="12">
        <f t="shared" si="364"/>
        <v>1515.33</v>
      </c>
      <c r="AU156" s="31">
        <f t="shared" si="365"/>
        <v>1843.250134366443</v>
      </c>
      <c r="AV156" s="43">
        <f t="shared" si="300"/>
        <v>1.4515375237912354E-5</v>
      </c>
      <c r="AW156" s="13">
        <f ca="1">'13年1-9支出明细'!U151/9*12</f>
        <v>0</v>
      </c>
      <c r="AX156" s="13">
        <f t="shared" si="366"/>
        <v>0</v>
      </c>
      <c r="AY156" s="43">
        <f t="shared" si="301"/>
        <v>0</v>
      </c>
      <c r="AZ156" s="13">
        <f ca="1">'13年1-9支出明细'!V151/9*12</f>
        <v>0</v>
      </c>
      <c r="BA156" s="13">
        <f t="shared" si="367"/>
        <v>0</v>
      </c>
      <c r="BB156" s="43">
        <f t="shared" si="302"/>
        <v>0</v>
      </c>
      <c r="BC156" s="13">
        <f ca="1">'13年1-9支出明细'!W151/9*12</f>
        <v>0</v>
      </c>
      <c r="BD156" s="13">
        <f t="shared" si="368"/>
        <v>0</v>
      </c>
      <c r="BE156" s="43">
        <f t="shared" si="303"/>
        <v>0</v>
      </c>
      <c r="BF156" s="13">
        <f ca="1">'13年1-9支出明细'!X151/9*12</f>
        <v>0</v>
      </c>
      <c r="BG156" s="13">
        <f t="shared" si="369"/>
        <v>0</v>
      </c>
      <c r="BH156" s="43">
        <f t="shared" si="304"/>
        <v>0</v>
      </c>
      <c r="BI156" s="13">
        <f ca="1">'13年1-9支出明细'!Y151/9*12</f>
        <v>0</v>
      </c>
      <c r="BJ156" s="13">
        <f t="shared" si="370"/>
        <v>0</v>
      </c>
      <c r="BK156" s="43">
        <f t="shared" si="305"/>
        <v>0</v>
      </c>
      <c r="BL156" s="13">
        <f ca="1">'13年1-9支出明细'!Z151/9*12</f>
        <v>0</v>
      </c>
      <c r="BM156" s="13">
        <f ca="1">Sheet2!EP150+Sheet2!V150</f>
        <v>1515.33</v>
      </c>
      <c r="BN156" s="13">
        <f t="shared" si="371"/>
        <v>0</v>
      </c>
      <c r="BO156" s="43">
        <f t="shared" si="306"/>
        <v>0</v>
      </c>
      <c r="BP156" s="13">
        <f ca="1">'13年1-9支出明细'!AB151/9*12</f>
        <v>1840.44</v>
      </c>
      <c r="BQ156" s="13">
        <f t="shared" si="372"/>
        <v>2238.714522442885</v>
      </c>
      <c r="BR156" s="43">
        <f t="shared" si="307"/>
        <v>4.0603539688060527E-4</v>
      </c>
      <c r="BS156" s="13">
        <f ca="1">'13年1-9支出明细'!AC151/9*12</f>
        <v>180</v>
      </c>
      <c r="BT156" s="13">
        <f t="shared" si="373"/>
        <v>218.9523233790394</v>
      </c>
      <c r="BU156" s="43">
        <f t="shared" si="308"/>
        <v>1.604748476894588E-4</v>
      </c>
      <c r="BV156" s="12">
        <f t="shared" si="411"/>
        <v>0</v>
      </c>
      <c r="BW156" s="30">
        <f t="shared" si="374"/>
        <v>0</v>
      </c>
      <c r="BX156" s="43">
        <f t="shared" si="309"/>
        <v>0</v>
      </c>
      <c r="BY156" s="13">
        <f ca="1">'13年1-9支出明细'!AE151/9*12</f>
        <v>0</v>
      </c>
      <c r="BZ156" s="13">
        <f t="shared" si="375"/>
        <v>0</v>
      </c>
      <c r="CA156" s="43">
        <f t="shared" si="310"/>
        <v>0</v>
      </c>
      <c r="CB156" s="13">
        <f ca="1">'13年1-9支出明细'!AF151/9*12</f>
        <v>0</v>
      </c>
      <c r="CC156" s="13">
        <f ca="1">Sheet2!BP150+Sheet2!ET150</f>
        <v>0</v>
      </c>
      <c r="CD156" s="13">
        <f t="shared" si="376"/>
        <v>0</v>
      </c>
      <c r="CE156" s="43">
        <f t="shared" si="311"/>
        <v>0</v>
      </c>
      <c r="CF156" s="12">
        <f t="shared" si="415"/>
        <v>1047795.6666666667</v>
      </c>
      <c r="CG156" s="30">
        <f t="shared" si="377"/>
        <v>1274540.5313508678</v>
      </c>
      <c r="CH156" s="43">
        <f t="shared" si="313"/>
        <v>1.0796633989327939E-2</v>
      </c>
      <c r="CI156" s="13">
        <f ca="1">'13年1-9支出明细'!AI151/9*12</f>
        <v>0</v>
      </c>
      <c r="CJ156" s="13">
        <f t="shared" si="378"/>
        <v>0</v>
      </c>
      <c r="CK156" s="43">
        <f t="shared" si="314"/>
        <v>0</v>
      </c>
      <c r="CL156" s="13">
        <f ca="1">'13年1-9支出明细'!AJ151/9*12</f>
        <v>0</v>
      </c>
      <c r="CM156" s="13">
        <f t="shared" si="379"/>
        <v>0</v>
      </c>
      <c r="CN156" s="43">
        <f t="shared" si="315"/>
        <v>0</v>
      </c>
      <c r="CO156" s="13">
        <f ca="1">'13年1-9支出明细'!AK151/9*12</f>
        <v>0</v>
      </c>
      <c r="CP156" s="13">
        <f t="shared" si="380"/>
        <v>0</v>
      </c>
      <c r="CQ156" s="43">
        <f t="shared" si="316"/>
        <v>0</v>
      </c>
      <c r="CR156" s="13">
        <f ca="1">'13年1-9支出明细'!AL151/9*12</f>
        <v>0</v>
      </c>
      <c r="CS156" s="13">
        <f t="shared" si="381"/>
        <v>0</v>
      </c>
      <c r="CT156" s="43">
        <f t="shared" si="317"/>
        <v>0</v>
      </c>
      <c r="CU156" s="13">
        <f ca="1">'13年1-9支出明细'!AM151/9*12</f>
        <v>470.66666666666663</v>
      </c>
      <c r="CV156" s="13">
        <f t="shared" si="382"/>
        <v>572.51977890963633</v>
      </c>
      <c r="CW156" s="43">
        <f t="shared" si="318"/>
        <v>9.6692884225473539E-4</v>
      </c>
      <c r="CX156" s="13">
        <f ca="1">'13年1-9支出明细'!AN151/9*12</f>
        <v>0</v>
      </c>
      <c r="CY156" s="13">
        <f t="shared" si="383"/>
        <v>0</v>
      </c>
      <c r="CZ156" s="14">
        <f t="shared" si="416"/>
        <v>0</v>
      </c>
      <c r="DA156" s="43">
        <f t="shared" si="320"/>
        <v>0</v>
      </c>
      <c r="DB156" s="13">
        <f ca="1">'13年1-9支出明细'!AP151/9*12</f>
        <v>0</v>
      </c>
      <c r="DC156" s="13">
        <f t="shared" si="384"/>
        <v>0</v>
      </c>
      <c r="DD156" s="43">
        <f t="shared" si="321"/>
        <v>0</v>
      </c>
      <c r="DE156" s="13">
        <f ca="1">'13年1-9支出明细'!AQ151/9*12</f>
        <v>0</v>
      </c>
      <c r="DF156" s="13">
        <f t="shared" si="385"/>
        <v>0</v>
      </c>
      <c r="DG156" s="43">
        <f t="shared" si="322"/>
        <v>0</v>
      </c>
      <c r="DH156" s="13">
        <f ca="1">'13年1-9支出明细'!AR151/9*12</f>
        <v>0</v>
      </c>
      <c r="DI156" s="13">
        <f ca="1">Sheet2!DK150+Sheet2!AH150</f>
        <v>0</v>
      </c>
      <c r="DJ156" s="13"/>
      <c r="DK156" s="43">
        <f t="shared" si="323"/>
        <v>0</v>
      </c>
      <c r="DL156" s="13">
        <f ca="1">'13年1-9支出明细'!AT151/9*12</f>
        <v>0</v>
      </c>
      <c r="DM156" s="13">
        <f t="shared" si="386"/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43">
        <f t="shared" si="324"/>
        <v>0</v>
      </c>
      <c r="DV156" s="13">
        <f ca="1">'13年1-9支出明细'!BB151/9*12</f>
        <v>89022.133333333346</v>
      </c>
      <c r="DW156" s="13">
        <f t="shared" si="387"/>
        <v>108286.68291939983</v>
      </c>
      <c r="DX156" s="43">
        <f t="shared" si="325"/>
        <v>3.9352759430820623E-2</v>
      </c>
      <c r="DY156" s="13">
        <f ca="1">'13年1-9支出明细'!BC151/9*12</f>
        <v>0</v>
      </c>
      <c r="DZ156" s="13">
        <f t="shared" si="388"/>
        <v>0</v>
      </c>
      <c r="EA156" s="43">
        <f t="shared" si="326"/>
        <v>0</v>
      </c>
      <c r="EB156" s="13">
        <f ca="1">'13年1-9支出明细'!BD151/9*12</f>
        <v>0</v>
      </c>
      <c r="EC156" s="13">
        <f t="shared" si="389"/>
        <v>0</v>
      </c>
      <c r="ED156" s="43">
        <f t="shared" si="327"/>
        <v>0</v>
      </c>
      <c r="EE156" s="13">
        <f ca="1">'13年1-9支出明细'!BE151/9*12</f>
        <v>0</v>
      </c>
      <c r="EF156" s="13">
        <f t="shared" si="390"/>
        <v>0</v>
      </c>
      <c r="EG156" s="13">
        <v>0</v>
      </c>
      <c r="EH156" s="43">
        <f t="shared" si="328"/>
        <v>0</v>
      </c>
      <c r="EI156" s="13">
        <f ca="1">'13年1-9支出明细'!BG151/9*12</f>
        <v>0</v>
      </c>
      <c r="EJ156" s="13">
        <f t="shared" si="391"/>
        <v>0</v>
      </c>
      <c r="EK156" s="43">
        <f t="shared" si="329"/>
        <v>0</v>
      </c>
      <c r="EL156" s="13">
        <f ca="1">'13年1-9支出明细'!BH151/9*12</f>
        <v>0</v>
      </c>
      <c r="EM156" s="13">
        <f t="shared" si="392"/>
        <v>0</v>
      </c>
      <c r="EN156" s="43">
        <f t="shared" si="330"/>
        <v>0</v>
      </c>
      <c r="EO156" s="13">
        <f ca="1">'13年1-9支出明细'!BI151/9*12</f>
        <v>6146.6666666666661</v>
      </c>
      <c r="EP156" s="13">
        <f t="shared" si="393"/>
        <v>7476.8163761286787</v>
      </c>
      <c r="EQ156" s="43">
        <f t="shared" si="331"/>
        <v>5.1276832048353727E-3</v>
      </c>
      <c r="ER156" s="13">
        <f ca="1">'13年1-9支出明细'!BJ151/9*12</f>
        <v>38242.666666666664</v>
      </c>
      <c r="ES156" s="13">
        <f t="shared" si="394"/>
        <v>46518.448438204505</v>
      </c>
      <c r="ET156" s="43">
        <f t="shared" si="332"/>
        <v>1.995921172734862E-2</v>
      </c>
      <c r="EU156" s="13">
        <f ca="1">'13年1-9支出明细'!BK151/9*12</f>
        <v>60000</v>
      </c>
      <c r="EV156" s="13">
        <f t="shared" si="395"/>
        <v>72984.107793013143</v>
      </c>
      <c r="EW156" s="43">
        <f t="shared" si="333"/>
        <v>3.2695297914831944E-2</v>
      </c>
      <c r="EX156" s="13">
        <f ca="1">'13年1-9支出明细'!BL151/9*12</f>
        <v>0</v>
      </c>
      <c r="EY156" s="13">
        <f t="shared" si="396"/>
        <v>0</v>
      </c>
      <c r="EZ156" s="43">
        <f t="shared" si="334"/>
        <v>0</v>
      </c>
      <c r="FA156" s="13">
        <f ca="1">'13年1-9支出明细'!BM151/9*12</f>
        <v>0</v>
      </c>
      <c r="FB156" s="13">
        <f t="shared" si="397"/>
        <v>0</v>
      </c>
      <c r="FC156" s="43">
        <f t="shared" si="335"/>
        <v>0</v>
      </c>
      <c r="FD156" s="13">
        <f ca="1">'13年1-9支出明细'!BN151/9*12</f>
        <v>11.2</v>
      </c>
      <c r="FE156" s="13">
        <f ca="1">Sheet2!EX150+Sheet2!BF150</f>
        <v>851769</v>
      </c>
      <c r="FF156" s="13">
        <f t="shared" si="398"/>
        <v>13.623700121362452</v>
      </c>
      <c r="FG156" s="43">
        <f t="shared" si="336"/>
        <v>8.567893441109274E-6</v>
      </c>
      <c r="FH156" s="13">
        <f ca="1">'13年1-9支出明细'!BP151/9*12</f>
        <v>0</v>
      </c>
      <c r="FI156" s="13">
        <f t="shared" si="399"/>
        <v>0</v>
      </c>
      <c r="FJ156" s="43">
        <f t="shared" si="337"/>
        <v>0</v>
      </c>
      <c r="FK156" s="13">
        <f ca="1">'13年1-9支出明细'!BQ151/9*12</f>
        <v>2133.333333333333</v>
      </c>
      <c r="FL156" s="13">
        <f t="shared" si="400"/>
        <v>2594.9904993071336</v>
      </c>
      <c r="FM156" s="43">
        <f t="shared" si="338"/>
        <v>1.4393213599787699E-2</v>
      </c>
      <c r="FN156" s="13">
        <f ca="1">'13年1-9支出明细'!BR151/9*12</f>
        <v>0</v>
      </c>
      <c r="FO156" s="13">
        <f ca="1">Sheet2!FC66+Sheet2!BJ66</f>
        <v>0</v>
      </c>
      <c r="FP156" s="13"/>
      <c r="FQ156" s="43"/>
      <c r="FR156" s="13">
        <f ca="1">'13年1-9支出明细'!BT151/9*12</f>
        <v>0</v>
      </c>
      <c r="FS156" s="13">
        <f t="shared" si="401"/>
        <v>0</v>
      </c>
      <c r="FT156" s="43">
        <f t="shared" si="339"/>
        <v>0</v>
      </c>
      <c r="FU156" s="12">
        <f ca="1">'13年1-9支出明细'!BU151/9*12</f>
        <v>12153.853333333333</v>
      </c>
      <c r="FV156" s="12">
        <f t="shared" si="402"/>
        <v>14783.969029674532</v>
      </c>
      <c r="FW156" s="43">
        <f t="shared" si="340"/>
        <v>4.2007013005564565E-4</v>
      </c>
      <c r="FX156" s="12">
        <f ca="1">'13年1-9支出明细'!BV151/9*12</f>
        <v>-128553.51999999999</v>
      </c>
      <c r="FY156" s="12">
        <f t="shared" si="403"/>
        <v>-156372.7326808545</v>
      </c>
      <c r="FZ156" s="43">
        <f t="shared" si="341"/>
        <v>-7.3088956078054795E-2</v>
      </c>
      <c r="GA156" s="12">
        <f ca="1">'13年1-9支出明细'!BW151/9*12</f>
        <v>0</v>
      </c>
      <c r="GB156" s="12">
        <f t="shared" si="404"/>
        <v>0</v>
      </c>
      <c r="GC156" s="43">
        <f t="shared" si="342"/>
        <v>0</v>
      </c>
      <c r="GD156" s="12">
        <f ca="1">'13年1-9支出明细'!BX151/9*12</f>
        <v>180266.66666666669</v>
      </c>
      <c r="GE156" s="12">
        <f t="shared" si="405"/>
        <v>219276.69719145284</v>
      </c>
      <c r="GF156" s="43">
        <f t="shared" si="343"/>
        <v>1.8089418183005232E-2</v>
      </c>
      <c r="GG156" s="27">
        <f t="shared" si="417"/>
        <v>1079759.5866666664</v>
      </c>
      <c r="GH156" s="27">
        <f t="shared" si="406"/>
        <v>1313421.5010636549</v>
      </c>
      <c r="GI156" s="43">
        <f t="shared" si="345"/>
        <v>0.65679036025835291</v>
      </c>
      <c r="GJ156" s="13">
        <f ca="1">'13年1-9支出明细'!BZ151/9*12</f>
        <v>879759.58666666655</v>
      </c>
      <c r="GK156" s="13">
        <f t="shared" si="407"/>
        <v>1070141.1417536112</v>
      </c>
      <c r="GL156" s="43">
        <f t="shared" si="346"/>
        <v>1</v>
      </c>
      <c r="GM156" s="13">
        <f ca="1">'13年1-9支出明细'!CA151/9*12</f>
        <v>0</v>
      </c>
      <c r="GN156" s="13">
        <f t="shared" si="408"/>
        <v>0</v>
      </c>
      <c r="GO156" s="43">
        <f t="shared" si="347"/>
        <v>0</v>
      </c>
      <c r="GP156" s="13">
        <f ca="1">'13年1-9支出明细'!CB151/9*12</f>
        <v>0</v>
      </c>
      <c r="GQ156" s="13"/>
      <c r="GR156" s="40"/>
      <c r="GS156" s="13">
        <f ca="1">'13年1-9支出明细'!CC151/9*12</f>
        <v>200000</v>
      </c>
      <c r="GT156" s="13">
        <f t="shared" si="409"/>
        <v>243280.35931004374</v>
      </c>
      <c r="GU156" s="43">
        <f t="shared" si="348"/>
        <v>0.6709608158883521</v>
      </c>
      <c r="GV156" s="13">
        <f ca="1">'13年1-9支出明细'!CD151/9*12</f>
        <v>0</v>
      </c>
      <c r="GW156" s="13">
        <f t="shared" si="410"/>
        <v>0</v>
      </c>
      <c r="GX156" s="56">
        <f t="shared" si="349"/>
        <v>0</v>
      </c>
    </row>
    <row r="157" spans="1:206">
      <c r="A157" s="18">
        <v>426</v>
      </c>
      <c r="B157" s="3" t="s">
        <v>628</v>
      </c>
      <c r="C157" s="3" t="s">
        <v>446</v>
      </c>
      <c r="D157" s="12">
        <f t="shared" si="412"/>
        <v>480356.02666666673</v>
      </c>
      <c r="E157" s="12">
        <f t="shared" si="413"/>
        <v>432888.06666666671</v>
      </c>
      <c r="F157" s="13">
        <v>220572</v>
      </c>
      <c r="G157" s="26">
        <f t="shared" si="350"/>
        <v>268304.17706867494</v>
      </c>
      <c r="H157" s="40">
        <f t="shared" si="351"/>
        <v>3.2294518417942827E-3</v>
      </c>
      <c r="I157" s="13">
        <v>112272</v>
      </c>
      <c r="J157" s="13">
        <f t="shared" si="352"/>
        <v>136567.86250228618</v>
      </c>
      <c r="K157" s="40">
        <f t="shared" si="288"/>
        <v>3.0241617790794225E-3</v>
      </c>
      <c r="L157" s="13">
        <v>99257.4</v>
      </c>
      <c r="M157" s="13">
        <f t="shared" si="353"/>
        <v>120736.8796809037</v>
      </c>
      <c r="N157" s="40">
        <f t="shared" si="289"/>
        <v>3.2294518417942831E-3</v>
      </c>
      <c r="O157" s="13">
        <f ca="1">'13年1-9支出明细'!I152/9*12</f>
        <v>0</v>
      </c>
      <c r="P157" s="13">
        <v>0</v>
      </c>
      <c r="Q157" s="13">
        <f t="shared" si="354"/>
        <v>0</v>
      </c>
      <c r="R157" s="43">
        <f t="shared" si="290"/>
        <v>0</v>
      </c>
      <c r="S157" s="13">
        <f ca="1">'13年1-9支出明细'!K152/9*12</f>
        <v>0</v>
      </c>
      <c r="T157" s="13">
        <f t="shared" si="355"/>
        <v>0</v>
      </c>
      <c r="U157" s="43">
        <f t="shared" si="291"/>
        <v>0</v>
      </c>
      <c r="V157" s="13">
        <f ca="1">'13年1-9支出明细'!L152/9*12</f>
        <v>0</v>
      </c>
      <c r="W157" s="13">
        <f t="shared" si="356"/>
        <v>0</v>
      </c>
      <c r="X157" s="43">
        <f t="shared" si="292"/>
        <v>0</v>
      </c>
      <c r="Y157" s="13">
        <f ca="1">'13年1-9支出明细'!M152/9*12</f>
        <v>0</v>
      </c>
      <c r="Z157" s="13">
        <f t="shared" si="357"/>
        <v>0</v>
      </c>
      <c r="AA157" s="43">
        <f t="shared" si="293"/>
        <v>0</v>
      </c>
      <c r="AB157" s="13">
        <f ca="1">'13年1-9支出明细'!N152/9*12</f>
        <v>0</v>
      </c>
      <c r="AC157" s="13">
        <f t="shared" si="358"/>
        <v>0</v>
      </c>
      <c r="AD157" s="43">
        <f t="shared" si="294"/>
        <v>0</v>
      </c>
      <c r="AE157" s="13">
        <f ca="1">'13年1-9支出明细'!O152/9*12</f>
        <v>0</v>
      </c>
      <c r="AF157" s="13">
        <f t="shared" si="359"/>
        <v>0</v>
      </c>
      <c r="AG157" s="43">
        <f t="shared" si="295"/>
        <v>0</v>
      </c>
      <c r="AH157" s="13">
        <f ca="1">'13年1-9支出明细'!P152/9*12</f>
        <v>0</v>
      </c>
      <c r="AI157" s="13">
        <f t="shared" si="360"/>
        <v>0</v>
      </c>
      <c r="AJ157" s="43">
        <f t="shared" si="296"/>
        <v>0</v>
      </c>
      <c r="AK157" s="13">
        <f ca="1">'13年1-9支出明细'!Q152/9*12</f>
        <v>0</v>
      </c>
      <c r="AL157" s="13">
        <f t="shared" si="361"/>
        <v>0</v>
      </c>
      <c r="AM157" s="43">
        <f t="shared" si="297"/>
        <v>0</v>
      </c>
      <c r="AN157" s="13">
        <f ca="1">'13年1-9支出明细'!R152/9*12</f>
        <v>0</v>
      </c>
      <c r="AO157" s="13">
        <f t="shared" si="362"/>
        <v>0</v>
      </c>
      <c r="AP157" s="43">
        <f t="shared" si="298"/>
        <v>0</v>
      </c>
      <c r="AQ157" s="13">
        <f ca="1">'13年1-9支出明细'!S152/9*12</f>
        <v>786.66666666666674</v>
      </c>
      <c r="AR157" s="13">
        <f t="shared" si="363"/>
        <v>956.90274661950571</v>
      </c>
      <c r="AS157" s="43">
        <f t="shared" si="299"/>
        <v>1.584901210286976E-4</v>
      </c>
      <c r="AT157" s="12">
        <f t="shared" si="364"/>
        <v>13608.146666666666</v>
      </c>
      <c r="AU157" s="31">
        <f t="shared" si="365"/>
        <v>16552.974053052203</v>
      </c>
      <c r="AV157" s="43">
        <f t="shared" si="300"/>
        <v>1.3035269885715512E-4</v>
      </c>
      <c r="AW157" s="13">
        <f ca="1">'13年1-9支出明细'!U152/9*12</f>
        <v>0</v>
      </c>
      <c r="AX157" s="13">
        <f t="shared" si="366"/>
        <v>0</v>
      </c>
      <c r="AY157" s="43">
        <f t="shared" si="301"/>
        <v>0</v>
      </c>
      <c r="AZ157" s="13">
        <f ca="1">'13年1-9支出明细'!V152/9*12</f>
        <v>0</v>
      </c>
      <c r="BA157" s="13">
        <f t="shared" si="367"/>
        <v>0</v>
      </c>
      <c r="BB157" s="43">
        <f t="shared" si="302"/>
        <v>0</v>
      </c>
      <c r="BC157" s="13">
        <f ca="1">'13年1-9支出明细'!W152/9*12</f>
        <v>0</v>
      </c>
      <c r="BD157" s="13">
        <f t="shared" si="368"/>
        <v>0</v>
      </c>
      <c r="BE157" s="43">
        <f t="shared" si="303"/>
        <v>0</v>
      </c>
      <c r="BF157" s="13">
        <f ca="1">'13年1-9支出明细'!X152/9*12</f>
        <v>449.33333333333331</v>
      </c>
      <c r="BG157" s="13">
        <f t="shared" si="369"/>
        <v>546.56987391656503</v>
      </c>
      <c r="BH157" s="43">
        <f t="shared" si="304"/>
        <v>6.6105237694524712E-4</v>
      </c>
      <c r="BI157" s="13">
        <f ca="1">'13年1-9支出明细'!Y152/9*12</f>
        <v>0</v>
      </c>
      <c r="BJ157" s="13">
        <f t="shared" si="370"/>
        <v>0</v>
      </c>
      <c r="BK157" s="43">
        <f t="shared" si="305"/>
        <v>0</v>
      </c>
      <c r="BL157" s="13">
        <f ca="1">'13年1-9支出明细'!Z152/9*12</f>
        <v>7591.4933333333329</v>
      </c>
      <c r="BM157" s="13">
        <f ca="1">Sheet2!EP151+Sheet2!V151</f>
        <v>5567.32</v>
      </c>
      <c r="BN157" s="13">
        <f t="shared" si="371"/>
        <v>9234.3061291656777</v>
      </c>
      <c r="BO157" s="43">
        <f t="shared" si="306"/>
        <v>8.5838304803955662E-5</v>
      </c>
      <c r="BP157" s="13">
        <f ca="1">'13年1-9支出明细'!AB152/9*12</f>
        <v>6223.0933333333332</v>
      </c>
      <c r="BQ157" s="13">
        <f t="shared" si="372"/>
        <v>7569.7819107663572</v>
      </c>
      <c r="BR157" s="43">
        <f t="shared" si="307"/>
        <v>1.3729304793555067E-3</v>
      </c>
      <c r="BS157" s="13">
        <f ca="1">'13年1-9支出明细'!AC152/9*12</f>
        <v>1200</v>
      </c>
      <c r="BT157" s="13">
        <f t="shared" si="373"/>
        <v>1459.6821558602628</v>
      </c>
      <c r="BU157" s="43">
        <f t="shared" si="308"/>
        <v>1.0698323179297255E-3</v>
      </c>
      <c r="BV157" s="12">
        <f t="shared" si="411"/>
        <v>0</v>
      </c>
      <c r="BW157" s="30">
        <f t="shared" si="374"/>
        <v>0</v>
      </c>
      <c r="BX157" s="43">
        <f t="shared" si="309"/>
        <v>0</v>
      </c>
      <c r="BY157" s="13">
        <f ca="1">'13年1-9支出明细'!AE152/9*12</f>
        <v>0</v>
      </c>
      <c r="BZ157" s="13">
        <f t="shared" si="375"/>
        <v>0</v>
      </c>
      <c r="CA157" s="43">
        <f t="shared" si="310"/>
        <v>0</v>
      </c>
      <c r="CB157" s="13">
        <f ca="1">'13年1-9支出明细'!AF152/9*12</f>
        <v>0</v>
      </c>
      <c r="CC157" s="13">
        <f ca="1">Sheet2!BP151+Sheet2!ET151</f>
        <v>0</v>
      </c>
      <c r="CD157" s="13">
        <f t="shared" si="376"/>
        <v>0</v>
      </c>
      <c r="CE157" s="43">
        <f t="shared" si="311"/>
        <v>0</v>
      </c>
      <c r="CF157" s="12">
        <f t="shared" si="415"/>
        <v>27128.266666666666</v>
      </c>
      <c r="CG157" s="30">
        <f t="shared" si="377"/>
        <v>32998.872310626757</v>
      </c>
      <c r="CH157" s="43">
        <f t="shared" si="313"/>
        <v>2.7953347707255149E-4</v>
      </c>
      <c r="CI157" s="13">
        <f ca="1">'13年1-9支出明细'!AI152/9*12</f>
        <v>0</v>
      </c>
      <c r="CJ157" s="13">
        <f t="shared" si="378"/>
        <v>0</v>
      </c>
      <c r="CK157" s="43">
        <f t="shared" si="314"/>
        <v>0</v>
      </c>
      <c r="CL157" s="13">
        <f ca="1">'13年1-9支出明细'!AJ152/9*12</f>
        <v>0</v>
      </c>
      <c r="CM157" s="13">
        <f t="shared" si="379"/>
        <v>0</v>
      </c>
      <c r="CN157" s="43">
        <f t="shared" si="315"/>
        <v>0</v>
      </c>
      <c r="CO157" s="13">
        <f ca="1">'13年1-9支出明细'!AK152/9*12</f>
        <v>0</v>
      </c>
      <c r="CP157" s="13">
        <f t="shared" si="380"/>
        <v>0</v>
      </c>
      <c r="CQ157" s="43">
        <f t="shared" si="316"/>
        <v>0</v>
      </c>
      <c r="CR157" s="13">
        <f ca="1">'13年1-9支出明细'!AL152/9*12</f>
        <v>0</v>
      </c>
      <c r="CS157" s="13">
        <f t="shared" si="381"/>
        <v>0</v>
      </c>
      <c r="CT157" s="43">
        <f t="shared" si="317"/>
        <v>0</v>
      </c>
      <c r="CU157" s="13">
        <f ca="1">'13年1-9支出明细'!AM152/9*12</f>
        <v>0</v>
      </c>
      <c r="CV157" s="13">
        <f t="shared" si="382"/>
        <v>0</v>
      </c>
      <c r="CW157" s="43">
        <f t="shared" si="318"/>
        <v>0</v>
      </c>
      <c r="CX157" s="13">
        <f ca="1">'13年1-9支出明细'!AN152/9*12</f>
        <v>0</v>
      </c>
      <c r="CY157" s="13">
        <f t="shared" si="383"/>
        <v>0</v>
      </c>
      <c r="CZ157" s="14">
        <f t="shared" si="416"/>
        <v>0</v>
      </c>
      <c r="DA157" s="43">
        <f t="shared" si="320"/>
        <v>0</v>
      </c>
      <c r="DB157" s="13">
        <f ca="1">'13年1-9支出明细'!AP152/9*12</f>
        <v>0</v>
      </c>
      <c r="DC157" s="13">
        <f t="shared" si="384"/>
        <v>0</v>
      </c>
      <c r="DD157" s="43">
        <f t="shared" si="321"/>
        <v>0</v>
      </c>
      <c r="DE157" s="13">
        <f ca="1">'13年1-9支出明细'!AQ152/9*12</f>
        <v>0</v>
      </c>
      <c r="DF157" s="13">
        <f t="shared" si="385"/>
        <v>0</v>
      </c>
      <c r="DG157" s="43">
        <f t="shared" si="322"/>
        <v>0</v>
      </c>
      <c r="DH157" s="13">
        <f ca="1">'13年1-9支出明细'!AR152/9*12</f>
        <v>0</v>
      </c>
      <c r="DI157" s="13">
        <f ca="1">Sheet2!DK151+Sheet2!AH151</f>
        <v>0</v>
      </c>
      <c r="DJ157" s="13"/>
      <c r="DK157" s="43">
        <f t="shared" si="323"/>
        <v>0</v>
      </c>
      <c r="DL157" s="13">
        <f ca="1">'13年1-9支出明细'!AT152/9*12</f>
        <v>0</v>
      </c>
      <c r="DM157" s="13">
        <f t="shared" si="386"/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43">
        <f t="shared" si="324"/>
        <v>0</v>
      </c>
      <c r="DV157" s="13">
        <f ca="1">'13年1-9支出明细'!BB152/9*12</f>
        <v>10484.933333333332</v>
      </c>
      <c r="DW157" s="13">
        <f t="shared" si="387"/>
        <v>12753.89174337594</v>
      </c>
      <c r="DX157" s="43">
        <f t="shared" si="325"/>
        <v>4.6349266599788521E-3</v>
      </c>
      <c r="DY157" s="13">
        <f ca="1">'13年1-9支出明细'!BC152/9*12</f>
        <v>0</v>
      </c>
      <c r="DZ157" s="13">
        <f t="shared" si="388"/>
        <v>0</v>
      </c>
      <c r="EA157" s="43">
        <f t="shared" si="326"/>
        <v>0</v>
      </c>
      <c r="EB157" s="13">
        <f ca="1">'13年1-9支出明细'!BD152/9*12</f>
        <v>0</v>
      </c>
      <c r="EC157" s="13">
        <f t="shared" si="389"/>
        <v>0</v>
      </c>
      <c r="ED157" s="43">
        <f t="shared" si="327"/>
        <v>0</v>
      </c>
      <c r="EE157" s="13">
        <f ca="1">'13年1-9支出明细'!BE152/9*12</f>
        <v>0</v>
      </c>
      <c r="EF157" s="13">
        <f t="shared" si="390"/>
        <v>0</v>
      </c>
      <c r="EG157" s="13">
        <v>0</v>
      </c>
      <c r="EH157" s="43">
        <f t="shared" si="328"/>
        <v>0</v>
      </c>
      <c r="EI157" s="13">
        <f ca="1">'13年1-9支出明细'!BG152/9*12</f>
        <v>0</v>
      </c>
      <c r="EJ157" s="13">
        <f t="shared" si="391"/>
        <v>0</v>
      </c>
      <c r="EK157" s="43">
        <f t="shared" si="329"/>
        <v>0</v>
      </c>
      <c r="EL157" s="13">
        <f ca="1">'13年1-9支出明细'!BH152/9*12</f>
        <v>0</v>
      </c>
      <c r="EM157" s="13">
        <f t="shared" si="392"/>
        <v>0</v>
      </c>
      <c r="EN157" s="43">
        <f t="shared" si="330"/>
        <v>0</v>
      </c>
      <c r="EO157" s="13">
        <f ca="1">'13年1-9支出明细'!BI152/9*12</f>
        <v>16566.666666666668</v>
      </c>
      <c r="EP157" s="13">
        <f t="shared" si="393"/>
        <v>20151.723096181962</v>
      </c>
      <c r="EQ157" s="43">
        <f t="shared" si="331"/>
        <v>1.3820274147522672E-2</v>
      </c>
      <c r="ER157" s="13">
        <f ca="1">'13年1-9支出明细'!BJ152/9*12</f>
        <v>0</v>
      </c>
      <c r="ES157" s="13">
        <f t="shared" si="394"/>
        <v>0</v>
      </c>
      <c r="ET157" s="43">
        <f t="shared" si="332"/>
        <v>0</v>
      </c>
      <c r="EU157" s="13">
        <f ca="1">'13年1-9支出明细'!BK152/9*12</f>
        <v>0</v>
      </c>
      <c r="EV157" s="13">
        <f t="shared" si="395"/>
        <v>0</v>
      </c>
      <c r="EW157" s="43">
        <f t="shared" si="333"/>
        <v>0</v>
      </c>
      <c r="EX157" s="13">
        <f ca="1">'13年1-9支出明细'!BL152/9*12</f>
        <v>0</v>
      </c>
      <c r="EY157" s="13">
        <f t="shared" si="396"/>
        <v>0</v>
      </c>
      <c r="EZ157" s="43">
        <f t="shared" si="334"/>
        <v>0</v>
      </c>
      <c r="FA157" s="13">
        <f ca="1">'13年1-9支出明细'!BM152/9*12</f>
        <v>0</v>
      </c>
      <c r="FB157" s="13">
        <f t="shared" si="397"/>
        <v>0</v>
      </c>
      <c r="FC157" s="43">
        <f t="shared" si="335"/>
        <v>0</v>
      </c>
      <c r="FD157" s="13">
        <f ca="1">'13年1-9支出明细'!BN152/9*12</f>
        <v>76.666666666666671</v>
      </c>
      <c r="FE157" s="13">
        <f ca="1">Sheet2!EX151+Sheet2!BF151</f>
        <v>0</v>
      </c>
      <c r="FF157" s="13">
        <f t="shared" si="398"/>
        <v>93.257471068850123</v>
      </c>
      <c r="FG157" s="43">
        <f t="shared" si="336"/>
        <v>5.8649270579021822E-5</v>
      </c>
      <c r="FH157" s="13">
        <f ca="1">'13年1-9支出明细'!BP152/9*12</f>
        <v>0</v>
      </c>
      <c r="FI157" s="13">
        <f t="shared" si="399"/>
        <v>0</v>
      </c>
      <c r="FJ157" s="43">
        <f t="shared" si="337"/>
        <v>0</v>
      </c>
      <c r="FK157" s="13">
        <f ca="1">'13年1-9支出明细'!BQ152/9*12</f>
        <v>0</v>
      </c>
      <c r="FL157" s="13">
        <f t="shared" si="400"/>
        <v>0</v>
      </c>
      <c r="FM157" s="43">
        <f t="shared" si="338"/>
        <v>0</v>
      </c>
      <c r="FN157" s="13">
        <f ca="1">'13年1-9支出明细'!BR152/9*12</f>
        <v>0</v>
      </c>
      <c r="FO157" s="13">
        <f ca="1">Sheet2!FC67+Sheet2!BJ67</f>
        <v>0</v>
      </c>
      <c r="FP157" s="13"/>
      <c r="FQ157" s="43"/>
      <c r="FR157" s="13">
        <f ca="1">'13年1-9支出明细'!BT152/9*12</f>
        <v>0</v>
      </c>
      <c r="FS157" s="13">
        <f t="shared" si="401"/>
        <v>0</v>
      </c>
      <c r="FT157" s="43">
        <f t="shared" si="339"/>
        <v>0</v>
      </c>
      <c r="FU157" s="12">
        <f ca="1">'13年1-9支出明细'!BU152/9*12</f>
        <v>6731.5466666666662</v>
      </c>
      <c r="FV157" s="12">
        <f t="shared" si="402"/>
        <v>8188.2654588949699</v>
      </c>
      <c r="FW157" s="43">
        <f t="shared" si="340"/>
        <v>2.3266050742828731E-4</v>
      </c>
      <c r="FX157" s="12">
        <f ca="1">'13年1-9支出明细'!BV152/9*12</f>
        <v>0</v>
      </c>
      <c r="FY157" s="12">
        <f t="shared" si="403"/>
        <v>0</v>
      </c>
      <c r="FZ157" s="43">
        <f t="shared" si="341"/>
        <v>0</v>
      </c>
      <c r="GA157" s="12">
        <f ca="1">'13年1-9支出明细'!BW152/9*12</f>
        <v>0</v>
      </c>
      <c r="GB157" s="12">
        <f t="shared" si="404"/>
        <v>0</v>
      </c>
      <c r="GC157" s="43">
        <f t="shared" si="342"/>
        <v>0</v>
      </c>
      <c r="GD157" s="12">
        <f ca="1">'13年1-9支出明细'!BX152/9*12</f>
        <v>0</v>
      </c>
      <c r="GE157" s="12">
        <f t="shared" si="405"/>
        <v>0</v>
      </c>
      <c r="GF157" s="43">
        <f t="shared" si="343"/>
        <v>0</v>
      </c>
      <c r="GG157" s="27">
        <f t="shared" si="417"/>
        <v>0</v>
      </c>
      <c r="GH157" s="27">
        <f t="shared" si="406"/>
        <v>0</v>
      </c>
      <c r="GI157" s="43">
        <f t="shared" si="345"/>
        <v>0</v>
      </c>
      <c r="GJ157" s="13">
        <f ca="1">'13年1-9支出明细'!BZ152/9*12</f>
        <v>0</v>
      </c>
      <c r="GK157" s="13">
        <f t="shared" si="407"/>
        <v>0</v>
      </c>
      <c r="GL157" s="43">
        <f t="shared" si="346"/>
        <v>0</v>
      </c>
      <c r="GM157" s="13">
        <f ca="1">'13年1-9支出明细'!CA152/9*12</f>
        <v>0</v>
      </c>
      <c r="GN157" s="13">
        <f t="shared" si="408"/>
        <v>0</v>
      </c>
      <c r="GO157" s="43">
        <f t="shared" si="347"/>
        <v>0</v>
      </c>
      <c r="GP157" s="13">
        <f ca="1">'13年1-9支出明细'!CB152/9*12</f>
        <v>0</v>
      </c>
      <c r="GQ157" s="13"/>
      <c r="GR157" s="40"/>
      <c r="GS157" s="13">
        <f ca="1">'13年1-9支出明细'!CC152/9*12</f>
        <v>0</v>
      </c>
      <c r="GT157" s="13">
        <f t="shared" si="409"/>
        <v>0</v>
      </c>
      <c r="GU157" s="43">
        <f t="shared" si="348"/>
        <v>0</v>
      </c>
      <c r="GV157" s="13">
        <f ca="1">'13年1-9支出明细'!CD152/9*12</f>
        <v>0</v>
      </c>
      <c r="GW157" s="13">
        <f t="shared" si="410"/>
        <v>0</v>
      </c>
      <c r="GX157" s="56">
        <f t="shared" si="349"/>
        <v>0</v>
      </c>
    </row>
    <row r="158" spans="1:206">
      <c r="A158" s="18">
        <v>427</v>
      </c>
      <c r="B158" s="3" t="s">
        <v>629</v>
      </c>
      <c r="C158" s="3" t="s">
        <v>447</v>
      </c>
      <c r="D158" s="12">
        <f t="shared" si="412"/>
        <v>1077975.6366666667</v>
      </c>
      <c r="E158" s="12">
        <f t="shared" si="413"/>
        <v>1058087.3999999999</v>
      </c>
      <c r="F158" s="13">
        <v>623412</v>
      </c>
      <c r="G158" s="26">
        <f t="shared" si="350"/>
        <v>758319.47679096507</v>
      </c>
      <c r="H158" s="40">
        <f t="shared" si="351"/>
        <v>9.1275367299415034E-3</v>
      </c>
      <c r="I158" s="13">
        <v>154140</v>
      </c>
      <c r="J158" s="13">
        <f t="shared" si="352"/>
        <v>187496.17292025071</v>
      </c>
      <c r="K158" s="40">
        <f t="shared" si="288"/>
        <v>4.151919415591618E-3</v>
      </c>
      <c r="L158" s="13">
        <v>280535.40000000002</v>
      </c>
      <c r="M158" s="13">
        <f t="shared" si="353"/>
        <v>341243.76455593435</v>
      </c>
      <c r="N158" s="40">
        <f t="shared" si="289"/>
        <v>9.1275367299415069E-3</v>
      </c>
      <c r="O158" s="13">
        <f ca="1">'13年1-9支出明细'!I153/9*12</f>
        <v>0</v>
      </c>
      <c r="P158" s="13">
        <v>0</v>
      </c>
      <c r="Q158" s="13">
        <f t="shared" si="354"/>
        <v>0</v>
      </c>
      <c r="R158" s="43">
        <f t="shared" si="290"/>
        <v>0</v>
      </c>
      <c r="S158" s="13">
        <f ca="1">'13年1-9支出明细'!K153/9*12</f>
        <v>0</v>
      </c>
      <c r="T158" s="13">
        <f t="shared" si="355"/>
        <v>0</v>
      </c>
      <c r="U158" s="43">
        <f t="shared" si="291"/>
        <v>0</v>
      </c>
      <c r="V158" s="13">
        <f ca="1">'13年1-9支出明细'!L153/9*12</f>
        <v>0</v>
      </c>
      <c r="W158" s="13">
        <f t="shared" si="356"/>
        <v>0</v>
      </c>
      <c r="X158" s="43">
        <f t="shared" si="292"/>
        <v>0</v>
      </c>
      <c r="Y158" s="13">
        <f ca="1">'13年1-9支出明细'!M153/9*12</f>
        <v>0</v>
      </c>
      <c r="Z158" s="13">
        <f t="shared" si="357"/>
        <v>0</v>
      </c>
      <c r="AA158" s="43">
        <f t="shared" si="293"/>
        <v>0</v>
      </c>
      <c r="AB158" s="13">
        <f ca="1">'13年1-9支出明细'!N153/9*12</f>
        <v>0</v>
      </c>
      <c r="AC158" s="13">
        <f t="shared" si="358"/>
        <v>0</v>
      </c>
      <c r="AD158" s="43">
        <f t="shared" si="294"/>
        <v>0</v>
      </c>
      <c r="AE158" s="13">
        <f ca="1">'13年1-9支出明细'!O153/9*12</f>
        <v>0</v>
      </c>
      <c r="AF158" s="13">
        <f t="shared" si="359"/>
        <v>0</v>
      </c>
      <c r="AG158" s="43">
        <f t="shared" si="295"/>
        <v>0</v>
      </c>
      <c r="AH158" s="13">
        <f ca="1">'13年1-9支出明细'!P153/9*12</f>
        <v>0</v>
      </c>
      <c r="AI158" s="13">
        <f t="shared" si="360"/>
        <v>0</v>
      </c>
      <c r="AJ158" s="43">
        <f t="shared" si="296"/>
        <v>0</v>
      </c>
      <c r="AK158" s="13">
        <f ca="1">'13年1-9支出明细'!Q153/9*12</f>
        <v>0</v>
      </c>
      <c r="AL158" s="13">
        <f t="shared" si="361"/>
        <v>0</v>
      </c>
      <c r="AM158" s="43">
        <f t="shared" si="297"/>
        <v>0</v>
      </c>
      <c r="AN158" s="13">
        <f ca="1">'13年1-9支出明细'!R153/9*12</f>
        <v>0</v>
      </c>
      <c r="AO158" s="13">
        <f t="shared" si="362"/>
        <v>0</v>
      </c>
      <c r="AP158" s="43">
        <f t="shared" si="298"/>
        <v>0</v>
      </c>
      <c r="AQ158" s="13">
        <f ca="1">'13年1-9支出明细'!S153/9*12</f>
        <v>0</v>
      </c>
      <c r="AR158" s="13">
        <f t="shared" si="363"/>
        <v>0</v>
      </c>
      <c r="AS158" s="43">
        <f t="shared" si="299"/>
        <v>0</v>
      </c>
      <c r="AT158" s="12">
        <f t="shared" si="364"/>
        <v>9555.2099999999991</v>
      </c>
      <c r="AU158" s="31">
        <f t="shared" si="365"/>
        <v>11622.974610414616</v>
      </c>
      <c r="AV158" s="43">
        <f t="shared" si="300"/>
        <v>9.1529540513982108E-5</v>
      </c>
      <c r="AW158" s="13">
        <f ca="1">'13年1-9支出明细'!U153/9*12</f>
        <v>0</v>
      </c>
      <c r="AX158" s="13">
        <f t="shared" si="366"/>
        <v>0</v>
      </c>
      <c r="AY158" s="43">
        <f t="shared" si="301"/>
        <v>0</v>
      </c>
      <c r="AZ158" s="13">
        <f ca="1">'13年1-9支出明细'!V153/9*12</f>
        <v>0</v>
      </c>
      <c r="BA158" s="13">
        <f t="shared" si="367"/>
        <v>0</v>
      </c>
      <c r="BB158" s="43">
        <f t="shared" si="302"/>
        <v>0</v>
      </c>
      <c r="BC158" s="13">
        <f ca="1">'13年1-9支出明细'!W153/9*12</f>
        <v>0</v>
      </c>
      <c r="BD158" s="13">
        <f t="shared" si="368"/>
        <v>0</v>
      </c>
      <c r="BE158" s="43">
        <f t="shared" si="303"/>
        <v>0</v>
      </c>
      <c r="BF158" s="13">
        <f ca="1">'13年1-9支出明细'!X153/9*12</f>
        <v>429.33333333333337</v>
      </c>
      <c r="BG158" s="13">
        <f t="shared" si="369"/>
        <v>522.24183798556078</v>
      </c>
      <c r="BH158" s="43">
        <f t="shared" si="304"/>
        <v>6.3162868064204638E-4</v>
      </c>
      <c r="BI158" s="13">
        <f ca="1">'13年1-9支出明细'!Y153/9*12</f>
        <v>80</v>
      </c>
      <c r="BJ158" s="13">
        <f t="shared" si="370"/>
        <v>97.312143724017503</v>
      </c>
      <c r="BK158" s="43">
        <f t="shared" si="305"/>
        <v>3.9574351728092233E-5</v>
      </c>
      <c r="BL158" s="13">
        <f ca="1">'13年1-9支出明细'!Z153/9*12</f>
        <v>820.22666666666669</v>
      </c>
      <c r="BM158" s="13">
        <f ca="1">Sheet2!EP152+Sheet2!V152</f>
        <v>8225.65</v>
      </c>
      <c r="BN158" s="13">
        <f t="shared" si="371"/>
        <v>997.72519091173103</v>
      </c>
      <c r="BO158" s="43">
        <f t="shared" si="306"/>
        <v>9.2744422645433671E-6</v>
      </c>
      <c r="BP158" s="13">
        <f ca="1">'13年1-9支出明细'!AB153/9*12</f>
        <v>7414.4533333333329</v>
      </c>
      <c r="BQ158" s="13">
        <f t="shared" si="372"/>
        <v>9018.9543551044244</v>
      </c>
      <c r="BR158" s="43">
        <f t="shared" si="307"/>
        <v>1.6357667198347821E-3</v>
      </c>
      <c r="BS158" s="13">
        <f ca="1">'13年1-9支出明细'!AC153/9*12</f>
        <v>3200</v>
      </c>
      <c r="BT158" s="13">
        <f t="shared" si="373"/>
        <v>3892.4857489607007</v>
      </c>
      <c r="BU158" s="43">
        <f t="shared" si="308"/>
        <v>2.8528861811459344E-3</v>
      </c>
      <c r="BV158" s="12">
        <f t="shared" si="411"/>
        <v>1217.8666666666666</v>
      </c>
      <c r="BW158" s="30">
        <f t="shared" si="374"/>
        <v>1481.4152012919596</v>
      </c>
      <c r="BX158" s="43">
        <f t="shared" si="309"/>
        <v>4.5537656656656338E-6</v>
      </c>
      <c r="BY158" s="13">
        <f ca="1">'13年1-9支出明细'!AE153/9*12</f>
        <v>1217.8666666666666</v>
      </c>
      <c r="BZ158" s="13">
        <f t="shared" si="375"/>
        <v>1481.4152012919599</v>
      </c>
      <c r="CA158" s="43">
        <f t="shared" si="310"/>
        <v>5.2714596965338905E-6</v>
      </c>
      <c r="CB158" s="13">
        <f ca="1">'13年1-9支出明细'!AF153/9*12</f>
        <v>0</v>
      </c>
      <c r="CC158" s="13">
        <f ca="1">Sheet2!BP152+Sheet2!ET152</f>
        <v>0</v>
      </c>
      <c r="CD158" s="13">
        <f t="shared" si="376"/>
        <v>0</v>
      </c>
      <c r="CE158" s="43">
        <f t="shared" si="311"/>
        <v>0</v>
      </c>
      <c r="CF158" s="12">
        <f t="shared" si="415"/>
        <v>316.66666666666663</v>
      </c>
      <c r="CG158" s="30">
        <f t="shared" si="377"/>
        <v>385.19390224090267</v>
      </c>
      <c r="CH158" s="43">
        <f t="shared" si="313"/>
        <v>3.2629778929102718E-6</v>
      </c>
      <c r="CI158" s="13">
        <f ca="1">'13年1-9支出明细'!AI153/9*12</f>
        <v>0</v>
      </c>
      <c r="CJ158" s="13">
        <f t="shared" si="378"/>
        <v>0</v>
      </c>
      <c r="CK158" s="43">
        <f t="shared" si="314"/>
        <v>0</v>
      </c>
      <c r="CL158" s="13">
        <f ca="1">'13年1-9支出明细'!AJ153/9*12</f>
        <v>0</v>
      </c>
      <c r="CM158" s="13">
        <f t="shared" si="379"/>
        <v>0</v>
      </c>
      <c r="CN158" s="43">
        <f t="shared" si="315"/>
        <v>0</v>
      </c>
      <c r="CO158" s="13">
        <f ca="1">'13年1-9支出明细'!AK153/9*12</f>
        <v>0</v>
      </c>
      <c r="CP158" s="13">
        <f t="shared" si="380"/>
        <v>0</v>
      </c>
      <c r="CQ158" s="43">
        <f t="shared" si="316"/>
        <v>0</v>
      </c>
      <c r="CR158" s="13">
        <f ca="1">'13年1-9支出明细'!AL153/9*12</f>
        <v>0</v>
      </c>
      <c r="CS158" s="13">
        <f t="shared" si="381"/>
        <v>0</v>
      </c>
      <c r="CT158" s="43">
        <f t="shared" si="317"/>
        <v>0</v>
      </c>
      <c r="CU158" s="13">
        <f ca="1">'13年1-9支出明细'!AM153/9*12</f>
        <v>0</v>
      </c>
      <c r="CV158" s="13">
        <f t="shared" si="382"/>
        <v>0</v>
      </c>
      <c r="CW158" s="43">
        <f t="shared" si="318"/>
        <v>0</v>
      </c>
      <c r="CX158" s="13">
        <f ca="1">'13年1-9支出明细'!AN153/9*12</f>
        <v>0</v>
      </c>
      <c r="CY158" s="13">
        <f t="shared" si="383"/>
        <v>0</v>
      </c>
      <c r="CZ158" s="14">
        <f t="shared" si="416"/>
        <v>0</v>
      </c>
      <c r="DA158" s="43">
        <f t="shared" si="320"/>
        <v>0</v>
      </c>
      <c r="DB158" s="13">
        <f ca="1">'13年1-9支出明细'!AP153/9*12</f>
        <v>0</v>
      </c>
      <c r="DC158" s="13">
        <f t="shared" si="384"/>
        <v>0</v>
      </c>
      <c r="DD158" s="43">
        <f t="shared" si="321"/>
        <v>0</v>
      </c>
      <c r="DE158" s="13">
        <f ca="1">'13年1-9支出明细'!AQ153/9*12</f>
        <v>0</v>
      </c>
      <c r="DF158" s="13">
        <f t="shared" si="385"/>
        <v>0</v>
      </c>
      <c r="DG158" s="43">
        <f t="shared" si="322"/>
        <v>0</v>
      </c>
      <c r="DH158" s="13">
        <f ca="1">'13年1-9支出明细'!AR153/9*12</f>
        <v>0</v>
      </c>
      <c r="DI158" s="13">
        <f ca="1">Sheet2!DK152+Sheet2!AH152</f>
        <v>0</v>
      </c>
      <c r="DJ158" s="13"/>
      <c r="DK158" s="43">
        <f t="shared" si="323"/>
        <v>0</v>
      </c>
      <c r="DL158" s="13">
        <f ca="1">'13年1-9支出明细'!AT153/9*12</f>
        <v>0</v>
      </c>
      <c r="DM158" s="13">
        <f t="shared" si="386"/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43">
        <f t="shared" si="324"/>
        <v>0</v>
      </c>
      <c r="DV158" s="13">
        <f ca="1">'13年1-9支出明细'!BB153/9*12</f>
        <v>266.66666666666663</v>
      </c>
      <c r="DW158" s="13">
        <f t="shared" si="387"/>
        <v>324.37381241339165</v>
      </c>
      <c r="DX158" s="43">
        <f t="shared" si="325"/>
        <v>1.1788157381331566E-4</v>
      </c>
      <c r="DY158" s="13">
        <f ca="1">'13年1-9支出明细'!BC153/9*12</f>
        <v>0</v>
      </c>
      <c r="DZ158" s="13">
        <f t="shared" si="388"/>
        <v>0</v>
      </c>
      <c r="EA158" s="43">
        <f t="shared" si="326"/>
        <v>0</v>
      </c>
      <c r="EB158" s="13">
        <f ca="1">'13年1-9支出明细'!BD153/9*12</f>
        <v>0</v>
      </c>
      <c r="EC158" s="13">
        <f t="shared" si="389"/>
        <v>0</v>
      </c>
      <c r="ED158" s="43">
        <f t="shared" si="327"/>
        <v>0</v>
      </c>
      <c r="EE158" s="13">
        <f ca="1">'13年1-9支出明细'!BE153/9*12</f>
        <v>0</v>
      </c>
      <c r="EF158" s="13">
        <f t="shared" si="390"/>
        <v>0</v>
      </c>
      <c r="EG158" s="13">
        <v>0</v>
      </c>
      <c r="EH158" s="43">
        <f t="shared" si="328"/>
        <v>0</v>
      </c>
      <c r="EI158" s="13">
        <f ca="1">'13年1-9支出明细'!BG153/9*12</f>
        <v>0</v>
      </c>
      <c r="EJ158" s="13">
        <f t="shared" si="391"/>
        <v>0</v>
      </c>
      <c r="EK158" s="43">
        <f t="shared" si="329"/>
        <v>0</v>
      </c>
      <c r="EL158" s="13">
        <f ca="1">'13年1-9支出明细'!BH153/9*12</f>
        <v>0</v>
      </c>
      <c r="EM158" s="13">
        <f t="shared" si="392"/>
        <v>0</v>
      </c>
      <c r="EN158" s="43">
        <f t="shared" si="330"/>
        <v>0</v>
      </c>
      <c r="EO158" s="13">
        <f ca="1">'13年1-9支出明细'!BI153/9*12</f>
        <v>0</v>
      </c>
      <c r="EP158" s="13">
        <f t="shared" si="393"/>
        <v>0</v>
      </c>
      <c r="EQ158" s="43">
        <f t="shared" si="331"/>
        <v>0</v>
      </c>
      <c r="ER158" s="13">
        <f ca="1">'13年1-9支出明细'!BJ153/9*12</f>
        <v>0</v>
      </c>
      <c r="ES158" s="13">
        <f t="shared" si="394"/>
        <v>0</v>
      </c>
      <c r="ET158" s="43">
        <f t="shared" si="332"/>
        <v>0</v>
      </c>
      <c r="EU158" s="13">
        <f ca="1">'13年1-9支出明细'!BK153/9*12</f>
        <v>0</v>
      </c>
      <c r="EV158" s="13">
        <f t="shared" si="395"/>
        <v>0</v>
      </c>
      <c r="EW158" s="43">
        <f t="shared" si="333"/>
        <v>0</v>
      </c>
      <c r="EX158" s="13">
        <f ca="1">'13年1-9支出明细'!BL153/9*12</f>
        <v>0</v>
      </c>
      <c r="EY158" s="13">
        <f t="shared" si="396"/>
        <v>0</v>
      </c>
      <c r="EZ158" s="43">
        <f t="shared" si="334"/>
        <v>0</v>
      </c>
      <c r="FA158" s="13">
        <f ca="1">'13年1-9支出明细'!BM153/9*12</f>
        <v>0</v>
      </c>
      <c r="FB158" s="13">
        <f t="shared" si="397"/>
        <v>0</v>
      </c>
      <c r="FC158" s="43">
        <f t="shared" si="335"/>
        <v>0</v>
      </c>
      <c r="FD158" s="13">
        <f ca="1">'13年1-9支出明细'!BN153/9*12</f>
        <v>50</v>
      </c>
      <c r="FE158" s="13">
        <f ca="1">Sheet2!EX152+Sheet2!BF152</f>
        <v>0</v>
      </c>
      <c r="FF158" s="13">
        <f t="shared" si="398"/>
        <v>60.820089827510941</v>
      </c>
      <c r="FG158" s="43">
        <f t="shared" si="336"/>
        <v>3.8249524290666402E-5</v>
      </c>
      <c r="FH158" s="13">
        <f ca="1">'13年1-9支出明细'!BP153/9*12</f>
        <v>0</v>
      </c>
      <c r="FI158" s="13">
        <f t="shared" si="399"/>
        <v>0</v>
      </c>
      <c r="FJ158" s="43">
        <f t="shared" si="337"/>
        <v>0</v>
      </c>
      <c r="FK158" s="13">
        <f ca="1">'13年1-9支出明细'!BQ153/9*12</f>
        <v>0</v>
      </c>
      <c r="FL158" s="13">
        <f t="shared" si="400"/>
        <v>0</v>
      </c>
      <c r="FM158" s="43">
        <f t="shared" si="338"/>
        <v>0</v>
      </c>
      <c r="FN158" s="13">
        <f ca="1">'13年1-9支出明细'!BR153/9*12</f>
        <v>0</v>
      </c>
      <c r="FO158" s="13">
        <f ca="1">Sheet2!FC68+Sheet2!BJ68</f>
        <v>0</v>
      </c>
      <c r="FP158" s="13"/>
      <c r="FQ158" s="43"/>
      <c r="FR158" s="13">
        <f ca="1">'13年1-9支出明细'!BT153/9*12</f>
        <v>0</v>
      </c>
      <c r="FS158" s="13">
        <f t="shared" si="401"/>
        <v>0</v>
      </c>
      <c r="FT158" s="43">
        <f t="shared" si="339"/>
        <v>0</v>
      </c>
      <c r="FU158" s="12">
        <f ca="1">'13年1-9支出明细'!BU153/9*12</f>
        <v>8798.4933333333356</v>
      </c>
      <c r="FV158" s="12">
        <f t="shared" si="402"/>
        <v>10702.503097601793</v>
      </c>
      <c r="FW158" s="43">
        <f t="shared" si="340"/>
        <v>3.0409978938041043E-4</v>
      </c>
      <c r="FX158" s="12">
        <f ca="1">'13年1-9支出明细'!BV153/9*12</f>
        <v>0</v>
      </c>
      <c r="FY158" s="12">
        <f t="shared" si="403"/>
        <v>0</v>
      </c>
      <c r="FZ158" s="43">
        <f t="shared" si="341"/>
        <v>0</v>
      </c>
      <c r="GA158" s="12">
        <f ca="1">'13年1-9支出明细'!BW153/9*12</f>
        <v>0</v>
      </c>
      <c r="GB158" s="12">
        <f t="shared" si="404"/>
        <v>0</v>
      </c>
      <c r="GC158" s="43">
        <f t="shared" si="342"/>
        <v>0</v>
      </c>
      <c r="GD158" s="12">
        <f ca="1">'13年1-9支出明细'!BX153/9*12</f>
        <v>0</v>
      </c>
      <c r="GE158" s="12">
        <f t="shared" si="405"/>
        <v>0</v>
      </c>
      <c r="GF158" s="43">
        <f t="shared" si="343"/>
        <v>0</v>
      </c>
      <c r="GG158" s="27">
        <f t="shared" si="417"/>
        <v>0</v>
      </c>
      <c r="GH158" s="27">
        <f t="shared" si="406"/>
        <v>0</v>
      </c>
      <c r="GI158" s="43">
        <f t="shared" si="345"/>
        <v>0</v>
      </c>
      <c r="GJ158" s="13">
        <f ca="1">'13年1-9支出明细'!BZ153/9*12</f>
        <v>0</v>
      </c>
      <c r="GK158" s="13">
        <f t="shared" si="407"/>
        <v>0</v>
      </c>
      <c r="GL158" s="43">
        <f t="shared" si="346"/>
        <v>0</v>
      </c>
      <c r="GM158" s="13">
        <f ca="1">'13年1-9支出明细'!CA153/9*12</f>
        <v>0</v>
      </c>
      <c r="GN158" s="13">
        <f t="shared" si="408"/>
        <v>0</v>
      </c>
      <c r="GO158" s="43">
        <f t="shared" si="347"/>
        <v>0</v>
      </c>
      <c r="GP158" s="13">
        <f ca="1">'13年1-9支出明细'!CB153/9*12</f>
        <v>0</v>
      </c>
      <c r="GQ158" s="13"/>
      <c r="GR158" s="40"/>
      <c r="GS158" s="13">
        <f ca="1">'13年1-9支出明细'!CC153/9*12</f>
        <v>0</v>
      </c>
      <c r="GT158" s="13">
        <f t="shared" si="409"/>
        <v>0</v>
      </c>
      <c r="GU158" s="43">
        <f t="shared" si="348"/>
        <v>0</v>
      </c>
      <c r="GV158" s="13">
        <f ca="1">'13年1-9支出明细'!CD153/9*12</f>
        <v>0</v>
      </c>
      <c r="GW158" s="13">
        <f t="shared" si="410"/>
        <v>0</v>
      </c>
      <c r="GX158" s="56">
        <f t="shared" si="349"/>
        <v>0</v>
      </c>
    </row>
    <row r="159" spans="1:206">
      <c r="A159" s="18">
        <v>428</v>
      </c>
      <c r="B159" s="3" t="s">
        <v>630</v>
      </c>
      <c r="C159" s="3" t="s">
        <v>448</v>
      </c>
      <c r="D159" s="12">
        <f t="shared" si="412"/>
        <v>3102569.1966666663</v>
      </c>
      <c r="E159" s="12">
        <f t="shared" si="413"/>
        <v>1439387.0666666667</v>
      </c>
      <c r="F159" s="13">
        <v>529872</v>
      </c>
      <c r="G159" s="26">
        <f t="shared" si="350"/>
        <v>644537.25274165766</v>
      </c>
      <c r="H159" s="40">
        <f t="shared" si="351"/>
        <v>7.7579933369385972E-3</v>
      </c>
      <c r="I159" s="13">
        <v>245206</v>
      </c>
      <c r="J159" s="13">
        <f t="shared" si="352"/>
        <v>298269.018924893</v>
      </c>
      <c r="K159" s="40">
        <f t="shared" si="288"/>
        <v>6.6048757766936448E-3</v>
      </c>
      <c r="L159" s="13">
        <v>238442.4</v>
      </c>
      <c r="M159" s="13">
        <f t="shared" si="353"/>
        <v>290041.76373374596</v>
      </c>
      <c r="N159" s="40">
        <f t="shared" si="289"/>
        <v>7.757993336938598E-3</v>
      </c>
      <c r="O159" s="13">
        <f ca="1">'13年1-9支出明细'!I154/9*12</f>
        <v>134400</v>
      </c>
      <c r="P159" s="13">
        <v>42840</v>
      </c>
      <c r="Q159" s="13">
        <f t="shared" si="354"/>
        <v>163484.40145634941</v>
      </c>
      <c r="R159" s="43">
        <f t="shared" si="290"/>
        <v>2.0131875769549938E-2</v>
      </c>
      <c r="S159" s="13">
        <f ca="1">'13年1-9支出明细'!K154/9*12</f>
        <v>285600</v>
      </c>
      <c r="T159" s="13">
        <f t="shared" si="355"/>
        <v>347404.35309474252</v>
      </c>
      <c r="U159" s="43">
        <f t="shared" si="291"/>
        <v>0.11727263917639785</v>
      </c>
      <c r="V159" s="13">
        <f ca="1">'13年1-9支出明细'!L154/9*12</f>
        <v>0</v>
      </c>
      <c r="W159" s="13">
        <f t="shared" si="356"/>
        <v>0</v>
      </c>
      <c r="X159" s="43">
        <f t="shared" si="292"/>
        <v>0</v>
      </c>
      <c r="Y159" s="13">
        <f ca="1">'13年1-9支出明细'!M154/9*12</f>
        <v>0</v>
      </c>
      <c r="Z159" s="13">
        <f t="shared" si="357"/>
        <v>0</v>
      </c>
      <c r="AA159" s="43">
        <f t="shared" si="293"/>
        <v>0</v>
      </c>
      <c r="AB159" s="13">
        <f ca="1">'13年1-9支出明细'!N154/9*12</f>
        <v>0</v>
      </c>
      <c r="AC159" s="13">
        <f t="shared" si="358"/>
        <v>0</v>
      </c>
      <c r="AD159" s="43">
        <f t="shared" si="294"/>
        <v>0</v>
      </c>
      <c r="AE159" s="13">
        <f ca="1">'13年1-9支出明细'!O154/9*12</f>
        <v>0</v>
      </c>
      <c r="AF159" s="13">
        <f t="shared" si="359"/>
        <v>0</v>
      </c>
      <c r="AG159" s="43">
        <f t="shared" si="295"/>
        <v>0</v>
      </c>
      <c r="AH159" s="13">
        <f ca="1">'13年1-9支出明细'!P154/9*12</f>
        <v>0</v>
      </c>
      <c r="AI159" s="13">
        <f t="shared" si="360"/>
        <v>0</v>
      </c>
      <c r="AJ159" s="43">
        <f t="shared" si="296"/>
        <v>0</v>
      </c>
      <c r="AK159" s="13">
        <f ca="1">'13年1-9支出明细'!Q154/9*12</f>
        <v>0</v>
      </c>
      <c r="AL159" s="13">
        <f t="shared" si="361"/>
        <v>0</v>
      </c>
      <c r="AM159" s="43">
        <f t="shared" si="297"/>
        <v>0</v>
      </c>
      <c r="AN159" s="13">
        <f ca="1">'13年1-9支出明细'!R154/9*12</f>
        <v>0</v>
      </c>
      <c r="AO159" s="13">
        <f t="shared" si="362"/>
        <v>0</v>
      </c>
      <c r="AP159" s="43">
        <f t="shared" si="298"/>
        <v>0</v>
      </c>
      <c r="AQ159" s="13">
        <f ca="1">'13年1-9支出明细'!S154/9*12</f>
        <v>5866.666666666667</v>
      </c>
      <c r="AR159" s="13">
        <f t="shared" si="363"/>
        <v>7136.2238730946183</v>
      </c>
      <c r="AS159" s="43">
        <f t="shared" si="299"/>
        <v>1.1819602246207956E-3</v>
      </c>
      <c r="AT159" s="12">
        <f t="shared" si="364"/>
        <v>15504.903333333334</v>
      </c>
      <c r="AU159" s="31">
        <f t="shared" si="365"/>
        <v>18860.192270004147</v>
      </c>
      <c r="AV159" s="43">
        <f t="shared" si="300"/>
        <v>1.4852176747697955E-4</v>
      </c>
      <c r="AW159" s="13">
        <f ca="1">'13年1-9支出明细'!U154/9*12</f>
        <v>0</v>
      </c>
      <c r="AX159" s="13">
        <f t="shared" si="366"/>
        <v>0</v>
      </c>
      <c r="AY159" s="43">
        <f t="shared" si="301"/>
        <v>0</v>
      </c>
      <c r="AZ159" s="13">
        <f ca="1">'13年1-9支出明细'!V154/9*12</f>
        <v>0</v>
      </c>
      <c r="BA159" s="13">
        <f t="shared" si="367"/>
        <v>0</v>
      </c>
      <c r="BB159" s="43">
        <f t="shared" si="302"/>
        <v>0</v>
      </c>
      <c r="BC159" s="13">
        <f ca="1">'13年1-9支出明细'!W154/9*12</f>
        <v>0</v>
      </c>
      <c r="BD159" s="13">
        <f t="shared" si="368"/>
        <v>0</v>
      </c>
      <c r="BE159" s="43">
        <f t="shared" si="303"/>
        <v>0</v>
      </c>
      <c r="BF159" s="13">
        <f ca="1">'13年1-9支出明细'!X154/9*12</f>
        <v>0</v>
      </c>
      <c r="BG159" s="13">
        <f t="shared" si="369"/>
        <v>0</v>
      </c>
      <c r="BH159" s="43">
        <f t="shared" si="304"/>
        <v>0</v>
      </c>
      <c r="BI159" s="13">
        <f ca="1">'13年1-9支出明细'!Y154/9*12</f>
        <v>0</v>
      </c>
      <c r="BJ159" s="13">
        <f t="shared" si="370"/>
        <v>0</v>
      </c>
      <c r="BK159" s="43">
        <f t="shared" si="305"/>
        <v>0</v>
      </c>
      <c r="BL159" s="13">
        <f ca="1">'13年1-9支出明细'!Z154/9*12</f>
        <v>53.333333333333336</v>
      </c>
      <c r="BM159" s="13">
        <f ca="1">Sheet2!EP153+Sheet2!V153</f>
        <v>15451.57</v>
      </c>
      <c r="BN159" s="13">
        <f t="shared" si="371"/>
        <v>64.874762482678349</v>
      </c>
      <c r="BO159" s="43">
        <f t="shared" si="306"/>
        <v>6.030490605551875E-7</v>
      </c>
      <c r="BP159" s="13">
        <f ca="1">'13年1-9支出明细'!AB154/9*12</f>
        <v>17344.759999999998</v>
      </c>
      <c r="BQ159" s="13">
        <f t="shared" si="372"/>
        <v>21098.197224732372</v>
      </c>
      <c r="BR159" s="43">
        <f t="shared" si="307"/>
        <v>3.8265776175256169E-3</v>
      </c>
      <c r="BS159" s="13">
        <f ca="1">'13年1-9支出明细'!AC154/9*12</f>
        <v>2744</v>
      </c>
      <c r="BT159" s="13">
        <f t="shared" si="373"/>
        <v>3337.8065297338007</v>
      </c>
      <c r="BU159" s="43">
        <f t="shared" si="308"/>
        <v>2.4463499003326387E-3</v>
      </c>
      <c r="BV159" s="12">
        <f t="shared" si="411"/>
        <v>2277</v>
      </c>
      <c r="BW159" s="30">
        <f t="shared" si="374"/>
        <v>2769.7468907448483</v>
      </c>
      <c r="BX159" s="43">
        <f t="shared" si="309"/>
        <v>8.5140062574342969E-6</v>
      </c>
      <c r="BY159" s="13">
        <f ca="1">'13年1-9支出明细'!AE154/9*12</f>
        <v>2277</v>
      </c>
      <c r="BZ159" s="13">
        <f t="shared" si="375"/>
        <v>2769.7468907448483</v>
      </c>
      <c r="CA159" s="43">
        <f t="shared" si="310"/>
        <v>9.8558520875364051E-6</v>
      </c>
      <c r="CB159" s="13">
        <f ca="1">'13年1-9支出明细'!AF154/9*12</f>
        <v>0</v>
      </c>
      <c r="CC159" s="13">
        <f ca="1">Sheet2!BP153+Sheet2!ET153</f>
        <v>0</v>
      </c>
      <c r="CD159" s="13">
        <f t="shared" si="376"/>
        <v>0</v>
      </c>
      <c r="CE159" s="43">
        <f t="shared" si="311"/>
        <v>0</v>
      </c>
      <c r="CF159" s="12">
        <f t="shared" si="415"/>
        <v>1537762.2666666666</v>
      </c>
      <c r="CG159" s="30">
        <f t="shared" si="377"/>
        <v>1870536.7838404702</v>
      </c>
      <c r="CH159" s="43">
        <f t="shared" si="313"/>
        <v>1.5845318781110285E-2</v>
      </c>
      <c r="CI159" s="13">
        <f ca="1">'13年1-9支出明细'!AI154/9*12</f>
        <v>0</v>
      </c>
      <c r="CJ159" s="13">
        <f t="shared" si="378"/>
        <v>0</v>
      </c>
      <c r="CK159" s="43">
        <f t="shared" si="314"/>
        <v>0</v>
      </c>
      <c r="CL159" s="13">
        <f ca="1">'13年1-9支出明细'!AJ154/9*12</f>
        <v>0</v>
      </c>
      <c r="CM159" s="13">
        <f t="shared" si="379"/>
        <v>0</v>
      </c>
      <c r="CN159" s="43">
        <f t="shared" si="315"/>
        <v>0</v>
      </c>
      <c r="CO159" s="13">
        <f ca="1">'13年1-9支出明细'!AK154/9*12</f>
        <v>0</v>
      </c>
      <c r="CP159" s="13">
        <f t="shared" si="380"/>
        <v>0</v>
      </c>
      <c r="CQ159" s="43">
        <f t="shared" si="316"/>
        <v>0</v>
      </c>
      <c r="CR159" s="13">
        <f ca="1">'13年1-9支出明细'!AL154/9*12</f>
        <v>0</v>
      </c>
      <c r="CS159" s="13">
        <f t="shared" si="381"/>
        <v>0</v>
      </c>
      <c r="CT159" s="43">
        <f t="shared" si="317"/>
        <v>0</v>
      </c>
      <c r="CU159" s="13">
        <f ca="1">'13年1-9支出明细'!AM154/9*12</f>
        <v>0</v>
      </c>
      <c r="CV159" s="13">
        <f t="shared" si="382"/>
        <v>0</v>
      </c>
      <c r="CW159" s="43">
        <f t="shared" si="318"/>
        <v>0</v>
      </c>
      <c r="CX159" s="13">
        <f ca="1">'13年1-9支出明细'!AN154/9*12</f>
        <v>0</v>
      </c>
      <c r="CY159" s="13">
        <f t="shared" si="383"/>
        <v>0</v>
      </c>
      <c r="CZ159" s="14">
        <f t="shared" si="416"/>
        <v>953200</v>
      </c>
      <c r="DA159" s="43">
        <f t="shared" si="320"/>
        <v>0</v>
      </c>
      <c r="DB159" s="13">
        <f ca="1">'13年1-9支出明细'!AP154/9*12</f>
        <v>953200</v>
      </c>
      <c r="DC159" s="13">
        <f t="shared" si="384"/>
        <v>1159474.1924716688</v>
      </c>
      <c r="DD159" s="43">
        <f t="shared" si="321"/>
        <v>1</v>
      </c>
      <c r="DE159" s="13">
        <f ca="1">'13年1-9支出明细'!AQ154/9*12</f>
        <v>0</v>
      </c>
      <c r="DF159" s="13">
        <f t="shared" si="385"/>
        <v>0</v>
      </c>
      <c r="DG159" s="43">
        <f t="shared" si="322"/>
        <v>0</v>
      </c>
      <c r="DH159" s="13">
        <f ca="1">'13年1-9支出明细'!AR154/9*12</f>
        <v>0</v>
      </c>
      <c r="DI159" s="13">
        <f ca="1">Sheet2!DK153+Sheet2!AH153</f>
        <v>0</v>
      </c>
      <c r="DJ159" s="13"/>
      <c r="DK159" s="43">
        <f t="shared" si="323"/>
        <v>0</v>
      </c>
      <c r="DL159" s="13">
        <f ca="1">'13年1-9支出明细'!AT154/9*12</f>
        <v>5733.333333333333</v>
      </c>
      <c r="DM159" s="13">
        <f t="shared" si="386"/>
        <v>6974.0369668879221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43">
        <f t="shared" si="324"/>
        <v>3.7929085682077987E-3</v>
      </c>
      <c r="DV159" s="13">
        <f ca="1">'13年1-9支出明细'!BB154/9*12</f>
        <v>1420</v>
      </c>
      <c r="DW159" s="13">
        <f t="shared" si="387"/>
        <v>1727.2905511013109</v>
      </c>
      <c r="DX159" s="43">
        <f t="shared" si="325"/>
        <v>6.2771938055590601E-4</v>
      </c>
      <c r="DY159" s="13">
        <f ca="1">'13年1-9支出明细'!BC154/9*12</f>
        <v>567006.66666666663</v>
      </c>
      <c r="DZ159" s="13">
        <f t="shared" si="388"/>
        <v>689707.92798928451</v>
      </c>
      <c r="EA159" s="43">
        <f t="shared" si="326"/>
        <v>5.0722438261022205E-2</v>
      </c>
      <c r="EB159" s="13">
        <f ca="1">'13年1-9支出明细'!BD154/9*12</f>
        <v>567006.66666666663</v>
      </c>
      <c r="EC159" s="13">
        <f t="shared" si="389"/>
        <v>689707.92798928451</v>
      </c>
      <c r="ED159" s="43">
        <f t="shared" si="327"/>
        <v>7.1633697557274986E-2</v>
      </c>
      <c r="EE159" s="13">
        <f ca="1">'13年1-9支出明细'!BE154/9*12</f>
        <v>0</v>
      </c>
      <c r="EF159" s="13">
        <f t="shared" si="390"/>
        <v>0</v>
      </c>
      <c r="EG159" s="13">
        <v>0</v>
      </c>
      <c r="EH159" s="43">
        <f t="shared" si="328"/>
        <v>0</v>
      </c>
      <c r="EI159" s="13">
        <f ca="1">'13年1-9支出明细'!BG154/9*12</f>
        <v>0</v>
      </c>
      <c r="EJ159" s="13">
        <f t="shared" si="391"/>
        <v>0</v>
      </c>
      <c r="EK159" s="43">
        <f t="shared" si="329"/>
        <v>0</v>
      </c>
      <c r="EL159" s="13">
        <f ca="1">'13年1-9支出明细'!BH154/9*12</f>
        <v>0</v>
      </c>
      <c r="EM159" s="13">
        <f t="shared" si="392"/>
        <v>0</v>
      </c>
      <c r="EN159" s="43">
        <f t="shared" si="330"/>
        <v>0</v>
      </c>
      <c r="EO159" s="13">
        <f ca="1">'13年1-9支出明细'!BI154/9*12</f>
        <v>0</v>
      </c>
      <c r="EP159" s="13">
        <f t="shared" si="393"/>
        <v>0</v>
      </c>
      <c r="EQ159" s="43">
        <f t="shared" si="331"/>
        <v>0</v>
      </c>
      <c r="ER159" s="13">
        <f ca="1">'13年1-9支出明细'!BJ154/9*12</f>
        <v>9433.3333333333321</v>
      </c>
      <c r="ES159" s="13">
        <f t="shared" si="394"/>
        <v>11474.72361412373</v>
      </c>
      <c r="ET159" s="43">
        <f t="shared" si="332"/>
        <v>4.9233464532107757E-3</v>
      </c>
      <c r="EU159" s="13">
        <f ca="1">'13年1-9支出明细'!BK154/9*12</f>
        <v>0</v>
      </c>
      <c r="EV159" s="13">
        <f t="shared" si="395"/>
        <v>0</v>
      </c>
      <c r="EW159" s="43">
        <f t="shared" si="333"/>
        <v>0</v>
      </c>
      <c r="EX159" s="13">
        <f ca="1">'13年1-9支出明细'!BL154/9*12</f>
        <v>0</v>
      </c>
      <c r="EY159" s="13">
        <f t="shared" si="396"/>
        <v>0</v>
      </c>
      <c r="EZ159" s="43">
        <f t="shared" si="334"/>
        <v>0</v>
      </c>
      <c r="FA159" s="13">
        <f ca="1">'13年1-9支出明细'!BM154/9*12</f>
        <v>0</v>
      </c>
      <c r="FB159" s="13">
        <f t="shared" si="397"/>
        <v>0</v>
      </c>
      <c r="FC159" s="43">
        <f t="shared" si="335"/>
        <v>0</v>
      </c>
      <c r="FD159" s="13">
        <f ca="1">'13年1-9支出明细'!BN154/9*12</f>
        <v>968.93333333333339</v>
      </c>
      <c r="FE159" s="13">
        <f ca="1">Sheet2!EX153+Sheet2!BF153</f>
        <v>0</v>
      </c>
      <c r="FF159" s="13">
        <f t="shared" si="398"/>
        <v>1178.6122474040587</v>
      </c>
      <c r="FG159" s="43">
        <f t="shared" si="336"/>
        <v>7.4122478138739399E-4</v>
      </c>
      <c r="FH159" s="13">
        <f ca="1">'13年1-9支出明细'!BP154/9*12</f>
        <v>0</v>
      </c>
      <c r="FI159" s="13">
        <f t="shared" si="399"/>
        <v>0</v>
      </c>
      <c r="FJ159" s="43">
        <f t="shared" si="337"/>
        <v>0</v>
      </c>
      <c r="FK159" s="13">
        <f ca="1">'13年1-9支出明细'!BQ154/9*12</f>
        <v>0</v>
      </c>
      <c r="FL159" s="13">
        <f t="shared" si="400"/>
        <v>0</v>
      </c>
      <c r="FM159" s="43">
        <f t="shared" si="338"/>
        <v>0</v>
      </c>
      <c r="FN159" s="13">
        <f ca="1">'13年1-9支出明细'!BR154/9*12</f>
        <v>0</v>
      </c>
      <c r="FO159" s="13">
        <f ca="1">Sheet2!FC69+Sheet2!BJ69</f>
        <v>0</v>
      </c>
      <c r="FP159" s="13"/>
      <c r="FQ159" s="43"/>
      <c r="FR159" s="13">
        <f ca="1">'13年1-9支出明细'!BT154/9*12</f>
        <v>0</v>
      </c>
      <c r="FS159" s="13">
        <f t="shared" si="401"/>
        <v>0</v>
      </c>
      <c r="FT159" s="43">
        <f t="shared" si="339"/>
        <v>0</v>
      </c>
      <c r="FU159" s="12">
        <f ca="1">'13年1-9支出明细'!BU154/9*12</f>
        <v>85597.96</v>
      </c>
      <c r="FV159" s="12">
        <f t="shared" si="402"/>
        <v>104121.51232503378</v>
      </c>
      <c r="FW159" s="43">
        <f t="shared" si="340"/>
        <v>2.9584976224027132E-3</v>
      </c>
      <c r="FX159" s="12">
        <f ca="1">'13年1-9支出明细'!BV154/9*12</f>
        <v>0</v>
      </c>
      <c r="FY159" s="12">
        <f t="shared" si="403"/>
        <v>0</v>
      </c>
      <c r="FZ159" s="43">
        <f t="shared" si="341"/>
        <v>0</v>
      </c>
      <c r="GA159" s="12">
        <f ca="1">'13年1-9支出明细'!BW154/9*12</f>
        <v>0</v>
      </c>
      <c r="GB159" s="12">
        <f t="shared" si="404"/>
        <v>0</v>
      </c>
      <c r="GC159" s="43">
        <f t="shared" si="342"/>
        <v>0</v>
      </c>
      <c r="GD159" s="12">
        <f ca="1">'13年1-9支出明细'!BX154/9*12</f>
        <v>22040</v>
      </c>
      <c r="GE159" s="12">
        <f t="shared" si="405"/>
        <v>26809.49559596683</v>
      </c>
      <c r="GF159" s="43">
        <f t="shared" si="343"/>
        <v>2.2116722083215714E-3</v>
      </c>
      <c r="GG159" s="27">
        <f t="shared" si="417"/>
        <v>0</v>
      </c>
      <c r="GH159" s="27">
        <f t="shared" si="406"/>
        <v>0</v>
      </c>
      <c r="GI159" s="43">
        <f t="shared" si="345"/>
        <v>0</v>
      </c>
      <c r="GJ159" s="13">
        <f ca="1">'13年1-9支出明细'!BZ154/9*12</f>
        <v>0</v>
      </c>
      <c r="GK159" s="13">
        <f t="shared" si="407"/>
        <v>0</v>
      </c>
      <c r="GL159" s="43">
        <f t="shared" si="346"/>
        <v>0</v>
      </c>
      <c r="GM159" s="13">
        <f ca="1">'13年1-9支出明细'!CA154/9*12</f>
        <v>0</v>
      </c>
      <c r="GN159" s="13">
        <f t="shared" si="408"/>
        <v>0</v>
      </c>
      <c r="GO159" s="43">
        <f t="shared" si="347"/>
        <v>0</v>
      </c>
      <c r="GP159" s="13">
        <f ca="1">'13年1-9支出明细'!CB154/9*12</f>
        <v>0</v>
      </c>
      <c r="GQ159" s="13"/>
      <c r="GR159" s="40"/>
      <c r="GS159" s="13">
        <f ca="1">'13年1-9支出明细'!CC154/9*12</f>
        <v>0</v>
      </c>
      <c r="GT159" s="13">
        <f t="shared" si="409"/>
        <v>0</v>
      </c>
      <c r="GU159" s="43">
        <f t="shared" si="348"/>
        <v>0</v>
      </c>
      <c r="GV159" s="13">
        <f ca="1">'13年1-9支出明细'!CD154/9*12</f>
        <v>0</v>
      </c>
      <c r="GW159" s="13">
        <f t="shared" si="410"/>
        <v>0</v>
      </c>
      <c r="GX159" s="56">
        <f t="shared" si="349"/>
        <v>0</v>
      </c>
    </row>
    <row r="160" spans="1:206">
      <c r="A160" s="18">
        <v>429</v>
      </c>
      <c r="B160" s="3" t="s">
        <v>631</v>
      </c>
      <c r="C160" s="3" t="s">
        <v>449</v>
      </c>
      <c r="D160" s="12">
        <f t="shared" si="412"/>
        <v>337849.82666666672</v>
      </c>
      <c r="E160" s="12">
        <f t="shared" si="413"/>
        <v>333773.46666666667</v>
      </c>
      <c r="F160" s="13">
        <v>191304</v>
      </c>
      <c r="G160" s="26">
        <f t="shared" si="350"/>
        <v>232702.52928724309</v>
      </c>
      <c r="H160" s="40">
        <f t="shared" si="351"/>
        <v>2.8009314652023532E-3</v>
      </c>
      <c r="I160" s="13">
        <v>49716</v>
      </c>
      <c r="J160" s="13">
        <f t="shared" si="352"/>
        <v>60474.631717290678</v>
      </c>
      <c r="K160" s="40">
        <f t="shared" si="288"/>
        <v>1.3391515872943616E-3</v>
      </c>
      <c r="L160" s="13">
        <v>86086.8</v>
      </c>
      <c r="M160" s="13">
        <f t="shared" si="353"/>
        <v>104716.13817925939</v>
      </c>
      <c r="N160" s="40">
        <f t="shared" si="289"/>
        <v>2.8009314652023536E-3</v>
      </c>
      <c r="O160" s="13">
        <f ca="1">'13年1-9支出明细'!I155/9*12</f>
        <v>0</v>
      </c>
      <c r="P160" s="13">
        <v>1000</v>
      </c>
      <c r="Q160" s="13">
        <f t="shared" si="354"/>
        <v>0</v>
      </c>
      <c r="R160" s="43">
        <f t="shared" si="290"/>
        <v>0</v>
      </c>
      <c r="S160" s="13">
        <f ca="1">'13年1-9支出明细'!K155/9*12</f>
        <v>6666.6666666666661</v>
      </c>
      <c r="T160" s="13">
        <f t="shared" si="355"/>
        <v>8109.3453103347929</v>
      </c>
      <c r="U160" s="43">
        <f t="shared" si="291"/>
        <v>2.7374565634079796E-3</v>
      </c>
      <c r="V160" s="13">
        <f ca="1">'13年1-9支出明细'!L155/9*12</f>
        <v>0</v>
      </c>
      <c r="W160" s="13">
        <f t="shared" si="356"/>
        <v>0</v>
      </c>
      <c r="X160" s="43">
        <f t="shared" si="292"/>
        <v>0</v>
      </c>
      <c r="Y160" s="13">
        <f ca="1">'13年1-9支出明细'!M155/9*12</f>
        <v>0</v>
      </c>
      <c r="Z160" s="13">
        <f t="shared" si="357"/>
        <v>0</v>
      </c>
      <c r="AA160" s="43">
        <f t="shared" si="293"/>
        <v>0</v>
      </c>
      <c r="AB160" s="13">
        <f ca="1">'13年1-9支出明细'!N155/9*12</f>
        <v>0</v>
      </c>
      <c r="AC160" s="13">
        <f t="shared" si="358"/>
        <v>0</v>
      </c>
      <c r="AD160" s="43">
        <f t="shared" si="294"/>
        <v>0</v>
      </c>
      <c r="AE160" s="13">
        <f ca="1">'13年1-9支出明细'!O155/9*12</f>
        <v>0</v>
      </c>
      <c r="AF160" s="13">
        <f t="shared" si="359"/>
        <v>0</v>
      </c>
      <c r="AG160" s="43">
        <f t="shared" si="295"/>
        <v>0</v>
      </c>
      <c r="AH160" s="13">
        <f ca="1">'13年1-9支出明细'!P155/9*12</f>
        <v>0</v>
      </c>
      <c r="AI160" s="13">
        <f t="shared" si="360"/>
        <v>0</v>
      </c>
      <c r="AJ160" s="43">
        <f t="shared" si="296"/>
        <v>0</v>
      </c>
      <c r="AK160" s="13">
        <f ca="1">'13年1-9支出明细'!Q155/9*12</f>
        <v>0</v>
      </c>
      <c r="AL160" s="13">
        <f t="shared" si="361"/>
        <v>0</v>
      </c>
      <c r="AM160" s="43">
        <f t="shared" si="297"/>
        <v>0</v>
      </c>
      <c r="AN160" s="13">
        <f ca="1">'13年1-9支出明细'!R155/9*12</f>
        <v>0</v>
      </c>
      <c r="AO160" s="13">
        <f t="shared" si="362"/>
        <v>0</v>
      </c>
      <c r="AP160" s="43">
        <f t="shared" si="298"/>
        <v>0</v>
      </c>
      <c r="AQ160" s="13">
        <f ca="1">'13年1-9支出明细'!S155/9*12</f>
        <v>0</v>
      </c>
      <c r="AR160" s="13">
        <f t="shared" si="363"/>
        <v>0</v>
      </c>
      <c r="AS160" s="43">
        <f t="shared" si="299"/>
        <v>0</v>
      </c>
      <c r="AT160" s="12">
        <f t="shared" si="364"/>
        <v>2833.1333333333332</v>
      </c>
      <c r="AU160" s="31">
        <f t="shared" si="365"/>
        <v>3446.2284765329769</v>
      </c>
      <c r="AV160" s="43">
        <f t="shared" si="300"/>
        <v>2.7138638733721865E-5</v>
      </c>
      <c r="AW160" s="13">
        <f ca="1">'13年1-9支出明细'!U155/9*12</f>
        <v>0</v>
      </c>
      <c r="AX160" s="13">
        <f t="shared" si="366"/>
        <v>0</v>
      </c>
      <c r="AY160" s="43">
        <f t="shared" si="301"/>
        <v>0</v>
      </c>
      <c r="AZ160" s="13">
        <f ca="1">'13年1-9支出明细'!V155/9*12</f>
        <v>0</v>
      </c>
      <c r="BA160" s="13">
        <f t="shared" si="367"/>
        <v>0</v>
      </c>
      <c r="BB160" s="43">
        <f t="shared" si="302"/>
        <v>0</v>
      </c>
      <c r="BC160" s="13">
        <f ca="1">'13年1-9支出明细'!W155/9*12</f>
        <v>0</v>
      </c>
      <c r="BD160" s="13">
        <f t="shared" si="368"/>
        <v>0</v>
      </c>
      <c r="BE160" s="43">
        <f t="shared" si="303"/>
        <v>0</v>
      </c>
      <c r="BF160" s="13">
        <f ca="1">'13年1-9支出明细'!X155/9*12</f>
        <v>328</v>
      </c>
      <c r="BG160" s="13">
        <f t="shared" si="369"/>
        <v>398.97978926847185</v>
      </c>
      <c r="BH160" s="43">
        <f t="shared" si="304"/>
        <v>4.8254861937249499E-4</v>
      </c>
      <c r="BI160" s="13">
        <f ca="1">'13年1-9支出明细'!Y155/9*12</f>
        <v>89.92</v>
      </c>
      <c r="BJ160" s="13">
        <f t="shared" si="370"/>
        <v>109.37884954579569</v>
      </c>
      <c r="BK160" s="43">
        <f t="shared" si="305"/>
        <v>4.4481571342375676E-5</v>
      </c>
      <c r="BL160" s="13">
        <f ca="1">'13年1-9支出明细'!Z155/9*12</f>
        <v>280.77333333333337</v>
      </c>
      <c r="BM160" s="13">
        <f ca="1">Sheet2!EP154+Sheet2!V154</f>
        <v>2134.44</v>
      </c>
      <c r="BN160" s="13">
        <f t="shared" si="371"/>
        <v>341.53318709006021</v>
      </c>
      <c r="BO160" s="43">
        <f t="shared" si="306"/>
        <v>3.1747517792927847E-6</v>
      </c>
      <c r="BP160" s="13">
        <f ca="1">'13年1-9支出明细'!AB155/9*12</f>
        <v>2845.92</v>
      </c>
      <c r="BQ160" s="13">
        <f t="shared" si="372"/>
        <v>3461.7822008381991</v>
      </c>
      <c r="BR160" s="43">
        <f t="shared" si="307"/>
        <v>6.2786304182176663E-4</v>
      </c>
      <c r="BS160" s="13">
        <f ca="1">'13年1-9支出明细'!AC155/9*12</f>
        <v>0</v>
      </c>
      <c r="BT160" s="13">
        <f t="shared" si="373"/>
        <v>0</v>
      </c>
      <c r="BU160" s="43">
        <f t="shared" si="308"/>
        <v>0</v>
      </c>
      <c r="BV160" s="12">
        <f t="shared" si="411"/>
        <v>528.26666666666665</v>
      </c>
      <c r="BW160" s="30">
        <f t="shared" si="374"/>
        <v>642.5845223909289</v>
      </c>
      <c r="BX160" s="43">
        <f t="shared" si="309"/>
        <v>1.9752594227465777E-6</v>
      </c>
      <c r="BY160" s="13">
        <f ca="1">'13年1-9支出明细'!AE155/9*12</f>
        <v>528.26666666666665</v>
      </c>
      <c r="BZ160" s="13">
        <f t="shared" si="375"/>
        <v>642.58452239092901</v>
      </c>
      <c r="CA160" s="43">
        <f t="shared" si="310"/>
        <v>2.2865692268083289E-6</v>
      </c>
      <c r="CB160" s="13">
        <f ca="1">'13年1-9支出明细'!AF155/9*12</f>
        <v>0</v>
      </c>
      <c r="CC160" s="13">
        <f ca="1">Sheet2!BP154+Sheet2!ET154</f>
        <v>0</v>
      </c>
      <c r="CD160" s="13">
        <f t="shared" si="376"/>
        <v>0</v>
      </c>
      <c r="CE160" s="43">
        <f t="shared" si="311"/>
        <v>0</v>
      </c>
      <c r="CF160" s="12">
        <f t="shared" si="415"/>
        <v>0</v>
      </c>
      <c r="CG160" s="30">
        <f t="shared" si="377"/>
        <v>0</v>
      </c>
      <c r="CH160" s="43">
        <f t="shared" si="313"/>
        <v>0</v>
      </c>
      <c r="CI160" s="13">
        <f ca="1">'13年1-9支出明细'!AI155/9*12</f>
        <v>0</v>
      </c>
      <c r="CJ160" s="13">
        <f t="shared" si="378"/>
        <v>0</v>
      </c>
      <c r="CK160" s="43">
        <f t="shared" si="314"/>
        <v>0</v>
      </c>
      <c r="CL160" s="13">
        <f ca="1">'13年1-9支出明细'!AJ155/9*12</f>
        <v>0</v>
      </c>
      <c r="CM160" s="13">
        <f t="shared" si="379"/>
        <v>0</v>
      </c>
      <c r="CN160" s="43">
        <f t="shared" si="315"/>
        <v>0</v>
      </c>
      <c r="CO160" s="13">
        <f ca="1">'13年1-9支出明细'!AK155/9*12</f>
        <v>0</v>
      </c>
      <c r="CP160" s="13">
        <f t="shared" si="380"/>
        <v>0</v>
      </c>
      <c r="CQ160" s="43">
        <f t="shared" si="316"/>
        <v>0</v>
      </c>
      <c r="CR160" s="13">
        <f ca="1">'13年1-9支出明细'!AL155/9*12</f>
        <v>0</v>
      </c>
      <c r="CS160" s="13">
        <f t="shared" si="381"/>
        <v>0</v>
      </c>
      <c r="CT160" s="43">
        <f t="shared" si="317"/>
        <v>0</v>
      </c>
      <c r="CU160" s="13">
        <f ca="1">'13年1-9支出明细'!AM155/9*12</f>
        <v>0</v>
      </c>
      <c r="CV160" s="13">
        <f t="shared" si="382"/>
        <v>0</v>
      </c>
      <c r="CW160" s="43">
        <f t="shared" si="318"/>
        <v>0</v>
      </c>
      <c r="CX160" s="13">
        <f ca="1">'13年1-9支出明细'!AN155/9*12</f>
        <v>0</v>
      </c>
      <c r="CY160" s="13">
        <f t="shared" si="383"/>
        <v>0</v>
      </c>
      <c r="CZ160" s="14">
        <f t="shared" si="416"/>
        <v>0</v>
      </c>
      <c r="DA160" s="43">
        <f t="shared" si="320"/>
        <v>0</v>
      </c>
      <c r="DB160" s="13">
        <f ca="1">'13年1-9支出明细'!AP155/9*12</f>
        <v>0</v>
      </c>
      <c r="DC160" s="13">
        <f t="shared" si="384"/>
        <v>0</v>
      </c>
      <c r="DD160" s="43">
        <f t="shared" si="321"/>
        <v>0</v>
      </c>
      <c r="DE160" s="13">
        <f ca="1">'13年1-9支出明细'!AQ155/9*12</f>
        <v>0</v>
      </c>
      <c r="DF160" s="13">
        <f t="shared" si="385"/>
        <v>0</v>
      </c>
      <c r="DG160" s="43">
        <f t="shared" si="322"/>
        <v>0</v>
      </c>
      <c r="DH160" s="13">
        <f ca="1">'13年1-9支出明细'!AR155/9*12</f>
        <v>0</v>
      </c>
      <c r="DI160" s="13">
        <f ca="1">Sheet2!DK154+Sheet2!AH154</f>
        <v>0</v>
      </c>
      <c r="DJ160" s="13"/>
      <c r="DK160" s="43">
        <f t="shared" si="323"/>
        <v>0</v>
      </c>
      <c r="DL160" s="13">
        <f ca="1">'13年1-9支出明细'!AT155/9*12</f>
        <v>0</v>
      </c>
      <c r="DM160" s="13">
        <f t="shared" si="386"/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43">
        <f t="shared" si="324"/>
        <v>0</v>
      </c>
      <c r="DV160" s="13">
        <f ca="1">'13年1-9支出明细'!BB155/9*12</f>
        <v>0</v>
      </c>
      <c r="DW160" s="13">
        <f t="shared" si="387"/>
        <v>0</v>
      </c>
      <c r="DX160" s="43">
        <f t="shared" si="325"/>
        <v>0</v>
      </c>
      <c r="DY160" s="13">
        <f ca="1">'13年1-9支出明细'!BC155/9*12</f>
        <v>0</v>
      </c>
      <c r="DZ160" s="13">
        <f t="shared" si="388"/>
        <v>0</v>
      </c>
      <c r="EA160" s="43">
        <f t="shared" si="326"/>
        <v>0</v>
      </c>
      <c r="EB160" s="13">
        <f ca="1">'13年1-9支出明细'!BD155/9*12</f>
        <v>0</v>
      </c>
      <c r="EC160" s="13">
        <f t="shared" si="389"/>
        <v>0</v>
      </c>
      <c r="ED160" s="43">
        <f t="shared" si="327"/>
        <v>0</v>
      </c>
      <c r="EE160" s="13">
        <f ca="1">'13年1-9支出明细'!BE155/9*12</f>
        <v>0</v>
      </c>
      <c r="EF160" s="13">
        <f t="shared" si="390"/>
        <v>0</v>
      </c>
      <c r="EG160" s="13">
        <v>0</v>
      </c>
      <c r="EH160" s="43">
        <f t="shared" si="328"/>
        <v>0</v>
      </c>
      <c r="EI160" s="13">
        <f ca="1">'13年1-9支出明细'!BG155/9*12</f>
        <v>0</v>
      </c>
      <c r="EJ160" s="13">
        <f t="shared" si="391"/>
        <v>0</v>
      </c>
      <c r="EK160" s="43">
        <f t="shared" si="329"/>
        <v>0</v>
      </c>
      <c r="EL160" s="13">
        <f ca="1">'13年1-9支出明细'!BH155/9*12</f>
        <v>0</v>
      </c>
      <c r="EM160" s="13">
        <f t="shared" si="392"/>
        <v>0</v>
      </c>
      <c r="EN160" s="43">
        <f t="shared" si="330"/>
        <v>0</v>
      </c>
      <c r="EO160" s="13">
        <f ca="1">'13年1-9支出明细'!BI155/9*12</f>
        <v>0</v>
      </c>
      <c r="EP160" s="13">
        <f t="shared" si="393"/>
        <v>0</v>
      </c>
      <c r="EQ160" s="43">
        <f t="shared" si="331"/>
        <v>0</v>
      </c>
      <c r="ER160" s="13">
        <f ca="1">'13年1-9支出明细'!BJ155/9*12</f>
        <v>0</v>
      </c>
      <c r="ES160" s="13">
        <f t="shared" si="394"/>
        <v>0</v>
      </c>
      <c r="ET160" s="43">
        <f t="shared" si="332"/>
        <v>0</v>
      </c>
      <c r="EU160" s="13">
        <f ca="1">'13年1-9支出明细'!BK155/9*12</f>
        <v>0</v>
      </c>
      <c r="EV160" s="13">
        <f t="shared" si="395"/>
        <v>0</v>
      </c>
      <c r="EW160" s="43">
        <f t="shared" si="333"/>
        <v>0</v>
      </c>
      <c r="EX160" s="13">
        <f ca="1">'13年1-9支出明细'!BL155/9*12</f>
        <v>0</v>
      </c>
      <c r="EY160" s="13">
        <f t="shared" si="396"/>
        <v>0</v>
      </c>
      <c r="EZ160" s="43">
        <f t="shared" si="334"/>
        <v>0</v>
      </c>
      <c r="FA160" s="13">
        <f ca="1">'13年1-9支出明细'!BM155/9*12</f>
        <v>0</v>
      </c>
      <c r="FB160" s="13">
        <f t="shared" si="397"/>
        <v>0</v>
      </c>
      <c r="FC160" s="43">
        <f t="shared" si="335"/>
        <v>0</v>
      </c>
      <c r="FD160" s="13">
        <f ca="1">'13年1-9支出明细'!BN155/9*12</f>
        <v>0</v>
      </c>
      <c r="FE160" s="13">
        <f ca="1">Sheet2!EX154+Sheet2!BF154</f>
        <v>0</v>
      </c>
      <c r="FF160" s="13">
        <f t="shared" si="398"/>
        <v>0</v>
      </c>
      <c r="FG160" s="43">
        <f t="shared" si="336"/>
        <v>0</v>
      </c>
      <c r="FH160" s="13">
        <f ca="1">'13年1-9支出明细'!BP155/9*12</f>
        <v>0</v>
      </c>
      <c r="FI160" s="13">
        <f t="shared" si="399"/>
        <v>0</v>
      </c>
      <c r="FJ160" s="43">
        <f t="shared" si="337"/>
        <v>0</v>
      </c>
      <c r="FK160" s="13">
        <f ca="1">'13年1-9支出明细'!BQ155/9*12</f>
        <v>0</v>
      </c>
      <c r="FL160" s="13">
        <f t="shared" si="400"/>
        <v>0</v>
      </c>
      <c r="FM160" s="43">
        <f t="shared" si="338"/>
        <v>0</v>
      </c>
      <c r="FN160" s="13">
        <f ca="1">'13年1-9支出明细'!BR155/9*12</f>
        <v>0</v>
      </c>
      <c r="FO160" s="13">
        <f ca="1">Sheet2!FC70+Sheet2!BJ70</f>
        <v>0</v>
      </c>
      <c r="FP160" s="13"/>
      <c r="FQ160" s="43"/>
      <c r="FR160" s="13">
        <f ca="1">'13年1-9支出明细'!BT155/9*12</f>
        <v>0</v>
      </c>
      <c r="FS160" s="13">
        <f t="shared" si="401"/>
        <v>0</v>
      </c>
      <c r="FT160" s="43">
        <f t="shared" si="339"/>
        <v>0</v>
      </c>
      <c r="FU160" s="12">
        <f ca="1">'13年1-9支出明细'!BU155/9*12</f>
        <v>714.96</v>
      </c>
      <c r="FV160" s="12">
        <f t="shared" si="402"/>
        <v>869.67862846154446</v>
      </c>
      <c r="FW160" s="43">
        <f t="shared" si="340"/>
        <v>2.4710956430656102E-5</v>
      </c>
      <c r="FX160" s="12">
        <f ca="1">'13年1-9支出明细'!BV155/9*12</f>
        <v>0</v>
      </c>
      <c r="FY160" s="12">
        <f t="shared" si="403"/>
        <v>0</v>
      </c>
      <c r="FZ160" s="43">
        <f t="shared" si="341"/>
        <v>0</v>
      </c>
      <c r="GA160" s="12">
        <f ca="1">'13年1-9支出明细'!BW155/9*12</f>
        <v>0</v>
      </c>
      <c r="GB160" s="12">
        <f t="shared" si="404"/>
        <v>0</v>
      </c>
      <c r="GC160" s="43">
        <f t="shared" si="342"/>
        <v>0</v>
      </c>
      <c r="GD160" s="12">
        <f ca="1">'13年1-9支出明细'!BX155/9*12</f>
        <v>0</v>
      </c>
      <c r="GE160" s="12">
        <f t="shared" si="405"/>
        <v>0</v>
      </c>
      <c r="GF160" s="43">
        <f t="shared" si="343"/>
        <v>0</v>
      </c>
      <c r="GG160" s="27">
        <f t="shared" si="417"/>
        <v>0</v>
      </c>
      <c r="GH160" s="27">
        <f t="shared" si="406"/>
        <v>0</v>
      </c>
      <c r="GI160" s="43">
        <f t="shared" si="345"/>
        <v>0</v>
      </c>
      <c r="GJ160" s="13">
        <f ca="1">'13年1-9支出明细'!BZ155/9*12</f>
        <v>0</v>
      </c>
      <c r="GK160" s="13">
        <f t="shared" si="407"/>
        <v>0</v>
      </c>
      <c r="GL160" s="43">
        <f t="shared" si="346"/>
        <v>0</v>
      </c>
      <c r="GM160" s="13">
        <f ca="1">'13年1-9支出明细'!CA155/9*12</f>
        <v>0</v>
      </c>
      <c r="GN160" s="13">
        <f t="shared" si="408"/>
        <v>0</v>
      </c>
      <c r="GO160" s="43">
        <f t="shared" si="347"/>
        <v>0</v>
      </c>
      <c r="GP160" s="13">
        <f ca="1">'13年1-9支出明细'!CB155/9*12</f>
        <v>0</v>
      </c>
      <c r="GQ160" s="13"/>
      <c r="GR160" s="40"/>
      <c r="GS160" s="13">
        <f ca="1">'13年1-9支出明细'!CC155/9*12</f>
        <v>0</v>
      </c>
      <c r="GT160" s="13">
        <f t="shared" si="409"/>
        <v>0</v>
      </c>
      <c r="GU160" s="43">
        <f t="shared" si="348"/>
        <v>0</v>
      </c>
      <c r="GV160" s="13">
        <f ca="1">'13年1-9支出明细'!CD155/9*12</f>
        <v>0</v>
      </c>
      <c r="GW160" s="13">
        <f t="shared" si="410"/>
        <v>0</v>
      </c>
      <c r="GX160" s="56">
        <f t="shared" si="349"/>
        <v>0</v>
      </c>
    </row>
    <row r="161" spans="1:206">
      <c r="A161" s="18">
        <v>430</v>
      </c>
      <c r="B161" s="3" t="s">
        <v>632</v>
      </c>
      <c r="C161" s="3" t="s">
        <v>450</v>
      </c>
      <c r="D161" s="12">
        <f t="shared" si="412"/>
        <v>821268.53666666674</v>
      </c>
      <c r="E161" s="12">
        <f t="shared" si="413"/>
        <v>761522.2</v>
      </c>
      <c r="F161" s="13">
        <v>430236</v>
      </c>
      <c r="G161" s="26">
        <f t="shared" si="350"/>
        <v>523339.84334058006</v>
      </c>
      <c r="H161" s="40">
        <f t="shared" si="351"/>
        <v>6.2991968273679571E-3</v>
      </c>
      <c r="I161" s="13">
        <v>134480</v>
      </c>
      <c r="J161" s="13">
        <f t="shared" si="352"/>
        <v>163581.71360007345</v>
      </c>
      <c r="K161" s="40">
        <f t="shared" si="288"/>
        <v>3.622357097500719E-3</v>
      </c>
      <c r="L161" s="13">
        <v>193606.2</v>
      </c>
      <c r="M161" s="13">
        <f t="shared" si="353"/>
        <v>235502.92950326102</v>
      </c>
      <c r="N161" s="40">
        <f t="shared" si="289"/>
        <v>6.2991968273679588E-3</v>
      </c>
      <c r="O161" s="13">
        <f ca="1">'13年1-9支出明细'!I156/9*12</f>
        <v>3200</v>
      </c>
      <c r="P161" s="13">
        <v>0</v>
      </c>
      <c r="Q161" s="13">
        <f t="shared" si="354"/>
        <v>3892.4857489607002</v>
      </c>
      <c r="R161" s="43">
        <f t="shared" si="290"/>
        <v>4.7933037546547472E-4</v>
      </c>
      <c r="S161" s="13">
        <f ca="1">'13年1-9支出明细'!K156/9*12</f>
        <v>0</v>
      </c>
      <c r="T161" s="13">
        <f t="shared" si="355"/>
        <v>0</v>
      </c>
      <c r="U161" s="43">
        <f t="shared" si="291"/>
        <v>0</v>
      </c>
      <c r="V161" s="13">
        <f ca="1">'13年1-9支出明细'!L156/9*12</f>
        <v>0</v>
      </c>
      <c r="W161" s="13">
        <f t="shared" si="356"/>
        <v>0</v>
      </c>
      <c r="X161" s="43">
        <f t="shared" si="292"/>
        <v>0</v>
      </c>
      <c r="Y161" s="13">
        <f ca="1">'13年1-9支出明细'!M156/9*12</f>
        <v>0</v>
      </c>
      <c r="Z161" s="13">
        <f t="shared" si="357"/>
        <v>0</v>
      </c>
      <c r="AA161" s="43">
        <f t="shared" si="293"/>
        <v>0</v>
      </c>
      <c r="AB161" s="13">
        <f ca="1">'13年1-9支出明细'!N156/9*12</f>
        <v>0</v>
      </c>
      <c r="AC161" s="13">
        <f t="shared" si="358"/>
        <v>0</v>
      </c>
      <c r="AD161" s="43">
        <f t="shared" si="294"/>
        <v>0</v>
      </c>
      <c r="AE161" s="13">
        <f ca="1">'13年1-9支出明细'!O156/9*12</f>
        <v>0</v>
      </c>
      <c r="AF161" s="13">
        <f t="shared" si="359"/>
        <v>0</v>
      </c>
      <c r="AG161" s="43">
        <f t="shared" si="295"/>
        <v>0</v>
      </c>
      <c r="AH161" s="13">
        <f ca="1">'13年1-9支出明细'!P156/9*12</f>
        <v>0</v>
      </c>
      <c r="AI161" s="13">
        <f t="shared" si="360"/>
        <v>0</v>
      </c>
      <c r="AJ161" s="43">
        <f t="shared" si="296"/>
        <v>0</v>
      </c>
      <c r="AK161" s="13">
        <f ca="1">'13年1-9支出明细'!Q156/9*12</f>
        <v>0</v>
      </c>
      <c r="AL161" s="13">
        <f t="shared" si="361"/>
        <v>0</v>
      </c>
      <c r="AM161" s="43">
        <f t="shared" si="297"/>
        <v>0</v>
      </c>
      <c r="AN161" s="13">
        <f ca="1">'13年1-9支出明细'!R156/9*12</f>
        <v>0</v>
      </c>
      <c r="AO161" s="13">
        <f t="shared" si="362"/>
        <v>0</v>
      </c>
      <c r="AP161" s="43">
        <f t="shared" si="298"/>
        <v>0</v>
      </c>
      <c r="AQ161" s="13">
        <f ca="1">'13年1-9支出明细'!S156/9*12</f>
        <v>0</v>
      </c>
      <c r="AR161" s="13">
        <f t="shared" si="363"/>
        <v>0</v>
      </c>
      <c r="AS161" s="43">
        <f t="shared" si="299"/>
        <v>0</v>
      </c>
      <c r="AT161" s="12">
        <f t="shared" si="364"/>
        <v>16409.043333333335</v>
      </c>
      <c r="AU161" s="31">
        <f t="shared" si="365"/>
        <v>19959.989790337062</v>
      </c>
      <c r="AV161" s="43">
        <f t="shared" si="300"/>
        <v>1.5718254194036779E-4</v>
      </c>
      <c r="AW161" s="13">
        <f ca="1">'13年1-9支出明细'!U156/9*12</f>
        <v>0</v>
      </c>
      <c r="AX161" s="13">
        <f t="shared" si="366"/>
        <v>0</v>
      </c>
      <c r="AY161" s="43">
        <f t="shared" si="301"/>
        <v>0</v>
      </c>
      <c r="AZ161" s="13">
        <f ca="1">'13年1-9支出明细'!V156/9*12</f>
        <v>0</v>
      </c>
      <c r="BA161" s="13">
        <f t="shared" si="367"/>
        <v>0</v>
      </c>
      <c r="BB161" s="43">
        <f t="shared" si="302"/>
        <v>0</v>
      </c>
      <c r="BC161" s="13">
        <f ca="1">'13年1-9支出明细'!W156/9*12</f>
        <v>0</v>
      </c>
      <c r="BD161" s="13">
        <f t="shared" si="368"/>
        <v>0</v>
      </c>
      <c r="BE161" s="43">
        <f t="shared" si="303"/>
        <v>0</v>
      </c>
      <c r="BF161" s="13">
        <f ca="1">'13年1-9支出明细'!X156/9*12</f>
        <v>281.06666666666672</v>
      </c>
      <c r="BG161" s="13">
        <f t="shared" si="369"/>
        <v>341.88999828371493</v>
      </c>
      <c r="BH161" s="43">
        <f t="shared" si="304"/>
        <v>4.1350101204765024E-4</v>
      </c>
      <c r="BI161" s="13">
        <f ca="1">'13年1-9支出明细'!Y156/9*12</f>
        <v>441.33333333333337</v>
      </c>
      <c r="BJ161" s="13">
        <f t="shared" si="370"/>
        <v>536.83865954416331</v>
      </c>
      <c r="BK161" s="43">
        <f t="shared" si="305"/>
        <v>2.1831850703330885E-4</v>
      </c>
      <c r="BL161" s="13">
        <f ca="1">'13年1-9支出明细'!Z156/9*12</f>
        <v>353.05333333333334</v>
      </c>
      <c r="BM161" s="13">
        <f ca="1">Sheet2!EP155+Sheet2!V155</f>
        <v>15333.59</v>
      </c>
      <c r="BN161" s="13">
        <f t="shared" si="371"/>
        <v>429.45470894470998</v>
      </c>
      <c r="BO161" s="43">
        <f t="shared" si="306"/>
        <v>3.9920340186102021E-6</v>
      </c>
      <c r="BP161" s="13">
        <f ca="1">'13年1-9支出明细'!AB156/9*12</f>
        <v>13958.799999999997</v>
      </c>
      <c r="BQ161" s="13">
        <f t="shared" si="372"/>
        <v>16979.509397685193</v>
      </c>
      <c r="BR161" s="43">
        <f t="shared" si="307"/>
        <v>3.0795716774124622E-3</v>
      </c>
      <c r="BS161" s="13">
        <f ca="1">'13年1-9支出明细'!AC156/9*12</f>
        <v>6487.4400000000005</v>
      </c>
      <c r="BT161" s="13">
        <f t="shared" si="373"/>
        <v>7891.3336710117528</v>
      </c>
      <c r="BU161" s="43">
        <f t="shared" si="308"/>
        <v>5.7837274771916818E-3</v>
      </c>
      <c r="BV161" s="12">
        <f t="shared" si="411"/>
        <v>60.8</v>
      </c>
      <c r="BW161" s="30">
        <f t="shared" si="374"/>
        <v>73.957229230253304</v>
      </c>
      <c r="BX161" s="43">
        <f t="shared" si="309"/>
        <v>2.2733929751954557E-7</v>
      </c>
      <c r="BY161" s="13">
        <f ca="1">'13年1-9支出明细'!AE156/9*12</f>
        <v>60.8</v>
      </c>
      <c r="BZ161" s="13">
        <f t="shared" si="375"/>
        <v>73.957229230253304</v>
      </c>
      <c r="CA161" s="43">
        <f t="shared" si="310"/>
        <v>2.63168997330792E-7</v>
      </c>
      <c r="CB161" s="13">
        <f ca="1">'13年1-9支出明细'!AF156/9*12</f>
        <v>0</v>
      </c>
      <c r="CC161" s="13">
        <f ca="1">Sheet2!BP155+Sheet2!ET155</f>
        <v>0</v>
      </c>
      <c r="CD161" s="13">
        <f t="shared" si="376"/>
        <v>0</v>
      </c>
      <c r="CE161" s="43">
        <f t="shared" si="311"/>
        <v>0</v>
      </c>
      <c r="CF161" s="12">
        <f t="shared" si="415"/>
        <v>18920</v>
      </c>
      <c r="CG161" s="30">
        <f t="shared" si="377"/>
        <v>23014.321990730146</v>
      </c>
      <c r="CH161" s="43">
        <f t="shared" si="313"/>
        <v>1.9495434231746005E-4</v>
      </c>
      <c r="CI161" s="13">
        <f ca="1">'13年1-9支出明细'!AI156/9*12</f>
        <v>0</v>
      </c>
      <c r="CJ161" s="13">
        <f t="shared" si="378"/>
        <v>0</v>
      </c>
      <c r="CK161" s="43">
        <f t="shared" si="314"/>
        <v>0</v>
      </c>
      <c r="CL161" s="13">
        <f ca="1">'13年1-9支出明细'!AJ156/9*12</f>
        <v>0</v>
      </c>
      <c r="CM161" s="13">
        <f t="shared" si="379"/>
        <v>0</v>
      </c>
      <c r="CN161" s="43">
        <f t="shared" si="315"/>
        <v>0</v>
      </c>
      <c r="CO161" s="13">
        <f ca="1">'13年1-9支出明细'!AK156/9*12</f>
        <v>0</v>
      </c>
      <c r="CP161" s="13">
        <f t="shared" si="380"/>
        <v>0</v>
      </c>
      <c r="CQ161" s="43">
        <f t="shared" si="316"/>
        <v>0</v>
      </c>
      <c r="CR161" s="13">
        <f ca="1">'13年1-9支出明细'!AL156/9*12</f>
        <v>0</v>
      </c>
      <c r="CS161" s="13">
        <f t="shared" si="381"/>
        <v>0</v>
      </c>
      <c r="CT161" s="43">
        <f t="shared" si="317"/>
        <v>0</v>
      </c>
      <c r="CU161" s="13">
        <f ca="1">'13年1-9支出明细'!AM156/9*12</f>
        <v>933.33333333333326</v>
      </c>
      <c r="CV161" s="13">
        <f t="shared" si="382"/>
        <v>1135.308343446871</v>
      </c>
      <c r="CW161" s="43">
        <f t="shared" si="318"/>
        <v>1.917422633366331E-3</v>
      </c>
      <c r="CX161" s="13">
        <f ca="1">'13年1-9支出明细'!AN156/9*12</f>
        <v>0</v>
      </c>
      <c r="CY161" s="13">
        <f t="shared" si="383"/>
        <v>0</v>
      </c>
      <c r="CZ161" s="14">
        <f t="shared" si="416"/>
        <v>0</v>
      </c>
      <c r="DA161" s="43">
        <f t="shared" si="320"/>
        <v>0</v>
      </c>
      <c r="DB161" s="13">
        <f ca="1">'13年1-9支出明细'!AP156/9*12</f>
        <v>0</v>
      </c>
      <c r="DC161" s="13">
        <f t="shared" si="384"/>
        <v>0</v>
      </c>
      <c r="DD161" s="43">
        <f t="shared" si="321"/>
        <v>0</v>
      </c>
      <c r="DE161" s="13">
        <f ca="1">'13年1-9支出明细'!AQ156/9*12</f>
        <v>0</v>
      </c>
      <c r="DF161" s="13">
        <f t="shared" si="385"/>
        <v>0</v>
      </c>
      <c r="DG161" s="43">
        <f t="shared" si="322"/>
        <v>0</v>
      </c>
      <c r="DH161" s="13">
        <f ca="1">'13年1-9支出明细'!AR156/9*12</f>
        <v>0</v>
      </c>
      <c r="DI161" s="13">
        <f ca="1">Sheet2!DK155+Sheet2!AH155</f>
        <v>0</v>
      </c>
      <c r="DJ161" s="13"/>
      <c r="DK161" s="43">
        <f t="shared" si="323"/>
        <v>0</v>
      </c>
      <c r="DL161" s="13">
        <f ca="1">'13年1-9支出明细'!AT156/9*12</f>
        <v>0</v>
      </c>
      <c r="DM161" s="13">
        <f t="shared" si="386"/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43">
        <f t="shared" si="324"/>
        <v>0</v>
      </c>
      <c r="DV161" s="13">
        <f ca="1">'13年1-9支出明细'!BB156/9*12</f>
        <v>0</v>
      </c>
      <c r="DW161" s="13">
        <f t="shared" si="387"/>
        <v>0</v>
      </c>
      <c r="DX161" s="43">
        <f t="shared" si="325"/>
        <v>0</v>
      </c>
      <c r="DY161" s="13">
        <f ca="1">'13年1-9支出明细'!BC156/9*12</f>
        <v>0</v>
      </c>
      <c r="DZ161" s="13">
        <f t="shared" si="388"/>
        <v>0</v>
      </c>
      <c r="EA161" s="43">
        <f t="shared" si="326"/>
        <v>0</v>
      </c>
      <c r="EB161" s="13">
        <f ca="1">'13年1-9支出明细'!BD156/9*12</f>
        <v>0</v>
      </c>
      <c r="EC161" s="13">
        <f t="shared" si="389"/>
        <v>0</v>
      </c>
      <c r="ED161" s="43">
        <f t="shared" si="327"/>
        <v>0</v>
      </c>
      <c r="EE161" s="13">
        <f ca="1">'13年1-9支出明细'!BE156/9*12</f>
        <v>0</v>
      </c>
      <c r="EF161" s="13">
        <f t="shared" si="390"/>
        <v>0</v>
      </c>
      <c r="EG161" s="13">
        <v>0</v>
      </c>
      <c r="EH161" s="43">
        <f t="shared" si="328"/>
        <v>0</v>
      </c>
      <c r="EI161" s="13">
        <f ca="1">'13年1-9支出明细'!BG156/9*12</f>
        <v>0</v>
      </c>
      <c r="EJ161" s="13">
        <f t="shared" si="391"/>
        <v>0</v>
      </c>
      <c r="EK161" s="43">
        <f t="shared" si="329"/>
        <v>0</v>
      </c>
      <c r="EL161" s="13">
        <f ca="1">'13年1-9支出明细'!BH156/9*12</f>
        <v>0</v>
      </c>
      <c r="EM161" s="13">
        <f t="shared" si="392"/>
        <v>0</v>
      </c>
      <c r="EN161" s="43">
        <f t="shared" si="330"/>
        <v>0</v>
      </c>
      <c r="EO161" s="13">
        <f ca="1">'13年1-9支出明细'!BI156/9*12</f>
        <v>17600</v>
      </c>
      <c r="EP161" s="13">
        <f t="shared" si="393"/>
        <v>21408.671619283854</v>
      </c>
      <c r="EQ161" s="43">
        <f t="shared" si="331"/>
        <v>1.4682303319702153E-2</v>
      </c>
      <c r="ER161" s="13">
        <f ca="1">'13年1-9支出明细'!BJ156/9*12</f>
        <v>0</v>
      </c>
      <c r="ES161" s="13">
        <f t="shared" si="394"/>
        <v>0</v>
      </c>
      <c r="ET161" s="43">
        <f t="shared" si="332"/>
        <v>0</v>
      </c>
      <c r="EU161" s="13">
        <f ca="1">'13年1-9支出明细'!BK156/9*12</f>
        <v>0</v>
      </c>
      <c r="EV161" s="13">
        <f t="shared" si="395"/>
        <v>0</v>
      </c>
      <c r="EW161" s="43">
        <f t="shared" si="333"/>
        <v>0</v>
      </c>
      <c r="EX161" s="13">
        <f ca="1">'13年1-9支出明细'!BL156/9*12</f>
        <v>0</v>
      </c>
      <c r="EY161" s="13">
        <f t="shared" si="396"/>
        <v>0</v>
      </c>
      <c r="EZ161" s="43">
        <f t="shared" si="334"/>
        <v>0</v>
      </c>
      <c r="FA161" s="13">
        <f ca="1">'13年1-9支出明细'!BM156/9*12</f>
        <v>0</v>
      </c>
      <c r="FB161" s="13">
        <f t="shared" si="397"/>
        <v>0</v>
      </c>
      <c r="FC161" s="43">
        <f t="shared" si="335"/>
        <v>0</v>
      </c>
      <c r="FD161" s="13">
        <f ca="1">'13年1-9支出明细'!BN156/9*12</f>
        <v>386.66666666666663</v>
      </c>
      <c r="FE161" s="13">
        <f ca="1">Sheet2!EX155+Sheet2!BF155</f>
        <v>0</v>
      </c>
      <c r="FF161" s="13">
        <f t="shared" si="398"/>
        <v>470.34202799941789</v>
      </c>
      <c r="FG161" s="43">
        <f t="shared" si="336"/>
        <v>2.9579632118115348E-4</v>
      </c>
      <c r="FH161" s="13">
        <f ca="1">'13年1-9支出明细'!BP156/9*12</f>
        <v>0</v>
      </c>
      <c r="FI161" s="13">
        <f t="shared" si="399"/>
        <v>0</v>
      </c>
      <c r="FJ161" s="43">
        <f t="shared" si="337"/>
        <v>0</v>
      </c>
      <c r="FK161" s="13">
        <f ca="1">'13年1-9支出明细'!BQ156/9*12</f>
        <v>0</v>
      </c>
      <c r="FL161" s="13">
        <f t="shared" si="400"/>
        <v>0</v>
      </c>
      <c r="FM161" s="43">
        <f t="shared" si="338"/>
        <v>0</v>
      </c>
      <c r="FN161" s="13">
        <f ca="1">'13年1-9支出明细'!BR156/9*12</f>
        <v>0</v>
      </c>
      <c r="FO161" s="13">
        <f ca="1">Sheet2!FC71+Sheet2!BJ71</f>
        <v>0</v>
      </c>
      <c r="FP161" s="13"/>
      <c r="FQ161" s="43"/>
      <c r="FR161" s="13">
        <f ca="1">'13年1-9支出明细'!BT156/9*12</f>
        <v>0</v>
      </c>
      <c r="FS161" s="13">
        <f t="shared" si="401"/>
        <v>0</v>
      </c>
      <c r="FT161" s="43">
        <f t="shared" si="339"/>
        <v>0</v>
      </c>
      <c r="FU161" s="12">
        <f ca="1">'13年1-9支出明细'!BU156/9*12</f>
        <v>15663.16</v>
      </c>
      <c r="FV161" s="12">
        <f t="shared" si="402"/>
        <v>19052.695963653525</v>
      </c>
      <c r="FW161" s="43">
        <f t="shared" si="340"/>
        <v>5.4136128500390987E-4</v>
      </c>
      <c r="FX161" s="12">
        <f ca="1">'13年1-9支出明细'!BV156/9*12</f>
        <v>0</v>
      </c>
      <c r="FY161" s="12">
        <f t="shared" si="403"/>
        <v>0</v>
      </c>
      <c r="FZ161" s="43">
        <f t="shared" si="341"/>
        <v>0</v>
      </c>
      <c r="GA161" s="12">
        <f ca="1">'13年1-9支出明细'!BW156/9*12</f>
        <v>0</v>
      </c>
      <c r="GB161" s="12">
        <f t="shared" si="404"/>
        <v>0</v>
      </c>
      <c r="GC161" s="43">
        <f t="shared" si="342"/>
        <v>0</v>
      </c>
      <c r="GD161" s="12">
        <f ca="1">'13年1-9支出明细'!BX156/9*12</f>
        <v>533.33333333333326</v>
      </c>
      <c r="GE161" s="12">
        <f t="shared" si="405"/>
        <v>648.74762482678341</v>
      </c>
      <c r="GF161" s="43">
        <f t="shared" si="343"/>
        <v>5.3518988707116055E-5</v>
      </c>
      <c r="GG161" s="27">
        <f t="shared" si="417"/>
        <v>8160</v>
      </c>
      <c r="GH161" s="27">
        <f t="shared" si="406"/>
        <v>9925.8386598497873</v>
      </c>
      <c r="GI161" s="43">
        <f t="shared" si="345"/>
        <v>4.9635209595621475E-3</v>
      </c>
      <c r="GJ161" s="13">
        <f ca="1">'13年1-9支出明细'!BZ156/9*12</f>
        <v>0</v>
      </c>
      <c r="GK161" s="13">
        <f t="shared" si="407"/>
        <v>0</v>
      </c>
      <c r="GL161" s="43">
        <f t="shared" si="346"/>
        <v>0</v>
      </c>
      <c r="GM161" s="13">
        <f ca="1">'13年1-9支出明细'!CA156/9*12</f>
        <v>8160</v>
      </c>
      <c r="GN161" s="13">
        <f t="shared" si="408"/>
        <v>9925.8386598497855</v>
      </c>
      <c r="GO161" s="43">
        <f t="shared" si="347"/>
        <v>3.1478242979117374E-2</v>
      </c>
      <c r="GP161" s="13">
        <f ca="1">'13年1-9支出明细'!CB156/9*12</f>
        <v>0</v>
      </c>
      <c r="GQ161" s="13"/>
      <c r="GR161" s="40"/>
      <c r="GS161" s="13">
        <f ca="1">'13年1-9支出明细'!CC156/9*12</f>
        <v>0</v>
      </c>
      <c r="GT161" s="13">
        <f t="shared" si="409"/>
        <v>0</v>
      </c>
      <c r="GU161" s="43">
        <f t="shared" si="348"/>
        <v>0</v>
      </c>
      <c r="GV161" s="13">
        <f ca="1">'13年1-9支出明细'!CD156/9*12</f>
        <v>0</v>
      </c>
      <c r="GW161" s="13">
        <f t="shared" si="410"/>
        <v>0</v>
      </c>
      <c r="GX161" s="56">
        <f t="shared" si="349"/>
        <v>0</v>
      </c>
    </row>
    <row r="162" spans="1:206">
      <c r="A162" s="18">
        <v>431</v>
      </c>
      <c r="B162" s="3" t="s">
        <v>633</v>
      </c>
      <c r="C162" s="3" t="s">
        <v>451</v>
      </c>
      <c r="D162" s="12">
        <f t="shared" si="412"/>
        <v>849809.83333333337</v>
      </c>
      <c r="E162" s="12">
        <f t="shared" si="413"/>
        <v>74581.333333333328</v>
      </c>
      <c r="F162" s="13">
        <v>0</v>
      </c>
      <c r="G162" s="26">
        <f t="shared" si="350"/>
        <v>0</v>
      </c>
      <c r="H162" s="40">
        <f t="shared" si="351"/>
        <v>0</v>
      </c>
      <c r="I162" s="13">
        <v>14208</v>
      </c>
      <c r="J162" s="13">
        <f t="shared" si="352"/>
        <v>17282.63672538551</v>
      </c>
      <c r="K162" s="40">
        <f t="shared" si="288"/>
        <v>3.8270709132428774E-4</v>
      </c>
      <c r="L162" s="13">
        <v>0</v>
      </c>
      <c r="M162" s="13">
        <f t="shared" si="353"/>
        <v>0</v>
      </c>
      <c r="N162" s="40">
        <f t="shared" si="289"/>
        <v>0</v>
      </c>
      <c r="O162" s="13">
        <f ca="1">'13年1-9支出明细'!I157/9*12</f>
        <v>0</v>
      </c>
      <c r="P162" s="13">
        <v>9000</v>
      </c>
      <c r="Q162" s="13">
        <f t="shared" si="354"/>
        <v>0</v>
      </c>
      <c r="R162" s="43">
        <f t="shared" si="290"/>
        <v>0</v>
      </c>
      <c r="S162" s="13">
        <f ca="1">'13年1-9支出明细'!K157/9*12</f>
        <v>60000</v>
      </c>
      <c r="T162" s="13">
        <f t="shared" si="355"/>
        <v>72984.107793013129</v>
      </c>
      <c r="U162" s="43">
        <f t="shared" si="291"/>
        <v>2.4637109070671816E-2</v>
      </c>
      <c r="V162" s="13">
        <f ca="1">'13年1-9支出明细'!L157/9*12</f>
        <v>0</v>
      </c>
      <c r="W162" s="13">
        <f t="shared" si="356"/>
        <v>0</v>
      </c>
      <c r="X162" s="43">
        <f t="shared" si="292"/>
        <v>0</v>
      </c>
      <c r="Y162" s="13">
        <f ca="1">'13年1-9支出明细'!M157/9*12</f>
        <v>0</v>
      </c>
      <c r="Z162" s="13">
        <f t="shared" si="357"/>
        <v>0</v>
      </c>
      <c r="AA162" s="43">
        <f t="shared" si="293"/>
        <v>0</v>
      </c>
      <c r="AB162" s="13">
        <f ca="1">'13年1-9支出明细'!N157/9*12</f>
        <v>0</v>
      </c>
      <c r="AC162" s="13">
        <f t="shared" si="358"/>
        <v>0</v>
      </c>
      <c r="AD162" s="43">
        <f t="shared" si="294"/>
        <v>0</v>
      </c>
      <c r="AE162" s="13">
        <f ca="1">'13年1-9支出明细'!O157/9*12</f>
        <v>0</v>
      </c>
      <c r="AF162" s="13">
        <f t="shared" si="359"/>
        <v>0</v>
      </c>
      <c r="AG162" s="43">
        <f t="shared" si="295"/>
        <v>0</v>
      </c>
      <c r="AH162" s="13">
        <f ca="1">'13年1-9支出明细'!P157/9*12</f>
        <v>0</v>
      </c>
      <c r="AI162" s="13">
        <f t="shared" si="360"/>
        <v>0</v>
      </c>
      <c r="AJ162" s="43">
        <f t="shared" si="296"/>
        <v>0</v>
      </c>
      <c r="AK162" s="13">
        <f ca="1">'13年1-9支出明细'!Q157/9*12</f>
        <v>0</v>
      </c>
      <c r="AL162" s="13">
        <f t="shared" si="361"/>
        <v>0</v>
      </c>
      <c r="AM162" s="43">
        <f t="shared" si="297"/>
        <v>0</v>
      </c>
      <c r="AN162" s="13">
        <f ca="1">'13年1-9支出明细'!R157/9*12</f>
        <v>0</v>
      </c>
      <c r="AO162" s="13">
        <f t="shared" si="362"/>
        <v>0</v>
      </c>
      <c r="AP162" s="43">
        <f t="shared" si="298"/>
        <v>0</v>
      </c>
      <c r="AQ162" s="13">
        <f ca="1">'13年1-9支出明细'!S157/9*12</f>
        <v>373.33333333333331</v>
      </c>
      <c r="AR162" s="13">
        <f t="shared" si="363"/>
        <v>454.12333737874843</v>
      </c>
      <c r="AS162" s="43">
        <f t="shared" si="299"/>
        <v>7.5215650657686994E-5</v>
      </c>
      <c r="AT162" s="12">
        <f t="shared" si="364"/>
        <v>41124.526666666672</v>
      </c>
      <c r="AU162" s="31">
        <f t="shared" si="365"/>
        <v>50023.94811961073</v>
      </c>
      <c r="AV162" s="43">
        <f t="shared" si="300"/>
        <v>3.9393263252770008E-4</v>
      </c>
      <c r="AW162" s="13">
        <f ca="1">'13年1-9支出明细'!U157/9*12</f>
        <v>0</v>
      </c>
      <c r="AX162" s="13">
        <f t="shared" si="366"/>
        <v>0</v>
      </c>
      <c r="AY162" s="43">
        <f t="shared" si="301"/>
        <v>0</v>
      </c>
      <c r="AZ162" s="13">
        <f ca="1">'13年1-9支出明细'!V157/9*12</f>
        <v>0</v>
      </c>
      <c r="BA162" s="13">
        <f t="shared" si="367"/>
        <v>0</v>
      </c>
      <c r="BB162" s="43">
        <f t="shared" si="302"/>
        <v>0</v>
      </c>
      <c r="BC162" s="13">
        <f ca="1">'13年1-9支出明细'!W157/9*12</f>
        <v>0</v>
      </c>
      <c r="BD162" s="13">
        <f t="shared" si="368"/>
        <v>0</v>
      </c>
      <c r="BE162" s="43">
        <f t="shared" si="303"/>
        <v>0</v>
      </c>
      <c r="BF162" s="13">
        <f ca="1">'13年1-9支出明细'!X157/9*12</f>
        <v>18938.493333333336</v>
      </c>
      <c r="BG162" s="13">
        <f t="shared" si="369"/>
        <v>23036.817314621017</v>
      </c>
      <c r="BH162" s="43">
        <f t="shared" si="304"/>
        <v>2.7862023814009762E-2</v>
      </c>
      <c r="BI162" s="13">
        <f ca="1">'13年1-9支出明细'!Y157/9*12</f>
        <v>1894.7066666666665</v>
      </c>
      <c r="BJ162" s="13">
        <f t="shared" si="370"/>
        <v>2304.7245932690098</v>
      </c>
      <c r="BK162" s="43">
        <f t="shared" si="305"/>
        <v>9.3727235060284836E-4</v>
      </c>
      <c r="BL162" s="13">
        <f ca="1">'13年1-9支出明细'!Z157/9*12</f>
        <v>16482.826666666668</v>
      </c>
      <c r="BM162" s="13">
        <f ca="1">Sheet2!EP156+Sheet2!V156</f>
        <v>3808.5</v>
      </c>
      <c r="BN162" s="13">
        <f t="shared" si="371"/>
        <v>20049.739969559192</v>
      </c>
      <c r="BO162" s="43">
        <f t="shared" si="306"/>
        <v>1.8637412131176237E-4</v>
      </c>
      <c r="BP162" s="13">
        <f ca="1">'13年1-9支出明细'!AB157/9*12</f>
        <v>7978.7066666666669</v>
      </c>
      <c r="BQ162" s="13">
        <f t="shared" si="372"/>
        <v>9705.3131234805423</v>
      </c>
      <c r="BR162" s="43">
        <f t="shared" si="307"/>
        <v>1.7602515311522958E-3</v>
      </c>
      <c r="BS162" s="13">
        <f ca="1">'13年1-9支出明细'!AC157/9*12</f>
        <v>720</v>
      </c>
      <c r="BT162" s="13">
        <f t="shared" si="373"/>
        <v>875.8092935161576</v>
      </c>
      <c r="BU162" s="43">
        <f t="shared" si="308"/>
        <v>6.4189939075783519E-4</v>
      </c>
      <c r="BV162" s="12">
        <f t="shared" si="411"/>
        <v>0</v>
      </c>
      <c r="BW162" s="30">
        <f t="shared" si="374"/>
        <v>0</v>
      </c>
      <c r="BX162" s="43">
        <f t="shared" si="309"/>
        <v>0</v>
      </c>
      <c r="BY162" s="13">
        <f ca="1">'13年1-9支出明细'!AE157/9*12</f>
        <v>0</v>
      </c>
      <c r="BZ162" s="13">
        <f t="shared" si="375"/>
        <v>0</v>
      </c>
      <c r="CA162" s="43">
        <f t="shared" si="310"/>
        <v>0</v>
      </c>
      <c r="CB162" s="13">
        <f ca="1">'13年1-9支出明细'!AF157/9*12</f>
        <v>0</v>
      </c>
      <c r="CC162" s="13">
        <f ca="1">Sheet2!BP156+Sheet2!ET156</f>
        <v>0</v>
      </c>
      <c r="CD162" s="13">
        <f t="shared" si="376"/>
        <v>0</v>
      </c>
      <c r="CE162" s="43">
        <f t="shared" si="311"/>
        <v>0</v>
      </c>
      <c r="CF162" s="12">
        <f t="shared" si="415"/>
        <v>723832.26666666672</v>
      </c>
      <c r="CG162" s="30">
        <f t="shared" si="377"/>
        <v>880470.86957435065</v>
      </c>
      <c r="CH162" s="43">
        <f t="shared" si="313"/>
        <v>7.4584695293951567E-3</v>
      </c>
      <c r="CI162" s="13">
        <f ca="1">'13年1-9支出明细'!AI157/9*12</f>
        <v>0</v>
      </c>
      <c r="CJ162" s="13">
        <f t="shared" si="378"/>
        <v>0</v>
      </c>
      <c r="CK162" s="43">
        <f t="shared" si="314"/>
        <v>0</v>
      </c>
      <c r="CL162" s="13">
        <f ca="1">'13年1-9支出明细'!AJ157/9*12</f>
        <v>0</v>
      </c>
      <c r="CM162" s="13">
        <f t="shared" si="379"/>
        <v>0</v>
      </c>
      <c r="CN162" s="43">
        <f t="shared" si="315"/>
        <v>0</v>
      </c>
      <c r="CO162" s="13">
        <f ca="1">'13年1-9支出明细'!AK157/9*12</f>
        <v>0</v>
      </c>
      <c r="CP162" s="13">
        <f t="shared" si="380"/>
        <v>0</v>
      </c>
      <c r="CQ162" s="43">
        <f t="shared" si="316"/>
        <v>0</v>
      </c>
      <c r="CR162" s="13">
        <f ca="1">'13年1-9支出明细'!AL157/9*12</f>
        <v>0</v>
      </c>
      <c r="CS162" s="13">
        <f t="shared" si="381"/>
        <v>0</v>
      </c>
      <c r="CT162" s="43">
        <f t="shared" si="317"/>
        <v>0</v>
      </c>
      <c r="CU162" s="13">
        <f ca="1">'13年1-9支出明细'!AM157/9*12</f>
        <v>0</v>
      </c>
      <c r="CV162" s="13">
        <f t="shared" si="382"/>
        <v>0</v>
      </c>
      <c r="CW162" s="43">
        <f t="shared" si="318"/>
        <v>0</v>
      </c>
      <c r="CX162" s="13">
        <f ca="1">'13年1-9支出明细'!AN157/9*12</f>
        <v>0</v>
      </c>
      <c r="CY162" s="13">
        <f t="shared" si="383"/>
        <v>0</v>
      </c>
      <c r="CZ162" s="14">
        <f t="shared" si="416"/>
        <v>720000</v>
      </c>
      <c r="DA162" s="43">
        <f t="shared" si="320"/>
        <v>0</v>
      </c>
      <c r="DB162" s="13">
        <f ca="1">'13年1-9支出明细'!AP157/9*12</f>
        <v>0</v>
      </c>
      <c r="DC162" s="13">
        <f t="shared" si="384"/>
        <v>0</v>
      </c>
      <c r="DD162" s="43">
        <f t="shared" si="321"/>
        <v>0</v>
      </c>
      <c r="DE162" s="13">
        <f ca="1">'13年1-9支出明细'!AQ157/9*12</f>
        <v>720000</v>
      </c>
      <c r="DF162" s="13">
        <f t="shared" si="385"/>
        <v>875809.29351615778</v>
      </c>
      <c r="DG162" s="43">
        <f t="shared" si="322"/>
        <v>0.16789576471274084</v>
      </c>
      <c r="DH162" s="13">
        <f ca="1">'13年1-9支出明细'!AR157/9*12</f>
        <v>0</v>
      </c>
      <c r="DI162" s="13">
        <f ca="1">Sheet2!DK156+Sheet2!AH156</f>
        <v>0</v>
      </c>
      <c r="DJ162" s="13"/>
      <c r="DK162" s="43">
        <f t="shared" si="323"/>
        <v>0</v>
      </c>
      <c r="DL162" s="13">
        <f ca="1">'13年1-9支出明细'!AT157/9*12</f>
        <v>0</v>
      </c>
      <c r="DM162" s="13">
        <f t="shared" si="386"/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43">
        <f t="shared" si="324"/>
        <v>0</v>
      </c>
      <c r="DV162" s="13">
        <f ca="1">'13年1-9支出明细'!BB157/9*12</f>
        <v>1333.3333333333335</v>
      </c>
      <c r="DW162" s="13">
        <f t="shared" si="387"/>
        <v>1621.8690620669588</v>
      </c>
      <c r="DX162" s="43">
        <f t="shared" si="325"/>
        <v>5.8940786906657848E-4</v>
      </c>
      <c r="DY162" s="13">
        <f ca="1">'13年1-9支出明细'!BC157/9*12</f>
        <v>0</v>
      </c>
      <c r="DZ162" s="13">
        <f t="shared" si="388"/>
        <v>0</v>
      </c>
      <c r="EA162" s="43">
        <f t="shared" si="326"/>
        <v>0</v>
      </c>
      <c r="EB162" s="13">
        <f ca="1">'13年1-9支出明细'!BD157/9*12</f>
        <v>0</v>
      </c>
      <c r="EC162" s="13">
        <f t="shared" si="389"/>
        <v>0</v>
      </c>
      <c r="ED162" s="43">
        <f t="shared" si="327"/>
        <v>0</v>
      </c>
      <c r="EE162" s="13">
        <f ca="1">'13年1-9支出明细'!BE157/9*12</f>
        <v>0</v>
      </c>
      <c r="EF162" s="13">
        <f t="shared" si="390"/>
        <v>0</v>
      </c>
      <c r="EG162" s="13">
        <v>0</v>
      </c>
      <c r="EH162" s="43">
        <f t="shared" si="328"/>
        <v>0</v>
      </c>
      <c r="EI162" s="13">
        <f ca="1">'13年1-9支出明细'!BG157/9*12</f>
        <v>0</v>
      </c>
      <c r="EJ162" s="13">
        <f t="shared" si="391"/>
        <v>0</v>
      </c>
      <c r="EK162" s="43">
        <f t="shared" si="329"/>
        <v>0</v>
      </c>
      <c r="EL162" s="13">
        <f ca="1">'13年1-9支出明细'!BH157/9*12</f>
        <v>0</v>
      </c>
      <c r="EM162" s="13">
        <f t="shared" si="392"/>
        <v>0</v>
      </c>
      <c r="EN162" s="43">
        <f t="shared" si="330"/>
        <v>0</v>
      </c>
      <c r="EO162" s="13">
        <f ca="1">'13年1-9支出明细'!BI157/9*12</f>
        <v>0</v>
      </c>
      <c r="EP162" s="13">
        <f t="shared" si="393"/>
        <v>0</v>
      </c>
      <c r="EQ162" s="43">
        <f t="shared" si="331"/>
        <v>0</v>
      </c>
      <c r="ER162" s="13">
        <f ca="1">'13年1-9支出明细'!BJ157/9*12</f>
        <v>0</v>
      </c>
      <c r="ES162" s="13">
        <f t="shared" si="394"/>
        <v>0</v>
      </c>
      <c r="ET162" s="43">
        <f t="shared" si="332"/>
        <v>0</v>
      </c>
      <c r="EU162" s="13">
        <f ca="1">'13年1-9支出明细'!BK157/9*12</f>
        <v>0</v>
      </c>
      <c r="EV162" s="13">
        <f t="shared" si="395"/>
        <v>0</v>
      </c>
      <c r="EW162" s="43">
        <f t="shared" si="333"/>
        <v>0</v>
      </c>
      <c r="EX162" s="13">
        <f ca="1">'13年1-9支出明细'!BL157/9*12</f>
        <v>0</v>
      </c>
      <c r="EY162" s="13">
        <f t="shared" si="396"/>
        <v>0</v>
      </c>
      <c r="EZ162" s="43">
        <f t="shared" si="334"/>
        <v>0</v>
      </c>
      <c r="FA162" s="13">
        <f ca="1">'13年1-9支出明细'!BM157/9*12</f>
        <v>0</v>
      </c>
      <c r="FB162" s="13">
        <f t="shared" si="397"/>
        <v>0</v>
      </c>
      <c r="FC162" s="43">
        <f t="shared" si="335"/>
        <v>0</v>
      </c>
      <c r="FD162" s="13">
        <f ca="1">'13年1-9支出明细'!BN157/9*12</f>
        <v>2498.9333333333334</v>
      </c>
      <c r="FE162" s="13">
        <f ca="1">Sheet2!EX156+Sheet2!BF156</f>
        <v>0</v>
      </c>
      <c r="FF162" s="13">
        <f t="shared" si="398"/>
        <v>3039.7069961258935</v>
      </c>
      <c r="FG162" s="43">
        <f t="shared" si="336"/>
        <v>1.9116602246817859E-3</v>
      </c>
      <c r="FH162" s="13">
        <f ca="1">'13年1-9支出明细'!BP157/9*12</f>
        <v>0</v>
      </c>
      <c r="FI162" s="13">
        <f t="shared" si="399"/>
        <v>0</v>
      </c>
      <c r="FJ162" s="43">
        <f t="shared" si="337"/>
        <v>0</v>
      </c>
      <c r="FK162" s="13">
        <f ca="1">'13年1-9支出明细'!BQ157/9*12</f>
        <v>0</v>
      </c>
      <c r="FL162" s="13">
        <f t="shared" si="400"/>
        <v>0</v>
      </c>
      <c r="FM162" s="43">
        <f t="shared" si="338"/>
        <v>0</v>
      </c>
      <c r="FN162" s="13">
        <f ca="1">'13年1-9支出明细'!BR157/9*12</f>
        <v>0</v>
      </c>
      <c r="FO162" s="13">
        <f ca="1">Sheet2!FC72+Sheet2!BJ72</f>
        <v>0</v>
      </c>
      <c r="FP162" s="13"/>
      <c r="FQ162" s="43"/>
      <c r="FR162" s="13">
        <f ca="1">'13年1-9支出明细'!BT157/9*12</f>
        <v>0</v>
      </c>
      <c r="FS162" s="13">
        <f t="shared" si="401"/>
        <v>0</v>
      </c>
      <c r="FT162" s="43">
        <f t="shared" si="339"/>
        <v>0</v>
      </c>
      <c r="FU162" s="12">
        <f ca="1">'13年1-9支出明细'!BU157/9*12</f>
        <v>10206.506666666666</v>
      </c>
      <c r="FV162" s="12">
        <f t="shared" si="402"/>
        <v>12415.213045835118</v>
      </c>
      <c r="FW162" s="43">
        <f t="shared" si="340"/>
        <v>3.5276454843515866E-4</v>
      </c>
      <c r="FX162" s="12">
        <f ca="1">'13年1-9支出明细'!BV157/9*12</f>
        <v>0</v>
      </c>
      <c r="FY162" s="12">
        <f t="shared" si="403"/>
        <v>0</v>
      </c>
      <c r="FZ162" s="43">
        <f t="shared" si="341"/>
        <v>0</v>
      </c>
      <c r="GA162" s="12">
        <f ca="1">'13年1-9支出明细'!BW157/9*12</f>
        <v>0</v>
      </c>
      <c r="GB162" s="12">
        <f t="shared" si="404"/>
        <v>0</v>
      </c>
      <c r="GC162" s="43">
        <f t="shared" si="342"/>
        <v>0</v>
      </c>
      <c r="GD162" s="12">
        <f ca="1">'13年1-9支出明细'!BX157/9*12</f>
        <v>0</v>
      </c>
      <c r="GE162" s="12">
        <f t="shared" si="405"/>
        <v>0</v>
      </c>
      <c r="GF162" s="43">
        <f t="shared" si="343"/>
        <v>0</v>
      </c>
      <c r="GG162" s="27">
        <f t="shared" si="417"/>
        <v>65.2</v>
      </c>
      <c r="GH162" s="27">
        <f t="shared" si="406"/>
        <v>79.309397135074292</v>
      </c>
      <c r="GI162" s="43">
        <f t="shared" si="345"/>
        <v>3.9659505706305398E-5</v>
      </c>
      <c r="GJ162" s="13">
        <f ca="1">'13年1-9支出明细'!BZ157/9*12</f>
        <v>0</v>
      </c>
      <c r="GK162" s="13">
        <f t="shared" si="407"/>
        <v>0</v>
      </c>
      <c r="GL162" s="43">
        <f t="shared" si="346"/>
        <v>0</v>
      </c>
      <c r="GM162" s="13">
        <f ca="1">'13年1-9支出明细'!CA157/9*12</f>
        <v>0</v>
      </c>
      <c r="GN162" s="13">
        <f t="shared" si="408"/>
        <v>0</v>
      </c>
      <c r="GO162" s="43">
        <f t="shared" si="347"/>
        <v>0</v>
      </c>
      <c r="GP162" s="13">
        <f ca="1">'13年1-9支出明细'!CB157/9*12</f>
        <v>0</v>
      </c>
      <c r="GQ162" s="13"/>
      <c r="GR162" s="40"/>
      <c r="GS162" s="13">
        <f ca="1">'13年1-9支出明细'!CC157/9*12</f>
        <v>0</v>
      </c>
      <c r="GT162" s="13">
        <f t="shared" si="409"/>
        <v>0</v>
      </c>
      <c r="GU162" s="43">
        <f t="shared" si="348"/>
        <v>0</v>
      </c>
      <c r="GV162" s="13">
        <f ca="1">'13年1-9支出明细'!CD157/9*12</f>
        <v>65.2</v>
      </c>
      <c r="GW162" s="13">
        <f t="shared" si="410"/>
        <v>79.309397135074278</v>
      </c>
      <c r="GX162" s="56">
        <f t="shared" si="349"/>
        <v>3.150854200439818E-4</v>
      </c>
    </row>
    <row r="163" spans="1:206" hidden="1">
      <c r="A163" s="18">
        <v>432</v>
      </c>
      <c r="B163" s="3" t="s">
        <v>634</v>
      </c>
      <c r="C163" s="3" t="s">
        <v>452</v>
      </c>
      <c r="D163" s="12">
        <f t="shared" si="412"/>
        <v>0</v>
      </c>
      <c r="E163" s="12">
        <f t="shared" si="413"/>
        <v>0</v>
      </c>
      <c r="F163" s="13">
        <v>0</v>
      </c>
      <c r="G163" s="26">
        <f t="shared" si="350"/>
        <v>0</v>
      </c>
      <c r="H163" s="40">
        <f t="shared" si="351"/>
        <v>0</v>
      </c>
      <c r="I163" s="13">
        <v>0</v>
      </c>
      <c r="J163" s="13">
        <f t="shared" si="352"/>
        <v>0</v>
      </c>
      <c r="K163" s="40">
        <f t="shared" si="288"/>
        <v>0</v>
      </c>
      <c r="L163" s="13">
        <v>0</v>
      </c>
      <c r="M163" s="13">
        <f t="shared" si="353"/>
        <v>0</v>
      </c>
      <c r="N163" s="40">
        <f t="shared" si="289"/>
        <v>0</v>
      </c>
      <c r="O163" s="13">
        <f ca="1">'13年1-9支出明细'!I158/9*12</f>
        <v>0</v>
      </c>
      <c r="P163" s="13">
        <v>0</v>
      </c>
      <c r="Q163" s="13">
        <f t="shared" si="354"/>
        <v>0</v>
      </c>
      <c r="R163" s="43">
        <f t="shared" si="290"/>
        <v>0</v>
      </c>
      <c r="S163" s="13">
        <f ca="1">'13年1-9支出明细'!K158/9*12</f>
        <v>0</v>
      </c>
      <c r="T163" s="13">
        <f t="shared" si="355"/>
        <v>0</v>
      </c>
      <c r="U163" s="43">
        <f t="shared" si="291"/>
        <v>0</v>
      </c>
      <c r="V163" s="13">
        <f ca="1">'13年1-9支出明细'!L158/9*12</f>
        <v>0</v>
      </c>
      <c r="W163" s="13">
        <f t="shared" si="356"/>
        <v>0</v>
      </c>
      <c r="X163" s="43">
        <f t="shared" si="292"/>
        <v>0</v>
      </c>
      <c r="Y163" s="13">
        <f ca="1">'13年1-9支出明细'!M158/9*12</f>
        <v>0</v>
      </c>
      <c r="Z163" s="13">
        <f t="shared" si="357"/>
        <v>0</v>
      </c>
      <c r="AA163" s="43">
        <f t="shared" si="293"/>
        <v>0</v>
      </c>
      <c r="AB163" s="13">
        <f ca="1">'13年1-9支出明细'!N158/9*12</f>
        <v>0</v>
      </c>
      <c r="AC163" s="13">
        <f t="shared" si="358"/>
        <v>0</v>
      </c>
      <c r="AD163" s="43">
        <f t="shared" si="294"/>
        <v>0</v>
      </c>
      <c r="AE163" s="13">
        <f ca="1">'13年1-9支出明细'!O158/9*12</f>
        <v>0</v>
      </c>
      <c r="AF163" s="13">
        <f t="shared" si="359"/>
        <v>0</v>
      </c>
      <c r="AG163" s="43">
        <f t="shared" si="295"/>
        <v>0</v>
      </c>
      <c r="AH163" s="13">
        <f ca="1">'13年1-9支出明细'!P158/9*12</f>
        <v>0</v>
      </c>
      <c r="AI163" s="13">
        <f t="shared" si="360"/>
        <v>0</v>
      </c>
      <c r="AJ163" s="43">
        <f t="shared" si="296"/>
        <v>0</v>
      </c>
      <c r="AK163" s="13">
        <f ca="1">'13年1-9支出明细'!Q158/9*12</f>
        <v>0</v>
      </c>
      <c r="AL163" s="13">
        <f t="shared" si="361"/>
        <v>0</v>
      </c>
      <c r="AM163" s="43">
        <f t="shared" si="297"/>
        <v>0</v>
      </c>
      <c r="AN163" s="13">
        <f ca="1">'13年1-9支出明细'!R158/9*12</f>
        <v>0</v>
      </c>
      <c r="AO163" s="13">
        <f t="shared" si="362"/>
        <v>0</v>
      </c>
      <c r="AP163" s="43">
        <f t="shared" si="298"/>
        <v>0</v>
      </c>
      <c r="AQ163" s="13">
        <f ca="1">'13年1-9支出明细'!S158/9*12</f>
        <v>0</v>
      </c>
      <c r="AR163" s="13">
        <f t="shared" si="363"/>
        <v>0</v>
      </c>
      <c r="AS163" s="43">
        <f t="shared" si="299"/>
        <v>0</v>
      </c>
      <c r="AT163" s="12">
        <f t="shared" si="364"/>
        <v>0</v>
      </c>
      <c r="AU163" s="31">
        <f t="shared" si="365"/>
        <v>0</v>
      </c>
      <c r="AV163" s="43">
        <f t="shared" si="300"/>
        <v>0</v>
      </c>
      <c r="AW163" s="13">
        <f ca="1">'13年1-9支出明细'!U158/9*12</f>
        <v>0</v>
      </c>
      <c r="AX163" s="13">
        <f t="shared" si="366"/>
        <v>0</v>
      </c>
      <c r="AY163" s="43">
        <f t="shared" si="301"/>
        <v>0</v>
      </c>
      <c r="AZ163" s="13">
        <f ca="1">'13年1-9支出明细'!V158/9*12</f>
        <v>0</v>
      </c>
      <c r="BA163" s="13">
        <f t="shared" si="367"/>
        <v>0</v>
      </c>
      <c r="BB163" s="43">
        <f t="shared" si="302"/>
        <v>0</v>
      </c>
      <c r="BC163" s="13">
        <f ca="1">'13年1-9支出明细'!W158/9*12</f>
        <v>0</v>
      </c>
      <c r="BD163" s="13">
        <f t="shared" si="368"/>
        <v>0</v>
      </c>
      <c r="BE163" s="43">
        <f t="shared" si="303"/>
        <v>0</v>
      </c>
      <c r="BF163" s="13">
        <f ca="1">'13年1-9支出明细'!X158/9*12</f>
        <v>0</v>
      </c>
      <c r="BG163" s="13">
        <f t="shared" si="369"/>
        <v>0</v>
      </c>
      <c r="BH163" s="43">
        <f t="shared" si="304"/>
        <v>0</v>
      </c>
      <c r="BI163" s="13">
        <f ca="1">'13年1-9支出明细'!Y158/9*12</f>
        <v>0</v>
      </c>
      <c r="BJ163" s="13">
        <f t="shared" si="370"/>
        <v>0</v>
      </c>
      <c r="BK163" s="43">
        <f t="shared" si="305"/>
        <v>0</v>
      </c>
      <c r="BL163" s="13">
        <f ca="1">'13年1-9支出明细'!Z158/9*12</f>
        <v>0</v>
      </c>
      <c r="BM163" s="13">
        <f ca="1">Sheet2!EP157+Sheet2!V157</f>
        <v>0</v>
      </c>
      <c r="BN163" s="13">
        <f t="shared" si="371"/>
        <v>0</v>
      </c>
      <c r="BO163" s="43">
        <f t="shared" si="306"/>
        <v>0</v>
      </c>
      <c r="BP163" s="13">
        <f ca="1">'13年1-9支出明细'!AB158/9*12</f>
        <v>0</v>
      </c>
      <c r="BQ163" s="13">
        <f t="shared" si="372"/>
        <v>0</v>
      </c>
      <c r="BR163" s="43">
        <f t="shared" si="307"/>
        <v>0</v>
      </c>
      <c r="BS163" s="13">
        <f ca="1">'13年1-9支出明细'!AC158/9*12</f>
        <v>0</v>
      </c>
      <c r="BT163" s="13">
        <f t="shared" si="373"/>
        <v>0</v>
      </c>
      <c r="BU163" s="43">
        <f t="shared" si="308"/>
        <v>0</v>
      </c>
      <c r="BV163" s="12">
        <f t="shared" si="411"/>
        <v>0</v>
      </c>
      <c r="BW163" s="30">
        <f t="shared" si="374"/>
        <v>0</v>
      </c>
      <c r="BX163" s="43">
        <f t="shared" si="309"/>
        <v>0</v>
      </c>
      <c r="BY163" s="13">
        <f ca="1">'13年1-9支出明细'!AE158/9*12</f>
        <v>0</v>
      </c>
      <c r="BZ163" s="13">
        <f t="shared" si="375"/>
        <v>0</v>
      </c>
      <c r="CA163" s="43">
        <f t="shared" si="310"/>
        <v>0</v>
      </c>
      <c r="CB163" s="13">
        <f ca="1">'13年1-9支出明细'!AF158/9*12</f>
        <v>0</v>
      </c>
      <c r="CC163" s="13">
        <f ca="1">Sheet2!BP157+Sheet2!ET157</f>
        <v>0</v>
      </c>
      <c r="CD163" s="13">
        <f t="shared" si="376"/>
        <v>0</v>
      </c>
      <c r="CE163" s="43">
        <f t="shared" si="311"/>
        <v>0</v>
      </c>
      <c r="CF163" s="12">
        <f t="shared" si="415"/>
        <v>0</v>
      </c>
      <c r="CG163" s="30">
        <f t="shared" si="377"/>
        <v>0</v>
      </c>
      <c r="CH163" s="43">
        <f t="shared" si="313"/>
        <v>0</v>
      </c>
      <c r="CI163" s="13">
        <f ca="1">'13年1-9支出明细'!AI158/9*12</f>
        <v>0</v>
      </c>
      <c r="CJ163" s="13">
        <f t="shared" si="378"/>
        <v>0</v>
      </c>
      <c r="CK163" s="43">
        <f t="shared" si="314"/>
        <v>0</v>
      </c>
      <c r="CL163" s="13">
        <f ca="1">'13年1-9支出明细'!AJ158/9*12</f>
        <v>0</v>
      </c>
      <c r="CM163" s="13">
        <f t="shared" si="379"/>
        <v>0</v>
      </c>
      <c r="CN163" s="43">
        <f t="shared" si="315"/>
        <v>0</v>
      </c>
      <c r="CO163" s="13">
        <f ca="1">'13年1-9支出明细'!AK158/9*12</f>
        <v>0</v>
      </c>
      <c r="CP163" s="13">
        <f t="shared" si="380"/>
        <v>0</v>
      </c>
      <c r="CQ163" s="43">
        <f t="shared" si="316"/>
        <v>0</v>
      </c>
      <c r="CR163" s="13">
        <f ca="1">'13年1-9支出明细'!AL158/9*12</f>
        <v>0</v>
      </c>
      <c r="CS163" s="13">
        <f t="shared" si="381"/>
        <v>0</v>
      </c>
      <c r="CT163" s="43">
        <f t="shared" si="317"/>
        <v>0</v>
      </c>
      <c r="CU163" s="13">
        <f ca="1">'13年1-9支出明细'!AM158/9*12</f>
        <v>0</v>
      </c>
      <c r="CV163" s="13">
        <f t="shared" si="382"/>
        <v>0</v>
      </c>
      <c r="CW163" s="43">
        <f t="shared" si="318"/>
        <v>0</v>
      </c>
      <c r="CX163" s="13">
        <f ca="1">'13年1-9支出明细'!AN158/9*12</f>
        <v>0</v>
      </c>
      <c r="CY163" s="13">
        <f t="shared" si="383"/>
        <v>0</v>
      </c>
      <c r="CZ163" s="14">
        <f t="shared" si="416"/>
        <v>0</v>
      </c>
      <c r="DA163" s="43">
        <f t="shared" si="320"/>
        <v>0</v>
      </c>
      <c r="DB163" s="13">
        <f ca="1">'13年1-9支出明细'!AP158/9*12</f>
        <v>0</v>
      </c>
      <c r="DC163" s="13">
        <f t="shared" si="384"/>
        <v>0</v>
      </c>
      <c r="DD163" s="43">
        <f t="shared" si="321"/>
        <v>0</v>
      </c>
      <c r="DE163" s="13">
        <f ca="1">'13年1-9支出明细'!AQ158/9*12</f>
        <v>0</v>
      </c>
      <c r="DF163" s="13">
        <f t="shared" si="385"/>
        <v>0</v>
      </c>
      <c r="DG163" s="43">
        <f t="shared" si="322"/>
        <v>0</v>
      </c>
      <c r="DH163" s="13">
        <f ca="1">'13年1-9支出明细'!AR158/9*12</f>
        <v>0</v>
      </c>
      <c r="DI163" s="13">
        <f ca="1">Sheet2!DK157+Sheet2!AH157</f>
        <v>0</v>
      </c>
      <c r="DJ163" s="13"/>
      <c r="DK163" s="43">
        <f t="shared" si="323"/>
        <v>0</v>
      </c>
      <c r="DL163" s="13">
        <f ca="1">'13年1-9支出明细'!AT158/9*12</f>
        <v>0</v>
      </c>
      <c r="DM163" s="13">
        <f t="shared" si="386"/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43">
        <f t="shared" si="324"/>
        <v>0</v>
      </c>
      <c r="DV163" s="13">
        <f ca="1">'13年1-9支出明细'!BB158/9*12</f>
        <v>0</v>
      </c>
      <c r="DW163" s="13">
        <f t="shared" si="387"/>
        <v>0</v>
      </c>
      <c r="DX163" s="43">
        <f t="shared" si="325"/>
        <v>0</v>
      </c>
      <c r="DY163" s="13">
        <f ca="1">'13年1-9支出明细'!BC158/9*12</f>
        <v>0</v>
      </c>
      <c r="DZ163" s="13">
        <f t="shared" si="388"/>
        <v>0</v>
      </c>
      <c r="EA163" s="43">
        <f t="shared" si="326"/>
        <v>0</v>
      </c>
      <c r="EB163" s="13">
        <f ca="1">'13年1-9支出明细'!BD158/9*12</f>
        <v>0</v>
      </c>
      <c r="EC163" s="13">
        <f t="shared" si="389"/>
        <v>0</v>
      </c>
      <c r="ED163" s="43">
        <f t="shared" si="327"/>
        <v>0</v>
      </c>
      <c r="EE163" s="13">
        <f ca="1">'13年1-9支出明细'!BE158/9*12</f>
        <v>0</v>
      </c>
      <c r="EF163" s="13">
        <f t="shared" si="390"/>
        <v>0</v>
      </c>
      <c r="EG163" s="13">
        <v>0</v>
      </c>
      <c r="EH163" s="43">
        <f t="shared" si="328"/>
        <v>0</v>
      </c>
      <c r="EI163" s="13">
        <f ca="1">'13年1-9支出明细'!BG158/9*12</f>
        <v>0</v>
      </c>
      <c r="EJ163" s="13">
        <f t="shared" si="391"/>
        <v>0</v>
      </c>
      <c r="EK163" s="43">
        <f t="shared" si="329"/>
        <v>0</v>
      </c>
      <c r="EL163" s="13">
        <f ca="1">'13年1-9支出明细'!BH158/9*12</f>
        <v>0</v>
      </c>
      <c r="EM163" s="13">
        <f t="shared" si="392"/>
        <v>0</v>
      </c>
      <c r="EN163" s="43">
        <f t="shared" si="330"/>
        <v>0</v>
      </c>
      <c r="EO163" s="13">
        <f ca="1">'13年1-9支出明细'!BI158/9*12</f>
        <v>0</v>
      </c>
      <c r="EP163" s="13">
        <f t="shared" si="393"/>
        <v>0</v>
      </c>
      <c r="EQ163" s="43">
        <f t="shared" si="331"/>
        <v>0</v>
      </c>
      <c r="ER163" s="13">
        <f ca="1">'13年1-9支出明细'!BJ158/9*12</f>
        <v>0</v>
      </c>
      <c r="ES163" s="13">
        <f t="shared" si="394"/>
        <v>0</v>
      </c>
      <c r="ET163" s="43">
        <f t="shared" si="332"/>
        <v>0</v>
      </c>
      <c r="EU163" s="13">
        <f ca="1">'13年1-9支出明细'!BK158/9*12</f>
        <v>0</v>
      </c>
      <c r="EV163" s="13">
        <f t="shared" si="395"/>
        <v>0</v>
      </c>
      <c r="EW163" s="43">
        <f t="shared" si="333"/>
        <v>0</v>
      </c>
      <c r="EX163" s="13">
        <f ca="1">'13年1-9支出明细'!BL158/9*12</f>
        <v>0</v>
      </c>
      <c r="EY163" s="13">
        <f t="shared" si="396"/>
        <v>0</v>
      </c>
      <c r="EZ163" s="43">
        <f t="shared" si="334"/>
        <v>0</v>
      </c>
      <c r="FA163" s="13">
        <f ca="1">'13年1-9支出明细'!BM158/9*12</f>
        <v>0</v>
      </c>
      <c r="FB163" s="13">
        <f t="shared" si="397"/>
        <v>0</v>
      </c>
      <c r="FC163" s="43">
        <f t="shared" si="335"/>
        <v>0</v>
      </c>
      <c r="FD163" s="13">
        <f ca="1">'13年1-9支出明细'!BN158/9*12</f>
        <v>0</v>
      </c>
      <c r="FE163" s="13">
        <f ca="1">Sheet2!EX157+Sheet2!BF157</f>
        <v>0</v>
      </c>
      <c r="FF163" s="13">
        <f t="shared" si="398"/>
        <v>0</v>
      </c>
      <c r="FG163" s="43">
        <f t="shared" si="336"/>
        <v>0</v>
      </c>
      <c r="FH163" s="13">
        <f ca="1">'13年1-9支出明细'!BP158/9*12</f>
        <v>0</v>
      </c>
      <c r="FI163" s="13">
        <f t="shared" si="399"/>
        <v>0</v>
      </c>
      <c r="FJ163" s="43">
        <f t="shared" si="337"/>
        <v>0</v>
      </c>
      <c r="FK163" s="13">
        <f ca="1">'13年1-9支出明细'!BQ158/9*12</f>
        <v>0</v>
      </c>
      <c r="FL163" s="13">
        <f t="shared" si="400"/>
        <v>0</v>
      </c>
      <c r="FM163" s="43">
        <f t="shared" si="338"/>
        <v>0</v>
      </c>
      <c r="FN163" s="13">
        <f ca="1">'13年1-9支出明细'!BR158/9*12</f>
        <v>0</v>
      </c>
      <c r="FO163" s="13">
        <f ca="1">Sheet2!FC73+Sheet2!BJ73</f>
        <v>0</v>
      </c>
      <c r="FP163" s="13"/>
      <c r="FQ163" s="43"/>
      <c r="FR163" s="13">
        <f ca="1">'13年1-9支出明细'!BT158/9*12</f>
        <v>0</v>
      </c>
      <c r="FS163" s="13">
        <f t="shared" si="401"/>
        <v>0</v>
      </c>
      <c r="FT163" s="43">
        <f t="shared" si="339"/>
        <v>0</v>
      </c>
      <c r="FU163" s="12">
        <f ca="1">'13年1-9支出明细'!BU158/9*12</f>
        <v>0</v>
      </c>
      <c r="FV163" s="12">
        <f t="shared" si="402"/>
        <v>0</v>
      </c>
      <c r="FW163" s="43">
        <f t="shared" si="340"/>
        <v>0</v>
      </c>
      <c r="FX163" s="12">
        <f ca="1">'13年1-9支出明细'!BV158/9*12</f>
        <v>0</v>
      </c>
      <c r="FY163" s="12">
        <f t="shared" si="403"/>
        <v>0</v>
      </c>
      <c r="FZ163" s="43">
        <f t="shared" si="341"/>
        <v>0</v>
      </c>
      <c r="GA163" s="12">
        <f ca="1">'13年1-9支出明细'!BW158/9*12</f>
        <v>0</v>
      </c>
      <c r="GB163" s="12">
        <f t="shared" si="404"/>
        <v>0</v>
      </c>
      <c r="GC163" s="43">
        <f t="shared" si="342"/>
        <v>0</v>
      </c>
      <c r="GD163" s="12">
        <f ca="1">'13年1-9支出明细'!BX158/9*12</f>
        <v>0</v>
      </c>
      <c r="GE163" s="12">
        <f t="shared" si="405"/>
        <v>0</v>
      </c>
      <c r="GF163" s="43">
        <f t="shared" si="343"/>
        <v>0</v>
      </c>
      <c r="GG163" s="27">
        <f t="shared" si="417"/>
        <v>0</v>
      </c>
      <c r="GH163" s="27">
        <f t="shared" si="406"/>
        <v>0</v>
      </c>
      <c r="GI163" s="43">
        <f t="shared" si="345"/>
        <v>0</v>
      </c>
      <c r="GJ163" s="13">
        <f ca="1">'13年1-9支出明细'!BZ158/9*12</f>
        <v>0</v>
      </c>
      <c r="GK163" s="13">
        <f t="shared" si="407"/>
        <v>0</v>
      </c>
      <c r="GL163" s="43">
        <f t="shared" si="346"/>
        <v>0</v>
      </c>
      <c r="GM163" s="13">
        <f ca="1">'13年1-9支出明细'!CA158/9*12</f>
        <v>0</v>
      </c>
      <c r="GN163" s="13">
        <f t="shared" si="408"/>
        <v>0</v>
      </c>
      <c r="GO163" s="43">
        <f t="shared" si="347"/>
        <v>0</v>
      </c>
      <c r="GP163" s="13">
        <f ca="1">'13年1-9支出明细'!CB158/9*12</f>
        <v>0</v>
      </c>
      <c r="GQ163" s="13"/>
      <c r="GR163" s="40"/>
      <c r="GS163" s="13">
        <f ca="1">'13年1-9支出明细'!CC158/9*12</f>
        <v>0</v>
      </c>
      <c r="GT163" s="13">
        <f t="shared" si="409"/>
        <v>0</v>
      </c>
      <c r="GU163" s="43">
        <f t="shared" si="348"/>
        <v>0</v>
      </c>
      <c r="GV163" s="13">
        <f ca="1">'13年1-9支出明细'!CD158/9*12</f>
        <v>0</v>
      </c>
      <c r="GW163" s="13">
        <f t="shared" si="410"/>
        <v>0</v>
      </c>
      <c r="GX163" s="56">
        <f t="shared" si="349"/>
        <v>0</v>
      </c>
    </row>
    <row r="164" spans="1:206">
      <c r="A164" s="18">
        <v>433</v>
      </c>
      <c r="B164" s="3" t="s">
        <v>635</v>
      </c>
      <c r="C164" s="3" t="s">
        <v>453</v>
      </c>
      <c r="D164" s="12">
        <f t="shared" si="412"/>
        <v>111446.68</v>
      </c>
      <c r="E164" s="12">
        <f t="shared" si="413"/>
        <v>105439.2</v>
      </c>
      <c r="F164" s="13">
        <v>51816</v>
      </c>
      <c r="G164" s="26">
        <f t="shared" si="350"/>
        <v>63029.075490046154</v>
      </c>
      <c r="H164" s="40">
        <f t="shared" si="351"/>
        <v>7.5865149082572842E-4</v>
      </c>
      <c r="I164" s="13">
        <v>30306</v>
      </c>
      <c r="J164" s="13">
        <f t="shared" si="352"/>
        <v>36864.272846250933</v>
      </c>
      <c r="K164" s="40">
        <f t="shared" si="288"/>
        <v>8.1632327630024384E-4</v>
      </c>
      <c r="L164" s="13">
        <v>23317.200000000001</v>
      </c>
      <c r="M164" s="13">
        <f t="shared" si="353"/>
        <v>28363.083970520769</v>
      </c>
      <c r="N164" s="40">
        <f t="shared" si="289"/>
        <v>7.5865149082572853E-4</v>
      </c>
      <c r="O164" s="13">
        <f ca="1">'13年1-9支出明细'!I159/9*12</f>
        <v>0</v>
      </c>
      <c r="P164" s="13">
        <v>0</v>
      </c>
      <c r="Q164" s="13">
        <f t="shared" si="354"/>
        <v>0</v>
      </c>
      <c r="R164" s="43">
        <f t="shared" si="290"/>
        <v>0</v>
      </c>
      <c r="S164" s="13">
        <f ca="1">'13年1-9支出明细'!K159/9*12</f>
        <v>0</v>
      </c>
      <c r="T164" s="13">
        <f t="shared" si="355"/>
        <v>0</v>
      </c>
      <c r="U164" s="43">
        <f t="shared" si="291"/>
        <v>0</v>
      </c>
      <c r="V164" s="13">
        <f ca="1">'13年1-9支出明细'!L159/9*12</f>
        <v>0</v>
      </c>
      <c r="W164" s="13">
        <f t="shared" si="356"/>
        <v>0</v>
      </c>
      <c r="X164" s="43">
        <f t="shared" si="292"/>
        <v>0</v>
      </c>
      <c r="Y164" s="13">
        <f ca="1">'13年1-9支出明细'!M159/9*12</f>
        <v>0</v>
      </c>
      <c r="Z164" s="13">
        <f t="shared" si="357"/>
        <v>0</v>
      </c>
      <c r="AA164" s="43">
        <f t="shared" si="293"/>
        <v>0</v>
      </c>
      <c r="AB164" s="13">
        <f ca="1">'13年1-9支出明细'!N159/9*12</f>
        <v>0</v>
      </c>
      <c r="AC164" s="13">
        <f t="shared" si="358"/>
        <v>0</v>
      </c>
      <c r="AD164" s="43">
        <f t="shared" si="294"/>
        <v>0</v>
      </c>
      <c r="AE164" s="13">
        <f ca="1">'13年1-9支出明细'!O159/9*12</f>
        <v>0</v>
      </c>
      <c r="AF164" s="13">
        <f t="shared" si="359"/>
        <v>0</v>
      </c>
      <c r="AG164" s="43">
        <f t="shared" si="295"/>
        <v>0</v>
      </c>
      <c r="AH164" s="13">
        <f ca="1">'13年1-9支出明细'!P159/9*12</f>
        <v>0</v>
      </c>
      <c r="AI164" s="13">
        <f t="shared" si="360"/>
        <v>0</v>
      </c>
      <c r="AJ164" s="43">
        <f t="shared" si="296"/>
        <v>0</v>
      </c>
      <c r="AK164" s="13">
        <f ca="1">'13年1-9支出明细'!Q159/9*12</f>
        <v>0</v>
      </c>
      <c r="AL164" s="13">
        <f t="shared" si="361"/>
        <v>0</v>
      </c>
      <c r="AM164" s="43">
        <f t="shared" si="297"/>
        <v>0</v>
      </c>
      <c r="AN164" s="13">
        <f ca="1">'13年1-9支出明细'!R159/9*12</f>
        <v>0</v>
      </c>
      <c r="AO164" s="13">
        <f t="shared" si="362"/>
        <v>0</v>
      </c>
      <c r="AP164" s="43">
        <f t="shared" si="298"/>
        <v>0</v>
      </c>
      <c r="AQ164" s="13">
        <f ca="1">'13年1-9支出明细'!S159/9*12</f>
        <v>0</v>
      </c>
      <c r="AR164" s="13">
        <f t="shared" si="363"/>
        <v>0</v>
      </c>
      <c r="AS164" s="43">
        <f t="shared" si="299"/>
        <v>0</v>
      </c>
      <c r="AT164" s="12">
        <f t="shared" si="364"/>
        <v>0</v>
      </c>
      <c r="AU164" s="31">
        <f t="shared" si="365"/>
        <v>0</v>
      </c>
      <c r="AV164" s="43">
        <f t="shared" si="300"/>
        <v>0</v>
      </c>
      <c r="AW164" s="13">
        <f ca="1">'13年1-9支出明细'!U159/9*12</f>
        <v>0</v>
      </c>
      <c r="AX164" s="13">
        <f t="shared" si="366"/>
        <v>0</v>
      </c>
      <c r="AY164" s="43">
        <f t="shared" si="301"/>
        <v>0</v>
      </c>
      <c r="AZ164" s="13">
        <f ca="1">'13年1-9支出明细'!V159/9*12</f>
        <v>0</v>
      </c>
      <c r="BA164" s="13">
        <f t="shared" si="367"/>
        <v>0</v>
      </c>
      <c r="BB164" s="43">
        <f t="shared" si="302"/>
        <v>0</v>
      </c>
      <c r="BC164" s="13">
        <f ca="1">'13年1-9支出明细'!W159/9*12</f>
        <v>0</v>
      </c>
      <c r="BD164" s="13">
        <f t="shared" si="368"/>
        <v>0</v>
      </c>
      <c r="BE164" s="43">
        <f t="shared" si="303"/>
        <v>0</v>
      </c>
      <c r="BF164" s="13">
        <f ca="1">'13年1-9支出明细'!X159/9*12</f>
        <v>0</v>
      </c>
      <c r="BG164" s="13">
        <f t="shared" si="369"/>
        <v>0</v>
      </c>
      <c r="BH164" s="43">
        <f t="shared" si="304"/>
        <v>0</v>
      </c>
      <c r="BI164" s="13">
        <f ca="1">'13年1-9支出明细'!Y159/9*12</f>
        <v>0</v>
      </c>
      <c r="BJ164" s="13">
        <f t="shared" si="370"/>
        <v>0</v>
      </c>
      <c r="BK164" s="43">
        <f t="shared" si="305"/>
        <v>0</v>
      </c>
      <c r="BL164" s="13">
        <f ca="1">'13年1-9支出明细'!Z159/9*12</f>
        <v>0</v>
      </c>
      <c r="BM164" s="13">
        <f ca="1">Sheet2!EP158+Sheet2!V158</f>
        <v>0</v>
      </c>
      <c r="BN164" s="13">
        <f t="shared" si="371"/>
        <v>0</v>
      </c>
      <c r="BO164" s="43">
        <f t="shared" si="306"/>
        <v>0</v>
      </c>
      <c r="BP164" s="13">
        <f ca="1">'13年1-9支出明细'!AB159/9*12</f>
        <v>0</v>
      </c>
      <c r="BQ164" s="13">
        <f t="shared" si="372"/>
        <v>0</v>
      </c>
      <c r="BR164" s="43">
        <f t="shared" si="307"/>
        <v>0</v>
      </c>
      <c r="BS164" s="13">
        <f ca="1">'13年1-9支出明细'!AC159/9*12</f>
        <v>0</v>
      </c>
      <c r="BT164" s="13">
        <f t="shared" si="373"/>
        <v>0</v>
      </c>
      <c r="BU164" s="43">
        <f t="shared" si="308"/>
        <v>0</v>
      </c>
      <c r="BV164" s="12">
        <f t="shared" si="411"/>
        <v>0</v>
      </c>
      <c r="BW164" s="30">
        <f t="shared" si="374"/>
        <v>0</v>
      </c>
      <c r="BX164" s="43">
        <f t="shared" si="309"/>
        <v>0</v>
      </c>
      <c r="BY164" s="13">
        <f ca="1">'13年1-9支出明细'!AE159/9*12</f>
        <v>0</v>
      </c>
      <c r="BZ164" s="13">
        <f t="shared" si="375"/>
        <v>0</v>
      </c>
      <c r="CA164" s="43">
        <f t="shared" si="310"/>
        <v>0</v>
      </c>
      <c r="CB164" s="13">
        <f ca="1">'13年1-9支出明细'!AF159/9*12</f>
        <v>0</v>
      </c>
      <c r="CC164" s="13">
        <f ca="1">Sheet2!BP158+Sheet2!ET158</f>
        <v>0</v>
      </c>
      <c r="CD164" s="13">
        <f t="shared" si="376"/>
        <v>0</v>
      </c>
      <c r="CE164" s="43">
        <f t="shared" si="311"/>
        <v>0</v>
      </c>
      <c r="CF164" s="12">
        <f t="shared" si="415"/>
        <v>4000</v>
      </c>
      <c r="CG164" s="30">
        <f t="shared" si="377"/>
        <v>4865.6071862008766</v>
      </c>
      <c r="CH164" s="43">
        <f t="shared" si="313"/>
        <v>4.1216562857813966E-5</v>
      </c>
      <c r="CI164" s="13">
        <f ca="1">'13年1-9支出明细'!AI159/9*12</f>
        <v>0</v>
      </c>
      <c r="CJ164" s="13">
        <f t="shared" si="378"/>
        <v>0</v>
      </c>
      <c r="CK164" s="43">
        <f t="shared" si="314"/>
        <v>0</v>
      </c>
      <c r="CL164" s="13">
        <f ca="1">'13年1-9支出明细'!AJ159/9*12</f>
        <v>0</v>
      </c>
      <c r="CM164" s="13">
        <f t="shared" si="379"/>
        <v>0</v>
      </c>
      <c r="CN164" s="43">
        <f t="shared" si="315"/>
        <v>0</v>
      </c>
      <c r="CO164" s="13">
        <f ca="1">'13年1-9支出明细'!AK159/9*12</f>
        <v>0</v>
      </c>
      <c r="CP164" s="13">
        <f t="shared" si="380"/>
        <v>0</v>
      </c>
      <c r="CQ164" s="43">
        <f t="shared" si="316"/>
        <v>0</v>
      </c>
      <c r="CR164" s="13">
        <f ca="1">'13年1-9支出明细'!AL159/9*12</f>
        <v>0</v>
      </c>
      <c r="CS164" s="13">
        <f t="shared" si="381"/>
        <v>0</v>
      </c>
      <c r="CT164" s="43">
        <f t="shared" si="317"/>
        <v>0</v>
      </c>
      <c r="CU164" s="13">
        <f ca="1">'13年1-9支出明细'!AM159/9*12</f>
        <v>0</v>
      </c>
      <c r="CV164" s="13">
        <f t="shared" si="382"/>
        <v>0</v>
      </c>
      <c r="CW164" s="43">
        <f t="shared" si="318"/>
        <v>0</v>
      </c>
      <c r="CX164" s="13">
        <f ca="1">'13年1-9支出明细'!AN159/9*12</f>
        <v>0</v>
      </c>
      <c r="CY164" s="13">
        <f t="shared" si="383"/>
        <v>0</v>
      </c>
      <c r="CZ164" s="14">
        <f t="shared" si="416"/>
        <v>0</v>
      </c>
      <c r="DA164" s="43">
        <f t="shared" si="320"/>
        <v>0</v>
      </c>
      <c r="DB164" s="13">
        <f ca="1">'13年1-9支出明细'!AP159/9*12</f>
        <v>0</v>
      </c>
      <c r="DC164" s="13">
        <f t="shared" si="384"/>
        <v>0</v>
      </c>
      <c r="DD164" s="43">
        <f t="shared" si="321"/>
        <v>0</v>
      </c>
      <c r="DE164" s="13">
        <f ca="1">'13年1-9支出明细'!AQ159/9*12</f>
        <v>0</v>
      </c>
      <c r="DF164" s="13">
        <f t="shared" si="385"/>
        <v>0</v>
      </c>
      <c r="DG164" s="43">
        <f t="shared" si="322"/>
        <v>0</v>
      </c>
      <c r="DH164" s="13">
        <f ca="1">'13年1-9支出明细'!AR159/9*12</f>
        <v>0</v>
      </c>
      <c r="DI164" s="13">
        <f ca="1">Sheet2!DK158+Sheet2!AH158</f>
        <v>0</v>
      </c>
      <c r="DJ164" s="13"/>
      <c r="DK164" s="43">
        <f t="shared" si="323"/>
        <v>0</v>
      </c>
      <c r="DL164" s="13">
        <f ca="1">'13年1-9支出明细'!AT159/9*12</f>
        <v>0</v>
      </c>
      <c r="DM164" s="13">
        <f t="shared" si="386"/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43">
        <f t="shared" si="324"/>
        <v>0</v>
      </c>
      <c r="DV164" s="13">
        <f ca="1">'13年1-9支出明细'!BB159/9*12</f>
        <v>0</v>
      </c>
      <c r="DW164" s="13">
        <f t="shared" si="387"/>
        <v>0</v>
      </c>
      <c r="DX164" s="43">
        <f t="shared" si="325"/>
        <v>0</v>
      </c>
      <c r="DY164" s="13">
        <f ca="1">'13年1-9支出明细'!BC159/9*12</f>
        <v>0</v>
      </c>
      <c r="DZ164" s="13">
        <f t="shared" si="388"/>
        <v>0</v>
      </c>
      <c r="EA164" s="43">
        <f t="shared" si="326"/>
        <v>0</v>
      </c>
      <c r="EB164" s="13">
        <f ca="1">'13年1-9支出明细'!BD159/9*12</f>
        <v>0</v>
      </c>
      <c r="EC164" s="13">
        <f t="shared" si="389"/>
        <v>0</v>
      </c>
      <c r="ED164" s="43">
        <f t="shared" si="327"/>
        <v>0</v>
      </c>
      <c r="EE164" s="13">
        <f ca="1">'13年1-9支出明细'!BE159/9*12</f>
        <v>0</v>
      </c>
      <c r="EF164" s="13">
        <f t="shared" si="390"/>
        <v>0</v>
      </c>
      <c r="EG164" s="13">
        <v>0</v>
      </c>
      <c r="EH164" s="43">
        <f t="shared" si="328"/>
        <v>0</v>
      </c>
      <c r="EI164" s="13">
        <f ca="1">'13年1-9支出明细'!BG159/9*12</f>
        <v>0</v>
      </c>
      <c r="EJ164" s="13">
        <f t="shared" si="391"/>
        <v>0</v>
      </c>
      <c r="EK164" s="43">
        <f t="shared" si="329"/>
        <v>0</v>
      </c>
      <c r="EL164" s="13">
        <f ca="1">'13年1-9支出明细'!BH159/9*12</f>
        <v>0</v>
      </c>
      <c r="EM164" s="13">
        <f t="shared" si="392"/>
        <v>0</v>
      </c>
      <c r="EN164" s="43">
        <f t="shared" si="330"/>
        <v>0</v>
      </c>
      <c r="EO164" s="13">
        <f ca="1">'13年1-9支出明细'!BI159/9*12</f>
        <v>4000</v>
      </c>
      <c r="EP164" s="13">
        <f t="shared" si="393"/>
        <v>4865.6071862008757</v>
      </c>
      <c r="EQ164" s="43">
        <f t="shared" si="331"/>
        <v>3.3368871181141254E-3</v>
      </c>
      <c r="ER164" s="13">
        <f ca="1">'13年1-9支出明细'!BJ159/9*12</f>
        <v>0</v>
      </c>
      <c r="ES164" s="13">
        <f t="shared" si="394"/>
        <v>0</v>
      </c>
      <c r="ET164" s="43">
        <f t="shared" si="332"/>
        <v>0</v>
      </c>
      <c r="EU164" s="13">
        <f ca="1">'13年1-9支出明细'!BK159/9*12</f>
        <v>0</v>
      </c>
      <c r="EV164" s="13">
        <f t="shared" si="395"/>
        <v>0</v>
      </c>
      <c r="EW164" s="43">
        <f t="shared" si="333"/>
        <v>0</v>
      </c>
      <c r="EX164" s="13">
        <f ca="1">'13年1-9支出明细'!BL159/9*12</f>
        <v>0</v>
      </c>
      <c r="EY164" s="13">
        <f t="shared" si="396"/>
        <v>0</v>
      </c>
      <c r="EZ164" s="43">
        <f t="shared" si="334"/>
        <v>0</v>
      </c>
      <c r="FA164" s="13">
        <f ca="1">'13年1-9支出明细'!BM159/9*12</f>
        <v>0</v>
      </c>
      <c r="FB164" s="13">
        <f t="shared" si="397"/>
        <v>0</v>
      </c>
      <c r="FC164" s="43">
        <f t="shared" si="335"/>
        <v>0</v>
      </c>
      <c r="FD164" s="13">
        <f ca="1">'13年1-9支出明细'!BN159/9*12</f>
        <v>0</v>
      </c>
      <c r="FE164" s="13">
        <f ca="1">Sheet2!EX158+Sheet2!BF158</f>
        <v>0</v>
      </c>
      <c r="FF164" s="13">
        <f t="shared" si="398"/>
        <v>0</v>
      </c>
      <c r="FG164" s="43">
        <f t="shared" si="336"/>
        <v>0</v>
      </c>
      <c r="FH164" s="13">
        <f ca="1">'13年1-9支出明细'!BP159/9*12</f>
        <v>0</v>
      </c>
      <c r="FI164" s="13">
        <f t="shared" si="399"/>
        <v>0</v>
      </c>
      <c r="FJ164" s="43">
        <f t="shared" si="337"/>
        <v>0</v>
      </c>
      <c r="FK164" s="13">
        <f ca="1">'13年1-9支出明细'!BQ159/9*12</f>
        <v>0</v>
      </c>
      <c r="FL164" s="13">
        <f t="shared" si="400"/>
        <v>0</v>
      </c>
      <c r="FM164" s="43">
        <f t="shared" si="338"/>
        <v>0</v>
      </c>
      <c r="FN164" s="13">
        <f ca="1">'13年1-9支出明细'!BR159/9*12</f>
        <v>0</v>
      </c>
      <c r="FO164" s="13">
        <f ca="1">Sheet2!FC74+Sheet2!BJ74</f>
        <v>0</v>
      </c>
      <c r="FP164" s="13"/>
      <c r="FQ164" s="43"/>
      <c r="FR164" s="13">
        <f ca="1">'13年1-9支出明细'!BT159/9*12</f>
        <v>0</v>
      </c>
      <c r="FS164" s="13">
        <f t="shared" si="401"/>
        <v>0</v>
      </c>
      <c r="FT164" s="43">
        <f t="shared" si="339"/>
        <v>0</v>
      </c>
      <c r="FU164" s="12">
        <f ca="1">'13年1-9支出明细'!BU159/9*12</f>
        <v>1921.08</v>
      </c>
      <c r="FV164" s="12">
        <f t="shared" si="402"/>
        <v>2336.8051633166947</v>
      </c>
      <c r="FW164" s="43">
        <f t="shared" si="340"/>
        <v>6.6397734390462161E-5</v>
      </c>
      <c r="FX164" s="12">
        <f ca="1">'13年1-9支出明细'!BV159/9*12</f>
        <v>0</v>
      </c>
      <c r="FY164" s="12">
        <f t="shared" si="403"/>
        <v>0</v>
      </c>
      <c r="FZ164" s="43">
        <f t="shared" si="341"/>
        <v>0</v>
      </c>
      <c r="GA164" s="12">
        <f ca="1">'13年1-9支出明细'!BW159/9*12</f>
        <v>0</v>
      </c>
      <c r="GB164" s="12">
        <f t="shared" si="404"/>
        <v>0</v>
      </c>
      <c r="GC164" s="43">
        <f t="shared" si="342"/>
        <v>0</v>
      </c>
      <c r="GD164" s="12">
        <f ca="1">'13年1-9支出明细'!BX159/9*12</f>
        <v>0</v>
      </c>
      <c r="GE164" s="12">
        <f t="shared" si="405"/>
        <v>0</v>
      </c>
      <c r="GF164" s="43">
        <f t="shared" si="343"/>
        <v>0</v>
      </c>
      <c r="GG164" s="27">
        <f t="shared" si="417"/>
        <v>86.399999999999991</v>
      </c>
      <c r="GH164" s="27">
        <f t="shared" si="406"/>
        <v>105.09711522193892</v>
      </c>
      <c r="GI164" s="43">
        <f t="shared" si="345"/>
        <v>5.2554927807128616E-5</v>
      </c>
      <c r="GJ164" s="13">
        <f ca="1">'13年1-9支出明细'!BZ159/9*12</f>
        <v>0</v>
      </c>
      <c r="GK164" s="13">
        <f t="shared" si="407"/>
        <v>0</v>
      </c>
      <c r="GL164" s="43">
        <f t="shared" si="346"/>
        <v>0</v>
      </c>
      <c r="GM164" s="13">
        <f ca="1">'13年1-9支出明细'!CA159/9*12</f>
        <v>0</v>
      </c>
      <c r="GN164" s="13">
        <f t="shared" si="408"/>
        <v>0</v>
      </c>
      <c r="GO164" s="43">
        <f t="shared" si="347"/>
        <v>0</v>
      </c>
      <c r="GP164" s="13">
        <f ca="1">'13年1-9支出明细'!CB159/9*12</f>
        <v>0</v>
      </c>
      <c r="GQ164" s="13"/>
      <c r="GR164" s="40"/>
      <c r="GS164" s="13">
        <f ca="1">'13年1-9支出明细'!CC159/9*12</f>
        <v>0</v>
      </c>
      <c r="GT164" s="13">
        <f t="shared" si="409"/>
        <v>0</v>
      </c>
      <c r="GU164" s="43">
        <f t="shared" si="348"/>
        <v>0</v>
      </c>
      <c r="GV164" s="13">
        <f ca="1">'13年1-9支出明细'!CD159/9*12</f>
        <v>86.399999999999991</v>
      </c>
      <c r="GW164" s="13">
        <f t="shared" si="410"/>
        <v>105.09711522193891</v>
      </c>
      <c r="GX164" s="56">
        <f t="shared" si="349"/>
        <v>4.1753650754294515E-4</v>
      </c>
    </row>
    <row r="165" spans="1:206">
      <c r="A165" s="18">
        <v>435</v>
      </c>
      <c r="B165" s="3" t="s">
        <v>636</v>
      </c>
      <c r="C165" s="3" t="s">
        <v>454</v>
      </c>
      <c r="D165" s="12">
        <f t="shared" si="412"/>
        <v>1687235.2133333336</v>
      </c>
      <c r="E165" s="12">
        <f t="shared" si="413"/>
        <v>844783.66666666674</v>
      </c>
      <c r="F165" s="13">
        <v>414900</v>
      </c>
      <c r="G165" s="26">
        <f t="shared" si="350"/>
        <v>504685.10538868594</v>
      </c>
      <c r="H165" s="40">
        <f t="shared" si="351"/>
        <v>6.0746584750577953E-3</v>
      </c>
      <c r="I165" s="13">
        <v>102752</v>
      </c>
      <c r="J165" s="13">
        <f t="shared" si="352"/>
        <v>124987.7173991281</v>
      </c>
      <c r="K165" s="40">
        <f t="shared" si="288"/>
        <v>2.767730788833982E-3</v>
      </c>
      <c r="L165" s="13">
        <v>186705</v>
      </c>
      <c r="M165" s="13">
        <f t="shared" si="353"/>
        <v>227108.29742490864</v>
      </c>
      <c r="N165" s="40">
        <f t="shared" si="289"/>
        <v>6.0746584750577962E-3</v>
      </c>
      <c r="O165" s="13">
        <f ca="1">'13年1-9支出明细'!I160/9*12</f>
        <v>36533.333333333328</v>
      </c>
      <c r="P165" s="13">
        <v>0</v>
      </c>
      <c r="Q165" s="13">
        <f t="shared" si="354"/>
        <v>44439.212300634659</v>
      </c>
      <c r="R165" s="43">
        <f t="shared" si="290"/>
        <v>5.4723551198975024E-3</v>
      </c>
      <c r="S165" s="13">
        <f ca="1">'13年1-9支出明细'!K160/9*12</f>
        <v>0</v>
      </c>
      <c r="T165" s="13">
        <f t="shared" si="355"/>
        <v>0</v>
      </c>
      <c r="U165" s="43">
        <f t="shared" si="291"/>
        <v>0</v>
      </c>
      <c r="V165" s="13">
        <f ca="1">'13年1-9支出明细'!L160/9*12</f>
        <v>0</v>
      </c>
      <c r="W165" s="13">
        <f t="shared" si="356"/>
        <v>0</v>
      </c>
      <c r="X165" s="43">
        <f t="shared" si="292"/>
        <v>0</v>
      </c>
      <c r="Y165" s="13">
        <f ca="1">'13年1-9支出明细'!M160/9*12</f>
        <v>0</v>
      </c>
      <c r="Z165" s="13">
        <f t="shared" si="357"/>
        <v>0</v>
      </c>
      <c r="AA165" s="43">
        <f t="shared" si="293"/>
        <v>0</v>
      </c>
      <c r="AB165" s="13">
        <f ca="1">'13年1-9支出明细'!N160/9*12</f>
        <v>0</v>
      </c>
      <c r="AC165" s="13">
        <f t="shared" si="358"/>
        <v>0</v>
      </c>
      <c r="AD165" s="43">
        <f t="shared" si="294"/>
        <v>0</v>
      </c>
      <c r="AE165" s="13">
        <f ca="1">'13年1-9支出明细'!O160/9*12</f>
        <v>0</v>
      </c>
      <c r="AF165" s="13">
        <f t="shared" si="359"/>
        <v>0</v>
      </c>
      <c r="AG165" s="43">
        <f t="shared" si="295"/>
        <v>0</v>
      </c>
      <c r="AH165" s="13">
        <f ca="1">'13年1-9支出明细'!P160/9*12</f>
        <v>0</v>
      </c>
      <c r="AI165" s="13">
        <f t="shared" si="360"/>
        <v>0</v>
      </c>
      <c r="AJ165" s="43">
        <f t="shared" si="296"/>
        <v>0</v>
      </c>
      <c r="AK165" s="13">
        <f ca="1">'13年1-9支出明细'!Q160/9*12</f>
        <v>0</v>
      </c>
      <c r="AL165" s="13">
        <f t="shared" si="361"/>
        <v>0</v>
      </c>
      <c r="AM165" s="43">
        <f t="shared" si="297"/>
        <v>0</v>
      </c>
      <c r="AN165" s="13">
        <f ca="1">'13年1-9支出明细'!R160/9*12</f>
        <v>0</v>
      </c>
      <c r="AO165" s="13">
        <f t="shared" si="362"/>
        <v>0</v>
      </c>
      <c r="AP165" s="43">
        <f t="shared" si="298"/>
        <v>0</v>
      </c>
      <c r="AQ165" s="13">
        <f ca="1">'13年1-9支出明细'!S160/9*12</f>
        <v>103893.33333333333</v>
      </c>
      <c r="AR165" s="13">
        <f t="shared" si="363"/>
        <v>126376.03731625743</v>
      </c>
      <c r="AS165" s="43">
        <f t="shared" si="299"/>
        <v>2.093144106873918E-2</v>
      </c>
      <c r="AT165" s="12">
        <f t="shared" si="364"/>
        <v>802352.53333333333</v>
      </c>
      <c r="AU165" s="31">
        <f t="shared" si="365"/>
        <v>975983.0630132861</v>
      </c>
      <c r="AV165" s="43">
        <f t="shared" si="300"/>
        <v>7.6857503609266062E-3</v>
      </c>
      <c r="AW165" s="13">
        <f ca="1">'13年1-9支出明细'!U160/9*12</f>
        <v>0</v>
      </c>
      <c r="AX165" s="13">
        <f t="shared" si="366"/>
        <v>0</v>
      </c>
      <c r="AY165" s="43">
        <f t="shared" si="301"/>
        <v>0</v>
      </c>
      <c r="AZ165" s="13">
        <f ca="1">'13年1-9支出明细'!V160/9*12</f>
        <v>0</v>
      </c>
      <c r="BA165" s="13">
        <f t="shared" si="367"/>
        <v>0</v>
      </c>
      <c r="BB165" s="43">
        <f t="shared" si="302"/>
        <v>0</v>
      </c>
      <c r="BC165" s="13">
        <f ca="1">'13年1-9支出明细'!W160/9*12</f>
        <v>0</v>
      </c>
      <c r="BD165" s="13">
        <f t="shared" si="368"/>
        <v>0</v>
      </c>
      <c r="BE165" s="43">
        <f t="shared" si="303"/>
        <v>0</v>
      </c>
      <c r="BF165" s="13">
        <f ca="1">'13年1-9支出明细'!X160/9*12</f>
        <v>366.13333333333333</v>
      </c>
      <c r="BG165" s="13">
        <f t="shared" si="369"/>
        <v>445.36524444358685</v>
      </c>
      <c r="BH165" s="43">
        <f t="shared" si="304"/>
        <v>5.3864980032393135E-4</v>
      </c>
      <c r="BI165" s="13">
        <f ca="1">'13年1-9支出明细'!Y160/9*12</f>
        <v>0</v>
      </c>
      <c r="BJ165" s="13">
        <f t="shared" si="370"/>
        <v>0</v>
      </c>
      <c r="BK165" s="43">
        <f t="shared" si="305"/>
        <v>0</v>
      </c>
      <c r="BL165" s="13">
        <f ca="1">'13年1-9支出明细'!Z160/9*12</f>
        <v>898</v>
      </c>
      <c r="BM165" s="13">
        <f ca="1">Sheet2!EP159+Sheet2!V159</f>
        <v>801088.4</v>
      </c>
      <c r="BN165" s="13">
        <f t="shared" si="371"/>
        <v>1092.3288133020967</v>
      </c>
      <c r="BO165" s="43">
        <f t="shared" si="306"/>
        <v>1.0153838557097969E-5</v>
      </c>
      <c r="BP165" s="13">
        <f ca="1">'13年1-9支出明细'!AB160/9*12</f>
        <v>1067717.8666666667</v>
      </c>
      <c r="BQ165" s="13">
        <f t="shared" si="372"/>
        <v>1298773.9312221005</v>
      </c>
      <c r="BR165" s="43">
        <f t="shared" si="307"/>
        <v>0.23555847935738911</v>
      </c>
      <c r="BS165" s="13">
        <f ca="1">'13年1-9支出明细'!AC160/9*12</f>
        <v>400</v>
      </c>
      <c r="BT165" s="13">
        <f t="shared" si="373"/>
        <v>486.56071862008758</v>
      </c>
      <c r="BU165" s="43">
        <f t="shared" si="308"/>
        <v>3.566107726432418E-4</v>
      </c>
      <c r="BV165" s="12">
        <f t="shared" si="411"/>
        <v>1242.4000000000001</v>
      </c>
      <c r="BW165" s="30">
        <f t="shared" si="374"/>
        <v>1511.2575920339921</v>
      </c>
      <c r="BX165" s="43">
        <f t="shared" si="309"/>
        <v>4.6454990664191352E-6</v>
      </c>
      <c r="BY165" s="13">
        <f ca="1">'13年1-9支出明细'!AE160/9*12</f>
        <v>1242.4000000000001</v>
      </c>
      <c r="BZ165" s="13">
        <f t="shared" si="375"/>
        <v>1511.2575920339921</v>
      </c>
      <c r="CA165" s="43">
        <f t="shared" si="310"/>
        <v>5.3776506954568427E-6</v>
      </c>
      <c r="CB165" s="13">
        <f ca="1">'13年1-9支出明细'!AF160/9*12</f>
        <v>0</v>
      </c>
      <c r="CC165" s="13">
        <f ca="1">Sheet2!BP159+Sheet2!ET159</f>
        <v>0</v>
      </c>
      <c r="CD165" s="13">
        <f t="shared" si="376"/>
        <v>0</v>
      </c>
      <c r="CE165" s="43">
        <f t="shared" si="311"/>
        <v>0</v>
      </c>
      <c r="CF165" s="12">
        <f t="shared" si="415"/>
        <v>100.66666666666667</v>
      </c>
      <c r="CG165" s="30">
        <f t="shared" si="377"/>
        <v>122.45111418605541</v>
      </c>
      <c r="CH165" s="43">
        <f t="shared" si="313"/>
        <v>1.0372834985883182E-6</v>
      </c>
      <c r="CI165" s="13">
        <f ca="1">'13年1-9支出明细'!AI160/9*12</f>
        <v>0</v>
      </c>
      <c r="CJ165" s="13">
        <f t="shared" si="378"/>
        <v>0</v>
      </c>
      <c r="CK165" s="43">
        <f t="shared" si="314"/>
        <v>0</v>
      </c>
      <c r="CL165" s="13">
        <f ca="1">'13年1-9支出明细'!AJ160/9*12</f>
        <v>0</v>
      </c>
      <c r="CM165" s="13">
        <f t="shared" si="379"/>
        <v>0</v>
      </c>
      <c r="CN165" s="43">
        <f t="shared" si="315"/>
        <v>0</v>
      </c>
      <c r="CO165" s="13">
        <f ca="1">'13年1-9支出明细'!AK160/9*12</f>
        <v>0</v>
      </c>
      <c r="CP165" s="13">
        <f t="shared" si="380"/>
        <v>0</v>
      </c>
      <c r="CQ165" s="43">
        <f t="shared" si="316"/>
        <v>0</v>
      </c>
      <c r="CR165" s="13">
        <f ca="1">'13年1-9支出明细'!AL160/9*12</f>
        <v>0</v>
      </c>
      <c r="CS165" s="13">
        <f t="shared" si="381"/>
        <v>0</v>
      </c>
      <c r="CT165" s="43">
        <f t="shared" si="317"/>
        <v>0</v>
      </c>
      <c r="CU165" s="13">
        <f ca="1">'13年1-9支出明细'!AM160/9*12</f>
        <v>0</v>
      </c>
      <c r="CV165" s="13">
        <f t="shared" si="382"/>
        <v>0</v>
      </c>
      <c r="CW165" s="43">
        <f t="shared" si="318"/>
        <v>0</v>
      </c>
      <c r="CX165" s="13">
        <f ca="1">'13年1-9支出明细'!AN160/9*12</f>
        <v>0</v>
      </c>
      <c r="CY165" s="13">
        <f t="shared" si="383"/>
        <v>0</v>
      </c>
      <c r="CZ165" s="14">
        <f t="shared" si="416"/>
        <v>0</v>
      </c>
      <c r="DA165" s="43">
        <f t="shared" si="320"/>
        <v>0</v>
      </c>
      <c r="DB165" s="13">
        <f ca="1">'13年1-9支出明细'!AP160/9*12</f>
        <v>0</v>
      </c>
      <c r="DC165" s="13">
        <f t="shared" si="384"/>
        <v>0</v>
      </c>
      <c r="DD165" s="43">
        <f t="shared" si="321"/>
        <v>0</v>
      </c>
      <c r="DE165" s="13">
        <f ca="1">'13年1-9支出明细'!AQ160/9*12</f>
        <v>0</v>
      </c>
      <c r="DF165" s="13">
        <f t="shared" si="385"/>
        <v>0</v>
      </c>
      <c r="DG165" s="43">
        <f t="shared" si="322"/>
        <v>0</v>
      </c>
      <c r="DH165" s="13">
        <f ca="1">'13年1-9支出明细'!AR160/9*12</f>
        <v>0</v>
      </c>
      <c r="DI165" s="13">
        <f ca="1">Sheet2!DK159+Sheet2!AH159</f>
        <v>0</v>
      </c>
      <c r="DJ165" s="13"/>
      <c r="DK165" s="43">
        <f t="shared" si="323"/>
        <v>0</v>
      </c>
      <c r="DL165" s="13">
        <f ca="1">'13年1-9支出明细'!AT160/9*12</f>
        <v>0</v>
      </c>
      <c r="DM165" s="13">
        <f t="shared" si="386"/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43">
        <f t="shared" si="324"/>
        <v>0</v>
      </c>
      <c r="DV165" s="13">
        <f ca="1">'13年1-9支出明细'!BB160/9*12</f>
        <v>0</v>
      </c>
      <c r="DW165" s="13">
        <f t="shared" si="387"/>
        <v>0</v>
      </c>
      <c r="DX165" s="43">
        <f t="shared" si="325"/>
        <v>0</v>
      </c>
      <c r="DY165" s="13">
        <f ca="1">'13年1-9支出明细'!BC160/9*12</f>
        <v>0</v>
      </c>
      <c r="DZ165" s="13">
        <f t="shared" si="388"/>
        <v>0</v>
      </c>
      <c r="EA165" s="43">
        <f t="shared" si="326"/>
        <v>0</v>
      </c>
      <c r="EB165" s="13">
        <f ca="1">'13年1-9支出明细'!BD160/9*12</f>
        <v>0</v>
      </c>
      <c r="EC165" s="13">
        <f t="shared" si="389"/>
        <v>0</v>
      </c>
      <c r="ED165" s="43">
        <f t="shared" si="327"/>
        <v>0</v>
      </c>
      <c r="EE165" s="13">
        <f ca="1">'13年1-9支出明细'!BE160/9*12</f>
        <v>0</v>
      </c>
      <c r="EF165" s="13">
        <f t="shared" si="390"/>
        <v>0</v>
      </c>
      <c r="EG165" s="13">
        <v>0</v>
      </c>
      <c r="EH165" s="43">
        <f t="shared" si="328"/>
        <v>0</v>
      </c>
      <c r="EI165" s="13">
        <f ca="1">'13年1-9支出明细'!BG160/9*12</f>
        <v>0</v>
      </c>
      <c r="EJ165" s="13">
        <f t="shared" si="391"/>
        <v>0</v>
      </c>
      <c r="EK165" s="43">
        <f t="shared" si="329"/>
        <v>0</v>
      </c>
      <c r="EL165" s="13">
        <f ca="1">'13年1-9支出明细'!BH160/9*12</f>
        <v>0</v>
      </c>
      <c r="EM165" s="13">
        <f t="shared" si="392"/>
        <v>0</v>
      </c>
      <c r="EN165" s="43">
        <f t="shared" si="330"/>
        <v>0</v>
      </c>
      <c r="EO165" s="13">
        <f ca="1">'13年1-9支出明细'!BI160/9*12</f>
        <v>0</v>
      </c>
      <c r="EP165" s="13">
        <f t="shared" si="393"/>
        <v>0</v>
      </c>
      <c r="EQ165" s="43">
        <f t="shared" si="331"/>
        <v>0</v>
      </c>
      <c r="ER165" s="13">
        <f ca="1">'13年1-9支出明细'!BJ160/9*12</f>
        <v>0</v>
      </c>
      <c r="ES165" s="13">
        <f t="shared" si="394"/>
        <v>0</v>
      </c>
      <c r="ET165" s="43">
        <f t="shared" si="332"/>
        <v>0</v>
      </c>
      <c r="EU165" s="13">
        <f ca="1">'13年1-9支出明细'!BK160/9*12</f>
        <v>0</v>
      </c>
      <c r="EV165" s="13">
        <f t="shared" si="395"/>
        <v>0</v>
      </c>
      <c r="EW165" s="43">
        <f t="shared" si="333"/>
        <v>0</v>
      </c>
      <c r="EX165" s="13">
        <f ca="1">'13年1-9支出明细'!BL160/9*12</f>
        <v>0</v>
      </c>
      <c r="EY165" s="13">
        <f t="shared" si="396"/>
        <v>0</v>
      </c>
      <c r="EZ165" s="43">
        <f t="shared" si="334"/>
        <v>0</v>
      </c>
      <c r="FA165" s="13">
        <f ca="1">'13年1-9支出明细'!BM160/9*12</f>
        <v>0</v>
      </c>
      <c r="FB165" s="13">
        <f t="shared" si="397"/>
        <v>0</v>
      </c>
      <c r="FC165" s="43">
        <f t="shared" si="335"/>
        <v>0</v>
      </c>
      <c r="FD165" s="13">
        <f ca="1">'13年1-9支出明细'!BN160/9*12</f>
        <v>100.66666666666667</v>
      </c>
      <c r="FE165" s="13">
        <f ca="1">Sheet2!EX159+Sheet2!BF159</f>
        <v>0</v>
      </c>
      <c r="FF165" s="13">
        <f t="shared" si="398"/>
        <v>122.45111418605538</v>
      </c>
      <c r="FG165" s="43">
        <f t="shared" si="336"/>
        <v>7.7009042238541692E-5</v>
      </c>
      <c r="FH165" s="13">
        <f ca="1">'13年1-9支出明细'!BP160/9*12</f>
        <v>0</v>
      </c>
      <c r="FI165" s="13">
        <f t="shared" si="399"/>
        <v>0</v>
      </c>
      <c r="FJ165" s="43">
        <f t="shared" si="337"/>
        <v>0</v>
      </c>
      <c r="FK165" s="13">
        <f ca="1">'13年1-9支出明细'!BQ160/9*12</f>
        <v>0</v>
      </c>
      <c r="FL165" s="13">
        <f t="shared" si="400"/>
        <v>0</v>
      </c>
      <c r="FM165" s="43">
        <f t="shared" si="338"/>
        <v>0</v>
      </c>
      <c r="FN165" s="13">
        <f ca="1">'13年1-9支出明细'!BR160/9*12</f>
        <v>0</v>
      </c>
      <c r="FO165" s="13">
        <f ca="1">Sheet2!FC75+Sheet2!BJ75</f>
        <v>0</v>
      </c>
      <c r="FP165" s="13"/>
      <c r="FQ165" s="43"/>
      <c r="FR165" s="13">
        <f ca="1">'13年1-9支出明细'!BT160/9*12</f>
        <v>0</v>
      </c>
      <c r="FS165" s="13">
        <f t="shared" si="401"/>
        <v>0</v>
      </c>
      <c r="FT165" s="43">
        <f t="shared" si="339"/>
        <v>0</v>
      </c>
      <c r="FU165" s="12">
        <f ca="1">'13年1-9支出明细'!BU160/9*12</f>
        <v>38755.94666666667</v>
      </c>
      <c r="FV165" s="12">
        <f t="shared" si="402"/>
        <v>47142.803152337801</v>
      </c>
      <c r="FW165" s="43">
        <f t="shared" si="340"/>
        <v>1.339510615291529E-3</v>
      </c>
      <c r="FX165" s="12">
        <f ca="1">'13年1-9支出明细'!BV160/9*12</f>
        <v>0</v>
      </c>
      <c r="FY165" s="12">
        <f t="shared" si="403"/>
        <v>0</v>
      </c>
      <c r="FZ165" s="43">
        <f t="shared" si="341"/>
        <v>0</v>
      </c>
      <c r="GA165" s="12">
        <f ca="1">'13年1-9支出明细'!BW160/9*12</f>
        <v>0</v>
      </c>
      <c r="GB165" s="12">
        <f t="shared" si="404"/>
        <v>0</v>
      </c>
      <c r="GC165" s="43">
        <f t="shared" si="342"/>
        <v>0</v>
      </c>
      <c r="GD165" s="12">
        <f ca="1">'13年1-9支出明细'!BX160/9*12</f>
        <v>0</v>
      </c>
      <c r="GE165" s="12">
        <f t="shared" si="405"/>
        <v>0</v>
      </c>
      <c r="GF165" s="43">
        <f t="shared" si="343"/>
        <v>0</v>
      </c>
      <c r="GG165" s="27">
        <f t="shared" si="417"/>
        <v>0</v>
      </c>
      <c r="GH165" s="27">
        <f t="shared" si="406"/>
        <v>0</v>
      </c>
      <c r="GI165" s="43">
        <f t="shared" si="345"/>
        <v>0</v>
      </c>
      <c r="GJ165" s="13">
        <f ca="1">'13年1-9支出明细'!BZ160/9*12</f>
        <v>0</v>
      </c>
      <c r="GK165" s="13">
        <f t="shared" si="407"/>
        <v>0</v>
      </c>
      <c r="GL165" s="43">
        <f t="shared" si="346"/>
        <v>0</v>
      </c>
      <c r="GM165" s="13">
        <f ca="1">'13年1-9支出明细'!CA160/9*12</f>
        <v>0</v>
      </c>
      <c r="GN165" s="13">
        <f t="shared" si="408"/>
        <v>0</v>
      </c>
      <c r="GO165" s="43">
        <f t="shared" si="347"/>
        <v>0</v>
      </c>
      <c r="GP165" s="13">
        <f ca="1">'13年1-9支出明细'!CB160/9*12</f>
        <v>0</v>
      </c>
      <c r="GQ165" s="13"/>
      <c r="GR165" s="40"/>
      <c r="GS165" s="13">
        <f ca="1">'13年1-9支出明细'!CC160/9*12</f>
        <v>0</v>
      </c>
      <c r="GT165" s="13">
        <f t="shared" si="409"/>
        <v>0</v>
      </c>
      <c r="GU165" s="43">
        <f t="shared" si="348"/>
        <v>0</v>
      </c>
      <c r="GV165" s="13">
        <f ca="1">'13年1-9支出明细'!CD160/9*12</f>
        <v>0</v>
      </c>
      <c r="GW165" s="13">
        <f t="shared" si="410"/>
        <v>0</v>
      </c>
      <c r="GX165" s="56">
        <f t="shared" si="349"/>
        <v>0</v>
      </c>
    </row>
    <row r="166" spans="1:206">
      <c r="A166" s="18">
        <v>436</v>
      </c>
      <c r="B166" s="3" t="s">
        <v>637</v>
      </c>
      <c r="C166" s="3" t="s">
        <v>455</v>
      </c>
      <c r="D166" s="12">
        <f t="shared" si="412"/>
        <v>1278525.0100000002</v>
      </c>
      <c r="E166" s="12">
        <f t="shared" si="413"/>
        <v>288890.2</v>
      </c>
      <c r="F166" s="13">
        <v>173436</v>
      </c>
      <c r="G166" s="26">
        <f t="shared" si="350"/>
        <v>210967.86198648383</v>
      </c>
      <c r="H166" s="40">
        <f t="shared" si="351"/>
        <v>2.5393214443965384E-3</v>
      </c>
      <c r="I166" s="13">
        <v>37408</v>
      </c>
      <c r="J166" s="13">
        <f t="shared" si="352"/>
        <v>45503.158405350587</v>
      </c>
      <c r="K166" s="40">
        <f t="shared" si="288"/>
        <v>1.0076229499056135E-3</v>
      </c>
      <c r="L166" s="13">
        <v>78046.2</v>
      </c>
      <c r="M166" s="13">
        <f t="shared" si="353"/>
        <v>94935.537893917688</v>
      </c>
      <c r="N166" s="40">
        <f t="shared" si="289"/>
        <v>2.5393214443965384E-3</v>
      </c>
      <c r="O166" s="13">
        <f ca="1">'13年1-9支出明细'!I161/9*12</f>
        <v>0</v>
      </c>
      <c r="P166" s="13">
        <v>0</v>
      </c>
      <c r="Q166" s="13">
        <f t="shared" si="354"/>
        <v>0</v>
      </c>
      <c r="R166" s="43">
        <f t="shared" si="290"/>
        <v>0</v>
      </c>
      <c r="S166" s="13">
        <f ca="1">'13年1-9支出明细'!K161/9*12</f>
        <v>0</v>
      </c>
      <c r="T166" s="13">
        <f t="shared" si="355"/>
        <v>0</v>
      </c>
      <c r="U166" s="43">
        <f t="shared" si="291"/>
        <v>0</v>
      </c>
      <c r="V166" s="13">
        <f ca="1">'13年1-9支出明细'!L161/9*12</f>
        <v>0</v>
      </c>
      <c r="W166" s="13">
        <f t="shared" si="356"/>
        <v>0</v>
      </c>
      <c r="X166" s="43">
        <f t="shared" si="292"/>
        <v>0</v>
      </c>
      <c r="Y166" s="13">
        <f ca="1">'13年1-9支出明细'!M161/9*12</f>
        <v>0</v>
      </c>
      <c r="Z166" s="13">
        <f t="shared" si="357"/>
        <v>0</v>
      </c>
      <c r="AA166" s="43">
        <f t="shared" si="293"/>
        <v>0</v>
      </c>
      <c r="AB166" s="13">
        <f ca="1">'13年1-9支出明细'!N161/9*12</f>
        <v>0</v>
      </c>
      <c r="AC166" s="13">
        <f t="shared" si="358"/>
        <v>0</v>
      </c>
      <c r="AD166" s="43">
        <f t="shared" si="294"/>
        <v>0</v>
      </c>
      <c r="AE166" s="13">
        <f ca="1">'13年1-9支出明细'!O161/9*12</f>
        <v>0</v>
      </c>
      <c r="AF166" s="13">
        <f t="shared" si="359"/>
        <v>0</v>
      </c>
      <c r="AG166" s="43">
        <f t="shared" si="295"/>
        <v>0</v>
      </c>
      <c r="AH166" s="13">
        <f ca="1">'13年1-9支出明细'!P161/9*12</f>
        <v>0</v>
      </c>
      <c r="AI166" s="13">
        <f t="shared" si="360"/>
        <v>0</v>
      </c>
      <c r="AJ166" s="43">
        <f t="shared" si="296"/>
        <v>0</v>
      </c>
      <c r="AK166" s="13">
        <f ca="1">'13年1-9支出明细'!Q161/9*12</f>
        <v>0</v>
      </c>
      <c r="AL166" s="13">
        <f t="shared" si="361"/>
        <v>0</v>
      </c>
      <c r="AM166" s="43">
        <f t="shared" si="297"/>
        <v>0</v>
      </c>
      <c r="AN166" s="13">
        <f ca="1">'13年1-9支出明细'!R161/9*12</f>
        <v>0</v>
      </c>
      <c r="AO166" s="13">
        <f t="shared" si="362"/>
        <v>0</v>
      </c>
      <c r="AP166" s="43">
        <f t="shared" si="298"/>
        <v>0</v>
      </c>
      <c r="AQ166" s="13">
        <f ca="1">'13年1-9支出明细'!S161/9*12</f>
        <v>0</v>
      </c>
      <c r="AR166" s="13">
        <f t="shared" si="363"/>
        <v>0</v>
      </c>
      <c r="AS166" s="43">
        <f t="shared" si="299"/>
        <v>0</v>
      </c>
      <c r="AT166" s="12">
        <f t="shared" si="364"/>
        <v>222195.89</v>
      </c>
      <c r="AU166" s="31">
        <f t="shared" si="365"/>
        <v>270279.47978207486</v>
      </c>
      <c r="AV166" s="43">
        <f t="shared" si="300"/>
        <v>2.1284187072597373E-3</v>
      </c>
      <c r="AW166" s="13">
        <f ca="1">'13年1-9支出明细'!U161/9*12</f>
        <v>0</v>
      </c>
      <c r="AX166" s="13">
        <f t="shared" si="366"/>
        <v>0</v>
      </c>
      <c r="AY166" s="43">
        <f t="shared" si="301"/>
        <v>0</v>
      </c>
      <c r="AZ166" s="13">
        <f ca="1">'13年1-9支出明细'!V161/9*12</f>
        <v>0</v>
      </c>
      <c r="BA166" s="13">
        <f t="shared" si="367"/>
        <v>0</v>
      </c>
      <c r="BB166" s="43">
        <f t="shared" si="302"/>
        <v>0</v>
      </c>
      <c r="BC166" s="13">
        <f ca="1">'13年1-9支出明细'!W161/9*12</f>
        <v>0</v>
      </c>
      <c r="BD166" s="13">
        <f t="shared" si="368"/>
        <v>0</v>
      </c>
      <c r="BE166" s="43">
        <f t="shared" si="303"/>
        <v>0</v>
      </c>
      <c r="BF166" s="13">
        <f ca="1">'13年1-9支出明细'!X161/9*12</f>
        <v>0</v>
      </c>
      <c r="BG166" s="13">
        <f t="shared" si="369"/>
        <v>0</v>
      </c>
      <c r="BH166" s="43">
        <f t="shared" si="304"/>
        <v>0</v>
      </c>
      <c r="BI166" s="13">
        <f ca="1">'13年1-9支出明细'!Y161/9*12</f>
        <v>2854.5466666666662</v>
      </c>
      <c r="BJ166" s="13">
        <f t="shared" si="370"/>
        <v>3472.2756936697715</v>
      </c>
      <c r="BK166" s="43">
        <f t="shared" si="305"/>
        <v>1.4120854226364989E-3</v>
      </c>
      <c r="BL166" s="13">
        <f ca="1">'13年1-9支出明细'!Z161/9*12</f>
        <v>15.333333333333332</v>
      </c>
      <c r="BM166" s="13">
        <f ca="1">Sheet2!EP160+Sheet2!V160</f>
        <v>219326.01</v>
      </c>
      <c r="BN166" s="13">
        <f t="shared" si="371"/>
        <v>18.651494213770025</v>
      </c>
      <c r="BO166" s="43">
        <f t="shared" si="306"/>
        <v>1.733766049096164E-7</v>
      </c>
      <c r="BP166" s="13">
        <f ca="1">'13年1-9支出明细'!AB161/9*12</f>
        <v>7597.8799999999992</v>
      </c>
      <c r="BQ166" s="13">
        <f t="shared" si="372"/>
        <v>9242.0748819729761</v>
      </c>
      <c r="BR166" s="43">
        <f t="shared" si="307"/>
        <v>1.6762340642733329E-3</v>
      </c>
      <c r="BS166" s="13">
        <f ca="1">'13年1-9支出明细'!AC161/9*12</f>
        <v>1820</v>
      </c>
      <c r="BT166" s="13">
        <f t="shared" si="373"/>
        <v>2213.8512697213982</v>
      </c>
      <c r="BU166" s="43">
        <f t="shared" si="308"/>
        <v>1.6225790155267501E-3</v>
      </c>
      <c r="BV166" s="12">
        <f t="shared" si="411"/>
        <v>554.66666666666663</v>
      </c>
      <c r="BW166" s="30">
        <f t="shared" si="374"/>
        <v>674.69752981985471</v>
      </c>
      <c r="BX166" s="43">
        <f t="shared" si="309"/>
        <v>2.0739725387748014E-6</v>
      </c>
      <c r="BY166" s="13">
        <f ca="1">'13年1-9支出明细'!AE161/9*12</f>
        <v>554.66666666666663</v>
      </c>
      <c r="BZ166" s="13">
        <f t="shared" si="375"/>
        <v>674.69752981985471</v>
      </c>
      <c r="CA166" s="43">
        <f t="shared" si="310"/>
        <v>2.4008399756493306E-6</v>
      </c>
      <c r="CB166" s="13">
        <f ca="1">'13年1-9支出明细'!AF161/9*12</f>
        <v>0</v>
      </c>
      <c r="CC166" s="13">
        <f ca="1">Sheet2!BP160+Sheet2!ET160</f>
        <v>0</v>
      </c>
      <c r="CD166" s="13">
        <f t="shared" si="376"/>
        <v>0</v>
      </c>
      <c r="CE166" s="43">
        <f t="shared" si="311"/>
        <v>0</v>
      </c>
      <c r="CF166" s="12">
        <f t="shared" si="415"/>
        <v>246592</v>
      </c>
      <c r="CG166" s="30">
        <f t="shared" si="377"/>
        <v>299954.95181491162</v>
      </c>
      <c r="CH166" s="43">
        <f t="shared" si="313"/>
        <v>2.5409186670585153E-3</v>
      </c>
      <c r="CI166" s="13">
        <f ca="1">'13年1-9支出明细'!AI161/9*12</f>
        <v>0</v>
      </c>
      <c r="CJ166" s="13">
        <f t="shared" si="378"/>
        <v>0</v>
      </c>
      <c r="CK166" s="43">
        <f t="shared" si="314"/>
        <v>0</v>
      </c>
      <c r="CL166" s="13">
        <f ca="1">'13年1-9支出明细'!AJ161/9*12</f>
        <v>0</v>
      </c>
      <c r="CM166" s="13">
        <f t="shared" si="379"/>
        <v>0</v>
      </c>
      <c r="CN166" s="43">
        <f t="shared" si="315"/>
        <v>0</v>
      </c>
      <c r="CO166" s="13">
        <f ca="1">'13年1-9支出明细'!AK161/9*12</f>
        <v>0</v>
      </c>
      <c r="CP166" s="13">
        <f t="shared" si="380"/>
        <v>0</v>
      </c>
      <c r="CQ166" s="43">
        <f t="shared" si="316"/>
        <v>0</v>
      </c>
      <c r="CR166" s="13">
        <f ca="1">'13年1-9支出明细'!AL161/9*12</f>
        <v>0</v>
      </c>
      <c r="CS166" s="13">
        <f t="shared" si="381"/>
        <v>0</v>
      </c>
      <c r="CT166" s="43">
        <f t="shared" si="317"/>
        <v>0</v>
      </c>
      <c r="CU166" s="13">
        <f ca="1">'13年1-9支出明细'!AM161/9*12</f>
        <v>0</v>
      </c>
      <c r="CV166" s="13">
        <f t="shared" si="382"/>
        <v>0</v>
      </c>
      <c r="CW166" s="43">
        <f t="shared" si="318"/>
        <v>0</v>
      </c>
      <c r="CX166" s="13">
        <f ca="1">'13年1-9支出明细'!AN161/9*12</f>
        <v>0</v>
      </c>
      <c r="CY166" s="13">
        <f t="shared" si="383"/>
        <v>0</v>
      </c>
      <c r="CZ166" s="14">
        <f t="shared" si="416"/>
        <v>56040</v>
      </c>
      <c r="DA166" s="43">
        <f t="shared" si="320"/>
        <v>0</v>
      </c>
      <c r="DB166" s="13">
        <f ca="1">'13年1-9支出明细'!AP161/9*12</f>
        <v>0</v>
      </c>
      <c r="DC166" s="13">
        <f t="shared" si="384"/>
        <v>0</v>
      </c>
      <c r="DD166" s="43">
        <f t="shared" si="321"/>
        <v>0</v>
      </c>
      <c r="DE166" s="13">
        <f ca="1">'13年1-9支出明细'!AQ161/9*12</f>
        <v>51800</v>
      </c>
      <c r="DF166" s="13">
        <f t="shared" si="385"/>
        <v>63009.613061301352</v>
      </c>
      <c r="DG166" s="43">
        <f t="shared" si="322"/>
        <v>1.20791675168333E-2</v>
      </c>
      <c r="DH166" s="13">
        <f ca="1">'13年1-9支出明细'!AR161/9*12</f>
        <v>4240</v>
      </c>
      <c r="DI166" s="13">
        <f ca="1">Sheet2!DK160+Sheet2!AH160</f>
        <v>0</v>
      </c>
      <c r="DJ166" s="13"/>
      <c r="DK166" s="43">
        <f t="shared" si="323"/>
        <v>1</v>
      </c>
      <c r="DL166" s="13">
        <f ca="1">'13年1-9支出明细'!AT161/9*12</f>
        <v>5066.666666666667</v>
      </c>
      <c r="DM166" s="13">
        <f t="shared" si="386"/>
        <v>6163.1024358544437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43">
        <f t="shared" si="324"/>
        <v>3.3518726881836365E-3</v>
      </c>
      <c r="DV166" s="13">
        <f ca="1">'13年1-9支出明细'!BB161/9*12</f>
        <v>0</v>
      </c>
      <c r="DW166" s="13">
        <f t="shared" si="387"/>
        <v>0</v>
      </c>
      <c r="DX166" s="43">
        <f t="shared" si="325"/>
        <v>0</v>
      </c>
      <c r="DY166" s="13">
        <f ca="1">'13年1-9支出明细'!BC161/9*12</f>
        <v>0</v>
      </c>
      <c r="DZ166" s="13">
        <f t="shared" si="388"/>
        <v>0</v>
      </c>
      <c r="EA166" s="43">
        <f t="shared" si="326"/>
        <v>0</v>
      </c>
      <c r="EB166" s="13">
        <f ca="1">'13年1-9支出明细'!BD161/9*12</f>
        <v>0</v>
      </c>
      <c r="EC166" s="13">
        <f t="shared" si="389"/>
        <v>0</v>
      </c>
      <c r="ED166" s="43">
        <f t="shared" si="327"/>
        <v>0</v>
      </c>
      <c r="EE166" s="13">
        <f ca="1">'13年1-9支出明细'!BE161/9*12</f>
        <v>0</v>
      </c>
      <c r="EF166" s="13">
        <f t="shared" si="390"/>
        <v>0</v>
      </c>
      <c r="EG166" s="13">
        <v>0</v>
      </c>
      <c r="EH166" s="43">
        <f t="shared" si="328"/>
        <v>0</v>
      </c>
      <c r="EI166" s="13">
        <f ca="1">'13年1-9支出明细'!BG161/9*12</f>
        <v>0</v>
      </c>
      <c r="EJ166" s="13">
        <f t="shared" si="391"/>
        <v>0</v>
      </c>
      <c r="EK166" s="43">
        <f t="shared" si="329"/>
        <v>0</v>
      </c>
      <c r="EL166" s="13">
        <f ca="1">'13年1-9支出明细'!BH161/9*12</f>
        <v>0</v>
      </c>
      <c r="EM166" s="13">
        <f t="shared" si="392"/>
        <v>0</v>
      </c>
      <c r="EN166" s="43">
        <f t="shared" si="330"/>
        <v>0</v>
      </c>
      <c r="EO166" s="13">
        <f ca="1">'13年1-9支出明细'!BI161/9*12</f>
        <v>0</v>
      </c>
      <c r="EP166" s="13">
        <f t="shared" si="393"/>
        <v>0</v>
      </c>
      <c r="EQ166" s="43">
        <f t="shared" si="331"/>
        <v>0</v>
      </c>
      <c r="ER166" s="13">
        <f ca="1">'13年1-9支出明细'!BJ161/9*12</f>
        <v>65485.333333333336</v>
      </c>
      <c r="ES166" s="13">
        <f t="shared" si="394"/>
        <v>79656.477114356603</v>
      </c>
      <c r="ET166" s="43">
        <f t="shared" si="332"/>
        <v>3.4177418756606938E-2</v>
      </c>
      <c r="EU166" s="13">
        <f ca="1">'13年1-9支出明细'!BK161/9*12</f>
        <v>120000</v>
      </c>
      <c r="EV166" s="13">
        <f t="shared" si="395"/>
        <v>145968.21558602629</v>
      </c>
      <c r="EW166" s="43">
        <f t="shared" si="333"/>
        <v>6.5390595829663889E-2</v>
      </c>
      <c r="EX166" s="13">
        <f ca="1">'13年1-9支出明细'!BL161/9*12</f>
        <v>0</v>
      </c>
      <c r="EY166" s="13">
        <f t="shared" si="396"/>
        <v>0</v>
      </c>
      <c r="EZ166" s="43">
        <f t="shared" si="334"/>
        <v>0</v>
      </c>
      <c r="FA166" s="13">
        <f ca="1">'13年1-9支出明细'!BM161/9*12</f>
        <v>0</v>
      </c>
      <c r="FB166" s="13">
        <f t="shared" si="397"/>
        <v>0</v>
      </c>
      <c r="FC166" s="43">
        <f t="shared" si="335"/>
        <v>0</v>
      </c>
      <c r="FD166" s="13">
        <f ca="1">'13年1-9支出明细'!BN161/9*12</f>
        <v>0</v>
      </c>
      <c r="FE166" s="13">
        <f ca="1">Sheet2!EX160+Sheet2!BF160</f>
        <v>0</v>
      </c>
      <c r="FF166" s="13">
        <f t="shared" si="398"/>
        <v>0</v>
      </c>
      <c r="FG166" s="43">
        <f t="shared" si="336"/>
        <v>0</v>
      </c>
      <c r="FH166" s="13">
        <f ca="1">'13年1-9支出明细'!BP161/9*12</f>
        <v>0</v>
      </c>
      <c r="FI166" s="13">
        <f t="shared" si="399"/>
        <v>0</v>
      </c>
      <c r="FJ166" s="43">
        <f t="shared" si="337"/>
        <v>0</v>
      </c>
      <c r="FK166" s="13">
        <f ca="1">'13年1-9支出明细'!BQ161/9*12</f>
        <v>0</v>
      </c>
      <c r="FL166" s="13">
        <f t="shared" si="400"/>
        <v>0</v>
      </c>
      <c r="FM166" s="43">
        <f t="shared" si="338"/>
        <v>0</v>
      </c>
      <c r="FN166" s="13">
        <f ca="1">'13年1-9支出明细'!BR161/9*12</f>
        <v>0</v>
      </c>
      <c r="FO166" s="13">
        <f ca="1">Sheet2!FC76+Sheet2!BJ76</f>
        <v>0</v>
      </c>
      <c r="FP166" s="13"/>
      <c r="FQ166" s="43"/>
      <c r="FR166" s="13">
        <f ca="1">'13年1-9支出明细'!BT161/9*12</f>
        <v>0</v>
      </c>
      <c r="FS166" s="13">
        <f t="shared" si="401"/>
        <v>0</v>
      </c>
      <c r="FT166" s="43">
        <f t="shared" si="339"/>
        <v>0</v>
      </c>
      <c r="FU166" s="12">
        <f ca="1">'13年1-9支出明细'!BU161/9*12</f>
        <v>16486.920000000002</v>
      </c>
      <c r="FV166" s="12">
        <f t="shared" si="402"/>
        <v>20054.719107579735</v>
      </c>
      <c r="FW166" s="43">
        <f t="shared" si="340"/>
        <v>5.6983266447872989E-4</v>
      </c>
      <c r="FX166" s="12">
        <f ca="1">'13年1-9支出明细'!BV161/9*12</f>
        <v>0</v>
      </c>
      <c r="FY166" s="12">
        <f t="shared" si="403"/>
        <v>0</v>
      </c>
      <c r="FZ166" s="43">
        <f t="shared" si="341"/>
        <v>0</v>
      </c>
      <c r="GA166" s="12">
        <f ca="1">'13年1-9支出明细'!BW161/9*12</f>
        <v>0</v>
      </c>
      <c r="GB166" s="12">
        <f t="shared" si="404"/>
        <v>0</v>
      </c>
      <c r="GC166" s="43">
        <f t="shared" si="342"/>
        <v>0</v>
      </c>
      <c r="GD166" s="12">
        <f ca="1">'13年1-9支出明细'!BX161/9*12</f>
        <v>503405.33333333337</v>
      </c>
      <c r="GE166" s="12">
        <f t="shared" si="405"/>
        <v>612343.15185962862</v>
      </c>
      <c r="GF166" s="43">
        <f t="shared" si="343"/>
        <v>5.051577065581625E-2</v>
      </c>
      <c r="GG166" s="27">
        <f t="shared" si="417"/>
        <v>400</v>
      </c>
      <c r="GH166" s="27">
        <f t="shared" si="406"/>
        <v>486.56071862008764</v>
      </c>
      <c r="GI166" s="43">
        <f t="shared" si="345"/>
        <v>2.4330985095892879E-4</v>
      </c>
      <c r="GJ166" s="13">
        <f ca="1">'13年1-9支出明细'!BZ161/9*12</f>
        <v>0</v>
      </c>
      <c r="GK166" s="13">
        <f t="shared" si="407"/>
        <v>0</v>
      </c>
      <c r="GL166" s="43">
        <f t="shared" si="346"/>
        <v>0</v>
      </c>
      <c r="GM166" s="13">
        <f ca="1">'13年1-9支出明细'!CA161/9*12</f>
        <v>0</v>
      </c>
      <c r="GN166" s="13">
        <f t="shared" si="408"/>
        <v>0</v>
      </c>
      <c r="GO166" s="43">
        <f t="shared" si="347"/>
        <v>0</v>
      </c>
      <c r="GP166" s="13">
        <f ca="1">'13年1-9支出明细'!CB161/9*12</f>
        <v>0</v>
      </c>
      <c r="GQ166" s="13"/>
      <c r="GR166" s="40"/>
      <c r="GS166" s="13">
        <f ca="1">'13年1-9支出明细'!CC161/9*12</f>
        <v>0</v>
      </c>
      <c r="GT166" s="13">
        <f t="shared" si="409"/>
        <v>0</v>
      </c>
      <c r="GU166" s="43">
        <f t="shared" si="348"/>
        <v>0</v>
      </c>
      <c r="GV166" s="13">
        <f ca="1">'13年1-9支出明细'!CD161/9*12</f>
        <v>400</v>
      </c>
      <c r="GW166" s="13">
        <f t="shared" si="410"/>
        <v>486.56071862008758</v>
      </c>
      <c r="GX166" s="56">
        <f t="shared" si="349"/>
        <v>1.9330393867728944E-3</v>
      </c>
    </row>
    <row r="167" spans="1:206">
      <c r="A167" s="18">
        <v>437</v>
      </c>
      <c r="B167" s="3" t="s">
        <v>638</v>
      </c>
      <c r="C167" s="3" t="s">
        <v>456</v>
      </c>
      <c r="D167" s="12">
        <f t="shared" si="412"/>
        <v>225235.48</v>
      </c>
      <c r="E167" s="12">
        <f t="shared" si="413"/>
        <v>222967.6</v>
      </c>
      <c r="F167" s="13">
        <v>119808</v>
      </c>
      <c r="G167" s="26">
        <f t="shared" si="350"/>
        <v>145734.66644108866</v>
      </c>
      <c r="H167" s="40">
        <f t="shared" si="351"/>
        <v>1.7541399917563854E-3</v>
      </c>
      <c r="I167" s="13">
        <v>49246</v>
      </c>
      <c r="J167" s="13">
        <f t="shared" si="352"/>
        <v>59902.92287291208</v>
      </c>
      <c r="K167" s="40">
        <f t="shared" si="288"/>
        <v>1.3264916539524124E-3</v>
      </c>
      <c r="L167" s="13">
        <v>53913.599999999999</v>
      </c>
      <c r="M167" s="13">
        <f t="shared" si="353"/>
        <v>65580.599898489891</v>
      </c>
      <c r="N167" s="40">
        <f t="shared" si="289"/>
        <v>1.7541399917563856E-3</v>
      </c>
      <c r="O167" s="13">
        <f ca="1">'13年1-9支出明细'!I162/9*12</f>
        <v>0</v>
      </c>
      <c r="P167" s="13">
        <v>0</v>
      </c>
      <c r="Q167" s="13">
        <f t="shared" si="354"/>
        <v>0</v>
      </c>
      <c r="R167" s="43">
        <f t="shared" si="290"/>
        <v>0</v>
      </c>
      <c r="S167" s="13">
        <f ca="1">'13年1-9支出明细'!K162/9*12</f>
        <v>0</v>
      </c>
      <c r="T167" s="13">
        <f t="shared" si="355"/>
        <v>0</v>
      </c>
      <c r="U167" s="43">
        <f t="shared" si="291"/>
        <v>0</v>
      </c>
      <c r="V167" s="13">
        <f ca="1">'13年1-9支出明细'!L162/9*12</f>
        <v>0</v>
      </c>
      <c r="W167" s="13">
        <f t="shared" si="356"/>
        <v>0</v>
      </c>
      <c r="X167" s="43">
        <f t="shared" si="292"/>
        <v>0</v>
      </c>
      <c r="Y167" s="13">
        <f ca="1">'13年1-9支出明细'!M162/9*12</f>
        <v>0</v>
      </c>
      <c r="Z167" s="13">
        <f t="shared" si="357"/>
        <v>0</v>
      </c>
      <c r="AA167" s="43">
        <f t="shared" si="293"/>
        <v>0</v>
      </c>
      <c r="AB167" s="13">
        <f ca="1">'13年1-9支出明细'!N162/9*12</f>
        <v>0</v>
      </c>
      <c r="AC167" s="13">
        <f t="shared" si="358"/>
        <v>0</v>
      </c>
      <c r="AD167" s="43">
        <f t="shared" si="294"/>
        <v>0</v>
      </c>
      <c r="AE167" s="13">
        <f ca="1">'13年1-9支出明细'!O162/9*12</f>
        <v>0</v>
      </c>
      <c r="AF167" s="13">
        <f t="shared" si="359"/>
        <v>0</v>
      </c>
      <c r="AG167" s="43">
        <f t="shared" si="295"/>
        <v>0</v>
      </c>
      <c r="AH167" s="13">
        <f ca="1">'13年1-9支出明细'!P162/9*12</f>
        <v>0</v>
      </c>
      <c r="AI167" s="13">
        <f t="shared" si="360"/>
        <v>0</v>
      </c>
      <c r="AJ167" s="43">
        <f t="shared" si="296"/>
        <v>0</v>
      </c>
      <c r="AK167" s="13">
        <f ca="1">'13年1-9支出明细'!Q162/9*12</f>
        <v>0</v>
      </c>
      <c r="AL167" s="13">
        <f t="shared" si="361"/>
        <v>0</v>
      </c>
      <c r="AM167" s="43">
        <f t="shared" si="297"/>
        <v>0</v>
      </c>
      <c r="AN167" s="13">
        <f ca="1">'13年1-9支出明细'!R162/9*12</f>
        <v>0</v>
      </c>
      <c r="AO167" s="13">
        <f t="shared" si="362"/>
        <v>0</v>
      </c>
      <c r="AP167" s="43">
        <f t="shared" si="298"/>
        <v>0</v>
      </c>
      <c r="AQ167" s="13">
        <f ca="1">'13年1-9支出明细'!S162/9*12</f>
        <v>0</v>
      </c>
      <c r="AR167" s="13">
        <f t="shared" si="363"/>
        <v>0</v>
      </c>
      <c r="AS167" s="43">
        <f t="shared" si="299"/>
        <v>0</v>
      </c>
      <c r="AT167" s="12">
        <f t="shared" si="364"/>
        <v>0</v>
      </c>
      <c r="AU167" s="31">
        <f t="shared" si="365"/>
        <v>0</v>
      </c>
      <c r="AV167" s="43">
        <f t="shared" si="300"/>
        <v>0</v>
      </c>
      <c r="AW167" s="13">
        <f ca="1">'13年1-9支出明细'!U162/9*12</f>
        <v>0</v>
      </c>
      <c r="AX167" s="13">
        <f t="shared" si="366"/>
        <v>0</v>
      </c>
      <c r="AY167" s="43">
        <f t="shared" si="301"/>
        <v>0</v>
      </c>
      <c r="AZ167" s="13">
        <f ca="1">'13年1-9支出明细'!V162/9*12</f>
        <v>0</v>
      </c>
      <c r="BA167" s="13">
        <f t="shared" si="367"/>
        <v>0</v>
      </c>
      <c r="BB167" s="43">
        <f t="shared" si="302"/>
        <v>0</v>
      </c>
      <c r="BC167" s="13">
        <f ca="1">'13年1-9支出明细'!W162/9*12</f>
        <v>0</v>
      </c>
      <c r="BD167" s="13">
        <f t="shared" si="368"/>
        <v>0</v>
      </c>
      <c r="BE167" s="43">
        <f t="shared" si="303"/>
        <v>0</v>
      </c>
      <c r="BF167" s="13">
        <f ca="1">'13年1-9支出明细'!X162/9*12</f>
        <v>0</v>
      </c>
      <c r="BG167" s="13">
        <f t="shared" si="369"/>
        <v>0</v>
      </c>
      <c r="BH167" s="43">
        <f t="shared" si="304"/>
        <v>0</v>
      </c>
      <c r="BI167" s="13">
        <f ca="1">'13年1-9支出明细'!Y162/9*12</f>
        <v>0</v>
      </c>
      <c r="BJ167" s="13">
        <f t="shared" si="370"/>
        <v>0</v>
      </c>
      <c r="BK167" s="43">
        <f t="shared" si="305"/>
        <v>0</v>
      </c>
      <c r="BL167" s="13">
        <f ca="1">'13年1-9支出明细'!Z162/9*12</f>
        <v>0</v>
      </c>
      <c r="BM167" s="13">
        <f ca="1">Sheet2!EP161+Sheet2!V161</f>
        <v>0</v>
      </c>
      <c r="BN167" s="13">
        <f t="shared" si="371"/>
        <v>0</v>
      </c>
      <c r="BO167" s="43">
        <f t="shared" si="306"/>
        <v>0</v>
      </c>
      <c r="BP167" s="13">
        <f ca="1">'13年1-9支出明细'!AB162/9*12</f>
        <v>0</v>
      </c>
      <c r="BQ167" s="13">
        <f t="shared" si="372"/>
        <v>0</v>
      </c>
      <c r="BR167" s="43">
        <f t="shared" si="307"/>
        <v>0</v>
      </c>
      <c r="BS167" s="13">
        <f ca="1">'13年1-9支出明细'!AC162/9*12</f>
        <v>0</v>
      </c>
      <c r="BT167" s="13">
        <f t="shared" si="373"/>
        <v>0</v>
      </c>
      <c r="BU167" s="43">
        <f t="shared" si="308"/>
        <v>0</v>
      </c>
      <c r="BV167" s="12">
        <f t="shared" si="411"/>
        <v>0</v>
      </c>
      <c r="BW167" s="30">
        <f t="shared" si="374"/>
        <v>0</v>
      </c>
      <c r="BX167" s="43">
        <f t="shared" si="309"/>
        <v>0</v>
      </c>
      <c r="BY167" s="13">
        <f ca="1">'13年1-9支出明细'!AE162/9*12</f>
        <v>0</v>
      </c>
      <c r="BZ167" s="13">
        <f t="shared" si="375"/>
        <v>0</v>
      </c>
      <c r="CA167" s="43">
        <f t="shared" si="310"/>
        <v>0</v>
      </c>
      <c r="CB167" s="13">
        <f ca="1">'13年1-9支出明细'!AF162/9*12</f>
        <v>0</v>
      </c>
      <c r="CC167" s="13">
        <f ca="1">Sheet2!BP161+Sheet2!ET161</f>
        <v>0</v>
      </c>
      <c r="CD167" s="13">
        <f t="shared" si="376"/>
        <v>0</v>
      </c>
      <c r="CE167" s="43">
        <f t="shared" si="311"/>
        <v>0</v>
      </c>
      <c r="CF167" s="12">
        <f t="shared" si="415"/>
        <v>0</v>
      </c>
      <c r="CG167" s="30">
        <f t="shared" si="377"/>
        <v>0</v>
      </c>
      <c r="CH167" s="43">
        <f t="shared" si="313"/>
        <v>0</v>
      </c>
      <c r="CI167" s="13">
        <f ca="1">'13年1-9支出明细'!AI162/9*12</f>
        <v>0</v>
      </c>
      <c r="CJ167" s="13">
        <f t="shared" si="378"/>
        <v>0</v>
      </c>
      <c r="CK167" s="43">
        <f t="shared" si="314"/>
        <v>0</v>
      </c>
      <c r="CL167" s="13">
        <f ca="1">'13年1-9支出明细'!AJ162/9*12</f>
        <v>0</v>
      </c>
      <c r="CM167" s="13">
        <f t="shared" si="379"/>
        <v>0</v>
      </c>
      <c r="CN167" s="43">
        <f t="shared" si="315"/>
        <v>0</v>
      </c>
      <c r="CO167" s="13">
        <f ca="1">'13年1-9支出明细'!AK162/9*12</f>
        <v>0</v>
      </c>
      <c r="CP167" s="13">
        <f t="shared" si="380"/>
        <v>0</v>
      </c>
      <c r="CQ167" s="43">
        <f t="shared" si="316"/>
        <v>0</v>
      </c>
      <c r="CR167" s="13">
        <f ca="1">'13年1-9支出明细'!AL162/9*12</f>
        <v>0</v>
      </c>
      <c r="CS167" s="13">
        <f t="shared" si="381"/>
        <v>0</v>
      </c>
      <c r="CT167" s="43">
        <f t="shared" si="317"/>
        <v>0</v>
      </c>
      <c r="CU167" s="13">
        <f ca="1">'13年1-9支出明细'!AM162/9*12</f>
        <v>0</v>
      </c>
      <c r="CV167" s="13">
        <f t="shared" si="382"/>
        <v>0</v>
      </c>
      <c r="CW167" s="43">
        <f t="shared" si="318"/>
        <v>0</v>
      </c>
      <c r="CX167" s="13">
        <f ca="1">'13年1-9支出明细'!AN162/9*12</f>
        <v>0</v>
      </c>
      <c r="CY167" s="13">
        <f t="shared" si="383"/>
        <v>0</v>
      </c>
      <c r="CZ167" s="14">
        <f t="shared" si="416"/>
        <v>0</v>
      </c>
      <c r="DA167" s="43">
        <f t="shared" si="320"/>
        <v>0</v>
      </c>
      <c r="DB167" s="13">
        <f ca="1">'13年1-9支出明细'!AP162/9*12</f>
        <v>0</v>
      </c>
      <c r="DC167" s="13">
        <f t="shared" si="384"/>
        <v>0</v>
      </c>
      <c r="DD167" s="43">
        <f t="shared" si="321"/>
        <v>0</v>
      </c>
      <c r="DE167" s="13">
        <f ca="1">'13年1-9支出明细'!AQ162/9*12</f>
        <v>0</v>
      </c>
      <c r="DF167" s="13">
        <f t="shared" si="385"/>
        <v>0</v>
      </c>
      <c r="DG167" s="43">
        <f t="shared" si="322"/>
        <v>0</v>
      </c>
      <c r="DH167" s="13">
        <f ca="1">'13年1-9支出明细'!AR162/9*12</f>
        <v>0</v>
      </c>
      <c r="DI167" s="13">
        <f ca="1">Sheet2!DK161+Sheet2!AH161</f>
        <v>0</v>
      </c>
      <c r="DJ167" s="13"/>
      <c r="DK167" s="43">
        <f t="shared" si="323"/>
        <v>0</v>
      </c>
      <c r="DL167" s="13">
        <f ca="1">'13年1-9支出明细'!AT162/9*12</f>
        <v>0</v>
      </c>
      <c r="DM167" s="13">
        <f t="shared" si="386"/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43">
        <f t="shared" si="324"/>
        <v>0</v>
      </c>
      <c r="DV167" s="13">
        <f ca="1">'13年1-9支出明细'!BB162/9*12</f>
        <v>0</v>
      </c>
      <c r="DW167" s="13">
        <f t="shared" si="387"/>
        <v>0</v>
      </c>
      <c r="DX167" s="43">
        <f t="shared" si="325"/>
        <v>0</v>
      </c>
      <c r="DY167" s="13">
        <f ca="1">'13年1-9支出明细'!BC162/9*12</f>
        <v>0</v>
      </c>
      <c r="DZ167" s="13">
        <f t="shared" si="388"/>
        <v>0</v>
      </c>
      <c r="EA167" s="43">
        <f t="shared" si="326"/>
        <v>0</v>
      </c>
      <c r="EB167" s="13">
        <f ca="1">'13年1-9支出明细'!BD162/9*12</f>
        <v>0</v>
      </c>
      <c r="EC167" s="13">
        <f t="shared" si="389"/>
        <v>0</v>
      </c>
      <c r="ED167" s="43">
        <f t="shared" si="327"/>
        <v>0</v>
      </c>
      <c r="EE167" s="13">
        <f ca="1">'13年1-9支出明细'!BE162/9*12</f>
        <v>0</v>
      </c>
      <c r="EF167" s="13">
        <f t="shared" si="390"/>
        <v>0</v>
      </c>
      <c r="EG167" s="13">
        <v>0</v>
      </c>
      <c r="EH167" s="43">
        <f t="shared" si="328"/>
        <v>0</v>
      </c>
      <c r="EI167" s="13">
        <f ca="1">'13年1-9支出明细'!BG162/9*12</f>
        <v>0</v>
      </c>
      <c r="EJ167" s="13">
        <f t="shared" si="391"/>
        <v>0</v>
      </c>
      <c r="EK167" s="43">
        <f t="shared" si="329"/>
        <v>0</v>
      </c>
      <c r="EL167" s="13">
        <f ca="1">'13年1-9支出明细'!BH162/9*12</f>
        <v>0</v>
      </c>
      <c r="EM167" s="13">
        <f t="shared" si="392"/>
        <v>0</v>
      </c>
      <c r="EN167" s="43">
        <f t="shared" si="330"/>
        <v>0</v>
      </c>
      <c r="EO167" s="13">
        <f ca="1">'13年1-9支出明细'!BI162/9*12</f>
        <v>0</v>
      </c>
      <c r="EP167" s="13">
        <f t="shared" si="393"/>
        <v>0</v>
      </c>
      <c r="EQ167" s="43">
        <f t="shared" si="331"/>
        <v>0</v>
      </c>
      <c r="ER167" s="13">
        <f ca="1">'13年1-9支出明细'!BJ162/9*12</f>
        <v>0</v>
      </c>
      <c r="ES167" s="13">
        <f t="shared" si="394"/>
        <v>0</v>
      </c>
      <c r="ET167" s="43">
        <f t="shared" si="332"/>
        <v>0</v>
      </c>
      <c r="EU167" s="13">
        <f ca="1">'13年1-9支出明细'!BK162/9*12</f>
        <v>0</v>
      </c>
      <c r="EV167" s="13">
        <f t="shared" si="395"/>
        <v>0</v>
      </c>
      <c r="EW167" s="43">
        <f t="shared" si="333"/>
        <v>0</v>
      </c>
      <c r="EX167" s="13">
        <f ca="1">'13年1-9支出明细'!BL162/9*12</f>
        <v>0</v>
      </c>
      <c r="EY167" s="13">
        <f t="shared" si="396"/>
        <v>0</v>
      </c>
      <c r="EZ167" s="43">
        <f t="shared" si="334"/>
        <v>0</v>
      </c>
      <c r="FA167" s="13">
        <f ca="1">'13年1-9支出明细'!BM162/9*12</f>
        <v>0</v>
      </c>
      <c r="FB167" s="13">
        <f t="shared" si="397"/>
        <v>0</v>
      </c>
      <c r="FC167" s="43">
        <f t="shared" si="335"/>
        <v>0</v>
      </c>
      <c r="FD167" s="13">
        <f ca="1">'13年1-9支出明细'!BN162/9*12</f>
        <v>0</v>
      </c>
      <c r="FE167" s="13">
        <f ca="1">Sheet2!EX161+Sheet2!BF161</f>
        <v>0</v>
      </c>
      <c r="FF167" s="13">
        <f t="shared" si="398"/>
        <v>0</v>
      </c>
      <c r="FG167" s="43">
        <f t="shared" si="336"/>
        <v>0</v>
      </c>
      <c r="FH167" s="13">
        <f ca="1">'13年1-9支出明细'!BP162/9*12</f>
        <v>0</v>
      </c>
      <c r="FI167" s="13">
        <f t="shared" si="399"/>
        <v>0</v>
      </c>
      <c r="FJ167" s="43">
        <f t="shared" si="337"/>
        <v>0</v>
      </c>
      <c r="FK167" s="13">
        <f ca="1">'13年1-9支出明细'!BQ162/9*12</f>
        <v>0</v>
      </c>
      <c r="FL167" s="13">
        <f t="shared" si="400"/>
        <v>0</v>
      </c>
      <c r="FM167" s="43">
        <f t="shared" si="338"/>
        <v>0</v>
      </c>
      <c r="FN167" s="13">
        <f ca="1">'13年1-9支出明细'!BR162/9*12</f>
        <v>0</v>
      </c>
      <c r="FO167" s="13">
        <f ca="1">Sheet2!FC77+Sheet2!BJ77</f>
        <v>0</v>
      </c>
      <c r="FP167" s="13"/>
      <c r="FQ167" s="43"/>
      <c r="FR167" s="13">
        <f ca="1">'13年1-9支出明细'!BT162/9*12</f>
        <v>0</v>
      </c>
      <c r="FS167" s="13">
        <f t="shared" si="401"/>
        <v>0</v>
      </c>
      <c r="FT167" s="43">
        <f t="shared" si="339"/>
        <v>0</v>
      </c>
      <c r="FU167" s="12">
        <f ca="1">'13年1-9支出明细'!BU162/9*12</f>
        <v>2267.88</v>
      </c>
      <c r="FV167" s="12">
        <f t="shared" si="402"/>
        <v>2758.6533063603106</v>
      </c>
      <c r="FW167" s="43">
        <f t="shared" si="340"/>
        <v>7.8384082843734423E-5</v>
      </c>
      <c r="FX167" s="12">
        <f ca="1">'13年1-9支出明细'!BV162/9*12</f>
        <v>0</v>
      </c>
      <c r="FY167" s="12">
        <f t="shared" si="403"/>
        <v>0</v>
      </c>
      <c r="FZ167" s="43">
        <f t="shared" si="341"/>
        <v>0</v>
      </c>
      <c r="GA167" s="12">
        <f ca="1">'13年1-9支出明细'!BW162/9*12</f>
        <v>0</v>
      </c>
      <c r="GB167" s="12">
        <f t="shared" si="404"/>
        <v>0</v>
      </c>
      <c r="GC167" s="43">
        <f t="shared" si="342"/>
        <v>0</v>
      </c>
      <c r="GD167" s="12">
        <f ca="1">'13年1-9支出明细'!BX162/9*12</f>
        <v>0</v>
      </c>
      <c r="GE167" s="12">
        <f t="shared" si="405"/>
        <v>0</v>
      </c>
      <c r="GF167" s="43">
        <f t="shared" si="343"/>
        <v>0</v>
      </c>
      <c r="GG167" s="27">
        <f t="shared" si="417"/>
        <v>0</v>
      </c>
      <c r="GH167" s="27">
        <f t="shared" si="406"/>
        <v>0</v>
      </c>
      <c r="GI167" s="43">
        <f t="shared" si="345"/>
        <v>0</v>
      </c>
      <c r="GJ167" s="13">
        <f ca="1">'13年1-9支出明细'!BZ162/9*12</f>
        <v>0</v>
      </c>
      <c r="GK167" s="13">
        <f t="shared" si="407"/>
        <v>0</v>
      </c>
      <c r="GL167" s="43">
        <f t="shared" si="346"/>
        <v>0</v>
      </c>
      <c r="GM167" s="13">
        <f ca="1">'13年1-9支出明细'!CA162/9*12</f>
        <v>0</v>
      </c>
      <c r="GN167" s="13">
        <f t="shared" si="408"/>
        <v>0</v>
      </c>
      <c r="GO167" s="43">
        <f t="shared" si="347"/>
        <v>0</v>
      </c>
      <c r="GP167" s="13">
        <f ca="1">'13年1-9支出明细'!CB162/9*12</f>
        <v>0</v>
      </c>
      <c r="GQ167" s="13"/>
      <c r="GR167" s="40"/>
      <c r="GS167" s="13">
        <f ca="1">'13年1-9支出明细'!CC162/9*12</f>
        <v>0</v>
      </c>
      <c r="GT167" s="13">
        <f t="shared" si="409"/>
        <v>0</v>
      </c>
      <c r="GU167" s="43">
        <f t="shared" si="348"/>
        <v>0</v>
      </c>
      <c r="GV167" s="13">
        <f ca="1">'13年1-9支出明细'!CD162/9*12</f>
        <v>0</v>
      </c>
      <c r="GW167" s="13">
        <f t="shared" si="410"/>
        <v>0</v>
      </c>
      <c r="GX167" s="56">
        <f t="shared" si="349"/>
        <v>0</v>
      </c>
    </row>
    <row r="168" spans="1:206">
      <c r="A168" s="18">
        <v>438</v>
      </c>
      <c r="B168" s="3" t="s">
        <v>639</v>
      </c>
      <c r="C168" s="3" t="s">
        <v>457</v>
      </c>
      <c r="D168" s="12">
        <f t="shared" si="412"/>
        <v>678962.53999999992</v>
      </c>
      <c r="E168" s="12">
        <f t="shared" si="413"/>
        <v>345850.73333333334</v>
      </c>
      <c r="F168" s="13">
        <v>196932</v>
      </c>
      <c r="G168" s="26">
        <f t="shared" si="350"/>
        <v>239548.43859822775</v>
      </c>
      <c r="H168" s="40">
        <f t="shared" si="351"/>
        <v>2.8833324724272876E-3</v>
      </c>
      <c r="I168" s="13">
        <v>52086</v>
      </c>
      <c r="J168" s="13">
        <f t="shared" si="352"/>
        <v>63357.503975114698</v>
      </c>
      <c r="K168" s="40">
        <f t="shared" si="288"/>
        <v>1.4029899745718504E-3</v>
      </c>
      <c r="L168" s="13">
        <v>88619.4</v>
      </c>
      <c r="M168" s="13">
        <f t="shared" si="353"/>
        <v>107796.79736920247</v>
      </c>
      <c r="N168" s="40">
        <f t="shared" si="289"/>
        <v>2.883332472427288E-3</v>
      </c>
      <c r="O168" s="13">
        <f ca="1">'13年1-9支出明细'!I163/9*12</f>
        <v>8213.3333333333339</v>
      </c>
      <c r="P168" s="13">
        <v>0</v>
      </c>
      <c r="Q168" s="13">
        <f t="shared" si="354"/>
        <v>9990.7134223324647</v>
      </c>
      <c r="R168" s="43">
        <f t="shared" si="290"/>
        <v>1.2302812970280518E-3</v>
      </c>
      <c r="S168" s="13">
        <f ca="1">'13年1-9支出明细'!K163/9*12</f>
        <v>0</v>
      </c>
      <c r="T168" s="13">
        <f t="shared" si="355"/>
        <v>0</v>
      </c>
      <c r="U168" s="43">
        <f t="shared" si="291"/>
        <v>0</v>
      </c>
      <c r="V168" s="13">
        <f ca="1">'13年1-9支出明细'!L163/9*12</f>
        <v>0</v>
      </c>
      <c r="W168" s="13">
        <f t="shared" si="356"/>
        <v>0</v>
      </c>
      <c r="X168" s="43">
        <f t="shared" si="292"/>
        <v>0</v>
      </c>
      <c r="Y168" s="13">
        <f ca="1">'13年1-9支出明细'!M163/9*12</f>
        <v>0</v>
      </c>
      <c r="Z168" s="13">
        <f t="shared" si="357"/>
        <v>0</v>
      </c>
      <c r="AA168" s="43">
        <f t="shared" si="293"/>
        <v>0</v>
      </c>
      <c r="AB168" s="13">
        <f ca="1">'13年1-9支出明细'!N163/9*12</f>
        <v>0</v>
      </c>
      <c r="AC168" s="13">
        <f t="shared" si="358"/>
        <v>0</v>
      </c>
      <c r="AD168" s="43">
        <f t="shared" si="294"/>
        <v>0</v>
      </c>
      <c r="AE168" s="13">
        <f ca="1">'13年1-9支出明细'!O163/9*12</f>
        <v>0</v>
      </c>
      <c r="AF168" s="13">
        <f t="shared" si="359"/>
        <v>0</v>
      </c>
      <c r="AG168" s="43">
        <f t="shared" si="295"/>
        <v>0</v>
      </c>
      <c r="AH168" s="13">
        <f ca="1">'13年1-9支出明细'!P163/9*12</f>
        <v>0</v>
      </c>
      <c r="AI168" s="13">
        <f t="shared" si="360"/>
        <v>0</v>
      </c>
      <c r="AJ168" s="43">
        <f t="shared" si="296"/>
        <v>0</v>
      </c>
      <c r="AK168" s="13">
        <f ca="1">'13年1-9支出明细'!Q163/9*12</f>
        <v>0</v>
      </c>
      <c r="AL168" s="13">
        <f t="shared" si="361"/>
        <v>0</v>
      </c>
      <c r="AM168" s="43">
        <f t="shared" si="297"/>
        <v>0</v>
      </c>
      <c r="AN168" s="13">
        <f ca="1">'13年1-9支出明细'!R163/9*12</f>
        <v>0</v>
      </c>
      <c r="AO168" s="13">
        <f t="shared" si="362"/>
        <v>0</v>
      </c>
      <c r="AP168" s="43">
        <f t="shared" si="298"/>
        <v>0</v>
      </c>
      <c r="AQ168" s="13">
        <f ca="1">'13年1-9支出明细'!S163/9*12</f>
        <v>0</v>
      </c>
      <c r="AR168" s="13">
        <f t="shared" si="363"/>
        <v>0</v>
      </c>
      <c r="AS168" s="43">
        <f t="shared" si="299"/>
        <v>0</v>
      </c>
      <c r="AT168" s="12">
        <f t="shared" si="364"/>
        <v>8723.6866666666665</v>
      </c>
      <c r="AU168" s="31">
        <f t="shared" si="365"/>
        <v>10611.508133874524</v>
      </c>
      <c r="AV168" s="43">
        <f t="shared" si="300"/>
        <v>8.3564362498359768E-5</v>
      </c>
      <c r="AW168" s="13">
        <f ca="1">'13年1-9支出明细'!U163/9*12</f>
        <v>0</v>
      </c>
      <c r="AX168" s="13">
        <f t="shared" si="366"/>
        <v>0</v>
      </c>
      <c r="AY168" s="43">
        <f t="shared" si="301"/>
        <v>0</v>
      </c>
      <c r="AZ168" s="13">
        <f ca="1">'13年1-9支出明细'!V163/9*12</f>
        <v>0</v>
      </c>
      <c r="BA168" s="13">
        <f t="shared" si="367"/>
        <v>0</v>
      </c>
      <c r="BB168" s="43">
        <f t="shared" si="302"/>
        <v>0</v>
      </c>
      <c r="BC168" s="13">
        <f ca="1">'13年1-9支出明细'!W163/9*12</f>
        <v>0</v>
      </c>
      <c r="BD168" s="13">
        <f t="shared" si="368"/>
        <v>0</v>
      </c>
      <c r="BE168" s="43">
        <f t="shared" si="303"/>
        <v>0</v>
      </c>
      <c r="BF168" s="13">
        <f ca="1">'13年1-9支出明细'!X163/9*12</f>
        <v>235.73333333333335</v>
      </c>
      <c r="BG168" s="13">
        <f t="shared" si="369"/>
        <v>286.74645017343829</v>
      </c>
      <c r="BH168" s="43">
        <f t="shared" si="304"/>
        <v>3.4680730042706146E-4</v>
      </c>
      <c r="BI168" s="13">
        <f ca="1">'13年1-9支出明细'!Y163/9*12</f>
        <v>0</v>
      </c>
      <c r="BJ168" s="13">
        <f t="shared" si="370"/>
        <v>0</v>
      </c>
      <c r="BK168" s="43">
        <f t="shared" si="305"/>
        <v>0</v>
      </c>
      <c r="BL168" s="13">
        <f ca="1">'13年1-9支出明细'!Z163/9*12</f>
        <v>533.33333333333326</v>
      </c>
      <c r="BM168" s="13">
        <f ca="1">Sheet2!EP162+Sheet2!V162</f>
        <v>7954.62</v>
      </c>
      <c r="BN168" s="13">
        <f t="shared" si="371"/>
        <v>648.74762482678341</v>
      </c>
      <c r="BO168" s="43">
        <f t="shared" si="306"/>
        <v>6.030490605551874E-6</v>
      </c>
      <c r="BP168" s="13">
        <f ca="1">'13年1-9支出明细'!AB163/9*12</f>
        <v>8892.8266666666659</v>
      </c>
      <c r="BQ168" s="13">
        <f t="shared" si="372"/>
        <v>10817.250333743028</v>
      </c>
      <c r="BR168" s="43">
        <f t="shared" si="307"/>
        <v>1.961923455798847E-3</v>
      </c>
      <c r="BS168" s="13">
        <f ca="1">'13年1-9支出明细'!AC163/9*12</f>
        <v>1600</v>
      </c>
      <c r="BT168" s="13">
        <f t="shared" si="373"/>
        <v>1946.2428744803503</v>
      </c>
      <c r="BU168" s="43">
        <f t="shared" si="308"/>
        <v>1.4264430905729672E-3</v>
      </c>
      <c r="BV168" s="12">
        <f t="shared" si="411"/>
        <v>0</v>
      </c>
      <c r="BW168" s="30">
        <f t="shared" si="374"/>
        <v>0</v>
      </c>
      <c r="BX168" s="43">
        <f t="shared" si="309"/>
        <v>0</v>
      </c>
      <c r="BY168" s="13">
        <f ca="1">'13年1-9支出明细'!AE163/9*12</f>
        <v>0</v>
      </c>
      <c r="BZ168" s="13">
        <f t="shared" si="375"/>
        <v>0</v>
      </c>
      <c r="CA168" s="43">
        <f t="shared" si="310"/>
        <v>0</v>
      </c>
      <c r="CB168" s="13">
        <f ca="1">'13年1-9支出明细'!AF163/9*12</f>
        <v>0</v>
      </c>
      <c r="CC168" s="13">
        <f ca="1">Sheet2!BP162+Sheet2!ET162</f>
        <v>0</v>
      </c>
      <c r="CD168" s="13">
        <f t="shared" si="376"/>
        <v>0</v>
      </c>
      <c r="CE168" s="43">
        <f t="shared" si="311"/>
        <v>0</v>
      </c>
      <c r="CF168" s="12">
        <f t="shared" si="415"/>
        <v>15973.333333333332</v>
      </c>
      <c r="CG168" s="30">
        <f t="shared" si="377"/>
        <v>19429.991363562167</v>
      </c>
      <c r="CH168" s="43">
        <f t="shared" si="313"/>
        <v>1.6459147434553709E-4</v>
      </c>
      <c r="CI168" s="13">
        <f ca="1">'13年1-9支出明细'!AI163/9*12</f>
        <v>0</v>
      </c>
      <c r="CJ168" s="13">
        <f t="shared" si="378"/>
        <v>0</v>
      </c>
      <c r="CK168" s="43">
        <f t="shared" si="314"/>
        <v>0</v>
      </c>
      <c r="CL168" s="13">
        <f ca="1">'13年1-9支出明细'!AJ163/9*12</f>
        <v>0</v>
      </c>
      <c r="CM168" s="13">
        <f t="shared" si="379"/>
        <v>0</v>
      </c>
      <c r="CN168" s="43">
        <f t="shared" si="315"/>
        <v>0</v>
      </c>
      <c r="CO168" s="13">
        <f ca="1">'13年1-9支出明细'!AK163/9*12</f>
        <v>0</v>
      </c>
      <c r="CP168" s="13">
        <f t="shared" si="380"/>
        <v>0</v>
      </c>
      <c r="CQ168" s="43">
        <f t="shared" si="316"/>
        <v>0</v>
      </c>
      <c r="CR168" s="13">
        <f ca="1">'13年1-9支出明细'!AL163/9*12</f>
        <v>0</v>
      </c>
      <c r="CS168" s="13">
        <f t="shared" si="381"/>
        <v>0</v>
      </c>
      <c r="CT168" s="43">
        <f t="shared" si="317"/>
        <v>0</v>
      </c>
      <c r="CU168" s="13">
        <f ca="1">'13年1-9支出明细'!AM163/9*12</f>
        <v>0</v>
      </c>
      <c r="CV168" s="13">
        <f t="shared" si="382"/>
        <v>0</v>
      </c>
      <c r="CW168" s="43">
        <f t="shared" si="318"/>
        <v>0</v>
      </c>
      <c r="CX168" s="13">
        <f ca="1">'13年1-9支出明细'!AN163/9*12</f>
        <v>0</v>
      </c>
      <c r="CY168" s="13">
        <f t="shared" si="383"/>
        <v>0</v>
      </c>
      <c r="CZ168" s="14">
        <f t="shared" si="416"/>
        <v>0</v>
      </c>
      <c r="DA168" s="43">
        <f t="shared" si="320"/>
        <v>0</v>
      </c>
      <c r="DB168" s="13">
        <f ca="1">'13年1-9支出明细'!AP163/9*12</f>
        <v>0</v>
      </c>
      <c r="DC168" s="13">
        <f t="shared" si="384"/>
        <v>0</v>
      </c>
      <c r="DD168" s="43">
        <f t="shared" si="321"/>
        <v>0</v>
      </c>
      <c r="DE168" s="13">
        <f ca="1">'13年1-9支出明细'!AQ163/9*12</f>
        <v>0</v>
      </c>
      <c r="DF168" s="13">
        <f t="shared" si="385"/>
        <v>0</v>
      </c>
      <c r="DG168" s="43">
        <f t="shared" si="322"/>
        <v>0</v>
      </c>
      <c r="DH168" s="13">
        <f ca="1">'13年1-9支出明细'!AR163/9*12</f>
        <v>0</v>
      </c>
      <c r="DI168" s="13">
        <f ca="1">Sheet2!DK162+Sheet2!AH162</f>
        <v>0</v>
      </c>
      <c r="DJ168" s="13"/>
      <c r="DK168" s="43">
        <f t="shared" si="323"/>
        <v>0</v>
      </c>
      <c r="DL168" s="13">
        <f ca="1">'13年1-9支出明细'!AT163/9*12</f>
        <v>1000</v>
      </c>
      <c r="DM168" s="13">
        <f t="shared" si="386"/>
        <v>1216.4017965502192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43">
        <f t="shared" si="324"/>
        <v>6.6155382003624404E-4</v>
      </c>
      <c r="DV168" s="13">
        <f ca="1">'13年1-9支出明细'!BB163/9*12</f>
        <v>7404.6666666666661</v>
      </c>
      <c r="DW168" s="13">
        <f t="shared" si="387"/>
        <v>9007.0498361888531</v>
      </c>
      <c r="DX168" s="43">
        <f t="shared" si="325"/>
        <v>3.273276600861243E-3</v>
      </c>
      <c r="DY168" s="13">
        <f ca="1">'13年1-9支出明细'!BC163/9*12</f>
        <v>0</v>
      </c>
      <c r="DZ168" s="13">
        <f t="shared" si="388"/>
        <v>0</v>
      </c>
      <c r="EA168" s="43">
        <f t="shared" si="326"/>
        <v>0</v>
      </c>
      <c r="EB168" s="13">
        <f ca="1">'13年1-9支出明细'!BD163/9*12</f>
        <v>0</v>
      </c>
      <c r="EC168" s="13">
        <f t="shared" si="389"/>
        <v>0</v>
      </c>
      <c r="ED168" s="43">
        <f t="shared" si="327"/>
        <v>0</v>
      </c>
      <c r="EE168" s="13">
        <f ca="1">'13年1-9支出明细'!BE163/9*12</f>
        <v>0</v>
      </c>
      <c r="EF168" s="13">
        <f t="shared" si="390"/>
        <v>0</v>
      </c>
      <c r="EG168" s="13">
        <v>0</v>
      </c>
      <c r="EH168" s="43">
        <f t="shared" si="328"/>
        <v>0</v>
      </c>
      <c r="EI168" s="13">
        <f ca="1">'13年1-9支出明细'!BG163/9*12</f>
        <v>0</v>
      </c>
      <c r="EJ168" s="13">
        <f t="shared" si="391"/>
        <v>0</v>
      </c>
      <c r="EK168" s="43">
        <f t="shared" si="329"/>
        <v>0</v>
      </c>
      <c r="EL168" s="13">
        <f ca="1">'13年1-9支出明细'!BH163/9*12</f>
        <v>0</v>
      </c>
      <c r="EM168" s="13">
        <f t="shared" si="392"/>
        <v>0</v>
      </c>
      <c r="EN168" s="43">
        <f t="shared" si="330"/>
        <v>0</v>
      </c>
      <c r="EO168" s="13">
        <f ca="1">'13年1-9支出明细'!BI163/9*12</f>
        <v>2746.6666666666665</v>
      </c>
      <c r="EP168" s="13">
        <f t="shared" si="393"/>
        <v>3341.0502678579346</v>
      </c>
      <c r="EQ168" s="43">
        <f t="shared" si="331"/>
        <v>2.2913291544383661E-3</v>
      </c>
      <c r="ER168" s="13">
        <f ca="1">'13年1-9支出明细'!BJ163/9*12</f>
        <v>4792</v>
      </c>
      <c r="ES168" s="13">
        <f t="shared" si="394"/>
        <v>5828.9974090686492</v>
      </c>
      <c r="ET168" s="43">
        <f t="shared" si="332"/>
        <v>2.50099041029534E-3</v>
      </c>
      <c r="EU168" s="13">
        <f ca="1">'13年1-9支出明细'!BK163/9*12</f>
        <v>0</v>
      </c>
      <c r="EV168" s="13">
        <f t="shared" si="395"/>
        <v>0</v>
      </c>
      <c r="EW168" s="43">
        <f t="shared" si="333"/>
        <v>0</v>
      </c>
      <c r="EX168" s="13">
        <f ca="1">'13年1-9支出明细'!BL163/9*12</f>
        <v>0</v>
      </c>
      <c r="EY168" s="13">
        <f t="shared" si="396"/>
        <v>0</v>
      </c>
      <c r="EZ168" s="43">
        <f t="shared" si="334"/>
        <v>0</v>
      </c>
      <c r="FA168" s="13">
        <f ca="1">'13年1-9支出明细'!BM163/9*12</f>
        <v>0</v>
      </c>
      <c r="FB168" s="13">
        <f t="shared" si="397"/>
        <v>0</v>
      </c>
      <c r="FC168" s="43">
        <f t="shared" si="335"/>
        <v>0</v>
      </c>
      <c r="FD168" s="13">
        <f ca="1">'13年1-9支出明细'!BN163/9*12</f>
        <v>30</v>
      </c>
      <c r="FE168" s="13">
        <f ca="1">Sheet2!EX162+Sheet2!BF162</f>
        <v>0</v>
      </c>
      <c r="FF168" s="13">
        <f t="shared" si="398"/>
        <v>36.492053896506569</v>
      </c>
      <c r="FG168" s="43">
        <f t="shared" si="336"/>
        <v>2.2949714574399841E-5</v>
      </c>
      <c r="FH168" s="13">
        <f ca="1">'13年1-9支出明细'!BP163/9*12</f>
        <v>0</v>
      </c>
      <c r="FI168" s="13">
        <f t="shared" si="399"/>
        <v>0</v>
      </c>
      <c r="FJ168" s="43">
        <f t="shared" si="337"/>
        <v>0</v>
      </c>
      <c r="FK168" s="13">
        <f ca="1">'13年1-9支出明细'!BQ163/9*12</f>
        <v>0</v>
      </c>
      <c r="FL168" s="13">
        <f t="shared" si="400"/>
        <v>0</v>
      </c>
      <c r="FM168" s="43">
        <f t="shared" si="338"/>
        <v>0</v>
      </c>
      <c r="FN168" s="13">
        <f ca="1">'13年1-9支出明细'!BR163/9*12</f>
        <v>0</v>
      </c>
      <c r="FO168" s="13">
        <f ca="1">Sheet2!FC78+Sheet2!BJ78</f>
        <v>0</v>
      </c>
      <c r="FP168" s="13"/>
      <c r="FQ168" s="43"/>
      <c r="FR168" s="13">
        <f ca="1">'13年1-9支出明细'!BT163/9*12</f>
        <v>0</v>
      </c>
      <c r="FS168" s="13">
        <f t="shared" si="401"/>
        <v>0</v>
      </c>
      <c r="FT168" s="43">
        <f t="shared" si="339"/>
        <v>0</v>
      </c>
      <c r="FU168" s="12">
        <f ca="1">'13年1-9支出明细'!BU163/9*12</f>
        <v>8438.64</v>
      </c>
      <c r="FV168" s="12">
        <f t="shared" si="402"/>
        <v>10264.776856440538</v>
      </c>
      <c r="FW168" s="43">
        <f t="shared" si="340"/>
        <v>2.9166228232906989E-4</v>
      </c>
      <c r="FX168" s="12">
        <f ca="1">'13年1-9支出明细'!BV163/9*12</f>
        <v>0</v>
      </c>
      <c r="FY168" s="12">
        <f t="shared" si="403"/>
        <v>0</v>
      </c>
      <c r="FZ168" s="43">
        <f t="shared" si="341"/>
        <v>0</v>
      </c>
      <c r="GA168" s="12">
        <f ca="1">'13年1-9支出明细'!BW163/9*12</f>
        <v>0</v>
      </c>
      <c r="GB168" s="12">
        <f t="shared" si="404"/>
        <v>0</v>
      </c>
      <c r="GC168" s="43">
        <f t="shared" si="342"/>
        <v>0</v>
      </c>
      <c r="GD168" s="12">
        <f ca="1">'13年1-9支出明细'!BX163/9*12</f>
        <v>299976.14666666661</v>
      </c>
      <c r="GE168" s="12">
        <f t="shared" si="405"/>
        <v>364891.52372754528</v>
      </c>
      <c r="GF168" s="43">
        <f t="shared" si="343"/>
        <v>3.0102037510982855E-2</v>
      </c>
      <c r="GG168" s="27">
        <f t="shared" si="417"/>
        <v>0</v>
      </c>
      <c r="GH168" s="27">
        <f t="shared" si="406"/>
        <v>0</v>
      </c>
      <c r="GI168" s="43">
        <f t="shared" si="345"/>
        <v>0</v>
      </c>
      <c r="GJ168" s="13">
        <f ca="1">'13年1-9支出明细'!BZ163/9*12</f>
        <v>0</v>
      </c>
      <c r="GK168" s="13">
        <f t="shared" si="407"/>
        <v>0</v>
      </c>
      <c r="GL168" s="43">
        <f t="shared" si="346"/>
        <v>0</v>
      </c>
      <c r="GM168" s="13">
        <f ca="1">'13年1-9支出明细'!CA163/9*12</f>
        <v>0</v>
      </c>
      <c r="GN168" s="13">
        <f t="shared" si="408"/>
        <v>0</v>
      </c>
      <c r="GO168" s="43">
        <f t="shared" si="347"/>
        <v>0</v>
      </c>
      <c r="GP168" s="13">
        <f ca="1">'13年1-9支出明细'!CB163/9*12</f>
        <v>0</v>
      </c>
      <c r="GQ168" s="13"/>
      <c r="GR168" s="40"/>
      <c r="GS168" s="13">
        <f ca="1">'13年1-9支出明细'!CC163/9*12</f>
        <v>0</v>
      </c>
      <c r="GT168" s="13">
        <f t="shared" si="409"/>
        <v>0</v>
      </c>
      <c r="GU168" s="43">
        <f t="shared" si="348"/>
        <v>0</v>
      </c>
      <c r="GV168" s="13">
        <f ca="1">'13年1-9支出明细'!CD163/9*12</f>
        <v>0</v>
      </c>
      <c r="GW168" s="13">
        <f t="shared" si="410"/>
        <v>0</v>
      </c>
      <c r="GX168" s="56">
        <f t="shared" si="349"/>
        <v>0</v>
      </c>
    </row>
    <row r="169" spans="1:206">
      <c r="A169" s="18">
        <v>439</v>
      </c>
      <c r="B169" s="3" t="s">
        <v>640</v>
      </c>
      <c r="C169" s="3" t="s">
        <v>458</v>
      </c>
      <c r="D169" s="12">
        <f t="shared" si="412"/>
        <v>315677.95333333331</v>
      </c>
      <c r="E169" s="12">
        <f t="shared" si="413"/>
        <v>292389.2</v>
      </c>
      <c r="F169" s="13">
        <v>174216</v>
      </c>
      <c r="G169" s="26">
        <f t="shared" si="350"/>
        <v>211916.65538779297</v>
      </c>
      <c r="H169" s="40">
        <f t="shared" si="351"/>
        <v>2.5507416266345355E-3</v>
      </c>
      <c r="I169" s="13">
        <v>39776</v>
      </c>
      <c r="J169" s="13">
        <f t="shared" si="352"/>
        <v>48383.597859581503</v>
      </c>
      <c r="K169" s="40">
        <f t="shared" si="288"/>
        <v>1.071407465126328E-3</v>
      </c>
      <c r="L169" s="13">
        <v>78397.2</v>
      </c>
      <c r="M169" s="13">
        <f t="shared" si="353"/>
        <v>95362.494924506827</v>
      </c>
      <c r="N169" s="40">
        <f t="shared" si="289"/>
        <v>2.550741626634536E-3</v>
      </c>
      <c r="O169" s="13">
        <f ca="1">'13年1-9支出明细'!I164/9*12</f>
        <v>0</v>
      </c>
      <c r="P169" s="13">
        <v>0</v>
      </c>
      <c r="Q169" s="13">
        <f t="shared" si="354"/>
        <v>0</v>
      </c>
      <c r="R169" s="43">
        <f t="shared" si="290"/>
        <v>0</v>
      </c>
      <c r="S169" s="13">
        <f ca="1">'13年1-9支出明细'!K164/9*12</f>
        <v>0</v>
      </c>
      <c r="T169" s="13">
        <f t="shared" si="355"/>
        <v>0</v>
      </c>
      <c r="U169" s="43">
        <f t="shared" si="291"/>
        <v>0</v>
      </c>
      <c r="V169" s="13">
        <f ca="1">'13年1-9支出明细'!L164/9*12</f>
        <v>0</v>
      </c>
      <c r="W169" s="13">
        <f t="shared" si="356"/>
        <v>0</v>
      </c>
      <c r="X169" s="43">
        <f t="shared" si="292"/>
        <v>0</v>
      </c>
      <c r="Y169" s="13">
        <f ca="1">'13年1-9支出明细'!M164/9*12</f>
        <v>0</v>
      </c>
      <c r="Z169" s="13">
        <f t="shared" si="357"/>
        <v>0</v>
      </c>
      <c r="AA169" s="43">
        <f t="shared" si="293"/>
        <v>0</v>
      </c>
      <c r="AB169" s="13">
        <f ca="1">'13年1-9支出明细'!N164/9*12</f>
        <v>0</v>
      </c>
      <c r="AC169" s="13">
        <f t="shared" si="358"/>
        <v>0</v>
      </c>
      <c r="AD169" s="43">
        <f t="shared" si="294"/>
        <v>0</v>
      </c>
      <c r="AE169" s="13">
        <f ca="1">'13年1-9支出明细'!O164/9*12</f>
        <v>0</v>
      </c>
      <c r="AF169" s="13">
        <f t="shared" si="359"/>
        <v>0</v>
      </c>
      <c r="AG169" s="43">
        <f t="shared" si="295"/>
        <v>0</v>
      </c>
      <c r="AH169" s="13">
        <f ca="1">'13年1-9支出明细'!P164/9*12</f>
        <v>0</v>
      </c>
      <c r="AI169" s="13">
        <f t="shared" si="360"/>
        <v>0</v>
      </c>
      <c r="AJ169" s="43">
        <f t="shared" si="296"/>
        <v>0</v>
      </c>
      <c r="AK169" s="13">
        <f ca="1">'13年1-9支出明细'!Q164/9*12</f>
        <v>0</v>
      </c>
      <c r="AL169" s="13">
        <f t="shared" si="361"/>
        <v>0</v>
      </c>
      <c r="AM169" s="43">
        <f t="shared" si="297"/>
        <v>0</v>
      </c>
      <c r="AN169" s="13">
        <f ca="1">'13年1-9支出明细'!R164/9*12</f>
        <v>0</v>
      </c>
      <c r="AO169" s="13">
        <f t="shared" si="362"/>
        <v>0</v>
      </c>
      <c r="AP169" s="43">
        <f t="shared" si="298"/>
        <v>0</v>
      </c>
      <c r="AQ169" s="13">
        <f ca="1">'13年1-9支出明细'!S164/9*12</f>
        <v>0</v>
      </c>
      <c r="AR169" s="13">
        <f t="shared" si="363"/>
        <v>0</v>
      </c>
      <c r="AS169" s="43">
        <f t="shared" si="299"/>
        <v>0</v>
      </c>
      <c r="AT169" s="12">
        <f t="shared" si="364"/>
        <v>12229.806666666667</v>
      </c>
      <c r="AU169" s="31">
        <f t="shared" si="365"/>
        <v>14876.358800795178</v>
      </c>
      <c r="AV169" s="43">
        <f t="shared" si="300"/>
        <v>1.1714955346610229E-4</v>
      </c>
      <c r="AW169" s="13">
        <f ca="1">'13年1-9支出明细'!U164/9*12</f>
        <v>0</v>
      </c>
      <c r="AX169" s="13">
        <f t="shared" si="366"/>
        <v>0</v>
      </c>
      <c r="AY169" s="43">
        <f t="shared" si="301"/>
        <v>0</v>
      </c>
      <c r="AZ169" s="13">
        <f ca="1">'13年1-9支出明细'!V164/9*12</f>
        <v>0</v>
      </c>
      <c r="BA169" s="13">
        <f t="shared" si="367"/>
        <v>0</v>
      </c>
      <c r="BB169" s="43">
        <f t="shared" si="302"/>
        <v>0</v>
      </c>
      <c r="BC169" s="13">
        <f ca="1">'13年1-9支出明细'!W164/9*12</f>
        <v>0</v>
      </c>
      <c r="BD169" s="13">
        <f t="shared" si="368"/>
        <v>0</v>
      </c>
      <c r="BE169" s="43">
        <f t="shared" si="303"/>
        <v>0</v>
      </c>
      <c r="BF169" s="13">
        <f ca="1">'13年1-9支出明细'!X164/9*12</f>
        <v>0</v>
      </c>
      <c r="BG169" s="13">
        <f t="shared" si="369"/>
        <v>0</v>
      </c>
      <c r="BH169" s="43">
        <f t="shared" si="304"/>
        <v>0</v>
      </c>
      <c r="BI169" s="13">
        <f ca="1">'13年1-9支出明细'!Y164/9*12</f>
        <v>0</v>
      </c>
      <c r="BJ169" s="13">
        <f t="shared" si="370"/>
        <v>0</v>
      </c>
      <c r="BK169" s="43">
        <f t="shared" si="305"/>
        <v>0</v>
      </c>
      <c r="BL169" s="13">
        <f ca="1">'13年1-9支出明细'!Z164/9*12</f>
        <v>49.466666666666669</v>
      </c>
      <c r="BM169" s="13">
        <f ca="1">Sheet2!EP163+Sheet2!V163</f>
        <v>12180.34</v>
      </c>
      <c r="BN169" s="13">
        <f t="shared" si="371"/>
        <v>60.171342202684173</v>
      </c>
      <c r="BO169" s="43">
        <f t="shared" si="306"/>
        <v>5.5932800366493646E-7</v>
      </c>
      <c r="BP169" s="13">
        <f ca="1">'13年1-9支出明细'!AB164/9*12</f>
        <v>6212.4533333333329</v>
      </c>
      <c r="BQ169" s="13">
        <f t="shared" si="372"/>
        <v>7556.8393956510627</v>
      </c>
      <c r="BR169" s="43">
        <f t="shared" si="307"/>
        <v>1.3705830968693568E-3</v>
      </c>
      <c r="BS169" s="13">
        <f ca="1">'13年1-9支出明细'!AC164/9*12</f>
        <v>10028</v>
      </c>
      <c r="BT169" s="13">
        <f t="shared" si="373"/>
        <v>12198.077215805595</v>
      </c>
      <c r="BU169" s="43">
        <f t="shared" si="308"/>
        <v>8.940232070166072E-3</v>
      </c>
      <c r="BV169" s="12">
        <f t="shared" si="411"/>
        <v>2719.0666666666666</v>
      </c>
      <c r="BW169" s="30">
        <f t="shared" si="374"/>
        <v>3307.4775782731485</v>
      </c>
      <c r="BX169" s="43">
        <f t="shared" si="309"/>
        <v>1.0166952399815993E-5</v>
      </c>
      <c r="BY169" s="13">
        <f ca="1">'13年1-9支出明细'!AE164/9*12</f>
        <v>2719.0666666666666</v>
      </c>
      <c r="BZ169" s="13">
        <f t="shared" si="375"/>
        <v>3307.4775782731485</v>
      </c>
      <c r="CA169" s="43">
        <f t="shared" si="310"/>
        <v>1.1769310005629039E-5</v>
      </c>
      <c r="CB169" s="13">
        <f ca="1">'13年1-9支出明细'!AF164/9*12</f>
        <v>0</v>
      </c>
      <c r="CC169" s="13">
        <f ca="1">Sheet2!BP163+Sheet2!ET163</f>
        <v>0</v>
      </c>
      <c r="CD169" s="13">
        <f t="shared" si="376"/>
        <v>0</v>
      </c>
      <c r="CE169" s="43">
        <f t="shared" si="311"/>
        <v>0</v>
      </c>
      <c r="CF169" s="12">
        <f t="shared" si="415"/>
        <v>0</v>
      </c>
      <c r="CG169" s="30">
        <f t="shared" si="377"/>
        <v>0</v>
      </c>
      <c r="CH169" s="43">
        <f t="shared" si="313"/>
        <v>0</v>
      </c>
      <c r="CI169" s="13">
        <f ca="1">'13年1-9支出明细'!AI164/9*12</f>
        <v>0</v>
      </c>
      <c r="CJ169" s="13">
        <f t="shared" si="378"/>
        <v>0</v>
      </c>
      <c r="CK169" s="43">
        <f t="shared" si="314"/>
        <v>0</v>
      </c>
      <c r="CL169" s="13">
        <f ca="1">'13年1-9支出明细'!AJ164/9*12</f>
        <v>0</v>
      </c>
      <c r="CM169" s="13">
        <f t="shared" si="379"/>
        <v>0</v>
      </c>
      <c r="CN169" s="43">
        <f t="shared" si="315"/>
        <v>0</v>
      </c>
      <c r="CO169" s="13">
        <f ca="1">'13年1-9支出明细'!AK164/9*12</f>
        <v>0</v>
      </c>
      <c r="CP169" s="13">
        <f t="shared" si="380"/>
        <v>0</v>
      </c>
      <c r="CQ169" s="43">
        <f t="shared" si="316"/>
        <v>0</v>
      </c>
      <c r="CR169" s="13">
        <f ca="1">'13年1-9支出明细'!AL164/9*12</f>
        <v>0</v>
      </c>
      <c r="CS169" s="13">
        <f t="shared" si="381"/>
        <v>0</v>
      </c>
      <c r="CT169" s="43">
        <f t="shared" si="317"/>
        <v>0</v>
      </c>
      <c r="CU169" s="13">
        <f ca="1">'13年1-9支出明细'!AM164/9*12</f>
        <v>0</v>
      </c>
      <c r="CV169" s="13">
        <f t="shared" si="382"/>
        <v>0</v>
      </c>
      <c r="CW169" s="43">
        <f t="shared" si="318"/>
        <v>0</v>
      </c>
      <c r="CX169" s="13">
        <f ca="1">'13年1-9支出明细'!AN164/9*12</f>
        <v>0</v>
      </c>
      <c r="CY169" s="13">
        <f t="shared" si="383"/>
        <v>0</v>
      </c>
      <c r="CZ169" s="14">
        <f t="shared" si="416"/>
        <v>0</v>
      </c>
      <c r="DA169" s="43">
        <f t="shared" si="320"/>
        <v>0</v>
      </c>
      <c r="DB169" s="13">
        <f ca="1">'13年1-9支出明细'!AP164/9*12</f>
        <v>0</v>
      </c>
      <c r="DC169" s="13">
        <f t="shared" si="384"/>
        <v>0</v>
      </c>
      <c r="DD169" s="43">
        <f t="shared" si="321"/>
        <v>0</v>
      </c>
      <c r="DE169" s="13">
        <f ca="1">'13年1-9支出明细'!AQ164/9*12</f>
        <v>0</v>
      </c>
      <c r="DF169" s="13">
        <f t="shared" si="385"/>
        <v>0</v>
      </c>
      <c r="DG169" s="43">
        <f t="shared" si="322"/>
        <v>0</v>
      </c>
      <c r="DH169" s="13">
        <f ca="1">'13年1-9支出明细'!AR164/9*12</f>
        <v>0</v>
      </c>
      <c r="DI169" s="13">
        <f ca="1">Sheet2!DK163+Sheet2!AH163</f>
        <v>0</v>
      </c>
      <c r="DJ169" s="13"/>
      <c r="DK169" s="43">
        <f t="shared" si="323"/>
        <v>0</v>
      </c>
      <c r="DL169" s="13">
        <f ca="1">'13年1-9支出明细'!AT164/9*12</f>
        <v>0</v>
      </c>
      <c r="DM169" s="13">
        <f t="shared" si="386"/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43">
        <f t="shared" si="324"/>
        <v>0</v>
      </c>
      <c r="DV169" s="13">
        <f ca="1">'13年1-9支出明细'!BB164/9*12</f>
        <v>0</v>
      </c>
      <c r="DW169" s="13">
        <f t="shared" si="387"/>
        <v>0</v>
      </c>
      <c r="DX169" s="43">
        <f t="shared" si="325"/>
        <v>0</v>
      </c>
      <c r="DY169" s="13">
        <f ca="1">'13年1-9支出明细'!BC164/9*12</f>
        <v>0</v>
      </c>
      <c r="DZ169" s="13">
        <f t="shared" si="388"/>
        <v>0</v>
      </c>
      <c r="EA169" s="43">
        <f t="shared" si="326"/>
        <v>0</v>
      </c>
      <c r="EB169" s="13">
        <f ca="1">'13年1-9支出明细'!BD164/9*12</f>
        <v>0</v>
      </c>
      <c r="EC169" s="13">
        <f t="shared" si="389"/>
        <v>0</v>
      </c>
      <c r="ED169" s="43">
        <f t="shared" si="327"/>
        <v>0</v>
      </c>
      <c r="EE169" s="13">
        <f ca="1">'13年1-9支出明细'!BE164/9*12</f>
        <v>0</v>
      </c>
      <c r="EF169" s="13">
        <f t="shared" si="390"/>
        <v>0</v>
      </c>
      <c r="EG169" s="13">
        <v>0</v>
      </c>
      <c r="EH169" s="43">
        <f t="shared" si="328"/>
        <v>0</v>
      </c>
      <c r="EI169" s="13">
        <f ca="1">'13年1-9支出明细'!BG164/9*12</f>
        <v>0</v>
      </c>
      <c r="EJ169" s="13">
        <f t="shared" si="391"/>
        <v>0</v>
      </c>
      <c r="EK169" s="43">
        <f t="shared" si="329"/>
        <v>0</v>
      </c>
      <c r="EL169" s="13">
        <f ca="1">'13年1-9支出明细'!BH164/9*12</f>
        <v>0</v>
      </c>
      <c r="EM169" s="13">
        <f t="shared" si="392"/>
        <v>0</v>
      </c>
      <c r="EN169" s="43">
        <f t="shared" si="330"/>
        <v>0</v>
      </c>
      <c r="EO169" s="13">
        <f ca="1">'13年1-9支出明细'!BI164/9*12</f>
        <v>0</v>
      </c>
      <c r="EP169" s="13">
        <f t="shared" si="393"/>
        <v>0</v>
      </c>
      <c r="EQ169" s="43">
        <f t="shared" si="331"/>
        <v>0</v>
      </c>
      <c r="ER169" s="13">
        <f ca="1">'13年1-9支出明细'!BJ164/9*12</f>
        <v>0</v>
      </c>
      <c r="ES169" s="13">
        <f t="shared" si="394"/>
        <v>0</v>
      </c>
      <c r="ET169" s="43">
        <f t="shared" si="332"/>
        <v>0</v>
      </c>
      <c r="EU169" s="13">
        <f ca="1">'13年1-9支出明细'!BK164/9*12</f>
        <v>0</v>
      </c>
      <c r="EV169" s="13">
        <f t="shared" si="395"/>
        <v>0</v>
      </c>
      <c r="EW169" s="43">
        <f t="shared" si="333"/>
        <v>0</v>
      </c>
      <c r="EX169" s="13">
        <f ca="1">'13年1-9支出明细'!BL164/9*12</f>
        <v>0</v>
      </c>
      <c r="EY169" s="13">
        <f t="shared" si="396"/>
        <v>0</v>
      </c>
      <c r="EZ169" s="43">
        <f t="shared" si="334"/>
        <v>0</v>
      </c>
      <c r="FA169" s="13">
        <f ca="1">'13年1-9支出明细'!BM164/9*12</f>
        <v>0</v>
      </c>
      <c r="FB169" s="13">
        <f t="shared" si="397"/>
        <v>0</v>
      </c>
      <c r="FC169" s="43">
        <f t="shared" si="335"/>
        <v>0</v>
      </c>
      <c r="FD169" s="13">
        <f ca="1">'13年1-9支出明细'!BN164/9*12</f>
        <v>0</v>
      </c>
      <c r="FE169" s="13">
        <f ca="1">Sheet2!EX163+Sheet2!BF163</f>
        <v>0</v>
      </c>
      <c r="FF169" s="13">
        <f t="shared" si="398"/>
        <v>0</v>
      </c>
      <c r="FG169" s="43">
        <f t="shared" si="336"/>
        <v>0</v>
      </c>
      <c r="FH169" s="13">
        <f ca="1">'13年1-9支出明细'!BP164/9*12</f>
        <v>0</v>
      </c>
      <c r="FI169" s="13">
        <f t="shared" si="399"/>
        <v>0</v>
      </c>
      <c r="FJ169" s="43">
        <f t="shared" si="337"/>
        <v>0</v>
      </c>
      <c r="FK169" s="13">
        <f ca="1">'13年1-9支出明细'!BQ164/9*12</f>
        <v>0</v>
      </c>
      <c r="FL169" s="13">
        <f t="shared" si="400"/>
        <v>0</v>
      </c>
      <c r="FM169" s="43">
        <f t="shared" si="338"/>
        <v>0</v>
      </c>
      <c r="FN169" s="13">
        <f ca="1">'13年1-9支出明细'!BR164/9*12</f>
        <v>0</v>
      </c>
      <c r="FO169" s="13">
        <f ca="1">Sheet2!FC79+Sheet2!BJ79</f>
        <v>0</v>
      </c>
      <c r="FP169" s="13"/>
      <c r="FQ169" s="43"/>
      <c r="FR169" s="13">
        <f ca="1">'13年1-9支出明细'!BT164/9*12</f>
        <v>0</v>
      </c>
      <c r="FS169" s="13">
        <f t="shared" si="401"/>
        <v>0</v>
      </c>
      <c r="FT169" s="43">
        <f t="shared" si="339"/>
        <v>0</v>
      </c>
      <c r="FU169" s="12">
        <f ca="1">'13年1-9支出明细'!BU164/9*12</f>
        <v>8339.880000000001</v>
      </c>
      <c r="FV169" s="12">
        <f t="shared" si="402"/>
        <v>10144.64501501324</v>
      </c>
      <c r="FW169" s="43">
        <f t="shared" si="340"/>
        <v>2.8824886891140795E-4</v>
      </c>
      <c r="FX169" s="12">
        <f ca="1">'13年1-9支出明细'!BV164/9*12</f>
        <v>0</v>
      </c>
      <c r="FY169" s="12">
        <f t="shared" si="403"/>
        <v>0</v>
      </c>
      <c r="FZ169" s="43">
        <f t="shared" si="341"/>
        <v>0</v>
      </c>
      <c r="GA169" s="12">
        <f ca="1">'13年1-9支出明细'!BW164/9*12</f>
        <v>0</v>
      </c>
      <c r="GB169" s="12">
        <f t="shared" si="404"/>
        <v>0</v>
      </c>
      <c r="GC169" s="43">
        <f t="shared" si="342"/>
        <v>0</v>
      </c>
      <c r="GD169" s="12">
        <f ca="1">'13年1-9支出明细'!BX164/9*12</f>
        <v>0</v>
      </c>
      <c r="GE169" s="12">
        <f t="shared" si="405"/>
        <v>0</v>
      </c>
      <c r="GF169" s="43">
        <f t="shared" si="343"/>
        <v>0</v>
      </c>
      <c r="GG169" s="27">
        <f t="shared" si="417"/>
        <v>0</v>
      </c>
      <c r="GH169" s="27">
        <f t="shared" si="406"/>
        <v>0</v>
      </c>
      <c r="GI169" s="43">
        <f t="shared" si="345"/>
        <v>0</v>
      </c>
      <c r="GJ169" s="13">
        <f ca="1">'13年1-9支出明细'!BZ164/9*12</f>
        <v>0</v>
      </c>
      <c r="GK169" s="13">
        <f t="shared" si="407"/>
        <v>0</v>
      </c>
      <c r="GL169" s="43">
        <f t="shared" si="346"/>
        <v>0</v>
      </c>
      <c r="GM169" s="13">
        <f ca="1">'13年1-9支出明细'!CA164/9*12</f>
        <v>0</v>
      </c>
      <c r="GN169" s="13">
        <f t="shared" si="408"/>
        <v>0</v>
      </c>
      <c r="GO169" s="43">
        <f t="shared" si="347"/>
        <v>0</v>
      </c>
      <c r="GP169" s="13">
        <f ca="1">'13年1-9支出明细'!CB164/9*12</f>
        <v>0</v>
      </c>
      <c r="GQ169" s="13"/>
      <c r="GR169" s="40"/>
      <c r="GS169" s="13">
        <f ca="1">'13年1-9支出明细'!CC164/9*12</f>
        <v>0</v>
      </c>
      <c r="GT169" s="13">
        <f t="shared" si="409"/>
        <v>0</v>
      </c>
      <c r="GU169" s="43">
        <f t="shared" si="348"/>
        <v>0</v>
      </c>
      <c r="GV169" s="13">
        <f ca="1">'13年1-9支出明细'!CD164/9*12</f>
        <v>0</v>
      </c>
      <c r="GW169" s="13">
        <f t="shared" si="410"/>
        <v>0</v>
      </c>
      <c r="GX169" s="56">
        <f t="shared" si="349"/>
        <v>0</v>
      </c>
    </row>
    <row r="170" spans="1:206">
      <c r="A170" s="18">
        <v>440</v>
      </c>
      <c r="B170" s="3" t="s">
        <v>641</v>
      </c>
      <c r="C170" s="3" t="s">
        <v>459</v>
      </c>
      <c r="D170" s="12">
        <f t="shared" si="412"/>
        <v>12970157.293333335</v>
      </c>
      <c r="E170" s="12">
        <f t="shared" si="413"/>
        <v>3032852.68</v>
      </c>
      <c r="F170" s="13">
        <v>208104</v>
      </c>
      <c r="G170" s="26">
        <f t="shared" si="350"/>
        <v>253138.07946928681</v>
      </c>
      <c r="H170" s="40">
        <f t="shared" si="351"/>
        <v>3.0469046210976798E-3</v>
      </c>
      <c r="I170" s="13">
        <v>0</v>
      </c>
      <c r="J170" s="13">
        <f t="shared" si="352"/>
        <v>0</v>
      </c>
      <c r="K170" s="40">
        <f t="shared" si="288"/>
        <v>0</v>
      </c>
      <c r="L170" s="13">
        <v>93646.8</v>
      </c>
      <c r="M170" s="13">
        <f t="shared" si="353"/>
        <v>113912.13576117904</v>
      </c>
      <c r="N170" s="40">
        <f t="shared" si="289"/>
        <v>3.0469046210976802E-3</v>
      </c>
      <c r="O170" s="13">
        <f ca="1">'13年1-9支出明细'!I165/9*12</f>
        <v>16000</v>
      </c>
      <c r="P170" s="13">
        <v>395878.23</v>
      </c>
      <c r="Q170" s="13">
        <f t="shared" si="354"/>
        <v>19462.428744803503</v>
      </c>
      <c r="R170" s="43">
        <f t="shared" si="290"/>
        <v>2.3966518773273736E-3</v>
      </c>
      <c r="S170" s="13">
        <f ca="1">'13年1-9支出明细'!K165/9*12</f>
        <v>74430.666666666672</v>
      </c>
      <c r="T170" s="13">
        <f t="shared" si="355"/>
        <v>90537.59665176383</v>
      </c>
      <c r="U170" s="43">
        <f t="shared" si="291"/>
        <v>3.0562607547824732E-2</v>
      </c>
      <c r="V170" s="13">
        <f ca="1">'13年1-9支出明细'!L165/9*12</f>
        <v>0</v>
      </c>
      <c r="W170" s="13">
        <f t="shared" si="356"/>
        <v>0</v>
      </c>
      <c r="X170" s="43">
        <f t="shared" si="292"/>
        <v>0</v>
      </c>
      <c r="Y170" s="13">
        <f ca="1">'13年1-9支出明细'!M165/9*12</f>
        <v>0</v>
      </c>
      <c r="Z170" s="13">
        <f t="shared" si="357"/>
        <v>0</v>
      </c>
      <c r="AA170" s="43">
        <f t="shared" si="293"/>
        <v>0</v>
      </c>
      <c r="AB170" s="13">
        <f ca="1">'13年1-9支出明细'!N165/9*12</f>
        <v>657925.33333333326</v>
      </c>
      <c r="AC170" s="13">
        <f t="shared" si="358"/>
        <v>800301.55746256816</v>
      </c>
      <c r="AD170" s="43">
        <f t="shared" si="294"/>
        <v>1</v>
      </c>
      <c r="AE170" s="13">
        <f ca="1">'13年1-9支出明细'!O165/9*12</f>
        <v>277333.33333333331</v>
      </c>
      <c r="AF170" s="13">
        <f t="shared" si="359"/>
        <v>337348.76490992738</v>
      </c>
      <c r="AG170" s="43">
        <f t="shared" si="295"/>
        <v>0.47988408953529682</v>
      </c>
      <c r="AH170" s="13">
        <f ca="1">'13年1-9支出明细'!P165/9*12</f>
        <v>0</v>
      </c>
      <c r="AI170" s="13">
        <f t="shared" si="360"/>
        <v>0</v>
      </c>
      <c r="AJ170" s="43">
        <f t="shared" si="296"/>
        <v>0</v>
      </c>
      <c r="AK170" s="13">
        <f ca="1">'13年1-9支出明细'!Q165/9*12</f>
        <v>277333.33333333331</v>
      </c>
      <c r="AL170" s="13">
        <f t="shared" si="361"/>
        <v>337348.76490992733</v>
      </c>
      <c r="AM170" s="43">
        <f t="shared" si="297"/>
        <v>0.48484848484848481</v>
      </c>
      <c r="AN170" s="13">
        <f ca="1">'13年1-9支出明细'!R165/9*12</f>
        <v>0</v>
      </c>
      <c r="AO170" s="13">
        <f t="shared" si="362"/>
        <v>0</v>
      </c>
      <c r="AP170" s="43">
        <f t="shared" si="298"/>
        <v>0</v>
      </c>
      <c r="AQ170" s="13">
        <f ca="1">'13年1-9支出明细'!S165/9*12</f>
        <v>1705412.5466666664</v>
      </c>
      <c r="AR170" s="13">
        <f t="shared" si="363"/>
        <v>2074466.8856246173</v>
      </c>
      <c r="AS170" s="43">
        <f t="shared" si="299"/>
        <v>0.34359030626066867</v>
      </c>
      <c r="AT170" s="12">
        <f t="shared" si="364"/>
        <v>3381.746666666666</v>
      </c>
      <c r="AU170" s="31">
        <f t="shared" si="365"/>
        <v>4113.5627208110473</v>
      </c>
      <c r="AV170" s="43">
        <f t="shared" si="300"/>
        <v>3.2393816413735607E-5</v>
      </c>
      <c r="AW170" s="13">
        <f ca="1">'13年1-9支出明细'!U165/9*12</f>
        <v>0</v>
      </c>
      <c r="AX170" s="13">
        <f t="shared" si="366"/>
        <v>0</v>
      </c>
      <c r="AY170" s="43">
        <f t="shared" si="301"/>
        <v>0</v>
      </c>
      <c r="AZ170" s="13">
        <f ca="1">'13年1-9支出明细'!V165/9*12</f>
        <v>0</v>
      </c>
      <c r="BA170" s="13">
        <f t="shared" si="367"/>
        <v>0</v>
      </c>
      <c r="BB170" s="43">
        <f t="shared" si="302"/>
        <v>0</v>
      </c>
      <c r="BC170" s="13">
        <f ca="1">'13年1-9支出明细'!W165/9*12</f>
        <v>0</v>
      </c>
      <c r="BD170" s="13">
        <f t="shared" si="368"/>
        <v>0</v>
      </c>
      <c r="BE170" s="43">
        <f t="shared" si="303"/>
        <v>0</v>
      </c>
      <c r="BF170" s="13">
        <f ca="1">'13年1-9支出明细'!X165/9*12</f>
        <v>0</v>
      </c>
      <c r="BG170" s="13">
        <f t="shared" si="369"/>
        <v>0</v>
      </c>
      <c r="BH170" s="43">
        <f t="shared" si="304"/>
        <v>0</v>
      </c>
      <c r="BI170" s="13">
        <f ca="1">'13年1-9支出明细'!Y165/9*12</f>
        <v>18906.666666666668</v>
      </c>
      <c r="BJ170" s="13">
        <f t="shared" si="370"/>
        <v>22998.103300109473</v>
      </c>
      <c r="BK170" s="43">
        <f t="shared" si="305"/>
        <v>9.3527384584057988E-3</v>
      </c>
      <c r="BL170" s="13">
        <f ca="1">'13年1-9支出明细'!Z165/9*12</f>
        <v>-15069.920000000002</v>
      </c>
      <c r="BM170" s="13">
        <f ca="1">Sheet2!EP164+Sheet2!V164</f>
        <v>-455</v>
      </c>
      <c r="BN170" s="13">
        <f t="shared" si="371"/>
        <v>-18331.07776186808</v>
      </c>
      <c r="BO170" s="43">
        <f t="shared" si="306"/>
        <v>-1.7039814559953435E-4</v>
      </c>
      <c r="BP170" s="13">
        <f ca="1">'13年1-9支出明细'!AB165/9*12</f>
        <v>0</v>
      </c>
      <c r="BQ170" s="13">
        <f t="shared" si="372"/>
        <v>0</v>
      </c>
      <c r="BR170" s="43">
        <f t="shared" si="307"/>
        <v>0</v>
      </c>
      <c r="BS170" s="13">
        <f ca="1">'13年1-9支出明细'!AC165/9*12</f>
        <v>0</v>
      </c>
      <c r="BT170" s="13">
        <f t="shared" si="373"/>
        <v>0</v>
      </c>
      <c r="BU170" s="43">
        <f t="shared" si="308"/>
        <v>0</v>
      </c>
      <c r="BV170" s="12">
        <f t="shared" si="411"/>
        <v>-26158.946666666667</v>
      </c>
      <c r="BW170" s="30">
        <f t="shared" si="374"/>
        <v>-31819.789721194695</v>
      </c>
      <c r="BX170" s="43">
        <f t="shared" si="309"/>
        <v>-9.7811785510711492E-5</v>
      </c>
      <c r="BY170" s="13">
        <f ca="1">'13年1-9支出明细'!AE165/9*12</f>
        <v>-26158.946666666667</v>
      </c>
      <c r="BZ170" s="13">
        <f t="shared" si="375"/>
        <v>-31819.789721194691</v>
      </c>
      <c r="CA170" s="43">
        <f t="shared" si="310"/>
        <v>-1.1322736456408438E-4</v>
      </c>
      <c r="CB170" s="13">
        <f ca="1">'13年1-9支出明细'!AF165/9*12</f>
        <v>0</v>
      </c>
      <c r="CC170" s="13">
        <f ca="1">Sheet2!BP164+Sheet2!ET164</f>
        <v>0</v>
      </c>
      <c r="CD170" s="13">
        <f t="shared" si="376"/>
        <v>0</v>
      </c>
      <c r="CE170" s="43">
        <f t="shared" si="311"/>
        <v>0</v>
      </c>
      <c r="CF170" s="12">
        <f t="shared" si="415"/>
        <v>9637787.2800000012</v>
      </c>
      <c r="CG170" s="30">
        <f t="shared" si="377"/>
        <v>11723421.762160851</v>
      </c>
      <c r="CH170" s="43">
        <f t="shared" si="313"/>
        <v>9.9309116309089979E-2</v>
      </c>
      <c r="CI170" s="13">
        <f ca="1">'13年1-9支出明细'!AI165/9*12</f>
        <v>0</v>
      </c>
      <c r="CJ170" s="13">
        <f t="shared" si="378"/>
        <v>0</v>
      </c>
      <c r="CK170" s="43">
        <f t="shared" si="314"/>
        <v>0</v>
      </c>
      <c r="CL170" s="13">
        <f ca="1">'13年1-9支出明细'!AJ165/9*12</f>
        <v>28</v>
      </c>
      <c r="CM170" s="13">
        <f t="shared" si="379"/>
        <v>34.059250303406131</v>
      </c>
      <c r="CN170" s="43">
        <f t="shared" si="315"/>
        <v>1.5636401542791617E-4</v>
      </c>
      <c r="CO170" s="13">
        <f ca="1">'13年1-9支出明细'!AK165/9*12</f>
        <v>0</v>
      </c>
      <c r="CP170" s="13">
        <f t="shared" si="380"/>
        <v>0</v>
      </c>
      <c r="CQ170" s="43">
        <f t="shared" si="316"/>
        <v>0</v>
      </c>
      <c r="CR170" s="13">
        <f ca="1">'13年1-9支出明细'!AL165/9*12</f>
        <v>0</v>
      </c>
      <c r="CS170" s="13">
        <f t="shared" si="381"/>
        <v>0</v>
      </c>
      <c r="CT170" s="43">
        <f t="shared" si="317"/>
        <v>0</v>
      </c>
      <c r="CU170" s="13">
        <f ca="1">'13年1-9支出明细'!AM165/9*12</f>
        <v>0</v>
      </c>
      <c r="CV170" s="13">
        <f t="shared" si="382"/>
        <v>0</v>
      </c>
      <c r="CW170" s="43">
        <f t="shared" si="318"/>
        <v>0</v>
      </c>
      <c r="CX170" s="13">
        <f ca="1">'13年1-9支出明细'!AN165/9*12</f>
        <v>0</v>
      </c>
      <c r="CY170" s="13">
        <f t="shared" si="383"/>
        <v>0</v>
      </c>
      <c r="CZ170" s="14">
        <f t="shared" si="416"/>
        <v>0</v>
      </c>
      <c r="DA170" s="43">
        <f t="shared" si="320"/>
        <v>0</v>
      </c>
      <c r="DB170" s="13">
        <f ca="1">'13年1-9支出明细'!AP165/9*12</f>
        <v>0</v>
      </c>
      <c r="DC170" s="13">
        <f t="shared" si="384"/>
        <v>0</v>
      </c>
      <c r="DD170" s="43">
        <f t="shared" si="321"/>
        <v>0</v>
      </c>
      <c r="DE170" s="13">
        <f ca="1">'13年1-9支出明细'!AQ165/9*12</f>
        <v>0</v>
      </c>
      <c r="DF170" s="13">
        <f t="shared" si="385"/>
        <v>0</v>
      </c>
      <c r="DG170" s="43">
        <f t="shared" si="322"/>
        <v>0</v>
      </c>
      <c r="DH170" s="13">
        <f ca="1">'13年1-9支出明细'!AR165/9*12</f>
        <v>0</v>
      </c>
      <c r="DI170" s="13">
        <f ca="1">Sheet2!DK164+Sheet2!AH164</f>
        <v>0</v>
      </c>
      <c r="DJ170" s="13"/>
      <c r="DK170" s="43">
        <f t="shared" si="323"/>
        <v>0</v>
      </c>
      <c r="DL170" s="13">
        <f ca="1">'13年1-9支出明细'!AT165/9*12</f>
        <v>0</v>
      </c>
      <c r="DM170" s="13">
        <f t="shared" si="386"/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43">
        <f t="shared" si="324"/>
        <v>0</v>
      </c>
      <c r="DV170" s="13">
        <f ca="1">'13年1-9支出明细'!BB165/9*12</f>
        <v>1097.7333333333333</v>
      </c>
      <c r="DW170" s="13">
        <f t="shared" si="387"/>
        <v>1335.284798799727</v>
      </c>
      <c r="DX170" s="43">
        <f t="shared" si="325"/>
        <v>4.8525949860251402E-4</v>
      </c>
      <c r="DY170" s="13">
        <f ca="1">'13年1-9支出明细'!BC165/9*12</f>
        <v>0</v>
      </c>
      <c r="DZ170" s="13">
        <f t="shared" si="388"/>
        <v>0</v>
      </c>
      <c r="EA170" s="43">
        <f t="shared" si="326"/>
        <v>0</v>
      </c>
      <c r="EB170" s="13">
        <f ca="1">'13年1-9支出明细'!BD165/9*12</f>
        <v>0</v>
      </c>
      <c r="EC170" s="13">
        <f t="shared" si="389"/>
        <v>0</v>
      </c>
      <c r="ED170" s="43">
        <f t="shared" si="327"/>
        <v>0</v>
      </c>
      <c r="EE170" s="13">
        <f ca="1">'13年1-9支出明细'!BE165/9*12</f>
        <v>0</v>
      </c>
      <c r="EF170" s="13">
        <f t="shared" si="390"/>
        <v>0</v>
      </c>
      <c r="EG170" s="13">
        <v>0</v>
      </c>
      <c r="EH170" s="43">
        <f t="shared" si="328"/>
        <v>0</v>
      </c>
      <c r="EI170" s="13">
        <f ca="1">'13年1-9支出明细'!BG165/9*12</f>
        <v>0</v>
      </c>
      <c r="EJ170" s="13">
        <f t="shared" si="391"/>
        <v>0</v>
      </c>
      <c r="EK170" s="43">
        <f t="shared" si="329"/>
        <v>0</v>
      </c>
      <c r="EL170" s="13">
        <f ca="1">'13年1-9支出明细'!BH165/9*12</f>
        <v>0</v>
      </c>
      <c r="EM170" s="13">
        <f t="shared" si="392"/>
        <v>0</v>
      </c>
      <c r="EN170" s="43">
        <f t="shared" si="330"/>
        <v>0</v>
      </c>
      <c r="EO170" s="13">
        <f ca="1">'13年1-9支出明细'!BI165/9*12</f>
        <v>33820</v>
      </c>
      <c r="EP170" s="13">
        <f t="shared" si="393"/>
        <v>41138.708759328401</v>
      </c>
      <c r="EQ170" s="43">
        <f t="shared" si="331"/>
        <v>2.821338058365493E-2</v>
      </c>
      <c r="ER170" s="13">
        <f ca="1">'13年1-9支出明细'!BJ165/9*12</f>
        <v>0</v>
      </c>
      <c r="ES170" s="13">
        <f t="shared" si="394"/>
        <v>0</v>
      </c>
      <c r="ET170" s="43">
        <f t="shared" si="332"/>
        <v>0</v>
      </c>
      <c r="EU170" s="13">
        <f ca="1">'13年1-9支出明细'!BK165/9*12</f>
        <v>1035097.3333333333</v>
      </c>
      <c r="EV170" s="13">
        <f t="shared" si="395"/>
        <v>1259094.2558710077</v>
      </c>
      <c r="EW170" s="43">
        <f t="shared" si="333"/>
        <v>0.5640469280696907</v>
      </c>
      <c r="EX170" s="13">
        <f ca="1">'13年1-9支出明细'!BL165/9*12</f>
        <v>1346424.1066666667</v>
      </c>
      <c r="EY170" s="13">
        <f t="shared" si="396"/>
        <v>1637792.702267857</v>
      </c>
      <c r="EZ170" s="43">
        <f t="shared" si="334"/>
        <v>1</v>
      </c>
      <c r="FA170" s="13">
        <f ca="1">'13年1-9支出明细'!BM165/9*12</f>
        <v>7220397.706666667</v>
      </c>
      <c r="FB170" s="13">
        <f t="shared" si="397"/>
        <v>8782904.7421964146</v>
      </c>
      <c r="FC170" s="43">
        <f t="shared" si="335"/>
        <v>1</v>
      </c>
      <c r="FD170" s="13">
        <f ca="1">'13年1-9支出明细'!BN165/9*12</f>
        <v>922.39999999999986</v>
      </c>
      <c r="FE170" s="13">
        <f ca="1">Sheet2!EX164+Sheet2!BF164</f>
        <v>0</v>
      </c>
      <c r="FF170" s="13">
        <f t="shared" si="398"/>
        <v>1122.0090171379215</v>
      </c>
      <c r="FG170" s="43">
        <f t="shared" si="336"/>
        <v>7.0562722411421364E-4</v>
      </c>
      <c r="FH170" s="13">
        <f ca="1">'13年1-9支出明细'!BP165/9*12</f>
        <v>0</v>
      </c>
      <c r="FI170" s="13">
        <f t="shared" si="399"/>
        <v>0</v>
      </c>
      <c r="FJ170" s="43">
        <f t="shared" si="337"/>
        <v>0</v>
      </c>
      <c r="FK170" s="13">
        <f ca="1">'13年1-9支出明细'!BQ165/9*12</f>
        <v>0</v>
      </c>
      <c r="FL170" s="13">
        <f t="shared" si="400"/>
        <v>0</v>
      </c>
      <c r="FM170" s="43">
        <f t="shared" si="338"/>
        <v>0</v>
      </c>
      <c r="FN170" s="13">
        <f ca="1">'13年1-9支出明细'!BR165/9*12</f>
        <v>0</v>
      </c>
      <c r="FO170" s="13">
        <f ca="1">Sheet2!FC80+Sheet2!BJ80</f>
        <v>0</v>
      </c>
      <c r="FP170" s="13"/>
      <c r="FQ170" s="43"/>
      <c r="FR170" s="13">
        <f ca="1">'13年1-9支出明细'!BT165/9*12</f>
        <v>0</v>
      </c>
      <c r="FS170" s="13">
        <f t="shared" si="401"/>
        <v>0</v>
      </c>
      <c r="FT170" s="43">
        <f t="shared" si="339"/>
        <v>0</v>
      </c>
      <c r="FU170" s="12">
        <f ca="1">'13年1-9支出明细'!BU165/9*12</f>
        <v>394.66666666666663</v>
      </c>
      <c r="FV170" s="12">
        <f t="shared" si="402"/>
        <v>480.07324237181967</v>
      </c>
      <c r="FW170" s="43">
        <f t="shared" si="340"/>
        <v>1.3640750258241404E-5</v>
      </c>
      <c r="FX170" s="12">
        <f ca="1">'13年1-9支出明细'!BV165/9*12</f>
        <v>0</v>
      </c>
      <c r="FY170" s="12">
        <f t="shared" si="403"/>
        <v>0</v>
      </c>
      <c r="FZ170" s="43">
        <f t="shared" si="341"/>
        <v>0</v>
      </c>
      <c r="GA170" s="12">
        <f ca="1">'13年1-9支出明细'!BW165/9*12</f>
        <v>0</v>
      </c>
      <c r="GB170" s="12">
        <f t="shared" si="404"/>
        <v>0</v>
      </c>
      <c r="GC170" s="43">
        <f t="shared" si="342"/>
        <v>0</v>
      </c>
      <c r="GD170" s="12">
        <f ca="1">'13年1-9支出明细'!BX165/9*12</f>
        <v>321899.8666666667</v>
      </c>
      <c r="GE170" s="12">
        <f t="shared" si="405"/>
        <v>391559.57612260937</v>
      </c>
      <c r="GF170" s="43">
        <f t="shared" si="343"/>
        <v>3.2302041241791569E-2</v>
      </c>
      <c r="GG170" s="27">
        <f t="shared" si="417"/>
        <v>0</v>
      </c>
      <c r="GH170" s="27">
        <f t="shared" si="406"/>
        <v>0</v>
      </c>
      <c r="GI170" s="43">
        <f t="shared" si="345"/>
        <v>0</v>
      </c>
      <c r="GJ170" s="13">
        <f ca="1">'13年1-9支出明细'!BZ165/9*12</f>
        <v>0</v>
      </c>
      <c r="GK170" s="13">
        <f t="shared" si="407"/>
        <v>0</v>
      </c>
      <c r="GL170" s="43">
        <f t="shared" si="346"/>
        <v>0</v>
      </c>
      <c r="GM170" s="13">
        <f ca="1">'13年1-9支出明细'!CA165/9*12</f>
        <v>0</v>
      </c>
      <c r="GN170" s="13">
        <f t="shared" si="408"/>
        <v>0</v>
      </c>
      <c r="GO170" s="43">
        <f t="shared" si="347"/>
        <v>0</v>
      </c>
      <c r="GP170" s="13">
        <f ca="1">'13年1-9支出明细'!CB165/9*12</f>
        <v>0</v>
      </c>
      <c r="GQ170" s="13"/>
      <c r="GR170" s="40"/>
      <c r="GS170" s="13">
        <f ca="1">'13年1-9支出明细'!CC165/9*12</f>
        <v>0</v>
      </c>
      <c r="GT170" s="13">
        <f t="shared" si="409"/>
        <v>0</v>
      </c>
      <c r="GU170" s="43">
        <f t="shared" si="348"/>
        <v>0</v>
      </c>
      <c r="GV170" s="13">
        <f ca="1">'13年1-9支出明细'!CD165/9*12</f>
        <v>0</v>
      </c>
      <c r="GW170" s="13">
        <f t="shared" si="410"/>
        <v>0</v>
      </c>
      <c r="GX170" s="56">
        <f t="shared" si="349"/>
        <v>0</v>
      </c>
    </row>
    <row r="171" spans="1:206">
      <c r="A171" s="18">
        <v>441</v>
      </c>
      <c r="B171" s="3" t="s">
        <v>642</v>
      </c>
      <c r="C171" s="3" t="s">
        <v>460</v>
      </c>
      <c r="D171" s="12">
        <f t="shared" si="412"/>
        <v>105888.23999999999</v>
      </c>
      <c r="E171" s="12">
        <f t="shared" si="413"/>
        <v>102356.4</v>
      </c>
      <c r="F171" s="13">
        <v>60792</v>
      </c>
      <c r="G171" s="26">
        <f t="shared" si="350"/>
        <v>73947.498015880919</v>
      </c>
      <c r="H171" s="40">
        <f t="shared" si="351"/>
        <v>8.9007143411837426E-4</v>
      </c>
      <c r="I171" s="13">
        <v>14208</v>
      </c>
      <c r="J171" s="13">
        <f t="shared" si="352"/>
        <v>17282.63672538551</v>
      </c>
      <c r="K171" s="40">
        <f t="shared" si="288"/>
        <v>3.8270709132428774E-4</v>
      </c>
      <c r="L171" s="13">
        <v>27356.400000000001</v>
      </c>
      <c r="M171" s="13">
        <f t="shared" si="353"/>
        <v>33276.37410714641</v>
      </c>
      <c r="N171" s="40">
        <f t="shared" si="289"/>
        <v>8.9007143411837437E-4</v>
      </c>
      <c r="O171" s="13">
        <f ca="1">'13年1-9支出明细'!I166/9*12</f>
        <v>0</v>
      </c>
      <c r="P171" s="13">
        <v>0</v>
      </c>
      <c r="Q171" s="13">
        <f t="shared" si="354"/>
        <v>0</v>
      </c>
      <c r="R171" s="43">
        <f t="shared" si="290"/>
        <v>0</v>
      </c>
      <c r="S171" s="13">
        <f ca="1">'13年1-9支出明细'!K166/9*12</f>
        <v>0</v>
      </c>
      <c r="T171" s="13">
        <f t="shared" si="355"/>
        <v>0</v>
      </c>
      <c r="U171" s="43">
        <f t="shared" si="291"/>
        <v>0</v>
      </c>
      <c r="V171" s="13">
        <f ca="1">'13年1-9支出明细'!L166/9*12</f>
        <v>0</v>
      </c>
      <c r="W171" s="13">
        <f t="shared" si="356"/>
        <v>0</v>
      </c>
      <c r="X171" s="43">
        <f t="shared" si="292"/>
        <v>0</v>
      </c>
      <c r="Y171" s="13">
        <f ca="1">'13年1-9支出明细'!M166/9*12</f>
        <v>0</v>
      </c>
      <c r="Z171" s="13">
        <f t="shared" si="357"/>
        <v>0</v>
      </c>
      <c r="AA171" s="43">
        <f t="shared" si="293"/>
        <v>0</v>
      </c>
      <c r="AB171" s="13">
        <f ca="1">'13年1-9支出明细'!N166/9*12</f>
        <v>0</v>
      </c>
      <c r="AC171" s="13">
        <f t="shared" si="358"/>
        <v>0</v>
      </c>
      <c r="AD171" s="43">
        <f t="shared" si="294"/>
        <v>0</v>
      </c>
      <c r="AE171" s="13">
        <f ca="1">'13年1-9支出明细'!O166/9*12</f>
        <v>0</v>
      </c>
      <c r="AF171" s="13">
        <f t="shared" si="359"/>
        <v>0</v>
      </c>
      <c r="AG171" s="43">
        <f t="shared" si="295"/>
        <v>0</v>
      </c>
      <c r="AH171" s="13">
        <f ca="1">'13年1-9支出明细'!P166/9*12</f>
        <v>0</v>
      </c>
      <c r="AI171" s="13">
        <f t="shared" si="360"/>
        <v>0</v>
      </c>
      <c r="AJ171" s="43">
        <f t="shared" si="296"/>
        <v>0</v>
      </c>
      <c r="AK171" s="13">
        <f ca="1">'13年1-9支出明细'!Q166/9*12</f>
        <v>0</v>
      </c>
      <c r="AL171" s="13">
        <f t="shared" si="361"/>
        <v>0</v>
      </c>
      <c r="AM171" s="43">
        <f t="shared" si="297"/>
        <v>0</v>
      </c>
      <c r="AN171" s="13">
        <f ca="1">'13年1-9支出明细'!R166/9*12</f>
        <v>0</v>
      </c>
      <c r="AO171" s="13">
        <f t="shared" si="362"/>
        <v>0</v>
      </c>
      <c r="AP171" s="43">
        <f t="shared" si="298"/>
        <v>0</v>
      </c>
      <c r="AQ171" s="13">
        <f ca="1">'13年1-9支出明细'!S166/9*12</f>
        <v>0</v>
      </c>
      <c r="AR171" s="13">
        <f t="shared" si="363"/>
        <v>0</v>
      </c>
      <c r="AS171" s="43">
        <f t="shared" si="299"/>
        <v>0</v>
      </c>
      <c r="AT171" s="12">
        <f t="shared" si="364"/>
        <v>730.94666666666672</v>
      </c>
      <c r="AU171" s="31">
        <f t="shared" si="365"/>
        <v>889.12483851572745</v>
      </c>
      <c r="AV171" s="43">
        <f t="shared" si="300"/>
        <v>7.0017521896668781E-6</v>
      </c>
      <c r="AW171" s="13">
        <f ca="1">'13年1-9支出明细'!U166/9*12</f>
        <v>0</v>
      </c>
      <c r="AX171" s="13">
        <f t="shared" si="366"/>
        <v>0</v>
      </c>
      <c r="AY171" s="43">
        <f t="shared" si="301"/>
        <v>0</v>
      </c>
      <c r="AZ171" s="13">
        <f ca="1">'13年1-9支出明细'!V166/9*12</f>
        <v>0</v>
      </c>
      <c r="BA171" s="13">
        <f t="shared" si="367"/>
        <v>0</v>
      </c>
      <c r="BB171" s="43">
        <f t="shared" si="302"/>
        <v>0</v>
      </c>
      <c r="BC171" s="13">
        <f ca="1">'13年1-9支出明细'!W166/9*12</f>
        <v>0</v>
      </c>
      <c r="BD171" s="13">
        <f t="shared" si="368"/>
        <v>0</v>
      </c>
      <c r="BE171" s="43">
        <f t="shared" si="303"/>
        <v>0</v>
      </c>
      <c r="BF171" s="13">
        <f ca="1">'13年1-9支出明细'!X166/9*12</f>
        <v>53.866666666666667</v>
      </c>
      <c r="BG171" s="13">
        <f t="shared" si="369"/>
        <v>65.523510107505132</v>
      </c>
      <c r="BH171" s="43">
        <f t="shared" si="304"/>
        <v>7.9247822043287792E-5</v>
      </c>
      <c r="BI171" s="13">
        <f ca="1">'13年1-9支出明细'!Y166/9*12</f>
        <v>0</v>
      </c>
      <c r="BJ171" s="13">
        <f t="shared" si="370"/>
        <v>0</v>
      </c>
      <c r="BK171" s="43">
        <f t="shared" si="305"/>
        <v>0</v>
      </c>
      <c r="BL171" s="13">
        <f ca="1">'13年1-9支出明细'!Z166/9*12</f>
        <v>52</v>
      </c>
      <c r="BM171" s="13">
        <f ca="1">Sheet2!EP165+Sheet2!V165</f>
        <v>625.08000000000004</v>
      </c>
      <c r="BN171" s="13">
        <f t="shared" si="371"/>
        <v>63.252893420611393</v>
      </c>
      <c r="BO171" s="43">
        <f t="shared" si="306"/>
        <v>5.8797283404130784E-7</v>
      </c>
      <c r="BP171" s="13">
        <f ca="1">'13年1-9支出明细'!AB166/9*12</f>
        <v>667.56000000000006</v>
      </c>
      <c r="BQ171" s="13">
        <f t="shared" si="372"/>
        <v>812.02118330506414</v>
      </c>
      <c r="BR171" s="43">
        <f t="shared" si="307"/>
        <v>1.4727618914043211E-4</v>
      </c>
      <c r="BS171" s="13">
        <f ca="1">'13年1-9支出明细'!AC166/9*12</f>
        <v>166.66666666666669</v>
      </c>
      <c r="BT171" s="13">
        <f t="shared" si="373"/>
        <v>202.73363275836985</v>
      </c>
      <c r="BU171" s="43">
        <f t="shared" si="308"/>
        <v>1.485878219346841E-4</v>
      </c>
      <c r="BV171" s="12">
        <f t="shared" si="411"/>
        <v>1228</v>
      </c>
      <c r="BW171" s="30">
        <f t="shared" si="374"/>
        <v>1493.7414061636689</v>
      </c>
      <c r="BX171" s="43">
        <f t="shared" si="309"/>
        <v>4.5916555485855587E-6</v>
      </c>
      <c r="BY171" s="13">
        <f ca="1">'13年1-9支出明细'!AE166/9*12</f>
        <v>1228</v>
      </c>
      <c r="BZ171" s="13">
        <f t="shared" si="375"/>
        <v>1493.7414061636689</v>
      </c>
      <c r="CA171" s="43">
        <f t="shared" si="310"/>
        <v>5.3153211960890231E-6</v>
      </c>
      <c r="CB171" s="13">
        <f ca="1">'13年1-9支出明细'!AF166/9*12</f>
        <v>0</v>
      </c>
      <c r="CC171" s="13">
        <f ca="1">Sheet2!BP165+Sheet2!ET165</f>
        <v>0</v>
      </c>
      <c r="CD171" s="13">
        <f t="shared" si="376"/>
        <v>0</v>
      </c>
      <c r="CE171" s="43">
        <f t="shared" si="311"/>
        <v>0</v>
      </c>
      <c r="CF171" s="12">
        <f t="shared" si="415"/>
        <v>0</v>
      </c>
      <c r="CG171" s="30">
        <f t="shared" si="377"/>
        <v>0</v>
      </c>
      <c r="CH171" s="43">
        <f t="shared" si="313"/>
        <v>0</v>
      </c>
      <c r="CI171" s="13">
        <f ca="1">'13年1-9支出明细'!AI166/9*12</f>
        <v>0</v>
      </c>
      <c r="CJ171" s="13">
        <f t="shared" si="378"/>
        <v>0</v>
      </c>
      <c r="CK171" s="43">
        <f t="shared" si="314"/>
        <v>0</v>
      </c>
      <c r="CL171" s="13">
        <f ca="1">'13年1-9支出明细'!AJ166/9*12</f>
        <v>0</v>
      </c>
      <c r="CM171" s="13">
        <f t="shared" si="379"/>
        <v>0</v>
      </c>
      <c r="CN171" s="43">
        <f t="shared" si="315"/>
        <v>0</v>
      </c>
      <c r="CO171" s="13">
        <f ca="1">'13年1-9支出明细'!AK166/9*12</f>
        <v>0</v>
      </c>
      <c r="CP171" s="13">
        <f t="shared" si="380"/>
        <v>0</v>
      </c>
      <c r="CQ171" s="43">
        <f t="shared" si="316"/>
        <v>0</v>
      </c>
      <c r="CR171" s="13">
        <f ca="1">'13年1-9支出明细'!AL166/9*12</f>
        <v>0</v>
      </c>
      <c r="CS171" s="13">
        <f t="shared" si="381"/>
        <v>0</v>
      </c>
      <c r="CT171" s="43">
        <f t="shared" si="317"/>
        <v>0</v>
      </c>
      <c r="CU171" s="13">
        <f ca="1">'13年1-9支出明细'!AM166/9*12</f>
        <v>0</v>
      </c>
      <c r="CV171" s="13">
        <f t="shared" si="382"/>
        <v>0</v>
      </c>
      <c r="CW171" s="43">
        <f t="shared" si="318"/>
        <v>0</v>
      </c>
      <c r="CX171" s="13">
        <f ca="1">'13年1-9支出明细'!AN166/9*12</f>
        <v>0</v>
      </c>
      <c r="CY171" s="13">
        <f t="shared" si="383"/>
        <v>0</v>
      </c>
      <c r="CZ171" s="14">
        <f t="shared" si="416"/>
        <v>0</v>
      </c>
      <c r="DA171" s="43">
        <f t="shared" si="320"/>
        <v>0</v>
      </c>
      <c r="DB171" s="13">
        <f ca="1">'13年1-9支出明细'!AP166/9*12</f>
        <v>0</v>
      </c>
      <c r="DC171" s="13">
        <f t="shared" si="384"/>
        <v>0</v>
      </c>
      <c r="DD171" s="43">
        <f t="shared" si="321"/>
        <v>0</v>
      </c>
      <c r="DE171" s="13">
        <f ca="1">'13年1-9支出明细'!AQ166/9*12</f>
        <v>0</v>
      </c>
      <c r="DF171" s="13">
        <f t="shared" si="385"/>
        <v>0</v>
      </c>
      <c r="DG171" s="43">
        <f t="shared" si="322"/>
        <v>0</v>
      </c>
      <c r="DH171" s="13">
        <f ca="1">'13年1-9支出明细'!AR166/9*12</f>
        <v>0</v>
      </c>
      <c r="DI171" s="13">
        <f ca="1">Sheet2!DK165+Sheet2!AH165</f>
        <v>0</v>
      </c>
      <c r="DJ171" s="13"/>
      <c r="DK171" s="43">
        <f t="shared" si="323"/>
        <v>0</v>
      </c>
      <c r="DL171" s="13">
        <f ca="1">'13年1-9支出明细'!AT166/9*12</f>
        <v>0</v>
      </c>
      <c r="DM171" s="13">
        <f t="shared" si="386"/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43">
        <f t="shared" si="324"/>
        <v>0</v>
      </c>
      <c r="DV171" s="13">
        <f ca="1">'13年1-9支出明细'!BB166/9*12</f>
        <v>0</v>
      </c>
      <c r="DW171" s="13">
        <f t="shared" si="387"/>
        <v>0</v>
      </c>
      <c r="DX171" s="43">
        <f t="shared" si="325"/>
        <v>0</v>
      </c>
      <c r="DY171" s="13">
        <f ca="1">'13年1-9支出明细'!BC166/9*12</f>
        <v>0</v>
      </c>
      <c r="DZ171" s="13">
        <f t="shared" si="388"/>
        <v>0</v>
      </c>
      <c r="EA171" s="43">
        <f t="shared" si="326"/>
        <v>0</v>
      </c>
      <c r="EB171" s="13">
        <f ca="1">'13年1-9支出明细'!BD166/9*12</f>
        <v>0</v>
      </c>
      <c r="EC171" s="13">
        <f t="shared" si="389"/>
        <v>0</v>
      </c>
      <c r="ED171" s="43">
        <f t="shared" si="327"/>
        <v>0</v>
      </c>
      <c r="EE171" s="13">
        <f ca="1">'13年1-9支出明细'!BE166/9*12</f>
        <v>0</v>
      </c>
      <c r="EF171" s="13">
        <f t="shared" si="390"/>
        <v>0</v>
      </c>
      <c r="EG171" s="13">
        <v>0</v>
      </c>
      <c r="EH171" s="43">
        <f t="shared" si="328"/>
        <v>0</v>
      </c>
      <c r="EI171" s="13">
        <f ca="1">'13年1-9支出明细'!BG166/9*12</f>
        <v>0</v>
      </c>
      <c r="EJ171" s="13">
        <f t="shared" si="391"/>
        <v>0</v>
      </c>
      <c r="EK171" s="43">
        <f t="shared" si="329"/>
        <v>0</v>
      </c>
      <c r="EL171" s="13">
        <f ca="1">'13年1-9支出明细'!BH166/9*12</f>
        <v>0</v>
      </c>
      <c r="EM171" s="13">
        <f t="shared" si="392"/>
        <v>0</v>
      </c>
      <c r="EN171" s="43">
        <f t="shared" si="330"/>
        <v>0</v>
      </c>
      <c r="EO171" s="13">
        <f ca="1">'13年1-9支出明细'!BI166/9*12</f>
        <v>0</v>
      </c>
      <c r="EP171" s="13">
        <f t="shared" si="393"/>
        <v>0</v>
      </c>
      <c r="EQ171" s="43">
        <f t="shared" si="331"/>
        <v>0</v>
      </c>
      <c r="ER171" s="13">
        <f ca="1">'13年1-9支出明细'!BJ166/9*12</f>
        <v>0</v>
      </c>
      <c r="ES171" s="13">
        <f t="shared" si="394"/>
        <v>0</v>
      </c>
      <c r="ET171" s="43">
        <f t="shared" si="332"/>
        <v>0</v>
      </c>
      <c r="EU171" s="13">
        <f ca="1">'13年1-9支出明细'!BK166/9*12</f>
        <v>0</v>
      </c>
      <c r="EV171" s="13">
        <f t="shared" si="395"/>
        <v>0</v>
      </c>
      <c r="EW171" s="43">
        <f t="shared" si="333"/>
        <v>0</v>
      </c>
      <c r="EX171" s="13">
        <f ca="1">'13年1-9支出明细'!BL166/9*12</f>
        <v>0</v>
      </c>
      <c r="EY171" s="13">
        <f t="shared" si="396"/>
        <v>0</v>
      </c>
      <c r="EZ171" s="43">
        <f t="shared" si="334"/>
        <v>0</v>
      </c>
      <c r="FA171" s="13">
        <f ca="1">'13年1-9支出明细'!BM166/9*12</f>
        <v>0</v>
      </c>
      <c r="FB171" s="13">
        <f t="shared" si="397"/>
        <v>0</v>
      </c>
      <c r="FC171" s="43">
        <f t="shared" si="335"/>
        <v>0</v>
      </c>
      <c r="FD171" s="13">
        <f ca="1">'13年1-9支出明细'!BN166/9*12</f>
        <v>0</v>
      </c>
      <c r="FE171" s="13">
        <f ca="1">Sheet2!EX165+Sheet2!BF165</f>
        <v>0</v>
      </c>
      <c r="FF171" s="13">
        <f t="shared" si="398"/>
        <v>0</v>
      </c>
      <c r="FG171" s="43">
        <f t="shared" si="336"/>
        <v>0</v>
      </c>
      <c r="FH171" s="13">
        <f ca="1">'13年1-9支出明细'!BP166/9*12</f>
        <v>0</v>
      </c>
      <c r="FI171" s="13">
        <f t="shared" si="399"/>
        <v>0</v>
      </c>
      <c r="FJ171" s="43">
        <f t="shared" si="337"/>
        <v>0</v>
      </c>
      <c r="FK171" s="13">
        <f ca="1">'13年1-9支出明细'!BQ166/9*12</f>
        <v>0</v>
      </c>
      <c r="FL171" s="13">
        <f t="shared" si="400"/>
        <v>0</v>
      </c>
      <c r="FM171" s="43">
        <f t="shared" si="338"/>
        <v>0</v>
      </c>
      <c r="FN171" s="13">
        <f ca="1">'13年1-9支出明细'!BR166/9*12</f>
        <v>0</v>
      </c>
      <c r="FO171" s="13">
        <f ca="1">Sheet2!FC81+Sheet2!BJ81</f>
        <v>0</v>
      </c>
      <c r="FP171" s="13"/>
      <c r="FQ171" s="43"/>
      <c r="FR171" s="13">
        <f ca="1">'13年1-9支出明细'!BT166/9*12</f>
        <v>0</v>
      </c>
      <c r="FS171" s="13">
        <f t="shared" si="401"/>
        <v>0</v>
      </c>
      <c r="FT171" s="43">
        <f t="shared" si="339"/>
        <v>0</v>
      </c>
      <c r="FU171" s="12">
        <f ca="1">'13年1-9支出明细'!BU166/9*12</f>
        <v>1572.8933333333334</v>
      </c>
      <c r="FV171" s="12">
        <f t="shared" si="402"/>
        <v>1913.2702764485289</v>
      </c>
      <c r="FW171" s="43">
        <f t="shared" si="340"/>
        <v>5.4363458976823102E-5</v>
      </c>
      <c r="FX171" s="12">
        <f ca="1">'13年1-9支出明细'!BV166/9*12</f>
        <v>0</v>
      </c>
      <c r="FY171" s="12">
        <f t="shared" si="403"/>
        <v>0</v>
      </c>
      <c r="FZ171" s="43">
        <f t="shared" si="341"/>
        <v>0</v>
      </c>
      <c r="GA171" s="12">
        <f ca="1">'13年1-9支出明细'!BW166/9*12</f>
        <v>0</v>
      </c>
      <c r="GB171" s="12">
        <f t="shared" si="404"/>
        <v>0</v>
      </c>
      <c r="GC171" s="43">
        <f t="shared" si="342"/>
        <v>0</v>
      </c>
      <c r="GD171" s="12">
        <f ca="1">'13年1-9支出明细'!BX166/9*12</f>
        <v>0</v>
      </c>
      <c r="GE171" s="12">
        <f t="shared" si="405"/>
        <v>0</v>
      </c>
      <c r="GF171" s="43">
        <f t="shared" si="343"/>
        <v>0</v>
      </c>
      <c r="GG171" s="27">
        <f t="shared" si="417"/>
        <v>0</v>
      </c>
      <c r="GH171" s="27">
        <f t="shared" si="406"/>
        <v>0</v>
      </c>
      <c r="GI171" s="43">
        <f t="shared" si="345"/>
        <v>0</v>
      </c>
      <c r="GJ171" s="13">
        <f ca="1">'13年1-9支出明细'!BZ166/9*12</f>
        <v>0</v>
      </c>
      <c r="GK171" s="13">
        <f t="shared" si="407"/>
        <v>0</v>
      </c>
      <c r="GL171" s="43">
        <f t="shared" si="346"/>
        <v>0</v>
      </c>
      <c r="GM171" s="13">
        <f ca="1">'13年1-9支出明细'!CA166/9*12</f>
        <v>0</v>
      </c>
      <c r="GN171" s="13">
        <f t="shared" si="408"/>
        <v>0</v>
      </c>
      <c r="GO171" s="43">
        <f t="shared" si="347"/>
        <v>0</v>
      </c>
      <c r="GP171" s="13">
        <f ca="1">'13年1-9支出明细'!CB166/9*12</f>
        <v>0</v>
      </c>
      <c r="GQ171" s="13"/>
      <c r="GR171" s="40"/>
      <c r="GS171" s="13">
        <f ca="1">'13年1-9支出明细'!CC166/9*12</f>
        <v>0</v>
      </c>
      <c r="GT171" s="13">
        <f t="shared" si="409"/>
        <v>0</v>
      </c>
      <c r="GU171" s="43">
        <f t="shared" si="348"/>
        <v>0</v>
      </c>
      <c r="GV171" s="13">
        <f ca="1">'13年1-9支出明细'!CD166/9*12</f>
        <v>0</v>
      </c>
      <c r="GW171" s="13">
        <f t="shared" si="410"/>
        <v>0</v>
      </c>
      <c r="GX171" s="56">
        <f t="shared" si="349"/>
        <v>0</v>
      </c>
    </row>
    <row r="172" spans="1:206">
      <c r="A172" s="18">
        <v>446</v>
      </c>
      <c r="B172" s="3" t="s">
        <v>643</v>
      </c>
      <c r="C172" s="3" t="s">
        <v>461</v>
      </c>
      <c r="D172" s="12">
        <f t="shared" si="412"/>
        <v>455429.89666666667</v>
      </c>
      <c r="E172" s="12">
        <f t="shared" si="413"/>
        <v>262759.8</v>
      </c>
      <c r="F172" s="13">
        <v>58404</v>
      </c>
      <c r="G172" s="26">
        <f t="shared" si="350"/>
        <v>71042.730525719002</v>
      </c>
      <c r="H172" s="40">
        <f t="shared" si="351"/>
        <v>8.5510810695896711E-4</v>
      </c>
      <c r="I172" s="13">
        <v>32874</v>
      </c>
      <c r="J172" s="13">
        <f t="shared" si="352"/>
        <v>39987.992659791897</v>
      </c>
      <c r="K172" s="40">
        <f t="shared" si="288"/>
        <v>8.8549499719838367E-4</v>
      </c>
      <c r="L172" s="13">
        <v>26281.8</v>
      </c>
      <c r="M172" s="13">
        <f t="shared" si="353"/>
        <v>31969.228736573546</v>
      </c>
      <c r="N172" s="40">
        <f t="shared" si="289"/>
        <v>8.5510810695896722E-4</v>
      </c>
      <c r="O172" s="13">
        <f ca="1">'13年1-9支出明细'!I167/9*12</f>
        <v>0</v>
      </c>
      <c r="P172" s="13">
        <v>0</v>
      </c>
      <c r="Q172" s="13">
        <f t="shared" si="354"/>
        <v>0</v>
      </c>
      <c r="R172" s="43">
        <f t="shared" si="290"/>
        <v>0</v>
      </c>
      <c r="S172" s="13">
        <f ca="1">'13年1-9支出明细'!K167/9*12</f>
        <v>0</v>
      </c>
      <c r="T172" s="13">
        <f t="shared" si="355"/>
        <v>0</v>
      </c>
      <c r="U172" s="43">
        <f t="shared" si="291"/>
        <v>0</v>
      </c>
      <c r="V172" s="13">
        <f ca="1">'13年1-9支出明细'!L167/9*12</f>
        <v>0</v>
      </c>
      <c r="W172" s="13">
        <f t="shared" si="356"/>
        <v>0</v>
      </c>
      <c r="X172" s="43">
        <f t="shared" si="292"/>
        <v>0</v>
      </c>
      <c r="Y172" s="13">
        <f ca="1">'13年1-9支出明细'!M167/9*12</f>
        <v>0</v>
      </c>
      <c r="Z172" s="13">
        <f t="shared" si="357"/>
        <v>0</v>
      </c>
      <c r="AA172" s="43">
        <f t="shared" si="293"/>
        <v>0</v>
      </c>
      <c r="AB172" s="13">
        <f ca="1">'13年1-9支出明细'!N167/9*12</f>
        <v>0</v>
      </c>
      <c r="AC172" s="13">
        <f t="shared" si="358"/>
        <v>0</v>
      </c>
      <c r="AD172" s="43">
        <f t="shared" si="294"/>
        <v>0</v>
      </c>
      <c r="AE172" s="13">
        <f ca="1">'13年1-9支出明细'!O167/9*12</f>
        <v>0</v>
      </c>
      <c r="AF172" s="13">
        <f t="shared" si="359"/>
        <v>0</v>
      </c>
      <c r="AG172" s="43">
        <f t="shared" si="295"/>
        <v>0</v>
      </c>
      <c r="AH172" s="13">
        <f ca="1">'13年1-9支出明细'!P167/9*12</f>
        <v>0</v>
      </c>
      <c r="AI172" s="13">
        <f t="shared" si="360"/>
        <v>0</v>
      </c>
      <c r="AJ172" s="43">
        <f t="shared" si="296"/>
        <v>0</v>
      </c>
      <c r="AK172" s="13">
        <f ca="1">'13年1-9支出明细'!Q167/9*12</f>
        <v>0</v>
      </c>
      <c r="AL172" s="13">
        <f t="shared" si="361"/>
        <v>0</v>
      </c>
      <c r="AM172" s="43">
        <f t="shared" si="297"/>
        <v>0</v>
      </c>
      <c r="AN172" s="13">
        <f ca="1">'13年1-9支出明细'!R167/9*12</f>
        <v>0</v>
      </c>
      <c r="AO172" s="13">
        <f t="shared" si="362"/>
        <v>0</v>
      </c>
      <c r="AP172" s="43">
        <f t="shared" si="298"/>
        <v>0</v>
      </c>
      <c r="AQ172" s="13">
        <f ca="1">'13年1-9支出明细'!S167/9*12</f>
        <v>145200</v>
      </c>
      <c r="AR172" s="13">
        <f t="shared" si="363"/>
        <v>176621.54085909179</v>
      </c>
      <c r="AS172" s="43">
        <f t="shared" si="299"/>
        <v>2.9253515559364691E-2</v>
      </c>
      <c r="AT172" s="12">
        <f t="shared" si="364"/>
        <v>179398.60333333333</v>
      </c>
      <c r="AU172" s="31">
        <f t="shared" si="365"/>
        <v>218220.78339326676</v>
      </c>
      <c r="AV172" s="43">
        <f t="shared" si="300"/>
        <v>1.7184626744938248E-3</v>
      </c>
      <c r="AW172" s="13">
        <f ca="1">'13年1-9支出明细'!U167/9*12</f>
        <v>0</v>
      </c>
      <c r="AX172" s="13">
        <f t="shared" si="366"/>
        <v>0</v>
      </c>
      <c r="AY172" s="43">
        <f t="shared" si="301"/>
        <v>0</v>
      </c>
      <c r="AZ172" s="13">
        <f ca="1">'13年1-9支出明细'!V167/9*12</f>
        <v>0</v>
      </c>
      <c r="BA172" s="13">
        <f t="shared" si="367"/>
        <v>0</v>
      </c>
      <c r="BB172" s="43">
        <f t="shared" si="302"/>
        <v>0</v>
      </c>
      <c r="BC172" s="13">
        <f ca="1">'13年1-9支出明细'!W167/9*12</f>
        <v>0</v>
      </c>
      <c r="BD172" s="13">
        <f t="shared" si="368"/>
        <v>0</v>
      </c>
      <c r="BE172" s="43">
        <f t="shared" si="303"/>
        <v>0</v>
      </c>
      <c r="BF172" s="13">
        <f ca="1">'13年1-9支出明细'!X167/9*12</f>
        <v>89.066666666666663</v>
      </c>
      <c r="BG172" s="13">
        <f t="shared" si="369"/>
        <v>108.34085334607283</v>
      </c>
      <c r="BH172" s="43">
        <f t="shared" si="304"/>
        <v>1.3103352753692139E-4</v>
      </c>
      <c r="BI172" s="13">
        <f ca="1">'13年1-9支出明细'!Y167/9*12</f>
        <v>866.66666666666674</v>
      </c>
      <c r="BJ172" s="13">
        <f t="shared" si="370"/>
        <v>1054.2148903435232</v>
      </c>
      <c r="BK172" s="43">
        <f t="shared" si="305"/>
        <v>4.2872214372099927E-4</v>
      </c>
      <c r="BL172" s="13">
        <f ca="1">'13年1-9支出明细'!Z167/9*12</f>
        <v>0</v>
      </c>
      <c r="BM172" s="13">
        <f ca="1">Sheet2!EP166+Sheet2!V166</f>
        <v>178442.87</v>
      </c>
      <c r="BN172" s="13">
        <f t="shared" si="371"/>
        <v>0</v>
      </c>
      <c r="BO172" s="43">
        <f t="shared" si="306"/>
        <v>0</v>
      </c>
      <c r="BP172" s="13">
        <f ca="1">'13年1-9支出明细'!AB167/9*12</f>
        <v>232497.15999999997</v>
      </c>
      <c r="BQ172" s="13">
        <f t="shared" si="372"/>
        <v>282809.9631168237</v>
      </c>
      <c r="BR172" s="43">
        <f t="shared" si="307"/>
        <v>5.1293210663870367E-2</v>
      </c>
      <c r="BS172" s="13">
        <f ca="1">'13年1-9支出明细'!AC167/9*12</f>
        <v>5426.666666666667</v>
      </c>
      <c r="BT172" s="13">
        <f t="shared" si="373"/>
        <v>6601.0070826125211</v>
      </c>
      <c r="BU172" s="43">
        <f t="shared" si="308"/>
        <v>4.8380194821933138E-3</v>
      </c>
      <c r="BV172" s="12">
        <f t="shared" si="411"/>
        <v>0</v>
      </c>
      <c r="BW172" s="30">
        <f t="shared" si="374"/>
        <v>0</v>
      </c>
      <c r="BX172" s="43">
        <f t="shared" si="309"/>
        <v>0</v>
      </c>
      <c r="BY172" s="13">
        <f ca="1">'13年1-9支出明细'!AE167/9*12</f>
        <v>0</v>
      </c>
      <c r="BZ172" s="13">
        <f t="shared" si="375"/>
        <v>0</v>
      </c>
      <c r="CA172" s="43">
        <f t="shared" si="310"/>
        <v>0</v>
      </c>
      <c r="CB172" s="13">
        <f ca="1">'13年1-9支出明细'!AF167/9*12</f>
        <v>0</v>
      </c>
      <c r="CC172" s="13">
        <f ca="1">Sheet2!BP166+Sheet2!ET166</f>
        <v>0</v>
      </c>
      <c r="CD172" s="13">
        <f t="shared" si="376"/>
        <v>0</v>
      </c>
      <c r="CE172" s="43">
        <f t="shared" si="311"/>
        <v>0</v>
      </c>
      <c r="CF172" s="12">
        <f t="shared" si="415"/>
        <v>7794.4000000000005</v>
      </c>
      <c r="CG172" s="30">
        <f t="shared" si="377"/>
        <v>9481.1221630310283</v>
      </c>
      <c r="CH172" s="43">
        <f t="shared" si="313"/>
        <v>8.0314594384736299E-5</v>
      </c>
      <c r="CI172" s="13">
        <f ca="1">'13年1-9支出明细'!AI167/9*12</f>
        <v>0</v>
      </c>
      <c r="CJ172" s="13">
        <f t="shared" si="378"/>
        <v>0</v>
      </c>
      <c r="CK172" s="43">
        <f t="shared" si="314"/>
        <v>0</v>
      </c>
      <c r="CL172" s="13">
        <f ca="1">'13年1-9支出明细'!AJ167/9*12</f>
        <v>0</v>
      </c>
      <c r="CM172" s="13">
        <f t="shared" si="379"/>
        <v>0</v>
      </c>
      <c r="CN172" s="43">
        <f t="shared" si="315"/>
        <v>0</v>
      </c>
      <c r="CO172" s="13">
        <f ca="1">'13年1-9支出明细'!AK167/9*12</f>
        <v>0</v>
      </c>
      <c r="CP172" s="13">
        <f t="shared" si="380"/>
        <v>0</v>
      </c>
      <c r="CQ172" s="43">
        <f t="shared" si="316"/>
        <v>0</v>
      </c>
      <c r="CR172" s="13">
        <f ca="1">'13年1-9支出明细'!AL167/9*12</f>
        <v>0</v>
      </c>
      <c r="CS172" s="13">
        <f t="shared" si="381"/>
        <v>0</v>
      </c>
      <c r="CT172" s="43">
        <f t="shared" si="317"/>
        <v>0</v>
      </c>
      <c r="CU172" s="13">
        <f ca="1">'13年1-9支出明细'!AM167/9*12</f>
        <v>0</v>
      </c>
      <c r="CV172" s="13">
        <f t="shared" si="382"/>
        <v>0</v>
      </c>
      <c r="CW172" s="43">
        <f t="shared" si="318"/>
        <v>0</v>
      </c>
      <c r="CX172" s="13">
        <f ca="1">'13年1-9支出明细'!AN167/9*12</f>
        <v>0</v>
      </c>
      <c r="CY172" s="13">
        <f t="shared" si="383"/>
        <v>0</v>
      </c>
      <c r="CZ172" s="14">
        <f t="shared" si="416"/>
        <v>0</v>
      </c>
      <c r="DA172" s="43">
        <f t="shared" si="320"/>
        <v>0</v>
      </c>
      <c r="DB172" s="13">
        <f ca="1">'13年1-9支出明细'!AP167/9*12</f>
        <v>0</v>
      </c>
      <c r="DC172" s="13">
        <f t="shared" si="384"/>
        <v>0</v>
      </c>
      <c r="DD172" s="43">
        <f t="shared" si="321"/>
        <v>0</v>
      </c>
      <c r="DE172" s="13">
        <f ca="1">'13年1-9支出明细'!AQ167/9*12</f>
        <v>0</v>
      </c>
      <c r="DF172" s="13">
        <f t="shared" si="385"/>
        <v>0</v>
      </c>
      <c r="DG172" s="43">
        <f t="shared" si="322"/>
        <v>0</v>
      </c>
      <c r="DH172" s="13">
        <f ca="1">'13年1-9支出明细'!AR167/9*12</f>
        <v>0</v>
      </c>
      <c r="DI172" s="13">
        <f ca="1">Sheet2!DK166+Sheet2!AH166</f>
        <v>0</v>
      </c>
      <c r="DJ172" s="13"/>
      <c r="DK172" s="43">
        <f t="shared" si="323"/>
        <v>0</v>
      </c>
      <c r="DL172" s="13">
        <f ca="1">'13年1-9支出明细'!AT167/9*12</f>
        <v>0</v>
      </c>
      <c r="DM172" s="13">
        <f t="shared" si="386"/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43">
        <f t="shared" si="324"/>
        <v>0</v>
      </c>
      <c r="DV172" s="13">
        <f ca="1">'13年1-9支出明细'!BB167/9*12</f>
        <v>2461.0666666666666</v>
      </c>
      <c r="DW172" s="13">
        <f t="shared" si="387"/>
        <v>2993.6459147631917</v>
      </c>
      <c r="DX172" s="43">
        <f t="shared" si="325"/>
        <v>1.0879290447230903E-3</v>
      </c>
      <c r="DY172" s="13">
        <f ca="1">'13年1-9支出明细'!BC167/9*12</f>
        <v>0</v>
      </c>
      <c r="DZ172" s="13">
        <f t="shared" si="388"/>
        <v>0</v>
      </c>
      <c r="EA172" s="43">
        <f t="shared" si="326"/>
        <v>0</v>
      </c>
      <c r="EB172" s="13">
        <f ca="1">'13年1-9支出明细'!BD167/9*12</f>
        <v>0</v>
      </c>
      <c r="EC172" s="13">
        <f t="shared" si="389"/>
        <v>0</v>
      </c>
      <c r="ED172" s="43">
        <f t="shared" si="327"/>
        <v>0</v>
      </c>
      <c r="EE172" s="13">
        <f ca="1">'13年1-9支出明细'!BE167/9*12</f>
        <v>0</v>
      </c>
      <c r="EF172" s="13">
        <f t="shared" si="390"/>
        <v>0</v>
      </c>
      <c r="EG172" s="13">
        <v>0</v>
      </c>
      <c r="EH172" s="43">
        <f t="shared" si="328"/>
        <v>0</v>
      </c>
      <c r="EI172" s="13">
        <f ca="1">'13年1-9支出明细'!BG167/9*12</f>
        <v>0</v>
      </c>
      <c r="EJ172" s="13">
        <f t="shared" si="391"/>
        <v>0</v>
      </c>
      <c r="EK172" s="43">
        <f t="shared" si="329"/>
        <v>0</v>
      </c>
      <c r="EL172" s="13">
        <f ca="1">'13年1-9支出明细'!BH167/9*12</f>
        <v>0</v>
      </c>
      <c r="EM172" s="13">
        <f t="shared" si="392"/>
        <v>0</v>
      </c>
      <c r="EN172" s="43">
        <f t="shared" si="330"/>
        <v>0</v>
      </c>
      <c r="EO172" s="13">
        <f ca="1">'13年1-9支出明细'!BI167/9*12</f>
        <v>0</v>
      </c>
      <c r="EP172" s="13">
        <f t="shared" si="393"/>
        <v>0</v>
      </c>
      <c r="EQ172" s="43">
        <f t="shared" si="331"/>
        <v>0</v>
      </c>
      <c r="ER172" s="13">
        <f ca="1">'13年1-9支出明细'!BJ167/9*12</f>
        <v>0</v>
      </c>
      <c r="ES172" s="13">
        <f t="shared" si="394"/>
        <v>0</v>
      </c>
      <c r="ET172" s="43">
        <f t="shared" si="332"/>
        <v>0</v>
      </c>
      <c r="EU172" s="13">
        <f ca="1">'13年1-9支出明细'!BK167/9*12</f>
        <v>5333.3333333333339</v>
      </c>
      <c r="EV172" s="13">
        <f t="shared" si="395"/>
        <v>6487.4762482678361</v>
      </c>
      <c r="EW172" s="43">
        <f t="shared" si="333"/>
        <v>2.9062487035406179E-3</v>
      </c>
      <c r="EX172" s="13">
        <f ca="1">'13年1-9支出明细'!BL167/9*12</f>
        <v>0</v>
      </c>
      <c r="EY172" s="13">
        <f t="shared" si="396"/>
        <v>0</v>
      </c>
      <c r="EZ172" s="43">
        <f t="shared" si="334"/>
        <v>0</v>
      </c>
      <c r="FA172" s="13">
        <f ca="1">'13年1-9支出明细'!BM167/9*12</f>
        <v>0</v>
      </c>
      <c r="FB172" s="13">
        <f t="shared" si="397"/>
        <v>0</v>
      </c>
      <c r="FC172" s="43">
        <f t="shared" si="335"/>
        <v>0</v>
      </c>
      <c r="FD172" s="13">
        <f ca="1">'13年1-9支出明细'!BN167/9*12</f>
        <v>0</v>
      </c>
      <c r="FE172" s="13">
        <f ca="1">Sheet2!EX166+Sheet2!BF166</f>
        <v>0</v>
      </c>
      <c r="FF172" s="13">
        <f t="shared" si="398"/>
        <v>0</v>
      </c>
      <c r="FG172" s="43">
        <f t="shared" si="336"/>
        <v>0</v>
      </c>
      <c r="FH172" s="13">
        <f ca="1">'13年1-9支出明细'!BP167/9*12</f>
        <v>0</v>
      </c>
      <c r="FI172" s="13">
        <f t="shared" si="399"/>
        <v>0</v>
      </c>
      <c r="FJ172" s="43">
        <f t="shared" si="337"/>
        <v>0</v>
      </c>
      <c r="FK172" s="13">
        <f ca="1">'13年1-9支出明细'!BQ167/9*12</f>
        <v>0</v>
      </c>
      <c r="FL172" s="13">
        <f t="shared" si="400"/>
        <v>0</v>
      </c>
      <c r="FM172" s="43">
        <f t="shared" si="338"/>
        <v>0</v>
      </c>
      <c r="FN172" s="13">
        <f ca="1">'13年1-9支出明细'!BR167/9*12</f>
        <v>0</v>
      </c>
      <c r="FO172" s="13">
        <f ca="1">Sheet2!FC82+Sheet2!BJ82</f>
        <v>0</v>
      </c>
      <c r="FP172" s="13"/>
      <c r="FQ172" s="43"/>
      <c r="FR172" s="13">
        <f ca="1">'13年1-9支出明细'!BT167/9*12</f>
        <v>0</v>
      </c>
      <c r="FS172" s="13">
        <f t="shared" si="401"/>
        <v>0</v>
      </c>
      <c r="FT172" s="43">
        <f t="shared" si="339"/>
        <v>0</v>
      </c>
      <c r="FU172" s="12">
        <f ca="1">'13年1-9支出明细'!BU167/9*12</f>
        <v>5477.0933333333332</v>
      </c>
      <c r="FV172" s="12">
        <f t="shared" si="402"/>
        <v>6662.3461705398931</v>
      </c>
      <c r="FW172" s="43">
        <f t="shared" si="340"/>
        <v>1.8930319839800407E-4</v>
      </c>
      <c r="FX172" s="12">
        <f ca="1">'13年1-9支出明细'!BV167/9*12</f>
        <v>0</v>
      </c>
      <c r="FY172" s="12">
        <f t="shared" si="403"/>
        <v>0</v>
      </c>
      <c r="FZ172" s="43">
        <f t="shared" si="341"/>
        <v>0</v>
      </c>
      <c r="GA172" s="12">
        <f ca="1">'13年1-9支出明细'!BW167/9*12</f>
        <v>0</v>
      </c>
      <c r="GB172" s="12">
        <f t="shared" si="404"/>
        <v>0</v>
      </c>
      <c r="GC172" s="43">
        <f t="shared" si="342"/>
        <v>0</v>
      </c>
      <c r="GD172" s="12">
        <f ca="1">'13年1-9支出明细'!BX167/9*12</f>
        <v>0</v>
      </c>
      <c r="GE172" s="12">
        <f t="shared" si="405"/>
        <v>0</v>
      </c>
      <c r="GF172" s="43">
        <f t="shared" si="343"/>
        <v>0</v>
      </c>
      <c r="GG172" s="27">
        <f t="shared" si="417"/>
        <v>0</v>
      </c>
      <c r="GH172" s="27">
        <f t="shared" si="406"/>
        <v>0</v>
      </c>
      <c r="GI172" s="43">
        <f t="shared" si="345"/>
        <v>0</v>
      </c>
      <c r="GJ172" s="13">
        <f ca="1">'13年1-9支出明细'!BZ167/9*12</f>
        <v>0</v>
      </c>
      <c r="GK172" s="13">
        <f t="shared" si="407"/>
        <v>0</v>
      </c>
      <c r="GL172" s="43">
        <f t="shared" si="346"/>
        <v>0</v>
      </c>
      <c r="GM172" s="13">
        <f ca="1">'13年1-9支出明细'!CA167/9*12</f>
        <v>0</v>
      </c>
      <c r="GN172" s="13">
        <f t="shared" si="408"/>
        <v>0</v>
      </c>
      <c r="GO172" s="43">
        <f t="shared" si="347"/>
        <v>0</v>
      </c>
      <c r="GP172" s="13">
        <f ca="1">'13年1-9支出明细'!CB167/9*12</f>
        <v>0</v>
      </c>
      <c r="GQ172" s="13"/>
      <c r="GR172" s="40"/>
      <c r="GS172" s="13">
        <f ca="1">'13年1-9支出明细'!CC167/9*12</f>
        <v>0</v>
      </c>
      <c r="GT172" s="13">
        <f t="shared" si="409"/>
        <v>0</v>
      </c>
      <c r="GU172" s="43">
        <f t="shared" si="348"/>
        <v>0</v>
      </c>
      <c r="GV172" s="13">
        <f ca="1">'13年1-9支出明细'!CD167/9*12</f>
        <v>0</v>
      </c>
      <c r="GW172" s="13">
        <f t="shared" si="410"/>
        <v>0</v>
      </c>
      <c r="GX172" s="56">
        <f t="shared" si="349"/>
        <v>0</v>
      </c>
    </row>
    <row r="173" spans="1:206">
      <c r="A173" s="18">
        <v>447</v>
      </c>
      <c r="B173" s="3" t="s">
        <v>644</v>
      </c>
      <c r="C173" s="3" t="s">
        <v>462</v>
      </c>
      <c r="D173" s="12">
        <f t="shared" si="412"/>
        <v>211475.29333333333</v>
      </c>
      <c r="E173" s="12">
        <f t="shared" si="413"/>
        <v>197605.4</v>
      </c>
      <c r="F173" s="13">
        <v>117012</v>
      </c>
      <c r="G173" s="26">
        <f t="shared" si="350"/>
        <v>142333.60701793424</v>
      </c>
      <c r="H173" s="40">
        <f t="shared" si="351"/>
        <v>1.7132030308109488E-3</v>
      </c>
      <c r="I173" s="13">
        <v>27938</v>
      </c>
      <c r="J173" s="13">
        <f t="shared" si="352"/>
        <v>33983.833392020017</v>
      </c>
      <c r="K173" s="40">
        <f t="shared" si="288"/>
        <v>7.5253876107952923E-4</v>
      </c>
      <c r="L173" s="13">
        <v>52655.4</v>
      </c>
      <c r="M173" s="13">
        <f t="shared" si="353"/>
        <v>64050.123158070404</v>
      </c>
      <c r="N173" s="40">
        <f t="shared" si="289"/>
        <v>1.7132030308109492E-3</v>
      </c>
      <c r="O173" s="13">
        <f ca="1">'13年1-9支出明细'!I168/9*12</f>
        <v>0</v>
      </c>
      <c r="P173" s="13">
        <v>0</v>
      </c>
      <c r="Q173" s="13">
        <f t="shared" si="354"/>
        <v>0</v>
      </c>
      <c r="R173" s="43">
        <f t="shared" si="290"/>
        <v>0</v>
      </c>
      <c r="S173" s="13">
        <f ca="1">'13年1-9支出明细'!K168/9*12</f>
        <v>0</v>
      </c>
      <c r="T173" s="13">
        <f t="shared" si="355"/>
        <v>0</v>
      </c>
      <c r="U173" s="43">
        <f t="shared" si="291"/>
        <v>0</v>
      </c>
      <c r="V173" s="13">
        <f ca="1">'13年1-9支出明细'!L168/9*12</f>
        <v>0</v>
      </c>
      <c r="W173" s="13">
        <f t="shared" si="356"/>
        <v>0</v>
      </c>
      <c r="X173" s="43">
        <f t="shared" si="292"/>
        <v>0</v>
      </c>
      <c r="Y173" s="13">
        <f ca="1">'13年1-9支出明细'!M168/9*12</f>
        <v>0</v>
      </c>
      <c r="Z173" s="13">
        <f t="shared" si="357"/>
        <v>0</v>
      </c>
      <c r="AA173" s="43">
        <f t="shared" si="293"/>
        <v>0</v>
      </c>
      <c r="AB173" s="13">
        <f ca="1">'13年1-9支出明细'!N168/9*12</f>
        <v>0</v>
      </c>
      <c r="AC173" s="13">
        <f t="shared" si="358"/>
        <v>0</v>
      </c>
      <c r="AD173" s="43">
        <f t="shared" si="294"/>
        <v>0</v>
      </c>
      <c r="AE173" s="13">
        <f ca="1">'13年1-9支出明细'!O168/9*12</f>
        <v>0</v>
      </c>
      <c r="AF173" s="13">
        <f t="shared" si="359"/>
        <v>0</v>
      </c>
      <c r="AG173" s="43">
        <f t="shared" si="295"/>
        <v>0</v>
      </c>
      <c r="AH173" s="13">
        <f ca="1">'13年1-9支出明细'!P168/9*12</f>
        <v>0</v>
      </c>
      <c r="AI173" s="13">
        <f t="shared" si="360"/>
        <v>0</v>
      </c>
      <c r="AJ173" s="43">
        <f t="shared" si="296"/>
        <v>0</v>
      </c>
      <c r="AK173" s="13">
        <f ca="1">'13年1-9支出明细'!Q168/9*12</f>
        <v>0</v>
      </c>
      <c r="AL173" s="13">
        <f t="shared" si="361"/>
        <v>0</v>
      </c>
      <c r="AM173" s="43">
        <f t="shared" si="297"/>
        <v>0</v>
      </c>
      <c r="AN173" s="13">
        <f ca="1">'13年1-9支出明细'!R168/9*12</f>
        <v>0</v>
      </c>
      <c r="AO173" s="13">
        <f t="shared" si="362"/>
        <v>0</v>
      </c>
      <c r="AP173" s="43">
        <f t="shared" si="298"/>
        <v>0</v>
      </c>
      <c r="AQ173" s="13">
        <f ca="1">'13年1-9支出明细'!S168/9*12</f>
        <v>0</v>
      </c>
      <c r="AR173" s="13">
        <f t="shared" si="363"/>
        <v>0</v>
      </c>
      <c r="AS173" s="43">
        <f t="shared" si="299"/>
        <v>0</v>
      </c>
      <c r="AT173" s="12">
        <f t="shared" si="364"/>
        <v>4263.04</v>
      </c>
      <c r="AU173" s="31">
        <f t="shared" si="365"/>
        <v>5185.5695147654451</v>
      </c>
      <c r="AV173" s="43">
        <f t="shared" si="300"/>
        <v>4.0835742217358521E-5</v>
      </c>
      <c r="AW173" s="13">
        <f ca="1">'13年1-9支出明细'!U168/9*12</f>
        <v>0</v>
      </c>
      <c r="AX173" s="13">
        <f t="shared" si="366"/>
        <v>0</v>
      </c>
      <c r="AY173" s="43">
        <f t="shared" si="301"/>
        <v>0</v>
      </c>
      <c r="AZ173" s="13">
        <f ca="1">'13年1-9支出明细'!V168/9*12</f>
        <v>0</v>
      </c>
      <c r="BA173" s="13">
        <f t="shared" si="367"/>
        <v>0</v>
      </c>
      <c r="BB173" s="43">
        <f t="shared" si="302"/>
        <v>0</v>
      </c>
      <c r="BC173" s="13">
        <f ca="1">'13年1-9支出明细'!W168/9*12</f>
        <v>0</v>
      </c>
      <c r="BD173" s="13">
        <f t="shared" si="368"/>
        <v>0</v>
      </c>
      <c r="BE173" s="43">
        <f t="shared" si="303"/>
        <v>0</v>
      </c>
      <c r="BF173" s="13">
        <f ca="1">'13年1-9支出明细'!X168/9*12</f>
        <v>0</v>
      </c>
      <c r="BG173" s="13">
        <f t="shared" si="369"/>
        <v>0</v>
      </c>
      <c r="BH173" s="43">
        <f t="shared" si="304"/>
        <v>0</v>
      </c>
      <c r="BI173" s="13">
        <f ca="1">'13年1-9支出明细'!Y168/9*12</f>
        <v>0</v>
      </c>
      <c r="BJ173" s="13">
        <f t="shared" si="370"/>
        <v>0</v>
      </c>
      <c r="BK173" s="43">
        <f t="shared" si="305"/>
        <v>0</v>
      </c>
      <c r="BL173" s="13">
        <f ca="1">'13年1-9支出明细'!Z168/9*12</f>
        <v>0</v>
      </c>
      <c r="BM173" s="13">
        <f ca="1">Sheet2!EP167+Sheet2!V167</f>
        <v>4263.04</v>
      </c>
      <c r="BN173" s="13">
        <f t="shared" si="371"/>
        <v>0</v>
      </c>
      <c r="BO173" s="43">
        <f t="shared" si="306"/>
        <v>0</v>
      </c>
      <c r="BP173" s="13">
        <f ca="1">'13年1-9支出明细'!AB168/9*12</f>
        <v>4964.0533333333333</v>
      </c>
      <c r="BQ173" s="13">
        <f t="shared" si="372"/>
        <v>6038.2833928377695</v>
      </c>
      <c r="BR173" s="43">
        <f t="shared" si="307"/>
        <v>1.0951627683252329E-3</v>
      </c>
      <c r="BS173" s="13">
        <f ca="1">'13年1-9支出明细'!AC168/9*12</f>
        <v>720</v>
      </c>
      <c r="BT173" s="13">
        <f t="shared" si="373"/>
        <v>875.8092935161576</v>
      </c>
      <c r="BU173" s="43">
        <f t="shared" si="308"/>
        <v>6.4189939075783519E-4</v>
      </c>
      <c r="BV173" s="12">
        <f t="shared" si="411"/>
        <v>0</v>
      </c>
      <c r="BW173" s="30">
        <f t="shared" si="374"/>
        <v>0</v>
      </c>
      <c r="BX173" s="43">
        <f t="shared" si="309"/>
        <v>0</v>
      </c>
      <c r="BY173" s="13">
        <f ca="1">'13年1-9支出明细'!AE168/9*12</f>
        <v>0</v>
      </c>
      <c r="BZ173" s="13">
        <f t="shared" si="375"/>
        <v>0</v>
      </c>
      <c r="CA173" s="43">
        <f t="shared" si="310"/>
        <v>0</v>
      </c>
      <c r="CB173" s="13">
        <f ca="1">'13年1-9支出明细'!AF168/9*12</f>
        <v>0</v>
      </c>
      <c r="CC173" s="13">
        <f ca="1">Sheet2!BP167+Sheet2!ET167</f>
        <v>0</v>
      </c>
      <c r="CD173" s="13">
        <f t="shared" si="376"/>
        <v>0</v>
      </c>
      <c r="CE173" s="43">
        <f t="shared" si="311"/>
        <v>0</v>
      </c>
      <c r="CF173" s="12">
        <f t="shared" si="415"/>
        <v>804</v>
      </c>
      <c r="CG173" s="30">
        <f t="shared" si="377"/>
        <v>977.98704442637609</v>
      </c>
      <c r="CH173" s="43">
        <f t="shared" si="313"/>
        <v>8.2845291344206061E-6</v>
      </c>
      <c r="CI173" s="13">
        <f ca="1">'13年1-9支出明细'!AI168/9*12</f>
        <v>0</v>
      </c>
      <c r="CJ173" s="13">
        <f t="shared" si="378"/>
        <v>0</v>
      </c>
      <c r="CK173" s="43">
        <f t="shared" si="314"/>
        <v>0</v>
      </c>
      <c r="CL173" s="13">
        <f ca="1">'13年1-9支出明细'!AJ168/9*12</f>
        <v>0</v>
      </c>
      <c r="CM173" s="13">
        <f t="shared" si="379"/>
        <v>0</v>
      </c>
      <c r="CN173" s="43">
        <f t="shared" si="315"/>
        <v>0</v>
      </c>
      <c r="CO173" s="13">
        <f ca="1">'13年1-9支出明细'!AK168/9*12</f>
        <v>0</v>
      </c>
      <c r="CP173" s="13">
        <f t="shared" si="380"/>
        <v>0</v>
      </c>
      <c r="CQ173" s="43">
        <f t="shared" si="316"/>
        <v>0</v>
      </c>
      <c r="CR173" s="13">
        <f ca="1">'13年1-9支出明细'!AL168/9*12</f>
        <v>0</v>
      </c>
      <c r="CS173" s="13">
        <f t="shared" si="381"/>
        <v>0</v>
      </c>
      <c r="CT173" s="43">
        <f t="shared" si="317"/>
        <v>0</v>
      </c>
      <c r="CU173" s="13">
        <f ca="1">'13年1-9支出明细'!AM168/9*12</f>
        <v>0</v>
      </c>
      <c r="CV173" s="13">
        <f t="shared" si="382"/>
        <v>0</v>
      </c>
      <c r="CW173" s="43">
        <f t="shared" si="318"/>
        <v>0</v>
      </c>
      <c r="CX173" s="13">
        <f ca="1">'13年1-9支出明细'!AN168/9*12</f>
        <v>0</v>
      </c>
      <c r="CY173" s="13">
        <f t="shared" si="383"/>
        <v>0</v>
      </c>
      <c r="CZ173" s="14">
        <f t="shared" si="416"/>
        <v>0</v>
      </c>
      <c r="DA173" s="43">
        <f t="shared" si="320"/>
        <v>0</v>
      </c>
      <c r="DB173" s="13">
        <f ca="1">'13年1-9支出明细'!AP168/9*12</f>
        <v>0</v>
      </c>
      <c r="DC173" s="13">
        <f t="shared" si="384"/>
        <v>0</v>
      </c>
      <c r="DD173" s="43">
        <f t="shared" si="321"/>
        <v>0</v>
      </c>
      <c r="DE173" s="13">
        <f ca="1">'13年1-9支出明细'!AQ168/9*12</f>
        <v>0</v>
      </c>
      <c r="DF173" s="13">
        <f t="shared" si="385"/>
        <v>0</v>
      </c>
      <c r="DG173" s="43">
        <f t="shared" si="322"/>
        <v>0</v>
      </c>
      <c r="DH173" s="13">
        <f ca="1">'13年1-9支出明细'!AR168/9*12</f>
        <v>0</v>
      </c>
      <c r="DI173" s="13">
        <f ca="1">Sheet2!DK167+Sheet2!AH167</f>
        <v>0</v>
      </c>
      <c r="DJ173" s="13"/>
      <c r="DK173" s="43">
        <f t="shared" si="323"/>
        <v>0</v>
      </c>
      <c r="DL173" s="13">
        <f ca="1">'13年1-9支出明细'!AT168/9*12</f>
        <v>0</v>
      </c>
      <c r="DM173" s="13">
        <f t="shared" si="386"/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43">
        <f t="shared" si="324"/>
        <v>0</v>
      </c>
      <c r="DV173" s="13">
        <f ca="1">'13年1-9支出明细'!BB168/9*12</f>
        <v>0</v>
      </c>
      <c r="DW173" s="13">
        <f t="shared" si="387"/>
        <v>0</v>
      </c>
      <c r="DX173" s="43">
        <f t="shared" si="325"/>
        <v>0</v>
      </c>
      <c r="DY173" s="13">
        <f ca="1">'13年1-9支出明细'!BC168/9*12</f>
        <v>0</v>
      </c>
      <c r="DZ173" s="13">
        <f t="shared" si="388"/>
        <v>0</v>
      </c>
      <c r="EA173" s="43">
        <f t="shared" si="326"/>
        <v>0</v>
      </c>
      <c r="EB173" s="13">
        <f ca="1">'13年1-9支出明细'!BD168/9*12</f>
        <v>0</v>
      </c>
      <c r="EC173" s="13">
        <f t="shared" si="389"/>
        <v>0</v>
      </c>
      <c r="ED173" s="43">
        <f t="shared" si="327"/>
        <v>0</v>
      </c>
      <c r="EE173" s="13">
        <f ca="1">'13年1-9支出明细'!BE168/9*12</f>
        <v>0</v>
      </c>
      <c r="EF173" s="13">
        <f t="shared" si="390"/>
        <v>0</v>
      </c>
      <c r="EG173" s="13">
        <v>0</v>
      </c>
      <c r="EH173" s="43">
        <f t="shared" si="328"/>
        <v>0</v>
      </c>
      <c r="EI173" s="13">
        <f ca="1">'13年1-9支出明细'!BG168/9*12</f>
        <v>0</v>
      </c>
      <c r="EJ173" s="13">
        <f t="shared" si="391"/>
        <v>0</v>
      </c>
      <c r="EK173" s="43">
        <f t="shared" si="329"/>
        <v>0</v>
      </c>
      <c r="EL173" s="13">
        <f ca="1">'13年1-9支出明细'!BH168/9*12</f>
        <v>0</v>
      </c>
      <c r="EM173" s="13">
        <f t="shared" si="392"/>
        <v>0</v>
      </c>
      <c r="EN173" s="43">
        <f t="shared" si="330"/>
        <v>0</v>
      </c>
      <c r="EO173" s="13">
        <f ca="1">'13年1-9支出明细'!BI168/9*12</f>
        <v>0</v>
      </c>
      <c r="EP173" s="13">
        <f t="shared" si="393"/>
        <v>0</v>
      </c>
      <c r="EQ173" s="43">
        <f t="shared" si="331"/>
        <v>0</v>
      </c>
      <c r="ER173" s="13">
        <f ca="1">'13年1-9支出明细'!BJ168/9*12</f>
        <v>804</v>
      </c>
      <c r="ES173" s="13">
        <f t="shared" si="394"/>
        <v>977.98704442637609</v>
      </c>
      <c r="ET173" s="43">
        <f t="shared" si="332"/>
        <v>4.1961525247860045E-4</v>
      </c>
      <c r="EU173" s="13">
        <f ca="1">'13年1-9支出明细'!BK168/9*12</f>
        <v>0</v>
      </c>
      <c r="EV173" s="13">
        <f t="shared" si="395"/>
        <v>0</v>
      </c>
      <c r="EW173" s="43">
        <f t="shared" si="333"/>
        <v>0</v>
      </c>
      <c r="EX173" s="13">
        <f ca="1">'13年1-9支出明细'!BL168/9*12</f>
        <v>0</v>
      </c>
      <c r="EY173" s="13">
        <f t="shared" si="396"/>
        <v>0</v>
      </c>
      <c r="EZ173" s="43">
        <f t="shared" si="334"/>
        <v>0</v>
      </c>
      <c r="FA173" s="13">
        <f ca="1">'13年1-9支出明细'!BM168/9*12</f>
        <v>0</v>
      </c>
      <c r="FB173" s="13">
        <f t="shared" si="397"/>
        <v>0</v>
      </c>
      <c r="FC173" s="43">
        <f t="shared" si="335"/>
        <v>0</v>
      </c>
      <c r="FD173" s="13">
        <f ca="1">'13年1-9支出明细'!BN168/9*12</f>
        <v>0</v>
      </c>
      <c r="FE173" s="13">
        <f ca="1">Sheet2!EX167+Sheet2!BF167</f>
        <v>0</v>
      </c>
      <c r="FF173" s="13">
        <f t="shared" si="398"/>
        <v>0</v>
      </c>
      <c r="FG173" s="43">
        <f t="shared" si="336"/>
        <v>0</v>
      </c>
      <c r="FH173" s="13">
        <f ca="1">'13年1-9支出明细'!BP168/9*12</f>
        <v>0</v>
      </c>
      <c r="FI173" s="13">
        <f t="shared" si="399"/>
        <v>0</v>
      </c>
      <c r="FJ173" s="43">
        <f t="shared" si="337"/>
        <v>0</v>
      </c>
      <c r="FK173" s="13">
        <f ca="1">'13年1-9支出明细'!BQ168/9*12</f>
        <v>0</v>
      </c>
      <c r="FL173" s="13">
        <f t="shared" si="400"/>
        <v>0</v>
      </c>
      <c r="FM173" s="43">
        <f t="shared" si="338"/>
        <v>0</v>
      </c>
      <c r="FN173" s="13">
        <f ca="1">'13年1-9支出明细'!BR168/9*12</f>
        <v>0</v>
      </c>
      <c r="FO173" s="13">
        <f ca="1">Sheet2!FC83+Sheet2!BJ83</f>
        <v>7700</v>
      </c>
      <c r="FP173" s="13"/>
      <c r="FQ173" s="43"/>
      <c r="FR173" s="13">
        <f ca="1">'13年1-9支出明细'!BT168/9*12</f>
        <v>0</v>
      </c>
      <c r="FS173" s="13">
        <f t="shared" si="401"/>
        <v>0</v>
      </c>
      <c r="FT173" s="43">
        <f t="shared" si="339"/>
        <v>0</v>
      </c>
      <c r="FU173" s="12">
        <f ca="1">'13年1-9支出明细'!BU168/9*12</f>
        <v>3822.8533333333335</v>
      </c>
      <c r="FV173" s="12">
        <f t="shared" si="402"/>
        <v>4650.1256626146587</v>
      </c>
      <c r="FW173" s="43">
        <f t="shared" si="340"/>
        <v>1.3212817802504817E-4</v>
      </c>
      <c r="FX173" s="12">
        <f ca="1">'13年1-9支出明细'!BV168/9*12</f>
        <v>0</v>
      </c>
      <c r="FY173" s="12">
        <f t="shared" si="403"/>
        <v>0</v>
      </c>
      <c r="FZ173" s="43">
        <f t="shared" si="341"/>
        <v>0</v>
      </c>
      <c r="GA173" s="12">
        <f ca="1">'13年1-9支出明细'!BW168/9*12</f>
        <v>4980</v>
      </c>
      <c r="GB173" s="12">
        <f t="shared" si="404"/>
        <v>6057.6809468200909</v>
      </c>
      <c r="GC173" s="43">
        <f t="shared" si="342"/>
        <v>0.11430022860045722</v>
      </c>
      <c r="GD173" s="12">
        <f ca="1">'13年1-9支出明细'!BX168/9*12</f>
        <v>0</v>
      </c>
      <c r="GE173" s="12">
        <f t="shared" si="405"/>
        <v>0</v>
      </c>
      <c r="GF173" s="43">
        <f t="shared" si="343"/>
        <v>0</v>
      </c>
      <c r="GG173" s="27">
        <f t="shared" si="417"/>
        <v>0</v>
      </c>
      <c r="GH173" s="27">
        <f t="shared" si="406"/>
        <v>0</v>
      </c>
      <c r="GI173" s="43">
        <f t="shared" si="345"/>
        <v>0</v>
      </c>
      <c r="GJ173" s="13">
        <f ca="1">'13年1-9支出明细'!BZ168/9*12</f>
        <v>0</v>
      </c>
      <c r="GK173" s="13">
        <f t="shared" si="407"/>
        <v>0</v>
      </c>
      <c r="GL173" s="43">
        <f t="shared" si="346"/>
        <v>0</v>
      </c>
      <c r="GM173" s="13">
        <f ca="1">'13年1-9支出明细'!CA168/9*12</f>
        <v>0</v>
      </c>
      <c r="GN173" s="13">
        <f t="shared" si="408"/>
        <v>0</v>
      </c>
      <c r="GO173" s="43">
        <f t="shared" si="347"/>
        <v>0</v>
      </c>
      <c r="GP173" s="13">
        <f ca="1">'13年1-9支出明细'!CB168/9*12</f>
        <v>0</v>
      </c>
      <c r="GQ173" s="13"/>
      <c r="GR173" s="40"/>
      <c r="GS173" s="13">
        <f ca="1">'13年1-9支出明细'!CC168/9*12</f>
        <v>0</v>
      </c>
      <c r="GT173" s="13">
        <f t="shared" si="409"/>
        <v>0</v>
      </c>
      <c r="GU173" s="43">
        <f t="shared" si="348"/>
        <v>0</v>
      </c>
      <c r="GV173" s="13">
        <f ca="1">'13年1-9支出明细'!CD168/9*12</f>
        <v>0</v>
      </c>
      <c r="GW173" s="13">
        <f t="shared" si="410"/>
        <v>0</v>
      </c>
      <c r="GX173" s="56">
        <f t="shared" si="349"/>
        <v>0</v>
      </c>
    </row>
    <row r="174" spans="1:206">
      <c r="A174" s="18">
        <v>448</v>
      </c>
      <c r="B174" s="3" t="s">
        <v>645</v>
      </c>
      <c r="C174" s="3" t="s">
        <v>463</v>
      </c>
      <c r="D174" s="12">
        <f t="shared" si="412"/>
        <v>425620.20999999996</v>
      </c>
      <c r="E174" s="12">
        <f t="shared" si="413"/>
        <v>337636.4</v>
      </c>
      <c r="F174" s="13">
        <v>200712</v>
      </c>
      <c r="G174" s="26">
        <f t="shared" si="350"/>
        <v>244146.43738918757</v>
      </c>
      <c r="H174" s="40">
        <f t="shared" si="351"/>
        <v>2.9386764325037363E-3</v>
      </c>
      <c r="I174" s="13">
        <v>46604</v>
      </c>
      <c r="J174" s="13">
        <f t="shared" si="352"/>
        <v>56689.1893264264</v>
      </c>
      <c r="K174" s="40">
        <f t="shared" si="288"/>
        <v>1.2553266669536251E-3</v>
      </c>
      <c r="L174" s="13">
        <v>90320.4</v>
      </c>
      <c r="M174" s="13">
        <f t="shared" si="353"/>
        <v>109865.89682513439</v>
      </c>
      <c r="N174" s="40">
        <f t="shared" si="289"/>
        <v>2.9386764325037363E-3</v>
      </c>
      <c r="O174" s="13">
        <f ca="1">'13年1-9支出明细'!I169/9*12</f>
        <v>0</v>
      </c>
      <c r="P174" s="13">
        <v>0</v>
      </c>
      <c r="Q174" s="13">
        <f t="shared" si="354"/>
        <v>0</v>
      </c>
      <c r="R174" s="43">
        <f t="shared" si="290"/>
        <v>0</v>
      </c>
      <c r="S174" s="13">
        <f ca="1">'13年1-9支出明细'!K169/9*12</f>
        <v>0</v>
      </c>
      <c r="T174" s="13">
        <f t="shared" si="355"/>
        <v>0</v>
      </c>
      <c r="U174" s="43">
        <f t="shared" si="291"/>
        <v>0</v>
      </c>
      <c r="V174" s="13">
        <f ca="1">'13年1-9支出明细'!L169/9*12</f>
        <v>0</v>
      </c>
      <c r="W174" s="13">
        <f t="shared" si="356"/>
        <v>0</v>
      </c>
      <c r="X174" s="43">
        <f t="shared" si="292"/>
        <v>0</v>
      </c>
      <c r="Y174" s="13">
        <f ca="1">'13年1-9支出明细'!M169/9*12</f>
        <v>0</v>
      </c>
      <c r="Z174" s="13">
        <f t="shared" si="357"/>
        <v>0</v>
      </c>
      <c r="AA174" s="43">
        <f t="shared" si="293"/>
        <v>0</v>
      </c>
      <c r="AB174" s="13">
        <f ca="1">'13年1-9支出明细'!N169/9*12</f>
        <v>0</v>
      </c>
      <c r="AC174" s="13">
        <f t="shared" si="358"/>
        <v>0</v>
      </c>
      <c r="AD174" s="43">
        <f t="shared" si="294"/>
        <v>0</v>
      </c>
      <c r="AE174" s="13">
        <f ca="1">'13年1-9支出明细'!O169/9*12</f>
        <v>0</v>
      </c>
      <c r="AF174" s="13">
        <f t="shared" si="359"/>
        <v>0</v>
      </c>
      <c r="AG174" s="43">
        <f t="shared" si="295"/>
        <v>0</v>
      </c>
      <c r="AH174" s="13">
        <f ca="1">'13年1-9支出明细'!P169/9*12</f>
        <v>0</v>
      </c>
      <c r="AI174" s="13">
        <f t="shared" si="360"/>
        <v>0</v>
      </c>
      <c r="AJ174" s="43">
        <f t="shared" si="296"/>
        <v>0</v>
      </c>
      <c r="AK174" s="13">
        <f ca="1">'13年1-9支出明细'!Q169/9*12</f>
        <v>0</v>
      </c>
      <c r="AL174" s="13">
        <f t="shared" si="361"/>
        <v>0</v>
      </c>
      <c r="AM174" s="43">
        <f t="shared" si="297"/>
        <v>0</v>
      </c>
      <c r="AN174" s="13">
        <f ca="1">'13年1-9支出明细'!R169/9*12</f>
        <v>0</v>
      </c>
      <c r="AO174" s="13">
        <f t="shared" si="362"/>
        <v>0</v>
      </c>
      <c r="AP174" s="43">
        <f t="shared" si="298"/>
        <v>0</v>
      </c>
      <c r="AQ174" s="13">
        <f ca="1">'13年1-9支出明细'!S169/9*12</f>
        <v>0</v>
      </c>
      <c r="AR174" s="13">
        <f t="shared" si="363"/>
        <v>0</v>
      </c>
      <c r="AS174" s="43">
        <f t="shared" si="299"/>
        <v>0</v>
      </c>
      <c r="AT174" s="12">
        <f t="shared" si="364"/>
        <v>3455.97</v>
      </c>
      <c r="AU174" s="31">
        <f t="shared" si="365"/>
        <v>4203.8481168236603</v>
      </c>
      <c r="AV174" s="43">
        <f t="shared" si="300"/>
        <v>3.3104803152427499E-5</v>
      </c>
      <c r="AW174" s="13">
        <f ca="1">'13年1-9支出明细'!U169/9*12</f>
        <v>0</v>
      </c>
      <c r="AX174" s="13">
        <f t="shared" si="366"/>
        <v>0</v>
      </c>
      <c r="AY174" s="43">
        <f t="shared" si="301"/>
        <v>0</v>
      </c>
      <c r="AZ174" s="13">
        <f ca="1">'13年1-9支出明细'!V169/9*12</f>
        <v>0</v>
      </c>
      <c r="BA174" s="13">
        <f t="shared" si="367"/>
        <v>0</v>
      </c>
      <c r="BB174" s="43">
        <f t="shared" si="302"/>
        <v>0</v>
      </c>
      <c r="BC174" s="13">
        <f ca="1">'13年1-9支出明细'!W169/9*12</f>
        <v>0</v>
      </c>
      <c r="BD174" s="13">
        <f t="shared" si="368"/>
        <v>0</v>
      </c>
      <c r="BE174" s="43">
        <f t="shared" si="303"/>
        <v>0</v>
      </c>
      <c r="BF174" s="13">
        <f ca="1">'13年1-9支出明细'!X169/9*12</f>
        <v>0</v>
      </c>
      <c r="BG174" s="13">
        <f t="shared" si="369"/>
        <v>0</v>
      </c>
      <c r="BH174" s="43">
        <f t="shared" si="304"/>
        <v>0</v>
      </c>
      <c r="BI174" s="13">
        <f ca="1">'13年1-9支出明细'!Y169/9*12</f>
        <v>0</v>
      </c>
      <c r="BJ174" s="13">
        <f t="shared" si="370"/>
        <v>0</v>
      </c>
      <c r="BK174" s="43">
        <f t="shared" si="305"/>
        <v>0</v>
      </c>
      <c r="BL174" s="13">
        <f ca="1">'13年1-9支出明细'!Z169/9*12</f>
        <v>0</v>
      </c>
      <c r="BM174" s="13">
        <f ca="1">Sheet2!EP168+Sheet2!V168</f>
        <v>3455.97</v>
      </c>
      <c r="BN174" s="13">
        <f t="shared" si="371"/>
        <v>0</v>
      </c>
      <c r="BO174" s="43">
        <f t="shared" si="306"/>
        <v>0</v>
      </c>
      <c r="BP174" s="13">
        <f ca="1">'13年1-9支出明细'!AB169/9*12</f>
        <v>1487.96</v>
      </c>
      <c r="BQ174" s="13">
        <f t="shared" si="372"/>
        <v>1809.9572171948639</v>
      </c>
      <c r="BR174" s="43">
        <f t="shared" si="307"/>
        <v>3.2827173346724992E-4</v>
      </c>
      <c r="BS174" s="13">
        <f ca="1">'13年1-9支出明细'!AC169/9*12</f>
        <v>3120</v>
      </c>
      <c r="BT174" s="13">
        <f t="shared" si="373"/>
        <v>3795.1736052366828</v>
      </c>
      <c r="BU174" s="43">
        <f t="shared" si="308"/>
        <v>2.7815640266172859E-3</v>
      </c>
      <c r="BV174" s="12">
        <f t="shared" si="411"/>
        <v>0</v>
      </c>
      <c r="BW174" s="30">
        <f t="shared" si="374"/>
        <v>0</v>
      </c>
      <c r="BX174" s="43">
        <f t="shared" si="309"/>
        <v>0</v>
      </c>
      <c r="BY174" s="13">
        <f ca="1">'13年1-9支出明细'!AE169/9*12</f>
        <v>0</v>
      </c>
      <c r="BZ174" s="13">
        <f t="shared" si="375"/>
        <v>0</v>
      </c>
      <c r="CA174" s="43">
        <f t="shared" si="310"/>
        <v>0</v>
      </c>
      <c r="CB174" s="13">
        <f ca="1">'13年1-9支出明细'!AF169/9*12</f>
        <v>0</v>
      </c>
      <c r="CC174" s="13">
        <f ca="1">Sheet2!BP168+Sheet2!ET168</f>
        <v>0</v>
      </c>
      <c r="CD174" s="13">
        <f t="shared" si="376"/>
        <v>0</v>
      </c>
      <c r="CE174" s="43">
        <f t="shared" si="311"/>
        <v>0</v>
      </c>
      <c r="CF174" s="12">
        <f t="shared" si="415"/>
        <v>43813.333333333336</v>
      </c>
      <c r="CG174" s="30">
        <f t="shared" si="377"/>
        <v>53294.61737952027</v>
      </c>
      <c r="CH174" s="43">
        <f t="shared" si="313"/>
        <v>4.5145875183592231E-4</v>
      </c>
      <c r="CI174" s="13">
        <f ca="1">'13年1-9支出明细'!AI169/9*12</f>
        <v>0</v>
      </c>
      <c r="CJ174" s="13">
        <f t="shared" si="378"/>
        <v>0</v>
      </c>
      <c r="CK174" s="43">
        <f t="shared" si="314"/>
        <v>0</v>
      </c>
      <c r="CL174" s="13">
        <f ca="1">'13年1-9支出明细'!AJ169/9*12</f>
        <v>0</v>
      </c>
      <c r="CM174" s="13">
        <f t="shared" si="379"/>
        <v>0</v>
      </c>
      <c r="CN174" s="43">
        <f t="shared" si="315"/>
        <v>0</v>
      </c>
      <c r="CO174" s="13">
        <f ca="1">'13年1-9支出明细'!AK169/9*12</f>
        <v>0</v>
      </c>
      <c r="CP174" s="13">
        <f t="shared" si="380"/>
        <v>0</v>
      </c>
      <c r="CQ174" s="43">
        <f t="shared" si="316"/>
        <v>0</v>
      </c>
      <c r="CR174" s="13">
        <f ca="1">'13年1-9支出明细'!AL169/9*12</f>
        <v>0</v>
      </c>
      <c r="CS174" s="13">
        <f t="shared" si="381"/>
        <v>0</v>
      </c>
      <c r="CT174" s="43">
        <f t="shared" si="317"/>
        <v>0</v>
      </c>
      <c r="CU174" s="13">
        <f ca="1">'13年1-9支出明细'!AM169/9*12</f>
        <v>0</v>
      </c>
      <c r="CV174" s="13">
        <f t="shared" si="382"/>
        <v>0</v>
      </c>
      <c r="CW174" s="43">
        <f t="shared" si="318"/>
        <v>0</v>
      </c>
      <c r="CX174" s="13">
        <f ca="1">'13年1-9支出明细'!AN169/9*12</f>
        <v>0</v>
      </c>
      <c r="CY174" s="13">
        <f t="shared" si="383"/>
        <v>0</v>
      </c>
      <c r="CZ174" s="14">
        <f t="shared" si="416"/>
        <v>0</v>
      </c>
      <c r="DA174" s="43">
        <f t="shared" si="320"/>
        <v>0</v>
      </c>
      <c r="DB174" s="13">
        <f ca="1">'13年1-9支出明细'!AP169/9*12</f>
        <v>0</v>
      </c>
      <c r="DC174" s="13">
        <f t="shared" si="384"/>
        <v>0</v>
      </c>
      <c r="DD174" s="43">
        <f t="shared" si="321"/>
        <v>0</v>
      </c>
      <c r="DE174" s="13">
        <f ca="1">'13年1-9支出明细'!AQ169/9*12</f>
        <v>0</v>
      </c>
      <c r="DF174" s="13">
        <f t="shared" si="385"/>
        <v>0</v>
      </c>
      <c r="DG174" s="43">
        <f t="shared" si="322"/>
        <v>0</v>
      </c>
      <c r="DH174" s="13">
        <f ca="1">'13年1-9支出明细'!AR169/9*12</f>
        <v>0</v>
      </c>
      <c r="DI174" s="13">
        <f ca="1">Sheet2!DK168+Sheet2!AH168</f>
        <v>0</v>
      </c>
      <c r="DJ174" s="13"/>
      <c r="DK174" s="43">
        <f t="shared" si="323"/>
        <v>0</v>
      </c>
      <c r="DL174" s="13">
        <f ca="1">'13年1-9支出明细'!AT169/9*12</f>
        <v>0</v>
      </c>
      <c r="DM174" s="13">
        <f t="shared" si="386"/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43">
        <f t="shared" si="324"/>
        <v>0</v>
      </c>
      <c r="DV174" s="13">
        <f ca="1">'13年1-9支出明细'!BB169/9*12</f>
        <v>10076</v>
      </c>
      <c r="DW174" s="13">
        <f t="shared" si="387"/>
        <v>12256.464502040006</v>
      </c>
      <c r="DX174" s="43">
        <f t="shared" si="325"/>
        <v>4.454155266536133E-3</v>
      </c>
      <c r="DY174" s="13">
        <f ca="1">'13年1-9支出明细'!BC169/9*12</f>
        <v>0</v>
      </c>
      <c r="DZ174" s="13">
        <f t="shared" si="388"/>
        <v>0</v>
      </c>
      <c r="EA174" s="43">
        <f t="shared" si="326"/>
        <v>0</v>
      </c>
      <c r="EB174" s="13">
        <f ca="1">'13年1-9支出明细'!BD169/9*12</f>
        <v>0</v>
      </c>
      <c r="EC174" s="13">
        <f t="shared" si="389"/>
        <v>0</v>
      </c>
      <c r="ED174" s="43">
        <f t="shared" si="327"/>
        <v>0</v>
      </c>
      <c r="EE174" s="13">
        <f ca="1">'13年1-9支出明细'!BE169/9*12</f>
        <v>0</v>
      </c>
      <c r="EF174" s="13">
        <f t="shared" si="390"/>
        <v>0</v>
      </c>
      <c r="EG174" s="13">
        <v>0</v>
      </c>
      <c r="EH174" s="43">
        <f t="shared" si="328"/>
        <v>0</v>
      </c>
      <c r="EI174" s="13">
        <f ca="1">'13年1-9支出明细'!BG169/9*12</f>
        <v>2666.666666666667</v>
      </c>
      <c r="EJ174" s="13">
        <f t="shared" si="391"/>
        <v>3243.7381241339172</v>
      </c>
      <c r="EK174" s="43">
        <f t="shared" si="329"/>
        <v>1.4119308153900459E-2</v>
      </c>
      <c r="EL174" s="13">
        <f ca="1">'13年1-9支出明细'!BH169/9*12</f>
        <v>0</v>
      </c>
      <c r="EM174" s="13">
        <f t="shared" si="392"/>
        <v>0</v>
      </c>
      <c r="EN174" s="43">
        <f t="shared" si="330"/>
        <v>0</v>
      </c>
      <c r="EO174" s="13">
        <f ca="1">'13年1-9支出明细'!BI169/9*12</f>
        <v>0</v>
      </c>
      <c r="EP174" s="13">
        <f t="shared" si="393"/>
        <v>0</v>
      </c>
      <c r="EQ174" s="43">
        <f t="shared" si="331"/>
        <v>0</v>
      </c>
      <c r="ER174" s="13">
        <f ca="1">'13年1-9支出明细'!BJ169/9*12</f>
        <v>16004</v>
      </c>
      <c r="ES174" s="13">
        <f t="shared" si="394"/>
        <v>19467.294351989705</v>
      </c>
      <c r="ET174" s="43">
        <f t="shared" si="332"/>
        <v>8.3526399262033851E-3</v>
      </c>
      <c r="EU174" s="13">
        <f ca="1">'13年1-9支出明细'!BK169/9*12</f>
        <v>15066.666666666668</v>
      </c>
      <c r="EV174" s="13">
        <f t="shared" si="395"/>
        <v>18327.120401356635</v>
      </c>
      <c r="EW174" s="43">
        <f t="shared" si="333"/>
        <v>8.2101525875022448E-3</v>
      </c>
      <c r="EX174" s="13">
        <f ca="1">'13年1-9支出明细'!BL169/9*12</f>
        <v>0</v>
      </c>
      <c r="EY174" s="13">
        <f t="shared" si="396"/>
        <v>0</v>
      </c>
      <c r="EZ174" s="43">
        <f t="shared" si="334"/>
        <v>0</v>
      </c>
      <c r="FA174" s="13">
        <f ca="1">'13年1-9支出明细'!BM169/9*12</f>
        <v>0</v>
      </c>
      <c r="FB174" s="13">
        <f t="shared" si="397"/>
        <v>0</v>
      </c>
      <c r="FC174" s="43">
        <f t="shared" si="335"/>
        <v>0</v>
      </c>
      <c r="FD174" s="13">
        <f ca="1">'13年1-9支出明细'!BN169/9*12</f>
        <v>0</v>
      </c>
      <c r="FE174" s="13">
        <f ca="1">Sheet2!EX168+Sheet2!BF168</f>
        <v>0</v>
      </c>
      <c r="FF174" s="13">
        <f t="shared" si="398"/>
        <v>0</v>
      </c>
      <c r="FG174" s="43">
        <f t="shared" si="336"/>
        <v>0</v>
      </c>
      <c r="FH174" s="13">
        <f ca="1">'13年1-9支出明细'!BP169/9*12</f>
        <v>0</v>
      </c>
      <c r="FI174" s="13">
        <f t="shared" si="399"/>
        <v>0</v>
      </c>
      <c r="FJ174" s="43">
        <f t="shared" si="337"/>
        <v>0</v>
      </c>
      <c r="FK174" s="13">
        <f ca="1">'13年1-9支出明细'!BQ169/9*12</f>
        <v>0</v>
      </c>
      <c r="FL174" s="13">
        <f t="shared" si="400"/>
        <v>0</v>
      </c>
      <c r="FM174" s="43">
        <f t="shared" si="338"/>
        <v>0</v>
      </c>
      <c r="FN174" s="13">
        <f ca="1">'13年1-9支出明细'!BR169/9*12</f>
        <v>0</v>
      </c>
      <c r="FO174" s="13">
        <f ca="1">Sheet2!FC84+Sheet2!BJ84</f>
        <v>0</v>
      </c>
      <c r="FP174" s="13"/>
      <c r="FQ174" s="43"/>
      <c r="FR174" s="13">
        <f ca="1">'13年1-9支出明细'!BT169/9*12</f>
        <v>0</v>
      </c>
      <c r="FS174" s="13">
        <f t="shared" si="401"/>
        <v>0</v>
      </c>
      <c r="FT174" s="43">
        <f t="shared" si="339"/>
        <v>0</v>
      </c>
      <c r="FU174" s="12">
        <f ca="1">'13年1-9支出明细'!BU169/9*12</f>
        <v>1437.1733333333334</v>
      </c>
      <c r="FV174" s="12">
        <f t="shared" si="402"/>
        <v>1748.1802246207333</v>
      </c>
      <c r="FW174" s="43">
        <f t="shared" si="340"/>
        <v>4.967260773092313E-5</v>
      </c>
      <c r="FX174" s="12">
        <f ca="1">'13年1-9支出明细'!BV169/9*12</f>
        <v>0</v>
      </c>
      <c r="FY174" s="12">
        <f t="shared" si="403"/>
        <v>0</v>
      </c>
      <c r="FZ174" s="43">
        <f t="shared" si="341"/>
        <v>0</v>
      </c>
      <c r="GA174" s="12">
        <f ca="1">'13年1-9支出明细'!BW169/9*12</f>
        <v>0</v>
      </c>
      <c r="GB174" s="12">
        <f t="shared" si="404"/>
        <v>0</v>
      </c>
      <c r="GC174" s="43">
        <f t="shared" si="342"/>
        <v>0</v>
      </c>
      <c r="GD174" s="12">
        <f ca="1">'13年1-9支出明细'!BX169/9*12</f>
        <v>39277.333333333336</v>
      </c>
      <c r="GE174" s="12">
        <f t="shared" si="405"/>
        <v>47777.01883036847</v>
      </c>
      <c r="GF174" s="43">
        <f t="shared" si="343"/>
        <v>3.9414059233355628E-3</v>
      </c>
      <c r="GG174" s="27">
        <f t="shared" si="417"/>
        <v>0</v>
      </c>
      <c r="GH174" s="27">
        <f t="shared" si="406"/>
        <v>0</v>
      </c>
      <c r="GI174" s="43">
        <f t="shared" si="345"/>
        <v>0</v>
      </c>
      <c r="GJ174" s="13">
        <f ca="1">'13年1-9支出明细'!BZ169/9*12</f>
        <v>0</v>
      </c>
      <c r="GK174" s="13">
        <f t="shared" si="407"/>
        <v>0</v>
      </c>
      <c r="GL174" s="43">
        <f t="shared" si="346"/>
        <v>0</v>
      </c>
      <c r="GM174" s="13">
        <f ca="1">'13年1-9支出明细'!CA169/9*12</f>
        <v>0</v>
      </c>
      <c r="GN174" s="13">
        <f t="shared" si="408"/>
        <v>0</v>
      </c>
      <c r="GO174" s="43">
        <f t="shared" si="347"/>
        <v>0</v>
      </c>
      <c r="GP174" s="13">
        <f ca="1">'13年1-9支出明细'!CB169/9*12</f>
        <v>0</v>
      </c>
      <c r="GQ174" s="13"/>
      <c r="GR174" s="40"/>
      <c r="GS174" s="13">
        <f ca="1">'13年1-9支出明细'!CC169/9*12</f>
        <v>0</v>
      </c>
      <c r="GT174" s="13">
        <f t="shared" si="409"/>
        <v>0</v>
      </c>
      <c r="GU174" s="43">
        <f t="shared" si="348"/>
        <v>0</v>
      </c>
      <c r="GV174" s="13">
        <f ca="1">'13年1-9支出明细'!CD169/9*12</f>
        <v>0</v>
      </c>
      <c r="GW174" s="13">
        <f t="shared" si="410"/>
        <v>0</v>
      </c>
      <c r="GX174" s="56">
        <f t="shared" si="349"/>
        <v>0</v>
      </c>
    </row>
    <row r="175" spans="1:206">
      <c r="A175" s="18">
        <v>460</v>
      </c>
      <c r="B175" s="3" t="s">
        <v>646</v>
      </c>
      <c r="C175" s="3" t="s">
        <v>464</v>
      </c>
      <c r="D175" s="12">
        <f t="shared" si="412"/>
        <v>47057.760000000002</v>
      </c>
      <c r="E175" s="12">
        <f t="shared" si="413"/>
        <v>0</v>
      </c>
      <c r="F175" s="13">
        <v>0</v>
      </c>
      <c r="G175" s="26">
        <f t="shared" si="350"/>
        <v>0</v>
      </c>
      <c r="H175" s="40">
        <f t="shared" si="351"/>
        <v>0</v>
      </c>
      <c r="I175" s="13">
        <v>0</v>
      </c>
      <c r="J175" s="13">
        <f t="shared" si="352"/>
        <v>0</v>
      </c>
      <c r="K175" s="40">
        <f t="shared" si="288"/>
        <v>0</v>
      </c>
      <c r="L175" s="13">
        <v>0</v>
      </c>
      <c r="M175" s="13">
        <f t="shared" si="353"/>
        <v>0</v>
      </c>
      <c r="N175" s="40">
        <f t="shared" si="289"/>
        <v>0</v>
      </c>
      <c r="O175" s="13">
        <f ca="1">'13年1-9支出明细'!I170/9*12</f>
        <v>0</v>
      </c>
      <c r="P175" s="13">
        <v>0</v>
      </c>
      <c r="Q175" s="13">
        <f t="shared" si="354"/>
        <v>0</v>
      </c>
      <c r="R175" s="43">
        <f t="shared" si="290"/>
        <v>0</v>
      </c>
      <c r="S175" s="13">
        <f ca="1">'13年1-9支出明细'!K170/9*12</f>
        <v>0</v>
      </c>
      <c r="T175" s="13">
        <f t="shared" si="355"/>
        <v>0</v>
      </c>
      <c r="U175" s="43">
        <f t="shared" si="291"/>
        <v>0</v>
      </c>
      <c r="V175" s="13">
        <f ca="1">'13年1-9支出明细'!L170/9*12</f>
        <v>0</v>
      </c>
      <c r="W175" s="13">
        <f t="shared" si="356"/>
        <v>0</v>
      </c>
      <c r="X175" s="43">
        <f t="shared" si="292"/>
        <v>0</v>
      </c>
      <c r="Y175" s="13">
        <f ca="1">'13年1-9支出明细'!M170/9*12</f>
        <v>0</v>
      </c>
      <c r="Z175" s="13">
        <f t="shared" si="357"/>
        <v>0</v>
      </c>
      <c r="AA175" s="43">
        <f t="shared" si="293"/>
        <v>0</v>
      </c>
      <c r="AB175" s="13">
        <f ca="1">'13年1-9支出明细'!N170/9*12</f>
        <v>0</v>
      </c>
      <c r="AC175" s="13">
        <f t="shared" si="358"/>
        <v>0</v>
      </c>
      <c r="AD175" s="43">
        <f t="shared" si="294"/>
        <v>0</v>
      </c>
      <c r="AE175" s="13">
        <f ca="1">'13年1-9支出明细'!O170/9*12</f>
        <v>0</v>
      </c>
      <c r="AF175" s="13">
        <f t="shared" si="359"/>
        <v>0</v>
      </c>
      <c r="AG175" s="43">
        <f t="shared" si="295"/>
        <v>0</v>
      </c>
      <c r="AH175" s="13">
        <f ca="1">'13年1-9支出明细'!P170/9*12</f>
        <v>0</v>
      </c>
      <c r="AI175" s="13">
        <f t="shared" si="360"/>
        <v>0</v>
      </c>
      <c r="AJ175" s="43">
        <f t="shared" si="296"/>
        <v>0</v>
      </c>
      <c r="AK175" s="13">
        <f ca="1">'13年1-9支出明细'!Q170/9*12</f>
        <v>0</v>
      </c>
      <c r="AL175" s="13">
        <f t="shared" si="361"/>
        <v>0</v>
      </c>
      <c r="AM175" s="43">
        <f t="shared" si="297"/>
        <v>0</v>
      </c>
      <c r="AN175" s="13">
        <f ca="1">'13年1-9支出明细'!R170/9*12</f>
        <v>0</v>
      </c>
      <c r="AO175" s="13">
        <f t="shared" si="362"/>
        <v>0</v>
      </c>
      <c r="AP175" s="43">
        <f t="shared" si="298"/>
        <v>0</v>
      </c>
      <c r="AQ175" s="13">
        <f ca="1">'13年1-9支出明细'!S170/9*12</f>
        <v>0</v>
      </c>
      <c r="AR175" s="13">
        <f t="shared" si="363"/>
        <v>0</v>
      </c>
      <c r="AS175" s="43">
        <f t="shared" si="299"/>
        <v>0</v>
      </c>
      <c r="AT175" s="12">
        <f t="shared" si="364"/>
        <v>0</v>
      </c>
      <c r="AU175" s="31">
        <f t="shared" si="365"/>
        <v>0</v>
      </c>
      <c r="AV175" s="43">
        <f t="shared" si="300"/>
        <v>0</v>
      </c>
      <c r="AW175" s="13">
        <f ca="1">'13年1-9支出明细'!U170/9*12</f>
        <v>0</v>
      </c>
      <c r="AX175" s="13">
        <f t="shared" si="366"/>
        <v>0</v>
      </c>
      <c r="AY175" s="43">
        <f t="shared" si="301"/>
        <v>0</v>
      </c>
      <c r="AZ175" s="13">
        <f ca="1">'13年1-9支出明细'!V170/9*12</f>
        <v>0</v>
      </c>
      <c r="BA175" s="13">
        <f t="shared" si="367"/>
        <v>0</v>
      </c>
      <c r="BB175" s="43">
        <f t="shared" si="302"/>
        <v>0</v>
      </c>
      <c r="BC175" s="13">
        <f ca="1">'13年1-9支出明细'!W170/9*12</f>
        <v>0</v>
      </c>
      <c r="BD175" s="13">
        <f t="shared" si="368"/>
        <v>0</v>
      </c>
      <c r="BE175" s="43">
        <f t="shared" si="303"/>
        <v>0</v>
      </c>
      <c r="BF175" s="13">
        <f ca="1">'13年1-9支出明细'!X170/9*12</f>
        <v>0</v>
      </c>
      <c r="BG175" s="13">
        <f t="shared" si="369"/>
        <v>0</v>
      </c>
      <c r="BH175" s="43">
        <f t="shared" si="304"/>
        <v>0</v>
      </c>
      <c r="BI175" s="13">
        <f ca="1">'13年1-9支出明细'!Y170/9*12</f>
        <v>0</v>
      </c>
      <c r="BJ175" s="13">
        <f t="shared" si="370"/>
        <v>0</v>
      </c>
      <c r="BK175" s="43">
        <f t="shared" si="305"/>
        <v>0</v>
      </c>
      <c r="BL175" s="13">
        <f ca="1">'13年1-9支出明细'!Z170/9*12</f>
        <v>0</v>
      </c>
      <c r="BM175" s="13">
        <f ca="1">Sheet2!EP169+Sheet2!V169</f>
        <v>0</v>
      </c>
      <c r="BN175" s="13">
        <f t="shared" si="371"/>
        <v>0</v>
      </c>
      <c r="BO175" s="43">
        <f t="shared" si="306"/>
        <v>0</v>
      </c>
      <c r="BP175" s="13">
        <f ca="1">'13年1-9支出明细'!AB170/9*12</f>
        <v>0</v>
      </c>
      <c r="BQ175" s="13">
        <f t="shared" si="372"/>
        <v>0</v>
      </c>
      <c r="BR175" s="43">
        <f t="shared" si="307"/>
        <v>0</v>
      </c>
      <c r="BS175" s="13">
        <f ca="1">'13年1-9支出明细'!AC170/9*12</f>
        <v>0</v>
      </c>
      <c r="BT175" s="13">
        <f t="shared" si="373"/>
        <v>0</v>
      </c>
      <c r="BU175" s="43">
        <f t="shared" si="308"/>
        <v>0</v>
      </c>
      <c r="BV175" s="12">
        <f t="shared" si="411"/>
        <v>0</v>
      </c>
      <c r="BW175" s="30">
        <f t="shared" si="374"/>
        <v>0</v>
      </c>
      <c r="BX175" s="43">
        <f t="shared" si="309"/>
        <v>0</v>
      </c>
      <c r="BY175" s="13">
        <f ca="1">'13年1-9支出明细'!AE170/9*12</f>
        <v>0</v>
      </c>
      <c r="BZ175" s="13">
        <f t="shared" si="375"/>
        <v>0</v>
      </c>
      <c r="CA175" s="43">
        <f t="shared" si="310"/>
        <v>0</v>
      </c>
      <c r="CB175" s="13">
        <f ca="1">'13年1-9支出明细'!AF170/9*12</f>
        <v>0</v>
      </c>
      <c r="CC175" s="13">
        <f ca="1">Sheet2!BP169+Sheet2!ET169</f>
        <v>0</v>
      </c>
      <c r="CD175" s="13">
        <f t="shared" si="376"/>
        <v>0</v>
      </c>
      <c r="CE175" s="43">
        <f t="shared" si="311"/>
        <v>0</v>
      </c>
      <c r="CF175" s="12">
        <f t="shared" si="415"/>
        <v>0</v>
      </c>
      <c r="CG175" s="30">
        <f t="shared" si="377"/>
        <v>0</v>
      </c>
      <c r="CH175" s="43">
        <f t="shared" si="313"/>
        <v>0</v>
      </c>
      <c r="CI175" s="13">
        <f ca="1">'13年1-9支出明细'!AI170/9*12</f>
        <v>0</v>
      </c>
      <c r="CJ175" s="13">
        <f t="shared" si="378"/>
        <v>0</v>
      </c>
      <c r="CK175" s="43">
        <f t="shared" si="314"/>
        <v>0</v>
      </c>
      <c r="CL175" s="13">
        <f ca="1">'13年1-9支出明细'!AJ170/9*12</f>
        <v>0</v>
      </c>
      <c r="CM175" s="13">
        <f t="shared" si="379"/>
        <v>0</v>
      </c>
      <c r="CN175" s="43">
        <f t="shared" si="315"/>
        <v>0</v>
      </c>
      <c r="CO175" s="13">
        <f ca="1">'13年1-9支出明细'!AK170/9*12</f>
        <v>0</v>
      </c>
      <c r="CP175" s="13">
        <f t="shared" si="380"/>
        <v>0</v>
      </c>
      <c r="CQ175" s="43">
        <f t="shared" si="316"/>
        <v>0</v>
      </c>
      <c r="CR175" s="13">
        <f ca="1">'13年1-9支出明细'!AL170/9*12</f>
        <v>0</v>
      </c>
      <c r="CS175" s="13">
        <f t="shared" si="381"/>
        <v>0</v>
      </c>
      <c r="CT175" s="43">
        <f t="shared" si="317"/>
        <v>0</v>
      </c>
      <c r="CU175" s="13">
        <f ca="1">'13年1-9支出明细'!AM170/9*12</f>
        <v>0</v>
      </c>
      <c r="CV175" s="13">
        <f t="shared" si="382"/>
        <v>0</v>
      </c>
      <c r="CW175" s="43">
        <f t="shared" si="318"/>
        <v>0</v>
      </c>
      <c r="CX175" s="13">
        <f ca="1">'13年1-9支出明细'!AN170/9*12</f>
        <v>0</v>
      </c>
      <c r="CY175" s="13">
        <f t="shared" si="383"/>
        <v>0</v>
      </c>
      <c r="CZ175" s="14">
        <f t="shared" si="416"/>
        <v>0</v>
      </c>
      <c r="DA175" s="43">
        <f t="shared" si="320"/>
        <v>0</v>
      </c>
      <c r="DB175" s="13">
        <f ca="1">'13年1-9支出明细'!AP170/9*12</f>
        <v>0</v>
      </c>
      <c r="DC175" s="13">
        <f t="shared" si="384"/>
        <v>0</v>
      </c>
      <c r="DD175" s="43">
        <f t="shared" si="321"/>
        <v>0</v>
      </c>
      <c r="DE175" s="13">
        <f ca="1">'13年1-9支出明细'!AQ170/9*12</f>
        <v>0</v>
      </c>
      <c r="DF175" s="13">
        <f t="shared" si="385"/>
        <v>0</v>
      </c>
      <c r="DG175" s="43">
        <f t="shared" si="322"/>
        <v>0</v>
      </c>
      <c r="DH175" s="13">
        <f ca="1">'13年1-9支出明细'!AR170/9*12</f>
        <v>0</v>
      </c>
      <c r="DI175" s="13">
        <f ca="1">Sheet2!DK169+Sheet2!AH169</f>
        <v>0</v>
      </c>
      <c r="DJ175" s="13"/>
      <c r="DK175" s="43">
        <f t="shared" si="323"/>
        <v>0</v>
      </c>
      <c r="DL175" s="13">
        <f ca="1">'13年1-9支出明细'!AT170/9*12</f>
        <v>0</v>
      </c>
      <c r="DM175" s="13">
        <f t="shared" si="386"/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43">
        <f t="shared" si="324"/>
        <v>0</v>
      </c>
      <c r="DV175" s="13">
        <f ca="1">'13年1-9支出明细'!BB170/9*12</f>
        <v>0</v>
      </c>
      <c r="DW175" s="13">
        <f t="shared" si="387"/>
        <v>0</v>
      </c>
      <c r="DX175" s="43">
        <f t="shared" si="325"/>
        <v>0</v>
      </c>
      <c r="DY175" s="13">
        <f ca="1">'13年1-9支出明细'!BC170/9*12</f>
        <v>0</v>
      </c>
      <c r="DZ175" s="13">
        <f t="shared" si="388"/>
        <v>0</v>
      </c>
      <c r="EA175" s="43">
        <f t="shared" si="326"/>
        <v>0</v>
      </c>
      <c r="EB175" s="13">
        <f ca="1">'13年1-9支出明细'!BD170/9*12</f>
        <v>0</v>
      </c>
      <c r="EC175" s="13">
        <f t="shared" si="389"/>
        <v>0</v>
      </c>
      <c r="ED175" s="43">
        <f t="shared" si="327"/>
        <v>0</v>
      </c>
      <c r="EE175" s="13">
        <f ca="1">'13年1-9支出明细'!BE170/9*12</f>
        <v>0</v>
      </c>
      <c r="EF175" s="13">
        <f t="shared" si="390"/>
        <v>0</v>
      </c>
      <c r="EG175" s="13">
        <v>0</v>
      </c>
      <c r="EH175" s="43">
        <f t="shared" si="328"/>
        <v>0</v>
      </c>
      <c r="EI175" s="13">
        <f ca="1">'13年1-9支出明细'!BG170/9*12</f>
        <v>0</v>
      </c>
      <c r="EJ175" s="13">
        <f t="shared" si="391"/>
        <v>0</v>
      </c>
      <c r="EK175" s="43">
        <f t="shared" si="329"/>
        <v>0</v>
      </c>
      <c r="EL175" s="13">
        <f ca="1">'13年1-9支出明细'!BH170/9*12</f>
        <v>0</v>
      </c>
      <c r="EM175" s="13">
        <f t="shared" si="392"/>
        <v>0</v>
      </c>
      <c r="EN175" s="43">
        <f t="shared" si="330"/>
        <v>0</v>
      </c>
      <c r="EO175" s="13">
        <f ca="1">'13年1-9支出明细'!BI170/9*12</f>
        <v>0</v>
      </c>
      <c r="EP175" s="13">
        <f t="shared" si="393"/>
        <v>0</v>
      </c>
      <c r="EQ175" s="43">
        <f t="shared" si="331"/>
        <v>0</v>
      </c>
      <c r="ER175" s="13">
        <f ca="1">'13年1-9支出明细'!BJ170/9*12</f>
        <v>0</v>
      </c>
      <c r="ES175" s="13">
        <f t="shared" si="394"/>
        <v>0</v>
      </c>
      <c r="ET175" s="43">
        <f t="shared" si="332"/>
        <v>0</v>
      </c>
      <c r="EU175" s="13">
        <f ca="1">'13年1-9支出明细'!BK170/9*12</f>
        <v>0</v>
      </c>
      <c r="EV175" s="13">
        <f t="shared" si="395"/>
        <v>0</v>
      </c>
      <c r="EW175" s="43">
        <f t="shared" si="333"/>
        <v>0</v>
      </c>
      <c r="EX175" s="13">
        <f ca="1">'13年1-9支出明细'!BL170/9*12</f>
        <v>0</v>
      </c>
      <c r="EY175" s="13">
        <f t="shared" si="396"/>
        <v>0</v>
      </c>
      <c r="EZ175" s="43">
        <f t="shared" si="334"/>
        <v>0</v>
      </c>
      <c r="FA175" s="13">
        <f ca="1">'13年1-9支出明细'!BM170/9*12</f>
        <v>0</v>
      </c>
      <c r="FB175" s="13">
        <f t="shared" si="397"/>
        <v>0</v>
      </c>
      <c r="FC175" s="43">
        <f t="shared" si="335"/>
        <v>0</v>
      </c>
      <c r="FD175" s="13">
        <f ca="1">'13年1-9支出明细'!BN170/9*12</f>
        <v>0</v>
      </c>
      <c r="FE175" s="13">
        <f ca="1">Sheet2!EX169+Sheet2!BF169</f>
        <v>0</v>
      </c>
      <c r="FF175" s="13">
        <f t="shared" si="398"/>
        <v>0</v>
      </c>
      <c r="FG175" s="43">
        <f t="shared" si="336"/>
        <v>0</v>
      </c>
      <c r="FH175" s="13">
        <f ca="1">'13年1-9支出明细'!BP170/9*12</f>
        <v>0</v>
      </c>
      <c r="FI175" s="13">
        <f t="shared" si="399"/>
        <v>0</v>
      </c>
      <c r="FJ175" s="43">
        <f t="shared" si="337"/>
        <v>0</v>
      </c>
      <c r="FK175" s="13">
        <f ca="1">'13年1-9支出明细'!BQ170/9*12</f>
        <v>0</v>
      </c>
      <c r="FL175" s="13">
        <f t="shared" si="400"/>
        <v>0</v>
      </c>
      <c r="FM175" s="43">
        <f t="shared" si="338"/>
        <v>0</v>
      </c>
      <c r="FN175" s="13">
        <f ca="1">'13年1-9支出明细'!BR170/9*12</f>
        <v>0</v>
      </c>
      <c r="FO175" s="13">
        <f ca="1">Sheet2!FC85+Sheet2!BJ85</f>
        <v>0</v>
      </c>
      <c r="FP175" s="13"/>
      <c r="FQ175" s="43"/>
      <c r="FR175" s="13">
        <f ca="1">'13年1-9支出明细'!BT170/9*12</f>
        <v>0</v>
      </c>
      <c r="FS175" s="13">
        <f t="shared" si="401"/>
        <v>0</v>
      </c>
      <c r="FT175" s="43">
        <f t="shared" si="339"/>
        <v>0</v>
      </c>
      <c r="FU175" s="12">
        <f ca="1">'13年1-9支出明细'!BU170/9*12</f>
        <v>47057.760000000002</v>
      </c>
      <c r="FV175" s="12">
        <f t="shared" si="402"/>
        <v>57241.143805629028</v>
      </c>
      <c r="FW175" s="43">
        <f t="shared" si="340"/>
        <v>1.626443796973637E-3</v>
      </c>
      <c r="FX175" s="12">
        <f ca="1">'13年1-9支出明细'!BV170/9*12</f>
        <v>0</v>
      </c>
      <c r="FY175" s="12">
        <f t="shared" si="403"/>
        <v>0</v>
      </c>
      <c r="FZ175" s="43">
        <f t="shared" si="341"/>
        <v>0</v>
      </c>
      <c r="GA175" s="12">
        <f ca="1">'13年1-9支出明细'!BW170/9*12</f>
        <v>0</v>
      </c>
      <c r="GB175" s="12">
        <f t="shared" si="404"/>
        <v>0</v>
      </c>
      <c r="GC175" s="43">
        <f t="shared" si="342"/>
        <v>0</v>
      </c>
      <c r="GD175" s="12">
        <f ca="1">'13年1-9支出明细'!BX170/9*12</f>
        <v>0</v>
      </c>
      <c r="GE175" s="12">
        <f t="shared" si="405"/>
        <v>0</v>
      </c>
      <c r="GF175" s="43">
        <f t="shared" si="343"/>
        <v>0</v>
      </c>
      <c r="GG175" s="27">
        <f t="shared" si="417"/>
        <v>0</v>
      </c>
      <c r="GH175" s="27">
        <f t="shared" si="406"/>
        <v>0</v>
      </c>
      <c r="GI175" s="43">
        <f t="shared" si="345"/>
        <v>0</v>
      </c>
      <c r="GJ175" s="13">
        <f ca="1">'13年1-9支出明细'!BZ170/9*12</f>
        <v>0</v>
      </c>
      <c r="GK175" s="13">
        <f t="shared" si="407"/>
        <v>0</v>
      </c>
      <c r="GL175" s="43">
        <f t="shared" si="346"/>
        <v>0</v>
      </c>
      <c r="GM175" s="13">
        <f ca="1">'13年1-9支出明细'!CA170/9*12</f>
        <v>0</v>
      </c>
      <c r="GN175" s="13">
        <f t="shared" si="408"/>
        <v>0</v>
      </c>
      <c r="GO175" s="43">
        <f t="shared" si="347"/>
        <v>0</v>
      </c>
      <c r="GP175" s="13">
        <f ca="1">'13年1-9支出明细'!CB170/9*12</f>
        <v>0</v>
      </c>
      <c r="GQ175" s="13"/>
      <c r="GR175" s="40"/>
      <c r="GS175" s="13">
        <f ca="1">'13年1-9支出明细'!CC170/9*12</f>
        <v>0</v>
      </c>
      <c r="GT175" s="13">
        <f t="shared" si="409"/>
        <v>0</v>
      </c>
      <c r="GU175" s="43">
        <f t="shared" si="348"/>
        <v>0</v>
      </c>
      <c r="GV175" s="13">
        <f ca="1">'13年1-9支出明细'!CD170/9*12</f>
        <v>0</v>
      </c>
      <c r="GW175" s="13">
        <f t="shared" si="410"/>
        <v>0</v>
      </c>
      <c r="GX175" s="56">
        <f t="shared" si="349"/>
        <v>0</v>
      </c>
    </row>
    <row r="176" spans="1:206">
      <c r="A176" s="18">
        <v>46001</v>
      </c>
      <c r="B176" s="3" t="s">
        <v>647</v>
      </c>
      <c r="C176" s="3" t="s">
        <v>465</v>
      </c>
      <c r="D176" s="12">
        <f t="shared" ref="D176:D188" si="418">E176+AT176+BV176+CF176+FU176+FX176+GA176+GD176+GG176</f>
        <v>47057.760000000002</v>
      </c>
      <c r="E176" s="12">
        <f t="shared" ref="E176:E188" si="419">F176+I176+L176+O176+S176+AQ176+V176+Y176+AB176+AE176+AN176</f>
        <v>0</v>
      </c>
      <c r="F176" s="13">
        <v>0</v>
      </c>
      <c r="G176" s="26">
        <f t="shared" si="350"/>
        <v>0</v>
      </c>
      <c r="H176" s="40">
        <f t="shared" si="351"/>
        <v>0</v>
      </c>
      <c r="I176" s="13">
        <v>0</v>
      </c>
      <c r="J176" s="13">
        <f t="shared" si="352"/>
        <v>0</v>
      </c>
      <c r="K176" s="40">
        <f t="shared" si="288"/>
        <v>0</v>
      </c>
      <c r="L176" s="13">
        <v>0</v>
      </c>
      <c r="M176" s="13">
        <f t="shared" si="353"/>
        <v>0</v>
      </c>
      <c r="N176" s="40">
        <f t="shared" si="289"/>
        <v>0</v>
      </c>
      <c r="O176" s="13">
        <f ca="1">'13年1-9支出明细'!I171/9*12</f>
        <v>0</v>
      </c>
      <c r="P176" s="13">
        <v>0</v>
      </c>
      <c r="Q176" s="13">
        <f t="shared" si="354"/>
        <v>0</v>
      </c>
      <c r="R176" s="43">
        <f t="shared" si="290"/>
        <v>0</v>
      </c>
      <c r="S176" s="13">
        <f ca="1">'13年1-9支出明细'!K171/9*12</f>
        <v>0</v>
      </c>
      <c r="T176" s="13">
        <f t="shared" si="355"/>
        <v>0</v>
      </c>
      <c r="U176" s="43">
        <f t="shared" si="291"/>
        <v>0</v>
      </c>
      <c r="V176" s="13">
        <f ca="1">'13年1-9支出明细'!L171/9*12</f>
        <v>0</v>
      </c>
      <c r="W176" s="13">
        <f t="shared" si="356"/>
        <v>0</v>
      </c>
      <c r="X176" s="43">
        <f t="shared" si="292"/>
        <v>0</v>
      </c>
      <c r="Y176" s="13">
        <f ca="1">'13年1-9支出明细'!M171/9*12</f>
        <v>0</v>
      </c>
      <c r="Z176" s="13">
        <f t="shared" si="357"/>
        <v>0</v>
      </c>
      <c r="AA176" s="43">
        <f t="shared" si="293"/>
        <v>0</v>
      </c>
      <c r="AB176" s="13">
        <f ca="1">'13年1-9支出明细'!N171/9*12</f>
        <v>0</v>
      </c>
      <c r="AC176" s="13">
        <f t="shared" si="358"/>
        <v>0</v>
      </c>
      <c r="AD176" s="43">
        <f t="shared" si="294"/>
        <v>0</v>
      </c>
      <c r="AE176" s="13">
        <f ca="1">'13年1-9支出明细'!O171/9*12</f>
        <v>0</v>
      </c>
      <c r="AF176" s="13">
        <f t="shared" si="359"/>
        <v>0</v>
      </c>
      <c r="AG176" s="43">
        <f t="shared" si="295"/>
        <v>0</v>
      </c>
      <c r="AH176" s="13">
        <f ca="1">'13年1-9支出明细'!P171/9*12</f>
        <v>0</v>
      </c>
      <c r="AI176" s="13">
        <f t="shared" si="360"/>
        <v>0</v>
      </c>
      <c r="AJ176" s="43">
        <f t="shared" si="296"/>
        <v>0</v>
      </c>
      <c r="AK176" s="13">
        <f ca="1">'13年1-9支出明细'!Q171/9*12</f>
        <v>0</v>
      </c>
      <c r="AL176" s="13">
        <f t="shared" si="361"/>
        <v>0</v>
      </c>
      <c r="AM176" s="43">
        <f t="shared" si="297"/>
        <v>0</v>
      </c>
      <c r="AN176" s="13">
        <f ca="1">'13年1-9支出明细'!R171/9*12</f>
        <v>0</v>
      </c>
      <c r="AO176" s="13">
        <f t="shared" si="362"/>
        <v>0</v>
      </c>
      <c r="AP176" s="43">
        <f t="shared" si="298"/>
        <v>0</v>
      </c>
      <c r="AQ176" s="13">
        <f ca="1">'13年1-9支出明细'!S171/9*12</f>
        <v>0</v>
      </c>
      <c r="AR176" s="13">
        <f t="shared" si="363"/>
        <v>0</v>
      </c>
      <c r="AS176" s="43">
        <f t="shared" si="299"/>
        <v>0</v>
      </c>
      <c r="AT176" s="12">
        <f t="shared" si="364"/>
        <v>0</v>
      </c>
      <c r="AU176" s="31">
        <f t="shared" si="365"/>
        <v>0</v>
      </c>
      <c r="AV176" s="43">
        <f t="shared" si="300"/>
        <v>0</v>
      </c>
      <c r="AW176" s="13">
        <f ca="1">'13年1-9支出明细'!U171/9*12</f>
        <v>0</v>
      </c>
      <c r="AX176" s="13">
        <f t="shared" si="366"/>
        <v>0</v>
      </c>
      <c r="AY176" s="43">
        <f t="shared" si="301"/>
        <v>0</v>
      </c>
      <c r="AZ176" s="13">
        <f ca="1">'13年1-9支出明细'!V171/9*12</f>
        <v>0</v>
      </c>
      <c r="BA176" s="13">
        <f t="shared" si="367"/>
        <v>0</v>
      </c>
      <c r="BB176" s="43">
        <f t="shared" si="302"/>
        <v>0</v>
      </c>
      <c r="BC176" s="13">
        <f ca="1">'13年1-9支出明细'!W171/9*12</f>
        <v>0</v>
      </c>
      <c r="BD176" s="13">
        <f t="shared" si="368"/>
        <v>0</v>
      </c>
      <c r="BE176" s="43">
        <f t="shared" si="303"/>
        <v>0</v>
      </c>
      <c r="BF176" s="13">
        <f ca="1">'13年1-9支出明细'!X171/9*12</f>
        <v>0</v>
      </c>
      <c r="BG176" s="13">
        <f t="shared" si="369"/>
        <v>0</v>
      </c>
      <c r="BH176" s="43">
        <f t="shared" si="304"/>
        <v>0</v>
      </c>
      <c r="BI176" s="13">
        <f ca="1">'13年1-9支出明细'!Y171/9*12</f>
        <v>0</v>
      </c>
      <c r="BJ176" s="13">
        <f t="shared" si="370"/>
        <v>0</v>
      </c>
      <c r="BK176" s="43">
        <f t="shared" si="305"/>
        <v>0</v>
      </c>
      <c r="BL176" s="13">
        <f ca="1">'13年1-9支出明细'!Z171/9*12</f>
        <v>0</v>
      </c>
      <c r="BM176" s="13">
        <f ca="1">Sheet2!EP170+Sheet2!V170</f>
        <v>0</v>
      </c>
      <c r="BN176" s="13">
        <f t="shared" si="371"/>
        <v>0</v>
      </c>
      <c r="BO176" s="43">
        <f t="shared" si="306"/>
        <v>0</v>
      </c>
      <c r="BP176" s="13">
        <f ca="1">'13年1-9支出明细'!AB171/9*12</f>
        <v>0</v>
      </c>
      <c r="BQ176" s="13">
        <f t="shared" si="372"/>
        <v>0</v>
      </c>
      <c r="BR176" s="43">
        <f t="shared" si="307"/>
        <v>0</v>
      </c>
      <c r="BS176" s="13">
        <f ca="1">'13年1-9支出明细'!AC171/9*12</f>
        <v>0</v>
      </c>
      <c r="BT176" s="13">
        <f t="shared" si="373"/>
        <v>0</v>
      </c>
      <c r="BU176" s="43">
        <f t="shared" si="308"/>
        <v>0</v>
      </c>
      <c r="BV176" s="12">
        <f t="shared" si="411"/>
        <v>0</v>
      </c>
      <c r="BW176" s="30">
        <f t="shared" si="374"/>
        <v>0</v>
      </c>
      <c r="BX176" s="43">
        <f t="shared" si="309"/>
        <v>0</v>
      </c>
      <c r="BY176" s="13">
        <f ca="1">'13年1-9支出明细'!AE171/9*12</f>
        <v>0</v>
      </c>
      <c r="BZ176" s="13">
        <f t="shared" si="375"/>
        <v>0</v>
      </c>
      <c r="CA176" s="43">
        <f t="shared" si="310"/>
        <v>0</v>
      </c>
      <c r="CB176" s="13">
        <f ca="1">'13年1-9支出明细'!AF171/9*12</f>
        <v>0</v>
      </c>
      <c r="CC176" s="13">
        <f ca="1">Sheet2!BP170+Sheet2!ET170</f>
        <v>0</v>
      </c>
      <c r="CD176" s="13">
        <f t="shared" si="376"/>
        <v>0</v>
      </c>
      <c r="CE176" s="43">
        <f t="shared" si="311"/>
        <v>0</v>
      </c>
      <c r="CF176" s="12">
        <f t="shared" si="415"/>
        <v>0</v>
      </c>
      <c r="CG176" s="30">
        <f t="shared" si="377"/>
        <v>0</v>
      </c>
      <c r="CH176" s="43">
        <f t="shared" si="313"/>
        <v>0</v>
      </c>
      <c r="CI176" s="13">
        <f ca="1">'13年1-9支出明细'!AI171/9*12</f>
        <v>0</v>
      </c>
      <c r="CJ176" s="13">
        <f t="shared" si="378"/>
        <v>0</v>
      </c>
      <c r="CK176" s="43">
        <f t="shared" si="314"/>
        <v>0</v>
      </c>
      <c r="CL176" s="13">
        <f ca="1">'13年1-9支出明细'!AJ171/9*12</f>
        <v>0</v>
      </c>
      <c r="CM176" s="13">
        <f t="shared" si="379"/>
        <v>0</v>
      </c>
      <c r="CN176" s="43">
        <f t="shared" si="315"/>
        <v>0</v>
      </c>
      <c r="CO176" s="13">
        <f ca="1">'13年1-9支出明细'!AK171/9*12</f>
        <v>0</v>
      </c>
      <c r="CP176" s="13">
        <f t="shared" si="380"/>
        <v>0</v>
      </c>
      <c r="CQ176" s="43">
        <f t="shared" si="316"/>
        <v>0</v>
      </c>
      <c r="CR176" s="13">
        <f ca="1">'13年1-9支出明细'!AL171/9*12</f>
        <v>0</v>
      </c>
      <c r="CS176" s="13">
        <f t="shared" si="381"/>
        <v>0</v>
      </c>
      <c r="CT176" s="43">
        <f t="shared" si="317"/>
        <v>0</v>
      </c>
      <c r="CU176" s="13">
        <f ca="1">'13年1-9支出明细'!AM171/9*12</f>
        <v>0</v>
      </c>
      <c r="CV176" s="13">
        <f t="shared" si="382"/>
        <v>0</v>
      </c>
      <c r="CW176" s="43">
        <f t="shared" si="318"/>
        <v>0</v>
      </c>
      <c r="CX176" s="13">
        <f ca="1">'13年1-9支出明细'!AN171/9*12</f>
        <v>0</v>
      </c>
      <c r="CY176" s="13">
        <f t="shared" si="383"/>
        <v>0</v>
      </c>
      <c r="CZ176" s="14">
        <f t="shared" si="416"/>
        <v>0</v>
      </c>
      <c r="DA176" s="43">
        <f t="shared" si="320"/>
        <v>0</v>
      </c>
      <c r="DB176" s="13">
        <f ca="1">'13年1-9支出明细'!AP171/9*12</f>
        <v>0</v>
      </c>
      <c r="DC176" s="13">
        <f t="shared" si="384"/>
        <v>0</v>
      </c>
      <c r="DD176" s="43">
        <f t="shared" si="321"/>
        <v>0</v>
      </c>
      <c r="DE176" s="13">
        <f ca="1">'13年1-9支出明细'!AQ171/9*12</f>
        <v>0</v>
      </c>
      <c r="DF176" s="13">
        <f t="shared" si="385"/>
        <v>0</v>
      </c>
      <c r="DG176" s="43">
        <f t="shared" si="322"/>
        <v>0</v>
      </c>
      <c r="DH176" s="13">
        <f ca="1">'13年1-9支出明细'!AR171/9*12</f>
        <v>0</v>
      </c>
      <c r="DI176" s="13">
        <f ca="1">Sheet2!DK170+Sheet2!AH170</f>
        <v>0</v>
      </c>
      <c r="DJ176" s="13"/>
      <c r="DK176" s="43">
        <f t="shared" si="323"/>
        <v>0</v>
      </c>
      <c r="DL176" s="13">
        <f ca="1">'13年1-9支出明细'!AT171/9*12</f>
        <v>0</v>
      </c>
      <c r="DM176" s="13">
        <f t="shared" si="386"/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43">
        <f t="shared" si="324"/>
        <v>0</v>
      </c>
      <c r="DV176" s="13">
        <f ca="1">'13年1-9支出明细'!BB171/9*12</f>
        <v>0</v>
      </c>
      <c r="DW176" s="13">
        <f t="shared" si="387"/>
        <v>0</v>
      </c>
      <c r="DX176" s="43">
        <f t="shared" si="325"/>
        <v>0</v>
      </c>
      <c r="DY176" s="13">
        <f ca="1">'13年1-9支出明细'!BC171/9*12</f>
        <v>0</v>
      </c>
      <c r="DZ176" s="13">
        <f t="shared" si="388"/>
        <v>0</v>
      </c>
      <c r="EA176" s="43">
        <f t="shared" si="326"/>
        <v>0</v>
      </c>
      <c r="EB176" s="13">
        <f ca="1">'13年1-9支出明细'!BD171/9*12</f>
        <v>0</v>
      </c>
      <c r="EC176" s="13">
        <f t="shared" si="389"/>
        <v>0</v>
      </c>
      <c r="ED176" s="43">
        <f t="shared" si="327"/>
        <v>0</v>
      </c>
      <c r="EE176" s="13">
        <f ca="1">'13年1-9支出明细'!BE171/9*12</f>
        <v>0</v>
      </c>
      <c r="EF176" s="13">
        <f t="shared" si="390"/>
        <v>0</v>
      </c>
      <c r="EG176" s="13">
        <v>0</v>
      </c>
      <c r="EH176" s="43">
        <f t="shared" si="328"/>
        <v>0</v>
      </c>
      <c r="EI176" s="13">
        <f ca="1">'13年1-9支出明细'!BG171/9*12</f>
        <v>0</v>
      </c>
      <c r="EJ176" s="13">
        <f t="shared" si="391"/>
        <v>0</v>
      </c>
      <c r="EK176" s="43">
        <f t="shared" si="329"/>
        <v>0</v>
      </c>
      <c r="EL176" s="13">
        <f ca="1">'13年1-9支出明细'!BH171/9*12</f>
        <v>0</v>
      </c>
      <c r="EM176" s="13">
        <f t="shared" si="392"/>
        <v>0</v>
      </c>
      <c r="EN176" s="43">
        <f t="shared" si="330"/>
        <v>0</v>
      </c>
      <c r="EO176" s="13">
        <f ca="1">'13年1-9支出明细'!BI171/9*12</f>
        <v>0</v>
      </c>
      <c r="EP176" s="13">
        <f t="shared" si="393"/>
        <v>0</v>
      </c>
      <c r="EQ176" s="43">
        <f t="shared" si="331"/>
        <v>0</v>
      </c>
      <c r="ER176" s="13">
        <f ca="1">'13年1-9支出明细'!BJ171/9*12</f>
        <v>0</v>
      </c>
      <c r="ES176" s="13">
        <f t="shared" si="394"/>
        <v>0</v>
      </c>
      <c r="ET176" s="43">
        <f t="shared" si="332"/>
        <v>0</v>
      </c>
      <c r="EU176" s="13">
        <f ca="1">'13年1-9支出明细'!BK171/9*12</f>
        <v>0</v>
      </c>
      <c r="EV176" s="13">
        <f t="shared" si="395"/>
        <v>0</v>
      </c>
      <c r="EW176" s="43">
        <f t="shared" si="333"/>
        <v>0</v>
      </c>
      <c r="EX176" s="13">
        <f ca="1">'13年1-9支出明细'!BL171/9*12</f>
        <v>0</v>
      </c>
      <c r="EY176" s="13">
        <f t="shared" si="396"/>
        <v>0</v>
      </c>
      <c r="EZ176" s="43">
        <f t="shared" si="334"/>
        <v>0</v>
      </c>
      <c r="FA176" s="13">
        <f ca="1">'13年1-9支出明细'!BM171/9*12</f>
        <v>0</v>
      </c>
      <c r="FB176" s="13">
        <f t="shared" si="397"/>
        <v>0</v>
      </c>
      <c r="FC176" s="43">
        <f t="shared" si="335"/>
        <v>0</v>
      </c>
      <c r="FD176" s="13">
        <f ca="1">'13年1-9支出明细'!BN171/9*12</f>
        <v>0</v>
      </c>
      <c r="FE176" s="13">
        <f ca="1">Sheet2!EX170+Sheet2!BF170</f>
        <v>0</v>
      </c>
      <c r="FF176" s="13">
        <f t="shared" si="398"/>
        <v>0</v>
      </c>
      <c r="FG176" s="43">
        <f t="shared" si="336"/>
        <v>0</v>
      </c>
      <c r="FH176" s="13">
        <f ca="1">'13年1-9支出明细'!BP171/9*12</f>
        <v>0</v>
      </c>
      <c r="FI176" s="13">
        <f t="shared" si="399"/>
        <v>0</v>
      </c>
      <c r="FJ176" s="43">
        <f t="shared" si="337"/>
        <v>0</v>
      </c>
      <c r="FK176" s="13">
        <f ca="1">'13年1-9支出明细'!BQ171/9*12</f>
        <v>0</v>
      </c>
      <c r="FL176" s="13">
        <f t="shared" si="400"/>
        <v>0</v>
      </c>
      <c r="FM176" s="43">
        <f t="shared" si="338"/>
        <v>0</v>
      </c>
      <c r="FN176" s="13">
        <f ca="1">'13年1-9支出明细'!BR171/9*12</f>
        <v>0</v>
      </c>
      <c r="FO176" s="13">
        <f ca="1">Sheet2!FC86+Sheet2!BJ86</f>
        <v>0</v>
      </c>
      <c r="FP176" s="13"/>
      <c r="FQ176" s="43"/>
      <c r="FR176" s="13">
        <f ca="1">'13年1-9支出明细'!BT171/9*12</f>
        <v>0</v>
      </c>
      <c r="FS176" s="13">
        <f t="shared" si="401"/>
        <v>0</v>
      </c>
      <c r="FT176" s="43">
        <f t="shared" si="339"/>
        <v>0</v>
      </c>
      <c r="FU176" s="12">
        <f ca="1">'13年1-9支出明细'!BU171/9*12</f>
        <v>47057.760000000002</v>
      </c>
      <c r="FV176" s="12">
        <f t="shared" si="402"/>
        <v>57241.143805629028</v>
      </c>
      <c r="FW176" s="43">
        <f t="shared" si="340"/>
        <v>1.626443796973637E-3</v>
      </c>
      <c r="FX176" s="12">
        <f ca="1">'13年1-9支出明细'!BV171/9*12</f>
        <v>0</v>
      </c>
      <c r="FY176" s="12">
        <f t="shared" si="403"/>
        <v>0</v>
      </c>
      <c r="FZ176" s="43">
        <f t="shared" si="341"/>
        <v>0</v>
      </c>
      <c r="GA176" s="12">
        <f ca="1">'13年1-9支出明细'!BW171/9*12</f>
        <v>0</v>
      </c>
      <c r="GB176" s="12">
        <f t="shared" si="404"/>
        <v>0</v>
      </c>
      <c r="GC176" s="43">
        <f t="shared" si="342"/>
        <v>0</v>
      </c>
      <c r="GD176" s="12">
        <f ca="1">'13年1-9支出明细'!BX171/9*12</f>
        <v>0</v>
      </c>
      <c r="GE176" s="12">
        <f t="shared" si="405"/>
        <v>0</v>
      </c>
      <c r="GF176" s="43">
        <f t="shared" si="343"/>
        <v>0</v>
      </c>
      <c r="GG176" s="27">
        <f t="shared" si="417"/>
        <v>0</v>
      </c>
      <c r="GH176" s="27">
        <f t="shared" si="406"/>
        <v>0</v>
      </c>
      <c r="GI176" s="43">
        <f t="shared" si="345"/>
        <v>0</v>
      </c>
      <c r="GJ176" s="13">
        <f ca="1">'13年1-9支出明细'!BZ171/9*12</f>
        <v>0</v>
      </c>
      <c r="GK176" s="13">
        <f t="shared" si="407"/>
        <v>0</v>
      </c>
      <c r="GL176" s="43">
        <f t="shared" si="346"/>
        <v>0</v>
      </c>
      <c r="GM176" s="13">
        <f ca="1">'13年1-9支出明细'!CA171/9*12</f>
        <v>0</v>
      </c>
      <c r="GN176" s="13">
        <f t="shared" si="408"/>
        <v>0</v>
      </c>
      <c r="GO176" s="43">
        <f t="shared" si="347"/>
        <v>0</v>
      </c>
      <c r="GP176" s="13">
        <f ca="1">'13年1-9支出明细'!CB171/9*12</f>
        <v>0</v>
      </c>
      <c r="GQ176" s="13"/>
      <c r="GR176" s="40"/>
      <c r="GS176" s="13">
        <f ca="1">'13年1-9支出明细'!CC171/9*12</f>
        <v>0</v>
      </c>
      <c r="GT176" s="13">
        <f t="shared" si="409"/>
        <v>0</v>
      </c>
      <c r="GU176" s="43">
        <f t="shared" si="348"/>
        <v>0</v>
      </c>
      <c r="GV176" s="13">
        <f ca="1">'13年1-9支出明细'!CD171/9*12</f>
        <v>0</v>
      </c>
      <c r="GW176" s="13">
        <f t="shared" si="410"/>
        <v>0</v>
      </c>
      <c r="GX176" s="56">
        <f t="shared" si="349"/>
        <v>0</v>
      </c>
    </row>
    <row r="177" spans="1:206">
      <c r="A177" s="18">
        <v>5</v>
      </c>
      <c r="B177" s="3" t="s">
        <v>648</v>
      </c>
      <c r="C177" s="3" t="s">
        <v>466</v>
      </c>
      <c r="D177" s="12">
        <f t="shared" si="418"/>
        <v>925210.2</v>
      </c>
      <c r="E177" s="12">
        <f t="shared" si="419"/>
        <v>925210.2</v>
      </c>
      <c r="F177" s="13">
        <f>SUM(F178:F182)</f>
        <v>638076</v>
      </c>
      <c r="G177" s="26">
        <f t="shared" si="350"/>
        <v>776156.79273557756</v>
      </c>
      <c r="H177" s="40">
        <f t="shared" si="351"/>
        <v>9.3422361560158533E-3</v>
      </c>
      <c r="I177" s="13">
        <f>SUM(I178:I182)</f>
        <v>0</v>
      </c>
      <c r="J177" s="13">
        <f t="shared" si="352"/>
        <v>0</v>
      </c>
      <c r="K177" s="40">
        <f t="shared" si="288"/>
        <v>0</v>
      </c>
      <c r="L177" s="13">
        <f>SUM(L178:L182)</f>
        <v>287134.2</v>
      </c>
      <c r="M177" s="13">
        <f t="shared" si="353"/>
        <v>349270.55673100991</v>
      </c>
      <c r="N177" s="40">
        <f t="shared" si="289"/>
        <v>9.342236156015855E-3</v>
      </c>
      <c r="O177" s="13">
        <f ca="1">SUM(O178:O182)</f>
        <v>0</v>
      </c>
      <c r="P177" s="13">
        <f ca="1">SUM(P178:P182)</f>
        <v>0</v>
      </c>
      <c r="Q177" s="13">
        <f t="shared" si="354"/>
        <v>0</v>
      </c>
      <c r="R177" s="43">
        <f t="shared" si="290"/>
        <v>0</v>
      </c>
      <c r="S177" s="13">
        <f ca="1">SUM(S178:S182)</f>
        <v>0</v>
      </c>
      <c r="T177" s="13">
        <f t="shared" si="355"/>
        <v>0</v>
      </c>
      <c r="U177" s="43">
        <f t="shared" si="291"/>
        <v>0</v>
      </c>
      <c r="V177" s="13">
        <f ca="1">SUM(V178:V182)</f>
        <v>0</v>
      </c>
      <c r="W177" s="13">
        <f t="shared" si="356"/>
        <v>0</v>
      </c>
      <c r="X177" s="43">
        <f t="shared" si="292"/>
        <v>0</v>
      </c>
      <c r="Y177" s="13">
        <f ca="1">SUM(Y178:Y182)</f>
        <v>0</v>
      </c>
      <c r="Z177" s="13">
        <f t="shared" si="357"/>
        <v>0</v>
      </c>
      <c r="AA177" s="43">
        <f t="shared" si="293"/>
        <v>0</v>
      </c>
      <c r="AB177" s="13">
        <f ca="1">SUM(AB178:AB182)</f>
        <v>0</v>
      </c>
      <c r="AC177" s="13">
        <f t="shared" si="358"/>
        <v>0</v>
      </c>
      <c r="AD177" s="43">
        <f t="shared" si="294"/>
        <v>0</v>
      </c>
      <c r="AE177" s="13">
        <f ca="1">SUM(AE178:AE182)</f>
        <v>0</v>
      </c>
      <c r="AF177" s="13">
        <f t="shared" si="359"/>
        <v>0</v>
      </c>
      <c r="AG177" s="43">
        <f t="shared" si="295"/>
        <v>0</v>
      </c>
      <c r="AH177" s="13">
        <f ca="1">SUM(AH178:AH182)</f>
        <v>0</v>
      </c>
      <c r="AI177" s="13">
        <f t="shared" si="360"/>
        <v>0</v>
      </c>
      <c r="AJ177" s="43">
        <f t="shared" si="296"/>
        <v>0</v>
      </c>
      <c r="AK177" s="13">
        <f ca="1">SUM(AK178:AK182)</f>
        <v>0</v>
      </c>
      <c r="AL177" s="13">
        <f t="shared" si="361"/>
        <v>0</v>
      </c>
      <c r="AM177" s="43">
        <f t="shared" si="297"/>
        <v>0</v>
      </c>
      <c r="AN177" s="13">
        <f ca="1">SUM(AN178:AN182)</f>
        <v>0</v>
      </c>
      <c r="AO177" s="13">
        <f t="shared" si="362"/>
        <v>0</v>
      </c>
      <c r="AP177" s="43">
        <f t="shared" si="298"/>
        <v>0</v>
      </c>
      <c r="AQ177" s="13">
        <f ca="1">SUM(AQ178:AQ182)</f>
        <v>0</v>
      </c>
      <c r="AR177" s="13">
        <f t="shared" si="363"/>
        <v>0</v>
      </c>
      <c r="AS177" s="43">
        <f t="shared" si="299"/>
        <v>0</v>
      </c>
      <c r="AT177" s="13">
        <f>SUM(AT178:AT182)</f>
        <v>0</v>
      </c>
      <c r="AU177" s="31">
        <f t="shared" si="365"/>
        <v>0</v>
      </c>
      <c r="AV177" s="43">
        <f t="shared" si="300"/>
        <v>0</v>
      </c>
      <c r="AW177" s="13">
        <f ca="1">SUM(AW178:AW182)</f>
        <v>0</v>
      </c>
      <c r="AX177" s="13">
        <f t="shared" si="366"/>
        <v>0</v>
      </c>
      <c r="AY177" s="43">
        <f t="shared" si="301"/>
        <v>0</v>
      </c>
      <c r="AZ177" s="13">
        <f ca="1">SUM(AZ178:AZ182)</f>
        <v>0</v>
      </c>
      <c r="BA177" s="13">
        <f t="shared" si="367"/>
        <v>0</v>
      </c>
      <c r="BB177" s="43">
        <f t="shared" si="302"/>
        <v>0</v>
      </c>
      <c r="BC177" s="13">
        <f ca="1">SUM(BC178:BC182)</f>
        <v>0</v>
      </c>
      <c r="BD177" s="13">
        <f t="shared" si="368"/>
        <v>0</v>
      </c>
      <c r="BE177" s="43">
        <f t="shared" si="303"/>
        <v>0</v>
      </c>
      <c r="BF177" s="13">
        <f ca="1">SUM(BF178:BF182)</f>
        <v>0</v>
      </c>
      <c r="BG177" s="13">
        <f t="shared" si="369"/>
        <v>0</v>
      </c>
      <c r="BH177" s="43">
        <f t="shared" si="304"/>
        <v>0</v>
      </c>
      <c r="BI177" s="13">
        <f ca="1">SUM(BI178:BI182)</f>
        <v>0</v>
      </c>
      <c r="BJ177" s="13">
        <f t="shared" si="370"/>
        <v>0</v>
      </c>
      <c r="BK177" s="43">
        <f t="shared" si="305"/>
        <v>0</v>
      </c>
      <c r="BL177" s="13">
        <f ca="1">SUM(BL178:BL182)</f>
        <v>0</v>
      </c>
      <c r="BM177" s="13">
        <f ca="1">SUM(BM178:BM182)</f>
        <v>0</v>
      </c>
      <c r="BN177" s="13">
        <f t="shared" si="371"/>
        <v>0</v>
      </c>
      <c r="BO177" s="43">
        <f t="shared" si="306"/>
        <v>0</v>
      </c>
      <c r="BP177" s="13">
        <f ca="1">SUM(BP178:BP182)</f>
        <v>0</v>
      </c>
      <c r="BQ177" s="13">
        <f t="shared" si="372"/>
        <v>0</v>
      </c>
      <c r="BR177" s="43">
        <f t="shared" si="307"/>
        <v>0</v>
      </c>
      <c r="BS177" s="13">
        <f ca="1">SUM(BS178:BS182)</f>
        <v>0</v>
      </c>
      <c r="BT177" s="13">
        <f t="shared" si="373"/>
        <v>0</v>
      </c>
      <c r="BU177" s="43">
        <f t="shared" si="308"/>
        <v>0</v>
      </c>
      <c r="BV177" s="13">
        <f>SUM(BV178:BV182)</f>
        <v>0</v>
      </c>
      <c r="BW177" s="30">
        <f t="shared" si="374"/>
        <v>0</v>
      </c>
      <c r="BX177" s="43">
        <f t="shared" si="309"/>
        <v>0</v>
      </c>
      <c r="BY177" s="13">
        <f ca="1">SUM(BY178:BY182)</f>
        <v>0</v>
      </c>
      <c r="BZ177" s="13">
        <f t="shared" si="375"/>
        <v>0</v>
      </c>
      <c r="CA177" s="43">
        <f t="shared" si="310"/>
        <v>0</v>
      </c>
      <c r="CB177" s="13">
        <f ca="1">SUM(CB178:CB182)</f>
        <v>0</v>
      </c>
      <c r="CC177" s="13">
        <f ca="1">SUM(CC178:CC182)</f>
        <v>0</v>
      </c>
      <c r="CD177" s="13">
        <f t="shared" si="376"/>
        <v>0</v>
      </c>
      <c r="CE177" s="43">
        <f t="shared" si="311"/>
        <v>0</v>
      </c>
      <c r="CF177" s="13">
        <f>SUM(CF178:CF182)</f>
        <v>0</v>
      </c>
      <c r="CG177" s="30">
        <f t="shared" si="377"/>
        <v>0</v>
      </c>
      <c r="CH177" s="43">
        <f t="shared" si="313"/>
        <v>0</v>
      </c>
      <c r="CI177" s="13">
        <f ca="1">SUM(CI178:CI182)</f>
        <v>0</v>
      </c>
      <c r="CJ177" s="13">
        <f t="shared" si="378"/>
        <v>0</v>
      </c>
      <c r="CK177" s="43">
        <f t="shared" si="314"/>
        <v>0</v>
      </c>
      <c r="CL177" s="13">
        <f ca="1">SUM(CL178:CL182)</f>
        <v>0</v>
      </c>
      <c r="CM177" s="13">
        <f t="shared" si="379"/>
        <v>0</v>
      </c>
      <c r="CN177" s="43">
        <f t="shared" si="315"/>
        <v>0</v>
      </c>
      <c r="CO177" s="13">
        <f ca="1">SUM(CO178:CO182)</f>
        <v>0</v>
      </c>
      <c r="CP177" s="13">
        <f t="shared" si="380"/>
        <v>0</v>
      </c>
      <c r="CQ177" s="43">
        <f t="shared" si="316"/>
        <v>0</v>
      </c>
      <c r="CR177" s="13">
        <f ca="1">SUM(CR178:CR182)</f>
        <v>0</v>
      </c>
      <c r="CS177" s="13">
        <f t="shared" si="381"/>
        <v>0</v>
      </c>
      <c r="CT177" s="43">
        <f t="shared" si="317"/>
        <v>0</v>
      </c>
      <c r="CU177" s="13">
        <f ca="1">SUM(CU178:CU182)</f>
        <v>0</v>
      </c>
      <c r="CV177" s="13">
        <f t="shared" si="382"/>
        <v>0</v>
      </c>
      <c r="CW177" s="43">
        <f t="shared" si="318"/>
        <v>0</v>
      </c>
      <c r="CX177" s="13">
        <f ca="1">SUM(CX178:CX182)</f>
        <v>0</v>
      </c>
      <c r="CY177" s="13">
        <f t="shared" si="383"/>
        <v>0</v>
      </c>
      <c r="CZ177" s="13">
        <f ca="1">SUM(CZ178:CZ182)</f>
        <v>0</v>
      </c>
      <c r="DA177" s="43">
        <f t="shared" si="320"/>
        <v>0</v>
      </c>
      <c r="DB177" s="13">
        <f ca="1">SUM(DB178:DB182)</f>
        <v>0</v>
      </c>
      <c r="DC177" s="13">
        <f t="shared" si="384"/>
        <v>0</v>
      </c>
      <c r="DD177" s="43">
        <f t="shared" si="321"/>
        <v>0</v>
      </c>
      <c r="DE177" s="13">
        <f ca="1">SUM(DE178:DE182)</f>
        <v>0</v>
      </c>
      <c r="DF177" s="13">
        <f t="shared" si="385"/>
        <v>0</v>
      </c>
      <c r="DG177" s="43">
        <f t="shared" si="322"/>
        <v>0</v>
      </c>
      <c r="DH177" s="13">
        <f ca="1">SUM(DH178:DH182)</f>
        <v>0</v>
      </c>
      <c r="DI177" s="13">
        <f ca="1">SUM(DI178:DI182)</f>
        <v>0</v>
      </c>
      <c r="DJ177" s="13"/>
      <c r="DK177" s="43">
        <f t="shared" si="323"/>
        <v>0</v>
      </c>
      <c r="DL177" s="13">
        <f t="shared" ref="DL177:DT177" si="420">SUM(DL178:DL182)</f>
        <v>0</v>
      </c>
      <c r="DM177" s="13">
        <f t="shared" si="386"/>
        <v>0</v>
      </c>
      <c r="DN177" s="13">
        <f t="shared" si="420"/>
        <v>0</v>
      </c>
      <c r="DO177" s="13">
        <f t="shared" si="420"/>
        <v>0</v>
      </c>
      <c r="DP177" s="13">
        <f t="shared" si="420"/>
        <v>0</v>
      </c>
      <c r="DQ177" s="13">
        <f t="shared" si="420"/>
        <v>0</v>
      </c>
      <c r="DR177" s="13">
        <f t="shared" si="420"/>
        <v>0</v>
      </c>
      <c r="DS177" s="13">
        <f t="shared" si="420"/>
        <v>0</v>
      </c>
      <c r="DT177" s="13">
        <f t="shared" si="420"/>
        <v>0</v>
      </c>
      <c r="DU177" s="43">
        <f t="shared" si="324"/>
        <v>0</v>
      </c>
      <c r="DV177" s="13">
        <f ca="1">SUM(DV178:DV182)</f>
        <v>0</v>
      </c>
      <c r="DW177" s="13">
        <f t="shared" si="387"/>
        <v>0</v>
      </c>
      <c r="DX177" s="43">
        <f t="shared" si="325"/>
        <v>0</v>
      </c>
      <c r="DY177" s="13">
        <f ca="1">SUM(DY178:DY182)</f>
        <v>0</v>
      </c>
      <c r="DZ177" s="13">
        <f t="shared" si="388"/>
        <v>0</v>
      </c>
      <c r="EA177" s="43">
        <f t="shared" si="326"/>
        <v>0</v>
      </c>
      <c r="EB177" s="13">
        <f ca="1">SUM(EB178:EB182)</f>
        <v>0</v>
      </c>
      <c r="EC177" s="13">
        <f t="shared" si="389"/>
        <v>0</v>
      </c>
      <c r="ED177" s="43">
        <f t="shared" si="327"/>
        <v>0</v>
      </c>
      <c r="EE177" s="13">
        <f ca="1">SUM(EE178:EE182)</f>
        <v>0</v>
      </c>
      <c r="EF177" s="13">
        <f t="shared" si="390"/>
        <v>0</v>
      </c>
      <c r="EG177" s="13">
        <f ca="1">SUM(EG178:EG182)</f>
        <v>0</v>
      </c>
      <c r="EH177" s="43">
        <f t="shared" si="328"/>
        <v>0</v>
      </c>
      <c r="EI177" s="13">
        <f ca="1">SUM(EI178:EI182)</f>
        <v>0</v>
      </c>
      <c r="EJ177" s="13">
        <f t="shared" si="391"/>
        <v>0</v>
      </c>
      <c r="EK177" s="43">
        <f t="shared" si="329"/>
        <v>0</v>
      </c>
      <c r="EL177" s="13">
        <f ca="1">SUM(EL178:EL182)</f>
        <v>0</v>
      </c>
      <c r="EM177" s="13">
        <f t="shared" si="392"/>
        <v>0</v>
      </c>
      <c r="EN177" s="43">
        <f t="shared" si="330"/>
        <v>0</v>
      </c>
      <c r="EO177" s="13">
        <f ca="1">SUM(EO178:EO182)</f>
        <v>0</v>
      </c>
      <c r="EP177" s="13">
        <f t="shared" si="393"/>
        <v>0</v>
      </c>
      <c r="EQ177" s="43">
        <f t="shared" si="331"/>
        <v>0</v>
      </c>
      <c r="ER177" s="13">
        <f ca="1">SUM(ER178:ER182)</f>
        <v>0</v>
      </c>
      <c r="ES177" s="13">
        <f t="shared" si="394"/>
        <v>0</v>
      </c>
      <c r="ET177" s="43">
        <f t="shared" si="332"/>
        <v>0</v>
      </c>
      <c r="EU177" s="13">
        <f ca="1">SUM(EU178:EU182)</f>
        <v>0</v>
      </c>
      <c r="EV177" s="13">
        <f t="shared" si="395"/>
        <v>0</v>
      </c>
      <c r="EW177" s="43">
        <f t="shared" si="333"/>
        <v>0</v>
      </c>
      <c r="EX177" s="13">
        <f ca="1">SUM(EX178:EX182)</f>
        <v>0</v>
      </c>
      <c r="EY177" s="13">
        <f t="shared" si="396"/>
        <v>0</v>
      </c>
      <c r="EZ177" s="43">
        <f t="shared" si="334"/>
        <v>0</v>
      </c>
      <c r="FA177" s="13">
        <f ca="1">SUM(FA178:FA182)</f>
        <v>0</v>
      </c>
      <c r="FB177" s="13">
        <f t="shared" si="397"/>
        <v>0</v>
      </c>
      <c r="FC177" s="43">
        <f t="shared" si="335"/>
        <v>0</v>
      </c>
      <c r="FD177" s="13">
        <f ca="1">SUM(FD178:FD182)</f>
        <v>0</v>
      </c>
      <c r="FE177" s="13">
        <f ca="1">SUM(FE178:FE182)</f>
        <v>0</v>
      </c>
      <c r="FF177" s="13">
        <f t="shared" si="398"/>
        <v>0</v>
      </c>
      <c r="FG177" s="43">
        <f t="shared" si="336"/>
        <v>0</v>
      </c>
      <c r="FH177" s="13">
        <f ca="1">SUM(FH178:FH182)</f>
        <v>0</v>
      </c>
      <c r="FI177" s="13">
        <f t="shared" si="399"/>
        <v>0</v>
      </c>
      <c r="FJ177" s="43">
        <f t="shared" si="337"/>
        <v>0</v>
      </c>
      <c r="FK177" s="13">
        <f ca="1">SUM(FK178:FK182)</f>
        <v>0</v>
      </c>
      <c r="FL177" s="13">
        <f t="shared" si="400"/>
        <v>0</v>
      </c>
      <c r="FM177" s="43">
        <f t="shared" si="338"/>
        <v>0</v>
      </c>
      <c r="FN177" s="13">
        <f ca="1">SUM(FN178:FN182)</f>
        <v>0</v>
      </c>
      <c r="FO177" s="13">
        <f ca="1">SUM(FO178:FO182)</f>
        <v>181398</v>
      </c>
      <c r="FP177" s="13"/>
      <c r="FQ177" s="43"/>
      <c r="FR177" s="13">
        <f ca="1">SUM(FR178:FR182)</f>
        <v>0</v>
      </c>
      <c r="FS177" s="13">
        <f t="shared" si="401"/>
        <v>0</v>
      </c>
      <c r="FT177" s="43">
        <f t="shared" si="339"/>
        <v>0</v>
      </c>
      <c r="FU177" s="13">
        <f ca="1">SUM(FU178:FU182)</f>
        <v>0</v>
      </c>
      <c r="FV177" s="12">
        <f t="shared" si="402"/>
        <v>0</v>
      </c>
      <c r="FW177" s="43">
        <f t="shared" si="340"/>
        <v>0</v>
      </c>
      <c r="FX177" s="13">
        <f ca="1">SUM(FX178:FX182)</f>
        <v>0</v>
      </c>
      <c r="FY177" s="12">
        <f t="shared" si="403"/>
        <v>0</v>
      </c>
      <c r="FZ177" s="43">
        <f t="shared" si="341"/>
        <v>0</v>
      </c>
      <c r="GA177" s="13">
        <f ca="1">SUM(GA178:GA182)</f>
        <v>0</v>
      </c>
      <c r="GB177" s="12">
        <f t="shared" si="404"/>
        <v>0</v>
      </c>
      <c r="GC177" s="43">
        <f t="shared" si="342"/>
        <v>0</v>
      </c>
      <c r="GD177" s="13">
        <f ca="1">SUM(GD178:GD182)</f>
        <v>0</v>
      </c>
      <c r="GE177" s="12">
        <f t="shared" si="405"/>
        <v>0</v>
      </c>
      <c r="GF177" s="43">
        <f t="shared" si="343"/>
        <v>0</v>
      </c>
      <c r="GG177" s="13">
        <f>SUM(GG178:GG182)</f>
        <v>0</v>
      </c>
      <c r="GH177" s="27">
        <f t="shared" si="406"/>
        <v>0</v>
      </c>
      <c r="GI177" s="43">
        <f t="shared" si="345"/>
        <v>0</v>
      </c>
      <c r="GJ177" s="13">
        <f ca="1">SUM(GJ178:GJ182)</f>
        <v>0</v>
      </c>
      <c r="GK177" s="13">
        <f t="shared" si="407"/>
        <v>0</v>
      </c>
      <c r="GL177" s="43">
        <f t="shared" si="346"/>
        <v>0</v>
      </c>
      <c r="GM177" s="13">
        <f ca="1">SUM(GM178:GM182)</f>
        <v>0</v>
      </c>
      <c r="GN177" s="13">
        <f t="shared" si="408"/>
        <v>0</v>
      </c>
      <c r="GO177" s="43">
        <f t="shared" si="347"/>
        <v>0</v>
      </c>
      <c r="GP177" s="13">
        <f ca="1">SUM(GP178:GP182)</f>
        <v>0</v>
      </c>
      <c r="GQ177" s="13"/>
      <c r="GR177" s="40"/>
      <c r="GS177" s="13">
        <f ca="1">SUM(GS178:GS182)</f>
        <v>0</v>
      </c>
      <c r="GT177" s="13">
        <f t="shared" si="409"/>
        <v>0</v>
      </c>
      <c r="GU177" s="43">
        <f t="shared" si="348"/>
        <v>0</v>
      </c>
      <c r="GV177" s="13">
        <f ca="1">SUM(GV178:GV182)</f>
        <v>0</v>
      </c>
      <c r="GW177" s="13">
        <f t="shared" si="410"/>
        <v>0</v>
      </c>
      <c r="GX177" s="56">
        <f t="shared" si="349"/>
        <v>0</v>
      </c>
    </row>
    <row r="178" spans="1:206">
      <c r="A178" s="18">
        <v>501</v>
      </c>
      <c r="B178" s="3" t="s">
        <v>649</v>
      </c>
      <c r="C178" s="3" t="s">
        <v>467</v>
      </c>
      <c r="D178" s="12">
        <f t="shared" si="418"/>
        <v>739152</v>
      </c>
      <c r="E178" s="12">
        <f t="shared" si="419"/>
        <v>739152</v>
      </c>
      <c r="F178" s="13">
        <v>509760</v>
      </c>
      <c r="G178" s="26">
        <f t="shared" si="350"/>
        <v>620072.97980943962</v>
      </c>
      <c r="H178" s="40">
        <f t="shared" si="351"/>
        <v>7.4635283303096205E-3</v>
      </c>
      <c r="I178" s="13">
        <v>0</v>
      </c>
      <c r="J178" s="13">
        <f t="shared" si="352"/>
        <v>0</v>
      </c>
      <c r="K178" s="40">
        <f t="shared" si="288"/>
        <v>0</v>
      </c>
      <c r="L178" s="13">
        <v>229392</v>
      </c>
      <c r="M178" s="13">
        <f t="shared" si="353"/>
        <v>279032.84091424785</v>
      </c>
      <c r="N178" s="40">
        <f t="shared" si="289"/>
        <v>7.4635283303096213E-3</v>
      </c>
      <c r="O178" s="13">
        <f ca="1">'13年1-9支出明细'!I173/9*12</f>
        <v>0</v>
      </c>
      <c r="P178" s="13">
        <v>0</v>
      </c>
      <c r="Q178" s="13">
        <f t="shared" si="354"/>
        <v>0</v>
      </c>
      <c r="R178" s="43">
        <f t="shared" si="290"/>
        <v>0</v>
      </c>
      <c r="S178" s="13">
        <f ca="1">'13年1-9支出明细'!K173/9*12</f>
        <v>0</v>
      </c>
      <c r="T178" s="13">
        <f t="shared" si="355"/>
        <v>0</v>
      </c>
      <c r="U178" s="43">
        <f t="shared" si="291"/>
        <v>0</v>
      </c>
      <c r="V178" s="13">
        <f ca="1">'13年1-9支出明细'!L173/9*12</f>
        <v>0</v>
      </c>
      <c r="W178" s="13">
        <f t="shared" si="356"/>
        <v>0</v>
      </c>
      <c r="X178" s="43">
        <f t="shared" si="292"/>
        <v>0</v>
      </c>
      <c r="Y178" s="13">
        <f ca="1">'13年1-9支出明细'!M173/9*12</f>
        <v>0</v>
      </c>
      <c r="Z178" s="13">
        <f t="shared" si="357"/>
        <v>0</v>
      </c>
      <c r="AA178" s="43">
        <f t="shared" si="293"/>
        <v>0</v>
      </c>
      <c r="AB178" s="13">
        <f ca="1">'13年1-9支出明细'!N173/9*12</f>
        <v>0</v>
      </c>
      <c r="AC178" s="13">
        <f t="shared" si="358"/>
        <v>0</v>
      </c>
      <c r="AD178" s="43">
        <f t="shared" si="294"/>
        <v>0</v>
      </c>
      <c r="AE178" s="13">
        <f ca="1">'13年1-9支出明细'!O173/9*12</f>
        <v>0</v>
      </c>
      <c r="AF178" s="13">
        <f t="shared" si="359"/>
        <v>0</v>
      </c>
      <c r="AG178" s="43">
        <f t="shared" si="295"/>
        <v>0</v>
      </c>
      <c r="AH178" s="13">
        <f ca="1">'13年1-9支出明细'!P173/9*12</f>
        <v>0</v>
      </c>
      <c r="AI178" s="13">
        <f t="shared" si="360"/>
        <v>0</v>
      </c>
      <c r="AJ178" s="43">
        <f t="shared" si="296"/>
        <v>0</v>
      </c>
      <c r="AK178" s="13">
        <f ca="1">'13年1-9支出明细'!Q173/9*12</f>
        <v>0</v>
      </c>
      <c r="AL178" s="13">
        <f t="shared" si="361"/>
        <v>0</v>
      </c>
      <c r="AM178" s="43">
        <f t="shared" si="297"/>
        <v>0</v>
      </c>
      <c r="AN178" s="13">
        <f ca="1">'13年1-9支出明细'!R173/9*12</f>
        <v>0</v>
      </c>
      <c r="AO178" s="13">
        <f t="shared" si="362"/>
        <v>0</v>
      </c>
      <c r="AP178" s="43">
        <f t="shared" si="298"/>
        <v>0</v>
      </c>
      <c r="AQ178" s="13">
        <f ca="1">'13年1-9支出明细'!S173/9*12</f>
        <v>0</v>
      </c>
      <c r="AR178" s="13">
        <f t="shared" si="363"/>
        <v>0</v>
      </c>
      <c r="AS178" s="43">
        <f t="shared" si="299"/>
        <v>0</v>
      </c>
      <c r="AT178" s="12">
        <f t="shared" si="364"/>
        <v>0</v>
      </c>
      <c r="AU178" s="31">
        <f t="shared" si="365"/>
        <v>0</v>
      </c>
      <c r="AV178" s="43">
        <f t="shared" si="300"/>
        <v>0</v>
      </c>
      <c r="AW178" s="13">
        <f ca="1">'13年1-9支出明细'!U173/9*12</f>
        <v>0</v>
      </c>
      <c r="AX178" s="13">
        <f t="shared" si="366"/>
        <v>0</v>
      </c>
      <c r="AY178" s="43">
        <f t="shared" si="301"/>
        <v>0</v>
      </c>
      <c r="AZ178" s="13">
        <f ca="1">'13年1-9支出明细'!V173/9*12</f>
        <v>0</v>
      </c>
      <c r="BA178" s="13">
        <f t="shared" si="367"/>
        <v>0</v>
      </c>
      <c r="BB178" s="43">
        <f t="shared" si="302"/>
        <v>0</v>
      </c>
      <c r="BC178" s="13">
        <f ca="1">'13年1-9支出明细'!W173/9*12</f>
        <v>0</v>
      </c>
      <c r="BD178" s="13">
        <f t="shared" si="368"/>
        <v>0</v>
      </c>
      <c r="BE178" s="43">
        <f t="shared" si="303"/>
        <v>0</v>
      </c>
      <c r="BF178" s="13">
        <f ca="1">'13年1-9支出明细'!X173/9*12</f>
        <v>0</v>
      </c>
      <c r="BG178" s="13">
        <f t="shared" si="369"/>
        <v>0</v>
      </c>
      <c r="BH178" s="43">
        <f t="shared" si="304"/>
        <v>0</v>
      </c>
      <c r="BI178" s="13">
        <f ca="1">'13年1-9支出明细'!Y173/9*12</f>
        <v>0</v>
      </c>
      <c r="BJ178" s="13">
        <f t="shared" si="370"/>
        <v>0</v>
      </c>
      <c r="BK178" s="43">
        <f t="shared" si="305"/>
        <v>0</v>
      </c>
      <c r="BL178" s="13">
        <f ca="1">'13年1-9支出明细'!Z173/9*12</f>
        <v>0</v>
      </c>
      <c r="BM178" s="13">
        <f ca="1">Sheet2!EP172+Sheet2!V172</f>
        <v>0</v>
      </c>
      <c r="BN178" s="13">
        <f t="shared" si="371"/>
        <v>0</v>
      </c>
      <c r="BO178" s="43">
        <f t="shared" si="306"/>
        <v>0</v>
      </c>
      <c r="BP178" s="13">
        <f ca="1">'13年1-9支出明细'!AB173/9*12</f>
        <v>0</v>
      </c>
      <c r="BQ178" s="13">
        <f t="shared" si="372"/>
        <v>0</v>
      </c>
      <c r="BR178" s="43">
        <f t="shared" si="307"/>
        <v>0</v>
      </c>
      <c r="BS178" s="13">
        <f ca="1">'13年1-9支出明细'!AC173/9*12</f>
        <v>0</v>
      </c>
      <c r="BT178" s="13">
        <f t="shared" si="373"/>
        <v>0</v>
      </c>
      <c r="BU178" s="43">
        <f t="shared" si="308"/>
        <v>0</v>
      </c>
      <c r="BV178" s="12">
        <f t="shared" si="411"/>
        <v>0</v>
      </c>
      <c r="BW178" s="30">
        <f t="shared" si="374"/>
        <v>0</v>
      </c>
      <c r="BX178" s="43">
        <f t="shared" si="309"/>
        <v>0</v>
      </c>
      <c r="BY178" s="13">
        <f ca="1">'13年1-9支出明细'!AE173/9*12</f>
        <v>0</v>
      </c>
      <c r="BZ178" s="13">
        <f t="shared" si="375"/>
        <v>0</v>
      </c>
      <c r="CA178" s="43">
        <f t="shared" si="310"/>
        <v>0</v>
      </c>
      <c r="CB178" s="13">
        <f ca="1">'13年1-9支出明细'!AF173/9*12</f>
        <v>0</v>
      </c>
      <c r="CC178" s="13">
        <f ca="1">Sheet2!BP172+Sheet2!ET172</f>
        <v>0</v>
      </c>
      <c r="CD178" s="13">
        <f t="shared" si="376"/>
        <v>0</v>
      </c>
      <c r="CE178" s="43">
        <f t="shared" si="311"/>
        <v>0</v>
      </c>
      <c r="CF178" s="12">
        <f t="shared" ref="CF178:CF188" si="421">CI178+CL178+CO178+CR178+CU178+CX178++DB178+DE178+DH178+DL178+DV178+DY178+EI178+EL178+EO178+ER178+EU178+EX178+FA178+FD178+FE178+FH178+FK178+FN178+FR178</f>
        <v>0</v>
      </c>
      <c r="CG178" s="30">
        <f t="shared" si="377"/>
        <v>0</v>
      </c>
      <c r="CH178" s="43">
        <f t="shared" si="313"/>
        <v>0</v>
      </c>
      <c r="CI178" s="13">
        <f ca="1">'13年1-9支出明细'!AI173/9*12</f>
        <v>0</v>
      </c>
      <c r="CJ178" s="13">
        <f t="shared" si="378"/>
        <v>0</v>
      </c>
      <c r="CK178" s="43">
        <f t="shared" si="314"/>
        <v>0</v>
      </c>
      <c r="CL178" s="13">
        <f ca="1">'13年1-9支出明细'!AJ173/9*12</f>
        <v>0</v>
      </c>
      <c r="CM178" s="13">
        <f t="shared" si="379"/>
        <v>0</v>
      </c>
      <c r="CN178" s="43">
        <f t="shared" si="315"/>
        <v>0</v>
      </c>
      <c r="CO178" s="13">
        <f ca="1">'13年1-9支出明细'!AK173/9*12</f>
        <v>0</v>
      </c>
      <c r="CP178" s="13">
        <f t="shared" si="380"/>
        <v>0</v>
      </c>
      <c r="CQ178" s="43">
        <f t="shared" si="316"/>
        <v>0</v>
      </c>
      <c r="CR178" s="13">
        <f ca="1">'13年1-9支出明细'!AL173/9*12</f>
        <v>0</v>
      </c>
      <c r="CS178" s="13">
        <f t="shared" si="381"/>
        <v>0</v>
      </c>
      <c r="CT178" s="43">
        <f t="shared" si="317"/>
        <v>0</v>
      </c>
      <c r="CU178" s="13">
        <f ca="1">'13年1-9支出明细'!AM173/9*12</f>
        <v>0</v>
      </c>
      <c r="CV178" s="13">
        <f t="shared" si="382"/>
        <v>0</v>
      </c>
      <c r="CW178" s="43">
        <f t="shared" si="318"/>
        <v>0</v>
      </c>
      <c r="CX178" s="13">
        <f ca="1">'13年1-9支出明细'!AN173/9*12</f>
        <v>0</v>
      </c>
      <c r="CY178" s="13">
        <f t="shared" si="383"/>
        <v>0</v>
      </c>
      <c r="CZ178" s="14">
        <f t="shared" ref="CZ178:CZ188" si="422">DB178+DE178+DH178+DI178</f>
        <v>0</v>
      </c>
      <c r="DA178" s="43">
        <f t="shared" si="320"/>
        <v>0</v>
      </c>
      <c r="DB178" s="13">
        <f ca="1">'13年1-9支出明细'!AP173/9*12</f>
        <v>0</v>
      </c>
      <c r="DC178" s="13">
        <f t="shared" si="384"/>
        <v>0</v>
      </c>
      <c r="DD178" s="43">
        <f t="shared" si="321"/>
        <v>0</v>
      </c>
      <c r="DE178" s="13">
        <f ca="1">'13年1-9支出明细'!AQ173/9*12</f>
        <v>0</v>
      </c>
      <c r="DF178" s="13">
        <f t="shared" si="385"/>
        <v>0</v>
      </c>
      <c r="DG178" s="43">
        <f t="shared" si="322"/>
        <v>0</v>
      </c>
      <c r="DH178" s="13">
        <f ca="1">'13年1-9支出明细'!AR173/9*12</f>
        <v>0</v>
      </c>
      <c r="DI178" s="13">
        <f ca="1">Sheet2!DK172+Sheet2!AH172</f>
        <v>0</v>
      </c>
      <c r="DJ178" s="13"/>
      <c r="DK178" s="43">
        <f t="shared" si="323"/>
        <v>0</v>
      </c>
      <c r="DL178" s="13">
        <f ca="1">'13年1-9支出明细'!AT173/9*12</f>
        <v>0</v>
      </c>
      <c r="DM178" s="13">
        <f t="shared" si="386"/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43">
        <f t="shared" si="324"/>
        <v>0</v>
      </c>
      <c r="DV178" s="13">
        <f ca="1">'13年1-9支出明细'!BB173/9*12</f>
        <v>0</v>
      </c>
      <c r="DW178" s="13">
        <f t="shared" si="387"/>
        <v>0</v>
      </c>
      <c r="DX178" s="43">
        <f t="shared" si="325"/>
        <v>0</v>
      </c>
      <c r="DY178" s="13">
        <f ca="1">'13年1-9支出明细'!BC173/9*12</f>
        <v>0</v>
      </c>
      <c r="DZ178" s="13">
        <f t="shared" si="388"/>
        <v>0</v>
      </c>
      <c r="EA178" s="43">
        <f t="shared" si="326"/>
        <v>0</v>
      </c>
      <c r="EB178" s="13">
        <f ca="1">'13年1-9支出明细'!BD173/9*12</f>
        <v>0</v>
      </c>
      <c r="EC178" s="13">
        <f t="shared" si="389"/>
        <v>0</v>
      </c>
      <c r="ED178" s="43">
        <f t="shared" si="327"/>
        <v>0</v>
      </c>
      <c r="EE178" s="13">
        <f ca="1">'13年1-9支出明细'!BE173/9*12</f>
        <v>0</v>
      </c>
      <c r="EF178" s="13">
        <f t="shared" si="390"/>
        <v>0</v>
      </c>
      <c r="EG178" s="13">
        <v>0</v>
      </c>
      <c r="EH178" s="43">
        <f t="shared" si="328"/>
        <v>0</v>
      </c>
      <c r="EI178" s="13">
        <f ca="1">'13年1-9支出明细'!BG173/9*12</f>
        <v>0</v>
      </c>
      <c r="EJ178" s="13">
        <f t="shared" si="391"/>
        <v>0</v>
      </c>
      <c r="EK178" s="43">
        <f t="shared" si="329"/>
        <v>0</v>
      </c>
      <c r="EL178" s="13">
        <f ca="1">'13年1-9支出明细'!BH173/9*12</f>
        <v>0</v>
      </c>
      <c r="EM178" s="13">
        <f t="shared" si="392"/>
        <v>0</v>
      </c>
      <c r="EN178" s="43">
        <f t="shared" si="330"/>
        <v>0</v>
      </c>
      <c r="EO178" s="13">
        <f ca="1">'13年1-9支出明细'!BI173/9*12</f>
        <v>0</v>
      </c>
      <c r="EP178" s="13">
        <f t="shared" si="393"/>
        <v>0</v>
      </c>
      <c r="EQ178" s="43">
        <f t="shared" si="331"/>
        <v>0</v>
      </c>
      <c r="ER178" s="13">
        <f ca="1">'13年1-9支出明细'!BJ173/9*12</f>
        <v>0</v>
      </c>
      <c r="ES178" s="13">
        <f t="shared" si="394"/>
        <v>0</v>
      </c>
      <c r="ET178" s="43">
        <f t="shared" si="332"/>
        <v>0</v>
      </c>
      <c r="EU178" s="13">
        <f ca="1">'13年1-9支出明细'!BK173/9*12</f>
        <v>0</v>
      </c>
      <c r="EV178" s="13">
        <f t="shared" si="395"/>
        <v>0</v>
      </c>
      <c r="EW178" s="43">
        <f t="shared" si="333"/>
        <v>0</v>
      </c>
      <c r="EX178" s="13">
        <f ca="1">'13年1-9支出明细'!BL173/9*12</f>
        <v>0</v>
      </c>
      <c r="EY178" s="13">
        <f t="shared" si="396"/>
        <v>0</v>
      </c>
      <c r="EZ178" s="43">
        <f t="shared" si="334"/>
        <v>0</v>
      </c>
      <c r="FA178" s="13">
        <f ca="1">'13年1-9支出明细'!BM173/9*12</f>
        <v>0</v>
      </c>
      <c r="FB178" s="13">
        <f t="shared" si="397"/>
        <v>0</v>
      </c>
      <c r="FC178" s="43">
        <f t="shared" si="335"/>
        <v>0</v>
      </c>
      <c r="FD178" s="13">
        <f ca="1">'13年1-9支出明细'!BN173/9*12</f>
        <v>0</v>
      </c>
      <c r="FE178" s="13">
        <f ca="1">Sheet2!EX172+Sheet2!BF172</f>
        <v>0</v>
      </c>
      <c r="FF178" s="13">
        <f t="shared" si="398"/>
        <v>0</v>
      </c>
      <c r="FG178" s="43">
        <f t="shared" si="336"/>
        <v>0</v>
      </c>
      <c r="FH178" s="13">
        <f ca="1">'13年1-9支出明细'!BP173/9*12</f>
        <v>0</v>
      </c>
      <c r="FI178" s="13">
        <f t="shared" si="399"/>
        <v>0</v>
      </c>
      <c r="FJ178" s="43">
        <f t="shared" si="337"/>
        <v>0</v>
      </c>
      <c r="FK178" s="13">
        <f ca="1">'13年1-9支出明细'!BQ173/9*12</f>
        <v>0</v>
      </c>
      <c r="FL178" s="13">
        <f t="shared" si="400"/>
        <v>0</v>
      </c>
      <c r="FM178" s="43">
        <f t="shared" si="338"/>
        <v>0</v>
      </c>
      <c r="FN178" s="13">
        <f ca="1">'13年1-9支出明细'!BR173/9*12</f>
        <v>0</v>
      </c>
      <c r="FO178" s="13">
        <f ca="1">Sheet2!FC88+Sheet2!BJ88</f>
        <v>0</v>
      </c>
      <c r="FP178" s="13"/>
      <c r="FQ178" s="43"/>
      <c r="FR178" s="13">
        <f ca="1">'13年1-9支出明细'!BT173/9*12</f>
        <v>0</v>
      </c>
      <c r="FS178" s="13">
        <f t="shared" si="401"/>
        <v>0</v>
      </c>
      <c r="FT178" s="43">
        <f t="shared" si="339"/>
        <v>0</v>
      </c>
      <c r="FU178" s="12">
        <f ca="1">'13年1-9支出明细'!BU173/9*12</f>
        <v>0</v>
      </c>
      <c r="FV178" s="12">
        <f t="shared" si="402"/>
        <v>0</v>
      </c>
      <c r="FW178" s="43">
        <f t="shared" si="340"/>
        <v>0</v>
      </c>
      <c r="FX178" s="12">
        <f ca="1">'13年1-9支出明细'!BV173/9*12</f>
        <v>0</v>
      </c>
      <c r="FY178" s="12">
        <f t="shared" si="403"/>
        <v>0</v>
      </c>
      <c r="FZ178" s="43">
        <f t="shared" si="341"/>
        <v>0</v>
      </c>
      <c r="GA178" s="12">
        <f ca="1">'13年1-9支出明细'!BW173/9*12</f>
        <v>0</v>
      </c>
      <c r="GB178" s="12">
        <f t="shared" si="404"/>
        <v>0</v>
      </c>
      <c r="GC178" s="43">
        <f t="shared" si="342"/>
        <v>0</v>
      </c>
      <c r="GD178" s="12">
        <f ca="1">'13年1-9支出明细'!BX173/9*12</f>
        <v>0</v>
      </c>
      <c r="GE178" s="12">
        <f t="shared" si="405"/>
        <v>0</v>
      </c>
      <c r="GF178" s="43">
        <f t="shared" si="343"/>
        <v>0</v>
      </c>
      <c r="GG178" s="27">
        <f t="shared" ref="GG178:GG188" si="423">GJ178+GM178+GP178+GS178+GV178</f>
        <v>0</v>
      </c>
      <c r="GH178" s="27">
        <f t="shared" si="406"/>
        <v>0</v>
      </c>
      <c r="GI178" s="43">
        <f t="shared" si="345"/>
        <v>0</v>
      </c>
      <c r="GJ178" s="13">
        <f ca="1">'13年1-9支出明细'!BZ173/9*12</f>
        <v>0</v>
      </c>
      <c r="GK178" s="13">
        <f t="shared" si="407"/>
        <v>0</v>
      </c>
      <c r="GL178" s="43">
        <f t="shared" si="346"/>
        <v>0</v>
      </c>
      <c r="GM178" s="13">
        <f ca="1">'13年1-9支出明细'!CA173/9*12</f>
        <v>0</v>
      </c>
      <c r="GN178" s="13">
        <f t="shared" si="408"/>
        <v>0</v>
      </c>
      <c r="GO178" s="43">
        <f t="shared" si="347"/>
        <v>0</v>
      </c>
      <c r="GP178" s="13">
        <f ca="1">'13年1-9支出明细'!CB173/9*12</f>
        <v>0</v>
      </c>
      <c r="GQ178" s="13"/>
      <c r="GR178" s="40"/>
      <c r="GS178" s="13">
        <f ca="1">'13年1-9支出明细'!CC173/9*12</f>
        <v>0</v>
      </c>
      <c r="GT178" s="13">
        <f t="shared" si="409"/>
        <v>0</v>
      </c>
      <c r="GU178" s="43">
        <f t="shared" si="348"/>
        <v>0</v>
      </c>
      <c r="GV178" s="13">
        <f ca="1">'13年1-9支出明细'!CD173/9*12</f>
        <v>0</v>
      </c>
      <c r="GW178" s="13">
        <f t="shared" si="410"/>
        <v>0</v>
      </c>
      <c r="GX178" s="56">
        <f t="shared" si="349"/>
        <v>0</v>
      </c>
    </row>
    <row r="179" spans="1:206">
      <c r="A179" s="18">
        <v>502</v>
      </c>
      <c r="B179" s="3" t="s">
        <v>650</v>
      </c>
      <c r="C179" s="3" t="s">
        <v>468</v>
      </c>
      <c r="D179" s="12">
        <f t="shared" si="418"/>
        <v>168919.2</v>
      </c>
      <c r="E179" s="12">
        <f t="shared" si="419"/>
        <v>168919.2</v>
      </c>
      <c r="F179" s="13">
        <v>116496</v>
      </c>
      <c r="G179" s="26">
        <f t="shared" si="350"/>
        <v>141705.94369091431</v>
      </c>
      <c r="H179" s="40">
        <f t="shared" si="351"/>
        <v>1.7056481410227353E-3</v>
      </c>
      <c r="I179" s="13">
        <v>0</v>
      </c>
      <c r="J179" s="13">
        <f t="shared" si="352"/>
        <v>0</v>
      </c>
      <c r="K179" s="40">
        <f t="shared" si="288"/>
        <v>0</v>
      </c>
      <c r="L179" s="13">
        <v>52423.199999999997</v>
      </c>
      <c r="M179" s="13">
        <f t="shared" si="353"/>
        <v>63767.674660911442</v>
      </c>
      <c r="N179" s="40">
        <f t="shared" si="289"/>
        <v>1.7056481410227355E-3</v>
      </c>
      <c r="O179" s="13">
        <f ca="1">'13年1-9支出明细'!I174/9*12</f>
        <v>0</v>
      </c>
      <c r="P179" s="13">
        <v>0</v>
      </c>
      <c r="Q179" s="13">
        <f t="shared" si="354"/>
        <v>0</v>
      </c>
      <c r="R179" s="43">
        <f t="shared" si="290"/>
        <v>0</v>
      </c>
      <c r="S179" s="13">
        <f ca="1">'13年1-9支出明细'!K174/9*12</f>
        <v>0</v>
      </c>
      <c r="T179" s="13">
        <f t="shared" si="355"/>
        <v>0</v>
      </c>
      <c r="U179" s="43">
        <f t="shared" si="291"/>
        <v>0</v>
      </c>
      <c r="V179" s="13">
        <f ca="1">'13年1-9支出明细'!L174/9*12</f>
        <v>0</v>
      </c>
      <c r="W179" s="13">
        <f t="shared" si="356"/>
        <v>0</v>
      </c>
      <c r="X179" s="43">
        <f t="shared" si="292"/>
        <v>0</v>
      </c>
      <c r="Y179" s="13">
        <f ca="1">'13年1-9支出明细'!M174/9*12</f>
        <v>0</v>
      </c>
      <c r="Z179" s="13">
        <f t="shared" si="357"/>
        <v>0</v>
      </c>
      <c r="AA179" s="43">
        <f t="shared" si="293"/>
        <v>0</v>
      </c>
      <c r="AB179" s="13">
        <f ca="1">'13年1-9支出明细'!N174/9*12</f>
        <v>0</v>
      </c>
      <c r="AC179" s="13">
        <f t="shared" si="358"/>
        <v>0</v>
      </c>
      <c r="AD179" s="43">
        <f t="shared" si="294"/>
        <v>0</v>
      </c>
      <c r="AE179" s="13">
        <f ca="1">'13年1-9支出明细'!O174/9*12</f>
        <v>0</v>
      </c>
      <c r="AF179" s="13">
        <f t="shared" si="359"/>
        <v>0</v>
      </c>
      <c r="AG179" s="43">
        <f t="shared" si="295"/>
        <v>0</v>
      </c>
      <c r="AH179" s="13">
        <f ca="1">'13年1-9支出明细'!P174/9*12</f>
        <v>0</v>
      </c>
      <c r="AI179" s="13">
        <f t="shared" si="360"/>
        <v>0</v>
      </c>
      <c r="AJ179" s="43">
        <f t="shared" si="296"/>
        <v>0</v>
      </c>
      <c r="AK179" s="13">
        <f ca="1">'13年1-9支出明细'!Q174/9*12</f>
        <v>0</v>
      </c>
      <c r="AL179" s="13">
        <f t="shared" si="361"/>
        <v>0</v>
      </c>
      <c r="AM179" s="43">
        <f t="shared" si="297"/>
        <v>0</v>
      </c>
      <c r="AN179" s="13">
        <f ca="1">'13年1-9支出明细'!R174/9*12</f>
        <v>0</v>
      </c>
      <c r="AO179" s="13">
        <f t="shared" si="362"/>
        <v>0</v>
      </c>
      <c r="AP179" s="43">
        <f t="shared" si="298"/>
        <v>0</v>
      </c>
      <c r="AQ179" s="13">
        <f ca="1">'13年1-9支出明细'!S174/9*12</f>
        <v>0</v>
      </c>
      <c r="AR179" s="13">
        <f t="shared" si="363"/>
        <v>0</v>
      </c>
      <c r="AS179" s="43">
        <f t="shared" si="299"/>
        <v>0</v>
      </c>
      <c r="AT179" s="12">
        <f t="shared" si="364"/>
        <v>0</v>
      </c>
      <c r="AU179" s="31">
        <f t="shared" si="365"/>
        <v>0</v>
      </c>
      <c r="AV179" s="43">
        <f t="shared" si="300"/>
        <v>0</v>
      </c>
      <c r="AW179" s="13">
        <f ca="1">'13年1-9支出明细'!U174/9*12</f>
        <v>0</v>
      </c>
      <c r="AX179" s="13">
        <f t="shared" si="366"/>
        <v>0</v>
      </c>
      <c r="AY179" s="43">
        <f t="shared" si="301"/>
        <v>0</v>
      </c>
      <c r="AZ179" s="13">
        <f ca="1">'13年1-9支出明细'!V174/9*12</f>
        <v>0</v>
      </c>
      <c r="BA179" s="13">
        <f t="shared" si="367"/>
        <v>0</v>
      </c>
      <c r="BB179" s="43">
        <f t="shared" si="302"/>
        <v>0</v>
      </c>
      <c r="BC179" s="13">
        <f ca="1">'13年1-9支出明细'!W174/9*12</f>
        <v>0</v>
      </c>
      <c r="BD179" s="13">
        <f t="shared" si="368"/>
        <v>0</v>
      </c>
      <c r="BE179" s="43">
        <f t="shared" si="303"/>
        <v>0</v>
      </c>
      <c r="BF179" s="13">
        <f ca="1">'13年1-9支出明细'!X174/9*12</f>
        <v>0</v>
      </c>
      <c r="BG179" s="13">
        <f t="shared" si="369"/>
        <v>0</v>
      </c>
      <c r="BH179" s="43">
        <f t="shared" si="304"/>
        <v>0</v>
      </c>
      <c r="BI179" s="13">
        <f ca="1">'13年1-9支出明细'!Y174/9*12</f>
        <v>0</v>
      </c>
      <c r="BJ179" s="13">
        <f t="shared" si="370"/>
        <v>0</v>
      </c>
      <c r="BK179" s="43">
        <f t="shared" si="305"/>
        <v>0</v>
      </c>
      <c r="BL179" s="13">
        <f ca="1">'13年1-9支出明细'!Z174/9*12</f>
        <v>0</v>
      </c>
      <c r="BM179" s="13">
        <f ca="1">Sheet2!EP173+Sheet2!V173</f>
        <v>0</v>
      </c>
      <c r="BN179" s="13">
        <f t="shared" si="371"/>
        <v>0</v>
      </c>
      <c r="BO179" s="43">
        <f t="shared" si="306"/>
        <v>0</v>
      </c>
      <c r="BP179" s="13">
        <f ca="1">'13年1-9支出明细'!AB174/9*12</f>
        <v>0</v>
      </c>
      <c r="BQ179" s="13">
        <f t="shared" si="372"/>
        <v>0</v>
      </c>
      <c r="BR179" s="43">
        <f t="shared" si="307"/>
        <v>0</v>
      </c>
      <c r="BS179" s="13">
        <f ca="1">'13年1-9支出明细'!AC174/9*12</f>
        <v>0</v>
      </c>
      <c r="BT179" s="13">
        <f t="shared" si="373"/>
        <v>0</v>
      </c>
      <c r="BU179" s="43">
        <f t="shared" si="308"/>
        <v>0</v>
      </c>
      <c r="BV179" s="12">
        <f t="shared" si="411"/>
        <v>0</v>
      </c>
      <c r="BW179" s="30">
        <f t="shared" si="374"/>
        <v>0</v>
      </c>
      <c r="BX179" s="43">
        <f t="shared" si="309"/>
        <v>0</v>
      </c>
      <c r="BY179" s="13">
        <f ca="1">'13年1-9支出明细'!AE174/9*12</f>
        <v>0</v>
      </c>
      <c r="BZ179" s="13">
        <f t="shared" si="375"/>
        <v>0</v>
      </c>
      <c r="CA179" s="43">
        <f t="shared" si="310"/>
        <v>0</v>
      </c>
      <c r="CB179" s="13">
        <f ca="1">'13年1-9支出明细'!AF174/9*12</f>
        <v>0</v>
      </c>
      <c r="CC179" s="13">
        <f ca="1">Sheet2!BP173+Sheet2!ET173</f>
        <v>0</v>
      </c>
      <c r="CD179" s="13">
        <f t="shared" si="376"/>
        <v>0</v>
      </c>
      <c r="CE179" s="43">
        <f t="shared" si="311"/>
        <v>0</v>
      </c>
      <c r="CF179" s="12">
        <f t="shared" si="421"/>
        <v>0</v>
      </c>
      <c r="CG179" s="30">
        <f t="shared" si="377"/>
        <v>0</v>
      </c>
      <c r="CH179" s="43">
        <f t="shared" si="313"/>
        <v>0</v>
      </c>
      <c r="CI179" s="13">
        <f ca="1">'13年1-9支出明细'!AI174/9*12</f>
        <v>0</v>
      </c>
      <c r="CJ179" s="13">
        <f t="shared" si="378"/>
        <v>0</v>
      </c>
      <c r="CK179" s="43">
        <f t="shared" si="314"/>
        <v>0</v>
      </c>
      <c r="CL179" s="13">
        <f ca="1">'13年1-9支出明细'!AJ174/9*12</f>
        <v>0</v>
      </c>
      <c r="CM179" s="13">
        <f t="shared" si="379"/>
        <v>0</v>
      </c>
      <c r="CN179" s="43">
        <f t="shared" si="315"/>
        <v>0</v>
      </c>
      <c r="CO179" s="13">
        <f ca="1">'13年1-9支出明细'!AK174/9*12</f>
        <v>0</v>
      </c>
      <c r="CP179" s="13">
        <f t="shared" si="380"/>
        <v>0</v>
      </c>
      <c r="CQ179" s="43">
        <f t="shared" si="316"/>
        <v>0</v>
      </c>
      <c r="CR179" s="13">
        <f ca="1">'13年1-9支出明细'!AL174/9*12</f>
        <v>0</v>
      </c>
      <c r="CS179" s="13">
        <f t="shared" si="381"/>
        <v>0</v>
      </c>
      <c r="CT179" s="43">
        <f t="shared" si="317"/>
        <v>0</v>
      </c>
      <c r="CU179" s="13">
        <f ca="1">'13年1-9支出明细'!AM174/9*12</f>
        <v>0</v>
      </c>
      <c r="CV179" s="13">
        <f t="shared" si="382"/>
        <v>0</v>
      </c>
      <c r="CW179" s="43">
        <f t="shared" si="318"/>
        <v>0</v>
      </c>
      <c r="CX179" s="13">
        <f ca="1">'13年1-9支出明细'!AN174/9*12</f>
        <v>0</v>
      </c>
      <c r="CY179" s="13">
        <f t="shared" si="383"/>
        <v>0</v>
      </c>
      <c r="CZ179" s="14">
        <f t="shared" si="422"/>
        <v>0</v>
      </c>
      <c r="DA179" s="43">
        <f t="shared" si="320"/>
        <v>0</v>
      </c>
      <c r="DB179" s="13">
        <f ca="1">'13年1-9支出明细'!AP174/9*12</f>
        <v>0</v>
      </c>
      <c r="DC179" s="13">
        <f t="shared" si="384"/>
        <v>0</v>
      </c>
      <c r="DD179" s="43">
        <f t="shared" si="321"/>
        <v>0</v>
      </c>
      <c r="DE179" s="13">
        <f ca="1">'13年1-9支出明细'!AQ174/9*12</f>
        <v>0</v>
      </c>
      <c r="DF179" s="13">
        <f t="shared" si="385"/>
        <v>0</v>
      </c>
      <c r="DG179" s="43">
        <f t="shared" si="322"/>
        <v>0</v>
      </c>
      <c r="DH179" s="13">
        <f ca="1">'13年1-9支出明细'!AR174/9*12</f>
        <v>0</v>
      </c>
      <c r="DI179" s="13">
        <f ca="1">Sheet2!DK173+Sheet2!AH173</f>
        <v>0</v>
      </c>
      <c r="DJ179" s="13"/>
      <c r="DK179" s="43">
        <f t="shared" si="323"/>
        <v>0</v>
      </c>
      <c r="DL179" s="13">
        <f ca="1">'13年1-9支出明细'!AT174/9*12</f>
        <v>0</v>
      </c>
      <c r="DM179" s="13">
        <f t="shared" si="386"/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43">
        <f t="shared" si="324"/>
        <v>0</v>
      </c>
      <c r="DV179" s="13">
        <f ca="1">'13年1-9支出明细'!BB174/9*12</f>
        <v>0</v>
      </c>
      <c r="DW179" s="13">
        <f t="shared" si="387"/>
        <v>0</v>
      </c>
      <c r="DX179" s="43">
        <f t="shared" si="325"/>
        <v>0</v>
      </c>
      <c r="DY179" s="13">
        <f ca="1">'13年1-9支出明细'!BC174/9*12</f>
        <v>0</v>
      </c>
      <c r="DZ179" s="13">
        <f t="shared" si="388"/>
        <v>0</v>
      </c>
      <c r="EA179" s="43">
        <f t="shared" si="326"/>
        <v>0</v>
      </c>
      <c r="EB179" s="13">
        <f ca="1">'13年1-9支出明细'!BD174/9*12</f>
        <v>0</v>
      </c>
      <c r="EC179" s="13">
        <f t="shared" si="389"/>
        <v>0</v>
      </c>
      <c r="ED179" s="43">
        <f t="shared" si="327"/>
        <v>0</v>
      </c>
      <c r="EE179" s="13">
        <f ca="1">'13年1-9支出明细'!BE174/9*12</f>
        <v>0</v>
      </c>
      <c r="EF179" s="13">
        <f t="shared" si="390"/>
        <v>0</v>
      </c>
      <c r="EG179" s="13">
        <v>0</v>
      </c>
      <c r="EH179" s="43">
        <f t="shared" si="328"/>
        <v>0</v>
      </c>
      <c r="EI179" s="13">
        <f ca="1">'13年1-9支出明细'!BG174/9*12</f>
        <v>0</v>
      </c>
      <c r="EJ179" s="13">
        <f t="shared" si="391"/>
        <v>0</v>
      </c>
      <c r="EK179" s="43">
        <f t="shared" si="329"/>
        <v>0</v>
      </c>
      <c r="EL179" s="13">
        <f ca="1">'13年1-9支出明细'!BH174/9*12</f>
        <v>0</v>
      </c>
      <c r="EM179" s="13">
        <f t="shared" si="392"/>
        <v>0</v>
      </c>
      <c r="EN179" s="43">
        <f t="shared" si="330"/>
        <v>0</v>
      </c>
      <c r="EO179" s="13">
        <f ca="1">'13年1-9支出明细'!BI174/9*12</f>
        <v>0</v>
      </c>
      <c r="EP179" s="13">
        <f t="shared" si="393"/>
        <v>0</v>
      </c>
      <c r="EQ179" s="43">
        <f t="shared" si="331"/>
        <v>0</v>
      </c>
      <c r="ER179" s="13">
        <f ca="1">'13年1-9支出明细'!BJ174/9*12</f>
        <v>0</v>
      </c>
      <c r="ES179" s="13">
        <f t="shared" si="394"/>
        <v>0</v>
      </c>
      <c r="ET179" s="43">
        <f t="shared" si="332"/>
        <v>0</v>
      </c>
      <c r="EU179" s="13">
        <f ca="1">'13年1-9支出明细'!BK174/9*12</f>
        <v>0</v>
      </c>
      <c r="EV179" s="13">
        <f t="shared" si="395"/>
        <v>0</v>
      </c>
      <c r="EW179" s="43">
        <f t="shared" si="333"/>
        <v>0</v>
      </c>
      <c r="EX179" s="13">
        <f ca="1">'13年1-9支出明细'!BL174/9*12</f>
        <v>0</v>
      </c>
      <c r="EY179" s="13">
        <f t="shared" si="396"/>
        <v>0</v>
      </c>
      <c r="EZ179" s="43">
        <f t="shared" si="334"/>
        <v>0</v>
      </c>
      <c r="FA179" s="13">
        <f ca="1">'13年1-9支出明细'!BM174/9*12</f>
        <v>0</v>
      </c>
      <c r="FB179" s="13">
        <f t="shared" si="397"/>
        <v>0</v>
      </c>
      <c r="FC179" s="43">
        <f t="shared" si="335"/>
        <v>0</v>
      </c>
      <c r="FD179" s="13">
        <f ca="1">'13年1-9支出明细'!BN174/9*12</f>
        <v>0</v>
      </c>
      <c r="FE179" s="13">
        <f ca="1">Sheet2!EX173+Sheet2!BF173</f>
        <v>0</v>
      </c>
      <c r="FF179" s="13">
        <f t="shared" si="398"/>
        <v>0</v>
      </c>
      <c r="FG179" s="43">
        <f t="shared" si="336"/>
        <v>0</v>
      </c>
      <c r="FH179" s="13">
        <f ca="1">'13年1-9支出明细'!BP174/9*12</f>
        <v>0</v>
      </c>
      <c r="FI179" s="13">
        <f t="shared" si="399"/>
        <v>0</v>
      </c>
      <c r="FJ179" s="43">
        <f t="shared" si="337"/>
        <v>0</v>
      </c>
      <c r="FK179" s="13">
        <f ca="1">'13年1-9支出明细'!BQ174/9*12</f>
        <v>0</v>
      </c>
      <c r="FL179" s="13">
        <f t="shared" si="400"/>
        <v>0</v>
      </c>
      <c r="FM179" s="43">
        <f t="shared" si="338"/>
        <v>0</v>
      </c>
      <c r="FN179" s="13">
        <f ca="1">'13年1-9支出明细'!BR174/9*12</f>
        <v>0</v>
      </c>
      <c r="FO179" s="13">
        <f ca="1">Sheet2!FC89+Sheet2!BJ89</f>
        <v>0</v>
      </c>
      <c r="FP179" s="13"/>
      <c r="FQ179" s="43"/>
      <c r="FR179" s="13">
        <f ca="1">'13年1-9支出明细'!BT174/9*12</f>
        <v>0</v>
      </c>
      <c r="FS179" s="13">
        <f t="shared" si="401"/>
        <v>0</v>
      </c>
      <c r="FT179" s="43">
        <f t="shared" si="339"/>
        <v>0</v>
      </c>
      <c r="FU179" s="12">
        <f ca="1">'13年1-9支出明细'!BU174/9*12</f>
        <v>0</v>
      </c>
      <c r="FV179" s="12">
        <f t="shared" si="402"/>
        <v>0</v>
      </c>
      <c r="FW179" s="43">
        <f t="shared" si="340"/>
        <v>0</v>
      </c>
      <c r="FX179" s="12">
        <f ca="1">'13年1-9支出明细'!BV174/9*12</f>
        <v>0</v>
      </c>
      <c r="FY179" s="12">
        <f t="shared" si="403"/>
        <v>0</v>
      </c>
      <c r="FZ179" s="43">
        <f t="shared" si="341"/>
        <v>0</v>
      </c>
      <c r="GA179" s="12">
        <f ca="1">'13年1-9支出明细'!BW174/9*12</f>
        <v>0</v>
      </c>
      <c r="GB179" s="12">
        <f t="shared" si="404"/>
        <v>0</v>
      </c>
      <c r="GC179" s="43">
        <f t="shared" si="342"/>
        <v>0</v>
      </c>
      <c r="GD179" s="12">
        <f ca="1">'13年1-9支出明细'!BX174/9*12</f>
        <v>0</v>
      </c>
      <c r="GE179" s="12">
        <f t="shared" si="405"/>
        <v>0</v>
      </c>
      <c r="GF179" s="43">
        <f t="shared" si="343"/>
        <v>0</v>
      </c>
      <c r="GG179" s="27">
        <f t="shared" si="423"/>
        <v>0</v>
      </c>
      <c r="GH179" s="27">
        <f t="shared" si="406"/>
        <v>0</v>
      </c>
      <c r="GI179" s="43">
        <f t="shared" si="345"/>
        <v>0</v>
      </c>
      <c r="GJ179" s="13">
        <f ca="1">'13年1-9支出明细'!BZ174/9*12</f>
        <v>0</v>
      </c>
      <c r="GK179" s="13">
        <f t="shared" si="407"/>
        <v>0</v>
      </c>
      <c r="GL179" s="43">
        <f t="shared" si="346"/>
        <v>0</v>
      </c>
      <c r="GM179" s="13">
        <f ca="1">'13年1-9支出明细'!CA174/9*12</f>
        <v>0</v>
      </c>
      <c r="GN179" s="13">
        <f t="shared" si="408"/>
        <v>0</v>
      </c>
      <c r="GO179" s="43">
        <f t="shared" si="347"/>
        <v>0</v>
      </c>
      <c r="GP179" s="13">
        <f ca="1">'13年1-9支出明细'!CB174/9*12</f>
        <v>0</v>
      </c>
      <c r="GQ179" s="13"/>
      <c r="GR179" s="40"/>
      <c r="GS179" s="13">
        <f ca="1">'13年1-9支出明细'!CC174/9*12</f>
        <v>0</v>
      </c>
      <c r="GT179" s="13">
        <f t="shared" si="409"/>
        <v>0</v>
      </c>
      <c r="GU179" s="43">
        <f t="shared" si="348"/>
        <v>0</v>
      </c>
      <c r="GV179" s="13">
        <f ca="1">'13年1-9支出明细'!CD174/9*12</f>
        <v>0</v>
      </c>
      <c r="GW179" s="13">
        <f t="shared" si="410"/>
        <v>0</v>
      </c>
      <c r="GX179" s="56">
        <f t="shared" si="349"/>
        <v>0</v>
      </c>
    </row>
    <row r="180" spans="1:206">
      <c r="A180" s="18">
        <v>503</v>
      </c>
      <c r="B180" s="3" t="s">
        <v>651</v>
      </c>
      <c r="C180" s="3" t="s">
        <v>469</v>
      </c>
      <c r="D180" s="12">
        <f t="shared" si="418"/>
        <v>8526</v>
      </c>
      <c r="E180" s="12">
        <f t="shared" si="419"/>
        <v>8526</v>
      </c>
      <c r="F180" s="13">
        <v>5880</v>
      </c>
      <c r="G180" s="26">
        <f t="shared" si="350"/>
        <v>7152.4425637152881</v>
      </c>
      <c r="H180" s="40">
        <f t="shared" si="351"/>
        <v>8.6090604563364266E-5</v>
      </c>
      <c r="I180" s="13">
        <v>0</v>
      </c>
      <c r="J180" s="13">
        <f t="shared" si="352"/>
        <v>0</v>
      </c>
      <c r="K180" s="40">
        <f t="shared" si="288"/>
        <v>0</v>
      </c>
      <c r="L180" s="13">
        <v>2646</v>
      </c>
      <c r="M180" s="13">
        <f t="shared" si="353"/>
        <v>3218.5991536718793</v>
      </c>
      <c r="N180" s="40">
        <f t="shared" si="289"/>
        <v>8.6090604563364279E-5</v>
      </c>
      <c r="O180" s="13">
        <f ca="1">'13年1-9支出明细'!I175/9*12</f>
        <v>0</v>
      </c>
      <c r="P180" s="13">
        <v>0</v>
      </c>
      <c r="Q180" s="13">
        <f t="shared" si="354"/>
        <v>0</v>
      </c>
      <c r="R180" s="43">
        <f t="shared" si="290"/>
        <v>0</v>
      </c>
      <c r="S180" s="13">
        <f ca="1">'13年1-9支出明细'!K175/9*12</f>
        <v>0</v>
      </c>
      <c r="T180" s="13">
        <f t="shared" si="355"/>
        <v>0</v>
      </c>
      <c r="U180" s="43">
        <f t="shared" si="291"/>
        <v>0</v>
      </c>
      <c r="V180" s="13">
        <f ca="1">'13年1-9支出明细'!L175/9*12</f>
        <v>0</v>
      </c>
      <c r="W180" s="13">
        <f t="shared" si="356"/>
        <v>0</v>
      </c>
      <c r="X180" s="43">
        <f t="shared" si="292"/>
        <v>0</v>
      </c>
      <c r="Y180" s="13">
        <f ca="1">'13年1-9支出明细'!M175/9*12</f>
        <v>0</v>
      </c>
      <c r="Z180" s="13">
        <f t="shared" si="357"/>
        <v>0</v>
      </c>
      <c r="AA180" s="43">
        <f t="shared" si="293"/>
        <v>0</v>
      </c>
      <c r="AB180" s="13">
        <f ca="1">'13年1-9支出明细'!N175/9*12</f>
        <v>0</v>
      </c>
      <c r="AC180" s="13">
        <f t="shared" si="358"/>
        <v>0</v>
      </c>
      <c r="AD180" s="43">
        <f t="shared" si="294"/>
        <v>0</v>
      </c>
      <c r="AE180" s="13">
        <f ca="1">'13年1-9支出明细'!O175/9*12</f>
        <v>0</v>
      </c>
      <c r="AF180" s="13">
        <f t="shared" si="359"/>
        <v>0</v>
      </c>
      <c r="AG180" s="43">
        <f t="shared" si="295"/>
        <v>0</v>
      </c>
      <c r="AH180" s="13">
        <f ca="1">'13年1-9支出明细'!P175/9*12</f>
        <v>0</v>
      </c>
      <c r="AI180" s="13">
        <f t="shared" si="360"/>
        <v>0</v>
      </c>
      <c r="AJ180" s="43">
        <f t="shared" si="296"/>
        <v>0</v>
      </c>
      <c r="AK180" s="13">
        <f ca="1">'13年1-9支出明细'!Q175/9*12</f>
        <v>0</v>
      </c>
      <c r="AL180" s="13">
        <f t="shared" si="361"/>
        <v>0</v>
      </c>
      <c r="AM180" s="43">
        <f t="shared" si="297"/>
        <v>0</v>
      </c>
      <c r="AN180" s="13">
        <f ca="1">'13年1-9支出明细'!R175/9*12</f>
        <v>0</v>
      </c>
      <c r="AO180" s="13">
        <f t="shared" si="362"/>
        <v>0</v>
      </c>
      <c r="AP180" s="43">
        <f t="shared" si="298"/>
        <v>0</v>
      </c>
      <c r="AQ180" s="13">
        <f ca="1">'13年1-9支出明细'!S175/9*12</f>
        <v>0</v>
      </c>
      <c r="AR180" s="13">
        <f t="shared" si="363"/>
        <v>0</v>
      </c>
      <c r="AS180" s="43">
        <f t="shared" si="299"/>
        <v>0</v>
      </c>
      <c r="AT180" s="12">
        <f t="shared" si="364"/>
        <v>0</v>
      </c>
      <c r="AU180" s="31">
        <f t="shared" si="365"/>
        <v>0</v>
      </c>
      <c r="AV180" s="43">
        <f t="shared" si="300"/>
        <v>0</v>
      </c>
      <c r="AW180" s="13">
        <f ca="1">'13年1-9支出明细'!U175/9*12</f>
        <v>0</v>
      </c>
      <c r="AX180" s="13">
        <f t="shared" si="366"/>
        <v>0</v>
      </c>
      <c r="AY180" s="43">
        <f t="shared" si="301"/>
        <v>0</v>
      </c>
      <c r="AZ180" s="13">
        <f ca="1">'13年1-9支出明细'!V175/9*12</f>
        <v>0</v>
      </c>
      <c r="BA180" s="13">
        <f t="shared" si="367"/>
        <v>0</v>
      </c>
      <c r="BB180" s="43">
        <f t="shared" si="302"/>
        <v>0</v>
      </c>
      <c r="BC180" s="13">
        <f ca="1">'13年1-9支出明细'!W175/9*12</f>
        <v>0</v>
      </c>
      <c r="BD180" s="13">
        <f t="shared" si="368"/>
        <v>0</v>
      </c>
      <c r="BE180" s="43">
        <f t="shared" si="303"/>
        <v>0</v>
      </c>
      <c r="BF180" s="13">
        <f ca="1">'13年1-9支出明细'!X175/9*12</f>
        <v>0</v>
      </c>
      <c r="BG180" s="13">
        <f t="shared" si="369"/>
        <v>0</v>
      </c>
      <c r="BH180" s="43">
        <f t="shared" si="304"/>
        <v>0</v>
      </c>
      <c r="BI180" s="13">
        <f ca="1">'13年1-9支出明细'!Y175/9*12</f>
        <v>0</v>
      </c>
      <c r="BJ180" s="13">
        <f t="shared" si="370"/>
        <v>0</v>
      </c>
      <c r="BK180" s="43">
        <f t="shared" si="305"/>
        <v>0</v>
      </c>
      <c r="BL180" s="13">
        <f ca="1">'13年1-9支出明细'!Z175/9*12</f>
        <v>0</v>
      </c>
      <c r="BM180" s="13">
        <f ca="1">Sheet2!EP174+Sheet2!V174</f>
        <v>0</v>
      </c>
      <c r="BN180" s="13">
        <f t="shared" si="371"/>
        <v>0</v>
      </c>
      <c r="BO180" s="43">
        <f t="shared" si="306"/>
        <v>0</v>
      </c>
      <c r="BP180" s="13">
        <f ca="1">'13年1-9支出明细'!AB175/9*12</f>
        <v>0</v>
      </c>
      <c r="BQ180" s="13">
        <f t="shared" si="372"/>
        <v>0</v>
      </c>
      <c r="BR180" s="43">
        <f t="shared" si="307"/>
        <v>0</v>
      </c>
      <c r="BS180" s="13">
        <f ca="1">'13年1-9支出明细'!AC175/9*12</f>
        <v>0</v>
      </c>
      <c r="BT180" s="13">
        <f t="shared" si="373"/>
        <v>0</v>
      </c>
      <c r="BU180" s="43">
        <f t="shared" si="308"/>
        <v>0</v>
      </c>
      <c r="BV180" s="12">
        <f t="shared" si="411"/>
        <v>0</v>
      </c>
      <c r="BW180" s="30">
        <f t="shared" si="374"/>
        <v>0</v>
      </c>
      <c r="BX180" s="43">
        <f t="shared" si="309"/>
        <v>0</v>
      </c>
      <c r="BY180" s="13">
        <f ca="1">'13年1-9支出明细'!AE175/9*12</f>
        <v>0</v>
      </c>
      <c r="BZ180" s="13">
        <f t="shared" si="375"/>
        <v>0</v>
      </c>
      <c r="CA180" s="43">
        <f t="shared" si="310"/>
        <v>0</v>
      </c>
      <c r="CB180" s="13">
        <f ca="1">'13年1-9支出明细'!AF175/9*12</f>
        <v>0</v>
      </c>
      <c r="CC180" s="13">
        <f ca="1">Sheet2!BP174+Sheet2!ET174</f>
        <v>0</v>
      </c>
      <c r="CD180" s="13">
        <f t="shared" si="376"/>
        <v>0</v>
      </c>
      <c r="CE180" s="43">
        <f t="shared" si="311"/>
        <v>0</v>
      </c>
      <c r="CF180" s="12">
        <f t="shared" si="421"/>
        <v>0</v>
      </c>
      <c r="CG180" s="30">
        <f t="shared" si="377"/>
        <v>0</v>
      </c>
      <c r="CH180" s="43">
        <f t="shared" si="313"/>
        <v>0</v>
      </c>
      <c r="CI180" s="13">
        <f ca="1">'13年1-9支出明细'!AI175/9*12</f>
        <v>0</v>
      </c>
      <c r="CJ180" s="13">
        <f t="shared" si="378"/>
        <v>0</v>
      </c>
      <c r="CK180" s="43">
        <f t="shared" si="314"/>
        <v>0</v>
      </c>
      <c r="CL180" s="13">
        <f ca="1">'13年1-9支出明细'!AJ175/9*12</f>
        <v>0</v>
      </c>
      <c r="CM180" s="13">
        <f t="shared" si="379"/>
        <v>0</v>
      </c>
      <c r="CN180" s="43">
        <f t="shared" si="315"/>
        <v>0</v>
      </c>
      <c r="CO180" s="13">
        <f ca="1">'13年1-9支出明细'!AK175/9*12</f>
        <v>0</v>
      </c>
      <c r="CP180" s="13">
        <f t="shared" si="380"/>
        <v>0</v>
      </c>
      <c r="CQ180" s="43">
        <f t="shared" si="316"/>
        <v>0</v>
      </c>
      <c r="CR180" s="13">
        <f ca="1">'13年1-9支出明细'!AL175/9*12</f>
        <v>0</v>
      </c>
      <c r="CS180" s="13">
        <f t="shared" si="381"/>
        <v>0</v>
      </c>
      <c r="CT180" s="43">
        <f t="shared" si="317"/>
        <v>0</v>
      </c>
      <c r="CU180" s="13">
        <f ca="1">'13年1-9支出明细'!AM175/9*12</f>
        <v>0</v>
      </c>
      <c r="CV180" s="13">
        <f t="shared" si="382"/>
        <v>0</v>
      </c>
      <c r="CW180" s="43">
        <f t="shared" si="318"/>
        <v>0</v>
      </c>
      <c r="CX180" s="13">
        <f ca="1">'13年1-9支出明细'!AN175/9*12</f>
        <v>0</v>
      </c>
      <c r="CY180" s="13">
        <f t="shared" si="383"/>
        <v>0</v>
      </c>
      <c r="CZ180" s="14">
        <f t="shared" si="422"/>
        <v>0</v>
      </c>
      <c r="DA180" s="43">
        <f t="shared" si="320"/>
        <v>0</v>
      </c>
      <c r="DB180" s="13">
        <f ca="1">'13年1-9支出明细'!AP175/9*12</f>
        <v>0</v>
      </c>
      <c r="DC180" s="13">
        <f t="shared" si="384"/>
        <v>0</v>
      </c>
      <c r="DD180" s="43">
        <f t="shared" si="321"/>
        <v>0</v>
      </c>
      <c r="DE180" s="13">
        <f ca="1">'13年1-9支出明细'!AQ175/9*12</f>
        <v>0</v>
      </c>
      <c r="DF180" s="13">
        <f t="shared" si="385"/>
        <v>0</v>
      </c>
      <c r="DG180" s="43">
        <f t="shared" si="322"/>
        <v>0</v>
      </c>
      <c r="DH180" s="13">
        <f ca="1">'13年1-9支出明细'!AR175/9*12</f>
        <v>0</v>
      </c>
      <c r="DI180" s="13">
        <f ca="1">Sheet2!DK174+Sheet2!AH174</f>
        <v>0</v>
      </c>
      <c r="DJ180" s="13"/>
      <c r="DK180" s="43">
        <f t="shared" si="323"/>
        <v>0</v>
      </c>
      <c r="DL180" s="13">
        <f ca="1">'13年1-9支出明细'!AT175/9*12</f>
        <v>0</v>
      </c>
      <c r="DM180" s="13">
        <f t="shared" si="386"/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43">
        <f t="shared" si="324"/>
        <v>0</v>
      </c>
      <c r="DV180" s="13">
        <f ca="1">'13年1-9支出明细'!BB175/9*12</f>
        <v>0</v>
      </c>
      <c r="DW180" s="13">
        <f t="shared" si="387"/>
        <v>0</v>
      </c>
      <c r="DX180" s="43">
        <f t="shared" si="325"/>
        <v>0</v>
      </c>
      <c r="DY180" s="13">
        <f ca="1">'13年1-9支出明细'!BC175/9*12</f>
        <v>0</v>
      </c>
      <c r="DZ180" s="13">
        <f t="shared" si="388"/>
        <v>0</v>
      </c>
      <c r="EA180" s="43">
        <f t="shared" si="326"/>
        <v>0</v>
      </c>
      <c r="EB180" s="13">
        <f ca="1">'13年1-9支出明细'!BD175/9*12</f>
        <v>0</v>
      </c>
      <c r="EC180" s="13">
        <f t="shared" si="389"/>
        <v>0</v>
      </c>
      <c r="ED180" s="43">
        <f t="shared" si="327"/>
        <v>0</v>
      </c>
      <c r="EE180" s="13">
        <f ca="1">'13年1-9支出明细'!BE175/9*12</f>
        <v>0</v>
      </c>
      <c r="EF180" s="13">
        <f t="shared" si="390"/>
        <v>0</v>
      </c>
      <c r="EG180" s="13">
        <v>0</v>
      </c>
      <c r="EH180" s="43">
        <f t="shared" si="328"/>
        <v>0</v>
      </c>
      <c r="EI180" s="13">
        <f ca="1">'13年1-9支出明细'!BG175/9*12</f>
        <v>0</v>
      </c>
      <c r="EJ180" s="13">
        <f t="shared" si="391"/>
        <v>0</v>
      </c>
      <c r="EK180" s="43">
        <f t="shared" si="329"/>
        <v>0</v>
      </c>
      <c r="EL180" s="13">
        <f ca="1">'13年1-9支出明细'!BH175/9*12</f>
        <v>0</v>
      </c>
      <c r="EM180" s="13">
        <f t="shared" si="392"/>
        <v>0</v>
      </c>
      <c r="EN180" s="43">
        <f t="shared" si="330"/>
        <v>0</v>
      </c>
      <c r="EO180" s="13">
        <f ca="1">'13年1-9支出明细'!BI175/9*12</f>
        <v>0</v>
      </c>
      <c r="EP180" s="13">
        <f t="shared" si="393"/>
        <v>0</v>
      </c>
      <c r="EQ180" s="43">
        <f t="shared" si="331"/>
        <v>0</v>
      </c>
      <c r="ER180" s="13">
        <f ca="1">'13年1-9支出明细'!BJ175/9*12</f>
        <v>0</v>
      </c>
      <c r="ES180" s="13">
        <f t="shared" si="394"/>
        <v>0</v>
      </c>
      <c r="ET180" s="43">
        <f t="shared" si="332"/>
        <v>0</v>
      </c>
      <c r="EU180" s="13">
        <f ca="1">'13年1-9支出明细'!BK175/9*12</f>
        <v>0</v>
      </c>
      <c r="EV180" s="13">
        <f t="shared" si="395"/>
        <v>0</v>
      </c>
      <c r="EW180" s="43">
        <f t="shared" si="333"/>
        <v>0</v>
      </c>
      <c r="EX180" s="13">
        <f ca="1">'13年1-9支出明细'!BL175/9*12</f>
        <v>0</v>
      </c>
      <c r="EY180" s="13">
        <f t="shared" si="396"/>
        <v>0</v>
      </c>
      <c r="EZ180" s="43">
        <f t="shared" si="334"/>
        <v>0</v>
      </c>
      <c r="FA180" s="13">
        <f ca="1">'13年1-9支出明细'!BM175/9*12</f>
        <v>0</v>
      </c>
      <c r="FB180" s="13">
        <f t="shared" si="397"/>
        <v>0</v>
      </c>
      <c r="FC180" s="43">
        <f t="shared" si="335"/>
        <v>0</v>
      </c>
      <c r="FD180" s="13">
        <f ca="1">'13年1-9支出明细'!BN175/9*12</f>
        <v>0</v>
      </c>
      <c r="FE180" s="13">
        <f ca="1">Sheet2!EX174+Sheet2!BF174</f>
        <v>0</v>
      </c>
      <c r="FF180" s="13">
        <f t="shared" si="398"/>
        <v>0</v>
      </c>
      <c r="FG180" s="43">
        <f t="shared" si="336"/>
        <v>0</v>
      </c>
      <c r="FH180" s="13">
        <f ca="1">'13年1-9支出明细'!BP175/9*12</f>
        <v>0</v>
      </c>
      <c r="FI180" s="13">
        <f t="shared" si="399"/>
        <v>0</v>
      </c>
      <c r="FJ180" s="43">
        <f t="shared" si="337"/>
        <v>0</v>
      </c>
      <c r="FK180" s="13">
        <f ca="1">'13年1-9支出明细'!BQ175/9*12</f>
        <v>0</v>
      </c>
      <c r="FL180" s="13">
        <f t="shared" si="400"/>
        <v>0</v>
      </c>
      <c r="FM180" s="43">
        <f t="shared" si="338"/>
        <v>0</v>
      </c>
      <c r="FN180" s="13">
        <f ca="1">'13年1-9支出明细'!BR175/9*12</f>
        <v>0</v>
      </c>
      <c r="FO180" s="13">
        <f ca="1">Sheet2!FC90+Sheet2!BJ90</f>
        <v>0</v>
      </c>
      <c r="FP180" s="13"/>
      <c r="FQ180" s="43"/>
      <c r="FR180" s="13">
        <f ca="1">'13年1-9支出明细'!BT175/9*12</f>
        <v>0</v>
      </c>
      <c r="FS180" s="13">
        <f t="shared" si="401"/>
        <v>0</v>
      </c>
      <c r="FT180" s="43">
        <f t="shared" si="339"/>
        <v>0</v>
      </c>
      <c r="FU180" s="12">
        <f ca="1">'13年1-9支出明细'!BU175/9*12</f>
        <v>0</v>
      </c>
      <c r="FV180" s="12">
        <f t="shared" si="402"/>
        <v>0</v>
      </c>
      <c r="FW180" s="43">
        <f t="shared" si="340"/>
        <v>0</v>
      </c>
      <c r="FX180" s="12">
        <f ca="1">'13年1-9支出明细'!BV175/9*12</f>
        <v>0</v>
      </c>
      <c r="FY180" s="12">
        <f t="shared" si="403"/>
        <v>0</v>
      </c>
      <c r="FZ180" s="43">
        <f t="shared" si="341"/>
        <v>0</v>
      </c>
      <c r="GA180" s="12">
        <f ca="1">'13年1-9支出明细'!BW175/9*12</f>
        <v>0</v>
      </c>
      <c r="GB180" s="12">
        <f t="shared" si="404"/>
        <v>0</v>
      </c>
      <c r="GC180" s="43">
        <f t="shared" si="342"/>
        <v>0</v>
      </c>
      <c r="GD180" s="12">
        <f ca="1">'13年1-9支出明细'!BX175/9*12</f>
        <v>0</v>
      </c>
      <c r="GE180" s="12">
        <f t="shared" si="405"/>
        <v>0</v>
      </c>
      <c r="GF180" s="43">
        <f t="shared" si="343"/>
        <v>0</v>
      </c>
      <c r="GG180" s="27">
        <f t="shared" si="423"/>
        <v>0</v>
      </c>
      <c r="GH180" s="27">
        <f t="shared" si="406"/>
        <v>0</v>
      </c>
      <c r="GI180" s="43">
        <f t="shared" si="345"/>
        <v>0</v>
      </c>
      <c r="GJ180" s="13">
        <f ca="1">'13年1-9支出明细'!BZ175/9*12</f>
        <v>0</v>
      </c>
      <c r="GK180" s="13">
        <f t="shared" si="407"/>
        <v>0</v>
      </c>
      <c r="GL180" s="43">
        <f t="shared" si="346"/>
        <v>0</v>
      </c>
      <c r="GM180" s="13">
        <f ca="1">'13年1-9支出明细'!CA175/9*12</f>
        <v>0</v>
      </c>
      <c r="GN180" s="13">
        <f t="shared" si="408"/>
        <v>0</v>
      </c>
      <c r="GO180" s="43">
        <f t="shared" si="347"/>
        <v>0</v>
      </c>
      <c r="GP180" s="13">
        <f ca="1">'13年1-9支出明细'!CB175/9*12</f>
        <v>0</v>
      </c>
      <c r="GQ180" s="13"/>
      <c r="GR180" s="40"/>
      <c r="GS180" s="13">
        <f ca="1">'13年1-9支出明细'!CC175/9*12</f>
        <v>0</v>
      </c>
      <c r="GT180" s="13">
        <f t="shared" si="409"/>
        <v>0</v>
      </c>
      <c r="GU180" s="43">
        <f t="shared" si="348"/>
        <v>0</v>
      </c>
      <c r="GV180" s="13">
        <f ca="1">'13年1-9支出明细'!CD175/9*12</f>
        <v>0</v>
      </c>
      <c r="GW180" s="13">
        <f t="shared" si="410"/>
        <v>0</v>
      </c>
      <c r="GX180" s="56">
        <f t="shared" si="349"/>
        <v>0</v>
      </c>
    </row>
    <row r="181" spans="1:206">
      <c r="A181" s="18">
        <v>504</v>
      </c>
      <c r="B181" s="3" t="s">
        <v>652</v>
      </c>
      <c r="C181" s="3" t="s">
        <v>470</v>
      </c>
      <c r="D181" s="12">
        <f t="shared" si="418"/>
        <v>8613</v>
      </c>
      <c r="E181" s="12">
        <f t="shared" si="419"/>
        <v>8613</v>
      </c>
      <c r="F181" s="13">
        <v>5940</v>
      </c>
      <c r="G181" s="26">
        <f t="shared" si="350"/>
        <v>7225.4266715083013</v>
      </c>
      <c r="H181" s="40">
        <f t="shared" si="351"/>
        <v>8.6969080120133293E-5</v>
      </c>
      <c r="I181" s="13">
        <v>0</v>
      </c>
      <c r="J181" s="13">
        <f t="shared" si="352"/>
        <v>0</v>
      </c>
      <c r="K181" s="40">
        <f t="shared" si="288"/>
        <v>0</v>
      </c>
      <c r="L181" s="13">
        <v>2673</v>
      </c>
      <c r="M181" s="13">
        <f t="shared" si="353"/>
        <v>3251.4420021787355</v>
      </c>
      <c r="N181" s="40">
        <f t="shared" si="289"/>
        <v>8.6969080120133306E-5</v>
      </c>
      <c r="O181" s="13">
        <f ca="1">'13年1-9支出明细'!I176/9*12</f>
        <v>0</v>
      </c>
      <c r="P181" s="13">
        <v>0</v>
      </c>
      <c r="Q181" s="13">
        <f t="shared" si="354"/>
        <v>0</v>
      </c>
      <c r="R181" s="43">
        <f t="shared" si="290"/>
        <v>0</v>
      </c>
      <c r="S181" s="13">
        <f ca="1">'13年1-9支出明细'!K176/9*12</f>
        <v>0</v>
      </c>
      <c r="T181" s="13">
        <f t="shared" si="355"/>
        <v>0</v>
      </c>
      <c r="U181" s="43">
        <f t="shared" si="291"/>
        <v>0</v>
      </c>
      <c r="V181" s="13">
        <f ca="1">'13年1-9支出明细'!L176/9*12</f>
        <v>0</v>
      </c>
      <c r="W181" s="13">
        <f t="shared" si="356"/>
        <v>0</v>
      </c>
      <c r="X181" s="43">
        <f t="shared" si="292"/>
        <v>0</v>
      </c>
      <c r="Y181" s="13">
        <f ca="1">'13年1-9支出明细'!M176/9*12</f>
        <v>0</v>
      </c>
      <c r="Z181" s="13">
        <f t="shared" si="357"/>
        <v>0</v>
      </c>
      <c r="AA181" s="43">
        <f t="shared" si="293"/>
        <v>0</v>
      </c>
      <c r="AB181" s="13">
        <f ca="1">'13年1-9支出明细'!N176/9*12</f>
        <v>0</v>
      </c>
      <c r="AC181" s="13">
        <f t="shared" si="358"/>
        <v>0</v>
      </c>
      <c r="AD181" s="43">
        <f t="shared" si="294"/>
        <v>0</v>
      </c>
      <c r="AE181" s="13">
        <f ca="1">'13年1-9支出明细'!O176/9*12</f>
        <v>0</v>
      </c>
      <c r="AF181" s="13">
        <f t="shared" si="359"/>
        <v>0</v>
      </c>
      <c r="AG181" s="43">
        <f t="shared" si="295"/>
        <v>0</v>
      </c>
      <c r="AH181" s="13">
        <f ca="1">'13年1-9支出明细'!P176/9*12</f>
        <v>0</v>
      </c>
      <c r="AI181" s="13">
        <f t="shared" si="360"/>
        <v>0</v>
      </c>
      <c r="AJ181" s="43">
        <f t="shared" si="296"/>
        <v>0</v>
      </c>
      <c r="AK181" s="13">
        <f ca="1">'13年1-9支出明细'!Q176/9*12</f>
        <v>0</v>
      </c>
      <c r="AL181" s="13">
        <f t="shared" si="361"/>
        <v>0</v>
      </c>
      <c r="AM181" s="43">
        <f t="shared" si="297"/>
        <v>0</v>
      </c>
      <c r="AN181" s="13">
        <f ca="1">'13年1-9支出明细'!R176/9*12</f>
        <v>0</v>
      </c>
      <c r="AO181" s="13">
        <f t="shared" si="362"/>
        <v>0</v>
      </c>
      <c r="AP181" s="43">
        <f t="shared" si="298"/>
        <v>0</v>
      </c>
      <c r="AQ181" s="13">
        <f ca="1">'13年1-9支出明细'!S176/9*12</f>
        <v>0</v>
      </c>
      <c r="AR181" s="13">
        <f t="shared" si="363"/>
        <v>0</v>
      </c>
      <c r="AS181" s="43">
        <f t="shared" si="299"/>
        <v>0</v>
      </c>
      <c r="AT181" s="12">
        <f t="shared" si="364"/>
        <v>0</v>
      </c>
      <c r="AU181" s="31">
        <f t="shared" si="365"/>
        <v>0</v>
      </c>
      <c r="AV181" s="43">
        <f t="shared" si="300"/>
        <v>0</v>
      </c>
      <c r="AW181" s="13">
        <f ca="1">'13年1-9支出明细'!U176/9*12</f>
        <v>0</v>
      </c>
      <c r="AX181" s="13">
        <f t="shared" si="366"/>
        <v>0</v>
      </c>
      <c r="AY181" s="43">
        <f t="shared" si="301"/>
        <v>0</v>
      </c>
      <c r="AZ181" s="13">
        <f ca="1">'13年1-9支出明细'!V176/9*12</f>
        <v>0</v>
      </c>
      <c r="BA181" s="13">
        <f t="shared" si="367"/>
        <v>0</v>
      </c>
      <c r="BB181" s="43">
        <f t="shared" si="302"/>
        <v>0</v>
      </c>
      <c r="BC181" s="13">
        <f ca="1">'13年1-9支出明细'!W176/9*12</f>
        <v>0</v>
      </c>
      <c r="BD181" s="13">
        <f t="shared" si="368"/>
        <v>0</v>
      </c>
      <c r="BE181" s="43">
        <f t="shared" si="303"/>
        <v>0</v>
      </c>
      <c r="BF181" s="13">
        <f ca="1">'13年1-9支出明细'!X176/9*12</f>
        <v>0</v>
      </c>
      <c r="BG181" s="13">
        <f t="shared" si="369"/>
        <v>0</v>
      </c>
      <c r="BH181" s="43">
        <f t="shared" si="304"/>
        <v>0</v>
      </c>
      <c r="BI181" s="13">
        <f ca="1">'13年1-9支出明细'!Y176/9*12</f>
        <v>0</v>
      </c>
      <c r="BJ181" s="13">
        <f t="shared" si="370"/>
        <v>0</v>
      </c>
      <c r="BK181" s="43">
        <f t="shared" si="305"/>
        <v>0</v>
      </c>
      <c r="BL181" s="13">
        <f ca="1">'13年1-9支出明细'!Z176/9*12</f>
        <v>0</v>
      </c>
      <c r="BM181" s="13">
        <f ca="1">Sheet2!EP175+Sheet2!V175</f>
        <v>0</v>
      </c>
      <c r="BN181" s="13">
        <f t="shared" si="371"/>
        <v>0</v>
      </c>
      <c r="BO181" s="43">
        <f t="shared" si="306"/>
        <v>0</v>
      </c>
      <c r="BP181" s="13">
        <f ca="1">'13年1-9支出明细'!AB176/9*12</f>
        <v>0</v>
      </c>
      <c r="BQ181" s="13">
        <f t="shared" si="372"/>
        <v>0</v>
      </c>
      <c r="BR181" s="43">
        <f t="shared" si="307"/>
        <v>0</v>
      </c>
      <c r="BS181" s="13">
        <f ca="1">'13年1-9支出明细'!AC176/9*12</f>
        <v>0</v>
      </c>
      <c r="BT181" s="13">
        <f t="shared" si="373"/>
        <v>0</v>
      </c>
      <c r="BU181" s="43">
        <f t="shared" si="308"/>
        <v>0</v>
      </c>
      <c r="BV181" s="12">
        <f t="shared" si="411"/>
        <v>0</v>
      </c>
      <c r="BW181" s="30">
        <f t="shared" si="374"/>
        <v>0</v>
      </c>
      <c r="BX181" s="43">
        <f t="shared" si="309"/>
        <v>0</v>
      </c>
      <c r="BY181" s="13">
        <f ca="1">'13年1-9支出明细'!AE176/9*12</f>
        <v>0</v>
      </c>
      <c r="BZ181" s="13">
        <f t="shared" si="375"/>
        <v>0</v>
      </c>
      <c r="CA181" s="43">
        <f t="shared" si="310"/>
        <v>0</v>
      </c>
      <c r="CB181" s="13">
        <f ca="1">'13年1-9支出明细'!AF176/9*12</f>
        <v>0</v>
      </c>
      <c r="CC181" s="13">
        <f ca="1">Sheet2!BP175+Sheet2!ET175</f>
        <v>0</v>
      </c>
      <c r="CD181" s="13">
        <f t="shared" si="376"/>
        <v>0</v>
      </c>
      <c r="CE181" s="43">
        <f t="shared" si="311"/>
        <v>0</v>
      </c>
      <c r="CF181" s="12">
        <f t="shared" si="421"/>
        <v>0</v>
      </c>
      <c r="CG181" s="30">
        <f t="shared" si="377"/>
        <v>0</v>
      </c>
      <c r="CH181" s="43">
        <f t="shared" si="313"/>
        <v>0</v>
      </c>
      <c r="CI181" s="13">
        <f ca="1">'13年1-9支出明细'!AI176/9*12</f>
        <v>0</v>
      </c>
      <c r="CJ181" s="13">
        <f t="shared" si="378"/>
        <v>0</v>
      </c>
      <c r="CK181" s="43">
        <f t="shared" si="314"/>
        <v>0</v>
      </c>
      <c r="CL181" s="13">
        <f ca="1">'13年1-9支出明细'!AJ176/9*12</f>
        <v>0</v>
      </c>
      <c r="CM181" s="13">
        <f t="shared" si="379"/>
        <v>0</v>
      </c>
      <c r="CN181" s="43">
        <f t="shared" si="315"/>
        <v>0</v>
      </c>
      <c r="CO181" s="13">
        <f ca="1">'13年1-9支出明细'!AK176/9*12</f>
        <v>0</v>
      </c>
      <c r="CP181" s="13">
        <f t="shared" si="380"/>
        <v>0</v>
      </c>
      <c r="CQ181" s="43">
        <f t="shared" si="316"/>
        <v>0</v>
      </c>
      <c r="CR181" s="13">
        <f ca="1">'13年1-9支出明细'!AL176/9*12</f>
        <v>0</v>
      </c>
      <c r="CS181" s="13">
        <f t="shared" si="381"/>
        <v>0</v>
      </c>
      <c r="CT181" s="43">
        <f t="shared" si="317"/>
        <v>0</v>
      </c>
      <c r="CU181" s="13">
        <f ca="1">'13年1-9支出明细'!AM176/9*12</f>
        <v>0</v>
      </c>
      <c r="CV181" s="13">
        <f t="shared" si="382"/>
        <v>0</v>
      </c>
      <c r="CW181" s="43">
        <f t="shared" si="318"/>
        <v>0</v>
      </c>
      <c r="CX181" s="13">
        <f ca="1">'13年1-9支出明细'!AN176/9*12</f>
        <v>0</v>
      </c>
      <c r="CY181" s="13">
        <f t="shared" si="383"/>
        <v>0</v>
      </c>
      <c r="CZ181" s="14">
        <f t="shared" si="422"/>
        <v>0</v>
      </c>
      <c r="DA181" s="43">
        <f t="shared" si="320"/>
        <v>0</v>
      </c>
      <c r="DB181" s="13">
        <f ca="1">'13年1-9支出明细'!AP176/9*12</f>
        <v>0</v>
      </c>
      <c r="DC181" s="13">
        <f t="shared" si="384"/>
        <v>0</v>
      </c>
      <c r="DD181" s="43">
        <f t="shared" si="321"/>
        <v>0</v>
      </c>
      <c r="DE181" s="13">
        <f ca="1">'13年1-9支出明细'!AQ176/9*12</f>
        <v>0</v>
      </c>
      <c r="DF181" s="13">
        <f t="shared" si="385"/>
        <v>0</v>
      </c>
      <c r="DG181" s="43">
        <f t="shared" si="322"/>
        <v>0</v>
      </c>
      <c r="DH181" s="13">
        <f ca="1">'13年1-9支出明细'!AR176/9*12</f>
        <v>0</v>
      </c>
      <c r="DI181" s="13">
        <f ca="1">Sheet2!DK175+Sheet2!AH175</f>
        <v>0</v>
      </c>
      <c r="DJ181" s="13"/>
      <c r="DK181" s="43">
        <f t="shared" si="323"/>
        <v>0</v>
      </c>
      <c r="DL181" s="13">
        <f ca="1">'13年1-9支出明细'!AT176/9*12</f>
        <v>0</v>
      </c>
      <c r="DM181" s="13">
        <f t="shared" si="386"/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43">
        <f t="shared" si="324"/>
        <v>0</v>
      </c>
      <c r="DV181" s="13">
        <f ca="1">'13年1-9支出明细'!BB176/9*12</f>
        <v>0</v>
      </c>
      <c r="DW181" s="13">
        <f t="shared" si="387"/>
        <v>0</v>
      </c>
      <c r="DX181" s="43">
        <f t="shared" si="325"/>
        <v>0</v>
      </c>
      <c r="DY181" s="13">
        <f ca="1">'13年1-9支出明细'!BC176/9*12</f>
        <v>0</v>
      </c>
      <c r="DZ181" s="13">
        <f t="shared" si="388"/>
        <v>0</v>
      </c>
      <c r="EA181" s="43">
        <f t="shared" si="326"/>
        <v>0</v>
      </c>
      <c r="EB181" s="13">
        <f ca="1">'13年1-9支出明细'!BD176/9*12</f>
        <v>0</v>
      </c>
      <c r="EC181" s="13">
        <f t="shared" si="389"/>
        <v>0</v>
      </c>
      <c r="ED181" s="43">
        <f t="shared" si="327"/>
        <v>0</v>
      </c>
      <c r="EE181" s="13">
        <f ca="1">'13年1-9支出明细'!BE176/9*12</f>
        <v>0</v>
      </c>
      <c r="EF181" s="13">
        <f t="shared" si="390"/>
        <v>0</v>
      </c>
      <c r="EG181" s="13">
        <v>0</v>
      </c>
      <c r="EH181" s="43">
        <f t="shared" si="328"/>
        <v>0</v>
      </c>
      <c r="EI181" s="13">
        <f ca="1">'13年1-9支出明细'!BG176/9*12</f>
        <v>0</v>
      </c>
      <c r="EJ181" s="13">
        <f t="shared" si="391"/>
        <v>0</v>
      </c>
      <c r="EK181" s="43">
        <f t="shared" si="329"/>
        <v>0</v>
      </c>
      <c r="EL181" s="13">
        <f ca="1">'13年1-9支出明细'!BH176/9*12</f>
        <v>0</v>
      </c>
      <c r="EM181" s="13">
        <f t="shared" si="392"/>
        <v>0</v>
      </c>
      <c r="EN181" s="43">
        <f t="shared" si="330"/>
        <v>0</v>
      </c>
      <c r="EO181" s="13">
        <f ca="1">'13年1-9支出明细'!BI176/9*12</f>
        <v>0</v>
      </c>
      <c r="EP181" s="13">
        <f t="shared" si="393"/>
        <v>0</v>
      </c>
      <c r="EQ181" s="43">
        <f t="shared" si="331"/>
        <v>0</v>
      </c>
      <c r="ER181" s="13">
        <f ca="1">'13年1-9支出明细'!BJ176/9*12</f>
        <v>0</v>
      </c>
      <c r="ES181" s="13">
        <f t="shared" si="394"/>
        <v>0</v>
      </c>
      <c r="ET181" s="43">
        <f t="shared" si="332"/>
        <v>0</v>
      </c>
      <c r="EU181" s="13">
        <f ca="1">'13年1-9支出明细'!BK176/9*12</f>
        <v>0</v>
      </c>
      <c r="EV181" s="13">
        <f t="shared" si="395"/>
        <v>0</v>
      </c>
      <c r="EW181" s="43">
        <f t="shared" si="333"/>
        <v>0</v>
      </c>
      <c r="EX181" s="13">
        <f ca="1">'13年1-9支出明细'!BL176/9*12</f>
        <v>0</v>
      </c>
      <c r="EY181" s="13">
        <f t="shared" si="396"/>
        <v>0</v>
      </c>
      <c r="EZ181" s="43">
        <f t="shared" si="334"/>
        <v>0</v>
      </c>
      <c r="FA181" s="13">
        <f ca="1">'13年1-9支出明细'!BM176/9*12</f>
        <v>0</v>
      </c>
      <c r="FB181" s="13">
        <f t="shared" si="397"/>
        <v>0</v>
      </c>
      <c r="FC181" s="43">
        <f t="shared" si="335"/>
        <v>0</v>
      </c>
      <c r="FD181" s="13">
        <f ca="1">'13年1-9支出明细'!BN176/9*12</f>
        <v>0</v>
      </c>
      <c r="FE181" s="13">
        <f ca="1">Sheet2!EX175+Sheet2!BF175</f>
        <v>0</v>
      </c>
      <c r="FF181" s="13">
        <f t="shared" si="398"/>
        <v>0</v>
      </c>
      <c r="FG181" s="43">
        <f t="shared" si="336"/>
        <v>0</v>
      </c>
      <c r="FH181" s="13">
        <f ca="1">'13年1-9支出明细'!BP176/9*12</f>
        <v>0</v>
      </c>
      <c r="FI181" s="13">
        <f t="shared" si="399"/>
        <v>0</v>
      </c>
      <c r="FJ181" s="43">
        <f t="shared" si="337"/>
        <v>0</v>
      </c>
      <c r="FK181" s="13">
        <f ca="1">'13年1-9支出明细'!BQ176/9*12</f>
        <v>0</v>
      </c>
      <c r="FL181" s="13">
        <f t="shared" si="400"/>
        <v>0</v>
      </c>
      <c r="FM181" s="43">
        <f t="shared" si="338"/>
        <v>0</v>
      </c>
      <c r="FN181" s="13">
        <f ca="1">'13年1-9支出明细'!BR176/9*12</f>
        <v>0</v>
      </c>
      <c r="FO181" s="13">
        <f ca="1">Sheet2!FC91+Sheet2!BJ91</f>
        <v>181398</v>
      </c>
      <c r="FP181" s="13"/>
      <c r="FQ181" s="43"/>
      <c r="FR181" s="13">
        <f ca="1">'13年1-9支出明细'!BT176/9*12</f>
        <v>0</v>
      </c>
      <c r="FS181" s="13">
        <f t="shared" si="401"/>
        <v>0</v>
      </c>
      <c r="FT181" s="43">
        <f t="shared" si="339"/>
        <v>0</v>
      </c>
      <c r="FU181" s="12">
        <f ca="1">'13年1-9支出明细'!BU176/9*12</f>
        <v>0</v>
      </c>
      <c r="FV181" s="12">
        <f t="shared" si="402"/>
        <v>0</v>
      </c>
      <c r="FW181" s="43">
        <f t="shared" si="340"/>
        <v>0</v>
      </c>
      <c r="FX181" s="12">
        <f ca="1">'13年1-9支出明细'!BV176/9*12</f>
        <v>0</v>
      </c>
      <c r="FY181" s="12">
        <f t="shared" si="403"/>
        <v>0</v>
      </c>
      <c r="FZ181" s="43">
        <f t="shared" si="341"/>
        <v>0</v>
      </c>
      <c r="GA181" s="12">
        <f ca="1">'13年1-9支出明细'!BW176/9*12</f>
        <v>0</v>
      </c>
      <c r="GB181" s="12">
        <f t="shared" si="404"/>
        <v>0</v>
      </c>
      <c r="GC181" s="43">
        <f t="shared" si="342"/>
        <v>0</v>
      </c>
      <c r="GD181" s="12">
        <f ca="1">'13年1-9支出明细'!BX176/9*12</f>
        <v>0</v>
      </c>
      <c r="GE181" s="12">
        <f t="shared" si="405"/>
        <v>0</v>
      </c>
      <c r="GF181" s="43">
        <f t="shared" si="343"/>
        <v>0</v>
      </c>
      <c r="GG181" s="27">
        <f t="shared" si="423"/>
        <v>0</v>
      </c>
      <c r="GH181" s="27">
        <f t="shared" si="406"/>
        <v>0</v>
      </c>
      <c r="GI181" s="43">
        <f t="shared" si="345"/>
        <v>0</v>
      </c>
      <c r="GJ181" s="13">
        <f ca="1">'13年1-9支出明细'!BZ176/9*12</f>
        <v>0</v>
      </c>
      <c r="GK181" s="13">
        <f t="shared" si="407"/>
        <v>0</v>
      </c>
      <c r="GL181" s="43">
        <f t="shared" si="346"/>
        <v>0</v>
      </c>
      <c r="GM181" s="13">
        <f ca="1">'13年1-9支出明细'!CA176/9*12</f>
        <v>0</v>
      </c>
      <c r="GN181" s="13">
        <f t="shared" si="408"/>
        <v>0</v>
      </c>
      <c r="GO181" s="43">
        <f t="shared" si="347"/>
        <v>0</v>
      </c>
      <c r="GP181" s="13">
        <f ca="1">'13年1-9支出明细'!CB176/9*12</f>
        <v>0</v>
      </c>
      <c r="GQ181" s="13"/>
      <c r="GR181" s="40"/>
      <c r="GS181" s="13">
        <f ca="1">'13年1-9支出明细'!CC176/9*12</f>
        <v>0</v>
      </c>
      <c r="GT181" s="13">
        <f t="shared" si="409"/>
        <v>0</v>
      </c>
      <c r="GU181" s="43">
        <f t="shared" si="348"/>
        <v>0</v>
      </c>
      <c r="GV181" s="13">
        <f ca="1">'13年1-9支出明细'!CD176/9*12</f>
        <v>0</v>
      </c>
      <c r="GW181" s="13">
        <f t="shared" si="410"/>
        <v>0</v>
      </c>
      <c r="GX181" s="56">
        <f t="shared" si="349"/>
        <v>0</v>
      </c>
    </row>
    <row r="182" spans="1:206" hidden="1">
      <c r="A182" s="18">
        <v>599</v>
      </c>
      <c r="B182" s="3" t="s">
        <v>653</v>
      </c>
      <c r="C182" s="3" t="s">
        <v>471</v>
      </c>
      <c r="D182" s="12">
        <f t="shared" si="418"/>
        <v>0</v>
      </c>
      <c r="E182" s="12">
        <f t="shared" si="419"/>
        <v>0</v>
      </c>
      <c r="F182" s="13">
        <v>0</v>
      </c>
      <c r="G182" s="26">
        <f t="shared" si="350"/>
        <v>0</v>
      </c>
      <c r="H182" s="40">
        <f t="shared" si="351"/>
        <v>0</v>
      </c>
      <c r="I182" s="13">
        <v>0</v>
      </c>
      <c r="J182" s="13">
        <f t="shared" si="352"/>
        <v>0</v>
      </c>
      <c r="K182" s="40">
        <f t="shared" si="288"/>
        <v>0</v>
      </c>
      <c r="L182" s="13">
        <v>0</v>
      </c>
      <c r="M182" s="13">
        <f t="shared" si="353"/>
        <v>0</v>
      </c>
      <c r="N182" s="40">
        <f t="shared" si="289"/>
        <v>0</v>
      </c>
      <c r="O182" s="13">
        <f ca="1">'13年1-9支出明细'!I177/9*12</f>
        <v>0</v>
      </c>
      <c r="P182" s="13">
        <v>0</v>
      </c>
      <c r="Q182" s="13">
        <f t="shared" si="354"/>
        <v>0</v>
      </c>
      <c r="R182" s="43">
        <f t="shared" si="290"/>
        <v>0</v>
      </c>
      <c r="S182" s="13">
        <f ca="1">'13年1-9支出明细'!K177/9*12</f>
        <v>0</v>
      </c>
      <c r="T182" s="13">
        <f t="shared" si="355"/>
        <v>0</v>
      </c>
      <c r="U182" s="43">
        <f t="shared" si="291"/>
        <v>0</v>
      </c>
      <c r="V182" s="13">
        <f ca="1">'13年1-9支出明细'!L177/9*12</f>
        <v>0</v>
      </c>
      <c r="W182" s="13">
        <f t="shared" si="356"/>
        <v>0</v>
      </c>
      <c r="X182" s="43">
        <f t="shared" si="292"/>
        <v>0</v>
      </c>
      <c r="Y182" s="13">
        <f ca="1">'13年1-9支出明细'!M177/9*12</f>
        <v>0</v>
      </c>
      <c r="Z182" s="13">
        <f t="shared" si="357"/>
        <v>0</v>
      </c>
      <c r="AA182" s="43">
        <f t="shared" si="293"/>
        <v>0</v>
      </c>
      <c r="AB182" s="13">
        <f ca="1">'13年1-9支出明细'!N177/9*12</f>
        <v>0</v>
      </c>
      <c r="AC182" s="13">
        <f t="shared" si="358"/>
        <v>0</v>
      </c>
      <c r="AD182" s="43">
        <f t="shared" si="294"/>
        <v>0</v>
      </c>
      <c r="AE182" s="13">
        <f ca="1">'13年1-9支出明细'!O177/9*12</f>
        <v>0</v>
      </c>
      <c r="AF182" s="13">
        <f t="shared" si="359"/>
        <v>0</v>
      </c>
      <c r="AG182" s="43">
        <f t="shared" si="295"/>
        <v>0</v>
      </c>
      <c r="AH182" s="13">
        <f ca="1">'13年1-9支出明细'!P177/9*12</f>
        <v>0</v>
      </c>
      <c r="AI182" s="13">
        <f t="shared" si="360"/>
        <v>0</v>
      </c>
      <c r="AJ182" s="43">
        <f t="shared" si="296"/>
        <v>0</v>
      </c>
      <c r="AK182" s="13">
        <f ca="1">'13年1-9支出明细'!Q177/9*12</f>
        <v>0</v>
      </c>
      <c r="AL182" s="13">
        <f t="shared" si="361"/>
        <v>0</v>
      </c>
      <c r="AM182" s="43">
        <f t="shared" si="297"/>
        <v>0</v>
      </c>
      <c r="AN182" s="13">
        <f ca="1">'13年1-9支出明细'!R177/9*12</f>
        <v>0</v>
      </c>
      <c r="AO182" s="13">
        <f t="shared" si="362"/>
        <v>0</v>
      </c>
      <c r="AP182" s="43">
        <f t="shared" si="298"/>
        <v>0</v>
      </c>
      <c r="AQ182" s="13">
        <f ca="1">'13年1-9支出明细'!S177/9*12</f>
        <v>0</v>
      </c>
      <c r="AR182" s="13">
        <f t="shared" si="363"/>
        <v>0</v>
      </c>
      <c r="AS182" s="43">
        <f t="shared" si="299"/>
        <v>0</v>
      </c>
      <c r="AT182" s="12">
        <f t="shared" si="364"/>
        <v>0</v>
      </c>
      <c r="AU182" s="31">
        <f t="shared" si="365"/>
        <v>0</v>
      </c>
      <c r="AV182" s="43">
        <f t="shared" si="300"/>
        <v>0</v>
      </c>
      <c r="AW182" s="13">
        <f ca="1">'13年1-9支出明细'!U177/9*12</f>
        <v>0</v>
      </c>
      <c r="AX182" s="13">
        <f t="shared" si="366"/>
        <v>0</v>
      </c>
      <c r="AY182" s="43">
        <f t="shared" si="301"/>
        <v>0</v>
      </c>
      <c r="AZ182" s="13">
        <f ca="1">'13年1-9支出明细'!V177/9*12</f>
        <v>0</v>
      </c>
      <c r="BA182" s="13">
        <f t="shared" si="367"/>
        <v>0</v>
      </c>
      <c r="BB182" s="43">
        <f t="shared" si="302"/>
        <v>0</v>
      </c>
      <c r="BC182" s="13">
        <f ca="1">'13年1-9支出明细'!W177/9*12</f>
        <v>0</v>
      </c>
      <c r="BD182" s="13">
        <f t="shared" si="368"/>
        <v>0</v>
      </c>
      <c r="BE182" s="43">
        <f t="shared" si="303"/>
        <v>0</v>
      </c>
      <c r="BF182" s="13">
        <f ca="1">'13年1-9支出明细'!X177/9*12</f>
        <v>0</v>
      </c>
      <c r="BG182" s="13">
        <f t="shared" si="369"/>
        <v>0</v>
      </c>
      <c r="BH182" s="43">
        <f t="shared" si="304"/>
        <v>0</v>
      </c>
      <c r="BI182" s="13">
        <f ca="1">'13年1-9支出明细'!Y177/9*12</f>
        <v>0</v>
      </c>
      <c r="BJ182" s="13">
        <f t="shared" si="370"/>
        <v>0</v>
      </c>
      <c r="BK182" s="43">
        <f t="shared" si="305"/>
        <v>0</v>
      </c>
      <c r="BL182" s="13">
        <f ca="1">'13年1-9支出明细'!Z177/9*12</f>
        <v>0</v>
      </c>
      <c r="BM182" s="13">
        <f ca="1">Sheet2!EP176+Sheet2!V176</f>
        <v>0</v>
      </c>
      <c r="BN182" s="13">
        <f t="shared" si="371"/>
        <v>0</v>
      </c>
      <c r="BO182" s="43">
        <f t="shared" si="306"/>
        <v>0</v>
      </c>
      <c r="BP182" s="13">
        <f ca="1">'13年1-9支出明细'!AB177/9*12</f>
        <v>0</v>
      </c>
      <c r="BQ182" s="13">
        <f t="shared" si="372"/>
        <v>0</v>
      </c>
      <c r="BR182" s="43">
        <f t="shared" si="307"/>
        <v>0</v>
      </c>
      <c r="BS182" s="13">
        <f ca="1">'13年1-9支出明细'!AC177/9*12</f>
        <v>0</v>
      </c>
      <c r="BT182" s="13">
        <f t="shared" si="373"/>
        <v>0</v>
      </c>
      <c r="BU182" s="43">
        <f t="shared" si="308"/>
        <v>0</v>
      </c>
      <c r="BV182" s="12">
        <f t="shared" si="411"/>
        <v>0</v>
      </c>
      <c r="BW182" s="30">
        <f t="shared" si="374"/>
        <v>0</v>
      </c>
      <c r="BX182" s="43">
        <f t="shared" si="309"/>
        <v>0</v>
      </c>
      <c r="BY182" s="13">
        <f ca="1">'13年1-9支出明细'!AE177/9*12</f>
        <v>0</v>
      </c>
      <c r="BZ182" s="13">
        <f t="shared" si="375"/>
        <v>0</v>
      </c>
      <c r="CA182" s="43">
        <f t="shared" si="310"/>
        <v>0</v>
      </c>
      <c r="CB182" s="13">
        <f ca="1">'13年1-9支出明细'!AF177/9*12</f>
        <v>0</v>
      </c>
      <c r="CC182" s="13">
        <f ca="1">Sheet2!BP176+Sheet2!ET176</f>
        <v>0</v>
      </c>
      <c r="CD182" s="13">
        <f t="shared" si="376"/>
        <v>0</v>
      </c>
      <c r="CE182" s="43">
        <f t="shared" si="311"/>
        <v>0</v>
      </c>
      <c r="CF182" s="12">
        <f t="shared" si="421"/>
        <v>0</v>
      </c>
      <c r="CG182" s="30">
        <f t="shared" si="377"/>
        <v>0</v>
      </c>
      <c r="CH182" s="43">
        <f t="shared" si="313"/>
        <v>0</v>
      </c>
      <c r="CI182" s="13">
        <f ca="1">'13年1-9支出明细'!AI177/9*12</f>
        <v>0</v>
      </c>
      <c r="CJ182" s="13">
        <f t="shared" si="378"/>
        <v>0</v>
      </c>
      <c r="CK182" s="43">
        <f t="shared" si="314"/>
        <v>0</v>
      </c>
      <c r="CL182" s="13">
        <f ca="1">'13年1-9支出明细'!AJ177/9*12</f>
        <v>0</v>
      </c>
      <c r="CM182" s="13">
        <f t="shared" si="379"/>
        <v>0</v>
      </c>
      <c r="CN182" s="43">
        <f t="shared" si="315"/>
        <v>0</v>
      </c>
      <c r="CO182" s="13">
        <f ca="1">'13年1-9支出明细'!AK177/9*12</f>
        <v>0</v>
      </c>
      <c r="CP182" s="13">
        <f t="shared" si="380"/>
        <v>0</v>
      </c>
      <c r="CQ182" s="43">
        <f t="shared" si="316"/>
        <v>0</v>
      </c>
      <c r="CR182" s="13">
        <f ca="1">'13年1-9支出明细'!AL177/9*12</f>
        <v>0</v>
      </c>
      <c r="CS182" s="13">
        <f t="shared" si="381"/>
        <v>0</v>
      </c>
      <c r="CT182" s="43">
        <f t="shared" si="317"/>
        <v>0</v>
      </c>
      <c r="CU182" s="13">
        <f ca="1">'13年1-9支出明细'!AM177/9*12</f>
        <v>0</v>
      </c>
      <c r="CV182" s="13">
        <f t="shared" si="382"/>
        <v>0</v>
      </c>
      <c r="CW182" s="43">
        <f t="shared" si="318"/>
        <v>0</v>
      </c>
      <c r="CX182" s="13">
        <f ca="1">'13年1-9支出明细'!AN177/9*12</f>
        <v>0</v>
      </c>
      <c r="CY182" s="13">
        <f t="shared" si="383"/>
        <v>0</v>
      </c>
      <c r="CZ182" s="14">
        <f t="shared" si="422"/>
        <v>0</v>
      </c>
      <c r="DA182" s="43">
        <f t="shared" si="320"/>
        <v>0</v>
      </c>
      <c r="DB182" s="13">
        <f ca="1">'13年1-9支出明细'!AP177/9*12</f>
        <v>0</v>
      </c>
      <c r="DC182" s="13">
        <f t="shared" si="384"/>
        <v>0</v>
      </c>
      <c r="DD182" s="43">
        <f t="shared" si="321"/>
        <v>0</v>
      </c>
      <c r="DE182" s="13">
        <f ca="1">'13年1-9支出明细'!AQ177/9*12</f>
        <v>0</v>
      </c>
      <c r="DF182" s="13">
        <f t="shared" si="385"/>
        <v>0</v>
      </c>
      <c r="DG182" s="43">
        <f t="shared" si="322"/>
        <v>0</v>
      </c>
      <c r="DH182" s="13">
        <f ca="1">'13年1-9支出明细'!AR177/9*12</f>
        <v>0</v>
      </c>
      <c r="DI182" s="13">
        <f ca="1">Sheet2!DK176+Sheet2!AH176</f>
        <v>0</v>
      </c>
      <c r="DJ182" s="13"/>
      <c r="DK182" s="43">
        <f t="shared" si="323"/>
        <v>0</v>
      </c>
      <c r="DL182" s="13">
        <f ca="1">'13年1-9支出明细'!AT177/9*12</f>
        <v>0</v>
      </c>
      <c r="DM182" s="13">
        <f t="shared" si="386"/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43">
        <f t="shared" si="324"/>
        <v>0</v>
      </c>
      <c r="DV182" s="13">
        <f ca="1">'13年1-9支出明细'!BB177/9*12</f>
        <v>0</v>
      </c>
      <c r="DW182" s="13">
        <f t="shared" si="387"/>
        <v>0</v>
      </c>
      <c r="DX182" s="43">
        <f t="shared" si="325"/>
        <v>0</v>
      </c>
      <c r="DY182" s="13">
        <f ca="1">'13年1-9支出明细'!BC177/9*12</f>
        <v>0</v>
      </c>
      <c r="DZ182" s="13">
        <f t="shared" si="388"/>
        <v>0</v>
      </c>
      <c r="EA182" s="43">
        <f t="shared" si="326"/>
        <v>0</v>
      </c>
      <c r="EB182" s="13">
        <f ca="1">'13年1-9支出明细'!BD177/9*12</f>
        <v>0</v>
      </c>
      <c r="EC182" s="13">
        <f t="shared" si="389"/>
        <v>0</v>
      </c>
      <c r="ED182" s="43">
        <f t="shared" si="327"/>
        <v>0</v>
      </c>
      <c r="EE182" s="13">
        <f ca="1">'13年1-9支出明细'!BE177/9*12</f>
        <v>0</v>
      </c>
      <c r="EF182" s="13">
        <f t="shared" si="390"/>
        <v>0</v>
      </c>
      <c r="EG182" s="13">
        <v>0</v>
      </c>
      <c r="EH182" s="43">
        <f t="shared" si="328"/>
        <v>0</v>
      </c>
      <c r="EI182" s="13">
        <f ca="1">'13年1-9支出明细'!BG177/9*12</f>
        <v>0</v>
      </c>
      <c r="EJ182" s="13">
        <f t="shared" si="391"/>
        <v>0</v>
      </c>
      <c r="EK182" s="43">
        <f t="shared" si="329"/>
        <v>0</v>
      </c>
      <c r="EL182" s="13">
        <f ca="1">'13年1-9支出明细'!BH177/9*12</f>
        <v>0</v>
      </c>
      <c r="EM182" s="13">
        <f t="shared" si="392"/>
        <v>0</v>
      </c>
      <c r="EN182" s="43">
        <f t="shared" si="330"/>
        <v>0</v>
      </c>
      <c r="EO182" s="13">
        <f ca="1">'13年1-9支出明细'!BI177/9*12</f>
        <v>0</v>
      </c>
      <c r="EP182" s="13">
        <f t="shared" si="393"/>
        <v>0</v>
      </c>
      <c r="EQ182" s="43">
        <f t="shared" si="331"/>
        <v>0</v>
      </c>
      <c r="ER182" s="13">
        <f ca="1">'13年1-9支出明细'!BJ177/9*12</f>
        <v>0</v>
      </c>
      <c r="ES182" s="13">
        <f t="shared" si="394"/>
        <v>0</v>
      </c>
      <c r="ET182" s="43">
        <f t="shared" si="332"/>
        <v>0</v>
      </c>
      <c r="EU182" s="13">
        <f ca="1">'13年1-9支出明细'!BK177/9*12</f>
        <v>0</v>
      </c>
      <c r="EV182" s="13">
        <f t="shared" si="395"/>
        <v>0</v>
      </c>
      <c r="EW182" s="43">
        <f t="shared" si="333"/>
        <v>0</v>
      </c>
      <c r="EX182" s="13">
        <f ca="1">'13年1-9支出明细'!BL177/9*12</f>
        <v>0</v>
      </c>
      <c r="EY182" s="13">
        <f t="shared" si="396"/>
        <v>0</v>
      </c>
      <c r="EZ182" s="43">
        <f t="shared" si="334"/>
        <v>0</v>
      </c>
      <c r="FA182" s="13">
        <f ca="1">'13年1-9支出明细'!BM177/9*12</f>
        <v>0</v>
      </c>
      <c r="FB182" s="13">
        <f t="shared" si="397"/>
        <v>0</v>
      </c>
      <c r="FC182" s="43">
        <f t="shared" si="335"/>
        <v>0</v>
      </c>
      <c r="FD182" s="13">
        <f ca="1">'13年1-9支出明细'!BN177/9*12</f>
        <v>0</v>
      </c>
      <c r="FE182" s="13">
        <f ca="1">Sheet2!EX176+Sheet2!BF176</f>
        <v>0</v>
      </c>
      <c r="FF182" s="13">
        <f t="shared" si="398"/>
        <v>0</v>
      </c>
      <c r="FG182" s="43">
        <f t="shared" si="336"/>
        <v>0</v>
      </c>
      <c r="FH182" s="13">
        <f ca="1">'13年1-9支出明细'!BP177/9*12</f>
        <v>0</v>
      </c>
      <c r="FI182" s="13">
        <f t="shared" si="399"/>
        <v>0</v>
      </c>
      <c r="FJ182" s="43">
        <f t="shared" si="337"/>
        <v>0</v>
      </c>
      <c r="FK182" s="13">
        <f ca="1">'13年1-9支出明细'!BQ177/9*12</f>
        <v>0</v>
      </c>
      <c r="FL182" s="13">
        <f t="shared" si="400"/>
        <v>0</v>
      </c>
      <c r="FM182" s="43">
        <f t="shared" si="338"/>
        <v>0</v>
      </c>
      <c r="FN182" s="13">
        <f ca="1">'13年1-9支出明细'!BR177/9*12</f>
        <v>0</v>
      </c>
      <c r="FO182" s="13">
        <f ca="1">Sheet2!FC92+Sheet2!BJ92</f>
        <v>0</v>
      </c>
      <c r="FP182" s="13"/>
      <c r="FQ182" s="43"/>
      <c r="FR182" s="13">
        <f ca="1">'13年1-9支出明细'!BT177/9*12</f>
        <v>0</v>
      </c>
      <c r="FS182" s="13">
        <f t="shared" si="401"/>
        <v>0</v>
      </c>
      <c r="FT182" s="43">
        <f t="shared" si="339"/>
        <v>0</v>
      </c>
      <c r="FU182" s="12">
        <f ca="1">'13年1-9支出明细'!BU177/9*12</f>
        <v>0</v>
      </c>
      <c r="FV182" s="12">
        <f t="shared" si="402"/>
        <v>0</v>
      </c>
      <c r="FW182" s="43">
        <f t="shared" si="340"/>
        <v>0</v>
      </c>
      <c r="FX182" s="12">
        <f ca="1">'13年1-9支出明细'!BV177/9*12</f>
        <v>0</v>
      </c>
      <c r="FY182" s="12">
        <f t="shared" si="403"/>
        <v>0</v>
      </c>
      <c r="FZ182" s="43">
        <f t="shared" si="341"/>
        <v>0</v>
      </c>
      <c r="GA182" s="12">
        <f ca="1">'13年1-9支出明细'!BW177/9*12</f>
        <v>0</v>
      </c>
      <c r="GB182" s="12">
        <f t="shared" si="404"/>
        <v>0</v>
      </c>
      <c r="GC182" s="43">
        <f t="shared" si="342"/>
        <v>0</v>
      </c>
      <c r="GD182" s="12">
        <f ca="1">'13年1-9支出明细'!BX177/9*12</f>
        <v>0</v>
      </c>
      <c r="GE182" s="12">
        <f t="shared" si="405"/>
        <v>0</v>
      </c>
      <c r="GF182" s="43">
        <f t="shared" si="343"/>
        <v>0</v>
      </c>
      <c r="GG182" s="27">
        <f t="shared" si="423"/>
        <v>0</v>
      </c>
      <c r="GH182" s="27">
        <f t="shared" si="406"/>
        <v>0</v>
      </c>
      <c r="GI182" s="43">
        <f t="shared" si="345"/>
        <v>0</v>
      </c>
      <c r="GJ182" s="13">
        <f ca="1">'13年1-9支出明细'!BZ177/9*12</f>
        <v>0</v>
      </c>
      <c r="GK182" s="13">
        <f t="shared" si="407"/>
        <v>0</v>
      </c>
      <c r="GL182" s="43">
        <f t="shared" si="346"/>
        <v>0</v>
      </c>
      <c r="GM182" s="13">
        <f ca="1">'13年1-9支出明细'!CA177/9*12</f>
        <v>0</v>
      </c>
      <c r="GN182" s="13">
        <f t="shared" si="408"/>
        <v>0</v>
      </c>
      <c r="GO182" s="43">
        <f t="shared" si="347"/>
        <v>0</v>
      </c>
      <c r="GP182" s="13">
        <f ca="1">'13年1-9支出明细'!CB177/9*12</f>
        <v>0</v>
      </c>
      <c r="GQ182" s="13"/>
      <c r="GR182" s="40"/>
      <c r="GS182" s="13">
        <f ca="1">'13年1-9支出明细'!CC177/9*12</f>
        <v>0</v>
      </c>
      <c r="GT182" s="13">
        <f t="shared" si="409"/>
        <v>0</v>
      </c>
      <c r="GU182" s="43">
        <f t="shared" si="348"/>
        <v>0</v>
      </c>
      <c r="GV182" s="13">
        <f ca="1">'13年1-9支出明细'!CD177/9*12</f>
        <v>0</v>
      </c>
      <c r="GW182" s="13">
        <f t="shared" si="410"/>
        <v>0</v>
      </c>
      <c r="GX182" s="56">
        <f t="shared" si="349"/>
        <v>0</v>
      </c>
    </row>
    <row r="183" spans="1:206">
      <c r="A183" s="18">
        <v>6</v>
      </c>
      <c r="B183" s="3" t="s">
        <v>654</v>
      </c>
      <c r="C183" s="3" t="s">
        <v>472</v>
      </c>
      <c r="D183" s="12">
        <f t="shared" si="418"/>
        <v>403766.4</v>
      </c>
      <c r="E183" s="12">
        <f t="shared" si="419"/>
        <v>403436.4</v>
      </c>
      <c r="F183" s="13">
        <v>278232</v>
      </c>
      <c r="G183" s="26">
        <f t="shared" si="350"/>
        <v>338441.90465776058</v>
      </c>
      <c r="H183" s="40">
        <f t="shared" si="351"/>
        <v>4.0736668518493143E-3</v>
      </c>
      <c r="I183" s="13">
        <v>0</v>
      </c>
      <c r="J183" s="13">
        <f t="shared" si="352"/>
        <v>0</v>
      </c>
      <c r="K183" s="40">
        <f t="shared" si="288"/>
        <v>0</v>
      </c>
      <c r="L183" s="13">
        <v>125204.4</v>
      </c>
      <c r="M183" s="13">
        <f t="shared" si="353"/>
        <v>152298.85709599222</v>
      </c>
      <c r="N183" s="40">
        <f t="shared" si="289"/>
        <v>4.0736668518493143E-3</v>
      </c>
      <c r="O183" s="13">
        <f ca="1">'13年1-9支出明细'!I178/9*12</f>
        <v>0</v>
      </c>
      <c r="P183" s="13">
        <v>0</v>
      </c>
      <c r="Q183" s="13">
        <f t="shared" si="354"/>
        <v>0</v>
      </c>
      <c r="R183" s="43">
        <f t="shared" si="290"/>
        <v>0</v>
      </c>
      <c r="S183" s="13">
        <f ca="1">'13年1-9支出明细'!K178/9*12</f>
        <v>0</v>
      </c>
      <c r="T183" s="13">
        <f t="shared" si="355"/>
        <v>0</v>
      </c>
      <c r="U183" s="43">
        <f t="shared" si="291"/>
        <v>0</v>
      </c>
      <c r="V183" s="13">
        <f ca="1">'13年1-9支出明细'!L178/9*12</f>
        <v>0</v>
      </c>
      <c r="W183" s="13">
        <f t="shared" si="356"/>
        <v>0</v>
      </c>
      <c r="X183" s="43">
        <f t="shared" si="292"/>
        <v>0</v>
      </c>
      <c r="Y183" s="13">
        <f ca="1">'13年1-9支出明细'!M178/9*12</f>
        <v>0</v>
      </c>
      <c r="Z183" s="13">
        <f t="shared" si="357"/>
        <v>0</v>
      </c>
      <c r="AA183" s="43">
        <f t="shared" si="293"/>
        <v>0</v>
      </c>
      <c r="AB183" s="13">
        <f ca="1">'13年1-9支出明细'!N178/9*12</f>
        <v>0</v>
      </c>
      <c r="AC183" s="13">
        <f t="shared" si="358"/>
        <v>0</v>
      </c>
      <c r="AD183" s="43">
        <f t="shared" si="294"/>
        <v>0</v>
      </c>
      <c r="AE183" s="13">
        <f ca="1">'13年1-9支出明细'!O178/9*12</f>
        <v>0</v>
      </c>
      <c r="AF183" s="13">
        <f t="shared" si="359"/>
        <v>0</v>
      </c>
      <c r="AG183" s="43">
        <f t="shared" si="295"/>
        <v>0</v>
      </c>
      <c r="AH183" s="13">
        <f ca="1">'13年1-9支出明细'!P178/9*12</f>
        <v>0</v>
      </c>
      <c r="AI183" s="13">
        <f t="shared" si="360"/>
        <v>0</v>
      </c>
      <c r="AJ183" s="43">
        <f t="shared" si="296"/>
        <v>0</v>
      </c>
      <c r="AK183" s="13">
        <f ca="1">'13年1-9支出明细'!Q178/9*12</f>
        <v>0</v>
      </c>
      <c r="AL183" s="13">
        <f t="shared" si="361"/>
        <v>0</v>
      </c>
      <c r="AM183" s="43">
        <f t="shared" si="297"/>
        <v>0</v>
      </c>
      <c r="AN183" s="13">
        <f ca="1">'13年1-9支出明细'!R178/9*12</f>
        <v>0</v>
      </c>
      <c r="AO183" s="13">
        <f t="shared" si="362"/>
        <v>0</v>
      </c>
      <c r="AP183" s="43">
        <f t="shared" si="298"/>
        <v>0</v>
      </c>
      <c r="AQ183" s="13">
        <f ca="1">'13年1-9支出明细'!S178/9*12</f>
        <v>0</v>
      </c>
      <c r="AR183" s="13">
        <f t="shared" si="363"/>
        <v>0</v>
      </c>
      <c r="AS183" s="43">
        <f t="shared" si="299"/>
        <v>0</v>
      </c>
      <c r="AT183" s="12">
        <f t="shared" si="364"/>
        <v>330</v>
      </c>
      <c r="AU183" s="31">
        <f t="shared" si="365"/>
        <v>401.41259286157225</v>
      </c>
      <c r="AV183" s="43">
        <f t="shared" si="300"/>
        <v>3.1610763520230426E-6</v>
      </c>
      <c r="AW183" s="13">
        <f ca="1">'13年1-9支出明细'!U178/9*12</f>
        <v>0</v>
      </c>
      <c r="AX183" s="13">
        <f t="shared" si="366"/>
        <v>0</v>
      </c>
      <c r="AY183" s="43">
        <f t="shared" si="301"/>
        <v>0</v>
      </c>
      <c r="AZ183" s="13">
        <f ca="1">'13年1-9支出明细'!V178/9*12</f>
        <v>0</v>
      </c>
      <c r="BA183" s="13">
        <f t="shared" si="367"/>
        <v>0</v>
      </c>
      <c r="BB183" s="43">
        <f t="shared" si="302"/>
        <v>0</v>
      </c>
      <c r="BC183" s="13">
        <f ca="1">'13年1-9支出明细'!W178/9*12</f>
        <v>0</v>
      </c>
      <c r="BD183" s="13">
        <f t="shared" si="368"/>
        <v>0</v>
      </c>
      <c r="BE183" s="43">
        <f t="shared" si="303"/>
        <v>0</v>
      </c>
      <c r="BF183" s="13">
        <f ca="1">'13年1-9支出明细'!X178/9*12</f>
        <v>0</v>
      </c>
      <c r="BG183" s="13">
        <f t="shared" si="369"/>
        <v>0</v>
      </c>
      <c r="BH183" s="43">
        <f t="shared" si="304"/>
        <v>0</v>
      </c>
      <c r="BI183" s="13">
        <f ca="1">'13年1-9支出明细'!Y178/9*12</f>
        <v>0</v>
      </c>
      <c r="BJ183" s="13">
        <f t="shared" si="370"/>
        <v>0</v>
      </c>
      <c r="BK183" s="43">
        <f t="shared" si="305"/>
        <v>0</v>
      </c>
      <c r="BL183" s="13">
        <f ca="1">'13年1-9支出明细'!Z178/9*12</f>
        <v>0</v>
      </c>
      <c r="BM183" s="13">
        <f ca="1">Sheet2!EP177+Sheet2!V177</f>
        <v>330</v>
      </c>
      <c r="BN183" s="13">
        <f t="shared" si="371"/>
        <v>0</v>
      </c>
      <c r="BO183" s="43">
        <f t="shared" si="306"/>
        <v>0</v>
      </c>
      <c r="BP183" s="13">
        <f ca="1">'13年1-9支出明细'!AB178/9*12</f>
        <v>0</v>
      </c>
      <c r="BQ183" s="13">
        <f t="shared" si="372"/>
        <v>0</v>
      </c>
      <c r="BR183" s="43">
        <f t="shared" si="307"/>
        <v>0</v>
      </c>
      <c r="BS183" s="13">
        <f ca="1">'13年1-9支出明细'!AC178/9*12</f>
        <v>0</v>
      </c>
      <c r="BT183" s="13">
        <f t="shared" si="373"/>
        <v>0</v>
      </c>
      <c r="BU183" s="43">
        <f t="shared" si="308"/>
        <v>0</v>
      </c>
      <c r="BV183" s="12">
        <f t="shared" si="411"/>
        <v>0</v>
      </c>
      <c r="BW183" s="30">
        <f t="shared" si="374"/>
        <v>0</v>
      </c>
      <c r="BX183" s="43">
        <f t="shared" si="309"/>
        <v>0</v>
      </c>
      <c r="BY183" s="13">
        <f ca="1">'13年1-9支出明细'!AE178/9*12</f>
        <v>0</v>
      </c>
      <c r="BZ183" s="13">
        <f t="shared" si="375"/>
        <v>0</v>
      </c>
      <c r="CA183" s="43">
        <f t="shared" si="310"/>
        <v>0</v>
      </c>
      <c r="CB183" s="13">
        <f ca="1">'13年1-9支出明细'!AF178/9*12</f>
        <v>0</v>
      </c>
      <c r="CC183" s="13">
        <f ca="1">Sheet2!BP177+Sheet2!ET177</f>
        <v>0</v>
      </c>
      <c r="CD183" s="13">
        <f t="shared" si="376"/>
        <v>0</v>
      </c>
      <c r="CE183" s="43">
        <f t="shared" si="311"/>
        <v>0</v>
      </c>
      <c r="CF183" s="12">
        <f t="shared" si="421"/>
        <v>0</v>
      </c>
      <c r="CG183" s="30">
        <f t="shared" si="377"/>
        <v>0</v>
      </c>
      <c r="CH183" s="43">
        <f t="shared" si="313"/>
        <v>0</v>
      </c>
      <c r="CI183" s="13">
        <f ca="1">'13年1-9支出明细'!AI178/9*12</f>
        <v>0</v>
      </c>
      <c r="CJ183" s="13">
        <f t="shared" si="378"/>
        <v>0</v>
      </c>
      <c r="CK183" s="43">
        <f t="shared" si="314"/>
        <v>0</v>
      </c>
      <c r="CL183" s="13">
        <f ca="1">'13年1-9支出明细'!AJ178/9*12</f>
        <v>0</v>
      </c>
      <c r="CM183" s="13">
        <f t="shared" si="379"/>
        <v>0</v>
      </c>
      <c r="CN183" s="43">
        <f t="shared" si="315"/>
        <v>0</v>
      </c>
      <c r="CO183" s="13">
        <f ca="1">'13年1-9支出明细'!AK178/9*12</f>
        <v>0</v>
      </c>
      <c r="CP183" s="13">
        <f t="shared" si="380"/>
        <v>0</v>
      </c>
      <c r="CQ183" s="43">
        <f t="shared" si="316"/>
        <v>0</v>
      </c>
      <c r="CR183" s="13">
        <f ca="1">'13年1-9支出明细'!AL178/9*12</f>
        <v>0</v>
      </c>
      <c r="CS183" s="13">
        <f t="shared" si="381"/>
        <v>0</v>
      </c>
      <c r="CT183" s="43">
        <f t="shared" si="317"/>
        <v>0</v>
      </c>
      <c r="CU183" s="13">
        <f ca="1">'13年1-9支出明细'!AM178/9*12</f>
        <v>0</v>
      </c>
      <c r="CV183" s="13">
        <f t="shared" si="382"/>
        <v>0</v>
      </c>
      <c r="CW183" s="43">
        <f t="shared" si="318"/>
        <v>0</v>
      </c>
      <c r="CX183" s="13">
        <f ca="1">'13年1-9支出明细'!AN178/9*12</f>
        <v>0</v>
      </c>
      <c r="CY183" s="13">
        <f t="shared" si="383"/>
        <v>0</v>
      </c>
      <c r="CZ183" s="14">
        <f t="shared" si="422"/>
        <v>0</v>
      </c>
      <c r="DA183" s="43">
        <f t="shared" si="320"/>
        <v>0</v>
      </c>
      <c r="DB183" s="13">
        <f ca="1">'13年1-9支出明细'!AP178/9*12</f>
        <v>0</v>
      </c>
      <c r="DC183" s="13">
        <f t="shared" si="384"/>
        <v>0</v>
      </c>
      <c r="DD183" s="43">
        <f t="shared" si="321"/>
        <v>0</v>
      </c>
      <c r="DE183" s="13">
        <f ca="1">'13年1-9支出明细'!AQ178/9*12</f>
        <v>0</v>
      </c>
      <c r="DF183" s="13">
        <f t="shared" si="385"/>
        <v>0</v>
      </c>
      <c r="DG183" s="43">
        <f t="shared" si="322"/>
        <v>0</v>
      </c>
      <c r="DH183" s="13">
        <f ca="1">'13年1-9支出明细'!AR178/9*12</f>
        <v>0</v>
      </c>
      <c r="DI183" s="13">
        <f ca="1">Sheet2!DK177+Sheet2!AH177</f>
        <v>0</v>
      </c>
      <c r="DJ183" s="13"/>
      <c r="DK183" s="43">
        <f t="shared" si="323"/>
        <v>0</v>
      </c>
      <c r="DL183" s="13">
        <f ca="1">'13年1-9支出明细'!AT178/9*12</f>
        <v>0</v>
      </c>
      <c r="DM183" s="13">
        <f t="shared" si="386"/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43">
        <f t="shared" si="324"/>
        <v>0</v>
      </c>
      <c r="DV183" s="13">
        <f ca="1">'13年1-9支出明细'!BB178/9*12</f>
        <v>0</v>
      </c>
      <c r="DW183" s="13">
        <f t="shared" si="387"/>
        <v>0</v>
      </c>
      <c r="DX183" s="43">
        <f t="shared" si="325"/>
        <v>0</v>
      </c>
      <c r="DY183" s="13">
        <f ca="1">'13年1-9支出明细'!BC178/9*12</f>
        <v>0</v>
      </c>
      <c r="DZ183" s="13">
        <f t="shared" si="388"/>
        <v>0</v>
      </c>
      <c r="EA183" s="43">
        <f t="shared" si="326"/>
        <v>0</v>
      </c>
      <c r="EB183" s="13">
        <f ca="1">'13年1-9支出明细'!BD178/9*12</f>
        <v>0</v>
      </c>
      <c r="EC183" s="13">
        <f t="shared" si="389"/>
        <v>0</v>
      </c>
      <c r="ED183" s="43">
        <f t="shared" si="327"/>
        <v>0</v>
      </c>
      <c r="EE183" s="13">
        <f ca="1">'13年1-9支出明细'!BE178/9*12</f>
        <v>0</v>
      </c>
      <c r="EF183" s="13">
        <f t="shared" si="390"/>
        <v>0</v>
      </c>
      <c r="EG183" s="13">
        <v>0</v>
      </c>
      <c r="EH183" s="43">
        <f t="shared" si="328"/>
        <v>0</v>
      </c>
      <c r="EI183" s="13">
        <f ca="1">'13年1-9支出明细'!BG178/9*12</f>
        <v>0</v>
      </c>
      <c r="EJ183" s="13">
        <f t="shared" si="391"/>
        <v>0</v>
      </c>
      <c r="EK183" s="43">
        <f t="shared" si="329"/>
        <v>0</v>
      </c>
      <c r="EL183" s="13">
        <f ca="1">'13年1-9支出明细'!BH178/9*12</f>
        <v>0</v>
      </c>
      <c r="EM183" s="13">
        <f t="shared" si="392"/>
        <v>0</v>
      </c>
      <c r="EN183" s="43">
        <f t="shared" si="330"/>
        <v>0</v>
      </c>
      <c r="EO183" s="13">
        <f ca="1">'13年1-9支出明细'!BI178/9*12</f>
        <v>0</v>
      </c>
      <c r="EP183" s="13">
        <f t="shared" si="393"/>
        <v>0</v>
      </c>
      <c r="EQ183" s="43">
        <f t="shared" si="331"/>
        <v>0</v>
      </c>
      <c r="ER183" s="13">
        <f ca="1">'13年1-9支出明细'!BJ178/9*12</f>
        <v>0</v>
      </c>
      <c r="ES183" s="13">
        <f t="shared" si="394"/>
        <v>0</v>
      </c>
      <c r="ET183" s="43">
        <f t="shared" si="332"/>
        <v>0</v>
      </c>
      <c r="EU183" s="13">
        <f ca="1">'13年1-9支出明细'!BK178/9*12</f>
        <v>0</v>
      </c>
      <c r="EV183" s="13">
        <f t="shared" si="395"/>
        <v>0</v>
      </c>
      <c r="EW183" s="43">
        <f t="shared" si="333"/>
        <v>0</v>
      </c>
      <c r="EX183" s="13">
        <f ca="1">'13年1-9支出明细'!BL178/9*12</f>
        <v>0</v>
      </c>
      <c r="EY183" s="13">
        <f t="shared" si="396"/>
        <v>0</v>
      </c>
      <c r="EZ183" s="43">
        <f t="shared" si="334"/>
        <v>0</v>
      </c>
      <c r="FA183" s="13">
        <f ca="1">'13年1-9支出明细'!BM178/9*12</f>
        <v>0</v>
      </c>
      <c r="FB183" s="13">
        <f t="shared" si="397"/>
        <v>0</v>
      </c>
      <c r="FC183" s="43">
        <f t="shared" si="335"/>
        <v>0</v>
      </c>
      <c r="FD183" s="13">
        <f ca="1">'13年1-9支出明细'!BN178/9*12</f>
        <v>0</v>
      </c>
      <c r="FE183" s="13">
        <f ca="1">Sheet2!EX177+Sheet2!BF177</f>
        <v>0</v>
      </c>
      <c r="FF183" s="13">
        <f t="shared" si="398"/>
        <v>0</v>
      </c>
      <c r="FG183" s="43">
        <f t="shared" si="336"/>
        <v>0</v>
      </c>
      <c r="FH183" s="13">
        <f ca="1">'13年1-9支出明细'!BP178/9*12</f>
        <v>0</v>
      </c>
      <c r="FI183" s="13">
        <f t="shared" si="399"/>
        <v>0</v>
      </c>
      <c r="FJ183" s="43">
        <f t="shared" si="337"/>
        <v>0</v>
      </c>
      <c r="FK183" s="13">
        <f ca="1">'13年1-9支出明细'!BQ178/9*12</f>
        <v>0</v>
      </c>
      <c r="FL183" s="13">
        <f t="shared" si="400"/>
        <v>0</v>
      </c>
      <c r="FM183" s="43">
        <f t="shared" si="338"/>
        <v>0</v>
      </c>
      <c r="FN183" s="13">
        <f ca="1">'13年1-9支出明细'!BR178/9*12</f>
        <v>0</v>
      </c>
      <c r="FO183" s="13">
        <f ca="1">Sheet2!FC93+Sheet2!BJ93</f>
        <v>0</v>
      </c>
      <c r="FP183" s="13"/>
      <c r="FQ183" s="43"/>
      <c r="FR183" s="13">
        <f ca="1">'13年1-9支出明细'!BT178/9*12</f>
        <v>0</v>
      </c>
      <c r="FS183" s="13">
        <f t="shared" si="401"/>
        <v>0</v>
      </c>
      <c r="FT183" s="43">
        <f t="shared" si="339"/>
        <v>0</v>
      </c>
      <c r="FU183" s="12">
        <f ca="1">'13年1-9支出明细'!BU178/9*12</f>
        <v>0</v>
      </c>
      <c r="FV183" s="12">
        <f t="shared" si="402"/>
        <v>0</v>
      </c>
      <c r="FW183" s="43">
        <f t="shared" si="340"/>
        <v>0</v>
      </c>
      <c r="FX183" s="12">
        <f ca="1">'13年1-9支出明细'!BV178/9*12</f>
        <v>0</v>
      </c>
      <c r="FY183" s="12">
        <f t="shared" si="403"/>
        <v>0</v>
      </c>
      <c r="FZ183" s="43">
        <f t="shared" si="341"/>
        <v>0</v>
      </c>
      <c r="GA183" s="12">
        <f ca="1">'13年1-9支出明细'!BW178/9*12</f>
        <v>0</v>
      </c>
      <c r="GB183" s="12">
        <f t="shared" si="404"/>
        <v>0</v>
      </c>
      <c r="GC183" s="43">
        <f t="shared" si="342"/>
        <v>0</v>
      </c>
      <c r="GD183" s="12">
        <f ca="1">'13年1-9支出明细'!BX178/9*12</f>
        <v>0</v>
      </c>
      <c r="GE183" s="12">
        <f t="shared" si="405"/>
        <v>0</v>
      </c>
      <c r="GF183" s="43">
        <f t="shared" si="343"/>
        <v>0</v>
      </c>
      <c r="GG183" s="27">
        <f t="shared" si="423"/>
        <v>0</v>
      </c>
      <c r="GH183" s="27">
        <f t="shared" si="406"/>
        <v>0</v>
      </c>
      <c r="GI183" s="43">
        <f t="shared" si="345"/>
        <v>0</v>
      </c>
      <c r="GJ183" s="13">
        <f ca="1">'13年1-9支出明细'!BZ178/9*12</f>
        <v>0</v>
      </c>
      <c r="GK183" s="13">
        <f t="shared" si="407"/>
        <v>0</v>
      </c>
      <c r="GL183" s="43">
        <f t="shared" si="346"/>
        <v>0</v>
      </c>
      <c r="GM183" s="13">
        <f ca="1">'13年1-9支出明细'!CA178/9*12</f>
        <v>0</v>
      </c>
      <c r="GN183" s="13">
        <f t="shared" si="408"/>
        <v>0</v>
      </c>
      <c r="GO183" s="43">
        <f t="shared" si="347"/>
        <v>0</v>
      </c>
      <c r="GP183" s="13">
        <f ca="1">'13年1-9支出明细'!CB178/9*12</f>
        <v>0</v>
      </c>
      <c r="GQ183" s="13"/>
      <c r="GR183" s="40"/>
      <c r="GS183" s="13">
        <f ca="1">'13年1-9支出明细'!CC178/9*12</f>
        <v>0</v>
      </c>
      <c r="GT183" s="13">
        <f t="shared" si="409"/>
        <v>0</v>
      </c>
      <c r="GU183" s="43">
        <f t="shared" si="348"/>
        <v>0</v>
      </c>
      <c r="GV183" s="13">
        <f ca="1">'13年1-9支出明细'!CD178/9*12</f>
        <v>0</v>
      </c>
      <c r="GW183" s="13">
        <f t="shared" si="410"/>
        <v>0</v>
      </c>
      <c r="GX183" s="56">
        <f t="shared" si="349"/>
        <v>0</v>
      </c>
    </row>
    <row r="184" spans="1:206">
      <c r="A184" s="18">
        <v>601</v>
      </c>
      <c r="B184" s="3" t="s">
        <v>655</v>
      </c>
      <c r="C184" s="3" t="s">
        <v>473</v>
      </c>
      <c r="D184" s="12">
        <f t="shared" si="418"/>
        <v>403766.4</v>
      </c>
      <c r="E184" s="12">
        <f t="shared" si="419"/>
        <v>403436.4</v>
      </c>
      <c r="F184" s="13">
        <v>278232</v>
      </c>
      <c r="G184" s="26">
        <f t="shared" si="350"/>
        <v>338441.90465776058</v>
      </c>
      <c r="H184" s="40">
        <f t="shared" si="351"/>
        <v>4.0736668518493143E-3</v>
      </c>
      <c r="I184" s="13">
        <v>0</v>
      </c>
      <c r="J184" s="13">
        <f t="shared" si="352"/>
        <v>0</v>
      </c>
      <c r="K184" s="40">
        <f t="shared" si="288"/>
        <v>0</v>
      </c>
      <c r="L184" s="13">
        <v>125204.4</v>
      </c>
      <c r="M184" s="13">
        <f t="shared" si="353"/>
        <v>152298.85709599222</v>
      </c>
      <c r="N184" s="40">
        <f t="shared" si="289"/>
        <v>4.0736668518493143E-3</v>
      </c>
      <c r="O184" s="13">
        <f ca="1">'13年1-9支出明细'!I179/9*12</f>
        <v>0</v>
      </c>
      <c r="P184" s="13">
        <v>0</v>
      </c>
      <c r="Q184" s="13">
        <f t="shared" si="354"/>
        <v>0</v>
      </c>
      <c r="R184" s="43">
        <f t="shared" si="290"/>
        <v>0</v>
      </c>
      <c r="S184" s="13">
        <f ca="1">'13年1-9支出明细'!K179/9*12</f>
        <v>0</v>
      </c>
      <c r="T184" s="13">
        <f t="shared" si="355"/>
        <v>0</v>
      </c>
      <c r="U184" s="43">
        <f t="shared" si="291"/>
        <v>0</v>
      </c>
      <c r="V184" s="13">
        <f ca="1">'13年1-9支出明细'!L179/9*12</f>
        <v>0</v>
      </c>
      <c r="W184" s="13">
        <f t="shared" si="356"/>
        <v>0</v>
      </c>
      <c r="X184" s="43">
        <f t="shared" si="292"/>
        <v>0</v>
      </c>
      <c r="Y184" s="13">
        <f ca="1">'13年1-9支出明细'!M179/9*12</f>
        <v>0</v>
      </c>
      <c r="Z184" s="13">
        <f t="shared" si="357"/>
        <v>0</v>
      </c>
      <c r="AA184" s="43">
        <f t="shared" si="293"/>
        <v>0</v>
      </c>
      <c r="AB184" s="13">
        <f ca="1">'13年1-9支出明细'!N179/9*12</f>
        <v>0</v>
      </c>
      <c r="AC184" s="13">
        <f t="shared" si="358"/>
        <v>0</v>
      </c>
      <c r="AD184" s="43">
        <f t="shared" si="294"/>
        <v>0</v>
      </c>
      <c r="AE184" s="13">
        <f ca="1">'13年1-9支出明细'!O179/9*12</f>
        <v>0</v>
      </c>
      <c r="AF184" s="13">
        <f t="shared" si="359"/>
        <v>0</v>
      </c>
      <c r="AG184" s="43">
        <f t="shared" si="295"/>
        <v>0</v>
      </c>
      <c r="AH184" s="13">
        <f ca="1">'13年1-9支出明细'!P179/9*12</f>
        <v>0</v>
      </c>
      <c r="AI184" s="13">
        <f t="shared" si="360"/>
        <v>0</v>
      </c>
      <c r="AJ184" s="43">
        <f t="shared" si="296"/>
        <v>0</v>
      </c>
      <c r="AK184" s="13">
        <f ca="1">'13年1-9支出明细'!Q179/9*12</f>
        <v>0</v>
      </c>
      <c r="AL184" s="13">
        <f t="shared" si="361"/>
        <v>0</v>
      </c>
      <c r="AM184" s="43">
        <f t="shared" si="297"/>
        <v>0</v>
      </c>
      <c r="AN184" s="13">
        <f ca="1">'13年1-9支出明细'!R179/9*12</f>
        <v>0</v>
      </c>
      <c r="AO184" s="13">
        <f t="shared" si="362"/>
        <v>0</v>
      </c>
      <c r="AP184" s="43">
        <f t="shared" si="298"/>
        <v>0</v>
      </c>
      <c r="AQ184" s="13">
        <f ca="1">'13年1-9支出明细'!S179/9*12</f>
        <v>0</v>
      </c>
      <c r="AR184" s="13">
        <f t="shared" si="363"/>
        <v>0</v>
      </c>
      <c r="AS184" s="43">
        <f t="shared" si="299"/>
        <v>0</v>
      </c>
      <c r="AT184" s="12">
        <f t="shared" si="364"/>
        <v>330</v>
      </c>
      <c r="AU184" s="31">
        <f t="shared" si="365"/>
        <v>401.41259286157225</v>
      </c>
      <c r="AV184" s="43">
        <f t="shared" si="300"/>
        <v>3.1610763520230426E-6</v>
      </c>
      <c r="AW184" s="13">
        <f ca="1">'13年1-9支出明细'!U179/9*12</f>
        <v>0</v>
      </c>
      <c r="AX184" s="13">
        <f t="shared" si="366"/>
        <v>0</v>
      </c>
      <c r="AY184" s="43">
        <f t="shared" si="301"/>
        <v>0</v>
      </c>
      <c r="AZ184" s="13">
        <f ca="1">'13年1-9支出明细'!V179/9*12</f>
        <v>0</v>
      </c>
      <c r="BA184" s="13">
        <f t="shared" si="367"/>
        <v>0</v>
      </c>
      <c r="BB184" s="43">
        <f t="shared" si="302"/>
        <v>0</v>
      </c>
      <c r="BC184" s="13">
        <f ca="1">'13年1-9支出明细'!W179/9*12</f>
        <v>0</v>
      </c>
      <c r="BD184" s="13">
        <f t="shared" si="368"/>
        <v>0</v>
      </c>
      <c r="BE184" s="43">
        <f t="shared" si="303"/>
        <v>0</v>
      </c>
      <c r="BF184" s="13">
        <f ca="1">'13年1-9支出明细'!X179/9*12</f>
        <v>0</v>
      </c>
      <c r="BG184" s="13">
        <f t="shared" si="369"/>
        <v>0</v>
      </c>
      <c r="BH184" s="43">
        <f t="shared" si="304"/>
        <v>0</v>
      </c>
      <c r="BI184" s="13">
        <f ca="1">'13年1-9支出明细'!Y179/9*12</f>
        <v>0</v>
      </c>
      <c r="BJ184" s="13">
        <f t="shared" si="370"/>
        <v>0</v>
      </c>
      <c r="BK184" s="43">
        <f t="shared" si="305"/>
        <v>0</v>
      </c>
      <c r="BL184" s="13">
        <f ca="1">'13年1-9支出明细'!Z179/9*12</f>
        <v>0</v>
      </c>
      <c r="BM184" s="13">
        <f ca="1">Sheet2!EP178+Sheet2!V178</f>
        <v>330</v>
      </c>
      <c r="BN184" s="13">
        <f t="shared" si="371"/>
        <v>0</v>
      </c>
      <c r="BO184" s="43">
        <f t="shared" si="306"/>
        <v>0</v>
      </c>
      <c r="BP184" s="13">
        <f ca="1">'13年1-9支出明细'!AB179/9*12</f>
        <v>0</v>
      </c>
      <c r="BQ184" s="13">
        <f t="shared" si="372"/>
        <v>0</v>
      </c>
      <c r="BR184" s="43">
        <f t="shared" si="307"/>
        <v>0</v>
      </c>
      <c r="BS184" s="13">
        <f ca="1">'13年1-9支出明细'!AC179/9*12</f>
        <v>0</v>
      </c>
      <c r="BT184" s="13">
        <f t="shared" si="373"/>
        <v>0</v>
      </c>
      <c r="BU184" s="43">
        <f t="shared" si="308"/>
        <v>0</v>
      </c>
      <c r="BV184" s="12">
        <f t="shared" si="411"/>
        <v>0</v>
      </c>
      <c r="BW184" s="30">
        <f t="shared" si="374"/>
        <v>0</v>
      </c>
      <c r="BX184" s="43">
        <f t="shared" si="309"/>
        <v>0</v>
      </c>
      <c r="BY184" s="13">
        <f ca="1">'13年1-9支出明细'!AE179/9*12</f>
        <v>0</v>
      </c>
      <c r="BZ184" s="13">
        <f t="shared" si="375"/>
        <v>0</v>
      </c>
      <c r="CA184" s="43">
        <f t="shared" si="310"/>
        <v>0</v>
      </c>
      <c r="CB184" s="13">
        <f ca="1">'13年1-9支出明细'!AF179/9*12</f>
        <v>0</v>
      </c>
      <c r="CC184" s="13">
        <f ca="1">Sheet2!BP178+Sheet2!ET178</f>
        <v>0</v>
      </c>
      <c r="CD184" s="13">
        <f t="shared" si="376"/>
        <v>0</v>
      </c>
      <c r="CE184" s="43">
        <f t="shared" si="311"/>
        <v>0</v>
      </c>
      <c r="CF184" s="12">
        <f t="shared" si="421"/>
        <v>0</v>
      </c>
      <c r="CG184" s="30">
        <f t="shared" si="377"/>
        <v>0</v>
      </c>
      <c r="CH184" s="43">
        <f t="shared" si="313"/>
        <v>0</v>
      </c>
      <c r="CI184" s="13">
        <f ca="1">'13年1-9支出明细'!AI179/9*12</f>
        <v>0</v>
      </c>
      <c r="CJ184" s="13">
        <f t="shared" si="378"/>
        <v>0</v>
      </c>
      <c r="CK184" s="43">
        <f t="shared" si="314"/>
        <v>0</v>
      </c>
      <c r="CL184" s="13">
        <f ca="1">'13年1-9支出明细'!AJ179/9*12</f>
        <v>0</v>
      </c>
      <c r="CM184" s="13">
        <f t="shared" si="379"/>
        <v>0</v>
      </c>
      <c r="CN184" s="43">
        <f t="shared" si="315"/>
        <v>0</v>
      </c>
      <c r="CO184" s="13">
        <f ca="1">'13年1-9支出明细'!AK179/9*12</f>
        <v>0</v>
      </c>
      <c r="CP184" s="13">
        <f t="shared" si="380"/>
        <v>0</v>
      </c>
      <c r="CQ184" s="43">
        <f t="shared" si="316"/>
        <v>0</v>
      </c>
      <c r="CR184" s="13">
        <f ca="1">'13年1-9支出明细'!AL179/9*12</f>
        <v>0</v>
      </c>
      <c r="CS184" s="13">
        <f t="shared" si="381"/>
        <v>0</v>
      </c>
      <c r="CT184" s="43">
        <f t="shared" si="317"/>
        <v>0</v>
      </c>
      <c r="CU184" s="13">
        <f ca="1">'13年1-9支出明细'!AM179/9*12</f>
        <v>0</v>
      </c>
      <c r="CV184" s="13">
        <f t="shared" si="382"/>
        <v>0</v>
      </c>
      <c r="CW184" s="43">
        <f t="shared" si="318"/>
        <v>0</v>
      </c>
      <c r="CX184" s="13">
        <f ca="1">'13年1-9支出明细'!AN179/9*12</f>
        <v>0</v>
      </c>
      <c r="CY184" s="13">
        <f t="shared" si="383"/>
        <v>0</v>
      </c>
      <c r="CZ184" s="14">
        <f t="shared" si="422"/>
        <v>0</v>
      </c>
      <c r="DA184" s="43">
        <f t="shared" si="320"/>
        <v>0</v>
      </c>
      <c r="DB184" s="13">
        <f ca="1">'13年1-9支出明细'!AP179/9*12</f>
        <v>0</v>
      </c>
      <c r="DC184" s="13">
        <f t="shared" si="384"/>
        <v>0</v>
      </c>
      <c r="DD184" s="43">
        <f t="shared" si="321"/>
        <v>0</v>
      </c>
      <c r="DE184" s="13">
        <f ca="1">'13年1-9支出明细'!AQ179/9*12</f>
        <v>0</v>
      </c>
      <c r="DF184" s="13">
        <f t="shared" si="385"/>
        <v>0</v>
      </c>
      <c r="DG184" s="43">
        <f t="shared" si="322"/>
        <v>0</v>
      </c>
      <c r="DH184" s="13">
        <f ca="1">'13年1-9支出明细'!AR179/9*12</f>
        <v>0</v>
      </c>
      <c r="DI184" s="13">
        <f ca="1">Sheet2!DK178+Sheet2!AH178</f>
        <v>0</v>
      </c>
      <c r="DJ184" s="13"/>
      <c r="DK184" s="43">
        <f t="shared" si="323"/>
        <v>0</v>
      </c>
      <c r="DL184" s="13">
        <f ca="1">'13年1-9支出明细'!AT179/9*12</f>
        <v>0</v>
      </c>
      <c r="DM184" s="13">
        <f t="shared" si="386"/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43">
        <f t="shared" si="324"/>
        <v>0</v>
      </c>
      <c r="DV184" s="13">
        <f ca="1">'13年1-9支出明细'!BB179/9*12</f>
        <v>0</v>
      </c>
      <c r="DW184" s="13">
        <f t="shared" si="387"/>
        <v>0</v>
      </c>
      <c r="DX184" s="43">
        <f t="shared" si="325"/>
        <v>0</v>
      </c>
      <c r="DY184" s="13">
        <f ca="1">'13年1-9支出明细'!BC179/9*12</f>
        <v>0</v>
      </c>
      <c r="DZ184" s="13">
        <f t="shared" si="388"/>
        <v>0</v>
      </c>
      <c r="EA184" s="43">
        <f t="shared" si="326"/>
        <v>0</v>
      </c>
      <c r="EB184" s="13">
        <f ca="1">'13年1-9支出明细'!BD179/9*12</f>
        <v>0</v>
      </c>
      <c r="EC184" s="13">
        <f t="shared" si="389"/>
        <v>0</v>
      </c>
      <c r="ED184" s="43">
        <f t="shared" si="327"/>
        <v>0</v>
      </c>
      <c r="EE184" s="13">
        <f ca="1">'13年1-9支出明细'!BE179/9*12</f>
        <v>0</v>
      </c>
      <c r="EF184" s="13">
        <f t="shared" si="390"/>
        <v>0</v>
      </c>
      <c r="EG184" s="13">
        <v>0</v>
      </c>
      <c r="EH184" s="43">
        <f t="shared" si="328"/>
        <v>0</v>
      </c>
      <c r="EI184" s="13">
        <f ca="1">'13年1-9支出明细'!BG179/9*12</f>
        <v>0</v>
      </c>
      <c r="EJ184" s="13">
        <f t="shared" si="391"/>
        <v>0</v>
      </c>
      <c r="EK184" s="43">
        <f t="shared" si="329"/>
        <v>0</v>
      </c>
      <c r="EL184" s="13">
        <f ca="1">'13年1-9支出明细'!BH179/9*12</f>
        <v>0</v>
      </c>
      <c r="EM184" s="13">
        <f t="shared" si="392"/>
        <v>0</v>
      </c>
      <c r="EN184" s="43">
        <f t="shared" si="330"/>
        <v>0</v>
      </c>
      <c r="EO184" s="13">
        <f ca="1">'13年1-9支出明细'!BI179/9*12</f>
        <v>0</v>
      </c>
      <c r="EP184" s="13">
        <f t="shared" si="393"/>
        <v>0</v>
      </c>
      <c r="EQ184" s="43">
        <f t="shared" si="331"/>
        <v>0</v>
      </c>
      <c r="ER184" s="13">
        <f ca="1">'13年1-9支出明细'!BJ179/9*12</f>
        <v>0</v>
      </c>
      <c r="ES184" s="13">
        <f t="shared" si="394"/>
        <v>0</v>
      </c>
      <c r="ET184" s="43">
        <f t="shared" si="332"/>
        <v>0</v>
      </c>
      <c r="EU184" s="13">
        <f ca="1">'13年1-9支出明细'!BK179/9*12</f>
        <v>0</v>
      </c>
      <c r="EV184" s="13">
        <f t="shared" si="395"/>
        <v>0</v>
      </c>
      <c r="EW184" s="43">
        <f t="shared" si="333"/>
        <v>0</v>
      </c>
      <c r="EX184" s="13">
        <f ca="1">'13年1-9支出明细'!BL179/9*12</f>
        <v>0</v>
      </c>
      <c r="EY184" s="13">
        <f t="shared" si="396"/>
        <v>0</v>
      </c>
      <c r="EZ184" s="43">
        <f t="shared" si="334"/>
        <v>0</v>
      </c>
      <c r="FA184" s="13">
        <f ca="1">'13年1-9支出明细'!BM179/9*12</f>
        <v>0</v>
      </c>
      <c r="FB184" s="13">
        <f t="shared" si="397"/>
        <v>0</v>
      </c>
      <c r="FC184" s="43">
        <f t="shared" si="335"/>
        <v>0</v>
      </c>
      <c r="FD184" s="13">
        <f ca="1">'13年1-9支出明细'!BN179/9*12</f>
        <v>0</v>
      </c>
      <c r="FE184" s="13">
        <f ca="1">Sheet2!EX178+Sheet2!BF178</f>
        <v>0</v>
      </c>
      <c r="FF184" s="13">
        <f t="shared" si="398"/>
        <v>0</v>
      </c>
      <c r="FG184" s="43">
        <f t="shared" si="336"/>
        <v>0</v>
      </c>
      <c r="FH184" s="13">
        <f ca="1">'13年1-9支出明细'!BP179/9*12</f>
        <v>0</v>
      </c>
      <c r="FI184" s="13">
        <f t="shared" si="399"/>
        <v>0</v>
      </c>
      <c r="FJ184" s="43">
        <f t="shared" si="337"/>
        <v>0</v>
      </c>
      <c r="FK184" s="13">
        <f ca="1">'13年1-9支出明细'!BQ179/9*12</f>
        <v>0</v>
      </c>
      <c r="FL184" s="13">
        <f t="shared" si="400"/>
        <v>0</v>
      </c>
      <c r="FM184" s="43">
        <f t="shared" si="338"/>
        <v>0</v>
      </c>
      <c r="FN184" s="13">
        <f ca="1">'13年1-9支出明细'!BR179/9*12</f>
        <v>0</v>
      </c>
      <c r="FO184" s="13">
        <f ca="1">Sheet2!FC94+Sheet2!BJ94</f>
        <v>181398</v>
      </c>
      <c r="FP184" s="13"/>
      <c r="FQ184" s="43"/>
      <c r="FR184" s="13">
        <f ca="1">'13年1-9支出明细'!BT179/9*12</f>
        <v>0</v>
      </c>
      <c r="FS184" s="13">
        <f t="shared" si="401"/>
        <v>0</v>
      </c>
      <c r="FT184" s="43">
        <f t="shared" si="339"/>
        <v>0</v>
      </c>
      <c r="FU184" s="12">
        <f ca="1">'13年1-9支出明细'!BU179/9*12</f>
        <v>0</v>
      </c>
      <c r="FV184" s="12">
        <f t="shared" si="402"/>
        <v>0</v>
      </c>
      <c r="FW184" s="43">
        <f t="shared" si="340"/>
        <v>0</v>
      </c>
      <c r="FX184" s="12">
        <f ca="1">'13年1-9支出明细'!BV179/9*12</f>
        <v>0</v>
      </c>
      <c r="FY184" s="12">
        <f t="shared" si="403"/>
        <v>0</v>
      </c>
      <c r="FZ184" s="43">
        <f t="shared" si="341"/>
        <v>0</v>
      </c>
      <c r="GA184" s="12">
        <f ca="1">'13年1-9支出明细'!BW179/9*12</f>
        <v>0</v>
      </c>
      <c r="GB184" s="12">
        <f t="shared" si="404"/>
        <v>0</v>
      </c>
      <c r="GC184" s="43">
        <f t="shared" si="342"/>
        <v>0</v>
      </c>
      <c r="GD184" s="12">
        <f ca="1">'13年1-9支出明细'!BX179/9*12</f>
        <v>0</v>
      </c>
      <c r="GE184" s="12">
        <f t="shared" si="405"/>
        <v>0</v>
      </c>
      <c r="GF184" s="43">
        <f t="shared" si="343"/>
        <v>0</v>
      </c>
      <c r="GG184" s="27">
        <f t="shared" si="423"/>
        <v>0</v>
      </c>
      <c r="GH184" s="27">
        <f t="shared" si="406"/>
        <v>0</v>
      </c>
      <c r="GI184" s="43">
        <f t="shared" si="345"/>
        <v>0</v>
      </c>
      <c r="GJ184" s="13">
        <f ca="1">'13年1-9支出明细'!BZ179/9*12</f>
        <v>0</v>
      </c>
      <c r="GK184" s="13">
        <f t="shared" si="407"/>
        <v>0</v>
      </c>
      <c r="GL184" s="43">
        <f t="shared" si="346"/>
        <v>0</v>
      </c>
      <c r="GM184" s="13">
        <f ca="1">'13年1-9支出明细'!CA179/9*12</f>
        <v>0</v>
      </c>
      <c r="GN184" s="13">
        <f t="shared" si="408"/>
        <v>0</v>
      </c>
      <c r="GO184" s="43">
        <f t="shared" si="347"/>
        <v>0</v>
      </c>
      <c r="GP184" s="13">
        <f ca="1">'13年1-9支出明细'!CB179/9*12</f>
        <v>0</v>
      </c>
      <c r="GQ184" s="13"/>
      <c r="GR184" s="40"/>
      <c r="GS184" s="13">
        <f ca="1">'13年1-9支出明细'!CC179/9*12</f>
        <v>0</v>
      </c>
      <c r="GT184" s="13">
        <f t="shared" si="409"/>
        <v>0</v>
      </c>
      <c r="GU184" s="43">
        <f t="shared" si="348"/>
        <v>0</v>
      </c>
      <c r="GV184" s="13">
        <f ca="1">'13年1-9支出明细'!CD179/9*12</f>
        <v>0</v>
      </c>
      <c r="GW184" s="13">
        <f t="shared" si="410"/>
        <v>0</v>
      </c>
      <c r="GX184" s="56">
        <f t="shared" si="349"/>
        <v>0</v>
      </c>
    </row>
    <row r="185" spans="1:206">
      <c r="A185" s="18">
        <v>7</v>
      </c>
      <c r="B185" s="3" t="s">
        <v>656</v>
      </c>
      <c r="C185" s="3" t="s">
        <v>474</v>
      </c>
      <c r="D185" s="12">
        <f t="shared" si="418"/>
        <v>0</v>
      </c>
      <c r="E185" s="12">
        <f t="shared" si="419"/>
        <v>0</v>
      </c>
      <c r="F185" s="13">
        <v>0</v>
      </c>
      <c r="G185" s="26">
        <f t="shared" si="350"/>
        <v>0</v>
      </c>
      <c r="H185" s="40">
        <f t="shared" si="351"/>
        <v>0</v>
      </c>
      <c r="I185" s="13">
        <v>0</v>
      </c>
      <c r="J185" s="13">
        <f t="shared" si="352"/>
        <v>0</v>
      </c>
      <c r="K185" s="40">
        <f t="shared" si="288"/>
        <v>0</v>
      </c>
      <c r="L185" s="13">
        <v>0</v>
      </c>
      <c r="M185" s="13">
        <f t="shared" si="353"/>
        <v>0</v>
      </c>
      <c r="N185" s="40">
        <f t="shared" si="289"/>
        <v>0</v>
      </c>
      <c r="O185" s="13">
        <f ca="1">'13年1-9支出明细'!I180/9*12</f>
        <v>0</v>
      </c>
      <c r="P185" s="13">
        <v>0</v>
      </c>
      <c r="Q185" s="13">
        <f t="shared" si="354"/>
        <v>0</v>
      </c>
      <c r="R185" s="43">
        <f t="shared" si="290"/>
        <v>0</v>
      </c>
      <c r="S185" s="13">
        <f ca="1">'13年1-9支出明细'!K180/9*12</f>
        <v>0</v>
      </c>
      <c r="T185" s="13">
        <f t="shared" si="355"/>
        <v>0</v>
      </c>
      <c r="U185" s="43">
        <f t="shared" si="291"/>
        <v>0</v>
      </c>
      <c r="V185" s="13">
        <f ca="1">'13年1-9支出明细'!L180/9*12</f>
        <v>0</v>
      </c>
      <c r="W185" s="13">
        <f t="shared" si="356"/>
        <v>0</v>
      </c>
      <c r="X185" s="43">
        <f t="shared" si="292"/>
        <v>0</v>
      </c>
      <c r="Y185" s="13">
        <f ca="1">'13年1-9支出明细'!M180/9*12</f>
        <v>0</v>
      </c>
      <c r="Z185" s="13">
        <f t="shared" si="357"/>
        <v>0</v>
      </c>
      <c r="AA185" s="43">
        <f t="shared" si="293"/>
        <v>0</v>
      </c>
      <c r="AB185" s="13">
        <f ca="1">'13年1-9支出明细'!N180/9*12</f>
        <v>0</v>
      </c>
      <c r="AC185" s="13">
        <f t="shared" si="358"/>
        <v>0</v>
      </c>
      <c r="AD185" s="43">
        <f t="shared" si="294"/>
        <v>0</v>
      </c>
      <c r="AE185" s="13">
        <f ca="1">'13年1-9支出明细'!O180/9*12</f>
        <v>0</v>
      </c>
      <c r="AF185" s="13">
        <f t="shared" si="359"/>
        <v>0</v>
      </c>
      <c r="AG185" s="43">
        <f t="shared" si="295"/>
        <v>0</v>
      </c>
      <c r="AH185" s="13">
        <f ca="1">'13年1-9支出明细'!P180/9*12</f>
        <v>0</v>
      </c>
      <c r="AI185" s="13">
        <f t="shared" si="360"/>
        <v>0</v>
      </c>
      <c r="AJ185" s="43">
        <f t="shared" si="296"/>
        <v>0</v>
      </c>
      <c r="AK185" s="13">
        <f ca="1">'13年1-9支出明细'!Q180/9*12</f>
        <v>0</v>
      </c>
      <c r="AL185" s="13">
        <f t="shared" si="361"/>
        <v>0</v>
      </c>
      <c r="AM185" s="43">
        <f t="shared" si="297"/>
        <v>0</v>
      </c>
      <c r="AN185" s="13">
        <f ca="1">'13年1-9支出明细'!R180/9*12</f>
        <v>0</v>
      </c>
      <c r="AO185" s="13">
        <f t="shared" si="362"/>
        <v>0</v>
      </c>
      <c r="AP185" s="43">
        <f t="shared" si="298"/>
        <v>0</v>
      </c>
      <c r="AQ185" s="13">
        <f ca="1">'13年1-9支出明细'!S180/9*12</f>
        <v>0</v>
      </c>
      <c r="AR185" s="13">
        <f t="shared" si="363"/>
        <v>0</v>
      </c>
      <c r="AS185" s="43">
        <f t="shared" si="299"/>
        <v>0</v>
      </c>
      <c r="AT185" s="12">
        <f t="shared" si="364"/>
        <v>0</v>
      </c>
      <c r="AU185" s="31">
        <f t="shared" si="365"/>
        <v>0</v>
      </c>
      <c r="AV185" s="43">
        <f t="shared" si="300"/>
        <v>0</v>
      </c>
      <c r="AW185" s="13">
        <f ca="1">'13年1-9支出明细'!U180/9*12</f>
        <v>0</v>
      </c>
      <c r="AX185" s="13">
        <f t="shared" si="366"/>
        <v>0</v>
      </c>
      <c r="AY185" s="43">
        <f t="shared" si="301"/>
        <v>0</v>
      </c>
      <c r="AZ185" s="13">
        <f ca="1">'13年1-9支出明细'!V180/9*12</f>
        <v>0</v>
      </c>
      <c r="BA185" s="13">
        <f t="shared" si="367"/>
        <v>0</v>
      </c>
      <c r="BB185" s="43">
        <f t="shared" si="302"/>
        <v>0</v>
      </c>
      <c r="BC185" s="13">
        <f ca="1">'13年1-9支出明细'!W180/9*12</f>
        <v>0</v>
      </c>
      <c r="BD185" s="13">
        <f t="shared" si="368"/>
        <v>0</v>
      </c>
      <c r="BE185" s="43">
        <f t="shared" si="303"/>
        <v>0</v>
      </c>
      <c r="BF185" s="13">
        <f ca="1">'13年1-9支出明细'!X180/9*12</f>
        <v>0</v>
      </c>
      <c r="BG185" s="13">
        <f t="shared" si="369"/>
        <v>0</v>
      </c>
      <c r="BH185" s="43">
        <f t="shared" si="304"/>
        <v>0</v>
      </c>
      <c r="BI185" s="13">
        <f ca="1">'13年1-9支出明细'!Y180/9*12</f>
        <v>0</v>
      </c>
      <c r="BJ185" s="13">
        <f t="shared" si="370"/>
        <v>0</v>
      </c>
      <c r="BK185" s="43">
        <f t="shared" si="305"/>
        <v>0</v>
      </c>
      <c r="BL185" s="13">
        <f ca="1">'13年1-9支出明细'!Z180/9*12</f>
        <v>0</v>
      </c>
      <c r="BM185" s="13">
        <f ca="1">Sheet2!EP179+Sheet2!V179</f>
        <v>0</v>
      </c>
      <c r="BN185" s="13">
        <f t="shared" si="371"/>
        <v>0</v>
      </c>
      <c r="BO185" s="43">
        <f t="shared" si="306"/>
        <v>0</v>
      </c>
      <c r="BP185" s="13">
        <f ca="1">'13年1-9支出明细'!AB180/9*12</f>
        <v>0</v>
      </c>
      <c r="BQ185" s="13">
        <f t="shared" si="372"/>
        <v>0</v>
      </c>
      <c r="BR185" s="43">
        <f t="shared" si="307"/>
        <v>0</v>
      </c>
      <c r="BS185" s="13">
        <f ca="1">'13年1-9支出明细'!AC180/9*12</f>
        <v>0</v>
      </c>
      <c r="BT185" s="13">
        <f t="shared" si="373"/>
        <v>0</v>
      </c>
      <c r="BU185" s="43">
        <f t="shared" si="308"/>
        <v>0</v>
      </c>
      <c r="BV185" s="12">
        <f t="shared" si="411"/>
        <v>0</v>
      </c>
      <c r="BW185" s="30">
        <f t="shared" si="374"/>
        <v>0</v>
      </c>
      <c r="BX185" s="43">
        <f t="shared" si="309"/>
        <v>0</v>
      </c>
      <c r="BY185" s="13">
        <f ca="1">'13年1-9支出明细'!AE180/9*12</f>
        <v>0</v>
      </c>
      <c r="BZ185" s="13">
        <f t="shared" si="375"/>
        <v>0</v>
      </c>
      <c r="CA185" s="43">
        <f t="shared" si="310"/>
        <v>0</v>
      </c>
      <c r="CB185" s="13">
        <f ca="1">'13年1-9支出明细'!AF180/9*12</f>
        <v>0</v>
      </c>
      <c r="CC185" s="13">
        <f ca="1">Sheet2!BP179+Sheet2!ET179</f>
        <v>0</v>
      </c>
      <c r="CD185" s="13">
        <f t="shared" si="376"/>
        <v>0</v>
      </c>
      <c r="CE185" s="43">
        <f t="shared" si="311"/>
        <v>0</v>
      </c>
      <c r="CF185" s="12">
        <f t="shared" si="421"/>
        <v>0</v>
      </c>
      <c r="CG185" s="30">
        <f t="shared" si="377"/>
        <v>0</v>
      </c>
      <c r="CH185" s="43">
        <f t="shared" si="313"/>
        <v>0</v>
      </c>
      <c r="CI185" s="13">
        <f ca="1">'13年1-9支出明细'!AI180/9*12</f>
        <v>0</v>
      </c>
      <c r="CJ185" s="13">
        <f t="shared" si="378"/>
        <v>0</v>
      </c>
      <c r="CK185" s="43">
        <f t="shared" si="314"/>
        <v>0</v>
      </c>
      <c r="CL185" s="13">
        <f ca="1">'13年1-9支出明细'!AJ180/9*12</f>
        <v>0</v>
      </c>
      <c r="CM185" s="13">
        <f t="shared" si="379"/>
        <v>0</v>
      </c>
      <c r="CN185" s="43">
        <f t="shared" si="315"/>
        <v>0</v>
      </c>
      <c r="CO185" s="13">
        <f ca="1">'13年1-9支出明细'!AK180/9*12</f>
        <v>0</v>
      </c>
      <c r="CP185" s="13">
        <f t="shared" si="380"/>
        <v>0</v>
      </c>
      <c r="CQ185" s="43">
        <f t="shared" si="316"/>
        <v>0</v>
      </c>
      <c r="CR185" s="13">
        <f ca="1">'13年1-9支出明细'!AL180/9*12</f>
        <v>0</v>
      </c>
      <c r="CS185" s="13">
        <f t="shared" si="381"/>
        <v>0</v>
      </c>
      <c r="CT185" s="43">
        <f t="shared" si="317"/>
        <v>0</v>
      </c>
      <c r="CU185" s="13">
        <f ca="1">'13年1-9支出明细'!AM180/9*12</f>
        <v>0</v>
      </c>
      <c r="CV185" s="13">
        <f t="shared" si="382"/>
        <v>0</v>
      </c>
      <c r="CW185" s="43">
        <f t="shared" si="318"/>
        <v>0</v>
      </c>
      <c r="CX185" s="13">
        <f ca="1">'13年1-9支出明细'!AN180/9*12</f>
        <v>0</v>
      </c>
      <c r="CY185" s="13">
        <f t="shared" si="383"/>
        <v>0</v>
      </c>
      <c r="CZ185" s="14">
        <f t="shared" si="422"/>
        <v>0</v>
      </c>
      <c r="DA185" s="43">
        <f t="shared" si="320"/>
        <v>0</v>
      </c>
      <c r="DB185" s="13">
        <f ca="1">'13年1-9支出明细'!AP180/9*12</f>
        <v>0</v>
      </c>
      <c r="DC185" s="13">
        <f t="shared" si="384"/>
        <v>0</v>
      </c>
      <c r="DD185" s="43">
        <f t="shared" si="321"/>
        <v>0</v>
      </c>
      <c r="DE185" s="13">
        <f ca="1">'13年1-9支出明细'!AQ180/9*12</f>
        <v>0</v>
      </c>
      <c r="DF185" s="13">
        <f t="shared" si="385"/>
        <v>0</v>
      </c>
      <c r="DG185" s="43">
        <f t="shared" si="322"/>
        <v>0</v>
      </c>
      <c r="DH185" s="13">
        <f ca="1">'13年1-9支出明细'!AR180/9*12</f>
        <v>0</v>
      </c>
      <c r="DI185" s="13">
        <f ca="1">Sheet2!DK179+Sheet2!AH179</f>
        <v>0</v>
      </c>
      <c r="DJ185" s="13"/>
      <c r="DK185" s="43">
        <f t="shared" si="323"/>
        <v>0</v>
      </c>
      <c r="DL185" s="13">
        <f ca="1">'13年1-9支出明细'!AT180/9*12</f>
        <v>0</v>
      </c>
      <c r="DM185" s="13">
        <f t="shared" si="386"/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43">
        <f t="shared" si="324"/>
        <v>0</v>
      </c>
      <c r="DV185" s="13">
        <f ca="1">'13年1-9支出明细'!BB180/9*12</f>
        <v>0</v>
      </c>
      <c r="DW185" s="13">
        <f t="shared" si="387"/>
        <v>0</v>
      </c>
      <c r="DX185" s="43">
        <f t="shared" si="325"/>
        <v>0</v>
      </c>
      <c r="DY185" s="13">
        <f ca="1">'13年1-9支出明细'!BC180/9*12</f>
        <v>0</v>
      </c>
      <c r="DZ185" s="13">
        <f t="shared" si="388"/>
        <v>0</v>
      </c>
      <c r="EA185" s="43">
        <f t="shared" si="326"/>
        <v>0</v>
      </c>
      <c r="EB185" s="13">
        <f ca="1">'13年1-9支出明细'!BD180/9*12</f>
        <v>0</v>
      </c>
      <c r="EC185" s="13">
        <f t="shared" si="389"/>
        <v>0</v>
      </c>
      <c r="ED185" s="43">
        <f t="shared" si="327"/>
        <v>0</v>
      </c>
      <c r="EE185" s="13">
        <f ca="1">'13年1-9支出明细'!BE180/9*12</f>
        <v>0</v>
      </c>
      <c r="EF185" s="13">
        <f t="shared" si="390"/>
        <v>0</v>
      </c>
      <c r="EG185" s="13">
        <v>0</v>
      </c>
      <c r="EH185" s="43">
        <f t="shared" si="328"/>
        <v>0</v>
      </c>
      <c r="EI185" s="13">
        <f ca="1">'13年1-9支出明细'!BG180/9*12</f>
        <v>0</v>
      </c>
      <c r="EJ185" s="13">
        <f t="shared" si="391"/>
        <v>0</v>
      </c>
      <c r="EK185" s="43">
        <f t="shared" si="329"/>
        <v>0</v>
      </c>
      <c r="EL185" s="13">
        <f ca="1">'13年1-9支出明细'!BH180/9*12</f>
        <v>0</v>
      </c>
      <c r="EM185" s="13">
        <f t="shared" si="392"/>
        <v>0</v>
      </c>
      <c r="EN185" s="43">
        <f t="shared" si="330"/>
        <v>0</v>
      </c>
      <c r="EO185" s="13">
        <f ca="1">'13年1-9支出明细'!BI180/9*12</f>
        <v>0</v>
      </c>
      <c r="EP185" s="13">
        <f t="shared" si="393"/>
        <v>0</v>
      </c>
      <c r="EQ185" s="43">
        <f t="shared" si="331"/>
        <v>0</v>
      </c>
      <c r="ER185" s="13">
        <f ca="1">'13年1-9支出明细'!BJ180/9*12</f>
        <v>0</v>
      </c>
      <c r="ES185" s="13">
        <f t="shared" si="394"/>
        <v>0</v>
      </c>
      <c r="ET185" s="43">
        <f t="shared" si="332"/>
        <v>0</v>
      </c>
      <c r="EU185" s="13">
        <f ca="1">'13年1-9支出明细'!BK180/9*12</f>
        <v>0</v>
      </c>
      <c r="EV185" s="13">
        <f t="shared" si="395"/>
        <v>0</v>
      </c>
      <c r="EW185" s="43">
        <f t="shared" si="333"/>
        <v>0</v>
      </c>
      <c r="EX185" s="13">
        <f ca="1">'13年1-9支出明细'!BL180/9*12</f>
        <v>0</v>
      </c>
      <c r="EY185" s="13">
        <f t="shared" si="396"/>
        <v>0</v>
      </c>
      <c r="EZ185" s="43">
        <f t="shared" si="334"/>
        <v>0</v>
      </c>
      <c r="FA185" s="13">
        <f ca="1">'13年1-9支出明细'!BM180/9*12</f>
        <v>0</v>
      </c>
      <c r="FB185" s="13">
        <f t="shared" si="397"/>
        <v>0</v>
      </c>
      <c r="FC185" s="43">
        <f t="shared" si="335"/>
        <v>0</v>
      </c>
      <c r="FD185" s="13">
        <f ca="1">'13年1-9支出明细'!BN180/9*12</f>
        <v>0</v>
      </c>
      <c r="FE185" s="13">
        <f ca="1">Sheet2!EX179+Sheet2!BF179</f>
        <v>0</v>
      </c>
      <c r="FF185" s="13">
        <f t="shared" si="398"/>
        <v>0</v>
      </c>
      <c r="FG185" s="43">
        <f t="shared" si="336"/>
        <v>0</v>
      </c>
      <c r="FH185" s="13">
        <f ca="1">'13年1-9支出明细'!BP180/9*12</f>
        <v>0</v>
      </c>
      <c r="FI185" s="13">
        <f t="shared" si="399"/>
        <v>0</v>
      </c>
      <c r="FJ185" s="43">
        <f t="shared" si="337"/>
        <v>0</v>
      </c>
      <c r="FK185" s="13">
        <f ca="1">'13年1-9支出明细'!BQ180/9*12</f>
        <v>0</v>
      </c>
      <c r="FL185" s="13">
        <f t="shared" si="400"/>
        <v>0</v>
      </c>
      <c r="FM185" s="43">
        <f t="shared" si="338"/>
        <v>0</v>
      </c>
      <c r="FN185" s="13">
        <f ca="1">'13年1-9支出明细'!BR180/9*12</f>
        <v>0</v>
      </c>
      <c r="FO185" s="13">
        <f ca="1">Sheet2!FC95+Sheet2!BJ95</f>
        <v>0</v>
      </c>
      <c r="FP185" s="13"/>
      <c r="FQ185" s="43"/>
      <c r="FR185" s="13">
        <f ca="1">'13年1-9支出明细'!BT180/9*12</f>
        <v>0</v>
      </c>
      <c r="FS185" s="13">
        <f t="shared" si="401"/>
        <v>0</v>
      </c>
      <c r="FT185" s="43">
        <f t="shared" si="339"/>
        <v>0</v>
      </c>
      <c r="FU185" s="12">
        <f ca="1">'13年1-9支出明细'!BU180/9*12</f>
        <v>0</v>
      </c>
      <c r="FV185" s="12">
        <f t="shared" si="402"/>
        <v>0</v>
      </c>
      <c r="FW185" s="43">
        <f t="shared" si="340"/>
        <v>0</v>
      </c>
      <c r="FX185" s="12">
        <f ca="1">'13年1-9支出明细'!BV180/9*12</f>
        <v>0</v>
      </c>
      <c r="FY185" s="12">
        <f t="shared" si="403"/>
        <v>0</v>
      </c>
      <c r="FZ185" s="43">
        <f t="shared" si="341"/>
        <v>0</v>
      </c>
      <c r="GA185" s="12">
        <f ca="1">'13年1-9支出明细'!BW180/9*12</f>
        <v>0</v>
      </c>
      <c r="GB185" s="12">
        <f t="shared" si="404"/>
        <v>0</v>
      </c>
      <c r="GC185" s="43">
        <f t="shared" si="342"/>
        <v>0</v>
      </c>
      <c r="GD185" s="12">
        <f ca="1">'13年1-9支出明细'!BX180/9*12</f>
        <v>0</v>
      </c>
      <c r="GE185" s="12">
        <f t="shared" si="405"/>
        <v>0</v>
      </c>
      <c r="GF185" s="43">
        <f t="shared" si="343"/>
        <v>0</v>
      </c>
      <c r="GG185" s="27">
        <f t="shared" si="423"/>
        <v>0</v>
      </c>
      <c r="GH185" s="27">
        <f t="shared" si="406"/>
        <v>0</v>
      </c>
      <c r="GI185" s="43">
        <f t="shared" si="345"/>
        <v>0</v>
      </c>
      <c r="GJ185" s="13">
        <f ca="1">'13年1-9支出明细'!BZ180/9*12</f>
        <v>0</v>
      </c>
      <c r="GK185" s="13">
        <f t="shared" si="407"/>
        <v>0</v>
      </c>
      <c r="GL185" s="43">
        <f t="shared" si="346"/>
        <v>0</v>
      </c>
      <c r="GM185" s="13">
        <f ca="1">'13年1-9支出明细'!CA180/9*12</f>
        <v>0</v>
      </c>
      <c r="GN185" s="13">
        <f t="shared" si="408"/>
        <v>0</v>
      </c>
      <c r="GO185" s="43">
        <f t="shared" si="347"/>
        <v>0</v>
      </c>
      <c r="GP185" s="13">
        <f ca="1">'13年1-9支出明细'!CB180/9*12</f>
        <v>0</v>
      </c>
      <c r="GQ185" s="13"/>
      <c r="GR185" s="40"/>
      <c r="GS185" s="13">
        <f ca="1">'13年1-9支出明细'!CC180/9*12</f>
        <v>0</v>
      </c>
      <c r="GT185" s="13">
        <f t="shared" si="409"/>
        <v>0</v>
      </c>
      <c r="GU185" s="43">
        <f t="shared" si="348"/>
        <v>0</v>
      </c>
      <c r="GV185" s="13">
        <f ca="1">'13年1-9支出明细'!CD180/9*12</f>
        <v>0</v>
      </c>
      <c r="GW185" s="13">
        <f t="shared" si="410"/>
        <v>0</v>
      </c>
      <c r="GX185" s="56">
        <f t="shared" si="349"/>
        <v>0</v>
      </c>
    </row>
    <row r="186" spans="1:206">
      <c r="A186" s="18">
        <v>701</v>
      </c>
      <c r="B186" s="3" t="s">
        <v>657</v>
      </c>
      <c r="C186" s="3" t="s">
        <v>475</v>
      </c>
      <c r="D186" s="12">
        <f t="shared" si="418"/>
        <v>0</v>
      </c>
      <c r="E186" s="12">
        <f t="shared" si="419"/>
        <v>0</v>
      </c>
      <c r="F186" s="13">
        <v>0</v>
      </c>
      <c r="G186" s="26">
        <f t="shared" si="350"/>
        <v>0</v>
      </c>
      <c r="H186" s="40">
        <f t="shared" si="351"/>
        <v>0</v>
      </c>
      <c r="I186" s="13">
        <v>0</v>
      </c>
      <c r="J186" s="13">
        <f t="shared" si="352"/>
        <v>0</v>
      </c>
      <c r="K186" s="40">
        <f t="shared" si="288"/>
        <v>0</v>
      </c>
      <c r="L186" s="13">
        <v>0</v>
      </c>
      <c r="M186" s="13">
        <f t="shared" si="353"/>
        <v>0</v>
      </c>
      <c r="N186" s="40">
        <f t="shared" si="289"/>
        <v>0</v>
      </c>
      <c r="O186" s="13">
        <f ca="1">'13年1-9支出明细'!I181/9*12</f>
        <v>0</v>
      </c>
      <c r="P186" s="13">
        <v>0</v>
      </c>
      <c r="Q186" s="13">
        <f t="shared" si="354"/>
        <v>0</v>
      </c>
      <c r="R186" s="43">
        <f t="shared" si="290"/>
        <v>0</v>
      </c>
      <c r="S186" s="13">
        <f ca="1">'13年1-9支出明细'!K181/9*12</f>
        <v>0</v>
      </c>
      <c r="T186" s="13">
        <f t="shared" si="355"/>
        <v>0</v>
      </c>
      <c r="U186" s="43">
        <f t="shared" si="291"/>
        <v>0</v>
      </c>
      <c r="V186" s="13">
        <f ca="1">'13年1-9支出明细'!L181/9*12</f>
        <v>0</v>
      </c>
      <c r="W186" s="13">
        <f t="shared" si="356"/>
        <v>0</v>
      </c>
      <c r="X186" s="43">
        <f t="shared" si="292"/>
        <v>0</v>
      </c>
      <c r="Y186" s="13">
        <f ca="1">'13年1-9支出明细'!M181/9*12</f>
        <v>0</v>
      </c>
      <c r="Z186" s="13">
        <f t="shared" si="357"/>
        <v>0</v>
      </c>
      <c r="AA186" s="43">
        <f t="shared" si="293"/>
        <v>0</v>
      </c>
      <c r="AB186" s="13">
        <f ca="1">'13年1-9支出明细'!N181/9*12</f>
        <v>0</v>
      </c>
      <c r="AC186" s="13">
        <f t="shared" si="358"/>
        <v>0</v>
      </c>
      <c r="AD186" s="43">
        <f t="shared" si="294"/>
        <v>0</v>
      </c>
      <c r="AE186" s="13">
        <f ca="1">'13年1-9支出明细'!O181/9*12</f>
        <v>0</v>
      </c>
      <c r="AF186" s="13">
        <f t="shared" si="359"/>
        <v>0</v>
      </c>
      <c r="AG186" s="43">
        <f t="shared" si="295"/>
        <v>0</v>
      </c>
      <c r="AH186" s="13">
        <f ca="1">'13年1-9支出明细'!P181/9*12</f>
        <v>0</v>
      </c>
      <c r="AI186" s="13">
        <f t="shared" si="360"/>
        <v>0</v>
      </c>
      <c r="AJ186" s="43">
        <f t="shared" si="296"/>
        <v>0</v>
      </c>
      <c r="AK186" s="13">
        <f ca="1">'13年1-9支出明细'!Q181/9*12</f>
        <v>0</v>
      </c>
      <c r="AL186" s="13">
        <f t="shared" si="361"/>
        <v>0</v>
      </c>
      <c r="AM186" s="43">
        <f t="shared" si="297"/>
        <v>0</v>
      </c>
      <c r="AN186" s="13">
        <f ca="1">'13年1-9支出明细'!R181/9*12</f>
        <v>0</v>
      </c>
      <c r="AO186" s="13">
        <f t="shared" si="362"/>
        <v>0</v>
      </c>
      <c r="AP186" s="43">
        <f t="shared" si="298"/>
        <v>0</v>
      </c>
      <c r="AQ186" s="13">
        <f ca="1">'13年1-9支出明细'!S181/9*12</f>
        <v>0</v>
      </c>
      <c r="AR186" s="13">
        <f t="shared" si="363"/>
        <v>0</v>
      </c>
      <c r="AS186" s="43">
        <f t="shared" si="299"/>
        <v>0</v>
      </c>
      <c r="AT186" s="12">
        <f t="shared" si="364"/>
        <v>0</v>
      </c>
      <c r="AU186" s="31">
        <f t="shared" si="365"/>
        <v>0</v>
      </c>
      <c r="AV186" s="43">
        <f t="shared" si="300"/>
        <v>0</v>
      </c>
      <c r="AW186" s="13">
        <f ca="1">'13年1-9支出明细'!U181/9*12</f>
        <v>0</v>
      </c>
      <c r="AX186" s="13">
        <f t="shared" si="366"/>
        <v>0</v>
      </c>
      <c r="AY186" s="43">
        <f t="shared" si="301"/>
        <v>0</v>
      </c>
      <c r="AZ186" s="13">
        <f ca="1">'13年1-9支出明细'!V181/9*12</f>
        <v>0</v>
      </c>
      <c r="BA186" s="13">
        <f t="shared" si="367"/>
        <v>0</v>
      </c>
      <c r="BB186" s="43">
        <f t="shared" si="302"/>
        <v>0</v>
      </c>
      <c r="BC186" s="13">
        <f ca="1">'13年1-9支出明细'!W181/9*12</f>
        <v>0</v>
      </c>
      <c r="BD186" s="13">
        <f t="shared" si="368"/>
        <v>0</v>
      </c>
      <c r="BE186" s="43">
        <f t="shared" si="303"/>
        <v>0</v>
      </c>
      <c r="BF186" s="13">
        <f ca="1">'13年1-9支出明细'!X181/9*12</f>
        <v>0</v>
      </c>
      <c r="BG186" s="13">
        <f t="shared" si="369"/>
        <v>0</v>
      </c>
      <c r="BH186" s="43">
        <f t="shared" si="304"/>
        <v>0</v>
      </c>
      <c r="BI186" s="13">
        <f ca="1">'13年1-9支出明细'!Y181/9*12</f>
        <v>0</v>
      </c>
      <c r="BJ186" s="13">
        <f t="shared" si="370"/>
        <v>0</v>
      </c>
      <c r="BK186" s="43">
        <f t="shared" si="305"/>
        <v>0</v>
      </c>
      <c r="BL186" s="13">
        <f ca="1">'13年1-9支出明细'!Z181/9*12</f>
        <v>0</v>
      </c>
      <c r="BM186" s="13">
        <f ca="1">Sheet2!EP180+Sheet2!V180</f>
        <v>0</v>
      </c>
      <c r="BN186" s="13">
        <f t="shared" si="371"/>
        <v>0</v>
      </c>
      <c r="BO186" s="43">
        <f t="shared" si="306"/>
        <v>0</v>
      </c>
      <c r="BP186" s="13">
        <f ca="1">'13年1-9支出明细'!AB181/9*12</f>
        <v>0</v>
      </c>
      <c r="BQ186" s="13">
        <f t="shared" si="372"/>
        <v>0</v>
      </c>
      <c r="BR186" s="43">
        <f t="shared" si="307"/>
        <v>0</v>
      </c>
      <c r="BS186" s="13">
        <f ca="1">'13年1-9支出明细'!AC181/9*12</f>
        <v>0</v>
      </c>
      <c r="BT186" s="13">
        <f t="shared" si="373"/>
        <v>0</v>
      </c>
      <c r="BU186" s="43">
        <f t="shared" si="308"/>
        <v>0</v>
      </c>
      <c r="BV186" s="12">
        <f t="shared" si="411"/>
        <v>0</v>
      </c>
      <c r="BW186" s="30">
        <f t="shared" si="374"/>
        <v>0</v>
      </c>
      <c r="BX186" s="43">
        <f t="shared" si="309"/>
        <v>0</v>
      </c>
      <c r="BY186" s="13">
        <f ca="1">'13年1-9支出明细'!AE181/9*12</f>
        <v>0</v>
      </c>
      <c r="BZ186" s="13">
        <f t="shared" si="375"/>
        <v>0</v>
      </c>
      <c r="CA186" s="43">
        <f t="shared" si="310"/>
        <v>0</v>
      </c>
      <c r="CB186" s="13">
        <f ca="1">'13年1-9支出明细'!AF181/9*12</f>
        <v>0</v>
      </c>
      <c r="CC186" s="13">
        <f ca="1">Sheet2!BP180+Sheet2!ET180</f>
        <v>0</v>
      </c>
      <c r="CD186" s="13">
        <f t="shared" si="376"/>
        <v>0</v>
      </c>
      <c r="CE186" s="43">
        <f t="shared" si="311"/>
        <v>0</v>
      </c>
      <c r="CF186" s="12">
        <f t="shared" si="421"/>
        <v>0</v>
      </c>
      <c r="CG186" s="30">
        <f t="shared" si="377"/>
        <v>0</v>
      </c>
      <c r="CH186" s="43">
        <f t="shared" si="313"/>
        <v>0</v>
      </c>
      <c r="CI186" s="13">
        <f ca="1">'13年1-9支出明细'!AI181/9*12</f>
        <v>0</v>
      </c>
      <c r="CJ186" s="13">
        <f t="shared" si="378"/>
        <v>0</v>
      </c>
      <c r="CK186" s="43">
        <f t="shared" si="314"/>
        <v>0</v>
      </c>
      <c r="CL186" s="13">
        <f ca="1">'13年1-9支出明细'!AJ181/9*12</f>
        <v>0</v>
      </c>
      <c r="CM186" s="13">
        <f t="shared" si="379"/>
        <v>0</v>
      </c>
      <c r="CN186" s="43">
        <f t="shared" si="315"/>
        <v>0</v>
      </c>
      <c r="CO186" s="13">
        <f ca="1">'13年1-9支出明细'!AK181/9*12</f>
        <v>0</v>
      </c>
      <c r="CP186" s="13">
        <f t="shared" si="380"/>
        <v>0</v>
      </c>
      <c r="CQ186" s="43">
        <f t="shared" si="316"/>
        <v>0</v>
      </c>
      <c r="CR186" s="13">
        <f ca="1">'13年1-9支出明细'!AL181/9*12</f>
        <v>0</v>
      </c>
      <c r="CS186" s="13">
        <f t="shared" si="381"/>
        <v>0</v>
      </c>
      <c r="CT186" s="43">
        <f t="shared" si="317"/>
        <v>0</v>
      </c>
      <c r="CU186" s="13">
        <f ca="1">'13年1-9支出明细'!AM181/9*12</f>
        <v>0</v>
      </c>
      <c r="CV186" s="13">
        <f t="shared" si="382"/>
        <v>0</v>
      </c>
      <c r="CW186" s="43">
        <f t="shared" si="318"/>
        <v>0</v>
      </c>
      <c r="CX186" s="13">
        <f ca="1">'13年1-9支出明细'!AN181/9*12</f>
        <v>0</v>
      </c>
      <c r="CY186" s="13">
        <f t="shared" si="383"/>
        <v>0</v>
      </c>
      <c r="CZ186" s="14">
        <f t="shared" si="422"/>
        <v>0</v>
      </c>
      <c r="DA186" s="43">
        <f t="shared" si="320"/>
        <v>0</v>
      </c>
      <c r="DB186" s="13">
        <f ca="1">'13年1-9支出明细'!AP181/9*12</f>
        <v>0</v>
      </c>
      <c r="DC186" s="13">
        <f t="shared" si="384"/>
        <v>0</v>
      </c>
      <c r="DD186" s="43">
        <f t="shared" si="321"/>
        <v>0</v>
      </c>
      <c r="DE186" s="13">
        <f ca="1">'13年1-9支出明细'!AQ181/9*12</f>
        <v>0</v>
      </c>
      <c r="DF186" s="13">
        <f t="shared" si="385"/>
        <v>0</v>
      </c>
      <c r="DG186" s="43">
        <f t="shared" si="322"/>
        <v>0</v>
      </c>
      <c r="DH186" s="13">
        <f ca="1">'13年1-9支出明细'!AR181/9*12</f>
        <v>0</v>
      </c>
      <c r="DI186" s="13">
        <f ca="1">Sheet2!DK180+Sheet2!AH180</f>
        <v>0</v>
      </c>
      <c r="DJ186" s="13"/>
      <c r="DK186" s="43">
        <f t="shared" si="323"/>
        <v>0</v>
      </c>
      <c r="DL186" s="13">
        <f ca="1">'13年1-9支出明细'!AT181/9*12</f>
        <v>0</v>
      </c>
      <c r="DM186" s="13">
        <f t="shared" si="386"/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43">
        <f t="shared" si="324"/>
        <v>0</v>
      </c>
      <c r="DV186" s="13">
        <f ca="1">'13年1-9支出明细'!BB181/9*12</f>
        <v>0</v>
      </c>
      <c r="DW186" s="13">
        <f t="shared" si="387"/>
        <v>0</v>
      </c>
      <c r="DX186" s="43">
        <f t="shared" si="325"/>
        <v>0</v>
      </c>
      <c r="DY186" s="13">
        <f ca="1">'13年1-9支出明细'!BC181/9*12</f>
        <v>0</v>
      </c>
      <c r="DZ186" s="13">
        <f t="shared" si="388"/>
        <v>0</v>
      </c>
      <c r="EA186" s="43">
        <f t="shared" si="326"/>
        <v>0</v>
      </c>
      <c r="EB186" s="13">
        <f ca="1">'13年1-9支出明细'!BD181/9*12</f>
        <v>0</v>
      </c>
      <c r="EC186" s="13">
        <f t="shared" si="389"/>
        <v>0</v>
      </c>
      <c r="ED186" s="43">
        <f t="shared" si="327"/>
        <v>0</v>
      </c>
      <c r="EE186" s="13">
        <f ca="1">'13年1-9支出明细'!BE181/9*12</f>
        <v>0</v>
      </c>
      <c r="EF186" s="13">
        <f t="shared" si="390"/>
        <v>0</v>
      </c>
      <c r="EG186" s="13">
        <v>0</v>
      </c>
      <c r="EH186" s="43">
        <f t="shared" si="328"/>
        <v>0</v>
      </c>
      <c r="EI186" s="13">
        <f ca="1">'13年1-9支出明细'!BG181/9*12</f>
        <v>0</v>
      </c>
      <c r="EJ186" s="13">
        <f t="shared" si="391"/>
        <v>0</v>
      </c>
      <c r="EK186" s="43">
        <f t="shared" si="329"/>
        <v>0</v>
      </c>
      <c r="EL186" s="13">
        <f ca="1">'13年1-9支出明细'!BH181/9*12</f>
        <v>0</v>
      </c>
      <c r="EM186" s="13">
        <f t="shared" si="392"/>
        <v>0</v>
      </c>
      <c r="EN186" s="43">
        <f t="shared" si="330"/>
        <v>0</v>
      </c>
      <c r="EO186" s="13">
        <f ca="1">'13年1-9支出明细'!BI181/9*12</f>
        <v>0</v>
      </c>
      <c r="EP186" s="13">
        <f t="shared" si="393"/>
        <v>0</v>
      </c>
      <c r="EQ186" s="43">
        <f t="shared" si="331"/>
        <v>0</v>
      </c>
      <c r="ER186" s="13">
        <f ca="1">'13年1-9支出明细'!BJ181/9*12</f>
        <v>0</v>
      </c>
      <c r="ES186" s="13">
        <f t="shared" si="394"/>
        <v>0</v>
      </c>
      <c r="ET186" s="43">
        <f t="shared" si="332"/>
        <v>0</v>
      </c>
      <c r="EU186" s="13">
        <f ca="1">'13年1-9支出明细'!BK181/9*12</f>
        <v>0</v>
      </c>
      <c r="EV186" s="13">
        <f t="shared" si="395"/>
        <v>0</v>
      </c>
      <c r="EW186" s="43">
        <f t="shared" si="333"/>
        <v>0</v>
      </c>
      <c r="EX186" s="13">
        <f ca="1">'13年1-9支出明细'!BL181/9*12</f>
        <v>0</v>
      </c>
      <c r="EY186" s="13">
        <f t="shared" si="396"/>
        <v>0</v>
      </c>
      <c r="EZ186" s="43">
        <f t="shared" si="334"/>
        <v>0</v>
      </c>
      <c r="FA186" s="13">
        <f ca="1">'13年1-9支出明细'!BM181/9*12</f>
        <v>0</v>
      </c>
      <c r="FB186" s="13">
        <f t="shared" si="397"/>
        <v>0</v>
      </c>
      <c r="FC186" s="43">
        <f t="shared" si="335"/>
        <v>0</v>
      </c>
      <c r="FD186" s="13">
        <f ca="1">'13年1-9支出明细'!BN181/9*12</f>
        <v>0</v>
      </c>
      <c r="FE186" s="13">
        <f ca="1">Sheet2!EX180+Sheet2!BF180</f>
        <v>0</v>
      </c>
      <c r="FF186" s="13">
        <f t="shared" si="398"/>
        <v>0</v>
      </c>
      <c r="FG186" s="43">
        <f t="shared" si="336"/>
        <v>0</v>
      </c>
      <c r="FH186" s="13">
        <f ca="1">'13年1-9支出明细'!BP181/9*12</f>
        <v>0</v>
      </c>
      <c r="FI186" s="13">
        <f t="shared" si="399"/>
        <v>0</v>
      </c>
      <c r="FJ186" s="43">
        <f t="shared" si="337"/>
        <v>0</v>
      </c>
      <c r="FK186" s="13">
        <f ca="1">'13年1-9支出明细'!BQ181/9*12</f>
        <v>0</v>
      </c>
      <c r="FL186" s="13">
        <f t="shared" si="400"/>
        <v>0</v>
      </c>
      <c r="FM186" s="43">
        <f t="shared" si="338"/>
        <v>0</v>
      </c>
      <c r="FN186" s="13">
        <f ca="1">'13年1-9支出明细'!BR181/9*12</f>
        <v>0</v>
      </c>
      <c r="FO186" s="13">
        <f ca="1">Sheet2!FC96+Sheet2!BJ96</f>
        <v>0</v>
      </c>
      <c r="FP186" s="13"/>
      <c r="FQ186" s="43"/>
      <c r="FR186" s="13">
        <f ca="1">'13年1-9支出明细'!BT181/9*12</f>
        <v>0</v>
      </c>
      <c r="FS186" s="13">
        <f t="shared" si="401"/>
        <v>0</v>
      </c>
      <c r="FT186" s="43">
        <f t="shared" si="339"/>
        <v>0</v>
      </c>
      <c r="FU186" s="12">
        <f ca="1">'13年1-9支出明细'!BU181/9*12</f>
        <v>0</v>
      </c>
      <c r="FV186" s="12">
        <f t="shared" si="402"/>
        <v>0</v>
      </c>
      <c r="FW186" s="43">
        <f t="shared" si="340"/>
        <v>0</v>
      </c>
      <c r="FX186" s="12">
        <f ca="1">'13年1-9支出明细'!BV181/9*12</f>
        <v>0</v>
      </c>
      <c r="FY186" s="12">
        <f t="shared" si="403"/>
        <v>0</v>
      </c>
      <c r="FZ186" s="43">
        <f t="shared" si="341"/>
        <v>0</v>
      </c>
      <c r="GA186" s="12">
        <f ca="1">'13年1-9支出明细'!BW181/9*12</f>
        <v>0</v>
      </c>
      <c r="GB186" s="12">
        <f t="shared" si="404"/>
        <v>0</v>
      </c>
      <c r="GC186" s="43">
        <f t="shared" si="342"/>
        <v>0</v>
      </c>
      <c r="GD186" s="12">
        <f ca="1">'13年1-9支出明细'!BX181/9*12</f>
        <v>0</v>
      </c>
      <c r="GE186" s="12">
        <f t="shared" si="405"/>
        <v>0</v>
      </c>
      <c r="GF186" s="43">
        <f t="shared" si="343"/>
        <v>0</v>
      </c>
      <c r="GG186" s="27">
        <f t="shared" si="423"/>
        <v>0</v>
      </c>
      <c r="GH186" s="27">
        <f t="shared" si="406"/>
        <v>0</v>
      </c>
      <c r="GI186" s="43">
        <f t="shared" si="345"/>
        <v>0</v>
      </c>
      <c r="GJ186" s="13">
        <f ca="1">'13年1-9支出明细'!BZ181/9*12</f>
        <v>0</v>
      </c>
      <c r="GK186" s="13">
        <f t="shared" si="407"/>
        <v>0</v>
      </c>
      <c r="GL186" s="43">
        <f t="shared" si="346"/>
        <v>0</v>
      </c>
      <c r="GM186" s="13">
        <f ca="1">'13年1-9支出明细'!CA181/9*12</f>
        <v>0</v>
      </c>
      <c r="GN186" s="13">
        <f t="shared" si="408"/>
        <v>0</v>
      </c>
      <c r="GO186" s="43">
        <f t="shared" si="347"/>
        <v>0</v>
      </c>
      <c r="GP186" s="13">
        <f ca="1">'13年1-9支出明细'!CB181/9*12</f>
        <v>0</v>
      </c>
      <c r="GQ186" s="13"/>
      <c r="GR186" s="40"/>
      <c r="GS186" s="13">
        <f ca="1">'13年1-9支出明细'!CC181/9*12</f>
        <v>0</v>
      </c>
      <c r="GT186" s="13">
        <f t="shared" si="409"/>
        <v>0</v>
      </c>
      <c r="GU186" s="43">
        <f t="shared" si="348"/>
        <v>0</v>
      </c>
      <c r="GV186" s="13">
        <f ca="1">'13年1-9支出明细'!CD181/9*12</f>
        <v>0</v>
      </c>
      <c r="GW186" s="13">
        <f t="shared" si="410"/>
        <v>0</v>
      </c>
      <c r="GX186" s="56">
        <f t="shared" si="349"/>
        <v>0</v>
      </c>
    </row>
    <row r="187" spans="1:206">
      <c r="A187" s="18">
        <v>9</v>
      </c>
      <c r="B187" s="3" t="s">
        <v>191</v>
      </c>
      <c r="C187" s="3" t="s">
        <v>476</v>
      </c>
      <c r="D187" s="12">
        <f t="shared" si="418"/>
        <v>2359.4133333333334</v>
      </c>
      <c r="E187" s="12">
        <f t="shared" si="419"/>
        <v>0</v>
      </c>
      <c r="F187" s="13">
        <v>0</v>
      </c>
      <c r="G187" s="26">
        <f t="shared" si="350"/>
        <v>0</v>
      </c>
      <c r="H187" s="40">
        <f t="shared" si="351"/>
        <v>0</v>
      </c>
      <c r="I187" s="13">
        <v>0</v>
      </c>
      <c r="J187" s="13">
        <f t="shared" si="352"/>
        <v>0</v>
      </c>
      <c r="K187" s="40">
        <f t="shared" si="288"/>
        <v>0</v>
      </c>
      <c r="L187" s="13">
        <v>0</v>
      </c>
      <c r="M187" s="13">
        <f t="shared" si="353"/>
        <v>0</v>
      </c>
      <c r="N187" s="40">
        <f t="shared" si="289"/>
        <v>0</v>
      </c>
      <c r="O187" s="13">
        <f ca="1">'13年1-9支出明细'!I182/9*12</f>
        <v>0</v>
      </c>
      <c r="P187" s="13">
        <v>0</v>
      </c>
      <c r="Q187" s="13">
        <f t="shared" si="354"/>
        <v>0</v>
      </c>
      <c r="R187" s="43">
        <f t="shared" si="290"/>
        <v>0</v>
      </c>
      <c r="S187" s="13">
        <f ca="1">'13年1-9支出明细'!K182/9*12</f>
        <v>0</v>
      </c>
      <c r="T187" s="13">
        <v>0</v>
      </c>
      <c r="U187" s="43">
        <f t="shared" si="291"/>
        <v>0</v>
      </c>
      <c r="V187" s="13">
        <f ca="1">'13年1-9支出明细'!L182/9*12</f>
        <v>0</v>
      </c>
      <c r="W187" s="13">
        <f t="shared" si="356"/>
        <v>0</v>
      </c>
      <c r="X187" s="43">
        <f t="shared" si="292"/>
        <v>0</v>
      </c>
      <c r="Y187" s="13">
        <f ca="1">'13年1-9支出明细'!M182/9*12</f>
        <v>0</v>
      </c>
      <c r="Z187" s="13">
        <f t="shared" si="357"/>
        <v>0</v>
      </c>
      <c r="AA187" s="43">
        <f t="shared" si="293"/>
        <v>0</v>
      </c>
      <c r="AB187" s="13">
        <f ca="1">'13年1-9支出明细'!N182/9*12</f>
        <v>0</v>
      </c>
      <c r="AC187" s="13">
        <f t="shared" si="358"/>
        <v>0</v>
      </c>
      <c r="AD187" s="43">
        <f t="shared" si="294"/>
        <v>0</v>
      </c>
      <c r="AE187" s="13">
        <f ca="1">'13年1-9支出明细'!O182/9*12</f>
        <v>0</v>
      </c>
      <c r="AF187" s="13">
        <f t="shared" si="359"/>
        <v>0</v>
      </c>
      <c r="AG187" s="43">
        <f t="shared" si="295"/>
        <v>0</v>
      </c>
      <c r="AH187" s="13">
        <f ca="1">'13年1-9支出明细'!P182/9*12</f>
        <v>0</v>
      </c>
      <c r="AI187" s="13">
        <f t="shared" si="360"/>
        <v>0</v>
      </c>
      <c r="AJ187" s="43">
        <f t="shared" si="296"/>
        <v>0</v>
      </c>
      <c r="AK187" s="13">
        <f ca="1">'13年1-9支出明细'!Q182/9*12</f>
        <v>0</v>
      </c>
      <c r="AL187" s="13">
        <f t="shared" si="361"/>
        <v>0</v>
      </c>
      <c r="AM187" s="43">
        <f t="shared" si="297"/>
        <v>0</v>
      </c>
      <c r="AN187" s="13">
        <f ca="1">'13年1-9支出明细'!R182/9*12</f>
        <v>0</v>
      </c>
      <c r="AO187" s="13">
        <f t="shared" si="362"/>
        <v>0</v>
      </c>
      <c r="AP187" s="43">
        <f t="shared" si="298"/>
        <v>0</v>
      </c>
      <c r="AQ187" s="13">
        <f ca="1">'13年1-9支出明细'!S182/9*12</f>
        <v>0</v>
      </c>
      <c r="AR187" s="13">
        <f t="shared" si="363"/>
        <v>0</v>
      </c>
      <c r="AS187" s="43">
        <f t="shared" si="299"/>
        <v>0</v>
      </c>
      <c r="AT187" s="12">
        <f t="shared" si="364"/>
        <v>0</v>
      </c>
      <c r="AU187" s="31">
        <f t="shared" si="365"/>
        <v>0</v>
      </c>
      <c r="AV187" s="43">
        <f t="shared" si="300"/>
        <v>0</v>
      </c>
      <c r="AW187" s="13">
        <f ca="1">'13年1-9支出明细'!U182/9*12</f>
        <v>0</v>
      </c>
      <c r="AX187" s="13">
        <f t="shared" si="366"/>
        <v>0</v>
      </c>
      <c r="AY187" s="43">
        <f t="shared" si="301"/>
        <v>0</v>
      </c>
      <c r="AZ187" s="13">
        <f ca="1">'13年1-9支出明细'!V182/9*12</f>
        <v>0</v>
      </c>
      <c r="BA187" s="13">
        <f t="shared" si="367"/>
        <v>0</v>
      </c>
      <c r="BB187" s="43">
        <f t="shared" si="302"/>
        <v>0</v>
      </c>
      <c r="BC187" s="13">
        <f ca="1">'13年1-9支出明细'!W182/9*12</f>
        <v>0</v>
      </c>
      <c r="BD187" s="13">
        <f t="shared" si="368"/>
        <v>0</v>
      </c>
      <c r="BE187" s="43">
        <f t="shared" si="303"/>
        <v>0</v>
      </c>
      <c r="BF187" s="13">
        <f ca="1">'13年1-9支出明细'!X182/9*12</f>
        <v>0</v>
      </c>
      <c r="BG187" s="13">
        <f t="shared" si="369"/>
        <v>0</v>
      </c>
      <c r="BH187" s="43">
        <f t="shared" si="304"/>
        <v>0</v>
      </c>
      <c r="BI187" s="13">
        <f ca="1">'13年1-9支出明细'!Y182/9*12</f>
        <v>0</v>
      </c>
      <c r="BJ187" s="13">
        <f t="shared" si="370"/>
        <v>0</v>
      </c>
      <c r="BK187" s="43">
        <f t="shared" si="305"/>
        <v>0</v>
      </c>
      <c r="BL187" s="13">
        <f ca="1">'13年1-9支出明细'!Z182/9*12</f>
        <v>0</v>
      </c>
      <c r="BM187" s="13">
        <f ca="1">Sheet2!EP181+Sheet2!V181</f>
        <v>0</v>
      </c>
      <c r="BN187" s="13">
        <f t="shared" si="371"/>
        <v>0</v>
      </c>
      <c r="BO187" s="43">
        <f t="shared" si="306"/>
        <v>0</v>
      </c>
      <c r="BP187" s="13">
        <f ca="1">'13年1-9支出明细'!AB182/9*12</f>
        <v>0</v>
      </c>
      <c r="BQ187" s="13">
        <f t="shared" si="372"/>
        <v>0</v>
      </c>
      <c r="BR187" s="43">
        <f t="shared" si="307"/>
        <v>0</v>
      </c>
      <c r="BS187" s="13">
        <f ca="1">'13年1-9支出明细'!AC182/9*12</f>
        <v>0</v>
      </c>
      <c r="BT187" s="13">
        <f t="shared" si="373"/>
        <v>0</v>
      </c>
      <c r="BU187" s="43">
        <f t="shared" si="308"/>
        <v>0</v>
      </c>
      <c r="BV187" s="12">
        <f t="shared" si="411"/>
        <v>0</v>
      </c>
      <c r="BW187" s="30">
        <f t="shared" si="374"/>
        <v>0</v>
      </c>
      <c r="BX187" s="43">
        <f t="shared" si="309"/>
        <v>0</v>
      </c>
      <c r="BY187" s="13">
        <f ca="1">'13年1-9支出明细'!AE182/9*12</f>
        <v>0</v>
      </c>
      <c r="BZ187" s="13">
        <f t="shared" si="375"/>
        <v>0</v>
      </c>
      <c r="CA187" s="43">
        <f t="shared" si="310"/>
        <v>0</v>
      </c>
      <c r="CB187" s="13">
        <f ca="1">'13年1-9支出明细'!AF182/9*12</f>
        <v>0</v>
      </c>
      <c r="CC187" s="13">
        <f ca="1">Sheet2!BP181+Sheet2!ET181</f>
        <v>0</v>
      </c>
      <c r="CD187" s="13">
        <f t="shared" si="376"/>
        <v>0</v>
      </c>
      <c r="CE187" s="43">
        <f t="shared" si="311"/>
        <v>0</v>
      </c>
      <c r="CF187" s="12">
        <f t="shared" si="421"/>
        <v>0</v>
      </c>
      <c r="CG187" s="30">
        <f t="shared" si="377"/>
        <v>0</v>
      </c>
      <c r="CH187" s="43">
        <f t="shared" si="313"/>
        <v>0</v>
      </c>
      <c r="CI187" s="13">
        <f ca="1">'13年1-9支出明细'!AI182/9*12</f>
        <v>0</v>
      </c>
      <c r="CJ187" s="13">
        <f t="shared" si="378"/>
        <v>0</v>
      </c>
      <c r="CK187" s="43">
        <f t="shared" si="314"/>
        <v>0</v>
      </c>
      <c r="CL187" s="13">
        <f ca="1">'13年1-9支出明细'!AJ182/9*12</f>
        <v>0</v>
      </c>
      <c r="CM187" s="13">
        <f t="shared" si="379"/>
        <v>0</v>
      </c>
      <c r="CN187" s="43">
        <f t="shared" si="315"/>
        <v>0</v>
      </c>
      <c r="CO187" s="13">
        <f ca="1">'13年1-9支出明细'!AK182/9*12</f>
        <v>0</v>
      </c>
      <c r="CP187" s="13">
        <f t="shared" si="380"/>
        <v>0</v>
      </c>
      <c r="CQ187" s="43">
        <f t="shared" si="316"/>
        <v>0</v>
      </c>
      <c r="CR187" s="13">
        <f ca="1">'13年1-9支出明细'!AL182/9*12</f>
        <v>0</v>
      </c>
      <c r="CS187" s="13">
        <f t="shared" si="381"/>
        <v>0</v>
      </c>
      <c r="CT187" s="43">
        <f t="shared" si="317"/>
        <v>0</v>
      </c>
      <c r="CU187" s="13">
        <f ca="1">'13年1-9支出明细'!AM182/9*12</f>
        <v>0</v>
      </c>
      <c r="CV187" s="13">
        <f t="shared" si="382"/>
        <v>0</v>
      </c>
      <c r="CW187" s="43">
        <f t="shared" si="318"/>
        <v>0</v>
      </c>
      <c r="CX187" s="13">
        <f ca="1">'13年1-9支出明细'!AN182/9*12</f>
        <v>0</v>
      </c>
      <c r="CY187" s="13">
        <f t="shared" si="383"/>
        <v>0</v>
      </c>
      <c r="CZ187" s="14">
        <f t="shared" si="422"/>
        <v>0</v>
      </c>
      <c r="DA187" s="43">
        <f t="shared" si="320"/>
        <v>0</v>
      </c>
      <c r="DB187" s="13">
        <f ca="1">'13年1-9支出明细'!AP182/9*12</f>
        <v>0</v>
      </c>
      <c r="DC187" s="13">
        <f t="shared" si="384"/>
        <v>0</v>
      </c>
      <c r="DD187" s="43">
        <f t="shared" si="321"/>
        <v>0</v>
      </c>
      <c r="DE187" s="13">
        <f ca="1">'13年1-9支出明细'!AQ182/9*12</f>
        <v>0</v>
      </c>
      <c r="DF187" s="13">
        <f t="shared" si="385"/>
        <v>0</v>
      </c>
      <c r="DG187" s="43">
        <f t="shared" si="322"/>
        <v>0</v>
      </c>
      <c r="DH187" s="13">
        <f ca="1">'13年1-9支出明细'!AR182/9*12</f>
        <v>0</v>
      </c>
      <c r="DI187" s="13">
        <f ca="1">Sheet2!DK181+Sheet2!AH181</f>
        <v>0</v>
      </c>
      <c r="DJ187" s="13"/>
      <c r="DK187" s="43">
        <f t="shared" si="323"/>
        <v>0</v>
      </c>
      <c r="DL187" s="13">
        <f ca="1">'13年1-9支出明细'!AT182/9*12</f>
        <v>0</v>
      </c>
      <c r="DM187" s="13">
        <f t="shared" si="386"/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43">
        <f t="shared" si="324"/>
        <v>0</v>
      </c>
      <c r="DV187" s="13">
        <f ca="1">'13年1-9支出明细'!BB182/9*12</f>
        <v>0</v>
      </c>
      <c r="DW187" s="13">
        <f t="shared" si="387"/>
        <v>0</v>
      </c>
      <c r="DX187" s="43">
        <f t="shared" si="325"/>
        <v>0</v>
      </c>
      <c r="DY187" s="13">
        <f ca="1">'13年1-9支出明细'!BC182/9*12</f>
        <v>0</v>
      </c>
      <c r="DZ187" s="13">
        <f t="shared" si="388"/>
        <v>0</v>
      </c>
      <c r="EA187" s="43">
        <f t="shared" si="326"/>
        <v>0</v>
      </c>
      <c r="EB187" s="13">
        <f ca="1">'13年1-9支出明细'!BD182/9*12</f>
        <v>0</v>
      </c>
      <c r="EC187" s="13">
        <f t="shared" si="389"/>
        <v>0</v>
      </c>
      <c r="ED187" s="43">
        <f t="shared" si="327"/>
        <v>0</v>
      </c>
      <c r="EE187" s="13">
        <f ca="1">'13年1-9支出明细'!BE182/9*12</f>
        <v>0</v>
      </c>
      <c r="EF187" s="13">
        <f t="shared" si="390"/>
        <v>0</v>
      </c>
      <c r="EG187" s="13">
        <v>0</v>
      </c>
      <c r="EH187" s="43">
        <f t="shared" si="328"/>
        <v>0</v>
      </c>
      <c r="EI187" s="13">
        <f ca="1">'13年1-9支出明细'!BG182/9*12</f>
        <v>0</v>
      </c>
      <c r="EJ187" s="13">
        <f t="shared" si="391"/>
        <v>0</v>
      </c>
      <c r="EK187" s="43">
        <f t="shared" si="329"/>
        <v>0</v>
      </c>
      <c r="EL187" s="13">
        <f ca="1">'13年1-9支出明细'!BH182/9*12</f>
        <v>0</v>
      </c>
      <c r="EM187" s="13">
        <f t="shared" si="392"/>
        <v>0</v>
      </c>
      <c r="EN187" s="43">
        <f t="shared" si="330"/>
        <v>0</v>
      </c>
      <c r="EO187" s="13">
        <f ca="1">'13年1-9支出明细'!BI182/9*12</f>
        <v>0</v>
      </c>
      <c r="EP187" s="13">
        <f t="shared" si="393"/>
        <v>0</v>
      </c>
      <c r="EQ187" s="43">
        <f t="shared" si="331"/>
        <v>0</v>
      </c>
      <c r="ER187" s="13">
        <f ca="1">'13年1-9支出明细'!BJ182/9*12</f>
        <v>0</v>
      </c>
      <c r="ES187" s="13">
        <f t="shared" si="394"/>
        <v>0</v>
      </c>
      <c r="ET187" s="43">
        <f t="shared" si="332"/>
        <v>0</v>
      </c>
      <c r="EU187" s="13">
        <f ca="1">'13年1-9支出明细'!BK182/9*12</f>
        <v>0</v>
      </c>
      <c r="EV187" s="13">
        <f t="shared" si="395"/>
        <v>0</v>
      </c>
      <c r="EW187" s="43">
        <f t="shared" si="333"/>
        <v>0</v>
      </c>
      <c r="EX187" s="13">
        <f ca="1">'13年1-9支出明细'!BL182/9*12</f>
        <v>0</v>
      </c>
      <c r="EY187" s="13">
        <f t="shared" si="396"/>
        <v>0</v>
      </c>
      <c r="EZ187" s="43">
        <f t="shared" si="334"/>
        <v>0</v>
      </c>
      <c r="FA187" s="13">
        <f ca="1">'13年1-9支出明细'!BM182/9*12</f>
        <v>0</v>
      </c>
      <c r="FB187" s="13">
        <f t="shared" si="397"/>
        <v>0</v>
      </c>
      <c r="FC187" s="43">
        <f t="shared" si="335"/>
        <v>0</v>
      </c>
      <c r="FD187" s="13">
        <f ca="1">'13年1-9支出明细'!BN182/9*12</f>
        <v>0</v>
      </c>
      <c r="FE187" s="13">
        <f ca="1">Sheet2!EX181+Sheet2!BF181</f>
        <v>0</v>
      </c>
      <c r="FF187" s="13">
        <f t="shared" si="398"/>
        <v>0</v>
      </c>
      <c r="FG187" s="43">
        <f t="shared" si="336"/>
        <v>0</v>
      </c>
      <c r="FH187" s="13">
        <f ca="1">'13年1-9支出明细'!BP182/9*12</f>
        <v>0</v>
      </c>
      <c r="FI187" s="13">
        <f t="shared" si="399"/>
        <v>0</v>
      </c>
      <c r="FJ187" s="43">
        <f t="shared" si="337"/>
        <v>0</v>
      </c>
      <c r="FK187" s="13">
        <f ca="1">'13年1-9支出明细'!BQ182/9*12</f>
        <v>0</v>
      </c>
      <c r="FL187" s="13">
        <f t="shared" si="400"/>
        <v>0</v>
      </c>
      <c r="FM187" s="43">
        <f t="shared" si="338"/>
        <v>0</v>
      </c>
      <c r="FN187" s="13">
        <f ca="1">'13年1-9支出明细'!BR182/9*12</f>
        <v>0</v>
      </c>
      <c r="FO187" s="13">
        <f ca="1">Sheet2!FC97+Sheet2!BJ97</f>
        <v>0</v>
      </c>
      <c r="FP187" s="13"/>
      <c r="FQ187" s="43"/>
      <c r="FR187" s="13">
        <f ca="1">'13年1-9支出明细'!BT182/9*12</f>
        <v>0</v>
      </c>
      <c r="FS187" s="13">
        <f t="shared" si="401"/>
        <v>0</v>
      </c>
      <c r="FT187" s="43">
        <f t="shared" si="339"/>
        <v>0</v>
      </c>
      <c r="FU187" s="12">
        <f ca="1">'13年1-9支出明细'!BU182/9*12</f>
        <v>2359.4133333333334</v>
      </c>
      <c r="FV187" s="12">
        <f t="shared" si="402"/>
        <v>2869.9946174712072</v>
      </c>
      <c r="FW187" s="43">
        <f t="shared" si="340"/>
        <v>8.1547723064100209E-5</v>
      </c>
      <c r="FX187" s="12">
        <f ca="1">'13年1-9支出明细'!BV182/9*12</f>
        <v>0</v>
      </c>
      <c r="FY187" s="12">
        <f t="shared" si="403"/>
        <v>0</v>
      </c>
      <c r="FZ187" s="43">
        <f t="shared" si="341"/>
        <v>0</v>
      </c>
      <c r="GA187" s="12">
        <f ca="1">'13年1-9支出明细'!BW182/9*12</f>
        <v>0</v>
      </c>
      <c r="GB187" s="12">
        <f t="shared" si="404"/>
        <v>0</v>
      </c>
      <c r="GC187" s="43">
        <f t="shared" si="342"/>
        <v>0</v>
      </c>
      <c r="GD187" s="12">
        <f ca="1">'13年1-9支出明细'!BX182/9*12</f>
        <v>0</v>
      </c>
      <c r="GE187" s="12">
        <f t="shared" si="405"/>
        <v>0</v>
      </c>
      <c r="GF187" s="43">
        <f t="shared" si="343"/>
        <v>0</v>
      </c>
      <c r="GG187" s="27">
        <f t="shared" si="423"/>
        <v>0</v>
      </c>
      <c r="GH187" s="27">
        <f t="shared" si="406"/>
        <v>0</v>
      </c>
      <c r="GI187" s="43">
        <f t="shared" si="345"/>
        <v>0</v>
      </c>
      <c r="GJ187" s="13">
        <f ca="1">'13年1-9支出明细'!BZ182/9*12</f>
        <v>0</v>
      </c>
      <c r="GK187" s="13">
        <f t="shared" si="407"/>
        <v>0</v>
      </c>
      <c r="GL187" s="43">
        <f t="shared" si="346"/>
        <v>0</v>
      </c>
      <c r="GM187" s="13">
        <f ca="1">'13年1-9支出明细'!CA182/9*12</f>
        <v>0</v>
      </c>
      <c r="GN187" s="13">
        <f t="shared" si="408"/>
        <v>0</v>
      </c>
      <c r="GO187" s="43">
        <f t="shared" si="347"/>
        <v>0</v>
      </c>
      <c r="GP187" s="13">
        <f ca="1">'13年1-9支出明细'!CB182/9*12</f>
        <v>0</v>
      </c>
      <c r="GQ187" s="13"/>
      <c r="GR187" s="40"/>
      <c r="GS187" s="13">
        <f ca="1">'13年1-9支出明细'!CC182/9*12</f>
        <v>0</v>
      </c>
      <c r="GT187" s="13">
        <f t="shared" si="409"/>
        <v>0</v>
      </c>
      <c r="GU187" s="43">
        <f t="shared" si="348"/>
        <v>0</v>
      </c>
      <c r="GV187" s="13">
        <f ca="1">'13年1-9支出明细'!CD182/9*12</f>
        <v>0</v>
      </c>
      <c r="GW187" s="13">
        <f t="shared" si="410"/>
        <v>0</v>
      </c>
      <c r="GX187" s="56">
        <f t="shared" si="349"/>
        <v>0</v>
      </c>
    </row>
    <row r="188" spans="1:206">
      <c r="A188" s="18">
        <v>901</v>
      </c>
      <c r="B188" s="3" t="s">
        <v>191</v>
      </c>
      <c r="C188" s="3" t="s">
        <v>477</v>
      </c>
      <c r="D188" s="12">
        <f t="shared" si="418"/>
        <v>2359.4133333333334</v>
      </c>
      <c r="E188" s="12">
        <f t="shared" si="419"/>
        <v>0</v>
      </c>
      <c r="F188" s="13">
        <v>0</v>
      </c>
      <c r="G188" s="26">
        <f t="shared" si="350"/>
        <v>0</v>
      </c>
      <c r="H188" s="40">
        <f t="shared" si="351"/>
        <v>0</v>
      </c>
      <c r="I188" s="13">
        <v>0</v>
      </c>
      <c r="J188" s="13">
        <f t="shared" si="352"/>
        <v>0</v>
      </c>
      <c r="K188" s="40">
        <f t="shared" si="288"/>
        <v>0</v>
      </c>
      <c r="L188" s="13">
        <v>0</v>
      </c>
      <c r="M188" s="13">
        <f t="shared" si="353"/>
        <v>0</v>
      </c>
      <c r="N188" s="40">
        <f t="shared" si="289"/>
        <v>0</v>
      </c>
      <c r="O188" s="13">
        <f ca="1">'13年1-9支出明细'!I183/9*12</f>
        <v>0</v>
      </c>
      <c r="P188" s="13">
        <v>0</v>
      </c>
      <c r="Q188" s="13">
        <f t="shared" si="354"/>
        <v>0</v>
      </c>
      <c r="R188" s="43">
        <f t="shared" si="290"/>
        <v>0</v>
      </c>
      <c r="S188" s="13">
        <f ca="1">'13年1-9支出明细'!K183/9*12</f>
        <v>0</v>
      </c>
      <c r="T188" s="13">
        <v>0</v>
      </c>
      <c r="U188" s="43">
        <f t="shared" si="291"/>
        <v>0</v>
      </c>
      <c r="V188" s="13">
        <f ca="1">'13年1-9支出明细'!L183/9*12</f>
        <v>0</v>
      </c>
      <c r="W188" s="13">
        <f t="shared" si="356"/>
        <v>0</v>
      </c>
      <c r="X188" s="43">
        <f t="shared" si="292"/>
        <v>0</v>
      </c>
      <c r="Y188" s="13">
        <f ca="1">'13年1-9支出明细'!M183/9*12</f>
        <v>0</v>
      </c>
      <c r="Z188" s="13">
        <f t="shared" si="357"/>
        <v>0</v>
      </c>
      <c r="AA188" s="43">
        <f t="shared" si="293"/>
        <v>0</v>
      </c>
      <c r="AB188" s="13">
        <f ca="1">'13年1-9支出明细'!N183/9*12</f>
        <v>0</v>
      </c>
      <c r="AC188" s="13">
        <f t="shared" si="358"/>
        <v>0</v>
      </c>
      <c r="AD188" s="43">
        <f t="shared" si="294"/>
        <v>0</v>
      </c>
      <c r="AE188" s="13">
        <f ca="1">'13年1-9支出明细'!O183/9*12</f>
        <v>0</v>
      </c>
      <c r="AF188" s="13">
        <f t="shared" si="359"/>
        <v>0</v>
      </c>
      <c r="AG188" s="43">
        <f t="shared" si="295"/>
        <v>0</v>
      </c>
      <c r="AH188" s="13">
        <f ca="1">'13年1-9支出明细'!P183/9*12</f>
        <v>0</v>
      </c>
      <c r="AI188" s="13">
        <f t="shared" si="360"/>
        <v>0</v>
      </c>
      <c r="AJ188" s="43">
        <f t="shared" si="296"/>
        <v>0</v>
      </c>
      <c r="AK188" s="13">
        <f ca="1">'13年1-9支出明细'!Q183/9*12</f>
        <v>0</v>
      </c>
      <c r="AL188" s="13">
        <f t="shared" si="361"/>
        <v>0</v>
      </c>
      <c r="AM188" s="43">
        <f t="shared" si="297"/>
        <v>0</v>
      </c>
      <c r="AN188" s="13">
        <f ca="1">'13年1-9支出明细'!R183/9*12</f>
        <v>0</v>
      </c>
      <c r="AO188" s="13">
        <f t="shared" si="362"/>
        <v>0</v>
      </c>
      <c r="AP188" s="43">
        <f t="shared" si="298"/>
        <v>0</v>
      </c>
      <c r="AQ188" s="13">
        <f ca="1">'13年1-9支出明细'!S183/9*12</f>
        <v>0</v>
      </c>
      <c r="AR188" s="13">
        <f t="shared" si="363"/>
        <v>0</v>
      </c>
      <c r="AS188" s="43">
        <f t="shared" si="299"/>
        <v>0</v>
      </c>
      <c r="AT188" s="12">
        <f t="shared" si="364"/>
        <v>0</v>
      </c>
      <c r="AU188" s="31">
        <f t="shared" si="365"/>
        <v>0</v>
      </c>
      <c r="AV188" s="43">
        <f t="shared" si="300"/>
        <v>0</v>
      </c>
      <c r="AW188" s="13">
        <f ca="1">'13年1-9支出明细'!U183/9*12</f>
        <v>0</v>
      </c>
      <c r="AX188" s="13">
        <f t="shared" si="366"/>
        <v>0</v>
      </c>
      <c r="AY188" s="43">
        <f t="shared" si="301"/>
        <v>0</v>
      </c>
      <c r="AZ188" s="13">
        <f ca="1">'13年1-9支出明细'!V183/9*12</f>
        <v>0</v>
      </c>
      <c r="BA188" s="13">
        <f t="shared" si="367"/>
        <v>0</v>
      </c>
      <c r="BB188" s="43">
        <f t="shared" si="302"/>
        <v>0</v>
      </c>
      <c r="BC188" s="13">
        <f ca="1">'13年1-9支出明细'!W183/9*12</f>
        <v>0</v>
      </c>
      <c r="BD188" s="13">
        <f t="shared" si="368"/>
        <v>0</v>
      </c>
      <c r="BE188" s="43">
        <f t="shared" si="303"/>
        <v>0</v>
      </c>
      <c r="BF188" s="13">
        <f ca="1">'13年1-9支出明细'!X183/9*12</f>
        <v>0</v>
      </c>
      <c r="BG188" s="13">
        <f t="shared" si="369"/>
        <v>0</v>
      </c>
      <c r="BH188" s="43">
        <f t="shared" si="304"/>
        <v>0</v>
      </c>
      <c r="BI188" s="13">
        <f ca="1">'13年1-9支出明细'!Y183/9*12</f>
        <v>0</v>
      </c>
      <c r="BJ188" s="13">
        <f t="shared" si="370"/>
        <v>0</v>
      </c>
      <c r="BK188" s="43">
        <f t="shared" si="305"/>
        <v>0</v>
      </c>
      <c r="BL188" s="13">
        <f ca="1">'13年1-9支出明细'!Z183/9*12</f>
        <v>0</v>
      </c>
      <c r="BM188" s="13">
        <f ca="1">Sheet2!EP182+Sheet2!V182</f>
        <v>0</v>
      </c>
      <c r="BN188" s="13">
        <f t="shared" si="371"/>
        <v>0</v>
      </c>
      <c r="BO188" s="43">
        <f t="shared" si="306"/>
        <v>0</v>
      </c>
      <c r="BP188" s="13">
        <f ca="1">'13年1-9支出明细'!AB183/9*12</f>
        <v>0</v>
      </c>
      <c r="BQ188" s="13">
        <f t="shared" si="372"/>
        <v>0</v>
      </c>
      <c r="BR188" s="43">
        <f t="shared" si="307"/>
        <v>0</v>
      </c>
      <c r="BS188" s="13">
        <f ca="1">'13年1-9支出明细'!AC183/9*12</f>
        <v>0</v>
      </c>
      <c r="BT188" s="13">
        <f t="shared" si="373"/>
        <v>0</v>
      </c>
      <c r="BU188" s="43">
        <f t="shared" si="308"/>
        <v>0</v>
      </c>
      <c r="BV188" s="12">
        <f t="shared" si="411"/>
        <v>0</v>
      </c>
      <c r="BW188" s="30">
        <f t="shared" si="374"/>
        <v>0</v>
      </c>
      <c r="BX188" s="43">
        <f t="shared" si="309"/>
        <v>0</v>
      </c>
      <c r="BY188" s="13">
        <f ca="1">'13年1-9支出明细'!AE183/9*12</f>
        <v>0</v>
      </c>
      <c r="BZ188" s="13">
        <f t="shared" si="375"/>
        <v>0</v>
      </c>
      <c r="CA188" s="43">
        <f t="shared" si="310"/>
        <v>0</v>
      </c>
      <c r="CB188" s="13">
        <f ca="1">'13年1-9支出明细'!AF183/9*12</f>
        <v>0</v>
      </c>
      <c r="CC188" s="13">
        <f ca="1">Sheet2!BP182+Sheet2!ET182</f>
        <v>0</v>
      </c>
      <c r="CD188" s="13">
        <f t="shared" si="376"/>
        <v>0</v>
      </c>
      <c r="CE188" s="43">
        <f t="shared" si="311"/>
        <v>0</v>
      </c>
      <c r="CF188" s="12">
        <f t="shared" si="421"/>
        <v>0</v>
      </c>
      <c r="CG188" s="30">
        <f t="shared" si="377"/>
        <v>0</v>
      </c>
      <c r="CH188" s="43">
        <f t="shared" si="313"/>
        <v>0</v>
      </c>
      <c r="CI188" s="13">
        <f ca="1">'13年1-9支出明细'!AI183/9*12</f>
        <v>0</v>
      </c>
      <c r="CJ188" s="13">
        <f t="shared" si="378"/>
        <v>0</v>
      </c>
      <c r="CK188" s="43">
        <f t="shared" si="314"/>
        <v>0</v>
      </c>
      <c r="CL188" s="13">
        <f ca="1">'13年1-9支出明细'!AJ183/9*12</f>
        <v>0</v>
      </c>
      <c r="CM188" s="13">
        <f t="shared" si="379"/>
        <v>0</v>
      </c>
      <c r="CN188" s="43">
        <f t="shared" si="315"/>
        <v>0</v>
      </c>
      <c r="CO188" s="13">
        <f ca="1">'13年1-9支出明细'!AK183/9*12</f>
        <v>0</v>
      </c>
      <c r="CP188" s="13">
        <f t="shared" si="380"/>
        <v>0</v>
      </c>
      <c r="CQ188" s="43">
        <f t="shared" si="316"/>
        <v>0</v>
      </c>
      <c r="CR188" s="13">
        <f ca="1">'13年1-9支出明细'!AL183/9*12</f>
        <v>0</v>
      </c>
      <c r="CS188" s="13">
        <f t="shared" si="381"/>
        <v>0</v>
      </c>
      <c r="CT188" s="43">
        <f t="shared" si="317"/>
        <v>0</v>
      </c>
      <c r="CU188" s="13">
        <f ca="1">'13年1-9支出明细'!AM183/9*12</f>
        <v>0</v>
      </c>
      <c r="CV188" s="13">
        <f t="shared" si="382"/>
        <v>0</v>
      </c>
      <c r="CW188" s="43">
        <f t="shared" si="318"/>
        <v>0</v>
      </c>
      <c r="CX188" s="13">
        <f ca="1">'13年1-9支出明细'!AN183/9*12</f>
        <v>0</v>
      </c>
      <c r="CY188" s="13">
        <f t="shared" si="383"/>
        <v>0</v>
      </c>
      <c r="CZ188" s="14">
        <f t="shared" si="422"/>
        <v>0</v>
      </c>
      <c r="DA188" s="43">
        <f t="shared" si="320"/>
        <v>0</v>
      </c>
      <c r="DB188" s="13">
        <f ca="1">'13年1-9支出明细'!AP183/9*12</f>
        <v>0</v>
      </c>
      <c r="DC188" s="13">
        <f t="shared" si="384"/>
        <v>0</v>
      </c>
      <c r="DD188" s="43">
        <f t="shared" si="321"/>
        <v>0</v>
      </c>
      <c r="DE188" s="13">
        <f ca="1">'13年1-9支出明细'!AQ183/9*12</f>
        <v>0</v>
      </c>
      <c r="DF188" s="13">
        <f t="shared" si="385"/>
        <v>0</v>
      </c>
      <c r="DG188" s="43">
        <f t="shared" si="322"/>
        <v>0</v>
      </c>
      <c r="DH188" s="13">
        <f ca="1">'13年1-9支出明细'!AR183/9*12</f>
        <v>0</v>
      </c>
      <c r="DI188" s="13">
        <f ca="1">Sheet2!DK182+Sheet2!AH182</f>
        <v>0</v>
      </c>
      <c r="DJ188" s="13"/>
      <c r="DK188" s="43">
        <f t="shared" si="323"/>
        <v>0</v>
      </c>
      <c r="DL188" s="13">
        <f ca="1">'13年1-9支出明细'!AT183/9*12</f>
        <v>0</v>
      </c>
      <c r="DM188" s="13">
        <f t="shared" si="386"/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43">
        <f t="shared" si="324"/>
        <v>0</v>
      </c>
      <c r="DV188" s="13">
        <f ca="1">'13年1-9支出明细'!BB183/9*12</f>
        <v>0</v>
      </c>
      <c r="DW188" s="13">
        <f t="shared" si="387"/>
        <v>0</v>
      </c>
      <c r="DX188" s="43">
        <f t="shared" si="325"/>
        <v>0</v>
      </c>
      <c r="DY188" s="13">
        <f ca="1">'13年1-9支出明细'!BC183/9*12</f>
        <v>0</v>
      </c>
      <c r="DZ188" s="13">
        <f t="shared" si="388"/>
        <v>0</v>
      </c>
      <c r="EA188" s="43">
        <f t="shared" si="326"/>
        <v>0</v>
      </c>
      <c r="EB188" s="13">
        <f ca="1">'13年1-9支出明细'!BD183/9*12</f>
        <v>0</v>
      </c>
      <c r="EC188" s="13">
        <f t="shared" si="389"/>
        <v>0</v>
      </c>
      <c r="ED188" s="43">
        <f t="shared" si="327"/>
        <v>0</v>
      </c>
      <c r="EE188" s="13">
        <f ca="1">'13年1-9支出明细'!BE183/9*12</f>
        <v>0</v>
      </c>
      <c r="EF188" s="13">
        <f t="shared" si="390"/>
        <v>0</v>
      </c>
      <c r="EG188" s="13">
        <f ca="1">Sheet2!DZ182+Sheet2!AV182</f>
        <v>0</v>
      </c>
      <c r="EH188" s="43">
        <f t="shared" si="328"/>
        <v>0</v>
      </c>
      <c r="EI188" s="13">
        <f ca="1">'13年1-9支出明细'!BG183/9*12</f>
        <v>0</v>
      </c>
      <c r="EJ188" s="13">
        <f t="shared" si="391"/>
        <v>0</v>
      </c>
      <c r="EK188" s="43">
        <f t="shared" si="329"/>
        <v>0</v>
      </c>
      <c r="EL188" s="13">
        <f ca="1">'13年1-9支出明细'!BH183/9*12</f>
        <v>0</v>
      </c>
      <c r="EM188" s="13">
        <f t="shared" si="392"/>
        <v>0</v>
      </c>
      <c r="EN188" s="43">
        <f t="shared" si="330"/>
        <v>0</v>
      </c>
      <c r="EO188" s="13">
        <f ca="1">'13年1-9支出明细'!BI183/9*12</f>
        <v>0</v>
      </c>
      <c r="EP188" s="13">
        <f t="shared" si="393"/>
        <v>0</v>
      </c>
      <c r="EQ188" s="43">
        <f t="shared" si="331"/>
        <v>0</v>
      </c>
      <c r="ER188" s="13">
        <f ca="1">'13年1-9支出明细'!BJ183/9*12</f>
        <v>0</v>
      </c>
      <c r="ES188" s="13">
        <f t="shared" si="394"/>
        <v>0</v>
      </c>
      <c r="ET188" s="43">
        <f t="shared" si="332"/>
        <v>0</v>
      </c>
      <c r="EU188" s="13">
        <f ca="1">'13年1-9支出明细'!BK183/9*12</f>
        <v>0</v>
      </c>
      <c r="EV188" s="13">
        <f t="shared" si="395"/>
        <v>0</v>
      </c>
      <c r="EW188" s="43">
        <f t="shared" si="333"/>
        <v>0</v>
      </c>
      <c r="EX188" s="13">
        <f ca="1">'13年1-9支出明细'!BL183/9*12</f>
        <v>0</v>
      </c>
      <c r="EY188" s="13">
        <f t="shared" si="396"/>
        <v>0</v>
      </c>
      <c r="EZ188" s="43">
        <f t="shared" si="334"/>
        <v>0</v>
      </c>
      <c r="FA188" s="13">
        <f ca="1">'13年1-9支出明细'!BM183/9*12</f>
        <v>0</v>
      </c>
      <c r="FB188" s="13">
        <f t="shared" si="397"/>
        <v>0</v>
      </c>
      <c r="FC188" s="43">
        <f t="shared" si="335"/>
        <v>0</v>
      </c>
      <c r="FD188" s="13">
        <f ca="1">'13年1-9支出明细'!BN183/9*12</f>
        <v>0</v>
      </c>
      <c r="FE188" s="13">
        <f ca="1">Sheet2!EX182+Sheet2!BF182</f>
        <v>0</v>
      </c>
      <c r="FF188" s="13">
        <f t="shared" si="398"/>
        <v>0</v>
      </c>
      <c r="FG188" s="43">
        <f t="shared" si="336"/>
        <v>0</v>
      </c>
      <c r="FH188" s="13">
        <f ca="1">'13年1-9支出明细'!BP183/9*12</f>
        <v>0</v>
      </c>
      <c r="FI188" s="13">
        <f t="shared" si="399"/>
        <v>0</v>
      </c>
      <c r="FJ188" s="43">
        <f t="shared" si="337"/>
        <v>0</v>
      </c>
      <c r="FK188" s="13">
        <f ca="1">'13年1-9支出明细'!BQ183/9*12</f>
        <v>0</v>
      </c>
      <c r="FL188" s="13">
        <f t="shared" si="400"/>
        <v>0</v>
      </c>
      <c r="FM188" s="43">
        <f t="shared" si="338"/>
        <v>0</v>
      </c>
      <c r="FN188" s="13">
        <f ca="1">'13年1-9支出明细'!BR183/9*12</f>
        <v>0</v>
      </c>
      <c r="FO188" s="13">
        <f ca="1">Sheet2!FC98+Sheet2!BJ98</f>
        <v>0</v>
      </c>
      <c r="FP188" s="13"/>
      <c r="FQ188" s="43"/>
      <c r="FR188" s="13">
        <f ca="1">'13年1-9支出明细'!BT183/9*12</f>
        <v>0</v>
      </c>
      <c r="FS188" s="13">
        <f t="shared" si="401"/>
        <v>0</v>
      </c>
      <c r="FT188" s="43">
        <f t="shared" si="339"/>
        <v>0</v>
      </c>
      <c r="FU188" s="12">
        <f ca="1">'13年1-9支出明细'!BU183/9*12</f>
        <v>2359.4133333333334</v>
      </c>
      <c r="FV188" s="12">
        <f t="shared" si="402"/>
        <v>2869.9946174712072</v>
      </c>
      <c r="FW188" s="43">
        <f t="shared" si="340"/>
        <v>8.1547723064100209E-5</v>
      </c>
      <c r="FX188" s="12">
        <f ca="1">'13年1-9支出明细'!BV183/9*12</f>
        <v>0</v>
      </c>
      <c r="FY188" s="12">
        <f t="shared" si="403"/>
        <v>0</v>
      </c>
      <c r="FZ188" s="43">
        <f t="shared" si="341"/>
        <v>0</v>
      </c>
      <c r="GA188" s="12">
        <f ca="1">'13年1-9支出明细'!BW183/9*12</f>
        <v>0</v>
      </c>
      <c r="GB188" s="12">
        <f t="shared" si="404"/>
        <v>0</v>
      </c>
      <c r="GC188" s="43">
        <f t="shared" si="342"/>
        <v>0</v>
      </c>
      <c r="GD188" s="12">
        <f ca="1">'13年1-9支出明细'!BX183/9*12</f>
        <v>0</v>
      </c>
      <c r="GE188" s="12">
        <f t="shared" si="405"/>
        <v>0</v>
      </c>
      <c r="GF188" s="43">
        <f t="shared" si="343"/>
        <v>0</v>
      </c>
      <c r="GG188" s="27">
        <f t="shared" si="423"/>
        <v>0</v>
      </c>
      <c r="GH188" s="27">
        <f t="shared" si="406"/>
        <v>0</v>
      </c>
      <c r="GI188" s="43">
        <f t="shared" si="345"/>
        <v>0</v>
      </c>
      <c r="GJ188" s="13">
        <f ca="1">'13年1-9支出明细'!BZ183/9*12</f>
        <v>0</v>
      </c>
      <c r="GK188" s="13">
        <f t="shared" si="407"/>
        <v>0</v>
      </c>
      <c r="GL188" s="43">
        <f t="shared" si="346"/>
        <v>0</v>
      </c>
      <c r="GM188" s="13">
        <f ca="1">'13年1-9支出明细'!CA183/9*12</f>
        <v>0</v>
      </c>
      <c r="GN188" s="13">
        <f t="shared" si="408"/>
        <v>0</v>
      </c>
      <c r="GO188" s="43">
        <f t="shared" si="347"/>
        <v>0</v>
      </c>
      <c r="GP188" s="13">
        <f ca="1">'13年1-9支出明细'!CB183/9*12</f>
        <v>0</v>
      </c>
      <c r="GQ188" s="13"/>
      <c r="GR188" s="40"/>
      <c r="GS188" s="13">
        <f ca="1">'13年1-9支出明细'!CC183/9*12</f>
        <v>0</v>
      </c>
      <c r="GT188" s="13">
        <f t="shared" si="409"/>
        <v>0</v>
      </c>
      <c r="GU188" s="43">
        <f t="shared" si="348"/>
        <v>0</v>
      </c>
      <c r="GV188" s="13">
        <f ca="1">'13年1-9支出明细'!CD183/9*12</f>
        <v>0</v>
      </c>
      <c r="GW188" s="13">
        <f t="shared" si="410"/>
        <v>0</v>
      </c>
      <c r="GX188" s="56">
        <f t="shared" si="349"/>
        <v>0</v>
      </c>
    </row>
    <row r="189" spans="1:206">
      <c r="BP189" s="15"/>
      <c r="BQ189" s="15"/>
      <c r="BR189" s="42"/>
      <c r="BV189" s="16"/>
      <c r="BW189" s="16"/>
      <c r="BX189" s="41"/>
      <c r="CB189" s="15"/>
      <c r="CF189" s="16"/>
      <c r="CG189" s="16"/>
      <c r="CH189" s="41"/>
      <c r="FO189" s="15"/>
      <c r="FP189" s="15"/>
      <c r="FQ189" s="42"/>
      <c r="FR189" s="15"/>
      <c r="FS189" s="15"/>
      <c r="FT189" s="42"/>
      <c r="GG189" s="16"/>
      <c r="GH189" s="16"/>
      <c r="GS189"/>
      <c r="GT189"/>
      <c r="GV189"/>
      <c r="GW189"/>
    </row>
    <row r="190" spans="1:206">
      <c r="BP190" s="15"/>
      <c r="BQ190" s="15"/>
      <c r="BR190" s="42"/>
      <c r="BV190" s="16"/>
      <c r="BW190" s="16"/>
      <c r="BX190" s="41"/>
      <c r="CB190" s="15"/>
      <c r="CF190" s="16"/>
      <c r="CG190" s="16"/>
      <c r="CH190" s="41"/>
      <c r="FO190" s="15"/>
      <c r="FP190" s="15"/>
      <c r="FQ190" s="42"/>
      <c r="FR190" s="15"/>
      <c r="FS190" s="15"/>
      <c r="FT190" s="42"/>
      <c r="GG190" s="16"/>
      <c r="GH190" s="16"/>
      <c r="GS190"/>
      <c r="GT190"/>
      <c r="GV190"/>
      <c r="GW190"/>
    </row>
    <row r="191" spans="1:206">
      <c r="BP191" s="15"/>
      <c r="BQ191" s="15"/>
      <c r="BR191" s="42"/>
      <c r="BV191" s="16"/>
      <c r="BW191" s="16"/>
      <c r="BX191" s="41"/>
      <c r="CB191" s="15"/>
      <c r="CF191" s="16"/>
      <c r="CG191" s="16"/>
      <c r="CH191" s="41"/>
      <c r="FO191" s="15"/>
      <c r="FP191" s="15"/>
      <c r="FQ191" s="42"/>
      <c r="FR191" s="15"/>
      <c r="FS191" s="15"/>
      <c r="FT191" s="42"/>
      <c r="GG191" s="16"/>
      <c r="GH191" s="16"/>
      <c r="GS191"/>
      <c r="GT191"/>
      <c r="GV191"/>
      <c r="GW191"/>
    </row>
    <row r="192" spans="1:206">
      <c r="BP192" s="15"/>
      <c r="BQ192" s="15"/>
      <c r="BR192" s="42"/>
      <c r="BV192" s="16"/>
      <c r="BW192" s="16"/>
      <c r="BX192" s="41"/>
      <c r="CB192" s="15"/>
      <c r="CF192" s="16"/>
      <c r="CG192" s="16"/>
      <c r="CH192" s="41"/>
      <c r="FO192" s="15"/>
      <c r="FP192" s="15"/>
      <c r="FQ192" s="42"/>
      <c r="FR192" s="15"/>
      <c r="FS192" s="15"/>
      <c r="FT192" s="42"/>
      <c r="GG192" s="16"/>
      <c r="GH192" s="16"/>
      <c r="GS192"/>
      <c r="GT192"/>
      <c r="GV192"/>
      <c r="GW192"/>
    </row>
    <row r="193" spans="68:205">
      <c r="BP193" s="15"/>
      <c r="BQ193" s="15"/>
      <c r="BR193" s="42"/>
      <c r="BV193" s="16"/>
      <c r="BW193" s="16"/>
      <c r="BX193" s="41"/>
      <c r="CB193" s="15"/>
      <c r="CF193" s="16"/>
      <c r="CG193" s="16"/>
      <c r="CH193" s="41"/>
      <c r="FO193" s="15"/>
      <c r="FP193" s="15"/>
      <c r="FQ193" s="42"/>
      <c r="FR193" s="15"/>
      <c r="FS193" s="15"/>
      <c r="FT193" s="42"/>
      <c r="GG193" s="16"/>
      <c r="GH193" s="16"/>
      <c r="GS193"/>
      <c r="GT193"/>
      <c r="GV193"/>
      <c r="GW193"/>
    </row>
    <row r="194" spans="68:205">
      <c r="BP194" s="15"/>
      <c r="BQ194" s="15"/>
      <c r="BR194" s="42"/>
      <c r="BV194" s="16"/>
      <c r="BW194" s="16"/>
      <c r="BX194" s="41"/>
      <c r="CB194" s="15"/>
      <c r="CF194" s="16"/>
      <c r="CG194" s="16"/>
      <c r="CH194" s="41"/>
      <c r="FO194" s="15"/>
      <c r="FP194" s="15"/>
      <c r="FQ194" s="42"/>
      <c r="FR194" s="15"/>
      <c r="FS194" s="15"/>
      <c r="FT194" s="42"/>
      <c r="GG194" s="16"/>
      <c r="GH194" s="16"/>
      <c r="GS194"/>
      <c r="GT194"/>
      <c r="GV194"/>
      <c r="GW194"/>
    </row>
    <row r="195" spans="68:205">
      <c r="BP195" s="15"/>
      <c r="BQ195" s="15"/>
      <c r="BR195" s="42"/>
      <c r="BV195" s="16"/>
      <c r="BW195" s="16"/>
      <c r="BX195" s="41"/>
      <c r="CB195" s="15"/>
      <c r="CF195" s="16"/>
      <c r="CG195" s="16"/>
      <c r="CH195" s="41"/>
      <c r="FO195" s="15"/>
      <c r="FP195" s="15"/>
      <c r="FQ195" s="42"/>
      <c r="FR195" s="15"/>
      <c r="FS195" s="15"/>
      <c r="FT195" s="42"/>
      <c r="GG195" s="16"/>
      <c r="GH195" s="16"/>
      <c r="GS195"/>
      <c r="GT195"/>
      <c r="GV195"/>
      <c r="GW195"/>
    </row>
    <row r="196" spans="68:205">
      <c r="BP196" s="15"/>
      <c r="BQ196" s="15"/>
      <c r="BR196" s="42"/>
      <c r="BV196" s="16"/>
      <c r="BW196" s="16"/>
      <c r="BX196" s="41"/>
      <c r="CB196" s="15"/>
      <c r="CF196" s="16"/>
      <c r="CG196" s="16"/>
      <c r="CH196" s="41"/>
      <c r="FO196" s="15"/>
      <c r="FP196" s="15"/>
      <c r="FQ196" s="42"/>
      <c r="FR196" s="15"/>
      <c r="FS196" s="15"/>
      <c r="FT196" s="42"/>
      <c r="GG196" s="16"/>
      <c r="GH196" s="16"/>
      <c r="GS196"/>
      <c r="GT196"/>
      <c r="GV196"/>
      <c r="GW196"/>
    </row>
    <row r="197" spans="68:205">
      <c r="BP197" s="15"/>
      <c r="BQ197" s="15"/>
      <c r="BR197" s="42"/>
      <c r="BV197" s="16"/>
      <c r="BW197" s="16"/>
      <c r="BX197" s="41"/>
      <c r="CB197" s="15"/>
      <c r="CF197" s="16"/>
      <c r="CG197" s="16"/>
      <c r="CH197" s="41"/>
      <c r="FO197" s="15"/>
      <c r="FP197" s="15"/>
      <c r="FQ197" s="42"/>
      <c r="FR197" s="15"/>
      <c r="FS197" s="15"/>
      <c r="FT197" s="42"/>
      <c r="GG197" s="16"/>
      <c r="GH197" s="16"/>
      <c r="GS197"/>
      <c r="GT197"/>
      <c r="GV197"/>
      <c r="GW197"/>
    </row>
    <row r="198" spans="68:205">
      <c r="BP198" s="15"/>
      <c r="BQ198" s="15"/>
      <c r="BR198" s="42"/>
      <c r="BV198" s="16"/>
      <c r="BW198" s="16"/>
      <c r="BX198" s="41"/>
      <c r="CB198" s="15"/>
      <c r="CF198" s="16"/>
      <c r="CG198" s="16"/>
      <c r="CH198" s="41"/>
      <c r="FO198" s="15"/>
      <c r="FP198" s="15"/>
      <c r="FQ198" s="42"/>
      <c r="FR198" s="15"/>
      <c r="FS198" s="15"/>
      <c r="FT198" s="42"/>
      <c r="GG198" s="16"/>
      <c r="GH198" s="16"/>
      <c r="GS198"/>
      <c r="GT198"/>
      <c r="GV198"/>
      <c r="GW198"/>
    </row>
    <row r="199" spans="68:205">
      <c r="BP199" s="15"/>
      <c r="BQ199" s="15"/>
      <c r="BR199" s="42"/>
      <c r="BV199" s="16"/>
      <c r="BW199" s="16"/>
      <c r="BX199" s="41"/>
      <c r="CB199" s="15"/>
      <c r="CF199" s="16"/>
      <c r="CG199" s="16"/>
      <c r="CH199" s="41"/>
      <c r="FO199" s="15"/>
      <c r="FP199" s="15"/>
      <c r="FQ199" s="42"/>
      <c r="FR199" s="15"/>
      <c r="FS199" s="15"/>
      <c r="FT199" s="42"/>
      <c r="GG199" s="16"/>
      <c r="GH199" s="16"/>
      <c r="GS199"/>
      <c r="GT199"/>
      <c r="GV199"/>
      <c r="GW199"/>
    </row>
    <row r="200" spans="68:205">
      <c r="BP200" s="15"/>
      <c r="BQ200" s="15"/>
      <c r="BR200" s="42"/>
      <c r="BV200" s="16"/>
      <c r="BW200" s="16"/>
      <c r="BX200" s="41"/>
      <c r="CB200" s="15"/>
      <c r="CF200" s="16"/>
      <c r="CG200" s="16"/>
      <c r="CH200" s="41"/>
      <c r="FO200" s="15"/>
      <c r="FP200" s="15"/>
      <c r="FQ200" s="42"/>
      <c r="FR200" s="15"/>
      <c r="FS200" s="15"/>
      <c r="FT200" s="42"/>
      <c r="GG200" s="16"/>
      <c r="GH200" s="16"/>
      <c r="GS200"/>
      <c r="GT200"/>
      <c r="GV200"/>
      <c r="GW200"/>
    </row>
    <row r="201" spans="68:205">
      <c r="BP201" s="15"/>
      <c r="BQ201" s="15"/>
      <c r="BR201" s="42"/>
      <c r="BV201" s="16"/>
      <c r="BW201" s="16"/>
      <c r="BX201" s="41"/>
      <c r="CB201" s="15"/>
      <c r="CF201" s="16"/>
      <c r="CG201" s="16"/>
      <c r="CH201" s="41"/>
      <c r="FO201" s="15"/>
      <c r="FP201" s="15"/>
      <c r="FQ201" s="42"/>
      <c r="FR201" s="15"/>
      <c r="FS201" s="15"/>
      <c r="FT201" s="42"/>
      <c r="GG201" s="16"/>
      <c r="GH201" s="16"/>
      <c r="GS201"/>
      <c r="GT201"/>
      <c r="GV201"/>
      <c r="GW201"/>
    </row>
    <row r="202" spans="68:205">
      <c r="BP202" s="15"/>
      <c r="BQ202" s="15"/>
      <c r="BR202" s="42"/>
      <c r="BV202" s="16"/>
      <c r="BW202" s="16"/>
      <c r="BX202" s="41"/>
      <c r="CB202" s="15"/>
      <c r="CF202" s="16"/>
      <c r="CG202" s="16"/>
      <c r="CH202" s="41"/>
      <c r="FO202" s="15"/>
      <c r="FP202" s="15"/>
      <c r="FQ202" s="42"/>
      <c r="FR202" s="15"/>
      <c r="FS202" s="15"/>
      <c r="FT202" s="42"/>
      <c r="GG202" s="16"/>
      <c r="GH202" s="16"/>
      <c r="GS202"/>
      <c r="GT202"/>
      <c r="GV202"/>
      <c r="GW202"/>
    </row>
    <row r="203" spans="68:205">
      <c r="BP203" s="15"/>
      <c r="BQ203" s="15"/>
      <c r="BR203" s="42"/>
      <c r="BV203" s="16"/>
      <c r="BW203" s="16"/>
      <c r="BX203" s="41"/>
      <c r="CB203" s="15"/>
      <c r="CF203" s="16"/>
      <c r="CG203" s="16"/>
      <c r="CH203" s="41"/>
      <c r="FO203" s="15"/>
      <c r="FP203" s="15"/>
      <c r="FQ203" s="42"/>
      <c r="FR203" s="15"/>
      <c r="FS203" s="15"/>
      <c r="FT203" s="42"/>
      <c r="GG203" s="16"/>
      <c r="GH203" s="16"/>
      <c r="GS203"/>
      <c r="GT203"/>
      <c r="GV203"/>
      <c r="GW203"/>
    </row>
    <row r="204" spans="68:205">
      <c r="BP204" s="15"/>
      <c r="BQ204" s="15"/>
      <c r="BR204" s="42"/>
      <c r="BV204" s="16"/>
      <c r="BW204" s="16"/>
      <c r="BX204" s="41"/>
      <c r="CB204" s="15"/>
      <c r="CF204" s="16"/>
      <c r="CG204" s="16"/>
      <c r="CH204" s="41"/>
      <c r="FO204" s="15"/>
      <c r="FP204" s="15"/>
      <c r="FQ204" s="42"/>
      <c r="FR204" s="15"/>
      <c r="FS204" s="15"/>
      <c r="FT204" s="42"/>
      <c r="GG204" s="16"/>
      <c r="GH204" s="16"/>
      <c r="GS204"/>
      <c r="GT204"/>
      <c r="GV204"/>
      <c r="GW204"/>
    </row>
    <row r="205" spans="68:205">
      <c r="BP205" s="15"/>
      <c r="BQ205" s="15"/>
      <c r="BR205" s="42"/>
      <c r="BV205" s="16"/>
      <c r="BW205" s="16"/>
      <c r="BX205" s="41"/>
      <c r="CB205" s="15"/>
      <c r="CF205" s="16"/>
      <c r="CG205" s="16"/>
      <c r="CH205" s="41"/>
      <c r="FO205" s="15"/>
      <c r="FP205" s="15"/>
      <c r="FQ205" s="42"/>
      <c r="FR205" s="15"/>
      <c r="FS205" s="15"/>
      <c r="FT205" s="42"/>
      <c r="GG205" s="16"/>
      <c r="GH205" s="16"/>
      <c r="GS205"/>
      <c r="GT205"/>
      <c r="GV205"/>
      <c r="GW205"/>
    </row>
    <row r="206" spans="68:205">
      <c r="BP206" s="15"/>
      <c r="BQ206" s="15"/>
      <c r="BR206" s="42"/>
      <c r="BV206" s="16"/>
      <c r="BW206" s="16"/>
      <c r="BX206" s="41"/>
      <c r="CB206" s="15"/>
      <c r="CF206" s="16"/>
      <c r="CG206" s="16"/>
      <c r="CH206" s="41"/>
      <c r="FO206" s="15"/>
      <c r="FP206" s="15"/>
      <c r="FQ206" s="42"/>
      <c r="FR206" s="15"/>
      <c r="FS206" s="15"/>
      <c r="FT206" s="42"/>
      <c r="GG206" s="16"/>
      <c r="GH206" s="16"/>
      <c r="GS206"/>
      <c r="GT206"/>
      <c r="GV206"/>
      <c r="GW206"/>
    </row>
    <row r="207" spans="68:205">
      <c r="BP207" s="15"/>
      <c r="BQ207" s="15"/>
      <c r="BR207" s="42"/>
      <c r="BV207" s="16"/>
      <c r="BW207" s="16"/>
      <c r="BX207" s="41"/>
      <c r="CB207" s="15"/>
      <c r="CF207" s="16"/>
      <c r="CG207" s="16"/>
      <c r="CH207" s="41"/>
      <c r="FO207" s="15"/>
      <c r="FP207" s="15"/>
      <c r="FQ207" s="42"/>
      <c r="FR207" s="15"/>
      <c r="FS207" s="15"/>
      <c r="FT207" s="42"/>
      <c r="GG207" s="16"/>
      <c r="GH207" s="16"/>
      <c r="GS207"/>
      <c r="GT207"/>
      <c r="GV207"/>
      <c r="GW207"/>
    </row>
    <row r="208" spans="68:205">
      <c r="BP208" s="15"/>
      <c r="BQ208" s="15"/>
      <c r="BR208" s="42"/>
      <c r="BV208" s="16"/>
      <c r="BW208" s="16"/>
      <c r="BX208" s="41"/>
      <c r="CB208" s="15"/>
      <c r="CF208" s="16"/>
      <c r="CG208" s="16"/>
      <c r="CH208" s="41"/>
      <c r="FO208" s="15"/>
      <c r="FP208" s="15"/>
      <c r="FQ208" s="42"/>
      <c r="FR208" s="15"/>
      <c r="FS208" s="15"/>
      <c r="FT208" s="42"/>
      <c r="GG208" s="16"/>
      <c r="GH208" s="16"/>
      <c r="GS208"/>
      <c r="GT208"/>
      <c r="GV208"/>
      <c r="GW208"/>
    </row>
    <row r="209" spans="68:205">
      <c r="BP209" s="15"/>
      <c r="BQ209" s="15"/>
      <c r="BR209" s="42"/>
      <c r="BV209" s="16"/>
      <c r="BW209" s="16"/>
      <c r="BX209" s="41"/>
      <c r="CB209" s="15"/>
      <c r="CF209" s="16"/>
      <c r="CG209" s="16"/>
      <c r="CH209" s="41"/>
      <c r="FO209" s="15"/>
      <c r="FP209" s="15"/>
      <c r="FQ209" s="42"/>
      <c r="FR209" s="15"/>
      <c r="FS209" s="15"/>
      <c r="FT209" s="42"/>
      <c r="GG209" s="16"/>
      <c r="GH209" s="16"/>
      <c r="GS209"/>
      <c r="GT209"/>
      <c r="GV209"/>
      <c r="GW209"/>
    </row>
    <row r="210" spans="68:205">
      <c r="BP210" s="15"/>
      <c r="BQ210" s="15"/>
      <c r="BR210" s="42"/>
      <c r="BV210" s="16"/>
      <c r="BW210" s="16"/>
      <c r="BX210" s="41"/>
      <c r="CB210" s="15"/>
      <c r="CF210" s="16"/>
      <c r="CG210" s="16"/>
      <c r="CH210" s="41"/>
      <c r="FO210" s="15"/>
      <c r="FP210" s="15"/>
      <c r="FQ210" s="42"/>
      <c r="FR210" s="15"/>
      <c r="FS210" s="15"/>
      <c r="FT210" s="42"/>
      <c r="GG210" s="16"/>
      <c r="GH210" s="16"/>
      <c r="GS210"/>
      <c r="GT210"/>
      <c r="GV210"/>
      <c r="GW210"/>
    </row>
    <row r="211" spans="68:205">
      <c r="BP211" s="15"/>
      <c r="BQ211" s="15"/>
      <c r="BR211" s="42"/>
      <c r="BV211" s="16"/>
      <c r="BW211" s="16"/>
      <c r="BX211" s="41"/>
      <c r="CB211" s="15"/>
      <c r="CF211" s="16"/>
      <c r="CG211" s="16"/>
      <c r="CH211" s="41"/>
      <c r="FO211" s="15"/>
      <c r="FP211" s="15"/>
      <c r="FQ211" s="42"/>
      <c r="FR211" s="15"/>
      <c r="FS211" s="15"/>
      <c r="FT211" s="42"/>
      <c r="GG211" s="16"/>
      <c r="GH211" s="16"/>
      <c r="GS211"/>
      <c r="GT211"/>
      <c r="GV211"/>
      <c r="GW211"/>
    </row>
    <row r="212" spans="68:205">
      <c r="BP212" s="15"/>
      <c r="BQ212" s="15"/>
      <c r="BR212" s="42"/>
      <c r="BV212" s="16"/>
      <c r="BW212" s="16"/>
      <c r="BX212" s="41"/>
      <c r="CB212" s="15"/>
      <c r="CF212" s="16"/>
      <c r="CG212" s="16"/>
      <c r="CH212" s="41"/>
      <c r="FO212" s="15"/>
      <c r="FP212" s="15"/>
      <c r="FQ212" s="42"/>
      <c r="FR212" s="15"/>
      <c r="FS212" s="15"/>
      <c r="FT212" s="42"/>
      <c r="GG212" s="16"/>
      <c r="GH212" s="16"/>
      <c r="GS212"/>
      <c r="GT212"/>
      <c r="GV212"/>
      <c r="GW212"/>
    </row>
    <row r="213" spans="68:205">
      <c r="BP213" s="15"/>
      <c r="BQ213" s="15"/>
      <c r="BR213" s="42"/>
      <c r="BV213" s="16"/>
      <c r="BW213" s="16"/>
      <c r="BX213" s="41"/>
      <c r="CB213" s="15"/>
      <c r="CF213" s="16"/>
      <c r="CG213" s="16"/>
      <c r="CH213" s="41"/>
      <c r="FO213" s="15"/>
      <c r="FP213" s="15"/>
      <c r="FQ213" s="42"/>
      <c r="FR213" s="15"/>
      <c r="FS213" s="15"/>
      <c r="FT213" s="42"/>
      <c r="GG213" s="16"/>
      <c r="GH213" s="16"/>
      <c r="GS213"/>
      <c r="GT213"/>
      <c r="GV213"/>
      <c r="GW213"/>
    </row>
    <row r="214" spans="68:205">
      <c r="BP214" s="15"/>
      <c r="BQ214" s="15"/>
      <c r="BR214" s="42"/>
      <c r="BV214" s="16"/>
      <c r="BW214" s="16"/>
      <c r="BX214" s="41"/>
      <c r="CB214" s="15"/>
      <c r="CF214" s="16"/>
      <c r="CG214" s="16"/>
      <c r="CH214" s="41"/>
      <c r="FO214" s="15"/>
      <c r="FP214" s="15"/>
      <c r="FQ214" s="42"/>
      <c r="FR214" s="15"/>
      <c r="FS214" s="15"/>
      <c r="FT214" s="42"/>
      <c r="GG214" s="16"/>
      <c r="GH214" s="16"/>
      <c r="GS214"/>
      <c r="GT214"/>
      <c r="GV214"/>
      <c r="GW214"/>
    </row>
    <row r="215" spans="68:205">
      <c r="BP215" s="15"/>
      <c r="BQ215" s="15"/>
      <c r="BR215" s="42"/>
      <c r="BV215" s="16"/>
      <c r="BW215" s="16"/>
      <c r="BX215" s="41"/>
      <c r="CB215" s="15"/>
      <c r="CF215" s="16"/>
      <c r="CG215" s="16"/>
      <c r="CH215" s="41"/>
      <c r="FO215" s="15"/>
      <c r="FP215" s="15"/>
      <c r="FQ215" s="42"/>
      <c r="FR215" s="15"/>
      <c r="FS215" s="15"/>
      <c r="FT215" s="42"/>
      <c r="GG215" s="16"/>
      <c r="GH215" s="16"/>
      <c r="GS215"/>
      <c r="GT215"/>
      <c r="GV215"/>
      <c r="GW215"/>
    </row>
    <row r="216" spans="68:205">
      <c r="BP216" s="15"/>
      <c r="BQ216" s="15"/>
      <c r="BR216" s="42"/>
      <c r="BV216" s="16"/>
      <c r="BW216" s="16"/>
      <c r="BX216" s="41"/>
      <c r="CB216" s="15"/>
      <c r="CF216" s="16"/>
      <c r="CG216" s="16"/>
      <c r="CH216" s="41"/>
      <c r="FO216" s="15"/>
      <c r="FP216" s="15"/>
      <c r="FQ216" s="42"/>
      <c r="FR216" s="15"/>
      <c r="FS216" s="15"/>
      <c r="FT216" s="42"/>
      <c r="GG216" s="16"/>
      <c r="GH216" s="16"/>
      <c r="GS216"/>
      <c r="GT216"/>
      <c r="GV216"/>
      <c r="GW216"/>
    </row>
    <row r="217" spans="68:205">
      <c r="BP217" s="15"/>
      <c r="BQ217" s="15"/>
      <c r="BR217" s="42"/>
      <c r="BV217" s="16"/>
      <c r="BW217" s="16"/>
      <c r="BX217" s="41"/>
      <c r="CB217" s="15"/>
      <c r="CF217" s="16"/>
      <c r="CG217" s="16"/>
      <c r="CH217" s="41"/>
      <c r="FO217" s="15"/>
      <c r="FP217" s="15"/>
      <c r="FQ217" s="42"/>
      <c r="FR217" s="15"/>
      <c r="FS217" s="15"/>
      <c r="FT217" s="42"/>
      <c r="GG217" s="16"/>
      <c r="GH217" s="16"/>
      <c r="GS217"/>
      <c r="GT217"/>
      <c r="GV217"/>
      <c r="GW217"/>
    </row>
  </sheetData>
  <sheetProtection password="CF7A" sheet="1" objects="1" scenarios="1"/>
  <mergeCells count="62">
    <mergeCell ref="U3:U7"/>
    <mergeCell ref="H3:H7"/>
    <mergeCell ref="K3:K7"/>
    <mergeCell ref="N3:N7"/>
    <mergeCell ref="R3:R7"/>
    <mergeCell ref="X3:X7"/>
    <mergeCell ref="AJ3:AJ7"/>
    <mergeCell ref="AM3:AM7"/>
    <mergeCell ref="AP3:AP7"/>
    <mergeCell ref="AD3:AD7"/>
    <mergeCell ref="AG3:AG7"/>
    <mergeCell ref="AA3:AA7"/>
    <mergeCell ref="EA3:EA7"/>
    <mergeCell ref="BB3:BB7"/>
    <mergeCell ref="BE3:BE7"/>
    <mergeCell ref="BH3:BH7"/>
    <mergeCell ref="BK3:BK7"/>
    <mergeCell ref="BO3:BO7"/>
    <mergeCell ref="BR3:BR7"/>
    <mergeCell ref="DD3:DD7"/>
    <mergeCell ref="DG3:DG7"/>
    <mergeCell ref="CH3:CH7"/>
    <mergeCell ref="CK3:CK7"/>
    <mergeCell ref="AS3:AS7"/>
    <mergeCell ref="AV3:AV7"/>
    <mergeCell ref="AY3:AY7"/>
    <mergeCell ref="CQ3:CQ7"/>
    <mergeCell ref="CT3:CT7"/>
    <mergeCell ref="DA3:DA7"/>
    <mergeCell ref="BU3:BU7"/>
    <mergeCell ref="ED3:ED7"/>
    <mergeCell ref="BX3:BX7"/>
    <mergeCell ref="CA3:CA7"/>
    <mergeCell ref="CE3:CE7"/>
    <mergeCell ref="CW3:CW7"/>
    <mergeCell ref="CN3:CN7"/>
    <mergeCell ref="EQ3:EQ7"/>
    <mergeCell ref="FM3:FM7"/>
    <mergeCell ref="FJ3:FJ7"/>
    <mergeCell ref="ET3:ET7"/>
    <mergeCell ref="EW3:EW7"/>
    <mergeCell ref="FG3:FG7"/>
    <mergeCell ref="GR3:GR7"/>
    <mergeCell ref="DX3:DX7"/>
    <mergeCell ref="DK3:DK7"/>
    <mergeCell ref="DU3:DU7"/>
    <mergeCell ref="FZ3:FZ7"/>
    <mergeCell ref="EH3:EH7"/>
    <mergeCell ref="FC3:FC7"/>
    <mergeCell ref="EK3:EK7"/>
    <mergeCell ref="EN3:EN7"/>
    <mergeCell ref="EZ3:EZ7"/>
    <mergeCell ref="GU3:GU7"/>
    <mergeCell ref="FQ3:FQ7"/>
    <mergeCell ref="FT3:FT7"/>
    <mergeCell ref="FW3:FW7"/>
    <mergeCell ref="GX3:GX7"/>
    <mergeCell ref="GC3:GC7"/>
    <mergeCell ref="GF3:GF7"/>
    <mergeCell ref="GI3:GI7"/>
    <mergeCell ref="GL3:GL7"/>
    <mergeCell ref="GO3:GO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N217"/>
  <sheetViews>
    <sheetView workbookViewId="0">
      <pane xSplit="4" ySplit="3" topLeftCell="S4" activePane="bottomRight" state="frozen"/>
      <selection activeCell="J180" sqref="J180"/>
      <selection pane="topRight" activeCell="J180" sqref="J180"/>
      <selection pane="bottomLeft" activeCell="J180" sqref="J180"/>
      <selection pane="bottomRight" activeCell="H188" sqref="H188"/>
    </sheetView>
  </sheetViews>
  <sheetFormatPr defaultRowHeight="13.5"/>
  <cols>
    <col min="1" max="1" width="6.125" style="19" customWidth="1"/>
    <col min="2" max="2" width="19.375" customWidth="1"/>
    <col min="3" max="3" width="19.375" hidden="1" customWidth="1"/>
    <col min="4" max="4" width="18.5" style="15" customWidth="1"/>
    <col min="5" max="5" width="17" style="15" bestFit="1" customWidth="1"/>
    <col min="6" max="6" width="18" style="16" customWidth="1"/>
    <col min="7" max="7" width="7.625" style="41" customWidth="1"/>
    <col min="8" max="8" width="16.125" style="16" customWidth="1"/>
    <col min="9" max="9" width="7.625" style="41" customWidth="1"/>
    <col min="10" max="10" width="14.875" style="16" customWidth="1"/>
    <col min="11" max="11" width="7.625" style="41" customWidth="1"/>
    <col min="12" max="12" width="14.625" style="16" customWidth="1"/>
    <col min="13" max="13" width="0" style="16" hidden="1" customWidth="1"/>
    <col min="14" max="14" width="7.75" style="44" customWidth="1"/>
    <col min="15" max="15" width="15.125" style="16" customWidth="1"/>
    <col min="16" max="16" width="8.375" style="41" customWidth="1"/>
    <col min="17" max="17" width="10.75" style="16" customWidth="1"/>
    <col min="18" max="18" width="8.375" style="41" customWidth="1"/>
    <col min="19" max="19" width="11.625" style="16" customWidth="1"/>
    <col min="20" max="20" width="8.375" style="41" customWidth="1"/>
    <col min="21" max="21" width="14.125" style="16" customWidth="1"/>
    <col min="22" max="22" width="8.375" style="41" customWidth="1"/>
    <col min="23" max="23" width="13.625" style="16" customWidth="1"/>
    <col min="24" max="24" width="8.25" style="41" customWidth="1"/>
    <col min="25" max="25" width="12.25" style="16" customWidth="1"/>
    <col min="26" max="26" width="8.25" style="41" customWidth="1"/>
    <col min="27" max="27" width="13.375" style="16" customWidth="1"/>
    <col min="28" max="28" width="8.25" style="41" customWidth="1"/>
    <col min="29" max="29" width="11.875" style="16" customWidth="1"/>
    <col min="30" max="30" width="8.25" style="41" customWidth="1"/>
    <col min="31" max="31" width="13.625" style="16" customWidth="1"/>
    <col min="32" max="32" width="8.25" style="41" customWidth="1"/>
    <col min="33" max="33" width="15.875" style="15" customWidth="1"/>
    <col min="34" max="34" width="8.25" style="42" customWidth="1"/>
    <col min="35" max="35" width="14.75" style="16" customWidth="1"/>
    <col min="36" max="36" width="8.25" style="41" customWidth="1"/>
    <col min="37" max="37" width="12.875" style="16" customWidth="1"/>
    <col min="38" max="38" width="8.25" style="41" customWidth="1"/>
    <col min="39" max="39" width="14.875" style="16" customWidth="1"/>
    <col min="40" max="40" width="8.25" style="41" customWidth="1"/>
    <col min="41" max="41" width="14.875" style="16" customWidth="1"/>
    <col min="42" max="42" width="8.25" style="41" customWidth="1"/>
    <col min="43" max="43" width="14.375" style="16" customWidth="1"/>
    <col min="44" max="44" width="8.25" style="41" customWidth="1"/>
    <col min="45" max="45" width="16.875" style="16" customWidth="1"/>
    <col min="46" max="46" width="15.75" style="16" hidden="1" customWidth="1"/>
    <col min="47" max="47" width="8.25" style="41" customWidth="1"/>
    <col min="48" max="48" width="15.75" style="16" customWidth="1"/>
    <col min="49" max="49" width="8.25" style="41" customWidth="1"/>
    <col min="50" max="50" width="15.75" style="16" customWidth="1"/>
    <col min="51" max="51" width="8.25" style="41" customWidth="1"/>
    <col min="52" max="52" width="16.75" style="15" customWidth="1"/>
    <col min="53" max="53" width="8.25" style="42" customWidth="1"/>
    <col min="54" max="54" width="17" style="16" customWidth="1"/>
    <col min="55" max="55" width="8.25" style="41" customWidth="1"/>
    <col min="56" max="56" width="15.75" style="16" customWidth="1"/>
    <col min="57" max="57" width="9.25" style="16" hidden="1" customWidth="1"/>
    <col min="58" max="58" width="8.25" style="41" customWidth="1"/>
    <col min="59" max="59" width="15.875" style="15" bestFit="1" customWidth="1"/>
    <col min="60" max="60" width="8.25" style="42" customWidth="1"/>
    <col min="61" max="61" width="14.75" style="16" customWidth="1"/>
    <col min="62" max="62" width="8.25" style="41" customWidth="1"/>
    <col min="63" max="63" width="14.5" style="16" customWidth="1"/>
    <col min="64" max="64" width="8.25" style="41" customWidth="1"/>
    <col min="65" max="65" width="14.875" style="16" customWidth="1"/>
    <col min="66" max="66" width="8.25" style="41" customWidth="1"/>
    <col min="67" max="67" width="15.25" style="16" customWidth="1"/>
    <col min="68" max="68" width="8.25" style="41" customWidth="1"/>
    <col min="69" max="69" width="13.375" style="16" customWidth="1"/>
    <col min="70" max="70" width="8.25" style="41" customWidth="1"/>
    <col min="71" max="71" width="14.625" style="16" customWidth="1"/>
    <col min="72" max="72" width="0" style="16" hidden="1" customWidth="1"/>
    <col min="73" max="73" width="8.25" style="41" customWidth="1"/>
    <col min="74" max="74" width="13.5" style="16" customWidth="1"/>
    <col min="75" max="75" width="8.25" style="41" customWidth="1"/>
    <col min="76" max="76" width="14.25" style="16" customWidth="1"/>
    <col min="77" max="77" width="8.25" style="41" customWidth="1"/>
    <col min="78" max="78" width="11.125" style="16" customWidth="1"/>
    <col min="79" max="79" width="9.25" style="16" hidden="1" customWidth="1"/>
    <col min="80" max="80" width="8.25" style="41" customWidth="1"/>
    <col min="81" max="81" width="13.875" style="16" customWidth="1"/>
    <col min="82" max="88" width="0" style="16" hidden="1" customWidth="1"/>
    <col min="89" max="89" width="8.25" style="41" customWidth="1"/>
    <col min="90" max="90" width="14.875" style="16" customWidth="1"/>
    <col min="91" max="91" width="8.25" style="41" customWidth="1"/>
    <col min="92" max="92" width="14.5" style="16" customWidth="1"/>
    <col min="93" max="93" width="8.25" style="41" customWidth="1"/>
    <col min="94" max="94" width="14.25" style="16" customWidth="1"/>
    <col min="95" max="95" width="8.25" style="41" customWidth="1"/>
    <col min="96" max="96" width="14.25" style="16" customWidth="1"/>
    <col min="97" max="97" width="14.375" style="16" hidden="1" customWidth="1"/>
    <col min="98" max="98" width="8.25" style="41" customWidth="1"/>
    <col min="99" max="99" width="12.5" style="16" customWidth="1"/>
    <col min="100" max="100" width="8.25" style="41" customWidth="1"/>
    <col min="101" max="101" width="14.375" style="16" customWidth="1"/>
    <col min="102" max="102" width="8.25" style="41" customWidth="1"/>
    <col min="103" max="103" width="15" style="16" customWidth="1"/>
    <col min="104" max="104" width="8.25" style="41" customWidth="1"/>
    <col min="105" max="105" width="13.75" style="16" customWidth="1"/>
    <col min="106" max="106" width="8.25" style="41" customWidth="1"/>
    <col min="107" max="107" width="15.875" style="16" customWidth="1"/>
    <col min="108" max="108" width="8.25" style="41" customWidth="1"/>
    <col min="109" max="109" width="14.375" style="16" customWidth="1"/>
    <col min="110" max="110" width="8.25" style="41" customWidth="1"/>
    <col min="111" max="111" width="14.125" style="16" customWidth="1"/>
    <col min="112" max="112" width="8.25" style="41" customWidth="1"/>
    <col min="113" max="113" width="13.625" style="16" customWidth="1"/>
    <col min="114" max="114" width="0" style="16" hidden="1" customWidth="1"/>
    <col min="115" max="115" width="8.25" style="41" customWidth="1"/>
    <col min="116" max="116" width="12.5" style="16" customWidth="1"/>
    <col min="117" max="117" width="8.25" style="41" customWidth="1"/>
    <col min="118" max="118" width="13.125" style="16" customWidth="1"/>
    <col min="119" max="119" width="8.25" style="41" customWidth="1"/>
    <col min="120" max="120" width="10.875" style="16" customWidth="1"/>
    <col min="121" max="121" width="0" style="16" hidden="1" customWidth="1"/>
    <col min="122" max="122" width="8.25" style="41" customWidth="1"/>
    <col min="123" max="123" width="15.5" style="16" customWidth="1"/>
    <col min="124" max="124" width="8.25" style="41" customWidth="1"/>
    <col min="125" max="125" width="15.75" style="15" bestFit="1" customWidth="1"/>
    <col min="126" max="126" width="8.25" style="44" customWidth="1"/>
    <col min="127" max="127" width="14.625" style="15" bestFit="1" customWidth="1"/>
    <col min="128" max="128" width="8.25" style="44" customWidth="1"/>
    <col min="129" max="129" width="12.125" style="15" bestFit="1" customWidth="1"/>
    <col min="130" max="130" width="8.25" style="42" customWidth="1"/>
    <col min="131" max="131" width="14.625" style="15" bestFit="1" customWidth="1"/>
    <col min="132" max="132" width="8.25" style="44" customWidth="1"/>
    <col min="133" max="133" width="14.75" style="15" customWidth="1"/>
    <col min="134" max="134" width="8.25" style="44" customWidth="1"/>
    <col min="135" max="135" width="14.25" style="16" customWidth="1"/>
    <col min="136" max="136" width="8.25" style="44" customWidth="1"/>
    <col min="137" max="137" width="13.125" style="16" customWidth="1"/>
    <col min="138" max="138" width="8.25" style="44" customWidth="1"/>
    <col min="139" max="139" width="9.25" style="16" bestFit="1" customWidth="1"/>
    <col min="140" max="140" width="8.25" style="41" customWidth="1"/>
    <col min="141" max="141" width="13.625" style="16" customWidth="1"/>
    <col min="142" max="142" width="8.625" style="41" customWidth="1"/>
    <col min="143" max="143" width="13" style="16" customWidth="1"/>
    <col min="144" max="144" width="8.25" style="41" customWidth="1"/>
  </cols>
  <sheetData>
    <row r="1" spans="1:144" s="48" customFormat="1" ht="27" hidden="1">
      <c r="A1" s="17" t="s">
        <v>0</v>
      </c>
      <c r="B1" s="5"/>
      <c r="C1" s="5" t="s">
        <v>0</v>
      </c>
      <c r="D1" s="46" t="s">
        <v>1</v>
      </c>
      <c r="E1" s="46" t="s">
        <v>2</v>
      </c>
      <c r="F1" s="2"/>
      <c r="G1" s="2"/>
      <c r="H1" s="2" t="s">
        <v>5</v>
      </c>
      <c r="I1" s="2"/>
      <c r="J1" s="2" t="s">
        <v>6</v>
      </c>
      <c r="K1" s="2"/>
      <c r="L1" s="2" t="s">
        <v>7</v>
      </c>
      <c r="M1" s="2" t="s">
        <v>10</v>
      </c>
      <c r="N1" s="47"/>
      <c r="O1" s="2" t="s">
        <v>11</v>
      </c>
      <c r="P1" s="2"/>
      <c r="Q1" s="2" t="s">
        <v>70</v>
      </c>
      <c r="R1" s="2"/>
      <c r="S1" s="2" t="s">
        <v>71</v>
      </c>
      <c r="T1" s="2"/>
      <c r="U1" s="2" t="s">
        <v>73</v>
      </c>
      <c r="V1" s="2"/>
      <c r="W1" s="2" t="s">
        <v>74</v>
      </c>
      <c r="X1" s="2"/>
      <c r="Y1" s="2" t="s">
        <v>75</v>
      </c>
      <c r="Z1" s="2"/>
      <c r="AA1" s="2" t="s">
        <v>76</v>
      </c>
      <c r="AB1" s="2"/>
      <c r="AC1" s="2" t="s">
        <v>81</v>
      </c>
      <c r="AD1" s="2"/>
      <c r="AE1" s="2" t="s">
        <v>13</v>
      </c>
      <c r="AF1" s="2"/>
      <c r="AG1" s="46" t="s">
        <v>14</v>
      </c>
      <c r="AH1" s="46"/>
      <c r="AI1" s="2" t="s">
        <v>15</v>
      </c>
      <c r="AJ1" s="2"/>
      <c r="AK1" s="2" t="s">
        <v>16</v>
      </c>
      <c r="AL1" s="2"/>
      <c r="AM1" s="2" t="s">
        <v>17</v>
      </c>
      <c r="AN1" s="2"/>
      <c r="AO1" s="2" t="s">
        <v>18</v>
      </c>
      <c r="AP1" s="2"/>
      <c r="AQ1" s="2" t="s">
        <v>19</v>
      </c>
      <c r="AR1" s="2"/>
      <c r="AS1" s="2" t="s">
        <v>20</v>
      </c>
      <c r="AT1" s="2" t="s">
        <v>21</v>
      </c>
      <c r="AU1" s="2"/>
      <c r="AV1" s="2" t="s">
        <v>660</v>
      </c>
      <c r="AW1" s="2"/>
      <c r="AX1" s="2" t="s">
        <v>661</v>
      </c>
      <c r="AY1" s="2"/>
      <c r="AZ1" s="46" t="s">
        <v>64</v>
      </c>
      <c r="BA1" s="46"/>
      <c r="BB1" s="2" t="s">
        <v>65</v>
      </c>
      <c r="BC1" s="2"/>
      <c r="BD1" s="2" t="s">
        <v>66</v>
      </c>
      <c r="BE1" s="2" t="s">
        <v>67</v>
      </c>
      <c r="BF1" s="2"/>
      <c r="BG1" s="46" t="s">
        <v>22</v>
      </c>
      <c r="BH1" s="46"/>
      <c r="BI1" s="2" t="s">
        <v>23</v>
      </c>
      <c r="BJ1" s="2"/>
      <c r="BK1" s="2" t="s">
        <v>24</v>
      </c>
      <c r="BL1" s="2"/>
      <c r="BM1" s="2" t="s">
        <v>25</v>
      </c>
      <c r="BN1" s="2"/>
      <c r="BO1" s="2" t="s">
        <v>26</v>
      </c>
      <c r="BP1" s="2"/>
      <c r="BQ1" s="2" t="s">
        <v>27</v>
      </c>
      <c r="BR1" s="2"/>
      <c r="BS1" s="2" t="s">
        <v>28</v>
      </c>
      <c r="BT1" s="2" t="s">
        <v>29</v>
      </c>
      <c r="BU1" s="2"/>
      <c r="BV1" s="2" t="s">
        <v>30</v>
      </c>
      <c r="BW1" s="2"/>
      <c r="BX1" s="2" t="s">
        <v>31</v>
      </c>
      <c r="BY1" s="2"/>
      <c r="BZ1" s="2" t="s">
        <v>32</v>
      </c>
      <c r="CA1" s="2" t="s">
        <v>33</v>
      </c>
      <c r="CB1" s="2"/>
      <c r="CC1" s="2" t="s">
        <v>34</v>
      </c>
      <c r="CD1" s="2" t="s">
        <v>35</v>
      </c>
      <c r="CE1" s="2" t="s">
        <v>36</v>
      </c>
      <c r="CF1" s="2" t="s">
        <v>37</v>
      </c>
      <c r="CG1" s="2" t="s">
        <v>38</v>
      </c>
      <c r="CH1" s="2" t="s">
        <v>39</v>
      </c>
      <c r="CI1" s="2" t="s">
        <v>40</v>
      </c>
      <c r="CJ1" s="2" t="s">
        <v>41</v>
      </c>
      <c r="CK1" s="2"/>
      <c r="CL1" s="2" t="s">
        <v>42</v>
      </c>
      <c r="CM1" s="2"/>
      <c r="CN1" s="2" t="s">
        <v>43</v>
      </c>
      <c r="CO1" s="2"/>
      <c r="CP1" s="2" t="s">
        <v>44</v>
      </c>
      <c r="CQ1" s="2"/>
      <c r="CR1" s="2" t="s">
        <v>45</v>
      </c>
      <c r="CS1" s="2" t="s">
        <v>47</v>
      </c>
      <c r="CT1" s="2"/>
      <c r="CU1" s="2" t="s">
        <v>48</v>
      </c>
      <c r="CV1" s="2"/>
      <c r="CW1" s="2" t="s">
        <v>49</v>
      </c>
      <c r="CX1" s="2"/>
      <c r="CY1" s="2" t="s">
        <v>50</v>
      </c>
      <c r="CZ1" s="2"/>
      <c r="DA1" s="2" t="s">
        <v>51</v>
      </c>
      <c r="DB1" s="2"/>
      <c r="DC1" s="2" t="s">
        <v>52</v>
      </c>
      <c r="DD1" s="2"/>
      <c r="DE1" s="2" t="s">
        <v>53</v>
      </c>
      <c r="DF1" s="2"/>
      <c r="DG1" s="2" t="s">
        <v>54</v>
      </c>
      <c r="DH1" s="2"/>
      <c r="DI1" s="2" t="s">
        <v>56</v>
      </c>
      <c r="DJ1" s="2" t="s">
        <v>57</v>
      </c>
      <c r="DK1" s="2"/>
      <c r="DL1" s="2" t="s">
        <v>58</v>
      </c>
      <c r="DM1" s="2"/>
      <c r="DN1" s="2" t="s">
        <v>59</v>
      </c>
      <c r="DO1" s="2"/>
      <c r="DP1" s="2" t="s">
        <v>60</v>
      </c>
      <c r="DQ1" s="2" t="s">
        <v>61</v>
      </c>
      <c r="DR1" s="2"/>
      <c r="DS1" s="2" t="s">
        <v>62</v>
      </c>
      <c r="DT1" s="2"/>
      <c r="DU1" s="46" t="s">
        <v>63</v>
      </c>
      <c r="DV1" s="47"/>
      <c r="DW1" s="46" t="s">
        <v>68</v>
      </c>
      <c r="DX1" s="47"/>
      <c r="DY1" s="46" t="s">
        <v>83</v>
      </c>
      <c r="DZ1" s="46"/>
      <c r="EA1" s="46" t="s">
        <v>84</v>
      </c>
      <c r="EB1" s="47"/>
      <c r="EC1" s="46" t="s">
        <v>179</v>
      </c>
      <c r="ED1" s="47"/>
      <c r="EE1" s="2" t="s">
        <v>180</v>
      </c>
      <c r="EF1" s="47"/>
      <c r="EG1" s="2" t="s">
        <v>181</v>
      </c>
      <c r="EH1" s="47"/>
      <c r="EI1" s="2" t="s">
        <v>182</v>
      </c>
      <c r="EJ1" s="2"/>
      <c r="EK1" s="2" t="s">
        <v>183</v>
      </c>
      <c r="EL1" s="2"/>
      <c r="EM1" s="2" t="s">
        <v>184</v>
      </c>
    </row>
    <row r="2" spans="1:144" s="48" customFormat="1">
      <c r="A2" s="17"/>
      <c r="B2" s="5"/>
      <c r="C2" s="5"/>
      <c r="D2" s="46">
        <v>1</v>
      </c>
      <c r="E2" s="46">
        <v>2</v>
      </c>
      <c r="F2" s="46">
        <v>3</v>
      </c>
      <c r="G2" s="46">
        <v>4</v>
      </c>
      <c r="H2" s="46">
        <v>5</v>
      </c>
      <c r="I2" s="46">
        <v>6</v>
      </c>
      <c r="J2" s="46">
        <v>7</v>
      </c>
      <c r="K2" s="46">
        <v>8</v>
      </c>
      <c r="L2" s="46">
        <v>9</v>
      </c>
      <c r="M2" s="46">
        <v>10</v>
      </c>
      <c r="N2" s="46">
        <v>11</v>
      </c>
      <c r="O2" s="46">
        <v>12</v>
      </c>
      <c r="P2" s="46">
        <v>13</v>
      </c>
      <c r="Q2" s="46">
        <v>14</v>
      </c>
      <c r="R2" s="46">
        <v>15</v>
      </c>
      <c r="S2" s="46">
        <v>16</v>
      </c>
      <c r="T2" s="46">
        <v>17</v>
      </c>
      <c r="U2" s="46">
        <v>18</v>
      </c>
      <c r="V2" s="46">
        <v>19</v>
      </c>
      <c r="W2" s="46">
        <v>20</v>
      </c>
      <c r="X2" s="46">
        <v>21</v>
      </c>
      <c r="Y2" s="46">
        <v>22</v>
      </c>
      <c r="Z2" s="46">
        <v>23</v>
      </c>
      <c r="AA2" s="46">
        <v>24</v>
      </c>
      <c r="AB2" s="46">
        <v>25</v>
      </c>
      <c r="AC2" s="46">
        <v>26</v>
      </c>
      <c r="AD2" s="46">
        <v>27</v>
      </c>
      <c r="AE2" s="46">
        <v>28</v>
      </c>
      <c r="AF2" s="46">
        <v>29</v>
      </c>
      <c r="AG2" s="46">
        <v>30</v>
      </c>
      <c r="AH2" s="46">
        <v>31</v>
      </c>
      <c r="AI2" s="46">
        <v>32</v>
      </c>
      <c r="AJ2" s="46">
        <v>33</v>
      </c>
      <c r="AK2" s="46">
        <v>34</v>
      </c>
      <c r="AL2" s="46">
        <v>35</v>
      </c>
      <c r="AM2" s="46">
        <v>36</v>
      </c>
      <c r="AN2" s="46">
        <v>37</v>
      </c>
      <c r="AO2" s="46">
        <v>38</v>
      </c>
      <c r="AP2" s="46">
        <v>39</v>
      </c>
      <c r="AQ2" s="46">
        <v>40</v>
      </c>
      <c r="AR2" s="46">
        <v>41</v>
      </c>
      <c r="AS2" s="46">
        <v>42</v>
      </c>
      <c r="AT2" s="46">
        <v>43</v>
      </c>
      <c r="AU2" s="46">
        <v>44</v>
      </c>
      <c r="AV2" s="46">
        <v>45</v>
      </c>
      <c r="AW2" s="46">
        <v>46</v>
      </c>
      <c r="AX2" s="46">
        <v>47</v>
      </c>
      <c r="AY2" s="46">
        <v>48</v>
      </c>
      <c r="AZ2" s="46">
        <v>49</v>
      </c>
      <c r="BA2" s="46">
        <v>50</v>
      </c>
      <c r="BB2" s="46">
        <v>51</v>
      </c>
      <c r="BC2" s="46">
        <v>52</v>
      </c>
      <c r="BD2" s="46">
        <v>53</v>
      </c>
      <c r="BE2" s="46">
        <v>54</v>
      </c>
      <c r="BF2" s="46">
        <v>55</v>
      </c>
      <c r="BG2" s="46">
        <v>56</v>
      </c>
      <c r="BH2" s="46">
        <v>57</v>
      </c>
      <c r="BI2" s="46">
        <v>58</v>
      </c>
      <c r="BJ2" s="46">
        <v>59</v>
      </c>
      <c r="BK2" s="46">
        <v>60</v>
      </c>
      <c r="BL2" s="46">
        <v>61</v>
      </c>
      <c r="BM2" s="46">
        <v>62</v>
      </c>
      <c r="BN2" s="46">
        <v>63</v>
      </c>
      <c r="BO2" s="46">
        <v>64</v>
      </c>
      <c r="BP2" s="46">
        <v>65</v>
      </c>
      <c r="BQ2" s="46">
        <v>66</v>
      </c>
      <c r="BR2" s="46">
        <v>67</v>
      </c>
      <c r="BS2" s="46">
        <v>68</v>
      </c>
      <c r="BT2" s="46">
        <v>69</v>
      </c>
      <c r="BU2" s="46">
        <v>70</v>
      </c>
      <c r="BV2" s="46">
        <v>71</v>
      </c>
      <c r="BW2" s="46">
        <v>72</v>
      </c>
      <c r="BX2" s="46">
        <v>73</v>
      </c>
      <c r="BY2" s="46">
        <v>74</v>
      </c>
      <c r="BZ2" s="46">
        <v>75</v>
      </c>
      <c r="CA2" s="46">
        <v>76</v>
      </c>
      <c r="CB2" s="46">
        <v>77</v>
      </c>
      <c r="CC2" s="46">
        <v>78</v>
      </c>
      <c r="CD2" s="46">
        <v>79</v>
      </c>
      <c r="CE2" s="46">
        <v>80</v>
      </c>
      <c r="CF2" s="46">
        <v>81</v>
      </c>
      <c r="CG2" s="46">
        <v>82</v>
      </c>
      <c r="CH2" s="46">
        <v>83</v>
      </c>
      <c r="CI2" s="46">
        <v>84</v>
      </c>
      <c r="CJ2" s="46">
        <v>85</v>
      </c>
      <c r="CK2" s="46">
        <v>86</v>
      </c>
      <c r="CL2" s="46">
        <v>87</v>
      </c>
      <c r="CM2" s="46">
        <v>88</v>
      </c>
      <c r="CN2" s="46">
        <v>89</v>
      </c>
      <c r="CO2" s="46">
        <v>90</v>
      </c>
      <c r="CP2" s="46">
        <v>91</v>
      </c>
      <c r="CQ2" s="46">
        <v>92</v>
      </c>
      <c r="CR2" s="46">
        <v>93</v>
      </c>
      <c r="CS2" s="46">
        <v>94</v>
      </c>
      <c r="CT2" s="46">
        <v>95</v>
      </c>
      <c r="CU2" s="46">
        <v>96</v>
      </c>
      <c r="CV2" s="46">
        <v>97</v>
      </c>
      <c r="CW2" s="46">
        <v>98</v>
      </c>
      <c r="CX2" s="46">
        <v>99</v>
      </c>
      <c r="CY2" s="46">
        <v>100</v>
      </c>
      <c r="CZ2" s="46">
        <v>101</v>
      </c>
      <c r="DA2" s="46">
        <v>102</v>
      </c>
      <c r="DB2" s="46">
        <v>103</v>
      </c>
      <c r="DC2" s="46">
        <v>104</v>
      </c>
      <c r="DD2" s="46">
        <v>105</v>
      </c>
      <c r="DE2" s="46">
        <v>106</v>
      </c>
      <c r="DF2" s="46">
        <v>107</v>
      </c>
      <c r="DG2" s="46">
        <v>108</v>
      </c>
      <c r="DH2" s="46">
        <v>109</v>
      </c>
      <c r="DI2" s="46">
        <v>110</v>
      </c>
      <c r="DJ2" s="46">
        <v>111</v>
      </c>
      <c r="DK2" s="46">
        <v>112</v>
      </c>
      <c r="DL2" s="46">
        <v>113</v>
      </c>
      <c r="DM2" s="46">
        <v>114</v>
      </c>
      <c r="DN2" s="46">
        <v>115</v>
      </c>
      <c r="DO2" s="46">
        <v>116</v>
      </c>
      <c r="DP2" s="46">
        <v>117</v>
      </c>
      <c r="DQ2" s="46">
        <v>118</v>
      </c>
      <c r="DR2" s="46">
        <v>119</v>
      </c>
      <c r="DS2" s="46">
        <v>120</v>
      </c>
      <c r="DT2" s="46">
        <v>121</v>
      </c>
      <c r="DU2" s="46">
        <v>122</v>
      </c>
      <c r="DV2" s="46">
        <v>123</v>
      </c>
      <c r="DW2" s="46">
        <v>124</v>
      </c>
      <c r="DX2" s="46">
        <v>125</v>
      </c>
      <c r="DY2" s="46">
        <v>126</v>
      </c>
      <c r="DZ2" s="46">
        <v>127</v>
      </c>
      <c r="EA2" s="46">
        <v>128</v>
      </c>
      <c r="EB2" s="46">
        <v>129</v>
      </c>
      <c r="EC2" s="46">
        <v>130</v>
      </c>
      <c r="ED2" s="46">
        <v>131</v>
      </c>
      <c r="EE2" s="46">
        <v>132</v>
      </c>
      <c r="EF2" s="46">
        <v>133</v>
      </c>
      <c r="EG2" s="46">
        <v>134</v>
      </c>
      <c r="EH2" s="46">
        <v>135</v>
      </c>
      <c r="EI2" s="46">
        <v>136</v>
      </c>
      <c r="EJ2" s="46">
        <v>137</v>
      </c>
      <c r="EK2" s="46">
        <v>138</v>
      </c>
      <c r="EL2" s="46">
        <v>139</v>
      </c>
      <c r="EM2" s="46">
        <v>140</v>
      </c>
      <c r="EN2" s="46">
        <v>141</v>
      </c>
    </row>
    <row r="3" spans="1:144" s="4" customFormat="1" ht="27">
      <c r="A3" s="17" t="s">
        <v>186</v>
      </c>
      <c r="B3" s="5" t="s">
        <v>186</v>
      </c>
      <c r="C3" s="5" t="s">
        <v>186</v>
      </c>
      <c r="D3" s="9" t="s">
        <v>666</v>
      </c>
      <c r="E3" s="9" t="s">
        <v>188</v>
      </c>
      <c r="F3" s="10" t="s">
        <v>478</v>
      </c>
      <c r="G3" s="133" t="s">
        <v>672</v>
      </c>
      <c r="H3" s="11" t="s">
        <v>192</v>
      </c>
      <c r="I3" s="133" t="s">
        <v>672</v>
      </c>
      <c r="J3" s="11" t="s">
        <v>479</v>
      </c>
      <c r="K3" s="133" t="s">
        <v>672</v>
      </c>
      <c r="L3" s="11" t="s">
        <v>194</v>
      </c>
      <c r="M3" s="11" t="s">
        <v>197</v>
      </c>
      <c r="N3" s="133" t="s">
        <v>672</v>
      </c>
      <c r="O3" s="11" t="s">
        <v>198</v>
      </c>
      <c r="P3" s="133" t="s">
        <v>672</v>
      </c>
      <c r="Q3" s="11" t="s">
        <v>256</v>
      </c>
      <c r="R3" s="133" t="s">
        <v>672</v>
      </c>
      <c r="S3" s="11" t="s">
        <v>257</v>
      </c>
      <c r="T3" s="133" t="s">
        <v>672</v>
      </c>
      <c r="U3" s="11" t="s">
        <v>259</v>
      </c>
      <c r="V3" s="133" t="s">
        <v>672</v>
      </c>
      <c r="W3" s="11" t="s">
        <v>260</v>
      </c>
      <c r="X3" s="133" t="s">
        <v>672</v>
      </c>
      <c r="Y3" s="11" t="s">
        <v>261</v>
      </c>
      <c r="Z3" s="133" t="s">
        <v>672</v>
      </c>
      <c r="AA3" s="11" t="s">
        <v>262</v>
      </c>
      <c r="AB3" s="133" t="s">
        <v>672</v>
      </c>
      <c r="AC3" s="11" t="s">
        <v>268</v>
      </c>
      <c r="AD3" s="133" t="s">
        <v>672</v>
      </c>
      <c r="AE3" s="11" t="s">
        <v>191</v>
      </c>
      <c r="AF3" s="133" t="s">
        <v>672</v>
      </c>
      <c r="AG3" s="9" t="s">
        <v>665</v>
      </c>
      <c r="AH3" s="133" t="s">
        <v>672</v>
      </c>
      <c r="AI3" s="11" t="s">
        <v>201</v>
      </c>
      <c r="AJ3" s="133" t="s">
        <v>672</v>
      </c>
      <c r="AK3" s="11" t="s">
        <v>202</v>
      </c>
      <c r="AL3" s="133" t="s">
        <v>672</v>
      </c>
      <c r="AM3" s="11" t="s">
        <v>203</v>
      </c>
      <c r="AN3" s="133" t="s">
        <v>672</v>
      </c>
      <c r="AO3" s="11" t="s">
        <v>204</v>
      </c>
      <c r="AP3" s="133" t="s">
        <v>672</v>
      </c>
      <c r="AQ3" s="11" t="s">
        <v>205</v>
      </c>
      <c r="AR3" s="133" t="s">
        <v>672</v>
      </c>
      <c r="AS3" s="11" t="s">
        <v>206</v>
      </c>
      <c r="AT3" s="11" t="s">
        <v>207</v>
      </c>
      <c r="AU3" s="133" t="s">
        <v>672</v>
      </c>
      <c r="AV3" s="10" t="s">
        <v>658</v>
      </c>
      <c r="AW3" s="133" t="s">
        <v>672</v>
      </c>
      <c r="AX3" s="10" t="s">
        <v>659</v>
      </c>
      <c r="AY3" s="133" t="s">
        <v>672</v>
      </c>
      <c r="AZ3" s="9" t="s">
        <v>250</v>
      </c>
      <c r="BA3" s="133" t="s">
        <v>672</v>
      </c>
      <c r="BB3" s="11" t="s">
        <v>251</v>
      </c>
      <c r="BC3" s="133" t="s">
        <v>672</v>
      </c>
      <c r="BD3" s="11" t="s">
        <v>663</v>
      </c>
      <c r="BE3" s="11" t="s">
        <v>253</v>
      </c>
      <c r="BF3" s="133" t="s">
        <v>672</v>
      </c>
      <c r="BG3" s="9" t="s">
        <v>208</v>
      </c>
      <c r="BH3" s="133" t="s">
        <v>672</v>
      </c>
      <c r="BI3" s="11" t="s">
        <v>209</v>
      </c>
      <c r="BJ3" s="133" t="s">
        <v>672</v>
      </c>
      <c r="BK3" s="11" t="s">
        <v>210</v>
      </c>
      <c r="BL3" s="133" t="s">
        <v>672</v>
      </c>
      <c r="BM3" s="11" t="s">
        <v>211</v>
      </c>
      <c r="BN3" s="133" t="s">
        <v>672</v>
      </c>
      <c r="BO3" s="11" t="s">
        <v>212</v>
      </c>
      <c r="BP3" s="133" t="s">
        <v>672</v>
      </c>
      <c r="BQ3" s="11" t="s">
        <v>213</v>
      </c>
      <c r="BR3" s="133" t="s">
        <v>672</v>
      </c>
      <c r="BS3" s="11" t="s">
        <v>214</v>
      </c>
      <c r="BT3" s="11" t="s">
        <v>215</v>
      </c>
      <c r="BU3" s="133" t="s">
        <v>672</v>
      </c>
      <c r="BV3" s="11" t="s">
        <v>216</v>
      </c>
      <c r="BW3" s="133" t="s">
        <v>672</v>
      </c>
      <c r="BX3" s="11" t="s">
        <v>217</v>
      </c>
      <c r="BY3" s="133" t="s">
        <v>672</v>
      </c>
      <c r="BZ3" s="11" t="s">
        <v>218</v>
      </c>
      <c r="CA3" s="11" t="s">
        <v>191</v>
      </c>
      <c r="CB3" s="133" t="s">
        <v>672</v>
      </c>
      <c r="CC3" s="11" t="s">
        <v>219</v>
      </c>
      <c r="CD3" s="11" t="s">
        <v>220</v>
      </c>
      <c r="CE3" s="11" t="s">
        <v>221</v>
      </c>
      <c r="CF3" s="11" t="s">
        <v>222</v>
      </c>
      <c r="CG3" s="11" t="s">
        <v>223</v>
      </c>
      <c r="CH3" s="11" t="s">
        <v>224</v>
      </c>
      <c r="CI3" s="11" t="s">
        <v>225</v>
      </c>
      <c r="CJ3" s="11" t="s">
        <v>191</v>
      </c>
      <c r="CK3" s="133" t="s">
        <v>672</v>
      </c>
      <c r="CL3" s="11" t="s">
        <v>226</v>
      </c>
      <c r="CM3" s="133" t="s">
        <v>672</v>
      </c>
      <c r="CN3" s="11" t="s">
        <v>222</v>
      </c>
      <c r="CO3" s="133" t="s">
        <v>672</v>
      </c>
      <c r="CP3" s="11" t="s">
        <v>228</v>
      </c>
      <c r="CQ3" s="133" t="s">
        <v>672</v>
      </c>
      <c r="CR3" s="11" t="s">
        <v>664</v>
      </c>
      <c r="CS3" s="11" t="s">
        <v>231</v>
      </c>
      <c r="CT3" s="133" t="s">
        <v>672</v>
      </c>
      <c r="CU3" s="11" t="s">
        <v>232</v>
      </c>
      <c r="CV3" s="133" t="s">
        <v>672</v>
      </c>
      <c r="CW3" s="11" t="s">
        <v>233</v>
      </c>
      <c r="CX3" s="133" t="s">
        <v>672</v>
      </c>
      <c r="CY3" s="11" t="s">
        <v>234</v>
      </c>
      <c r="CZ3" s="133" t="s">
        <v>672</v>
      </c>
      <c r="DA3" s="11" t="s">
        <v>235</v>
      </c>
      <c r="DB3" s="133" t="s">
        <v>672</v>
      </c>
      <c r="DC3" s="11" t="s">
        <v>236</v>
      </c>
      <c r="DD3" s="133" t="s">
        <v>672</v>
      </c>
      <c r="DE3" s="11" t="s">
        <v>238</v>
      </c>
      <c r="DF3" s="133" t="s">
        <v>672</v>
      </c>
      <c r="DG3" s="11" t="s">
        <v>239</v>
      </c>
      <c r="DH3" s="133" t="s">
        <v>672</v>
      </c>
      <c r="DI3" s="11" t="s">
        <v>241</v>
      </c>
      <c r="DJ3" s="11" t="s">
        <v>242</v>
      </c>
      <c r="DK3" s="133" t="s">
        <v>672</v>
      </c>
      <c r="DL3" s="11" t="s">
        <v>243</v>
      </c>
      <c r="DM3" s="133" t="s">
        <v>672</v>
      </c>
      <c r="DN3" s="11" t="s">
        <v>244</v>
      </c>
      <c r="DO3" s="133" t="s">
        <v>672</v>
      </c>
      <c r="DP3" s="11" t="s">
        <v>245</v>
      </c>
      <c r="DQ3" s="11" t="s">
        <v>247</v>
      </c>
      <c r="DR3" s="133" t="s">
        <v>672</v>
      </c>
      <c r="DS3" s="11" t="s">
        <v>248</v>
      </c>
      <c r="DT3" s="133" t="s">
        <v>672</v>
      </c>
      <c r="DU3" s="9" t="s">
        <v>249</v>
      </c>
      <c r="DV3" s="133" t="s">
        <v>672</v>
      </c>
      <c r="DW3" s="9" t="s">
        <v>254</v>
      </c>
      <c r="DX3" s="133" t="s">
        <v>672</v>
      </c>
      <c r="DY3" s="9" t="s">
        <v>269</v>
      </c>
      <c r="DZ3" s="133" t="s">
        <v>672</v>
      </c>
      <c r="EA3" s="9" t="s">
        <v>247</v>
      </c>
      <c r="EB3" s="133" t="s">
        <v>672</v>
      </c>
      <c r="EC3" s="9" t="s">
        <v>197</v>
      </c>
      <c r="ED3" s="133" t="s">
        <v>672</v>
      </c>
      <c r="EE3" s="11" t="s">
        <v>293</v>
      </c>
      <c r="EF3" s="133" t="s">
        <v>672</v>
      </c>
      <c r="EG3" s="11" t="s">
        <v>294</v>
      </c>
      <c r="EH3" s="133" t="s">
        <v>672</v>
      </c>
      <c r="EI3" s="11" t="s">
        <v>295</v>
      </c>
      <c r="EJ3" s="133" t="s">
        <v>672</v>
      </c>
      <c r="EK3" s="11" t="s">
        <v>296</v>
      </c>
      <c r="EL3" s="133" t="s">
        <v>672</v>
      </c>
      <c r="EM3" s="11" t="s">
        <v>197</v>
      </c>
      <c r="EN3" s="133" t="s">
        <v>672</v>
      </c>
    </row>
    <row r="4" spans="1:144" s="4" customFormat="1">
      <c r="A4" s="17"/>
      <c r="B4" s="6" t="s">
        <v>668</v>
      </c>
      <c r="C4" s="5"/>
      <c r="D4" s="29">
        <v>810000000</v>
      </c>
      <c r="E4" s="9">
        <f>$D$4*E7</f>
        <v>186873884.4673025</v>
      </c>
      <c r="F4" s="9">
        <f t="shared" ref="F4:DN4" si="0">$D$4*F7</f>
        <v>83080408.135024294</v>
      </c>
      <c r="G4" s="141"/>
      <c r="H4" s="9">
        <f t="shared" si="0"/>
        <v>45158914.264123283</v>
      </c>
      <c r="I4" s="141"/>
      <c r="J4" s="9">
        <f t="shared" si="0"/>
        <v>37386183.660760924</v>
      </c>
      <c r="K4" s="141"/>
      <c r="L4" s="9">
        <f t="shared" si="0"/>
        <v>8120674.0657333303</v>
      </c>
      <c r="M4" s="9">
        <f t="shared" si="0"/>
        <v>3831597.9298811578</v>
      </c>
      <c r="N4" s="141"/>
      <c r="O4" s="9">
        <f t="shared" si="0"/>
        <v>2962364.9261631072</v>
      </c>
      <c r="P4" s="141"/>
      <c r="Q4" s="9">
        <f t="shared" si="0"/>
        <v>8028.2518572314457</v>
      </c>
      <c r="R4" s="141"/>
      <c r="S4" s="9">
        <f t="shared" si="0"/>
        <v>29193.643117205254</v>
      </c>
      <c r="T4" s="141"/>
      <c r="U4" s="9">
        <f t="shared" si="0"/>
        <v>800301.55746256816</v>
      </c>
      <c r="V4" s="141"/>
      <c r="W4" s="9">
        <f t="shared" si="0"/>
        <v>702979.68252417841</v>
      </c>
      <c r="X4" s="141"/>
      <c r="Y4" s="9">
        <f t="shared" si="0"/>
        <v>7197.8548974531623</v>
      </c>
      <c r="Z4" s="141"/>
      <c r="AA4" s="9">
        <f t="shared" si="0"/>
        <v>695781.82762672519</v>
      </c>
      <c r="AB4" s="141"/>
      <c r="AC4" s="9">
        <f t="shared" si="0"/>
        <v>8109.3453103347929</v>
      </c>
      <c r="AD4" s="141"/>
      <c r="AE4" s="9">
        <f t="shared" si="0"/>
        <v>6037617.6155877914</v>
      </c>
      <c r="AF4" s="141"/>
      <c r="AG4" s="9">
        <f t="shared" si="0"/>
        <v>126986047.83926654</v>
      </c>
      <c r="AH4" s="134"/>
      <c r="AI4" s="9">
        <f t="shared" si="0"/>
        <v>9545797.8410863355</v>
      </c>
      <c r="AJ4" s="141"/>
      <c r="AK4" s="9">
        <f t="shared" si="0"/>
        <v>118569.98152052915</v>
      </c>
      <c r="AL4" s="141"/>
      <c r="AM4" s="9">
        <f t="shared" si="0"/>
        <v>324373.81241339177</v>
      </c>
      <c r="AN4" s="134"/>
      <c r="AO4" s="9">
        <f t="shared" si="0"/>
        <v>826817.80291342281</v>
      </c>
      <c r="AP4" s="134"/>
      <c r="AQ4" s="9">
        <f t="shared" si="0"/>
        <v>2458970.0013946039</v>
      </c>
      <c r="AR4" s="134"/>
      <c r="AS4" s="9">
        <f t="shared" si="0"/>
        <v>107577918.1596808</v>
      </c>
      <c r="AT4" s="9">
        <f t="shared" si="0"/>
        <v>6133600.240257523</v>
      </c>
      <c r="AU4" s="134"/>
      <c r="AV4" s="9">
        <f t="shared" si="0"/>
        <v>5513594.4788113609</v>
      </c>
      <c r="AW4" s="134"/>
      <c r="AX4" s="9">
        <f t="shared" si="0"/>
        <v>1364402.7492878053</v>
      </c>
      <c r="AY4" s="134"/>
      <c r="AZ4" s="9">
        <f t="shared" si="0"/>
        <v>325316520.44844913</v>
      </c>
      <c r="BA4" s="134"/>
      <c r="BB4" s="9">
        <f t="shared" si="0"/>
        <v>281025614.64446467</v>
      </c>
      <c r="BC4" s="134"/>
      <c r="BD4" s="9">
        <f t="shared" si="0"/>
        <v>38345904.826561727</v>
      </c>
      <c r="BE4" s="9">
        <f t="shared" si="0"/>
        <v>0</v>
      </c>
      <c r="BF4" s="134"/>
      <c r="BG4" s="9">
        <f t="shared" si="0"/>
        <v>118049804.4678279</v>
      </c>
      <c r="BH4" s="134"/>
      <c r="BI4" s="9">
        <f t="shared" si="0"/>
        <v>2319867.9847015296</v>
      </c>
      <c r="BJ4" s="134"/>
      <c r="BK4" s="9">
        <f t="shared" si="0"/>
        <v>217820.25877371672</v>
      </c>
      <c r="BL4" s="134"/>
      <c r="BM4" s="9">
        <f t="shared" si="0"/>
        <v>1778472.4407471295</v>
      </c>
      <c r="BN4" s="134"/>
      <c r="BO4" s="9">
        <f t="shared" si="0"/>
        <v>12685275.637122197</v>
      </c>
      <c r="BP4" s="134"/>
      <c r="BQ4" s="9">
        <f t="shared" si="0"/>
        <v>592101.25284359569</v>
      </c>
      <c r="BR4" s="134"/>
      <c r="BS4" s="9">
        <f t="shared" si="0"/>
        <v>3738975.8422360634</v>
      </c>
      <c r="BT4" s="9">
        <f t="shared" si="0"/>
        <v>6380629.5417951904</v>
      </c>
      <c r="BU4" s="134"/>
      <c r="BV4" s="9">
        <f t="shared" si="0"/>
        <v>1159474.1924716688</v>
      </c>
      <c r="BW4" s="134"/>
      <c r="BX4" s="9">
        <f t="shared" si="0"/>
        <v>5216387.0542810457</v>
      </c>
      <c r="BY4" s="134"/>
      <c r="BZ4" s="9">
        <f t="shared" si="0"/>
        <v>5157.5436173729286</v>
      </c>
      <c r="CA4" s="9">
        <f t="shared" si="0"/>
        <v>0</v>
      </c>
      <c r="CB4" s="134"/>
      <c r="CC4" s="9">
        <f t="shared" si="0"/>
        <v>1838704.213791067</v>
      </c>
      <c r="CD4" s="9">
        <f t="shared" si="0"/>
        <v>0</v>
      </c>
      <c r="CE4" s="9">
        <f t="shared" si="0"/>
        <v>0</v>
      </c>
      <c r="CF4" s="9">
        <f t="shared" si="0"/>
        <v>0</v>
      </c>
      <c r="CG4" s="9">
        <f t="shared" si="0"/>
        <v>0</v>
      </c>
      <c r="CH4" s="9">
        <f t="shared" si="0"/>
        <v>0</v>
      </c>
      <c r="CI4" s="9">
        <f t="shared" si="0"/>
        <v>0</v>
      </c>
      <c r="CJ4" s="9">
        <f t="shared" si="0"/>
        <v>2086.1290810836258</v>
      </c>
      <c r="CK4" s="134"/>
      <c r="CL4" s="9">
        <f t="shared" si="0"/>
        <v>2751692.2443459188</v>
      </c>
      <c r="CM4" s="134"/>
      <c r="CN4" s="9">
        <f t="shared" si="0"/>
        <v>13597688.747531926</v>
      </c>
      <c r="CO4" s="134"/>
      <c r="CP4" s="9">
        <f t="shared" si="0"/>
        <v>9628260.8815191481</v>
      </c>
      <c r="CQ4" s="134"/>
      <c r="CR4" s="9">
        <f t="shared" si="0"/>
        <v>3969427.8660127819</v>
      </c>
      <c r="CS4" s="9">
        <f t="shared" si="0"/>
        <v>0</v>
      </c>
      <c r="CT4" s="134"/>
      <c r="CU4" s="9">
        <f t="shared" si="0"/>
        <v>229737.7526417847</v>
      </c>
      <c r="CV4" s="134"/>
      <c r="CW4" s="9">
        <f t="shared" si="0"/>
        <v>1119162.6369339945</v>
      </c>
      <c r="CX4" s="134"/>
      <c r="CY4" s="9">
        <f t="shared" si="0"/>
        <v>1458127.5943642713</v>
      </c>
      <c r="CZ4" s="134"/>
      <c r="DA4" s="9">
        <f t="shared" si="0"/>
        <v>2330675.6335704252</v>
      </c>
      <c r="DB4" s="134"/>
      <c r="DC4" s="9">
        <f t="shared" si="0"/>
        <v>2232250.8876698297</v>
      </c>
      <c r="DD4" s="134"/>
      <c r="DE4" s="9">
        <f t="shared" si="0"/>
        <v>1637792.702267857</v>
      </c>
      <c r="DF4" s="134"/>
      <c r="DG4" s="9">
        <f t="shared" si="0"/>
        <v>8782904.7421964146</v>
      </c>
      <c r="DH4" s="134"/>
      <c r="DI4" s="9">
        <f t="shared" si="0"/>
        <v>1590087.4835808659</v>
      </c>
      <c r="DJ4" s="9">
        <f t="shared" si="0"/>
        <v>1042296.9910081896</v>
      </c>
      <c r="DK4" s="134"/>
      <c r="DL4" s="9">
        <f t="shared" si="0"/>
        <v>134615.13215155754</v>
      </c>
      <c r="DM4" s="134"/>
      <c r="DN4" s="9">
        <f t="shared" si="0"/>
        <v>180292.64148108035</v>
      </c>
      <c r="DO4" s="134"/>
      <c r="DP4" s="9">
        <f t="shared" ref="DP4:EM4" si="1">$D$4*DP7</f>
        <v>0</v>
      </c>
      <c r="DQ4" s="9">
        <f t="shared" si="1"/>
        <v>703211.46383183834</v>
      </c>
      <c r="DR4" s="134"/>
      <c r="DS4" s="9">
        <f t="shared" si="1"/>
        <v>42201856.790934958</v>
      </c>
      <c r="DT4" s="134"/>
      <c r="DU4" s="9">
        <f t="shared" si="1"/>
        <v>35194049.688122638</v>
      </c>
      <c r="DV4" s="134"/>
      <c r="DW4" s="9">
        <f t="shared" si="1"/>
        <v>2139485.102425836</v>
      </c>
      <c r="DX4" s="134"/>
      <c r="DY4" s="9">
        <f t="shared" si="1"/>
        <v>52997.977528068208</v>
      </c>
      <c r="DZ4" s="134"/>
      <c r="EA4" s="9">
        <f t="shared" si="1"/>
        <v>12121821.441303203</v>
      </c>
      <c r="EB4" s="134"/>
      <c r="EC4" s="9">
        <f t="shared" si="1"/>
        <v>1999757.5794915927</v>
      </c>
      <c r="ED4" s="134"/>
      <c r="EE4" s="9">
        <f t="shared" si="1"/>
        <v>1070141.1417536112</v>
      </c>
      <c r="EF4" s="134"/>
      <c r="EG4" s="9">
        <f t="shared" si="1"/>
        <v>315323.78304705804</v>
      </c>
      <c r="EH4" s="134"/>
      <c r="EI4" s="9">
        <f t="shared" si="1"/>
        <v>0</v>
      </c>
      <c r="EJ4" s="134"/>
      <c r="EK4" s="9">
        <f t="shared" si="1"/>
        <v>362585.04751568922</v>
      </c>
      <c r="EL4" s="134"/>
      <c r="EM4" s="9">
        <f t="shared" si="1"/>
        <v>251707.60717523433</v>
      </c>
      <c r="EN4" s="134"/>
    </row>
    <row r="5" spans="1:144" s="4" customFormat="1">
      <c r="A5" s="17"/>
      <c r="B5" s="6" t="s">
        <v>669</v>
      </c>
      <c r="C5" s="5"/>
      <c r="D5" s="29">
        <f>D4-D8</f>
        <v>144101608.28666675</v>
      </c>
      <c r="E5" s="29">
        <f t="shared" ref="E5:BO5" si="2">E4-E8</f>
        <v>33245465.800635844</v>
      </c>
      <c r="F5" s="29">
        <f t="shared" si="2"/>
        <v>14780272.135024294</v>
      </c>
      <c r="G5" s="141"/>
      <c r="H5" s="29">
        <f t="shared" si="2"/>
        <v>8033916.2641232833</v>
      </c>
      <c r="I5" s="141"/>
      <c r="J5" s="29">
        <f t="shared" si="2"/>
        <v>6651122.4607609287</v>
      </c>
      <c r="K5" s="141"/>
      <c r="L5" s="29">
        <f t="shared" si="2"/>
        <v>1444694.0657333303</v>
      </c>
      <c r="M5" s="29">
        <f t="shared" si="2"/>
        <v>681653.60988115799</v>
      </c>
      <c r="N5" s="141"/>
      <c r="O5" s="29">
        <f t="shared" si="2"/>
        <v>527014.25949644018</v>
      </c>
      <c r="P5" s="141"/>
      <c r="Q5" s="29">
        <f t="shared" si="2"/>
        <v>1428.2518572314457</v>
      </c>
      <c r="R5" s="141"/>
      <c r="S5" s="29">
        <f t="shared" si="2"/>
        <v>5193.6431172052544</v>
      </c>
      <c r="T5" s="141"/>
      <c r="U5" s="29">
        <f t="shared" si="2"/>
        <v>142376.22412923491</v>
      </c>
      <c r="V5" s="141"/>
      <c r="W5" s="29">
        <f t="shared" si="2"/>
        <v>125062.34919084504</v>
      </c>
      <c r="X5" s="141"/>
      <c r="Y5" s="29">
        <f t="shared" si="2"/>
        <v>1280.5215641198292</v>
      </c>
      <c r="Z5" s="141"/>
      <c r="AA5" s="29">
        <f t="shared" si="2"/>
        <v>123781.82762672519</v>
      </c>
      <c r="AB5" s="141"/>
      <c r="AC5" s="29">
        <f t="shared" si="2"/>
        <v>1442.6786436681268</v>
      </c>
      <c r="AD5" s="141"/>
      <c r="AE5" s="29">
        <f t="shared" si="2"/>
        <v>1074111.6155877914</v>
      </c>
      <c r="AF5" s="141"/>
      <c r="AG5" s="29">
        <f t="shared" si="2"/>
        <v>22591226.819266558</v>
      </c>
      <c r="AH5" s="134"/>
      <c r="AI5" s="29">
        <f t="shared" si="2"/>
        <v>1698228.1744196694</v>
      </c>
      <c r="AJ5" s="141"/>
      <c r="AK5" s="29">
        <f t="shared" si="2"/>
        <v>21093.981520529152</v>
      </c>
      <c r="AL5" s="141"/>
      <c r="AM5" s="29">
        <f t="shared" si="2"/>
        <v>57707.145746725088</v>
      </c>
      <c r="AN5" s="134"/>
      <c r="AO5" s="29">
        <f t="shared" si="2"/>
        <v>147093.54958008952</v>
      </c>
      <c r="AP5" s="134"/>
      <c r="AQ5" s="29">
        <f t="shared" si="2"/>
        <v>437458.68139460427</v>
      </c>
      <c r="AR5" s="134"/>
      <c r="AS5" s="29">
        <f t="shared" si="2"/>
        <v>19138458.0530141</v>
      </c>
      <c r="AT5" s="29">
        <f t="shared" si="2"/>
        <v>1091187.2335908581</v>
      </c>
      <c r="AU5" s="134"/>
      <c r="AV5" s="29">
        <f t="shared" si="2"/>
        <v>980886.21214469522</v>
      </c>
      <c r="AW5" s="134"/>
      <c r="AX5" s="29">
        <f t="shared" si="2"/>
        <v>242731.64262113883</v>
      </c>
      <c r="AY5" s="134"/>
      <c r="AZ5" s="29">
        <f t="shared" si="2"/>
        <v>57874856.541782498</v>
      </c>
      <c r="BA5" s="134"/>
      <c r="BB5" s="29">
        <f t="shared" si="2"/>
        <v>49995361.777798027</v>
      </c>
      <c r="BC5" s="134"/>
      <c r="BD5" s="29">
        <f t="shared" si="2"/>
        <v>6821859.9465617277</v>
      </c>
      <c r="BE5" s="29">
        <f t="shared" si="2"/>
        <v>0</v>
      </c>
      <c r="BF5" s="134"/>
      <c r="BG5" s="29">
        <f t="shared" si="2"/>
        <v>21001440.347827837</v>
      </c>
      <c r="BH5" s="134"/>
      <c r="BI5" s="29">
        <f t="shared" si="2"/>
        <v>412711.98470152961</v>
      </c>
      <c r="BJ5" s="134"/>
      <c r="BK5" s="29">
        <f t="shared" si="2"/>
        <v>38750.925440383377</v>
      </c>
      <c r="BL5" s="134"/>
      <c r="BM5" s="29">
        <f t="shared" si="2"/>
        <v>316395.97408046294</v>
      </c>
      <c r="BN5" s="134"/>
      <c r="BO5" s="29">
        <f t="shared" si="2"/>
        <v>2256751.3837888651</v>
      </c>
      <c r="BP5" s="134"/>
      <c r="BQ5" s="29">
        <f t="shared" ref="BQ5:EA5" si="3">BQ4-BQ8</f>
        <v>105336.71951026231</v>
      </c>
      <c r="BR5" s="134"/>
      <c r="BS5" s="29">
        <f t="shared" si="3"/>
        <v>665175.84223606344</v>
      </c>
      <c r="BT5" s="29">
        <f t="shared" si="3"/>
        <v>1135134.5417951904</v>
      </c>
      <c r="BU5" s="134"/>
      <c r="BV5" s="29">
        <f t="shared" si="3"/>
        <v>206274.19247166882</v>
      </c>
      <c r="BW5" s="134"/>
      <c r="BX5" s="29">
        <f t="shared" si="3"/>
        <v>928012.05428104568</v>
      </c>
      <c r="BY5" s="134"/>
      <c r="BZ5" s="29">
        <f t="shared" si="3"/>
        <v>917.54361737292857</v>
      </c>
      <c r="CA5" s="29">
        <f t="shared" si="3"/>
        <v>0</v>
      </c>
      <c r="CB5" s="134"/>
      <c r="CC5" s="29">
        <f t="shared" si="3"/>
        <v>327111.40045773331</v>
      </c>
      <c r="CD5" s="29">
        <f t="shared" si="3"/>
        <v>0</v>
      </c>
      <c r="CE5" s="29">
        <f t="shared" si="3"/>
        <v>0</v>
      </c>
      <c r="CF5" s="29">
        <f t="shared" si="3"/>
        <v>0</v>
      </c>
      <c r="CG5" s="29">
        <f t="shared" si="3"/>
        <v>0</v>
      </c>
      <c r="CH5" s="29">
        <f t="shared" si="3"/>
        <v>0</v>
      </c>
      <c r="CI5" s="29">
        <f t="shared" si="3"/>
        <v>0</v>
      </c>
      <c r="CJ5" s="29">
        <f t="shared" si="3"/>
        <v>371.12908108362581</v>
      </c>
      <c r="CK5" s="134"/>
      <c r="CL5" s="29">
        <f t="shared" si="3"/>
        <v>489534.91101258574</v>
      </c>
      <c r="CM5" s="134"/>
      <c r="CN5" s="29">
        <f t="shared" si="3"/>
        <v>2419072.6141985953</v>
      </c>
      <c r="CO5" s="134"/>
      <c r="CP5" s="29">
        <f t="shared" si="3"/>
        <v>1712898.6148524806</v>
      </c>
      <c r="CQ5" s="134"/>
      <c r="CR5" s="29">
        <f t="shared" si="3"/>
        <v>706173.99934611516</v>
      </c>
      <c r="CS5" s="29">
        <f t="shared" si="3"/>
        <v>0</v>
      </c>
      <c r="CT5" s="134"/>
      <c r="CU5" s="29">
        <f t="shared" si="3"/>
        <v>40871.085975118011</v>
      </c>
      <c r="CV5" s="134"/>
      <c r="CW5" s="29">
        <f t="shared" si="3"/>
        <v>199102.63693399436</v>
      </c>
      <c r="CX5" s="134"/>
      <c r="CY5" s="29">
        <f t="shared" si="3"/>
        <v>259405.5943642715</v>
      </c>
      <c r="CZ5" s="134"/>
      <c r="DA5" s="29">
        <f t="shared" si="3"/>
        <v>414634.70023709163</v>
      </c>
      <c r="DB5" s="134"/>
      <c r="DC5" s="29">
        <f t="shared" si="3"/>
        <v>397124.62100316305</v>
      </c>
      <c r="DD5" s="134"/>
      <c r="DE5" s="29">
        <f t="shared" si="3"/>
        <v>291368.59560119035</v>
      </c>
      <c r="DF5" s="134"/>
      <c r="DG5" s="29">
        <f t="shared" si="3"/>
        <v>1562507.0355297476</v>
      </c>
      <c r="DH5" s="134"/>
      <c r="DI5" s="29">
        <f t="shared" si="3"/>
        <v>282881.68358086608</v>
      </c>
      <c r="DJ5" s="29">
        <f t="shared" si="3"/>
        <v>185427.99100818962</v>
      </c>
      <c r="DK5" s="134"/>
      <c r="DL5" s="29">
        <f t="shared" si="3"/>
        <v>23948.465484890883</v>
      </c>
      <c r="DM5" s="134"/>
      <c r="DN5" s="29">
        <f t="shared" si="3"/>
        <v>32074.641481080354</v>
      </c>
      <c r="DO5" s="134"/>
      <c r="DP5" s="29">
        <f t="shared" si="3"/>
        <v>0</v>
      </c>
      <c r="DQ5" s="29">
        <f t="shared" si="3"/>
        <v>125103.58383183845</v>
      </c>
      <c r="DR5" s="134"/>
      <c r="DS5" s="29">
        <f t="shared" si="3"/>
        <v>7507846.2176016271</v>
      </c>
      <c r="DT5" s="134"/>
      <c r="DU5" s="29">
        <f t="shared" si="3"/>
        <v>6261134.7681226321</v>
      </c>
      <c r="DV5" s="134"/>
      <c r="DW5" s="29">
        <f t="shared" si="3"/>
        <v>380621.28909250256</v>
      </c>
      <c r="DX5" s="134"/>
      <c r="DY5" s="29">
        <f t="shared" si="3"/>
        <v>9428.510861401548</v>
      </c>
      <c r="DZ5" s="134"/>
      <c r="EA5" s="29">
        <f t="shared" si="3"/>
        <v>2156511.067969868</v>
      </c>
      <c r="EB5" s="134"/>
      <c r="EC5" s="29">
        <f t="shared" ref="EC5:EM5" si="4">EC4-EC8</f>
        <v>355763.31282492657</v>
      </c>
      <c r="ED5" s="134"/>
      <c r="EE5" s="29">
        <f t="shared" si="4"/>
        <v>190381.5550869446</v>
      </c>
      <c r="EF5" s="134"/>
      <c r="EG5" s="29">
        <f t="shared" si="4"/>
        <v>56097.116380391381</v>
      </c>
      <c r="EH5" s="134"/>
      <c r="EI5" s="29">
        <f t="shared" si="4"/>
        <v>0</v>
      </c>
      <c r="EJ5" s="134"/>
      <c r="EK5" s="29">
        <f t="shared" si="4"/>
        <v>64505.047515689221</v>
      </c>
      <c r="EL5" s="134"/>
      <c r="EM5" s="29">
        <f t="shared" si="4"/>
        <v>44779.593841900991</v>
      </c>
      <c r="EN5" s="134"/>
    </row>
    <row r="6" spans="1:144" s="36" customFormat="1">
      <c r="A6" s="32"/>
      <c r="B6" s="35" t="s">
        <v>670</v>
      </c>
      <c r="C6" s="33"/>
      <c r="D6" s="38">
        <f>D5/D8</f>
        <v>0.21640179655021896</v>
      </c>
      <c r="E6" s="38">
        <f t="shared" ref="E6:BO6" si="5">E5/E8</f>
        <v>0.21640179655021888</v>
      </c>
      <c r="F6" s="38">
        <f t="shared" si="5"/>
        <v>0.21640179655021907</v>
      </c>
      <c r="G6" s="141"/>
      <c r="H6" s="38">
        <f t="shared" si="5"/>
        <v>0.21640179655021891</v>
      </c>
      <c r="I6" s="141"/>
      <c r="J6" s="38">
        <f t="shared" si="5"/>
        <v>0.21640179655021899</v>
      </c>
      <c r="K6" s="141"/>
      <c r="L6" s="38">
        <f t="shared" si="5"/>
        <v>0.21640179655021891</v>
      </c>
      <c r="M6" s="38">
        <f t="shared" si="5"/>
        <v>0.21640179655021902</v>
      </c>
      <c r="N6" s="141"/>
      <c r="O6" s="38">
        <f t="shared" si="5"/>
        <v>0.21640179655021896</v>
      </c>
      <c r="P6" s="141"/>
      <c r="Q6" s="38">
        <f t="shared" si="5"/>
        <v>0.21640179655021904</v>
      </c>
      <c r="R6" s="141"/>
      <c r="S6" s="38">
        <f t="shared" si="5"/>
        <v>0.21640179655021893</v>
      </c>
      <c r="T6" s="141"/>
      <c r="U6" s="38">
        <f t="shared" si="5"/>
        <v>0.21640179655021885</v>
      </c>
      <c r="V6" s="141"/>
      <c r="W6" s="38">
        <f t="shared" si="5"/>
        <v>0.21640179655021888</v>
      </c>
      <c r="X6" s="141"/>
      <c r="Y6" s="38">
        <f t="shared" si="5"/>
        <v>0.21640179655021902</v>
      </c>
      <c r="Z6" s="141"/>
      <c r="AA6" s="38">
        <f t="shared" si="5"/>
        <v>0.21640179655021888</v>
      </c>
      <c r="AB6" s="141"/>
      <c r="AC6" s="38">
        <f t="shared" si="5"/>
        <v>0.21640179655021904</v>
      </c>
      <c r="AD6" s="141"/>
      <c r="AE6" s="38">
        <f t="shared" si="5"/>
        <v>0.21640179655021902</v>
      </c>
      <c r="AF6" s="141"/>
      <c r="AG6" s="38">
        <f t="shared" si="5"/>
        <v>0.21640179655021896</v>
      </c>
      <c r="AH6" s="134"/>
      <c r="AI6" s="38">
        <f t="shared" si="5"/>
        <v>0.21640179655021896</v>
      </c>
      <c r="AJ6" s="141"/>
      <c r="AK6" s="38">
        <f t="shared" si="5"/>
        <v>0.21640179655021904</v>
      </c>
      <c r="AL6" s="141"/>
      <c r="AM6" s="38">
        <f t="shared" si="5"/>
        <v>0.21640179655021907</v>
      </c>
      <c r="AN6" s="134"/>
      <c r="AO6" s="38">
        <f t="shared" si="5"/>
        <v>0.21640179655021902</v>
      </c>
      <c r="AP6" s="134"/>
      <c r="AQ6" s="38">
        <f t="shared" si="5"/>
        <v>0.21640179655021885</v>
      </c>
      <c r="AR6" s="134"/>
      <c r="AS6" s="38">
        <f t="shared" si="5"/>
        <v>0.21640179655021904</v>
      </c>
      <c r="AT6" s="38">
        <f t="shared" si="5"/>
        <v>0.21640179655021907</v>
      </c>
      <c r="AU6" s="134"/>
      <c r="AV6" s="38">
        <f t="shared" si="5"/>
        <v>0.21640179655021891</v>
      </c>
      <c r="AW6" s="134"/>
      <c r="AX6" s="38">
        <f t="shared" si="5"/>
        <v>0.21640179655021891</v>
      </c>
      <c r="AY6" s="134"/>
      <c r="AZ6" s="38">
        <f t="shared" si="5"/>
        <v>0.21640179655021891</v>
      </c>
      <c r="BA6" s="134"/>
      <c r="BB6" s="38">
        <f t="shared" si="5"/>
        <v>0.21640179655021893</v>
      </c>
      <c r="BC6" s="134"/>
      <c r="BD6" s="38">
        <f t="shared" si="5"/>
        <v>0.21640179655021885</v>
      </c>
      <c r="BE6" s="38" t="e">
        <f t="shared" si="5"/>
        <v>#DIV/0!</v>
      </c>
      <c r="BF6" s="134"/>
      <c r="BG6" s="38">
        <f t="shared" si="5"/>
        <v>0.2164017965502191</v>
      </c>
      <c r="BH6" s="134"/>
      <c r="BI6" s="38">
        <f t="shared" si="5"/>
        <v>0.21640179655021907</v>
      </c>
      <c r="BJ6" s="134"/>
      <c r="BK6" s="38">
        <f t="shared" si="5"/>
        <v>0.21640179655021913</v>
      </c>
      <c r="BL6" s="134"/>
      <c r="BM6" s="38">
        <f t="shared" si="5"/>
        <v>0.21640179655021893</v>
      </c>
      <c r="BN6" s="134"/>
      <c r="BO6" s="38">
        <f t="shared" si="5"/>
        <v>0.21640179655021907</v>
      </c>
      <c r="BP6" s="134"/>
      <c r="BQ6" s="38">
        <f t="shared" ref="BQ6:EA6" si="6">BQ5/BQ8</f>
        <v>0.21640179655021902</v>
      </c>
      <c r="BR6" s="134"/>
      <c r="BS6" s="38">
        <f t="shared" si="6"/>
        <v>0.2164017965502191</v>
      </c>
      <c r="BT6" s="38">
        <f t="shared" si="6"/>
        <v>0.21640179655021888</v>
      </c>
      <c r="BU6" s="134"/>
      <c r="BV6" s="38">
        <f t="shared" si="6"/>
        <v>0.21640179655021907</v>
      </c>
      <c r="BW6" s="134"/>
      <c r="BX6" s="38">
        <f t="shared" si="6"/>
        <v>0.21640179655021907</v>
      </c>
      <c r="BY6" s="134"/>
      <c r="BZ6" s="38">
        <f t="shared" si="6"/>
        <v>0.21640179655021899</v>
      </c>
      <c r="CA6" s="38" t="e">
        <f t="shared" si="6"/>
        <v>#DIV/0!</v>
      </c>
      <c r="CB6" s="134"/>
      <c r="CC6" s="38">
        <f t="shared" si="6"/>
        <v>0.21640179655021904</v>
      </c>
      <c r="CD6" s="38" t="e">
        <f t="shared" si="6"/>
        <v>#DIV/0!</v>
      </c>
      <c r="CE6" s="38" t="e">
        <f t="shared" si="6"/>
        <v>#DIV/0!</v>
      </c>
      <c r="CF6" s="38" t="e">
        <f t="shared" si="6"/>
        <v>#DIV/0!</v>
      </c>
      <c r="CG6" s="38" t="e">
        <f t="shared" si="6"/>
        <v>#DIV/0!</v>
      </c>
      <c r="CH6" s="38" t="e">
        <f t="shared" si="6"/>
        <v>#DIV/0!</v>
      </c>
      <c r="CI6" s="38" t="e">
        <f t="shared" si="6"/>
        <v>#DIV/0!</v>
      </c>
      <c r="CJ6" s="38">
        <f t="shared" si="6"/>
        <v>0.21640179655021913</v>
      </c>
      <c r="CK6" s="134"/>
      <c r="CL6" s="38">
        <f t="shared" si="6"/>
        <v>0.21640179655021893</v>
      </c>
      <c r="CM6" s="134"/>
      <c r="CN6" s="38">
        <f t="shared" si="6"/>
        <v>0.21640179655021899</v>
      </c>
      <c r="CO6" s="134"/>
      <c r="CP6" s="38">
        <f t="shared" si="6"/>
        <v>0.21640179655021902</v>
      </c>
      <c r="CQ6" s="134"/>
      <c r="CR6" s="38">
        <f t="shared" si="6"/>
        <v>0.21640179655021891</v>
      </c>
      <c r="CS6" s="38" t="e">
        <f t="shared" si="6"/>
        <v>#DIV/0!</v>
      </c>
      <c r="CT6" s="134"/>
      <c r="CU6" s="38">
        <f t="shared" si="6"/>
        <v>0.21640179655021888</v>
      </c>
      <c r="CV6" s="134"/>
      <c r="CW6" s="38">
        <f t="shared" si="6"/>
        <v>0.21640179655021882</v>
      </c>
      <c r="CX6" s="134"/>
      <c r="CY6" s="38">
        <f t="shared" si="6"/>
        <v>0.21640179655021893</v>
      </c>
      <c r="CZ6" s="134"/>
      <c r="DA6" s="38">
        <f t="shared" si="6"/>
        <v>0.21640179655021893</v>
      </c>
      <c r="DB6" s="134"/>
      <c r="DC6" s="38">
        <f t="shared" si="6"/>
        <v>0.21640179655021907</v>
      </c>
      <c r="DD6" s="134"/>
      <c r="DE6" s="38">
        <f t="shared" si="6"/>
        <v>0.21640179655021899</v>
      </c>
      <c r="DF6" s="134"/>
      <c r="DG6" s="38">
        <f t="shared" si="6"/>
        <v>0.21640179655021896</v>
      </c>
      <c r="DH6" s="134"/>
      <c r="DI6" s="38">
        <f t="shared" si="6"/>
        <v>0.21640179655021888</v>
      </c>
      <c r="DJ6" s="38">
        <f t="shared" si="6"/>
        <v>0.21640179655021902</v>
      </c>
      <c r="DK6" s="134"/>
      <c r="DL6" s="38">
        <f t="shared" si="6"/>
        <v>0.21640179655021885</v>
      </c>
      <c r="DM6" s="134"/>
      <c r="DN6" s="38">
        <f t="shared" si="6"/>
        <v>0.21640179655021896</v>
      </c>
      <c r="DO6" s="134"/>
      <c r="DP6" s="38" t="e">
        <f t="shared" si="6"/>
        <v>#DIV/0!</v>
      </c>
      <c r="DQ6" s="38">
        <f t="shared" si="6"/>
        <v>0.2164017965502191</v>
      </c>
      <c r="DR6" s="134"/>
      <c r="DS6" s="38">
        <f t="shared" si="6"/>
        <v>0.21640179655021902</v>
      </c>
      <c r="DT6" s="134"/>
      <c r="DU6" s="38">
        <f t="shared" si="6"/>
        <v>0.21640179655021882</v>
      </c>
      <c r="DV6" s="134"/>
      <c r="DW6" s="38">
        <f t="shared" si="6"/>
        <v>0.2164017965502191</v>
      </c>
      <c r="DX6" s="134"/>
      <c r="DY6" s="38">
        <f t="shared" si="6"/>
        <v>0.21640179655021902</v>
      </c>
      <c r="DZ6" s="134"/>
      <c r="EA6" s="38">
        <f t="shared" si="6"/>
        <v>0.21640179655021907</v>
      </c>
      <c r="EB6" s="134"/>
      <c r="EC6" s="38">
        <f t="shared" ref="EC6:EM6" si="7">EC5/EC8</f>
        <v>0.21640179655021913</v>
      </c>
      <c r="ED6" s="134"/>
      <c r="EE6" s="38">
        <f t="shared" si="7"/>
        <v>0.21640179655021885</v>
      </c>
      <c r="EF6" s="134"/>
      <c r="EG6" s="38">
        <f t="shared" si="7"/>
        <v>0.21640179655021879</v>
      </c>
      <c r="EH6" s="134"/>
      <c r="EI6" s="38" t="e">
        <f t="shared" si="7"/>
        <v>#DIV/0!</v>
      </c>
      <c r="EJ6" s="134"/>
      <c r="EK6" s="38">
        <f t="shared" si="7"/>
        <v>0.21640179655021879</v>
      </c>
      <c r="EL6" s="134"/>
      <c r="EM6" s="38">
        <f t="shared" si="7"/>
        <v>0.21640179655021893</v>
      </c>
      <c r="EN6" s="134"/>
    </row>
    <row r="7" spans="1:144" s="36" customFormat="1">
      <c r="A7" s="32"/>
      <c r="B7" s="35" t="s">
        <v>671</v>
      </c>
      <c r="C7" s="33"/>
      <c r="D7" s="34">
        <f>D8/$D$8</f>
        <v>1</v>
      </c>
      <c r="E7" s="34">
        <f t="shared" ref="E7:DL7" si="8">E8/$D$8</f>
        <v>0.23070849934234877</v>
      </c>
      <c r="F7" s="34">
        <f t="shared" si="8"/>
        <v>0.10256840510496826</v>
      </c>
      <c r="G7" s="142"/>
      <c r="H7" s="34">
        <f t="shared" si="8"/>
        <v>5.5751746005090475E-2</v>
      </c>
      <c r="I7" s="142"/>
      <c r="J7" s="34">
        <f t="shared" si="8"/>
        <v>4.6155782297235708E-2</v>
      </c>
      <c r="K7" s="142"/>
      <c r="L7" s="34">
        <f t="shared" si="8"/>
        <v>1.0025523537942383E-2</v>
      </c>
      <c r="M7" s="34">
        <f t="shared" si="8"/>
        <v>4.7303678146680961E-3</v>
      </c>
      <c r="N7" s="142"/>
      <c r="O7" s="34">
        <f t="shared" si="8"/>
        <v>3.6572406495840831E-3</v>
      </c>
      <c r="P7" s="142"/>
      <c r="Q7" s="34">
        <f t="shared" si="8"/>
        <v>9.9114220459647476E-6</v>
      </c>
      <c r="R7" s="142"/>
      <c r="S7" s="34">
        <f t="shared" si="8"/>
        <v>3.6041534712599078E-5</v>
      </c>
      <c r="T7" s="142"/>
      <c r="U7" s="34">
        <f t="shared" si="8"/>
        <v>9.880266141513187E-4</v>
      </c>
      <c r="V7" s="142"/>
      <c r="W7" s="34">
        <f t="shared" si="8"/>
        <v>8.6787615126441783E-4</v>
      </c>
      <c r="X7" s="142"/>
      <c r="Y7" s="34">
        <f t="shared" si="8"/>
        <v>8.8862406141397061E-6</v>
      </c>
      <c r="Z7" s="142"/>
      <c r="AA7" s="34">
        <f t="shared" si="8"/>
        <v>8.5898991065027806E-4</v>
      </c>
      <c r="AB7" s="142"/>
      <c r="AC7" s="34">
        <f t="shared" si="8"/>
        <v>1.0011537420166411E-5</v>
      </c>
      <c r="AD7" s="142"/>
      <c r="AE7" s="34">
        <f t="shared" si="8"/>
        <v>7.4538489081330756E-3</v>
      </c>
      <c r="AF7" s="142"/>
      <c r="AG7" s="34">
        <f t="shared" si="8"/>
        <v>0.15677289856699572</v>
      </c>
      <c r="AH7" s="135"/>
      <c r="AI7" s="34">
        <f t="shared" si="8"/>
        <v>1.1784935606279426E-2</v>
      </c>
      <c r="AJ7" s="142"/>
      <c r="AK7" s="34">
        <f t="shared" si="8"/>
        <v>1.4638269323522118E-4</v>
      </c>
      <c r="AL7" s="142"/>
      <c r="AM7" s="34">
        <f t="shared" si="8"/>
        <v>4.0046149680665648E-4</v>
      </c>
      <c r="AN7" s="135"/>
      <c r="AO7" s="34">
        <f t="shared" si="8"/>
        <v>1.0207627196462011E-3</v>
      </c>
      <c r="AP7" s="135"/>
      <c r="AQ7" s="34">
        <f t="shared" si="8"/>
        <v>3.0357654338204988E-3</v>
      </c>
      <c r="AR7" s="135"/>
      <c r="AS7" s="34">
        <f t="shared" si="8"/>
        <v>0.13281224464158123</v>
      </c>
      <c r="AT7" s="34">
        <f t="shared" si="8"/>
        <v>7.5723459756265711E-3</v>
      </c>
      <c r="AU7" s="135"/>
      <c r="AV7" s="34">
        <f t="shared" si="8"/>
        <v>6.806906763964643E-3</v>
      </c>
      <c r="AW7" s="135"/>
      <c r="AX7" s="34">
        <f t="shared" si="8"/>
        <v>1.6844478386269202E-3</v>
      </c>
      <c r="AY7" s="135"/>
      <c r="AZ7" s="34">
        <f t="shared" si="8"/>
        <v>0.40162533388697425</v>
      </c>
      <c r="BA7" s="135"/>
      <c r="BB7" s="34">
        <f t="shared" si="8"/>
        <v>0.34694520326477118</v>
      </c>
      <c r="BC7" s="135"/>
      <c r="BD7" s="34">
        <f t="shared" si="8"/>
        <v>4.73406232426688E-2</v>
      </c>
      <c r="BE7" s="34">
        <f t="shared" si="8"/>
        <v>0</v>
      </c>
      <c r="BF7" s="135"/>
      <c r="BG7" s="34">
        <f t="shared" si="8"/>
        <v>0.1457404993429974</v>
      </c>
      <c r="BH7" s="135"/>
      <c r="BI7" s="34">
        <f t="shared" si="8"/>
        <v>2.8640345490142339E-3</v>
      </c>
      <c r="BJ7" s="135"/>
      <c r="BK7" s="34">
        <f t="shared" si="8"/>
        <v>2.6891389972063791E-4</v>
      </c>
      <c r="BL7" s="135"/>
      <c r="BM7" s="34">
        <f t="shared" si="8"/>
        <v>2.1956449885767032E-3</v>
      </c>
      <c r="BN7" s="135"/>
      <c r="BO7" s="34">
        <f t="shared" si="8"/>
        <v>1.5660834119903946E-2</v>
      </c>
      <c r="BP7" s="135"/>
      <c r="BQ7" s="34">
        <f t="shared" si="8"/>
        <v>7.3098920104147614E-4</v>
      </c>
      <c r="BR7" s="135"/>
      <c r="BS7" s="34">
        <f t="shared" si="8"/>
        <v>4.6160195583161276E-3</v>
      </c>
      <c r="BT7" s="34">
        <f t="shared" si="8"/>
        <v>7.8773204219693711E-3</v>
      </c>
      <c r="BU7" s="135"/>
      <c r="BV7" s="34">
        <f t="shared" si="8"/>
        <v>1.4314496203353935E-3</v>
      </c>
      <c r="BW7" s="135"/>
      <c r="BX7" s="34">
        <f t="shared" si="8"/>
        <v>6.4399840176309203E-3</v>
      </c>
      <c r="BY7" s="135"/>
      <c r="BZ7" s="34">
        <f t="shared" si="8"/>
        <v>6.3673377992258372E-6</v>
      </c>
      <c r="CA7" s="34">
        <f t="shared" si="8"/>
        <v>0</v>
      </c>
      <c r="CB7" s="135"/>
      <c r="CC7" s="34">
        <f t="shared" si="8"/>
        <v>2.2700052022111938E-3</v>
      </c>
      <c r="CD7" s="34">
        <f t="shared" si="8"/>
        <v>0</v>
      </c>
      <c r="CE7" s="34">
        <f t="shared" si="8"/>
        <v>0</v>
      </c>
      <c r="CF7" s="34">
        <f t="shared" si="8"/>
        <v>0</v>
      </c>
      <c r="CG7" s="34">
        <f t="shared" si="8"/>
        <v>0</v>
      </c>
      <c r="CH7" s="34">
        <f t="shared" si="8"/>
        <v>0</v>
      </c>
      <c r="CI7" s="34">
        <f t="shared" si="8"/>
        <v>0</v>
      </c>
      <c r="CJ7" s="34">
        <f t="shared" si="8"/>
        <v>2.5754680013378095E-6</v>
      </c>
      <c r="CK7" s="135"/>
      <c r="CL7" s="34">
        <f t="shared" si="8"/>
        <v>3.3971509189455787E-3</v>
      </c>
      <c r="CM7" s="135"/>
      <c r="CN7" s="34">
        <f t="shared" si="8"/>
        <v>1.678727005868139E-2</v>
      </c>
      <c r="CO7" s="135"/>
      <c r="CP7" s="34">
        <f t="shared" si="8"/>
        <v>1.1886741829035985E-2</v>
      </c>
      <c r="CQ7" s="135"/>
      <c r="CR7" s="34">
        <f t="shared" si="8"/>
        <v>4.9005282296454098E-3</v>
      </c>
      <c r="CS7" s="34">
        <f t="shared" si="8"/>
        <v>0</v>
      </c>
      <c r="CT7" s="135"/>
      <c r="CU7" s="34">
        <f t="shared" si="8"/>
        <v>2.8362685511331445E-4</v>
      </c>
      <c r="CV7" s="135"/>
      <c r="CW7" s="34">
        <f t="shared" si="8"/>
        <v>1.3816822678197464E-3</v>
      </c>
      <c r="CX7" s="135"/>
      <c r="CY7" s="34">
        <f t="shared" si="8"/>
        <v>1.8001575239065077E-3</v>
      </c>
      <c r="CZ7" s="135"/>
      <c r="DA7" s="34">
        <f t="shared" si="8"/>
        <v>2.8773773253955868E-3</v>
      </c>
      <c r="DB7" s="135"/>
      <c r="DC7" s="34">
        <f t="shared" si="8"/>
        <v>2.7558652934195427E-3</v>
      </c>
      <c r="DD7" s="135"/>
      <c r="DE7" s="34">
        <f t="shared" si="8"/>
        <v>2.0219662990961199E-3</v>
      </c>
      <c r="DF7" s="135"/>
      <c r="DG7" s="34">
        <f t="shared" si="8"/>
        <v>1.0843092274316561E-2</v>
      </c>
      <c r="DH7" s="135"/>
      <c r="DI7" s="34">
        <f t="shared" si="8"/>
        <v>1.963070967383785E-3</v>
      </c>
      <c r="DJ7" s="34">
        <f t="shared" si="8"/>
        <v>1.286786408652086E-3</v>
      </c>
      <c r="DK7" s="135"/>
      <c r="DL7" s="34">
        <f t="shared" si="8"/>
        <v>1.6619152117476241E-4</v>
      </c>
      <c r="DM7" s="135"/>
      <c r="DN7" s="34">
        <f t="shared" ref="DN7:EM7" si="9">DN8/$D$8</f>
        <v>2.2258350800133378E-4</v>
      </c>
      <c r="DO7" s="135"/>
      <c r="DP7" s="34">
        <f t="shared" si="9"/>
        <v>0</v>
      </c>
      <c r="DQ7" s="34">
        <f t="shared" si="9"/>
        <v>8.6816230102696086E-4</v>
      </c>
      <c r="DR7" s="135"/>
      <c r="DS7" s="34">
        <f t="shared" si="9"/>
        <v>5.2101057766586363E-2</v>
      </c>
      <c r="DT7" s="135"/>
      <c r="DU7" s="34">
        <f t="shared" si="9"/>
        <v>4.3449444059410668E-2</v>
      </c>
      <c r="DV7" s="135"/>
      <c r="DW7" s="34">
        <f t="shared" si="9"/>
        <v>2.6413396326244887E-3</v>
      </c>
      <c r="DX7" s="135"/>
      <c r="DY7" s="34">
        <f t="shared" si="9"/>
        <v>6.5429601886503961E-5</v>
      </c>
      <c r="DZ7" s="135"/>
      <c r="EA7" s="34">
        <f t="shared" si="9"/>
        <v>1.4965211655929879E-2</v>
      </c>
      <c r="EB7" s="135"/>
      <c r="EC7" s="34">
        <f t="shared" si="9"/>
        <v>2.4688365178908551E-3</v>
      </c>
      <c r="ED7" s="135"/>
      <c r="EE7" s="34">
        <f t="shared" si="9"/>
        <v>1.3211619033995201E-3</v>
      </c>
      <c r="EF7" s="135"/>
      <c r="EG7" s="34">
        <f t="shared" si="9"/>
        <v>3.8928862104575069E-4</v>
      </c>
      <c r="EH7" s="135"/>
      <c r="EI7" s="34">
        <f t="shared" si="9"/>
        <v>0</v>
      </c>
      <c r="EJ7" s="135"/>
      <c r="EK7" s="34">
        <f t="shared" si="9"/>
        <v>4.4763586113048055E-4</v>
      </c>
      <c r="EL7" s="135"/>
      <c r="EM7" s="34">
        <f t="shared" si="9"/>
        <v>3.1075013231510412E-4</v>
      </c>
      <c r="EN7" s="135"/>
    </row>
    <row r="8" spans="1:144" s="24" customFormat="1">
      <c r="A8" s="21"/>
      <c r="B8" s="22" t="s">
        <v>297</v>
      </c>
      <c r="C8" s="22" t="s">
        <v>482</v>
      </c>
      <c r="D8" s="29">
        <f>D9+D62+D97+D111</f>
        <v>665898391.71333325</v>
      </c>
      <c r="E8" s="23">
        <f t="shared" ref="E8:DL8" si="10">E9+E62+E97+E111</f>
        <v>153628418.66666666</v>
      </c>
      <c r="F8" s="23">
        <f>F9+F62+F97+F111</f>
        <v>68300136</v>
      </c>
      <c r="G8" s="40">
        <f>F8/$F$8</f>
        <v>1</v>
      </c>
      <c r="H8" s="23">
        <f t="shared" si="10"/>
        <v>37124998</v>
      </c>
      <c r="I8" s="40">
        <f>H8/$H$8</f>
        <v>1</v>
      </c>
      <c r="J8" s="23">
        <f t="shared" si="10"/>
        <v>30735061.199999996</v>
      </c>
      <c r="K8" s="40">
        <f>J8/$J$8</f>
        <v>1</v>
      </c>
      <c r="L8" s="23">
        <f t="shared" si="10"/>
        <v>6675980</v>
      </c>
      <c r="M8" s="23">
        <f t="shared" si="10"/>
        <v>3149944.32</v>
      </c>
      <c r="N8" s="43">
        <f>L8/$L$8</f>
        <v>1</v>
      </c>
      <c r="O8" s="23">
        <f t="shared" si="10"/>
        <v>2435350.666666667</v>
      </c>
      <c r="P8" s="43">
        <f>D8/$D$8</f>
        <v>1</v>
      </c>
      <c r="Q8" s="23">
        <f t="shared" si="10"/>
        <v>6600</v>
      </c>
      <c r="R8" s="43">
        <f>Q8/$Q$8</f>
        <v>1</v>
      </c>
      <c r="S8" s="23">
        <f t="shared" si="10"/>
        <v>24000</v>
      </c>
      <c r="T8" s="43">
        <f>S8/$S$8</f>
        <v>1</v>
      </c>
      <c r="U8" s="23">
        <f t="shared" si="10"/>
        <v>657925.33333333326</v>
      </c>
      <c r="V8" s="43">
        <f>U8/$U$8</f>
        <v>1</v>
      </c>
      <c r="W8" s="23">
        <f t="shared" si="10"/>
        <v>577917.33333333337</v>
      </c>
      <c r="X8" s="43">
        <f>W8/$W$8</f>
        <v>1</v>
      </c>
      <c r="Y8" s="23">
        <f t="shared" si="10"/>
        <v>5917.333333333333</v>
      </c>
      <c r="Z8" s="43">
        <f>Y8/$Y$8</f>
        <v>1</v>
      </c>
      <c r="AA8" s="23">
        <f t="shared" si="10"/>
        <v>572000</v>
      </c>
      <c r="AB8" s="43">
        <f>AA8/$AA$8</f>
        <v>1</v>
      </c>
      <c r="AC8" s="23">
        <f t="shared" si="10"/>
        <v>6666.6666666666661</v>
      </c>
      <c r="AD8" s="43">
        <f>AC8/$AC$8</f>
        <v>1</v>
      </c>
      <c r="AE8" s="23">
        <f t="shared" si="10"/>
        <v>4963506</v>
      </c>
      <c r="AF8" s="43">
        <f>AE8/$AE$8</f>
        <v>1</v>
      </c>
      <c r="AG8" s="23">
        <f t="shared" si="10"/>
        <v>104394821.01999998</v>
      </c>
      <c r="AH8" s="43">
        <f>AG8/$AG$8</f>
        <v>1</v>
      </c>
      <c r="AI8" s="23">
        <f t="shared" si="10"/>
        <v>7847569.666666666</v>
      </c>
      <c r="AJ8" s="43">
        <f>AI8/$AI$8</f>
        <v>1</v>
      </c>
      <c r="AK8" s="23">
        <f t="shared" si="10"/>
        <v>97476</v>
      </c>
      <c r="AL8" s="43">
        <f>AK8/$AK$8</f>
        <v>1</v>
      </c>
      <c r="AM8" s="23">
        <f t="shared" si="10"/>
        <v>266666.66666666669</v>
      </c>
      <c r="AN8" s="43">
        <f>AM8/$AM$8</f>
        <v>1</v>
      </c>
      <c r="AO8" s="23">
        <f t="shared" si="10"/>
        <v>679724.2533333333</v>
      </c>
      <c r="AP8" s="43">
        <f>AO8/$AO$8</f>
        <v>1</v>
      </c>
      <c r="AQ8" s="23">
        <f t="shared" si="10"/>
        <v>2021511.3199999996</v>
      </c>
      <c r="AR8" s="43">
        <f>AQ8/$AQ$8</f>
        <v>1</v>
      </c>
      <c r="AS8" s="23">
        <f t="shared" si="10"/>
        <v>88439460.106666699</v>
      </c>
      <c r="AT8" s="23">
        <f t="shared" si="10"/>
        <v>5042413.006666665</v>
      </c>
      <c r="AU8" s="43">
        <f>AS8/$AS$8</f>
        <v>1</v>
      </c>
      <c r="AV8" s="23">
        <f>AV9+AV62+AV97+AV111</f>
        <v>4532708.2666666657</v>
      </c>
      <c r="AW8" s="43">
        <f>AV8/$AV$8</f>
        <v>1</v>
      </c>
      <c r="AX8" s="23">
        <f t="shared" si="10"/>
        <v>1121671.1066666665</v>
      </c>
      <c r="AY8" s="43">
        <f>AX8/$AX$8</f>
        <v>1</v>
      </c>
      <c r="AZ8" s="23">
        <f t="shared" si="10"/>
        <v>267441663.90666664</v>
      </c>
      <c r="BA8" s="43">
        <f>AZ8/$AZ$8</f>
        <v>1</v>
      </c>
      <c r="BB8" s="23">
        <f t="shared" si="10"/>
        <v>231030252.86666664</v>
      </c>
      <c r="BC8" s="43">
        <f>BB8/$BB$8</f>
        <v>1</v>
      </c>
      <c r="BD8" s="23">
        <f t="shared" si="10"/>
        <v>31524044.879999999</v>
      </c>
      <c r="BE8" s="23">
        <f t="shared" si="10"/>
        <v>0</v>
      </c>
      <c r="BF8" s="43">
        <f>BD8/$BD$8</f>
        <v>1</v>
      </c>
      <c r="BG8" s="23">
        <f t="shared" si="10"/>
        <v>97048364.120000064</v>
      </c>
      <c r="BH8" s="43">
        <f>BG8/$BG$8</f>
        <v>1</v>
      </c>
      <c r="BI8" s="23">
        <f t="shared" si="10"/>
        <v>1907156</v>
      </c>
      <c r="BJ8" s="43">
        <f>BI8/$BI$8</f>
        <v>1</v>
      </c>
      <c r="BK8" s="23">
        <f t="shared" si="10"/>
        <v>179069.33333333334</v>
      </c>
      <c r="BL8" s="43">
        <f>BK8/$BK$8</f>
        <v>1</v>
      </c>
      <c r="BM8" s="23">
        <f t="shared" si="10"/>
        <v>1462076.4666666666</v>
      </c>
      <c r="BN8" s="43">
        <f>BM8/$BM$8</f>
        <v>1</v>
      </c>
      <c r="BO8" s="23">
        <f t="shared" si="10"/>
        <v>10428524.253333332</v>
      </c>
      <c r="BP8" s="43">
        <f>BO8/$BO$8</f>
        <v>1</v>
      </c>
      <c r="BQ8" s="23">
        <f t="shared" si="10"/>
        <v>486764.53333333338</v>
      </c>
      <c r="BR8" s="43">
        <f>BQ8/$BQ$8</f>
        <v>1</v>
      </c>
      <c r="BS8" s="23">
        <f t="shared" si="10"/>
        <v>3073800</v>
      </c>
      <c r="BT8" s="23">
        <f t="shared" si="10"/>
        <v>5245495</v>
      </c>
      <c r="BU8" s="43">
        <f>BS8/$BS$8</f>
        <v>1</v>
      </c>
      <c r="BV8" s="23">
        <f t="shared" si="10"/>
        <v>953200</v>
      </c>
      <c r="BW8" s="43">
        <f>BV8/$BV$8</f>
        <v>1</v>
      </c>
      <c r="BX8" s="23">
        <f t="shared" si="10"/>
        <v>4288375</v>
      </c>
      <c r="BY8" s="43">
        <f>BX8/$BX$8</f>
        <v>1</v>
      </c>
      <c r="BZ8" s="23">
        <f t="shared" si="10"/>
        <v>4240</v>
      </c>
      <c r="CA8" s="23">
        <f t="shared" si="10"/>
        <v>0</v>
      </c>
      <c r="CB8" s="43">
        <f>BZ8/$BZ$8</f>
        <v>1</v>
      </c>
      <c r="CC8" s="23">
        <f t="shared" si="10"/>
        <v>1511592.8133333337</v>
      </c>
      <c r="CD8" s="23">
        <f t="shared" si="10"/>
        <v>0</v>
      </c>
      <c r="CE8" s="23">
        <f t="shared" si="10"/>
        <v>0</v>
      </c>
      <c r="CF8" s="23">
        <f t="shared" si="10"/>
        <v>0</v>
      </c>
      <c r="CG8" s="23">
        <f t="shared" si="10"/>
        <v>0</v>
      </c>
      <c r="CH8" s="23">
        <f t="shared" si="10"/>
        <v>0</v>
      </c>
      <c r="CI8" s="23">
        <f t="shared" si="10"/>
        <v>0</v>
      </c>
      <c r="CJ8" s="23">
        <f t="shared" si="10"/>
        <v>1715</v>
      </c>
      <c r="CK8" s="43">
        <f>CC8/$CC$8</f>
        <v>1</v>
      </c>
      <c r="CL8" s="23">
        <f t="shared" si="10"/>
        <v>2262157.333333333</v>
      </c>
      <c r="CM8" s="43">
        <f>CL8/$CL$8</f>
        <v>1</v>
      </c>
      <c r="CN8" s="23">
        <f t="shared" si="10"/>
        <v>11178616.133333331</v>
      </c>
      <c r="CO8" s="43">
        <f>CN8/$CN$8</f>
        <v>1</v>
      </c>
      <c r="CP8" s="23">
        <f t="shared" si="10"/>
        <v>7915362.2666666675</v>
      </c>
      <c r="CQ8" s="43">
        <f>CP8/$CP$8</f>
        <v>1</v>
      </c>
      <c r="CR8" s="23">
        <f t="shared" si="10"/>
        <v>3263253.8666666667</v>
      </c>
      <c r="CS8" s="23">
        <f t="shared" si="10"/>
        <v>0</v>
      </c>
      <c r="CT8" s="43">
        <f>CR8/$CR$8</f>
        <v>1</v>
      </c>
      <c r="CU8" s="23">
        <f t="shared" si="10"/>
        <v>188866.66666666669</v>
      </c>
      <c r="CV8" s="43">
        <f>CU8/$CU$8</f>
        <v>1</v>
      </c>
      <c r="CW8" s="23">
        <f t="shared" si="10"/>
        <v>920060.00000000012</v>
      </c>
      <c r="CX8" s="43">
        <f>CW8/$CW$8</f>
        <v>1</v>
      </c>
      <c r="CY8" s="23">
        <f t="shared" si="10"/>
        <v>1198721.9999999998</v>
      </c>
      <c r="CZ8" s="43">
        <f>CY8/$CY$8</f>
        <v>1</v>
      </c>
      <c r="DA8" s="23">
        <f t="shared" si="10"/>
        <v>1916040.9333333336</v>
      </c>
      <c r="DB8" s="43">
        <f>DA8/$DA$8</f>
        <v>1</v>
      </c>
      <c r="DC8" s="23">
        <f t="shared" si="10"/>
        <v>1835126.2666666666</v>
      </c>
      <c r="DD8" s="43">
        <f>DC8/$DC$8</f>
        <v>1</v>
      </c>
      <c r="DE8" s="23">
        <f t="shared" si="10"/>
        <v>1346424.1066666667</v>
      </c>
      <c r="DF8" s="43">
        <f>DE8/$DE$8</f>
        <v>1</v>
      </c>
      <c r="DG8" s="23">
        <f t="shared" si="10"/>
        <v>7220397.706666667</v>
      </c>
      <c r="DH8" s="43">
        <f>DG8/$DG$8</f>
        <v>1</v>
      </c>
      <c r="DI8" s="23">
        <f t="shared" si="10"/>
        <v>1307205.7999999998</v>
      </c>
      <c r="DJ8" s="23">
        <f t="shared" si="10"/>
        <v>856869</v>
      </c>
      <c r="DK8" s="43">
        <f>DI8/$DI$8</f>
        <v>1</v>
      </c>
      <c r="DL8" s="23">
        <f t="shared" si="10"/>
        <v>110666.66666666666</v>
      </c>
      <c r="DM8" s="43">
        <f>DL8/$DL$8</f>
        <v>1</v>
      </c>
      <c r="DN8" s="23">
        <f t="shared" ref="DN8:EM8" si="11">DN9+DN62+DN97+DN111</f>
        <v>148218</v>
      </c>
      <c r="DO8" s="43">
        <f>DN8/$DN$8</f>
        <v>1</v>
      </c>
      <c r="DP8" s="23">
        <f t="shared" si="11"/>
        <v>0</v>
      </c>
      <c r="DQ8" s="23">
        <f t="shared" si="11"/>
        <v>578107.87999999989</v>
      </c>
      <c r="DR8" s="43"/>
      <c r="DS8" s="23">
        <f t="shared" si="11"/>
        <v>34694010.57333333</v>
      </c>
      <c r="DT8" s="43">
        <f>DS8/$DS$8</f>
        <v>1</v>
      </c>
      <c r="DU8" s="23">
        <f t="shared" si="11"/>
        <v>28932914.920000006</v>
      </c>
      <c r="DV8" s="43">
        <f>DU8/$DU$8</f>
        <v>1</v>
      </c>
      <c r="DW8" s="23">
        <f t="shared" si="11"/>
        <v>1758863.8133333335</v>
      </c>
      <c r="DX8" s="43">
        <f>DW8/$DW$8</f>
        <v>1</v>
      </c>
      <c r="DY8" s="23">
        <f t="shared" si="11"/>
        <v>43569.46666666666</v>
      </c>
      <c r="DZ8" s="43">
        <f>DY8/$DY$8</f>
        <v>1</v>
      </c>
      <c r="EA8" s="23">
        <f t="shared" si="11"/>
        <v>9965310.3733333349</v>
      </c>
      <c r="EB8" s="43">
        <f>EA8/$EA$8</f>
        <v>1</v>
      </c>
      <c r="EC8" s="23">
        <f t="shared" si="11"/>
        <v>1643994.2666666661</v>
      </c>
      <c r="ED8" s="43">
        <f>EC8/$EC$8</f>
        <v>1</v>
      </c>
      <c r="EE8" s="23">
        <f t="shared" si="11"/>
        <v>879759.58666666655</v>
      </c>
      <c r="EF8" s="43">
        <f>EE8/$EE$8</f>
        <v>1</v>
      </c>
      <c r="EG8" s="23">
        <f t="shared" si="11"/>
        <v>259226.66666666666</v>
      </c>
      <c r="EH8" s="43">
        <f>EG8/$EG$8</f>
        <v>1</v>
      </c>
      <c r="EI8" s="23">
        <f t="shared" si="11"/>
        <v>0</v>
      </c>
      <c r="EJ8" s="38"/>
      <c r="EK8" s="23">
        <f t="shared" si="11"/>
        <v>298080</v>
      </c>
      <c r="EL8" s="43">
        <f>EK8/$EK$8</f>
        <v>1</v>
      </c>
      <c r="EM8" s="23">
        <f t="shared" si="11"/>
        <v>206928.01333333334</v>
      </c>
      <c r="EN8" s="45">
        <f>EM8/$EM$8</f>
        <v>1</v>
      </c>
    </row>
    <row r="9" spans="1:144" s="28" customFormat="1">
      <c r="A9" s="18">
        <v>1</v>
      </c>
      <c r="B9" s="26" t="s">
        <v>484</v>
      </c>
      <c r="C9" s="26" t="s">
        <v>483</v>
      </c>
      <c r="D9" s="27">
        <f>SUM(D10:D61)-D42-D41-D39-D38-D37-D30-D29-D28-D26-D25-D24-D23</f>
        <v>169891464.69333333</v>
      </c>
      <c r="E9" s="27">
        <f>SUM(E10:E61)-E42-E41-E39-E38-E37-E30-E29-E28-E26-E25-E24-E23</f>
        <v>90921536.599999994</v>
      </c>
      <c r="F9" s="27">
        <f>SUM(F10:F61)-F42-F41-F40-F39-F38-F37-F30-F29-F28-F26-F25-F24-F23</f>
        <v>40292724</v>
      </c>
      <c r="G9" s="40">
        <f>F9/$F$8</f>
        <v>0.58993621916067629</v>
      </c>
      <c r="H9" s="27">
        <f>SUM(H10:H61)-H42-H41-H40-H39-H38-H37-H30-H29-H28-H26-H25-H24-H23</f>
        <v>25172200</v>
      </c>
      <c r="I9" s="40">
        <f t="shared" ref="I9:I72" si="12">H9/$H$8</f>
        <v>0.6780390937664158</v>
      </c>
      <c r="J9" s="27">
        <f>SUM(J10:J61)-J42-J41-J40-J39-J38-J37-J30-J29-J28-J26-J25-J24-J23</f>
        <v>18131725.799999993</v>
      </c>
      <c r="K9" s="40">
        <f t="shared" ref="K9:K72" si="13">J9/$J$8</f>
        <v>0.58993621916067618</v>
      </c>
      <c r="L9" s="27">
        <f>SUM(L10:L61)-L42-L41-L40-L39-L38-L37-L30-L29-L28-L26-L25-L24-L23</f>
        <v>4469825.3333333321</v>
      </c>
      <c r="M9" s="27">
        <f>SUM(M10:M61)-M42-M41-M40-M39-M38-M37-M30-M29-M28-M26-M25-M24-M23</f>
        <v>527890</v>
      </c>
      <c r="N9" s="43">
        <f t="shared" ref="N9:N72" si="14">L9/$L$8</f>
        <v>0.66953845477867402</v>
      </c>
      <c r="O9" s="27">
        <f>SUM(O10:O61)-O42-O41-O40-O39-O38-O37-O30-O29-O28-O26-O25-O24-O23</f>
        <v>464465.33333333331</v>
      </c>
      <c r="P9" s="43">
        <f t="shared" ref="P9:P72" si="15">D9/$D$8</f>
        <v>0.25513121342162809</v>
      </c>
      <c r="Q9" s="27">
        <f>SUM(Q10:Q61)-Q42-Q41-Q40-Q39-Q38-Q37-Q30-Q29-Q28-Q26-Q25-Q24-Q23</f>
        <v>0</v>
      </c>
      <c r="R9" s="43">
        <f t="shared" ref="R9:R72" si="16">Q9/$Q$8</f>
        <v>0</v>
      </c>
      <c r="S9" s="27">
        <f>SUM(S10:S61)-S42-S41-S40-S39-S38-S37-S30-S29-S28-S26-S25-S24-S23</f>
        <v>0</v>
      </c>
      <c r="T9" s="43">
        <f t="shared" ref="T9:T72" si="17">S9/$S$8</f>
        <v>0</v>
      </c>
      <c r="U9" s="27">
        <f>SUM(U10:U61)-U42-U41-U40-U39-U38-U37-U30-U29-U28-U26-U25-U24-U23</f>
        <v>0</v>
      </c>
      <c r="V9" s="43">
        <f t="shared" ref="V9:V72" si="18">U9/$U$8</f>
        <v>0</v>
      </c>
      <c r="W9" s="27">
        <f>SUM(W10:W61)-W42-W41-W40-W39-W38-W37-W30-W29-W28-W26-W25-W24-W23</f>
        <v>2697.333333333333</v>
      </c>
      <c r="X9" s="43">
        <f t="shared" ref="X9:X72" si="19">W9/$W$8</f>
        <v>4.6673341977399299E-3</v>
      </c>
      <c r="Y9" s="27">
        <f>SUM(Y10:Y61)-Y42-Y41-Y40-Y39-Y38-Y37-Y30-Y29-Y28-Y26-Y25-Y24-Y23</f>
        <v>2697.333333333333</v>
      </c>
      <c r="Z9" s="43">
        <f t="shared" ref="Z9:Z72" si="20">Y9/$Y$8</f>
        <v>0.45583596214511041</v>
      </c>
      <c r="AA9" s="27">
        <f>SUM(AA10:AA61)-AA42-AA41-AA40-AA39-AA38-AA37-AA30-AA29-AA28-AA26-AA25-AA24-AA23</f>
        <v>0</v>
      </c>
      <c r="AB9" s="43">
        <f t="shared" ref="AB9:AB72" si="21">AA9/$AA$8</f>
        <v>0</v>
      </c>
      <c r="AC9" s="27">
        <f>SUM(AC10:AC61)-AC42-AC41-AC40-AC39-AC38-AC37-AC30-AC29-AC28-AC26-AC25-AC24-AC23</f>
        <v>0</v>
      </c>
      <c r="AD9" s="43">
        <f t="shared" ref="AD9:AD72" si="22">AC9/$AC$8</f>
        <v>0</v>
      </c>
      <c r="AE9" s="27">
        <f>SUM(AE10:AE61)-AE42-AE41-AE40-AE39-AE38-AE37-AE30-AE29-AE28-AE26-AE25-AE24-AE23</f>
        <v>267621.33333333331</v>
      </c>
      <c r="AF9" s="43">
        <f t="shared" ref="AF9:AF72" si="23">AE9/$AE$8</f>
        <v>5.3917801919315361E-2</v>
      </c>
      <c r="AG9" s="27">
        <f>SUM(AG10:AG61)-AG42-AG41-AG40-AG39-AG38-AG37-AG30-AG29-AG28-AG26-AG25-AG24-AG23</f>
        <v>50545439.453333326</v>
      </c>
      <c r="AH9" s="43">
        <f t="shared" ref="AH9:AH72" si="24">AG9/$AG$8</f>
        <v>0.48417573745013481</v>
      </c>
      <c r="AI9" s="27">
        <f>SUM(AI10:AI61)-AI42-AI41-AI40-AI39-AI38-AI37-AI30-AI29-AI28-AI26-AI25-AI24-AI23</f>
        <v>0</v>
      </c>
      <c r="AJ9" s="43">
        <f t="shared" ref="AJ9:AJ72" si="25">AI9/$AI$8</f>
        <v>0</v>
      </c>
      <c r="AK9" s="27">
        <f>SUM(AK10:AK61)-AK42-AK41-AK40-AK39-AK38-AK37-AK30-AK29-AK28-AK26-AK25-AK24-AK23</f>
        <v>94036.680000000008</v>
      </c>
      <c r="AL9" s="43">
        <f t="shared" ref="AL9:AL72" si="26">AK9/$AK$8</f>
        <v>0.96471623784316152</v>
      </c>
      <c r="AM9" s="27">
        <f>SUM(AM10:AM61)-AM42-AM41-AM40-AM39-AM38-AM37-AM30-AM29-AM28-AM26-AM25-AM24-AM23</f>
        <v>0</v>
      </c>
      <c r="AN9" s="43">
        <f t="shared" ref="AN9:AN72" si="27">AM9/$AM$8</f>
        <v>0</v>
      </c>
      <c r="AO9" s="27">
        <f>SUM(AO10:AO61)-AO42-AO41-AO40-AO39-AO38-AO37-AO30-AO29-AO28-AO26-AO25-AO24-AO23</f>
        <v>390381.92</v>
      </c>
      <c r="AP9" s="43">
        <f t="shared" ref="AP9:AP72" si="28">AO9/$AO$8</f>
        <v>0.57432395281702375</v>
      </c>
      <c r="AQ9" s="27">
        <f>SUM(AQ10:AQ61)-AQ42-AQ41-AQ40-AQ39-AQ38-AQ37-AQ30-AQ29-AQ28-AQ26-AQ25-AQ24-AQ23</f>
        <v>1470320.4133333329</v>
      </c>
      <c r="AR9" s="43">
        <f t="shared" ref="AR9:AR72" si="29">AQ9/$AQ$8</f>
        <v>0.72733721487809089</v>
      </c>
      <c r="AS9" s="27">
        <f>SUM(AS10:AS61)-AS42-AS41-AS40-AS39-AS38-AS37-AS30-AS29-AS28-AS26-AS25-AS24-AS23</f>
        <v>47580286.093333349</v>
      </c>
      <c r="AT9" s="27">
        <f>SUM(AT10:AT61)-AT42-AT41-AT40-AT39-AT38-AT37-AT30-AT29-AT28-AT26-AT25-AT24-AT23</f>
        <v>1010414.346666666</v>
      </c>
      <c r="AU9" s="43">
        <f t="shared" ref="AU9:AU72" si="30">AS9/$AS$8</f>
        <v>0.53799837805371986</v>
      </c>
      <c r="AV9" s="27">
        <f>SUM(AV10:AV61)-AV42-AV41-AV40-AV39-AV38-AV37-AV30-AV29-AV28-AV26-AV25-AV24-AV23</f>
        <v>676540.72</v>
      </c>
      <c r="AW9" s="43">
        <f t="shared" ref="AW9:AW72" si="31">AV9/$AV$8</f>
        <v>0.14925750350518921</v>
      </c>
      <c r="AX9" s="27">
        <f>SUM(AX10:AX61)-AX42-AX41-AX40-AX39-AX38-AX37-AX30-AX29-AX28-AX26-AX25-AX24-AX23</f>
        <v>333988.93333333323</v>
      </c>
      <c r="AY9" s="43">
        <f t="shared" ref="AY9:AY72" si="32">AX9/$AX$8</f>
        <v>0.29776012892573034</v>
      </c>
      <c r="AZ9" s="27">
        <f>SUM(AZ10:AZ61)-AZ42-AZ41-AZ40-AZ39-AZ38-AZ37-AZ30-AZ29-AZ28-AZ26-AZ25-AZ24-AZ23</f>
        <v>5342352.5466666659</v>
      </c>
      <c r="BA9" s="43">
        <f t="shared" ref="BA9:BA72" si="33">AZ9/$AZ$8</f>
        <v>1.9975767681923603E-2</v>
      </c>
      <c r="BB9" s="27">
        <f>SUM(BB10:BB61)-BB42-BB41-BB40-BB39-BB38-BB37-BB30-BB29-BB28-BB26-BB25-BB24-BB23</f>
        <v>454986.38666666666</v>
      </c>
      <c r="BC9" s="43">
        <f t="shared" ref="BC9:BC72" si="34">BB9/$BB$8</f>
        <v>1.9693801180629394E-3</v>
      </c>
      <c r="BD9" s="27">
        <f>SUM(BD10:BD61)-BD42-BD41-BD40-BD39-BD38-BD37-BD30-BD29-BD28-BD26-BD25-BD24-BD23</f>
        <v>0</v>
      </c>
      <c r="BE9" s="27">
        <f>SUM(BE10:BE61)-BE42-BE41-BE40-BE39-BE38-BE37-BE30-BE29-BE28-BE26-BE25-BE24-BE23</f>
        <v>0</v>
      </c>
      <c r="BF9" s="43">
        <f t="shared" ref="BF9:BF72" si="35">BD9/$BD$8</f>
        <v>0</v>
      </c>
      <c r="BG9" s="27">
        <f>SUM(BG10:BG61)-BG42-BG41-BG40-BG39-BG38-BG37-BG30-BG29-BG28-BG26-BG25-BG24-BG23</f>
        <v>9759737.3333333358</v>
      </c>
      <c r="BH9" s="43">
        <f t="shared" ref="BH9:BH72" si="36">BG9/$BG$8</f>
        <v>0.10056570681877176</v>
      </c>
      <c r="BI9" s="27">
        <f>SUM(BI10:BI61)-BI42-BI41-BI40-BI39-BI38-BI37-BI30-BI29-BI28-BI26-BI25-BI24-BI23</f>
        <v>28530.666666666668</v>
      </c>
      <c r="BJ9" s="43">
        <f t="shared" ref="BJ9:BJ72" si="37">BI9/$BI$8</f>
        <v>1.4959797031111596E-2</v>
      </c>
      <c r="BK9" s="27">
        <f>SUM(BK10:BK61)-BK42-BK41-BK40-BK39-BK38-BK37-BK30-BK29-BK28-BK26-BK25-BK24-BK23</f>
        <v>0</v>
      </c>
      <c r="BL9" s="43">
        <f t="shared" ref="BL9:BL72" si="38">BK9/$BK$8</f>
        <v>0</v>
      </c>
      <c r="BM9" s="27">
        <f>SUM(BM10:BM61)-BM42-BM41-BM40-BM39-BM38-BM37-BM30-BM29-BM28-BM26-BM25-BM24-BM23</f>
        <v>19177.866666666669</v>
      </c>
      <c r="BN9" s="43">
        <f t="shared" ref="BN9:BN72" si="39">BM9/$BM$8</f>
        <v>1.3116869810776428E-2</v>
      </c>
      <c r="BO9" s="27">
        <f>SUM(BO10:BO61)-BO42-BO41-BO40-BO39-BO38-BO37-BO30-BO29-BO28-BO26-BO25-BO24-BO23</f>
        <v>18106.666666666668</v>
      </c>
      <c r="BP9" s="43">
        <f t="shared" ref="BP9:BP72" si="40">BO9/$BO$8</f>
        <v>1.7362635620163729E-3</v>
      </c>
      <c r="BQ9" s="27">
        <f>SUM(BQ10:BQ61)-BQ42-BQ41-BQ40-BQ39-BQ38-BQ37-BQ30-BQ29-BQ28-BQ26-BQ25-BQ24-BQ23</f>
        <v>0</v>
      </c>
      <c r="BR9" s="43">
        <f t="shared" ref="BR9:BR72" si="41">BQ9/$BQ$8</f>
        <v>0</v>
      </c>
      <c r="BS9" s="27">
        <f>SUM(BS10:BS61)-BS42-BS41-BS40-BS39-BS38-BS37-BS30-BS29-BS28-BS26-BS25-BS24-BS23</f>
        <v>0</v>
      </c>
      <c r="BT9" s="27">
        <f>SUM(BT10:BT61)-BT42-BT41-BT40-BT39-BT38-BT37-BT30-BT29-BT28-BT26-BT25-BT24-BT23</f>
        <v>960</v>
      </c>
      <c r="BU9" s="43">
        <f t="shared" ref="BU9:BU72" si="42">BS9/$BS$8</f>
        <v>0</v>
      </c>
      <c r="BV9" s="27">
        <f>SUM(BV10:BV61)-BV42-BV41-BV40-BV39-BV38-BV37-BV30-BV29-BV28-BV26-BV25-BV24-BV23</f>
        <v>0</v>
      </c>
      <c r="BW9" s="43">
        <f t="shared" ref="BW9:BW72" si="43">BV9/$BV$8</f>
        <v>0</v>
      </c>
      <c r="BX9" s="27">
        <f>SUM(BX10:BX61)-BX42-BX41-BX40-BX39-BX38-BX37-BX30-BX29-BX28-BX26-BX25-BX24-BX23</f>
        <v>1280</v>
      </c>
      <c r="BY9" s="43">
        <f t="shared" ref="BY9:BY72" si="44">BX9/$BX$8</f>
        <v>2.9848135948931708E-4</v>
      </c>
      <c r="BZ9" s="27">
        <f>SUM(BZ10:BZ61)-BZ42-BZ41-BZ40-BZ39-BZ38-BZ37-BZ30-BZ29-BZ28-BZ26-BZ25-BZ24-BZ23</f>
        <v>0</v>
      </c>
      <c r="CA9" s="27">
        <f>SUM(CA10:CA61)-CA42-CA41-CA40-CA39-CA38-CA37-CA30-CA29-CA28-CA26-CA25-CA24-CA23</f>
        <v>0</v>
      </c>
      <c r="CB9" s="43">
        <f t="shared" ref="CB9:CB72" si="45">BZ9/$BZ$8</f>
        <v>0</v>
      </c>
      <c r="CC9" s="27">
        <f t="shared" ref="CC9:CJ9" si="46">SUM(CC10:CC61)-CC42-CC41-CC40-CC39-CC38-CC37-CC30-CC29-CC28-CC26-CC25-CC24-CC23</f>
        <v>0</v>
      </c>
      <c r="CD9" s="27">
        <f t="shared" si="46"/>
        <v>0</v>
      </c>
      <c r="CE9" s="27">
        <f t="shared" si="46"/>
        <v>0</v>
      </c>
      <c r="CF9" s="27">
        <f t="shared" si="46"/>
        <v>0</v>
      </c>
      <c r="CG9" s="27">
        <f t="shared" si="46"/>
        <v>0</v>
      </c>
      <c r="CH9" s="27">
        <f t="shared" si="46"/>
        <v>0</v>
      </c>
      <c r="CI9" s="27">
        <f t="shared" si="46"/>
        <v>0</v>
      </c>
      <c r="CJ9" s="27">
        <f t="shared" si="46"/>
        <v>0</v>
      </c>
      <c r="CK9" s="43">
        <f t="shared" ref="CK9:CK72" si="47">CC9/$CC$8</f>
        <v>0</v>
      </c>
      <c r="CL9" s="27">
        <f>SUM(CL10:CL61)-CL42-CL41-CL40-CL39-CL38-CL37-CL30-CL29-CL28-CL26-CL25-CL24-CL23</f>
        <v>375758.53333333338</v>
      </c>
      <c r="CM9" s="43">
        <f t="shared" ref="CM9:CM72" si="48">CL9/$CL$8</f>
        <v>0.16610627731168717</v>
      </c>
      <c r="CN9" s="27">
        <f>SUM(CN10:CN61)-CN42-CN41-CN40-CN39-CN38-CN37-CN30-CN29-CN28-CN26-CN25-CN24-CN23</f>
        <v>0</v>
      </c>
      <c r="CO9" s="43">
        <f t="shared" ref="CO9:CO72" si="49">CN9/$CN$8</f>
        <v>0</v>
      </c>
      <c r="CP9" s="27">
        <f>SUM(CP10:CP61)-CP42-CP41-CP40-CP39-CP38-CP37-CP30-CP29-CP28-CP26-CP25-CP24-CP23</f>
        <v>0</v>
      </c>
      <c r="CQ9" s="43">
        <f t="shared" ref="CQ9:CQ72" si="50">CP9/$CP$8</f>
        <v>0</v>
      </c>
      <c r="CR9" s="27">
        <f>SUM(CR10:CR61)-CR42-CR41-CR40-CR39-CR38-CR37-CR30-CR29-CR28-CR26-CR25-CR24-CR23</f>
        <v>0</v>
      </c>
      <c r="CS9" s="27">
        <f>SUM(CS10:CS61)-CS42-CS41-CS40-CS39-CS38-CS37-CS30-CS29-CS28-CS26-CS25-CS24-CS23</f>
        <v>0</v>
      </c>
      <c r="CT9" s="43">
        <f t="shared" ref="CT9:CT72" si="51">CR9/$CR$8</f>
        <v>0</v>
      </c>
      <c r="CU9" s="27">
        <f>SUM(CU10:CU61)-CU42-CU41-CU40-CU39-CU38-CU37-CU30-CU29-CU28-CU26-CU25-CU24-CU23</f>
        <v>146361.33333333334</v>
      </c>
      <c r="CV9" s="43">
        <f t="shared" ref="CV9:CV72" si="52">CU9/$CU$8</f>
        <v>0.77494528768090365</v>
      </c>
      <c r="CW9" s="27">
        <f>SUM(CW10:CW61)-CW42-CW41-CW40-CW39-CW38-CW37-CW30-CW29-CW28-CW26-CW25-CW24-CW23</f>
        <v>0</v>
      </c>
      <c r="CX9" s="43">
        <f t="shared" ref="CX9:CX72" si="53">CW9/$CW$8</f>
        <v>0</v>
      </c>
      <c r="CY9" s="27">
        <f>SUM(CY10:CY61)-CY42-CY41-CY40-CY39-CY38-CY37-CY30-CY29-CY28-CY26-CY25-CY24-CY23</f>
        <v>363993.99999999994</v>
      </c>
      <c r="CZ9" s="43">
        <f t="shared" ref="CZ9:CZ72" si="54">CY9/$CY$8</f>
        <v>0.30365172241770821</v>
      </c>
      <c r="DA9" s="27">
        <f>SUM(DA10:DA61)-DA42-DA41-DA40-DA39-DA38-DA37-DA30-DA29-DA28-DA26-DA25-DA24-DA23</f>
        <v>6198.6666666666661</v>
      </c>
      <c r="DB9" s="43">
        <f t="shared" ref="DB9:DB72" si="55">DA9/$DA$8</f>
        <v>3.2351431322935544E-3</v>
      </c>
      <c r="DC9" s="27">
        <f>SUM(DC10:DC61)-DC42-DC41-DC40-DC39-DC38-DC37-DC30-DC29-DC28-DC26-DC25-DC24-DC23</f>
        <v>181796.93333333332</v>
      </c>
      <c r="DD9" s="43">
        <f t="shared" ref="DD9:DD72" si="56">DC9/$DC$8</f>
        <v>9.906508158893626E-2</v>
      </c>
      <c r="DE9" s="27">
        <f>SUM(DE10:DE61)-DE42-DE41-DE40-DE39-DE38-DE37-DE30-DE29-DE28-DE26-DE25-DE24-DE23</f>
        <v>0</v>
      </c>
      <c r="DF9" s="43">
        <f t="shared" ref="DF9:DF72" si="57">DE9/$DE$8</f>
        <v>0</v>
      </c>
      <c r="DG9" s="27">
        <f>SUM(DG10:DG61)-DG42-DG41-DG40-DG39-DG38-DG37-DG30-DG29-DG28-DG26-DG25-DG24-DG23</f>
        <v>0</v>
      </c>
      <c r="DH9" s="43">
        <f t="shared" ref="DH9:DH72" si="58">DG9/$DG$8</f>
        <v>0</v>
      </c>
      <c r="DI9" s="27">
        <f>SUM(DI10:DI61)-DI42-DI41-DI40-DI39-DI38-DI37-DI30-DI29-DI28-DI26-DI25-DI24-DI23</f>
        <v>980700.79999999946</v>
      </c>
      <c r="DJ9" s="27">
        <f>SUM(DJ10:DJ61)-DJ42-DJ41-DJ40-DJ39-DJ38-DJ37-DJ30-DJ29-DJ28-DJ26-DJ25-DJ24-DJ23</f>
        <v>0</v>
      </c>
      <c r="DK9" s="43">
        <f t="shared" ref="DK9:DK72" si="59">DI9/$DI$8</f>
        <v>0.75022678142951904</v>
      </c>
      <c r="DL9" s="27">
        <f>SUM(DL10:DL61)-DL42-DL41-DL40-DL39-DL38-DL37-DL30-DL29-DL28-DL26-DL25-DL24-DL23</f>
        <v>0</v>
      </c>
      <c r="DM9" s="43">
        <f t="shared" ref="DM9:DM72" si="60">DL9/$DL$8</f>
        <v>0</v>
      </c>
      <c r="DN9" s="27">
        <f>SUM(DN10:DN61)-DN42-DN41-DN40-DN39-DN38-DN37-DN30-DN29-DN28-DN26-DN25-DN24-DN23</f>
        <v>67647.333333333328</v>
      </c>
      <c r="DO9" s="43">
        <f t="shared" ref="DO9:DO72" si="61">DN9/$DN$8</f>
        <v>0.45640430537001803</v>
      </c>
      <c r="DP9" s="27">
        <f>SUM(DP10:DP61)-DP42-DP41-DP40-DP39-DP38-DP37-DP30-DP29-DP28-DP26-DP25-DP24-DP23</f>
        <v>0</v>
      </c>
      <c r="DQ9" s="27">
        <f t="shared" ref="DQ9:EM9" si="62">SUM(DQ10:DQ61)-DQ42-DQ41-DQ40-DQ39-DQ38-DQ37-DQ30-DQ29-DQ28-DQ26-DQ25-DQ24-DQ23</f>
        <v>71730.94</v>
      </c>
      <c r="DR9" s="43"/>
      <c r="DS9" s="27">
        <f t="shared" si="62"/>
        <v>0</v>
      </c>
      <c r="DT9" s="43">
        <f t="shared" ref="DT9:DT72" si="63">DS9/$DS$8</f>
        <v>0</v>
      </c>
      <c r="DU9" s="27">
        <f t="shared" si="62"/>
        <v>12098399.640000006</v>
      </c>
      <c r="DV9" s="43">
        <f t="shared" ref="DV9:DV72" si="64">DU9/$DU$8</f>
        <v>0.41815350003455526</v>
      </c>
      <c r="DW9" s="27">
        <f t="shared" si="62"/>
        <v>0</v>
      </c>
      <c r="DX9" s="43">
        <f t="shared" ref="DX9:DX72" si="65">DW9/$DW$8</f>
        <v>0</v>
      </c>
      <c r="DY9" s="27">
        <f t="shared" si="62"/>
        <v>0</v>
      </c>
      <c r="DZ9" s="43">
        <f t="shared" ref="DZ9:DZ72" si="66">DY9/$DY$8</f>
        <v>0</v>
      </c>
      <c r="EA9" s="27">
        <f t="shared" si="62"/>
        <v>127641.25333333331</v>
      </c>
      <c r="EB9" s="43">
        <f t="shared" ref="EB9:EB72" si="67">EA9/$EA$8</f>
        <v>1.2808557741954012E-2</v>
      </c>
      <c r="EC9" s="27">
        <f t="shared" si="62"/>
        <v>55886.706666666665</v>
      </c>
      <c r="ED9" s="43">
        <f t="shared" ref="ED9:ED72" si="68">EC9/$EC$8</f>
        <v>3.39944656741301E-2</v>
      </c>
      <c r="EE9" s="27">
        <f t="shared" si="62"/>
        <v>0</v>
      </c>
      <c r="EF9" s="43">
        <f t="shared" ref="EF9:EF72" si="69">EE9/$EE$8</f>
        <v>0</v>
      </c>
      <c r="EG9" s="27">
        <f t="shared" si="62"/>
        <v>0</v>
      </c>
      <c r="EH9" s="43">
        <f t="shared" ref="EH9:EH72" si="70">EG9/$EG$8</f>
        <v>0</v>
      </c>
      <c r="EI9" s="27">
        <f t="shared" si="62"/>
        <v>0</v>
      </c>
      <c r="EJ9" s="39"/>
      <c r="EK9" s="27">
        <f t="shared" si="62"/>
        <v>0</v>
      </c>
      <c r="EL9" s="43">
        <f t="shared" ref="EL9:EL72" si="71">EK9/$EK$8</f>
        <v>0</v>
      </c>
      <c r="EM9" s="27">
        <f t="shared" si="62"/>
        <v>55886.706666666665</v>
      </c>
      <c r="EN9" s="45">
        <f t="shared" ref="EN9:EN72" si="72">EM9/$EM$8</f>
        <v>0.2700780129592249</v>
      </c>
    </row>
    <row r="10" spans="1:144">
      <c r="A10" s="18">
        <v>101</v>
      </c>
      <c r="B10" s="3" t="s">
        <v>485</v>
      </c>
      <c r="C10" s="3" t="s">
        <v>299</v>
      </c>
      <c r="D10" s="12">
        <f t="shared" ref="D10:D41" si="73">E10+AG10+AZ10+BG10+DU10+DW10+DY10+EA10+EC10</f>
        <v>12238594.013333332</v>
      </c>
      <c r="E10" s="12">
        <f t="shared" ref="E10:E41" si="74">F10+H10+J10+L10+O10+AE10+Q10+S10+U10+W10+AC10</f>
        <v>3022083.4666666663</v>
      </c>
      <c r="F10" s="13">
        <v>1212624</v>
      </c>
      <c r="G10" s="40">
        <f>F10/$F$8</f>
        <v>1.7754342392524665E-2</v>
      </c>
      <c r="H10" s="13">
        <v>1159544</v>
      </c>
      <c r="I10" s="40">
        <f t="shared" si="12"/>
        <v>3.1233510100121757E-2</v>
      </c>
      <c r="J10" s="13">
        <v>545680.80000000005</v>
      </c>
      <c r="K10" s="40">
        <f t="shared" si="13"/>
        <v>1.7754342392524668E-2</v>
      </c>
      <c r="L10" s="13">
        <f ca="1">'13年1-9支出明细'!I5/9*12</f>
        <v>104234.66666666667</v>
      </c>
      <c r="M10" s="13">
        <f ca="1">'13年1-9支出明细'!J5/9*12</f>
        <v>0</v>
      </c>
      <c r="N10" s="43">
        <f t="shared" si="14"/>
        <v>1.5613388096828731E-2</v>
      </c>
      <c r="O10" s="13">
        <f ca="1">'13年1-9支出明细'!K5/9*12</f>
        <v>0</v>
      </c>
      <c r="P10" s="43">
        <f t="shared" si="15"/>
        <v>1.8379071290206689E-2</v>
      </c>
      <c r="Q10" s="13">
        <f ca="1">'13年1-9支出明细'!L5/9*12</f>
        <v>0</v>
      </c>
      <c r="R10" s="43">
        <f t="shared" si="16"/>
        <v>0</v>
      </c>
      <c r="S10" s="13">
        <f ca="1">'13年1-9支出明细'!M5/9*12</f>
        <v>0</v>
      </c>
      <c r="T10" s="43">
        <f t="shared" si="17"/>
        <v>0</v>
      </c>
      <c r="U10" s="13">
        <f ca="1">'13年1-9支出明细'!N5/9*12</f>
        <v>0</v>
      </c>
      <c r="V10" s="43">
        <f t="shared" si="18"/>
        <v>0</v>
      </c>
      <c r="W10" s="13">
        <f ca="1">'13年1-9支出明细'!O5/9*12</f>
        <v>0</v>
      </c>
      <c r="X10" s="43">
        <f t="shared" si="19"/>
        <v>0</v>
      </c>
      <c r="Y10" s="13">
        <f ca="1">'13年1-9支出明细'!P5/9*12</f>
        <v>0</v>
      </c>
      <c r="Z10" s="43">
        <f t="shared" si="20"/>
        <v>0</v>
      </c>
      <c r="AA10" s="13">
        <f ca="1">'13年1-9支出明细'!Q5/9*12</f>
        <v>0</v>
      </c>
      <c r="AB10" s="43">
        <f t="shared" si="21"/>
        <v>0</v>
      </c>
      <c r="AC10" s="13">
        <f ca="1">'13年1-9支出明细'!R5/9*12</f>
        <v>0</v>
      </c>
      <c r="AD10" s="43">
        <f t="shared" si="22"/>
        <v>0</v>
      </c>
      <c r="AE10" s="13">
        <f ca="1">'13年1-9支出明细'!S5/9*12</f>
        <v>0</v>
      </c>
      <c r="AF10" s="43">
        <f t="shared" si="23"/>
        <v>0</v>
      </c>
      <c r="AG10" s="12">
        <f t="shared" ref="AG10:AG21" si="75">AI10+AK10+AM10+AO10+AQ10+AS10+AT10</f>
        <v>849194.76</v>
      </c>
      <c r="AH10" s="43">
        <f t="shared" si="24"/>
        <v>8.1344529518117669E-3</v>
      </c>
      <c r="AI10" s="13">
        <f ca="1">'13年1-9支出明细'!U5/9*12</f>
        <v>0</v>
      </c>
      <c r="AJ10" s="43">
        <f t="shared" si="25"/>
        <v>0</v>
      </c>
      <c r="AK10" s="13">
        <f ca="1">'13年1-9支出明细'!V5/9*12</f>
        <v>40</v>
      </c>
      <c r="AL10" s="43">
        <f t="shared" si="26"/>
        <v>4.1035742131396448E-4</v>
      </c>
      <c r="AM10" s="13">
        <f ca="1">'13年1-9支出明细'!W5/9*12</f>
        <v>0</v>
      </c>
      <c r="AN10" s="43">
        <f t="shared" si="27"/>
        <v>0</v>
      </c>
      <c r="AO10" s="13">
        <f ca="1">'13年1-9支出明细'!X5/9*12</f>
        <v>65711.960000000006</v>
      </c>
      <c r="AP10" s="43">
        <f t="shared" si="28"/>
        <v>9.6674437726404328E-2</v>
      </c>
      <c r="AQ10" s="13">
        <f ca="1">'13年1-9支出明细'!Y5/9*12</f>
        <v>145527.76</v>
      </c>
      <c r="AR10" s="43">
        <f t="shared" si="29"/>
        <v>7.1989584505517401E-2</v>
      </c>
      <c r="AS10" s="13">
        <f ca="1">'13年1-9支出明细'!Z5/9*12</f>
        <v>543694.77333333332</v>
      </c>
      <c r="AT10" s="13">
        <f ca="1">'13年1-9支出明细'!AA5/9*12</f>
        <v>94220.266666666663</v>
      </c>
      <c r="AU10" s="43">
        <f t="shared" si="30"/>
        <v>6.147649167889355E-3</v>
      </c>
      <c r="AV10" s="13">
        <f ca="1">'13年1-9支出明细'!AB5/9*12</f>
        <v>19927.28</v>
      </c>
      <c r="AW10" s="43">
        <f t="shared" si="31"/>
        <v>4.3963297056958924E-3</v>
      </c>
      <c r="AX10" s="13">
        <f ca="1">'13年1-9支出明细'!AC5/9*12</f>
        <v>51172.986666666664</v>
      </c>
      <c r="AY10" s="43">
        <f t="shared" si="32"/>
        <v>4.5622095784155769E-2</v>
      </c>
      <c r="AZ10" s="27">
        <f>SUM(AZ11:AZ62)-AZ43-AZ42-AZ41-AZ40-AZ39-AZ38-AZ31-AZ30-AZ29-AZ27-AZ26-AZ25-AZ24</f>
        <v>2816070.959999999</v>
      </c>
      <c r="BA10" s="43">
        <f t="shared" si="33"/>
        <v>1.0529664371901186E-2</v>
      </c>
      <c r="BB10" s="13">
        <f ca="1">'13年1-9支出明细'!AE5/9*12</f>
        <v>9162.8000000000011</v>
      </c>
      <c r="BC10" s="43">
        <f t="shared" si="34"/>
        <v>3.9660606722739828E-5</v>
      </c>
      <c r="BD10" s="13">
        <f ca="1">'13年1-9支出明细'!AF5/9*12</f>
        <v>0</v>
      </c>
      <c r="BE10" s="13">
        <f ca="1">'13年1-9支出明细'!AG5/9*12</f>
        <v>0</v>
      </c>
      <c r="BF10" s="43">
        <f t="shared" si="35"/>
        <v>0</v>
      </c>
      <c r="BG10" s="27">
        <f>SUM(BG11:BG62)-BG43-BG42-BG41-BG40-BG39-BG38-BG31-BG30-BG29-BG27-BG26-BG25-BG24</f>
        <v>5104086.2666666657</v>
      </c>
      <c r="BH10" s="43">
        <f t="shared" si="36"/>
        <v>5.2593223110442906E-2</v>
      </c>
      <c r="BI10" s="13">
        <f ca="1">'13年1-9支出明细'!AI5/9*12</f>
        <v>0</v>
      </c>
      <c r="BJ10" s="43">
        <f t="shared" si="37"/>
        <v>0</v>
      </c>
      <c r="BK10" s="13">
        <f ca="1">'13年1-9支出明细'!AJ5/9*12</f>
        <v>0</v>
      </c>
      <c r="BL10" s="43">
        <f t="shared" si="38"/>
        <v>0</v>
      </c>
      <c r="BM10" s="13">
        <f ca="1">'13年1-9支出明细'!AK5/9*12</f>
        <v>0</v>
      </c>
      <c r="BN10" s="43">
        <f t="shared" si="39"/>
        <v>0</v>
      </c>
      <c r="BO10" s="13">
        <f ca="1">'13年1-9支出明细'!AL5/9*12</f>
        <v>240</v>
      </c>
      <c r="BP10" s="43">
        <f t="shared" si="40"/>
        <v>2.3013802736594046E-5</v>
      </c>
      <c r="BQ10" s="13">
        <f ca="1">'13年1-9支出明细'!AM5/9*12</f>
        <v>0</v>
      </c>
      <c r="BR10" s="43">
        <f t="shared" si="41"/>
        <v>0</v>
      </c>
      <c r="BS10" s="13">
        <f ca="1">'13年1-9支出明细'!AN5/9*12</f>
        <v>0</v>
      </c>
      <c r="BT10" s="13">
        <f ca="1">'13年1-9支出明细'!AO5/9*12</f>
        <v>0</v>
      </c>
      <c r="BU10" s="43">
        <f t="shared" si="42"/>
        <v>0</v>
      </c>
      <c r="BV10" s="13">
        <f ca="1">'13年1-9支出明细'!AP5/9*12</f>
        <v>0</v>
      </c>
      <c r="BW10" s="43">
        <f t="shared" si="43"/>
        <v>0</v>
      </c>
      <c r="BX10" s="13">
        <f ca="1">'13年1-9支出明细'!AQ5/9*12</f>
        <v>0</v>
      </c>
      <c r="BY10" s="43">
        <f t="shared" si="44"/>
        <v>0</v>
      </c>
      <c r="BZ10" s="13">
        <f ca="1">'13年1-9支出明细'!AR5/9*12</f>
        <v>0</v>
      </c>
      <c r="CA10" s="13">
        <f ca="1">'13年1-9支出明细'!AS5/9*12</f>
        <v>0</v>
      </c>
      <c r="CB10" s="43">
        <f t="shared" si="45"/>
        <v>0</v>
      </c>
      <c r="CC10" s="13">
        <f ca="1">'13年1-9支出明细'!AT5/9*12</f>
        <v>0</v>
      </c>
      <c r="CD10" s="13">
        <f ca="1">'13年1-9支出明细'!AU5/9*12</f>
        <v>0</v>
      </c>
      <c r="CE10" s="13">
        <f ca="1">'13年1-9支出明细'!AV5/9*12</f>
        <v>0</v>
      </c>
      <c r="CF10" s="13">
        <f ca="1">'13年1-9支出明细'!AW5/9*12</f>
        <v>0</v>
      </c>
      <c r="CG10" s="13">
        <f ca="1">'13年1-9支出明细'!AX5/9*12</f>
        <v>0</v>
      </c>
      <c r="CH10" s="13">
        <f ca="1">'13年1-9支出明细'!AY5/9*12</f>
        <v>0</v>
      </c>
      <c r="CI10" s="13">
        <f ca="1">'13年1-9支出明细'!AZ5/9*12</f>
        <v>0</v>
      </c>
      <c r="CJ10" s="13">
        <f ca="1">'13年1-9支出明细'!BA5/9*12</f>
        <v>0</v>
      </c>
      <c r="CK10" s="43">
        <f t="shared" si="47"/>
        <v>0</v>
      </c>
      <c r="CL10" s="13">
        <f ca="1">'13年1-9支出明细'!BB5/9*12</f>
        <v>7181.4666666666672</v>
      </c>
      <c r="CM10" s="43">
        <f t="shared" si="48"/>
        <v>3.1746097235794981E-3</v>
      </c>
      <c r="CN10" s="13">
        <f ca="1">'13年1-9支出明细'!BC5/9*12</f>
        <v>0</v>
      </c>
      <c r="CO10" s="43">
        <f t="shared" si="49"/>
        <v>0</v>
      </c>
      <c r="CP10" s="13">
        <f ca="1">'13年1-9支出明细'!BD5/9*12</f>
        <v>0</v>
      </c>
      <c r="CQ10" s="43">
        <f t="shared" si="50"/>
        <v>0</v>
      </c>
      <c r="CR10" s="13">
        <f ca="1">'13年1-9支出明细'!BE5/9*12</f>
        <v>0</v>
      </c>
      <c r="CS10" s="13">
        <f ca="1">'13年1-9支出明细'!BF5/9*12</f>
        <v>0</v>
      </c>
      <c r="CT10" s="43">
        <f t="shared" si="51"/>
        <v>0</v>
      </c>
      <c r="CU10" s="13">
        <f ca="1">'13年1-9支出明细'!BG5/9*12</f>
        <v>0</v>
      </c>
      <c r="CV10" s="43">
        <f t="shared" si="52"/>
        <v>0</v>
      </c>
      <c r="CW10" s="13">
        <f ca="1">'13年1-9支出明细'!BH5/9*12</f>
        <v>0</v>
      </c>
      <c r="CX10" s="43">
        <f t="shared" si="53"/>
        <v>0</v>
      </c>
      <c r="CY10" s="13">
        <f ca="1">'13年1-9支出明细'!BI5/9*12</f>
        <v>0</v>
      </c>
      <c r="CZ10" s="43">
        <f t="shared" si="54"/>
        <v>0</v>
      </c>
      <c r="DA10" s="13">
        <f ca="1">'13年1-9支出明细'!BJ5/9*12</f>
        <v>0</v>
      </c>
      <c r="DB10" s="43">
        <f t="shared" si="55"/>
        <v>0</v>
      </c>
      <c r="DC10" s="13">
        <f ca="1">'13年1-9支出明细'!BK5/9*12</f>
        <v>0</v>
      </c>
      <c r="DD10" s="43">
        <f t="shared" si="56"/>
        <v>0</v>
      </c>
      <c r="DE10" s="13">
        <f ca="1">'13年1-9支出明细'!BL5/9*12</f>
        <v>0</v>
      </c>
      <c r="DF10" s="43">
        <f t="shared" si="57"/>
        <v>0</v>
      </c>
      <c r="DG10" s="13">
        <f ca="1">'13年1-9支出明细'!BM5/9*12</f>
        <v>0</v>
      </c>
      <c r="DH10" s="43">
        <f t="shared" si="58"/>
        <v>0</v>
      </c>
      <c r="DI10" s="13">
        <f ca="1">'13年1-9支出明细'!BN5/9*12</f>
        <v>39492.400000000001</v>
      </c>
      <c r="DJ10" s="13">
        <f ca="1">'13年1-9支出明细'!BO5/9*12</f>
        <v>0</v>
      </c>
      <c r="DK10" s="43">
        <f t="shared" si="59"/>
        <v>3.0211310261934278E-2</v>
      </c>
      <c r="DL10" s="13">
        <f ca="1">'13年1-9支出明细'!BP5/9*12</f>
        <v>0</v>
      </c>
      <c r="DM10" s="43">
        <f t="shared" si="60"/>
        <v>0</v>
      </c>
      <c r="DN10" s="13">
        <f ca="1">'13年1-9支出明细'!BQ5/9*12</f>
        <v>0</v>
      </c>
      <c r="DO10" s="43">
        <f t="shared" si="61"/>
        <v>0</v>
      </c>
      <c r="DP10" s="13">
        <f ca="1">'13年1-9支出明细'!BR5/9*12</f>
        <v>0</v>
      </c>
      <c r="DQ10" s="13">
        <f ca="1">'13年1-9支出明细'!BS5/9*12</f>
        <v>0</v>
      </c>
      <c r="DR10" s="43"/>
      <c r="DS10" s="13">
        <f ca="1">'13年1-9支出明细'!BT5/9*12</f>
        <v>0</v>
      </c>
      <c r="DT10" s="43">
        <f t="shared" si="63"/>
        <v>0</v>
      </c>
      <c r="DU10" s="12">
        <f ca="1">'13年1-9支出明细'!BU5/9*12</f>
        <v>444718.56000000006</v>
      </c>
      <c r="DV10" s="43">
        <f t="shared" si="64"/>
        <v>1.5370679422714729E-2</v>
      </c>
      <c r="DW10" s="12">
        <f ca="1">'13年1-9支出明细'!BV5/9*12</f>
        <v>0</v>
      </c>
      <c r="DX10" s="43">
        <f t="shared" si="65"/>
        <v>0</v>
      </c>
      <c r="DY10" s="12">
        <f ca="1">'13年1-9支出明细'!BW5/9*12</f>
        <v>0</v>
      </c>
      <c r="DZ10" s="43">
        <f t="shared" si="66"/>
        <v>0</v>
      </c>
      <c r="EA10" s="12">
        <f ca="1">'13年1-9支出明细'!BX5/9*12</f>
        <v>0</v>
      </c>
      <c r="EB10" s="43">
        <f t="shared" si="67"/>
        <v>0</v>
      </c>
      <c r="EC10" s="27">
        <f t="shared" ref="EC10:EC21" si="76">EE10+EG10+EI10+EK10+EM10</f>
        <v>2440</v>
      </c>
      <c r="ED10" s="43">
        <f t="shared" si="68"/>
        <v>1.4841900908494658E-3</v>
      </c>
      <c r="EE10" s="13">
        <f ca="1">'13年1-9支出明细'!BZ5/9*12</f>
        <v>0</v>
      </c>
      <c r="EF10" s="43">
        <f t="shared" si="69"/>
        <v>0</v>
      </c>
      <c r="EG10" s="13">
        <f ca="1">'13年1-9支出明细'!CA5/9*12</f>
        <v>0</v>
      </c>
      <c r="EH10" s="43">
        <f t="shared" si="70"/>
        <v>0</v>
      </c>
      <c r="EI10" s="13">
        <f ca="1">'13年1-9支出明细'!CB5/9*12</f>
        <v>0</v>
      </c>
      <c r="EJ10" s="40"/>
      <c r="EK10" s="13">
        <f ca="1">'13年1-9支出明细'!CC5/9*12</f>
        <v>0</v>
      </c>
      <c r="EL10" s="43">
        <f t="shared" si="71"/>
        <v>0</v>
      </c>
      <c r="EM10" s="13">
        <f ca="1">'13年1-9支出明细'!CD5/9*12</f>
        <v>2440</v>
      </c>
      <c r="EN10" s="45">
        <f t="shared" si="72"/>
        <v>1.1791540259314656E-2</v>
      </c>
    </row>
    <row r="11" spans="1:144">
      <c r="A11" s="18">
        <v>102</v>
      </c>
      <c r="B11" s="3" t="s">
        <v>486</v>
      </c>
      <c r="C11" s="3" t="s">
        <v>300</v>
      </c>
      <c r="D11" s="12">
        <f t="shared" si="73"/>
        <v>11270874.23</v>
      </c>
      <c r="E11" s="12">
        <f t="shared" si="74"/>
        <v>3196715.6666666665</v>
      </c>
      <c r="F11" s="13">
        <v>1221900</v>
      </c>
      <c r="G11" s="40">
        <f t="shared" ref="G11:G74" si="77">F11/$F$8</f>
        <v>1.7890154713601156E-2</v>
      </c>
      <c r="H11" s="13">
        <v>1009398</v>
      </c>
      <c r="I11" s="40">
        <f t="shared" si="12"/>
        <v>2.7189173181908319E-2</v>
      </c>
      <c r="J11" s="13">
        <v>549855</v>
      </c>
      <c r="K11" s="40">
        <f t="shared" si="13"/>
        <v>1.7890154713601159E-2</v>
      </c>
      <c r="L11" s="13">
        <f ca="1">'13年1-9支出明细'!I6/9*12</f>
        <v>400896</v>
      </c>
      <c r="M11" s="13">
        <v>11000</v>
      </c>
      <c r="N11" s="43">
        <f t="shared" si="14"/>
        <v>6.0050509438314671E-2</v>
      </c>
      <c r="O11" s="13">
        <f ca="1">'13年1-9支出明细'!K6/9*12</f>
        <v>14666.666666666666</v>
      </c>
      <c r="P11" s="43">
        <f t="shared" si="15"/>
        <v>1.6925816866745144E-2</v>
      </c>
      <c r="Q11" s="13">
        <f ca="1">'13年1-9支出明细'!L6/9*12</f>
        <v>0</v>
      </c>
      <c r="R11" s="43">
        <f t="shared" si="16"/>
        <v>0</v>
      </c>
      <c r="S11" s="13">
        <f ca="1">'13年1-9支出明细'!M6/9*12</f>
        <v>0</v>
      </c>
      <c r="T11" s="43">
        <f t="shared" si="17"/>
        <v>0</v>
      </c>
      <c r="U11" s="13">
        <f ca="1">'13年1-9支出明细'!N6/9*12</f>
        <v>0</v>
      </c>
      <c r="V11" s="43">
        <f t="shared" si="18"/>
        <v>0</v>
      </c>
      <c r="W11" s="13">
        <f ca="1">'13年1-9支出明细'!O6/9*12</f>
        <v>0</v>
      </c>
      <c r="X11" s="43">
        <f t="shared" si="19"/>
        <v>0</v>
      </c>
      <c r="Y11" s="13">
        <f ca="1">'13年1-9支出明细'!P6/9*12</f>
        <v>0</v>
      </c>
      <c r="Z11" s="43">
        <f t="shared" si="20"/>
        <v>0</v>
      </c>
      <c r="AA11" s="13">
        <f ca="1">'13年1-9支出明细'!Q6/9*12</f>
        <v>0</v>
      </c>
      <c r="AB11" s="43">
        <f t="shared" si="21"/>
        <v>0</v>
      </c>
      <c r="AC11" s="13">
        <f ca="1">'13年1-9支出明细'!R6/9*12</f>
        <v>0</v>
      </c>
      <c r="AD11" s="43">
        <f t="shared" si="22"/>
        <v>0</v>
      </c>
      <c r="AE11" s="13">
        <f ca="1">'13年1-9支出明细'!S6/9*12</f>
        <v>0</v>
      </c>
      <c r="AF11" s="43">
        <f t="shared" si="23"/>
        <v>0</v>
      </c>
      <c r="AG11" s="12">
        <f t="shared" si="75"/>
        <v>2415332.6433333331</v>
      </c>
      <c r="AH11" s="43">
        <f t="shared" si="24"/>
        <v>2.313651788215244E-2</v>
      </c>
      <c r="AI11" s="13">
        <f ca="1">'13年1-9支出明细'!U6/9*12</f>
        <v>0</v>
      </c>
      <c r="AJ11" s="43">
        <f t="shared" si="25"/>
        <v>0</v>
      </c>
      <c r="AK11" s="13">
        <f ca="1">'13年1-9支出明细'!V6/9*12</f>
        <v>3599.24</v>
      </c>
      <c r="AL11" s="43">
        <f t="shared" si="26"/>
        <v>3.6924371127251832E-2</v>
      </c>
      <c r="AM11" s="13">
        <f ca="1">'13年1-9支出明细'!W6/9*12</f>
        <v>0</v>
      </c>
      <c r="AN11" s="43">
        <f t="shared" si="27"/>
        <v>0</v>
      </c>
      <c r="AO11" s="13">
        <f ca="1">'13年1-9支出明细'!X6/9*12</f>
        <v>21485.333333333332</v>
      </c>
      <c r="AP11" s="43">
        <f t="shared" si="28"/>
        <v>3.1608896148651963E-2</v>
      </c>
      <c r="AQ11" s="13">
        <f ca="1">'13年1-9支出明细'!Y6/9*12</f>
        <v>222005.26666666666</v>
      </c>
      <c r="AR11" s="43">
        <f t="shared" si="29"/>
        <v>0.10982143135694472</v>
      </c>
      <c r="AS11" s="13">
        <f ca="1">'13年1-9支出明细'!Z6/9*12</f>
        <v>2132623.7333333334</v>
      </c>
      <c r="AT11" s="13">
        <f ca="1">Sheet2!EP5+Sheet2!V5</f>
        <v>35619.07</v>
      </c>
      <c r="AU11" s="43">
        <f t="shared" si="30"/>
        <v>2.4113938854456812E-2</v>
      </c>
      <c r="AV11" s="13">
        <f ca="1">'13年1-9支出明细'!AB6/9*12</f>
        <v>39471.58666666667</v>
      </c>
      <c r="AW11" s="43">
        <f t="shared" si="31"/>
        <v>8.7081683498007045E-3</v>
      </c>
      <c r="AX11" s="13">
        <f ca="1">'13年1-9支出明细'!AC6/9*12</f>
        <v>7238.6666666666661</v>
      </c>
      <c r="AY11" s="43">
        <f t="shared" si="32"/>
        <v>6.453466282267198E-3</v>
      </c>
      <c r="AZ11" s="27">
        <f>SUM(AZ12:AZ63)-AZ44-AZ43-AZ42-AZ41-AZ40-AZ39-AZ32-AZ31-AZ30-AZ28-AZ27-AZ26-AZ25</f>
        <v>1414574.3999999997</v>
      </c>
      <c r="BA11" s="43">
        <f t="shared" si="33"/>
        <v>5.2892820787028387E-3</v>
      </c>
      <c r="BB11" s="13">
        <f ca="1">'13年1-9支出明细'!AE6/9*12</f>
        <v>23689.68</v>
      </c>
      <c r="BC11" s="43">
        <f t="shared" si="34"/>
        <v>1.0253929823498878E-4</v>
      </c>
      <c r="BD11" s="13">
        <f ca="1">'13年1-9支出明细'!AF6/9*12</f>
        <v>0</v>
      </c>
      <c r="BE11" s="13">
        <f ca="1">Sheet2!BP5+Sheet2!ET5</f>
        <v>0</v>
      </c>
      <c r="BF11" s="43">
        <f t="shared" si="35"/>
        <v>0</v>
      </c>
      <c r="BG11" s="27">
        <f>SUM(BG12:BG63)-BG44-BG43-BG42-BG41-BG40-BG39-BG32-BG31-BG30-BG28-BG27-BG26-BG25</f>
        <v>2608009.4666666668</v>
      </c>
      <c r="BH11" s="43">
        <f t="shared" si="36"/>
        <v>2.6873296529160137E-2</v>
      </c>
      <c r="BI11" s="13">
        <f ca="1">'13年1-9支出明细'!AI6/9*12</f>
        <v>1333.3333333333335</v>
      </c>
      <c r="BJ11" s="43">
        <f t="shared" si="37"/>
        <v>6.9912127447011854E-4</v>
      </c>
      <c r="BK11" s="13">
        <f ca="1">'13年1-9支出明细'!AJ6/9*12</f>
        <v>0</v>
      </c>
      <c r="BL11" s="43">
        <f t="shared" si="38"/>
        <v>0</v>
      </c>
      <c r="BM11" s="13">
        <f ca="1">'13年1-9支出明细'!AK6/9*12</f>
        <v>0</v>
      </c>
      <c r="BN11" s="43">
        <f t="shared" si="39"/>
        <v>0</v>
      </c>
      <c r="BO11" s="13">
        <f ca="1">'13年1-9支出明细'!AL6/9*12</f>
        <v>17866.666666666668</v>
      </c>
      <c r="BP11" s="43">
        <f t="shared" si="40"/>
        <v>1.713249759279779E-3</v>
      </c>
      <c r="BQ11" s="13">
        <f ca="1">'13年1-9支出明细'!AM6/9*12</f>
        <v>0</v>
      </c>
      <c r="BR11" s="43">
        <f t="shared" si="41"/>
        <v>0</v>
      </c>
      <c r="BS11" s="13">
        <f ca="1">'13年1-9支出明细'!AN6/9*12</f>
        <v>0</v>
      </c>
      <c r="BT11" s="13">
        <f ca="1">Sheet2!DG5+Sheet2!AD5</f>
        <v>0</v>
      </c>
      <c r="BU11" s="43">
        <f t="shared" si="42"/>
        <v>0</v>
      </c>
      <c r="BV11" s="13">
        <f ca="1">'13年1-9支出明细'!AP6/9*12</f>
        <v>0</v>
      </c>
      <c r="BW11" s="43">
        <f t="shared" si="43"/>
        <v>0</v>
      </c>
      <c r="BX11" s="13">
        <f ca="1">'13年1-9支出明细'!AQ6/9*12</f>
        <v>0</v>
      </c>
      <c r="BY11" s="43">
        <f t="shared" si="44"/>
        <v>0</v>
      </c>
      <c r="BZ11" s="13">
        <f ca="1">'13年1-9支出明细'!AR6/9*12</f>
        <v>0</v>
      </c>
      <c r="CA11" s="13">
        <f ca="1">Sheet2!DK5+Sheet2!AH5</f>
        <v>0</v>
      </c>
      <c r="CB11" s="43">
        <f t="shared" si="45"/>
        <v>0</v>
      </c>
      <c r="CC11" s="13">
        <f ca="1">'13年1-9支出明细'!AT6/9*12</f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43">
        <f t="shared" si="47"/>
        <v>0</v>
      </c>
      <c r="CL11" s="13">
        <f ca="1">'13年1-9支出明细'!BB6/9*12</f>
        <v>13465.199999999999</v>
      </c>
      <c r="CM11" s="43">
        <f t="shared" si="48"/>
        <v>5.9523711289164683E-3</v>
      </c>
      <c r="CN11" s="13">
        <f ca="1">'13年1-9支出明细'!BC6/9*12</f>
        <v>0</v>
      </c>
      <c r="CO11" s="43">
        <f t="shared" si="49"/>
        <v>0</v>
      </c>
      <c r="CP11" s="13">
        <f ca="1">'13年1-9支出明细'!BD6/9*12</f>
        <v>0</v>
      </c>
      <c r="CQ11" s="43">
        <f t="shared" si="50"/>
        <v>0</v>
      </c>
      <c r="CR11" s="13">
        <f ca="1">'13年1-9支出明细'!BE6/9*12</f>
        <v>0</v>
      </c>
      <c r="CS11" s="13">
        <v>0</v>
      </c>
      <c r="CT11" s="43">
        <f t="shared" si="51"/>
        <v>0</v>
      </c>
      <c r="CU11" s="13">
        <f ca="1">'13年1-9支出明细'!BG6/9*12</f>
        <v>0</v>
      </c>
      <c r="CV11" s="43">
        <f t="shared" si="52"/>
        <v>0</v>
      </c>
      <c r="CW11" s="13">
        <f ca="1">'13年1-9支出明细'!BH6/9*12</f>
        <v>0</v>
      </c>
      <c r="CX11" s="43">
        <f t="shared" si="53"/>
        <v>0</v>
      </c>
      <c r="CY11" s="13">
        <f ca="1">'13年1-9支出明细'!BI6/9*12</f>
        <v>12640</v>
      </c>
      <c r="CZ11" s="43">
        <f t="shared" si="54"/>
        <v>1.0544563293240636E-2</v>
      </c>
      <c r="DA11" s="13">
        <f ca="1">'13年1-9支出明细'!BJ6/9*12</f>
        <v>0</v>
      </c>
      <c r="DB11" s="43">
        <f t="shared" si="55"/>
        <v>0</v>
      </c>
      <c r="DC11" s="13">
        <f ca="1">'13年1-9支出明细'!BK6/9*12</f>
        <v>0</v>
      </c>
      <c r="DD11" s="43">
        <f t="shared" si="56"/>
        <v>0</v>
      </c>
      <c r="DE11" s="13">
        <f ca="1">'13年1-9支出明细'!BL6/9*12</f>
        <v>0</v>
      </c>
      <c r="DF11" s="43">
        <f t="shared" si="57"/>
        <v>0</v>
      </c>
      <c r="DG11" s="13">
        <f ca="1">'13年1-9支出明细'!BM6/9*12</f>
        <v>0</v>
      </c>
      <c r="DH11" s="43">
        <f t="shared" si="58"/>
        <v>0</v>
      </c>
      <c r="DI11" s="13">
        <f ca="1">'13年1-9支出明细'!BN6/9*12</f>
        <v>42118.799999999996</v>
      </c>
      <c r="DJ11" s="13">
        <f ca="1">Sheet2!EX5+Sheet2!BF5</f>
        <v>0</v>
      </c>
      <c r="DK11" s="43">
        <f t="shared" si="59"/>
        <v>3.2220481273874398E-2</v>
      </c>
      <c r="DL11" s="13">
        <f ca="1">'13年1-9支出明细'!BP6/9*12</f>
        <v>0</v>
      </c>
      <c r="DM11" s="43">
        <f t="shared" si="60"/>
        <v>0</v>
      </c>
      <c r="DN11" s="13">
        <f ca="1">'13年1-9支出明细'!BQ6/9*12</f>
        <v>7573.333333333333</v>
      </c>
      <c r="DO11" s="43">
        <f t="shared" si="61"/>
        <v>5.1095908279246337E-2</v>
      </c>
      <c r="DP11" s="13">
        <f ca="1">'13年1-9支出明细'!BR6/9*12</f>
        <v>0</v>
      </c>
      <c r="DQ11" s="13">
        <v>179.5</v>
      </c>
      <c r="DR11" s="43"/>
      <c r="DS11" s="13">
        <f ca="1">'13年1-9支出明细'!BT6/9*12</f>
        <v>0</v>
      </c>
      <c r="DT11" s="43">
        <f t="shared" si="63"/>
        <v>0</v>
      </c>
      <c r="DU11" s="12">
        <f ca="1">'13年1-9支出明细'!BU6/9*12</f>
        <v>1636002.72</v>
      </c>
      <c r="DV11" s="43">
        <f t="shared" si="64"/>
        <v>5.6544690520245709E-2</v>
      </c>
      <c r="DW11" s="12">
        <f ca="1">'13年1-9支出明细'!BV6/9*12</f>
        <v>0</v>
      </c>
      <c r="DX11" s="43">
        <f t="shared" si="65"/>
        <v>0</v>
      </c>
      <c r="DY11" s="12">
        <f ca="1">'13年1-9支出明细'!BW6/9*12</f>
        <v>0</v>
      </c>
      <c r="DZ11" s="43">
        <f t="shared" si="66"/>
        <v>0</v>
      </c>
      <c r="EA11" s="12">
        <f ca="1">'13年1-9支出明细'!BX6/9*12</f>
        <v>239.33333333333331</v>
      </c>
      <c r="EB11" s="43">
        <f t="shared" si="67"/>
        <v>2.4016646182318332E-5</v>
      </c>
      <c r="EC11" s="27">
        <f t="shared" si="76"/>
        <v>0</v>
      </c>
      <c r="ED11" s="43">
        <f t="shared" si="68"/>
        <v>0</v>
      </c>
      <c r="EE11" s="13">
        <f ca="1">'13年1-9支出明细'!BZ6/9*12</f>
        <v>0</v>
      </c>
      <c r="EF11" s="43">
        <f t="shared" si="69"/>
        <v>0</v>
      </c>
      <c r="EG11" s="13">
        <f ca="1">'13年1-9支出明细'!CA6/9*12</f>
        <v>0</v>
      </c>
      <c r="EH11" s="43">
        <f t="shared" si="70"/>
        <v>0</v>
      </c>
      <c r="EI11" s="13">
        <f ca="1">'13年1-9支出明细'!CB6/9*12</f>
        <v>0</v>
      </c>
      <c r="EJ11" s="40"/>
      <c r="EK11" s="13">
        <f ca="1">'13年1-9支出明细'!CC6/9*12</f>
        <v>0</v>
      </c>
      <c r="EL11" s="43">
        <f t="shared" si="71"/>
        <v>0</v>
      </c>
      <c r="EM11" s="13">
        <f ca="1">'13年1-9支出明细'!CD6/9*12</f>
        <v>0</v>
      </c>
      <c r="EN11" s="45">
        <f t="shared" si="72"/>
        <v>0</v>
      </c>
    </row>
    <row r="12" spans="1:144">
      <c r="A12" s="18">
        <v>103</v>
      </c>
      <c r="B12" s="3" t="s">
        <v>487</v>
      </c>
      <c r="C12" s="3" t="s">
        <v>301</v>
      </c>
      <c r="D12" s="12">
        <f t="shared" si="73"/>
        <v>3159798.2400000007</v>
      </c>
      <c r="E12" s="12">
        <f t="shared" si="74"/>
        <v>1987495.0666666667</v>
      </c>
      <c r="F12" s="13">
        <v>832752</v>
      </c>
      <c r="G12" s="40">
        <f t="shared" si="77"/>
        <v>1.2192537947508625E-2</v>
      </c>
      <c r="H12" s="13">
        <v>700058</v>
      </c>
      <c r="I12" s="40">
        <f t="shared" si="12"/>
        <v>1.885678216063473E-2</v>
      </c>
      <c r="J12" s="13">
        <v>374738.4</v>
      </c>
      <c r="K12" s="40">
        <f t="shared" si="13"/>
        <v>1.2192537947508629E-2</v>
      </c>
      <c r="L12" s="13">
        <f ca="1">'13年1-9支出明细'!I7/9*12</f>
        <v>79946.666666666672</v>
      </c>
      <c r="M12" s="13">
        <v>0</v>
      </c>
      <c r="N12" s="43">
        <f t="shared" si="14"/>
        <v>1.1975270547045778E-2</v>
      </c>
      <c r="O12" s="13">
        <f ca="1">'13年1-9支出明细'!K7/9*12</f>
        <v>0</v>
      </c>
      <c r="P12" s="43">
        <f t="shared" si="15"/>
        <v>4.7451657479903962E-3</v>
      </c>
      <c r="Q12" s="13">
        <f ca="1">'13年1-9支出明细'!L7/9*12</f>
        <v>0</v>
      </c>
      <c r="R12" s="43">
        <f t="shared" si="16"/>
        <v>0</v>
      </c>
      <c r="S12" s="13">
        <f ca="1">'13年1-9支出明细'!M7/9*12</f>
        <v>0</v>
      </c>
      <c r="T12" s="43">
        <f t="shared" si="17"/>
        <v>0</v>
      </c>
      <c r="U12" s="13">
        <f ca="1">'13年1-9支出明细'!N7/9*12</f>
        <v>0</v>
      </c>
      <c r="V12" s="43">
        <f t="shared" si="18"/>
        <v>0</v>
      </c>
      <c r="W12" s="13">
        <f ca="1">'13年1-9支出明细'!O7/9*12</f>
        <v>0</v>
      </c>
      <c r="X12" s="43">
        <f t="shared" si="19"/>
        <v>0</v>
      </c>
      <c r="Y12" s="13">
        <f ca="1">'13年1-9支出明细'!P7/9*12</f>
        <v>0</v>
      </c>
      <c r="Z12" s="43">
        <f t="shared" si="20"/>
        <v>0</v>
      </c>
      <c r="AA12" s="13">
        <f ca="1">'13年1-9支出明细'!Q7/9*12</f>
        <v>0</v>
      </c>
      <c r="AB12" s="43">
        <f t="shared" si="21"/>
        <v>0</v>
      </c>
      <c r="AC12" s="13">
        <f ca="1">'13年1-9支出明细'!R7/9*12</f>
        <v>0</v>
      </c>
      <c r="AD12" s="43">
        <f t="shared" si="22"/>
        <v>0</v>
      </c>
      <c r="AE12" s="13">
        <f ca="1">'13年1-9支出明细'!S7/9*12</f>
        <v>0</v>
      </c>
      <c r="AF12" s="43">
        <f t="shared" si="23"/>
        <v>0</v>
      </c>
      <c r="AG12" s="12">
        <f t="shared" si="75"/>
        <v>394438.6133333334</v>
      </c>
      <c r="AH12" s="43">
        <f t="shared" si="24"/>
        <v>3.7783350694932153E-3</v>
      </c>
      <c r="AI12" s="13">
        <f ca="1">'13年1-9支出明细'!U7/9*12</f>
        <v>0</v>
      </c>
      <c r="AJ12" s="43">
        <f t="shared" si="25"/>
        <v>0</v>
      </c>
      <c r="AK12" s="13">
        <f ca="1">'13年1-9支出明细'!V7/9*12</f>
        <v>1639.4133333333334</v>
      </c>
      <c r="AL12" s="43">
        <f t="shared" si="26"/>
        <v>1.6818635698359938E-2</v>
      </c>
      <c r="AM12" s="13">
        <f ca="1">'13年1-9支出明细'!W7/9*12</f>
        <v>0</v>
      </c>
      <c r="AN12" s="43">
        <f t="shared" si="27"/>
        <v>0</v>
      </c>
      <c r="AO12" s="13">
        <f ca="1">'13年1-9支出明细'!X7/9*12</f>
        <v>1198.6666666666665</v>
      </c>
      <c r="AP12" s="43">
        <f t="shared" si="28"/>
        <v>1.7634601984385079E-3</v>
      </c>
      <c r="AQ12" s="13">
        <f ca="1">'13年1-9支出明细'!Y7/9*12</f>
        <v>2555</v>
      </c>
      <c r="AR12" s="43">
        <f t="shared" si="29"/>
        <v>1.2639058583159457E-3</v>
      </c>
      <c r="AS12" s="13">
        <f ca="1">'13年1-9支出明细'!Z7/9*12</f>
        <v>373285.6133333334</v>
      </c>
      <c r="AT12" s="13">
        <f ca="1">Sheet2!EP6+Sheet2!V6</f>
        <v>15759.92</v>
      </c>
      <c r="AU12" s="43">
        <f t="shared" si="30"/>
        <v>4.2208038457393817E-3</v>
      </c>
      <c r="AV12" s="13">
        <f ca="1">'13年1-9支出明细'!AB7/9*12</f>
        <v>9921.7866666666669</v>
      </c>
      <c r="AW12" s="43">
        <f t="shared" si="31"/>
        <v>2.1889312267526777E-3</v>
      </c>
      <c r="AX12" s="13">
        <f ca="1">'13年1-9支出明细'!AC7/9*12</f>
        <v>11091.439999999999</v>
      </c>
      <c r="AY12" s="43">
        <f t="shared" si="32"/>
        <v>9.8883174703153932E-3</v>
      </c>
      <c r="AZ12" s="27">
        <f>SUM(AZ13:AZ64)-AZ45-AZ44-AZ43-AZ42-AZ41-AZ40-AZ33-AZ32-AZ31-AZ29-AZ28-AZ27-AZ26</f>
        <v>692177.86666666658</v>
      </c>
      <c r="BA12" s="43">
        <f t="shared" si="33"/>
        <v>2.5881452297134484E-3</v>
      </c>
      <c r="BB12" s="13">
        <f ca="1">'13年1-9支出明细'!AE7/9*12</f>
        <v>2604.5866666666666</v>
      </c>
      <c r="BC12" s="43">
        <f t="shared" si="34"/>
        <v>1.1273790485654876E-5</v>
      </c>
      <c r="BD12" s="13">
        <f ca="1">'13年1-9支出明细'!AF7/9*12</f>
        <v>0</v>
      </c>
      <c r="BE12" s="13">
        <f ca="1">Sheet2!BP6+Sheet2!ET6</f>
        <v>0</v>
      </c>
      <c r="BF12" s="43">
        <f t="shared" si="35"/>
        <v>0</v>
      </c>
      <c r="BG12" s="12">
        <f t="shared" ref="BG12:BG75" si="78">BI12+BK12+BM12+BO12+BQ12+BS12++BV12+BX12+BZ12+CC12+CL12+CN12+CU12+CW12+CY12+DA12+DC12+DE12+DG12+DI12+DJ12+DL12+DN12+DP12+DS12</f>
        <v>4807.4666666666672</v>
      </c>
      <c r="BH12" s="43">
        <f t="shared" si="36"/>
        <v>4.9536813013378017E-5</v>
      </c>
      <c r="BI12" s="13">
        <f ca="1">'13年1-9支出明细'!AI7/9*12</f>
        <v>0</v>
      </c>
      <c r="BJ12" s="43">
        <f t="shared" si="37"/>
        <v>0</v>
      </c>
      <c r="BK12" s="13">
        <f ca="1">'13年1-9支出明细'!AJ7/9*12</f>
        <v>0</v>
      </c>
      <c r="BL12" s="43">
        <f t="shared" si="38"/>
        <v>0</v>
      </c>
      <c r="BM12" s="13">
        <f ca="1">'13年1-9支出明细'!AK7/9*12</f>
        <v>0</v>
      </c>
      <c r="BN12" s="43">
        <f t="shared" si="39"/>
        <v>0</v>
      </c>
      <c r="BO12" s="13">
        <f ca="1">'13年1-9支出明细'!AL7/9*12</f>
        <v>0</v>
      </c>
      <c r="BP12" s="43">
        <f t="shared" si="40"/>
        <v>0</v>
      </c>
      <c r="BQ12" s="13">
        <f ca="1">'13年1-9支出明细'!AM7/9*12</f>
        <v>0</v>
      </c>
      <c r="BR12" s="43">
        <f t="shared" si="41"/>
        <v>0</v>
      </c>
      <c r="BS12" s="13">
        <f ca="1">'13年1-9支出明细'!AN7/9*12</f>
        <v>0</v>
      </c>
      <c r="BT12" s="13">
        <f ca="1">Sheet2!DG6+Sheet2!AD6</f>
        <v>0</v>
      </c>
      <c r="BU12" s="43">
        <f t="shared" si="42"/>
        <v>0</v>
      </c>
      <c r="BV12" s="13">
        <f ca="1">'13年1-9支出明细'!AP7/9*12</f>
        <v>0</v>
      </c>
      <c r="BW12" s="43">
        <f t="shared" si="43"/>
        <v>0</v>
      </c>
      <c r="BX12" s="13">
        <f ca="1">'13年1-9支出明细'!AQ7/9*12</f>
        <v>0</v>
      </c>
      <c r="BY12" s="43">
        <f t="shared" si="44"/>
        <v>0</v>
      </c>
      <c r="BZ12" s="13">
        <f ca="1">'13年1-9支出明细'!AR7/9*12</f>
        <v>0</v>
      </c>
      <c r="CA12" s="13">
        <f ca="1">Sheet2!DK6+Sheet2!AH6</f>
        <v>0</v>
      </c>
      <c r="CB12" s="43">
        <f t="shared" si="45"/>
        <v>0</v>
      </c>
      <c r="CC12" s="13">
        <f ca="1">'13年1-9支出明细'!AT7/9*12</f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43">
        <f t="shared" si="47"/>
        <v>0</v>
      </c>
      <c r="CL12" s="13">
        <f ca="1">'13年1-9支出明细'!BB7/9*12</f>
        <v>1047.4666666666667</v>
      </c>
      <c r="CM12" s="43">
        <f t="shared" si="48"/>
        <v>4.6303882193870404E-4</v>
      </c>
      <c r="CN12" s="13">
        <f ca="1">'13年1-9支出明细'!BC7/9*12</f>
        <v>0</v>
      </c>
      <c r="CO12" s="43">
        <f t="shared" si="49"/>
        <v>0</v>
      </c>
      <c r="CP12" s="13">
        <f ca="1">'13年1-9支出明细'!BD7/9*12</f>
        <v>0</v>
      </c>
      <c r="CQ12" s="43">
        <f t="shared" si="50"/>
        <v>0</v>
      </c>
      <c r="CR12" s="13">
        <f ca="1">'13年1-9支出明细'!BE7/9*12</f>
        <v>0</v>
      </c>
      <c r="CS12" s="13">
        <v>0</v>
      </c>
      <c r="CT12" s="43">
        <f t="shared" si="51"/>
        <v>0</v>
      </c>
      <c r="CU12" s="13">
        <f ca="1">'13年1-9支出明细'!BG7/9*12</f>
        <v>0</v>
      </c>
      <c r="CV12" s="43">
        <f t="shared" si="52"/>
        <v>0</v>
      </c>
      <c r="CW12" s="13">
        <f ca="1">'13年1-9支出明细'!BH7/9*12</f>
        <v>0</v>
      </c>
      <c r="CX12" s="43">
        <f t="shared" si="53"/>
        <v>0</v>
      </c>
      <c r="CY12" s="13">
        <f ca="1">'13年1-9支出明细'!BI7/9*12</f>
        <v>1093.3333333333335</v>
      </c>
      <c r="CZ12" s="43">
        <f t="shared" si="54"/>
        <v>9.1208247895119439E-4</v>
      </c>
      <c r="DA12" s="13">
        <f ca="1">'13年1-9支出明细'!BJ7/9*12</f>
        <v>0</v>
      </c>
      <c r="DB12" s="43">
        <f t="shared" si="55"/>
        <v>0</v>
      </c>
      <c r="DC12" s="13">
        <f ca="1">'13年1-9支出明细'!BK7/9*12</f>
        <v>0</v>
      </c>
      <c r="DD12" s="43">
        <f t="shared" si="56"/>
        <v>0</v>
      </c>
      <c r="DE12" s="13">
        <f ca="1">'13年1-9支出明细'!BL7/9*12</f>
        <v>0</v>
      </c>
      <c r="DF12" s="43">
        <f t="shared" si="57"/>
        <v>0</v>
      </c>
      <c r="DG12" s="13">
        <f ca="1">'13年1-9支出明细'!BM7/9*12</f>
        <v>0</v>
      </c>
      <c r="DH12" s="43">
        <f t="shared" si="58"/>
        <v>0</v>
      </c>
      <c r="DI12" s="13">
        <f ca="1">'13年1-9支出明细'!BN7/9*12</f>
        <v>0</v>
      </c>
      <c r="DJ12" s="13">
        <f ca="1">Sheet2!EX6+Sheet2!BF6</f>
        <v>0</v>
      </c>
      <c r="DK12" s="43">
        <f t="shared" si="59"/>
        <v>0</v>
      </c>
      <c r="DL12" s="13">
        <f ca="1">'13年1-9支出明细'!BP7/9*12</f>
        <v>0</v>
      </c>
      <c r="DM12" s="43">
        <f t="shared" si="60"/>
        <v>0</v>
      </c>
      <c r="DN12" s="13">
        <f ca="1">'13年1-9支出明细'!BQ7/9*12</f>
        <v>2666.666666666667</v>
      </c>
      <c r="DO12" s="43">
        <f t="shared" si="61"/>
        <v>1.7991516999734627E-2</v>
      </c>
      <c r="DP12" s="13">
        <f ca="1">'13年1-9支出明细'!BR7/9*12</f>
        <v>0</v>
      </c>
      <c r="DQ12" s="13">
        <v>0</v>
      </c>
      <c r="DR12" s="43"/>
      <c r="DS12" s="13">
        <f ca="1">'13年1-9支出明细'!BT7/9*12</f>
        <v>0</v>
      </c>
      <c r="DT12" s="43">
        <f t="shared" si="63"/>
        <v>0</v>
      </c>
      <c r="DU12" s="12">
        <f ca="1">'13年1-9支出明细'!BU7/9*12</f>
        <v>78607.546666666676</v>
      </c>
      <c r="DV12" s="43">
        <f t="shared" si="64"/>
        <v>2.716889980979029E-3</v>
      </c>
      <c r="DW12" s="12">
        <f ca="1">'13年1-9支出明细'!BV7/9*12</f>
        <v>0</v>
      </c>
      <c r="DX12" s="43">
        <f t="shared" si="65"/>
        <v>0</v>
      </c>
      <c r="DY12" s="12">
        <f ca="1">'13年1-9支出明细'!BW7/9*12</f>
        <v>0</v>
      </c>
      <c r="DZ12" s="43">
        <f t="shared" si="66"/>
        <v>0</v>
      </c>
      <c r="EA12" s="12">
        <f ca="1">'13年1-9支出明细'!BX7/9*12</f>
        <v>0</v>
      </c>
      <c r="EB12" s="43">
        <f t="shared" si="67"/>
        <v>0</v>
      </c>
      <c r="EC12" s="27">
        <f t="shared" si="76"/>
        <v>2271.6800000000003</v>
      </c>
      <c r="ED12" s="43">
        <f t="shared" si="68"/>
        <v>1.3818053055659487E-3</v>
      </c>
      <c r="EE12" s="13">
        <f ca="1">'13年1-9支出明细'!BZ7/9*12</f>
        <v>0</v>
      </c>
      <c r="EF12" s="43">
        <f t="shared" si="69"/>
        <v>0</v>
      </c>
      <c r="EG12" s="13">
        <f ca="1">'13年1-9支出明细'!CA7/9*12</f>
        <v>0</v>
      </c>
      <c r="EH12" s="43">
        <f t="shared" si="70"/>
        <v>0</v>
      </c>
      <c r="EI12" s="13">
        <f ca="1">'13年1-9支出明细'!CB7/9*12</f>
        <v>0</v>
      </c>
      <c r="EJ12" s="40"/>
      <c r="EK12" s="13">
        <f ca="1">'13年1-9支出明细'!CC7/9*12</f>
        <v>0</v>
      </c>
      <c r="EL12" s="43">
        <f t="shared" si="71"/>
        <v>0</v>
      </c>
      <c r="EM12" s="13">
        <f ca="1">'13年1-9支出明细'!CD7/9*12</f>
        <v>2271.6800000000003</v>
      </c>
      <c r="EN12" s="45">
        <f t="shared" si="72"/>
        <v>1.0978117285360623E-2</v>
      </c>
    </row>
    <row r="13" spans="1:144">
      <c r="A13" s="18">
        <v>104</v>
      </c>
      <c r="B13" s="3" t="s">
        <v>488</v>
      </c>
      <c r="C13" s="3" t="s">
        <v>302</v>
      </c>
      <c r="D13" s="12">
        <f t="shared" si="73"/>
        <v>2893645.3566666665</v>
      </c>
      <c r="E13" s="12">
        <f t="shared" si="74"/>
        <v>1821191.6000000003</v>
      </c>
      <c r="F13" s="13">
        <v>859728</v>
      </c>
      <c r="G13" s="40">
        <f t="shared" si="77"/>
        <v>1.2587500557831978E-2</v>
      </c>
      <c r="H13" s="13">
        <v>501370</v>
      </c>
      <c r="I13" s="40">
        <f t="shared" si="12"/>
        <v>1.3504916552453417E-2</v>
      </c>
      <c r="J13" s="13">
        <v>386877.6</v>
      </c>
      <c r="K13" s="40">
        <f t="shared" si="13"/>
        <v>1.258750055783198E-2</v>
      </c>
      <c r="L13" s="13">
        <f ca="1">'13年1-9支出明细'!I8/9*12</f>
        <v>73066.666666666657</v>
      </c>
      <c r="M13" s="13">
        <v>112</v>
      </c>
      <c r="N13" s="43">
        <f t="shared" si="14"/>
        <v>1.0944710239795005E-2</v>
      </c>
      <c r="O13" s="13">
        <f ca="1">'13年1-9支出明细'!K8/9*12</f>
        <v>106.66666666666667</v>
      </c>
      <c r="P13" s="43">
        <f t="shared" si="15"/>
        <v>4.3454758153438668E-3</v>
      </c>
      <c r="Q13" s="13">
        <f ca="1">'13年1-9支出明细'!L8/9*12</f>
        <v>0</v>
      </c>
      <c r="R13" s="43">
        <f t="shared" si="16"/>
        <v>0</v>
      </c>
      <c r="S13" s="13">
        <f ca="1">'13年1-9支出明细'!M8/9*12</f>
        <v>0</v>
      </c>
      <c r="T13" s="43">
        <f t="shared" si="17"/>
        <v>0</v>
      </c>
      <c r="U13" s="13">
        <f ca="1">'13年1-9支出明细'!N8/9*12</f>
        <v>0</v>
      </c>
      <c r="V13" s="43">
        <f t="shared" si="18"/>
        <v>0</v>
      </c>
      <c r="W13" s="13">
        <f ca="1">'13年1-9支出明细'!O8/9*12</f>
        <v>0</v>
      </c>
      <c r="X13" s="43">
        <f t="shared" si="19"/>
        <v>0</v>
      </c>
      <c r="Y13" s="13">
        <f ca="1">'13年1-9支出明细'!P8/9*12</f>
        <v>0</v>
      </c>
      <c r="Z13" s="43">
        <f t="shared" si="20"/>
        <v>0</v>
      </c>
      <c r="AA13" s="13">
        <f ca="1">'13年1-9支出明细'!Q8/9*12</f>
        <v>0</v>
      </c>
      <c r="AB13" s="43">
        <f t="shared" si="21"/>
        <v>0</v>
      </c>
      <c r="AC13" s="13">
        <f ca="1">'13年1-9支出明细'!R8/9*12</f>
        <v>0</v>
      </c>
      <c r="AD13" s="43">
        <f t="shared" si="22"/>
        <v>0</v>
      </c>
      <c r="AE13" s="13">
        <f ca="1">'13年1-9支出明细'!S8/9*12</f>
        <v>42.666666666666664</v>
      </c>
      <c r="AF13" s="43">
        <f t="shared" si="23"/>
        <v>8.5960743608785137E-6</v>
      </c>
      <c r="AG13" s="12">
        <f t="shared" si="75"/>
        <v>848546.99666666659</v>
      </c>
      <c r="AH13" s="43">
        <f t="shared" si="24"/>
        <v>8.1282480143732589E-3</v>
      </c>
      <c r="AI13" s="13">
        <f ca="1">'13年1-9支出明细'!U8/9*12</f>
        <v>0</v>
      </c>
      <c r="AJ13" s="43">
        <f t="shared" si="25"/>
        <v>0</v>
      </c>
      <c r="AK13" s="13">
        <f ca="1">'13年1-9支出明细'!V8/9*12</f>
        <v>0</v>
      </c>
      <c r="AL13" s="43">
        <f t="shared" si="26"/>
        <v>0</v>
      </c>
      <c r="AM13" s="13">
        <f ca="1">'13年1-9支出明细'!W8/9*12</f>
        <v>0</v>
      </c>
      <c r="AN13" s="43">
        <f t="shared" si="27"/>
        <v>0</v>
      </c>
      <c r="AO13" s="13">
        <f ca="1">'13年1-9支出明细'!X8/9*12</f>
        <v>776</v>
      </c>
      <c r="AP13" s="43">
        <f t="shared" si="28"/>
        <v>1.1416394165641955E-3</v>
      </c>
      <c r="AQ13" s="13">
        <f ca="1">'13年1-9支出明细'!Y8/9*12</f>
        <v>7096.4666666666672</v>
      </c>
      <c r="AR13" s="43">
        <f t="shared" si="29"/>
        <v>3.5104758486668619E-3</v>
      </c>
      <c r="AS13" s="13">
        <f ca="1">'13年1-9支出明细'!Z8/9*12</f>
        <v>831316.6399999999</v>
      </c>
      <c r="AT13" s="13">
        <f ca="1">Sheet2!EP7+Sheet2!V7</f>
        <v>9357.89</v>
      </c>
      <c r="AU13" s="43">
        <f t="shared" si="30"/>
        <v>9.3998384770480302E-3</v>
      </c>
      <c r="AV13" s="13">
        <f ca="1">'13年1-9支出明细'!AB8/9*12</f>
        <v>6769.1866666666674</v>
      </c>
      <c r="AW13" s="43">
        <f t="shared" si="31"/>
        <v>1.4934088559034261E-3</v>
      </c>
      <c r="AX13" s="13">
        <f ca="1">'13年1-9支出明细'!AC8/9*12</f>
        <v>4174.666666666667</v>
      </c>
      <c r="AY13" s="43">
        <f t="shared" si="32"/>
        <v>3.7218277638199669E-3</v>
      </c>
      <c r="AZ13" s="12">
        <f t="shared" ref="AZ13:AZ76" si="79">BB13+BD13+BE13</f>
        <v>7053.32</v>
      </c>
      <c r="BA13" s="43">
        <f t="shared" si="33"/>
        <v>2.6373302861522387E-5</v>
      </c>
      <c r="BB13" s="13">
        <f ca="1">'13年1-9支出明细'!AE8/9*12</f>
        <v>7053.32</v>
      </c>
      <c r="BC13" s="43">
        <f t="shared" si="34"/>
        <v>3.0529854477849044E-5</v>
      </c>
      <c r="BD13" s="13">
        <f ca="1">'13年1-9支出明细'!AF8/9*12</f>
        <v>0</v>
      </c>
      <c r="BE13" s="13">
        <f ca="1">Sheet2!BP7+Sheet2!ET7</f>
        <v>0</v>
      </c>
      <c r="BF13" s="43">
        <f t="shared" si="35"/>
        <v>0</v>
      </c>
      <c r="BG13" s="12">
        <f t="shared" si="78"/>
        <v>44272.133333333331</v>
      </c>
      <c r="BH13" s="43">
        <f t="shared" si="36"/>
        <v>4.5618629159571353E-4</v>
      </c>
      <c r="BI13" s="13">
        <f ca="1">'13年1-9支出明细'!AI8/9*12</f>
        <v>0</v>
      </c>
      <c r="BJ13" s="43">
        <f t="shared" si="37"/>
        <v>0</v>
      </c>
      <c r="BK13" s="13">
        <f ca="1">'13年1-9支出明细'!AJ8/9*12</f>
        <v>0</v>
      </c>
      <c r="BL13" s="43">
        <f t="shared" si="38"/>
        <v>0</v>
      </c>
      <c r="BM13" s="13">
        <f ca="1">'13年1-9支出明细'!AK8/9*12</f>
        <v>0</v>
      </c>
      <c r="BN13" s="43">
        <f t="shared" si="39"/>
        <v>0</v>
      </c>
      <c r="BO13" s="13">
        <f ca="1">'13年1-9支出明细'!AL8/9*12</f>
        <v>0</v>
      </c>
      <c r="BP13" s="43">
        <f t="shared" si="40"/>
        <v>0</v>
      </c>
      <c r="BQ13" s="13">
        <f ca="1">'13年1-9支出明细'!AM8/9*12</f>
        <v>0</v>
      </c>
      <c r="BR13" s="43">
        <f t="shared" si="41"/>
        <v>0</v>
      </c>
      <c r="BS13" s="13">
        <f ca="1">'13年1-9支出明细'!AN8/9*12</f>
        <v>0</v>
      </c>
      <c r="BT13" s="13">
        <f ca="1">Sheet2!DG7+Sheet2!AD7</f>
        <v>0</v>
      </c>
      <c r="BU13" s="43">
        <f t="shared" si="42"/>
        <v>0</v>
      </c>
      <c r="BV13" s="13">
        <f ca="1">'13年1-9支出明细'!AP8/9*12</f>
        <v>0</v>
      </c>
      <c r="BW13" s="43">
        <f t="shared" si="43"/>
        <v>0</v>
      </c>
      <c r="BX13" s="13">
        <f ca="1">'13年1-9支出明细'!AQ8/9*12</f>
        <v>0</v>
      </c>
      <c r="BY13" s="43">
        <f t="shared" si="44"/>
        <v>0</v>
      </c>
      <c r="BZ13" s="13">
        <f ca="1">'13年1-9支出明细'!AR8/9*12</f>
        <v>0</v>
      </c>
      <c r="CA13" s="13">
        <f ca="1">Sheet2!DK7+Sheet2!AH7</f>
        <v>0</v>
      </c>
      <c r="CB13" s="43">
        <f t="shared" si="45"/>
        <v>0</v>
      </c>
      <c r="CC13" s="13">
        <f ca="1">'13年1-9支出明细'!AT8/9*12</f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43">
        <f t="shared" si="47"/>
        <v>0</v>
      </c>
      <c r="CL13" s="13">
        <f ca="1">'13年1-9支出明细'!BB8/9*12</f>
        <v>8420.7999999999993</v>
      </c>
      <c r="CM13" s="43">
        <f t="shared" si="48"/>
        <v>3.7224643378768823E-3</v>
      </c>
      <c r="CN13" s="13">
        <f ca="1">'13年1-9支出明细'!BC8/9*12</f>
        <v>0</v>
      </c>
      <c r="CO13" s="43">
        <f t="shared" si="49"/>
        <v>0</v>
      </c>
      <c r="CP13" s="13">
        <f ca="1">'13年1-9支出明细'!BD8/9*12</f>
        <v>0</v>
      </c>
      <c r="CQ13" s="43">
        <f t="shared" si="50"/>
        <v>0</v>
      </c>
      <c r="CR13" s="13">
        <f ca="1">'13年1-9支出明细'!BE8/9*12</f>
        <v>0</v>
      </c>
      <c r="CS13" s="13">
        <v>0</v>
      </c>
      <c r="CT13" s="43">
        <f t="shared" si="51"/>
        <v>0</v>
      </c>
      <c r="CU13" s="13">
        <f ca="1">'13年1-9支出明细'!BG8/9*12</f>
        <v>0</v>
      </c>
      <c r="CV13" s="43">
        <f t="shared" si="52"/>
        <v>0</v>
      </c>
      <c r="CW13" s="13">
        <f ca="1">'13年1-9支出明细'!BH8/9*12</f>
        <v>0</v>
      </c>
      <c r="CX13" s="43">
        <f t="shared" si="53"/>
        <v>0</v>
      </c>
      <c r="CY13" s="13">
        <f ca="1">'13年1-9支出明细'!BI8/9*12</f>
        <v>3886.666666666667</v>
      </c>
      <c r="CZ13" s="43">
        <f t="shared" si="54"/>
        <v>3.2423419831008921E-3</v>
      </c>
      <c r="DA13" s="13">
        <f ca="1">'13年1-9支出明细'!BJ8/9*12</f>
        <v>0</v>
      </c>
      <c r="DB13" s="43">
        <f t="shared" si="55"/>
        <v>0</v>
      </c>
      <c r="DC13" s="13">
        <f ca="1">'13年1-9支出明细'!BK8/9*12</f>
        <v>13432</v>
      </c>
      <c r="DD13" s="43">
        <f t="shared" si="56"/>
        <v>7.3193873598670451E-3</v>
      </c>
      <c r="DE13" s="13">
        <f ca="1">'13年1-9支出明细'!BL8/9*12</f>
        <v>0</v>
      </c>
      <c r="DF13" s="43">
        <f t="shared" si="57"/>
        <v>0</v>
      </c>
      <c r="DG13" s="13">
        <f ca="1">'13年1-9支出明细'!BM8/9*12</f>
        <v>0</v>
      </c>
      <c r="DH13" s="43">
        <f t="shared" si="58"/>
        <v>0</v>
      </c>
      <c r="DI13" s="13">
        <f ca="1">'13年1-9支出明细'!BN8/9*12</f>
        <v>18532.666666666668</v>
      </c>
      <c r="DJ13" s="13">
        <f ca="1">Sheet2!EX7+Sheet2!BF7</f>
        <v>0</v>
      </c>
      <c r="DK13" s="43">
        <f t="shared" si="59"/>
        <v>1.4177313676749806E-2</v>
      </c>
      <c r="DL13" s="13">
        <f ca="1">'13年1-9支出明细'!BP8/9*12</f>
        <v>0</v>
      </c>
      <c r="DM13" s="43">
        <f t="shared" si="60"/>
        <v>0</v>
      </c>
      <c r="DN13" s="13">
        <f ca="1">'13年1-9支出明细'!BQ8/9*12</f>
        <v>0</v>
      </c>
      <c r="DO13" s="43">
        <f t="shared" si="61"/>
        <v>0</v>
      </c>
      <c r="DP13" s="13">
        <f ca="1">'13年1-9支出明细'!BR8/9*12</f>
        <v>0</v>
      </c>
      <c r="DQ13" s="13">
        <v>0</v>
      </c>
      <c r="DR13" s="43"/>
      <c r="DS13" s="13">
        <f ca="1">'13年1-9支出明细'!BT8/9*12</f>
        <v>0</v>
      </c>
      <c r="DT13" s="43">
        <f t="shared" si="63"/>
        <v>0</v>
      </c>
      <c r="DU13" s="12">
        <f ca="1">'13年1-9支出明细'!BU8/9*12</f>
        <v>172581.30666666667</v>
      </c>
      <c r="DV13" s="43">
        <f t="shared" si="64"/>
        <v>5.9648779649011125E-3</v>
      </c>
      <c r="DW13" s="12">
        <f ca="1">'13年1-9支出明细'!BV8/9*12</f>
        <v>0</v>
      </c>
      <c r="DX13" s="43">
        <f t="shared" si="65"/>
        <v>0</v>
      </c>
      <c r="DY13" s="12">
        <f ca="1">'13年1-9支出明细'!BW8/9*12</f>
        <v>0</v>
      </c>
      <c r="DZ13" s="43">
        <f t="shared" si="66"/>
        <v>0</v>
      </c>
      <c r="EA13" s="12">
        <f ca="1">'13年1-9支出明细'!BX8/9*12</f>
        <v>0</v>
      </c>
      <c r="EB13" s="43">
        <f t="shared" si="67"/>
        <v>0</v>
      </c>
      <c r="EC13" s="27">
        <f t="shared" si="76"/>
        <v>0</v>
      </c>
      <c r="ED13" s="43">
        <f t="shared" si="68"/>
        <v>0</v>
      </c>
      <c r="EE13" s="13">
        <f ca="1">'13年1-9支出明细'!BZ8/9*12</f>
        <v>0</v>
      </c>
      <c r="EF13" s="43">
        <f t="shared" si="69"/>
        <v>0</v>
      </c>
      <c r="EG13" s="13">
        <f ca="1">'13年1-9支出明细'!CA8/9*12</f>
        <v>0</v>
      </c>
      <c r="EH13" s="43">
        <f t="shared" si="70"/>
        <v>0</v>
      </c>
      <c r="EI13" s="13">
        <f ca="1">'13年1-9支出明细'!CB8/9*12</f>
        <v>0</v>
      </c>
      <c r="EJ13" s="40"/>
      <c r="EK13" s="13">
        <f ca="1">'13年1-9支出明细'!CC8/9*12</f>
        <v>0</v>
      </c>
      <c r="EL13" s="43">
        <f t="shared" si="71"/>
        <v>0</v>
      </c>
      <c r="EM13" s="13">
        <f ca="1">'13年1-9支出明细'!CD8/9*12</f>
        <v>0</v>
      </c>
      <c r="EN13" s="45">
        <f t="shared" si="72"/>
        <v>0</v>
      </c>
    </row>
    <row r="14" spans="1:144">
      <c r="A14" s="18">
        <v>105</v>
      </c>
      <c r="B14" s="3" t="s">
        <v>489</v>
      </c>
      <c r="C14" s="3" t="s">
        <v>303</v>
      </c>
      <c r="D14" s="12">
        <f t="shared" si="73"/>
        <v>4800604.0166666675</v>
      </c>
      <c r="E14" s="12">
        <f t="shared" si="74"/>
        <v>3803603</v>
      </c>
      <c r="F14" s="13">
        <v>2154660</v>
      </c>
      <c r="G14" s="40">
        <f t="shared" si="77"/>
        <v>3.1546935719132391E-2</v>
      </c>
      <c r="H14" s="13">
        <v>423906</v>
      </c>
      <c r="I14" s="40">
        <f t="shared" si="12"/>
        <v>1.1418344049473081E-2</v>
      </c>
      <c r="J14" s="13">
        <v>969597</v>
      </c>
      <c r="K14" s="40">
        <f t="shared" si="13"/>
        <v>3.1546935719132391E-2</v>
      </c>
      <c r="L14" s="13">
        <f ca="1">'13年1-9支出明细'!I9/9*12</f>
        <v>184106.66666666669</v>
      </c>
      <c r="M14" s="13">
        <v>53500</v>
      </c>
      <c r="N14" s="43">
        <f t="shared" si="14"/>
        <v>2.7577474268446981E-2</v>
      </c>
      <c r="O14" s="13">
        <f ca="1">'13年1-9支出明细'!K9/9*12</f>
        <v>71333.333333333328</v>
      </c>
      <c r="P14" s="43">
        <f t="shared" si="15"/>
        <v>7.2092140128389281E-3</v>
      </c>
      <c r="Q14" s="13">
        <f ca="1">'13年1-9支出明细'!L9/9*12</f>
        <v>0</v>
      </c>
      <c r="R14" s="43">
        <f t="shared" si="16"/>
        <v>0</v>
      </c>
      <c r="S14" s="13">
        <f ca="1">'13年1-9支出明细'!M9/9*12</f>
        <v>0</v>
      </c>
      <c r="T14" s="43">
        <f t="shared" si="17"/>
        <v>0</v>
      </c>
      <c r="U14" s="13">
        <f ca="1">'13年1-9支出明细'!N9/9*12</f>
        <v>0</v>
      </c>
      <c r="V14" s="43">
        <f t="shared" si="18"/>
        <v>0</v>
      </c>
      <c r="W14" s="13">
        <f ca="1">'13年1-9支出明细'!O9/9*12</f>
        <v>0</v>
      </c>
      <c r="X14" s="43">
        <f t="shared" si="19"/>
        <v>0</v>
      </c>
      <c r="Y14" s="13">
        <f ca="1">'13年1-9支出明细'!P9/9*12</f>
        <v>0</v>
      </c>
      <c r="Z14" s="43">
        <f t="shared" si="20"/>
        <v>0</v>
      </c>
      <c r="AA14" s="13">
        <f ca="1">'13年1-9支出明细'!Q9/9*12</f>
        <v>0</v>
      </c>
      <c r="AB14" s="43">
        <f t="shared" si="21"/>
        <v>0</v>
      </c>
      <c r="AC14" s="13">
        <f ca="1">'13年1-9支出明细'!R9/9*12</f>
        <v>0</v>
      </c>
      <c r="AD14" s="43">
        <f t="shared" si="22"/>
        <v>0</v>
      </c>
      <c r="AE14" s="13">
        <f ca="1">'13年1-9支出明细'!S9/9*12</f>
        <v>0</v>
      </c>
      <c r="AF14" s="43">
        <f t="shared" si="23"/>
        <v>0</v>
      </c>
      <c r="AG14" s="12">
        <f t="shared" si="75"/>
        <v>486572.24333333329</v>
      </c>
      <c r="AH14" s="43">
        <f t="shared" si="24"/>
        <v>4.6608848847024291E-3</v>
      </c>
      <c r="AI14" s="13">
        <f ca="1">'13年1-9支出明细'!U9/9*12</f>
        <v>0</v>
      </c>
      <c r="AJ14" s="43">
        <f t="shared" si="25"/>
        <v>0</v>
      </c>
      <c r="AK14" s="13">
        <f ca="1">'13年1-9支出明细'!V9/9*12</f>
        <v>2399.12</v>
      </c>
      <c r="AL14" s="43">
        <f t="shared" si="26"/>
        <v>2.4612417415568959E-2</v>
      </c>
      <c r="AM14" s="13">
        <f ca="1">'13年1-9支出明细'!W9/9*12</f>
        <v>0</v>
      </c>
      <c r="AN14" s="43">
        <f t="shared" si="27"/>
        <v>0</v>
      </c>
      <c r="AO14" s="13">
        <f ca="1">'13年1-9支出明细'!X9/9*12</f>
        <v>3197.3333333333335</v>
      </c>
      <c r="AP14" s="43">
        <f t="shared" si="28"/>
        <v>4.7038682490050526E-3</v>
      </c>
      <c r="AQ14" s="13">
        <f ca="1">'13年1-9支出明细'!Y9/9*12</f>
        <v>19593.58666666667</v>
      </c>
      <c r="AR14" s="43">
        <f t="shared" si="29"/>
        <v>9.6925436295190633E-3</v>
      </c>
      <c r="AS14" s="13">
        <f ca="1">'13年1-9支出明细'!Z9/9*12</f>
        <v>431483.41333333333</v>
      </c>
      <c r="AT14" s="13">
        <f ca="1">Sheet2!EP8+Sheet2!V8</f>
        <v>29898.79</v>
      </c>
      <c r="AU14" s="43">
        <f t="shared" si="30"/>
        <v>4.878856257296481E-3</v>
      </c>
      <c r="AV14" s="13">
        <f ca="1">'13年1-9支出明细'!AB9/9*12</f>
        <v>20395.493333333336</v>
      </c>
      <c r="AW14" s="43">
        <f t="shared" si="31"/>
        <v>4.4996263014147374E-3</v>
      </c>
      <c r="AX14" s="13">
        <f ca="1">'13年1-9支出明细'!AC9/9*12</f>
        <v>8029.5599999999995</v>
      </c>
      <c r="AY14" s="43">
        <f t="shared" si="32"/>
        <v>7.1585689889631706E-3</v>
      </c>
      <c r="AZ14" s="12">
        <f t="shared" si="79"/>
        <v>5288.1333333333332</v>
      </c>
      <c r="BA14" s="43">
        <f t="shared" si="33"/>
        <v>1.9773034822198898E-5</v>
      </c>
      <c r="BB14" s="13">
        <f ca="1">'13年1-9支出明细'!AE9/9*12</f>
        <v>5288.1333333333332</v>
      </c>
      <c r="BC14" s="43">
        <f t="shared" si="34"/>
        <v>2.2889354392843295E-5</v>
      </c>
      <c r="BD14" s="13">
        <f ca="1">'13年1-9支出明细'!AF9/9*12</f>
        <v>0</v>
      </c>
      <c r="BE14" s="13">
        <f ca="1">Sheet2!BP8+Sheet2!ET8</f>
        <v>0</v>
      </c>
      <c r="BF14" s="43">
        <f t="shared" si="35"/>
        <v>0</v>
      </c>
      <c r="BG14" s="12">
        <f t="shared" si="78"/>
        <v>52876.933333333334</v>
      </c>
      <c r="BH14" s="43">
        <f t="shared" si="36"/>
        <v>5.4485136161544294E-4</v>
      </c>
      <c r="BI14" s="13">
        <f ca="1">'13年1-9支出明细'!AI9/9*12</f>
        <v>0</v>
      </c>
      <c r="BJ14" s="43">
        <f t="shared" si="37"/>
        <v>0</v>
      </c>
      <c r="BK14" s="13">
        <f ca="1">'13年1-9支出明细'!AJ9/9*12</f>
        <v>0</v>
      </c>
      <c r="BL14" s="43">
        <f t="shared" si="38"/>
        <v>0</v>
      </c>
      <c r="BM14" s="13">
        <f ca="1">'13年1-9支出明细'!AK9/9*12</f>
        <v>0</v>
      </c>
      <c r="BN14" s="43">
        <f t="shared" si="39"/>
        <v>0</v>
      </c>
      <c r="BO14" s="13">
        <f ca="1">'13年1-9支出明细'!AL9/9*12</f>
        <v>0</v>
      </c>
      <c r="BP14" s="43">
        <f t="shared" si="40"/>
        <v>0</v>
      </c>
      <c r="BQ14" s="13">
        <f ca="1">'13年1-9支出明细'!AM9/9*12</f>
        <v>0</v>
      </c>
      <c r="BR14" s="43">
        <f t="shared" si="41"/>
        <v>0</v>
      </c>
      <c r="BS14" s="13">
        <f ca="1">'13年1-9支出明细'!AN9/9*12</f>
        <v>0</v>
      </c>
      <c r="BT14" s="13">
        <f ca="1">Sheet2!DG8+Sheet2!AD8</f>
        <v>0</v>
      </c>
      <c r="BU14" s="43">
        <f t="shared" si="42"/>
        <v>0</v>
      </c>
      <c r="BV14" s="13">
        <f ca="1">'13年1-9支出明细'!AP9/9*12</f>
        <v>0</v>
      </c>
      <c r="BW14" s="43">
        <f t="shared" si="43"/>
        <v>0</v>
      </c>
      <c r="BX14" s="13">
        <f ca="1">'13年1-9支出明细'!AQ9/9*12</f>
        <v>0</v>
      </c>
      <c r="BY14" s="43">
        <f t="shared" si="44"/>
        <v>0</v>
      </c>
      <c r="BZ14" s="13">
        <f ca="1">'13年1-9支出明细'!AR9/9*12</f>
        <v>0</v>
      </c>
      <c r="CA14" s="13">
        <f ca="1">Sheet2!DK8+Sheet2!AH8</f>
        <v>0</v>
      </c>
      <c r="CB14" s="43">
        <f t="shared" si="45"/>
        <v>0</v>
      </c>
      <c r="CC14" s="13">
        <f ca="1">'13年1-9支出明细'!AT9/9*12</f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43">
        <f t="shared" si="47"/>
        <v>0</v>
      </c>
      <c r="CL14" s="13">
        <f ca="1">'13年1-9支出明细'!BB9/9*12</f>
        <v>9471.3333333333339</v>
      </c>
      <c r="CM14" s="43">
        <f t="shared" si="48"/>
        <v>4.1868587979144401E-3</v>
      </c>
      <c r="CN14" s="13">
        <f ca="1">'13年1-9支出明细'!BC9/9*12</f>
        <v>0</v>
      </c>
      <c r="CO14" s="43">
        <f t="shared" si="49"/>
        <v>0</v>
      </c>
      <c r="CP14" s="13">
        <f ca="1">'13年1-9支出明细'!BD9/9*12</f>
        <v>0</v>
      </c>
      <c r="CQ14" s="43">
        <f t="shared" si="50"/>
        <v>0</v>
      </c>
      <c r="CR14" s="13">
        <f ca="1">'13年1-9支出明细'!BE9/9*12</f>
        <v>0</v>
      </c>
      <c r="CS14" s="13">
        <v>0</v>
      </c>
      <c r="CT14" s="43">
        <f t="shared" si="51"/>
        <v>0</v>
      </c>
      <c r="CU14" s="13">
        <f ca="1">'13年1-9支出明细'!BG9/9*12</f>
        <v>0</v>
      </c>
      <c r="CV14" s="43">
        <f t="shared" si="52"/>
        <v>0</v>
      </c>
      <c r="CW14" s="13">
        <f ca="1">'13年1-9支出明细'!BH9/9*12</f>
        <v>0</v>
      </c>
      <c r="CX14" s="43">
        <f t="shared" si="53"/>
        <v>0</v>
      </c>
      <c r="CY14" s="13">
        <f ca="1">'13年1-9支出明细'!BI9/9*12</f>
        <v>6933.3333333333339</v>
      </c>
      <c r="CZ14" s="43">
        <f t="shared" si="54"/>
        <v>5.7839376713978178E-3</v>
      </c>
      <c r="DA14" s="13">
        <f ca="1">'13年1-9支出明细'!BJ9/9*12</f>
        <v>0</v>
      </c>
      <c r="DB14" s="43">
        <f t="shared" si="55"/>
        <v>0</v>
      </c>
      <c r="DC14" s="13">
        <f ca="1">'13年1-9支出明细'!BK9/9*12</f>
        <v>0</v>
      </c>
      <c r="DD14" s="43">
        <f t="shared" si="56"/>
        <v>0</v>
      </c>
      <c r="DE14" s="13">
        <f ca="1">'13年1-9支出明细'!BL9/9*12</f>
        <v>0</v>
      </c>
      <c r="DF14" s="43">
        <f t="shared" si="57"/>
        <v>0</v>
      </c>
      <c r="DG14" s="13">
        <f ca="1">'13年1-9支出明细'!BM9/9*12</f>
        <v>0</v>
      </c>
      <c r="DH14" s="43">
        <f t="shared" si="58"/>
        <v>0</v>
      </c>
      <c r="DI14" s="13">
        <f ca="1">'13年1-9支出明细'!BN9/9*12</f>
        <v>36472.26666666667</v>
      </c>
      <c r="DJ14" s="13">
        <f ca="1">Sheet2!EX8+Sheet2!BF8</f>
        <v>0</v>
      </c>
      <c r="DK14" s="43">
        <f t="shared" si="59"/>
        <v>2.7900936996046587E-2</v>
      </c>
      <c r="DL14" s="13">
        <f ca="1">'13年1-9支出明细'!BP9/9*12</f>
        <v>0</v>
      </c>
      <c r="DM14" s="43">
        <f t="shared" si="60"/>
        <v>0</v>
      </c>
      <c r="DN14" s="13">
        <f ca="1">'13年1-9支出明细'!BQ9/9*12</f>
        <v>0</v>
      </c>
      <c r="DO14" s="43">
        <f t="shared" si="61"/>
        <v>0</v>
      </c>
      <c r="DP14" s="13">
        <f ca="1">'13年1-9支出明细'!BR9/9*12</f>
        <v>0</v>
      </c>
      <c r="DQ14" s="13">
        <v>0</v>
      </c>
      <c r="DR14" s="43"/>
      <c r="DS14" s="13">
        <f ca="1">'13年1-9支出明细'!BT9/9*12</f>
        <v>0</v>
      </c>
      <c r="DT14" s="43">
        <f t="shared" si="63"/>
        <v>0</v>
      </c>
      <c r="DU14" s="12">
        <f ca="1">'13年1-9支出明细'!BU9/9*12</f>
        <v>452263.70666666667</v>
      </c>
      <c r="DV14" s="43">
        <f t="shared" si="64"/>
        <v>1.5631460152465915E-2</v>
      </c>
      <c r="DW14" s="12">
        <f ca="1">'13年1-9支出明细'!BV9/9*12</f>
        <v>0</v>
      </c>
      <c r="DX14" s="43">
        <f t="shared" si="65"/>
        <v>0</v>
      </c>
      <c r="DY14" s="12">
        <f ca="1">'13年1-9支出明细'!BW9/9*12</f>
        <v>0</v>
      </c>
      <c r="DZ14" s="43">
        <f t="shared" si="66"/>
        <v>0</v>
      </c>
      <c r="EA14" s="12">
        <f ca="1">'13年1-9支出明细'!BX9/9*12</f>
        <v>0</v>
      </c>
      <c r="EB14" s="43">
        <f t="shared" si="67"/>
        <v>0</v>
      </c>
      <c r="EC14" s="27">
        <f t="shared" si="76"/>
        <v>0</v>
      </c>
      <c r="ED14" s="43">
        <f t="shared" si="68"/>
        <v>0</v>
      </c>
      <c r="EE14" s="13">
        <f ca="1">'13年1-9支出明细'!BZ9/9*12</f>
        <v>0</v>
      </c>
      <c r="EF14" s="43">
        <f t="shared" si="69"/>
        <v>0</v>
      </c>
      <c r="EG14" s="13">
        <f ca="1">'13年1-9支出明细'!CA9/9*12</f>
        <v>0</v>
      </c>
      <c r="EH14" s="43">
        <f t="shared" si="70"/>
        <v>0</v>
      </c>
      <c r="EI14" s="13">
        <f ca="1">'13年1-9支出明细'!CB9/9*12</f>
        <v>0</v>
      </c>
      <c r="EJ14" s="40"/>
      <c r="EK14" s="13">
        <f ca="1">'13年1-9支出明细'!CC9/9*12</f>
        <v>0</v>
      </c>
      <c r="EL14" s="43">
        <f t="shared" si="71"/>
        <v>0</v>
      </c>
      <c r="EM14" s="13">
        <f ca="1">'13年1-9支出明细'!CD9/9*12</f>
        <v>0</v>
      </c>
      <c r="EN14" s="45">
        <f t="shared" si="72"/>
        <v>0</v>
      </c>
    </row>
    <row r="15" spans="1:144">
      <c r="A15" s="18">
        <v>106</v>
      </c>
      <c r="B15" s="3" t="s">
        <v>490</v>
      </c>
      <c r="C15" s="3" t="s">
        <v>304</v>
      </c>
      <c r="D15" s="12">
        <f t="shared" si="73"/>
        <v>5469468.1833333327</v>
      </c>
      <c r="E15" s="12">
        <f t="shared" si="74"/>
        <v>4479538.333333333</v>
      </c>
      <c r="F15" s="13">
        <v>1986060</v>
      </c>
      <c r="G15" s="40">
        <f t="shared" si="77"/>
        <v>2.9078419404611436E-2</v>
      </c>
      <c r="H15" s="13">
        <v>1344658</v>
      </c>
      <c r="I15" s="40">
        <f t="shared" si="12"/>
        <v>3.6219746058976217E-2</v>
      </c>
      <c r="J15" s="13">
        <v>893727</v>
      </c>
      <c r="K15" s="40">
        <f t="shared" si="13"/>
        <v>2.9078419404611439E-2</v>
      </c>
      <c r="L15" s="13">
        <f ca="1">'13年1-9支出明细'!I10/9*12</f>
        <v>235093.33333333331</v>
      </c>
      <c r="M15" s="13">
        <v>15000</v>
      </c>
      <c r="N15" s="43">
        <f t="shared" si="14"/>
        <v>3.5214804917530207E-2</v>
      </c>
      <c r="O15" s="13">
        <f ca="1">'13年1-9支出明细'!K10/9*12</f>
        <v>0</v>
      </c>
      <c r="P15" s="43">
        <f t="shared" si="15"/>
        <v>8.2136678078776892E-3</v>
      </c>
      <c r="Q15" s="13">
        <f ca="1">'13年1-9支出明细'!L10/9*12</f>
        <v>0</v>
      </c>
      <c r="R15" s="43">
        <f t="shared" si="16"/>
        <v>0</v>
      </c>
      <c r="S15" s="13">
        <f ca="1">'13年1-9支出明细'!M10/9*12</f>
        <v>0</v>
      </c>
      <c r="T15" s="43">
        <f t="shared" si="17"/>
        <v>0</v>
      </c>
      <c r="U15" s="13">
        <f ca="1">'13年1-9支出明细'!N10/9*12</f>
        <v>0</v>
      </c>
      <c r="V15" s="43">
        <f t="shared" si="18"/>
        <v>0</v>
      </c>
      <c r="W15" s="13">
        <f ca="1">'13年1-9支出明细'!O10/9*12</f>
        <v>0</v>
      </c>
      <c r="X15" s="43">
        <f t="shared" si="19"/>
        <v>0</v>
      </c>
      <c r="Y15" s="13">
        <f ca="1">'13年1-9支出明细'!P10/9*12</f>
        <v>0</v>
      </c>
      <c r="Z15" s="43">
        <f t="shared" si="20"/>
        <v>0</v>
      </c>
      <c r="AA15" s="13">
        <f ca="1">'13年1-9支出明细'!Q10/9*12</f>
        <v>0</v>
      </c>
      <c r="AB15" s="43">
        <f t="shared" si="21"/>
        <v>0</v>
      </c>
      <c r="AC15" s="13">
        <f ca="1">'13年1-9支出明细'!R10/9*12</f>
        <v>0</v>
      </c>
      <c r="AD15" s="43">
        <f t="shared" si="22"/>
        <v>0</v>
      </c>
      <c r="AE15" s="13">
        <f ca="1">'13年1-9支出明细'!S10/9*12</f>
        <v>20000</v>
      </c>
      <c r="AF15" s="43">
        <f t="shared" si="23"/>
        <v>4.0294098566618034E-3</v>
      </c>
      <c r="AG15" s="12">
        <f t="shared" si="75"/>
        <v>795891.7699999999</v>
      </c>
      <c r="AH15" s="43">
        <f t="shared" si="24"/>
        <v>7.6238625845962494E-3</v>
      </c>
      <c r="AI15" s="13">
        <f ca="1">'13年1-9支出明细'!U10/9*12</f>
        <v>0</v>
      </c>
      <c r="AJ15" s="43">
        <f t="shared" si="25"/>
        <v>0</v>
      </c>
      <c r="AK15" s="13">
        <f ca="1">'13年1-9支出明细'!V10/9*12</f>
        <v>9517.7199999999993</v>
      </c>
      <c r="AL15" s="43">
        <f t="shared" si="26"/>
        <v>9.7641675899708638E-2</v>
      </c>
      <c r="AM15" s="13">
        <f ca="1">'13年1-9支出明细'!W10/9*12</f>
        <v>0</v>
      </c>
      <c r="AN15" s="43">
        <f t="shared" si="27"/>
        <v>0</v>
      </c>
      <c r="AO15" s="13">
        <f ca="1">'13年1-9支出明细'!X10/9*12</f>
        <v>1717.3333333333335</v>
      </c>
      <c r="AP15" s="43">
        <f t="shared" si="28"/>
        <v>2.5265147225681855E-3</v>
      </c>
      <c r="AQ15" s="13">
        <f ca="1">'13年1-9支出明细'!Y10/9*12</f>
        <v>19160.73333333333</v>
      </c>
      <c r="AR15" s="43">
        <f t="shared" si="29"/>
        <v>9.4784200037689292E-3</v>
      </c>
      <c r="AS15" s="13">
        <f ca="1">'13年1-9支出明细'!Z10/9*12</f>
        <v>735860.29333333333</v>
      </c>
      <c r="AT15" s="13">
        <f ca="1">Sheet2!EP9+Sheet2!V9</f>
        <v>29635.69</v>
      </c>
      <c r="AU15" s="43">
        <f t="shared" si="30"/>
        <v>8.3204973486474629E-3</v>
      </c>
      <c r="AV15" s="13">
        <f ca="1">'13年1-9支出明细'!AB10/9*12</f>
        <v>24424.600000000002</v>
      </c>
      <c r="AW15" s="43">
        <f t="shared" si="31"/>
        <v>5.3885223939112567E-3</v>
      </c>
      <c r="AX15" s="13">
        <f ca="1">'13年1-9支出明细'!AC10/9*12</f>
        <v>15091.666666666668</v>
      </c>
      <c r="AY15" s="43">
        <f t="shared" si="32"/>
        <v>1.3454627276185644E-2</v>
      </c>
      <c r="AZ15" s="12">
        <f t="shared" si="79"/>
        <v>9991.0933333333342</v>
      </c>
      <c r="BA15" s="43">
        <f t="shared" si="33"/>
        <v>3.7358028615990379E-5</v>
      </c>
      <c r="BB15" s="13">
        <f ca="1">'13年1-9支出明细'!AE10/9*12</f>
        <v>9991.0933333333342</v>
      </c>
      <c r="BC15" s="43">
        <f t="shared" si="34"/>
        <v>4.3245822611376549E-5</v>
      </c>
      <c r="BD15" s="13">
        <f ca="1">'13年1-9支出明细'!AF10/9*12</f>
        <v>0</v>
      </c>
      <c r="BE15" s="13">
        <f ca="1">Sheet2!BP9+Sheet2!ET9</f>
        <v>0</v>
      </c>
      <c r="BF15" s="43">
        <f t="shared" si="35"/>
        <v>0</v>
      </c>
      <c r="BG15" s="12">
        <f t="shared" si="78"/>
        <v>73583.733333333323</v>
      </c>
      <c r="BH15" s="43">
        <f t="shared" si="36"/>
        <v>7.5821714256148838E-4</v>
      </c>
      <c r="BI15" s="13">
        <f ca="1">'13年1-9支出明细'!AI10/9*12</f>
        <v>0</v>
      </c>
      <c r="BJ15" s="43">
        <f t="shared" si="37"/>
        <v>0</v>
      </c>
      <c r="BK15" s="13">
        <f ca="1">'13年1-9支出明细'!AJ10/9*12</f>
        <v>0</v>
      </c>
      <c r="BL15" s="43">
        <f t="shared" si="38"/>
        <v>0</v>
      </c>
      <c r="BM15" s="13">
        <f ca="1">'13年1-9支出明细'!AK10/9*12</f>
        <v>0</v>
      </c>
      <c r="BN15" s="43">
        <f t="shared" si="39"/>
        <v>0</v>
      </c>
      <c r="BO15" s="13">
        <f ca="1">'13年1-9支出明细'!AL10/9*12</f>
        <v>0</v>
      </c>
      <c r="BP15" s="43">
        <f t="shared" si="40"/>
        <v>0</v>
      </c>
      <c r="BQ15" s="13">
        <f ca="1">'13年1-9支出明细'!AM10/9*12</f>
        <v>0</v>
      </c>
      <c r="BR15" s="43">
        <f t="shared" si="41"/>
        <v>0</v>
      </c>
      <c r="BS15" s="13">
        <f ca="1">'13年1-9支出明细'!AN10/9*12</f>
        <v>0</v>
      </c>
      <c r="BT15" s="13">
        <f ca="1">Sheet2!DG9+Sheet2!AD9</f>
        <v>0</v>
      </c>
      <c r="BU15" s="43">
        <f t="shared" si="42"/>
        <v>0</v>
      </c>
      <c r="BV15" s="13">
        <f ca="1">'13年1-9支出明细'!AP10/9*12</f>
        <v>0</v>
      </c>
      <c r="BW15" s="43">
        <f t="shared" si="43"/>
        <v>0</v>
      </c>
      <c r="BX15" s="13">
        <f ca="1">'13年1-9支出明细'!AQ10/9*12</f>
        <v>0</v>
      </c>
      <c r="BY15" s="43">
        <f t="shared" si="44"/>
        <v>0</v>
      </c>
      <c r="BZ15" s="13">
        <f ca="1">'13年1-9支出明细'!AR10/9*12</f>
        <v>0</v>
      </c>
      <c r="CA15" s="13">
        <f ca="1">Sheet2!DK9+Sheet2!AH9</f>
        <v>0</v>
      </c>
      <c r="CB15" s="43">
        <f t="shared" si="45"/>
        <v>0</v>
      </c>
      <c r="CC15" s="13">
        <f ca="1">'13年1-9支出明细'!AT10/9*12</f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43">
        <f t="shared" si="47"/>
        <v>0</v>
      </c>
      <c r="CL15" s="13">
        <f ca="1">'13年1-9支出明细'!BB10/9*12</f>
        <v>284</v>
      </c>
      <c r="CM15" s="43">
        <f t="shared" si="48"/>
        <v>1.255438761111812E-4</v>
      </c>
      <c r="CN15" s="13">
        <f ca="1">'13年1-9支出明细'!BC10/9*12</f>
        <v>0</v>
      </c>
      <c r="CO15" s="43">
        <f t="shared" si="49"/>
        <v>0</v>
      </c>
      <c r="CP15" s="13">
        <f ca="1">'13年1-9支出明细'!BD10/9*12</f>
        <v>0</v>
      </c>
      <c r="CQ15" s="43">
        <f t="shared" si="50"/>
        <v>0</v>
      </c>
      <c r="CR15" s="13">
        <f ca="1">'13年1-9支出明细'!BE10/9*12</f>
        <v>0</v>
      </c>
      <c r="CS15" s="13">
        <v>0</v>
      </c>
      <c r="CT15" s="43">
        <f t="shared" si="51"/>
        <v>0</v>
      </c>
      <c r="CU15" s="13">
        <f ca="1">'13年1-9支出明细'!BG10/9*12</f>
        <v>0</v>
      </c>
      <c r="CV15" s="43">
        <f t="shared" si="52"/>
        <v>0</v>
      </c>
      <c r="CW15" s="13">
        <f ca="1">'13年1-9支出明细'!BH10/9*12</f>
        <v>0</v>
      </c>
      <c r="CX15" s="43">
        <f t="shared" si="53"/>
        <v>0</v>
      </c>
      <c r="CY15" s="13">
        <f ca="1">'13年1-9支出明细'!BI10/9*12</f>
        <v>1133.3333333333333</v>
      </c>
      <c r="CZ15" s="43">
        <f t="shared" si="54"/>
        <v>9.4545135013233549E-4</v>
      </c>
      <c r="DA15" s="13">
        <f ca="1">'13年1-9支出明细'!BJ10/9*12</f>
        <v>0</v>
      </c>
      <c r="DB15" s="43">
        <f t="shared" si="55"/>
        <v>0</v>
      </c>
      <c r="DC15" s="13">
        <f ca="1">'13年1-9支出明细'!BK10/9*12</f>
        <v>0</v>
      </c>
      <c r="DD15" s="43">
        <f t="shared" si="56"/>
        <v>0</v>
      </c>
      <c r="DE15" s="13">
        <f ca="1">'13年1-9支出明细'!BL10/9*12</f>
        <v>0</v>
      </c>
      <c r="DF15" s="43">
        <f t="shared" si="57"/>
        <v>0</v>
      </c>
      <c r="DG15" s="13">
        <f ca="1">'13年1-9支出明细'!BM10/9*12</f>
        <v>0</v>
      </c>
      <c r="DH15" s="43">
        <f t="shared" si="58"/>
        <v>0</v>
      </c>
      <c r="DI15" s="13">
        <f ca="1">'13年1-9支出明细'!BN10/9*12</f>
        <v>72166.399999999994</v>
      </c>
      <c r="DJ15" s="13">
        <f ca="1">Sheet2!EX9+Sheet2!BF9</f>
        <v>0</v>
      </c>
      <c r="DK15" s="43">
        <f t="shared" si="59"/>
        <v>5.5206609395398953E-2</v>
      </c>
      <c r="DL15" s="13">
        <f ca="1">'13年1-9支出明细'!BP10/9*12</f>
        <v>0</v>
      </c>
      <c r="DM15" s="43">
        <f t="shared" si="60"/>
        <v>0</v>
      </c>
      <c r="DN15" s="13">
        <f ca="1">'13年1-9支出明细'!BQ10/9*12</f>
        <v>0</v>
      </c>
      <c r="DO15" s="43">
        <f t="shared" si="61"/>
        <v>0</v>
      </c>
      <c r="DP15" s="13">
        <f ca="1">'13年1-9支出明细'!BR10/9*12</f>
        <v>0</v>
      </c>
      <c r="DQ15" s="13">
        <v>0</v>
      </c>
      <c r="DR15" s="43"/>
      <c r="DS15" s="13">
        <f ca="1">'13年1-9支出明细'!BT10/9*12</f>
        <v>0</v>
      </c>
      <c r="DT15" s="43">
        <f t="shared" si="63"/>
        <v>0</v>
      </c>
      <c r="DU15" s="12">
        <f ca="1">'13年1-9支出明细'!BU10/9*12</f>
        <v>110463.25333333333</v>
      </c>
      <c r="DV15" s="43">
        <f t="shared" si="64"/>
        <v>3.8179095897791864E-3</v>
      </c>
      <c r="DW15" s="12">
        <f ca="1">'13年1-9支出明细'!BV10/9*12</f>
        <v>0</v>
      </c>
      <c r="DX15" s="43">
        <f t="shared" si="65"/>
        <v>0</v>
      </c>
      <c r="DY15" s="12">
        <f ca="1">'13年1-9支出明细'!BW10/9*12</f>
        <v>0</v>
      </c>
      <c r="DZ15" s="43">
        <f t="shared" si="66"/>
        <v>0</v>
      </c>
      <c r="EA15" s="12">
        <f ca="1">'13年1-9支出明细'!BX10/9*12</f>
        <v>0</v>
      </c>
      <c r="EB15" s="43">
        <f t="shared" si="67"/>
        <v>0</v>
      </c>
      <c r="EC15" s="27">
        <f t="shared" si="76"/>
        <v>0</v>
      </c>
      <c r="ED15" s="43">
        <f t="shared" si="68"/>
        <v>0</v>
      </c>
      <c r="EE15" s="13">
        <f ca="1">'13年1-9支出明细'!BZ10/9*12</f>
        <v>0</v>
      </c>
      <c r="EF15" s="43">
        <f t="shared" si="69"/>
        <v>0</v>
      </c>
      <c r="EG15" s="13">
        <f ca="1">'13年1-9支出明细'!CA10/9*12</f>
        <v>0</v>
      </c>
      <c r="EH15" s="43">
        <f t="shared" si="70"/>
        <v>0</v>
      </c>
      <c r="EI15" s="13">
        <f ca="1">'13年1-9支出明细'!CB10/9*12</f>
        <v>0</v>
      </c>
      <c r="EJ15" s="40"/>
      <c r="EK15" s="13">
        <f ca="1">'13年1-9支出明细'!CC10/9*12</f>
        <v>0</v>
      </c>
      <c r="EL15" s="43">
        <f t="shared" si="71"/>
        <v>0</v>
      </c>
      <c r="EM15" s="13">
        <f ca="1">'13年1-9支出明细'!CD10/9*12</f>
        <v>0</v>
      </c>
      <c r="EN15" s="45">
        <f t="shared" si="72"/>
        <v>0</v>
      </c>
    </row>
    <row r="16" spans="1:144">
      <c r="A16" s="18">
        <v>107</v>
      </c>
      <c r="B16" s="3" t="s">
        <v>491</v>
      </c>
      <c r="C16" s="3" t="s">
        <v>305</v>
      </c>
      <c r="D16" s="12">
        <f t="shared" si="73"/>
        <v>5293989.3766666669</v>
      </c>
      <c r="E16" s="12">
        <f t="shared" si="74"/>
        <v>2260957.7333333334</v>
      </c>
      <c r="F16" s="13">
        <v>843432</v>
      </c>
      <c r="G16" s="40">
        <f t="shared" si="77"/>
        <v>1.2348906596613512E-2</v>
      </c>
      <c r="H16" s="13">
        <v>913708</v>
      </c>
      <c r="I16" s="40">
        <f t="shared" si="12"/>
        <v>2.4611664625544222E-2</v>
      </c>
      <c r="J16" s="13">
        <v>379544.4</v>
      </c>
      <c r="K16" s="40">
        <f t="shared" si="13"/>
        <v>1.2348906596613514E-2</v>
      </c>
      <c r="L16" s="13">
        <f ca="1">'13年1-9支出明细'!I11/9*12</f>
        <v>121733.33333333334</v>
      </c>
      <c r="M16" s="13">
        <v>1905</v>
      </c>
      <c r="N16" s="43">
        <f t="shared" si="14"/>
        <v>1.8234526366665768E-2</v>
      </c>
      <c r="O16" s="13">
        <f ca="1">'13年1-9支出明细'!K11/9*12</f>
        <v>2540</v>
      </c>
      <c r="P16" s="43">
        <f t="shared" si="15"/>
        <v>7.9501459119692679E-3</v>
      </c>
      <c r="Q16" s="13">
        <f ca="1">'13年1-9支出明细'!L11/9*12</f>
        <v>0</v>
      </c>
      <c r="R16" s="43">
        <f t="shared" si="16"/>
        <v>0</v>
      </c>
      <c r="S16" s="13">
        <f ca="1">'13年1-9支出明细'!M11/9*12</f>
        <v>0</v>
      </c>
      <c r="T16" s="43">
        <f t="shared" si="17"/>
        <v>0</v>
      </c>
      <c r="U16" s="13">
        <f ca="1">'13年1-9支出明细'!N11/9*12</f>
        <v>0</v>
      </c>
      <c r="V16" s="43">
        <f t="shared" si="18"/>
        <v>0</v>
      </c>
      <c r="W16" s="13">
        <f ca="1">'13年1-9支出明细'!O11/9*12</f>
        <v>0</v>
      </c>
      <c r="X16" s="43">
        <f t="shared" si="19"/>
        <v>0</v>
      </c>
      <c r="Y16" s="13">
        <f ca="1">'13年1-9支出明细'!P11/9*12</f>
        <v>0</v>
      </c>
      <c r="Z16" s="43">
        <f t="shared" si="20"/>
        <v>0</v>
      </c>
      <c r="AA16" s="13">
        <f ca="1">'13年1-9支出明细'!Q11/9*12</f>
        <v>0</v>
      </c>
      <c r="AB16" s="43">
        <f t="shared" si="21"/>
        <v>0</v>
      </c>
      <c r="AC16" s="13">
        <f ca="1">'13年1-9支出明细'!R11/9*12</f>
        <v>0</v>
      </c>
      <c r="AD16" s="43">
        <f t="shared" si="22"/>
        <v>0</v>
      </c>
      <c r="AE16" s="13">
        <f ca="1">'13年1-9支出明细'!S11/9*12</f>
        <v>0</v>
      </c>
      <c r="AF16" s="43">
        <f t="shared" si="23"/>
        <v>0</v>
      </c>
      <c r="AG16" s="12">
        <f t="shared" si="75"/>
        <v>2850915.2966666669</v>
      </c>
      <c r="AH16" s="43">
        <f t="shared" si="24"/>
        <v>2.7308972502768963E-2</v>
      </c>
      <c r="AI16" s="13">
        <f ca="1">'13年1-9支出明细'!U11/9*12</f>
        <v>0</v>
      </c>
      <c r="AJ16" s="43">
        <f t="shared" si="25"/>
        <v>0</v>
      </c>
      <c r="AK16" s="13">
        <f ca="1">'13年1-9支出明细'!V11/9*12</f>
        <v>959.58666666666682</v>
      </c>
      <c r="AL16" s="43">
        <f t="shared" si="26"/>
        <v>9.844337751514904E-3</v>
      </c>
      <c r="AM16" s="13">
        <f ca="1">'13年1-9支出明细'!W11/9*12</f>
        <v>0</v>
      </c>
      <c r="AN16" s="43">
        <f t="shared" si="27"/>
        <v>0</v>
      </c>
      <c r="AO16" s="13">
        <f ca="1">'13年1-9支出明细'!X11/9*12</f>
        <v>5754.6666666666661</v>
      </c>
      <c r="AP16" s="43">
        <f t="shared" si="28"/>
        <v>8.4661782163076744E-3</v>
      </c>
      <c r="AQ16" s="13">
        <f ca="1">'13年1-9支出明细'!Y11/9*12</f>
        <v>242132.26666666666</v>
      </c>
      <c r="AR16" s="43">
        <f t="shared" si="29"/>
        <v>0.11977784357233612</v>
      </c>
      <c r="AS16" s="13">
        <f ca="1">'13年1-9支出明细'!Z11/9*12</f>
        <v>2583302.6266666669</v>
      </c>
      <c r="AT16" s="13">
        <f ca="1">Sheet2!EP10+Sheet2!V10</f>
        <v>18766.150000000001</v>
      </c>
      <c r="AU16" s="43">
        <f t="shared" si="30"/>
        <v>2.9209841665145283E-2</v>
      </c>
      <c r="AV16" s="13">
        <f ca="1">'13年1-9支出明细'!AB11/9*12</f>
        <v>14315.306666666669</v>
      </c>
      <c r="AW16" s="43">
        <f t="shared" si="31"/>
        <v>3.1582236986087975E-3</v>
      </c>
      <c r="AX16" s="13">
        <f ca="1">'13年1-9支出明细'!AC11/9*12</f>
        <v>10706.306666666667</v>
      </c>
      <c r="AY16" s="43">
        <f t="shared" si="32"/>
        <v>9.5449607313887273E-3</v>
      </c>
      <c r="AZ16" s="12">
        <f t="shared" si="79"/>
        <v>9536.1333333333332</v>
      </c>
      <c r="BA16" s="43">
        <f t="shared" si="33"/>
        <v>3.565687258310399E-5</v>
      </c>
      <c r="BB16" s="13">
        <f ca="1">'13年1-9支出明细'!AE11/9*12</f>
        <v>9536.1333333333332</v>
      </c>
      <c r="BC16" s="43">
        <f t="shared" si="34"/>
        <v>4.1276556706349947E-5</v>
      </c>
      <c r="BD16" s="13">
        <f ca="1">'13年1-9支出明细'!AF11/9*12</f>
        <v>0</v>
      </c>
      <c r="BE16" s="13">
        <f ca="1">Sheet2!BP10+Sheet2!ET10</f>
        <v>0</v>
      </c>
      <c r="BF16" s="43">
        <f t="shared" si="35"/>
        <v>0</v>
      </c>
      <c r="BG16" s="12">
        <f t="shared" si="78"/>
        <v>79456</v>
      </c>
      <c r="BH16" s="43">
        <f t="shared" si="36"/>
        <v>8.1872580460761661E-4</v>
      </c>
      <c r="BI16" s="13">
        <f ca="1">'13年1-9支出明细'!AI11/9*12</f>
        <v>0</v>
      </c>
      <c r="BJ16" s="43">
        <f t="shared" si="37"/>
        <v>0</v>
      </c>
      <c r="BK16" s="13">
        <f ca="1">'13年1-9支出明细'!AJ11/9*12</f>
        <v>0</v>
      </c>
      <c r="BL16" s="43">
        <f t="shared" si="38"/>
        <v>0</v>
      </c>
      <c r="BM16" s="13">
        <f ca="1">'13年1-9支出明细'!AK11/9*12</f>
        <v>0</v>
      </c>
      <c r="BN16" s="43">
        <f t="shared" si="39"/>
        <v>0</v>
      </c>
      <c r="BO16" s="13">
        <f ca="1">'13年1-9支出明细'!AL11/9*12</f>
        <v>0</v>
      </c>
      <c r="BP16" s="43">
        <f t="shared" si="40"/>
        <v>0</v>
      </c>
      <c r="BQ16" s="13">
        <f ca="1">'13年1-9支出明细'!AM11/9*12</f>
        <v>0</v>
      </c>
      <c r="BR16" s="43">
        <f t="shared" si="41"/>
        <v>0</v>
      </c>
      <c r="BS16" s="13">
        <f ca="1">'13年1-9支出明细'!AN11/9*12</f>
        <v>0</v>
      </c>
      <c r="BT16" s="13">
        <f ca="1">Sheet2!DG10+Sheet2!AD10</f>
        <v>0</v>
      </c>
      <c r="BU16" s="43">
        <f t="shared" si="42"/>
        <v>0</v>
      </c>
      <c r="BV16" s="13">
        <f ca="1">'13年1-9支出明细'!AP11/9*12</f>
        <v>0</v>
      </c>
      <c r="BW16" s="43">
        <f t="shared" si="43"/>
        <v>0</v>
      </c>
      <c r="BX16" s="13">
        <f ca="1">'13年1-9支出明细'!AQ11/9*12</f>
        <v>0</v>
      </c>
      <c r="BY16" s="43">
        <f t="shared" si="44"/>
        <v>0</v>
      </c>
      <c r="BZ16" s="13">
        <f ca="1">'13年1-9支出明细'!AR11/9*12</f>
        <v>0</v>
      </c>
      <c r="CA16" s="13">
        <f ca="1">Sheet2!DK10+Sheet2!AH10</f>
        <v>0</v>
      </c>
      <c r="CB16" s="43">
        <f t="shared" si="45"/>
        <v>0</v>
      </c>
      <c r="CC16" s="13">
        <f ca="1">'13年1-9支出明细'!AT11/9*12</f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43">
        <f t="shared" si="47"/>
        <v>0</v>
      </c>
      <c r="CL16" s="13">
        <f ca="1">'13年1-9支出明细'!BB11/9*12</f>
        <v>4933.333333333333</v>
      </c>
      <c r="CM16" s="43">
        <f t="shared" si="48"/>
        <v>2.18080911554634E-3</v>
      </c>
      <c r="CN16" s="13">
        <f ca="1">'13年1-9支出明细'!BC11/9*12</f>
        <v>0</v>
      </c>
      <c r="CO16" s="43">
        <f t="shared" si="49"/>
        <v>0</v>
      </c>
      <c r="CP16" s="13">
        <f ca="1">'13年1-9支出明细'!BD11/9*12</f>
        <v>0</v>
      </c>
      <c r="CQ16" s="43">
        <f t="shared" si="50"/>
        <v>0</v>
      </c>
      <c r="CR16" s="13">
        <f ca="1">'13年1-9支出明细'!BE11/9*12</f>
        <v>0</v>
      </c>
      <c r="CS16" s="13">
        <v>0</v>
      </c>
      <c r="CT16" s="43">
        <f t="shared" si="51"/>
        <v>0</v>
      </c>
      <c r="CU16" s="13">
        <f ca="1">'13年1-9支出明细'!BG11/9*12</f>
        <v>11866.666666666668</v>
      </c>
      <c r="CV16" s="43">
        <f t="shared" si="52"/>
        <v>6.2830921284857039E-2</v>
      </c>
      <c r="CW16" s="13">
        <f ca="1">'13年1-9支出明细'!BH11/9*12</f>
        <v>0</v>
      </c>
      <c r="CX16" s="43">
        <f t="shared" si="53"/>
        <v>0</v>
      </c>
      <c r="CY16" s="13">
        <f ca="1">'13年1-9支出明细'!BI11/9*12</f>
        <v>8773.3333333333321</v>
      </c>
      <c r="CZ16" s="43">
        <f t="shared" si="54"/>
        <v>7.318905745730314E-3</v>
      </c>
      <c r="DA16" s="13">
        <f ca="1">'13年1-9支出明细'!BJ11/9*12</f>
        <v>0</v>
      </c>
      <c r="DB16" s="43">
        <f t="shared" si="55"/>
        <v>0</v>
      </c>
      <c r="DC16" s="13">
        <f ca="1">'13年1-9支出明细'!BK11/9*12</f>
        <v>13191.733333333334</v>
      </c>
      <c r="DD16" s="43">
        <f t="shared" si="56"/>
        <v>7.1884608557725403E-3</v>
      </c>
      <c r="DE16" s="13">
        <f ca="1">'13年1-9支出明细'!BL11/9*12</f>
        <v>0</v>
      </c>
      <c r="DF16" s="43">
        <f t="shared" si="57"/>
        <v>0</v>
      </c>
      <c r="DG16" s="13">
        <f ca="1">'13年1-9支出明细'!BM11/9*12</f>
        <v>0</v>
      </c>
      <c r="DH16" s="43">
        <f t="shared" si="58"/>
        <v>0</v>
      </c>
      <c r="DI16" s="13">
        <f ca="1">'13年1-9支出明细'!BN11/9*12</f>
        <v>39410.933333333334</v>
      </c>
      <c r="DJ16" s="13">
        <f ca="1">Sheet2!EX10+Sheet2!BF10</f>
        <v>0</v>
      </c>
      <c r="DK16" s="43">
        <f t="shared" si="59"/>
        <v>3.0148989037023351E-2</v>
      </c>
      <c r="DL16" s="13">
        <f ca="1">'13年1-9支出明细'!BP11/9*12</f>
        <v>0</v>
      </c>
      <c r="DM16" s="43">
        <f t="shared" si="60"/>
        <v>0</v>
      </c>
      <c r="DN16" s="13">
        <f ca="1">'13年1-9支出明细'!BQ11/9*12</f>
        <v>1280</v>
      </c>
      <c r="DO16" s="43">
        <f t="shared" si="61"/>
        <v>8.6359281598726197E-3</v>
      </c>
      <c r="DP16" s="13">
        <f ca="1">'13年1-9支出明细'!BR11/9*12</f>
        <v>0</v>
      </c>
      <c r="DQ16" s="13">
        <v>0</v>
      </c>
      <c r="DR16" s="43"/>
      <c r="DS16" s="13">
        <f ca="1">'13年1-9支出明细'!BT11/9*12</f>
        <v>0</v>
      </c>
      <c r="DT16" s="43">
        <f t="shared" si="63"/>
        <v>0</v>
      </c>
      <c r="DU16" s="12">
        <f ca="1">'13年1-9支出明细'!BU11/9*12</f>
        <v>91551.493333333332</v>
      </c>
      <c r="DV16" s="43">
        <f t="shared" si="64"/>
        <v>3.1642678792121273E-3</v>
      </c>
      <c r="DW16" s="12">
        <f ca="1">'13年1-9支出明细'!BV11/9*12</f>
        <v>0</v>
      </c>
      <c r="DX16" s="43">
        <f t="shared" si="65"/>
        <v>0</v>
      </c>
      <c r="DY16" s="12">
        <f ca="1">'13年1-9支出明细'!BW11/9*12</f>
        <v>0</v>
      </c>
      <c r="DZ16" s="43">
        <f t="shared" si="66"/>
        <v>0</v>
      </c>
      <c r="EA16" s="12">
        <f ca="1">'13年1-9支出明细'!BX11/9*12</f>
        <v>0</v>
      </c>
      <c r="EB16" s="43">
        <f t="shared" si="67"/>
        <v>0</v>
      </c>
      <c r="EC16" s="27">
        <f t="shared" si="76"/>
        <v>1572.72</v>
      </c>
      <c r="ED16" s="43">
        <f t="shared" si="68"/>
        <v>9.5664567200031629E-4</v>
      </c>
      <c r="EE16" s="13">
        <f ca="1">'13年1-9支出明细'!BZ11/9*12</f>
        <v>0</v>
      </c>
      <c r="EF16" s="43">
        <f t="shared" si="69"/>
        <v>0</v>
      </c>
      <c r="EG16" s="13">
        <f ca="1">'13年1-9支出明细'!CA11/9*12</f>
        <v>0</v>
      </c>
      <c r="EH16" s="43">
        <f t="shared" si="70"/>
        <v>0</v>
      </c>
      <c r="EI16" s="13">
        <f ca="1">'13年1-9支出明细'!CB11/9*12</f>
        <v>0</v>
      </c>
      <c r="EJ16" s="40"/>
      <c r="EK16" s="13">
        <f ca="1">'13年1-9支出明细'!CC11/9*12</f>
        <v>0</v>
      </c>
      <c r="EL16" s="43">
        <f t="shared" si="71"/>
        <v>0</v>
      </c>
      <c r="EM16" s="13">
        <f ca="1">'13年1-9支出明细'!CD11/9*12</f>
        <v>1572.72</v>
      </c>
      <c r="EN16" s="45">
        <f t="shared" si="72"/>
        <v>7.6003242609136669E-3</v>
      </c>
    </row>
    <row r="17" spans="1:144">
      <c r="A17" s="18">
        <v>108</v>
      </c>
      <c r="B17" s="3" t="s">
        <v>492</v>
      </c>
      <c r="C17" s="3" t="s">
        <v>306</v>
      </c>
      <c r="D17" s="12">
        <f t="shared" si="73"/>
        <v>6490858.2566666678</v>
      </c>
      <c r="E17" s="12">
        <f t="shared" si="74"/>
        <v>2637356.9333333336</v>
      </c>
      <c r="F17" s="13">
        <v>1298208</v>
      </c>
      <c r="G17" s="40">
        <f t="shared" si="77"/>
        <v>1.9007399926699999E-2</v>
      </c>
      <c r="H17" s="13">
        <v>657954</v>
      </c>
      <c r="I17" s="40">
        <f t="shared" si="12"/>
        <v>1.7722667621423171E-2</v>
      </c>
      <c r="J17" s="13">
        <v>584193.6</v>
      </c>
      <c r="K17" s="40">
        <f t="shared" si="13"/>
        <v>1.9007399926700003E-2</v>
      </c>
      <c r="L17" s="13">
        <f ca="1">'13年1-9支出明细'!I12/9*12</f>
        <v>96480</v>
      </c>
      <c r="M17" s="13">
        <v>0</v>
      </c>
      <c r="N17" s="43">
        <f t="shared" si="14"/>
        <v>1.4451810820284064E-2</v>
      </c>
      <c r="O17" s="13">
        <f ca="1">'13年1-9支出明细'!K12/9*12</f>
        <v>0</v>
      </c>
      <c r="P17" s="43">
        <f t="shared" si="15"/>
        <v>9.7475205488421687E-3</v>
      </c>
      <c r="Q17" s="13">
        <f ca="1">'13年1-9支出明细'!L12/9*12</f>
        <v>0</v>
      </c>
      <c r="R17" s="43">
        <f t="shared" si="16"/>
        <v>0</v>
      </c>
      <c r="S17" s="13">
        <f ca="1">'13年1-9支出明细'!M12/9*12</f>
        <v>0</v>
      </c>
      <c r="T17" s="43">
        <f t="shared" si="17"/>
        <v>0</v>
      </c>
      <c r="U17" s="13">
        <f ca="1">'13年1-9支出明细'!N12/9*12</f>
        <v>0</v>
      </c>
      <c r="V17" s="43">
        <f t="shared" si="18"/>
        <v>0</v>
      </c>
      <c r="W17" s="13">
        <f ca="1">'13年1-9支出明细'!O12/9*12</f>
        <v>521.33333333333326</v>
      </c>
      <c r="X17" s="43">
        <f t="shared" si="19"/>
        <v>9.0208980292452419E-4</v>
      </c>
      <c r="Y17" s="13">
        <f ca="1">'13年1-9支出明细'!P12/9*12</f>
        <v>521.33333333333326</v>
      </c>
      <c r="Z17" s="43">
        <f t="shared" si="20"/>
        <v>8.8102748986029739E-2</v>
      </c>
      <c r="AA17" s="13">
        <f ca="1">'13年1-9支出明细'!Q12/9*12</f>
        <v>0</v>
      </c>
      <c r="AB17" s="43">
        <f t="shared" si="21"/>
        <v>0</v>
      </c>
      <c r="AC17" s="13">
        <f ca="1">'13年1-9支出明细'!R12/9*12</f>
        <v>0</v>
      </c>
      <c r="AD17" s="43">
        <f t="shared" si="22"/>
        <v>0</v>
      </c>
      <c r="AE17" s="13">
        <f ca="1">'13年1-9支出明细'!S12/9*12</f>
        <v>0</v>
      </c>
      <c r="AF17" s="43">
        <f t="shared" si="23"/>
        <v>0</v>
      </c>
      <c r="AG17" s="12">
        <f t="shared" si="75"/>
        <v>3610751.7633333332</v>
      </c>
      <c r="AH17" s="43">
        <f t="shared" si="24"/>
        <v>3.458746064272273E-2</v>
      </c>
      <c r="AI17" s="13">
        <f ca="1">'13年1-9支出明细'!U12/9*12</f>
        <v>0</v>
      </c>
      <c r="AJ17" s="43">
        <f t="shared" si="25"/>
        <v>0</v>
      </c>
      <c r="AK17" s="13">
        <f ca="1">'13年1-9支出明细'!V12/9*12</f>
        <v>79.88</v>
      </c>
      <c r="AL17" s="43">
        <f t="shared" si="26"/>
        <v>8.1948377036398698E-4</v>
      </c>
      <c r="AM17" s="13">
        <f ca="1">'13年1-9支出明细'!W12/9*12</f>
        <v>0</v>
      </c>
      <c r="AN17" s="43">
        <f t="shared" si="27"/>
        <v>0</v>
      </c>
      <c r="AO17" s="13">
        <f ca="1">'13年1-9支出明细'!X12/9*12</f>
        <v>4797.333333333333</v>
      </c>
      <c r="AP17" s="43">
        <f t="shared" si="28"/>
        <v>7.0577639532611253E-3</v>
      </c>
      <c r="AQ17" s="13">
        <f ca="1">'13年1-9支出明细'!Y12/9*12</f>
        <v>80980.319999999992</v>
      </c>
      <c r="AR17" s="43">
        <f t="shared" si="29"/>
        <v>4.0059295834168271E-2</v>
      </c>
      <c r="AS17" s="13">
        <f ca="1">'13年1-9支出明细'!Z12/9*12</f>
        <v>3512485.44</v>
      </c>
      <c r="AT17" s="13">
        <f ca="1">Sheet2!EP11+Sheet2!V11</f>
        <v>12408.79</v>
      </c>
      <c r="AU17" s="43">
        <f t="shared" si="30"/>
        <v>3.9716269590108266E-2</v>
      </c>
      <c r="AV17" s="13">
        <f ca="1">'13年1-9支出明细'!AB12/9*12</f>
        <v>7711.666666666667</v>
      </c>
      <c r="AW17" s="43">
        <f t="shared" si="31"/>
        <v>1.7013375255976475E-3</v>
      </c>
      <c r="AX17" s="13">
        <f ca="1">'13年1-9支出明细'!AC12/9*12</f>
        <v>8833.3866666666672</v>
      </c>
      <c r="AY17" s="43">
        <f t="shared" si="32"/>
        <v>7.8752021106412752E-3</v>
      </c>
      <c r="AZ17" s="12">
        <f t="shared" si="79"/>
        <v>3673.3466666666673</v>
      </c>
      <c r="BA17" s="43">
        <f t="shared" si="33"/>
        <v>1.3735132413581652E-5</v>
      </c>
      <c r="BB17" s="13">
        <f ca="1">'13年1-9支出明细'!AE12/9*12</f>
        <v>3673.3466666666673</v>
      </c>
      <c r="BC17" s="43">
        <f t="shared" si="34"/>
        <v>1.5899851301234768E-5</v>
      </c>
      <c r="BD17" s="13">
        <f ca="1">'13年1-9支出明细'!AF12/9*12</f>
        <v>0</v>
      </c>
      <c r="BE17" s="13">
        <f ca="1">Sheet2!BP11+Sheet2!ET11</f>
        <v>0</v>
      </c>
      <c r="BF17" s="43">
        <f t="shared" si="35"/>
        <v>0</v>
      </c>
      <c r="BG17" s="12">
        <f t="shared" si="78"/>
        <v>134308.13333333333</v>
      </c>
      <c r="BH17" s="43">
        <f t="shared" si="36"/>
        <v>1.383929904962248E-3</v>
      </c>
      <c r="BI17" s="13">
        <f ca="1">'13年1-9支出明细'!AI12/9*12</f>
        <v>0</v>
      </c>
      <c r="BJ17" s="43">
        <f t="shared" si="37"/>
        <v>0</v>
      </c>
      <c r="BK17" s="13">
        <f ca="1">'13年1-9支出明细'!AJ12/9*12</f>
        <v>0</v>
      </c>
      <c r="BL17" s="43">
        <f t="shared" si="38"/>
        <v>0</v>
      </c>
      <c r="BM17" s="13">
        <f ca="1">'13年1-9支出明细'!AK12/9*12</f>
        <v>0</v>
      </c>
      <c r="BN17" s="43">
        <f t="shared" si="39"/>
        <v>0</v>
      </c>
      <c r="BO17" s="13">
        <f ca="1">'13年1-9支出明细'!AL12/9*12</f>
        <v>0</v>
      </c>
      <c r="BP17" s="43">
        <f t="shared" si="40"/>
        <v>0</v>
      </c>
      <c r="BQ17" s="13">
        <f ca="1">'13年1-9支出明细'!AM12/9*12</f>
        <v>0</v>
      </c>
      <c r="BR17" s="43">
        <f t="shared" si="41"/>
        <v>0</v>
      </c>
      <c r="BS17" s="13">
        <f ca="1">'13年1-9支出明细'!AN12/9*12</f>
        <v>0</v>
      </c>
      <c r="BT17" s="13">
        <f ca="1">Sheet2!DG11+Sheet2!AD11</f>
        <v>0</v>
      </c>
      <c r="BU17" s="43">
        <f t="shared" si="42"/>
        <v>0</v>
      </c>
      <c r="BV17" s="13">
        <f ca="1">'13年1-9支出明细'!AP12/9*12</f>
        <v>0</v>
      </c>
      <c r="BW17" s="43">
        <f t="shared" si="43"/>
        <v>0</v>
      </c>
      <c r="BX17" s="13">
        <f ca="1">'13年1-9支出明细'!AQ12/9*12</f>
        <v>0</v>
      </c>
      <c r="BY17" s="43">
        <f t="shared" si="44"/>
        <v>0</v>
      </c>
      <c r="BZ17" s="13">
        <f ca="1">'13年1-9支出明细'!AR12/9*12</f>
        <v>0</v>
      </c>
      <c r="CA17" s="13">
        <f ca="1">Sheet2!DK11+Sheet2!AH11</f>
        <v>0</v>
      </c>
      <c r="CB17" s="43">
        <f t="shared" si="45"/>
        <v>0</v>
      </c>
      <c r="CC17" s="13">
        <f ca="1">'13年1-9支出明细'!AT12/9*12</f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43">
        <f t="shared" si="47"/>
        <v>0</v>
      </c>
      <c r="CL17" s="13">
        <f ca="1">'13年1-9支出明细'!BB12/9*12</f>
        <v>21362.133333333335</v>
      </c>
      <c r="CM17" s="43">
        <f t="shared" si="48"/>
        <v>9.4432571150370927E-3</v>
      </c>
      <c r="CN17" s="13">
        <f ca="1">'13年1-9支出明细'!BC12/9*12</f>
        <v>0</v>
      </c>
      <c r="CO17" s="43">
        <f t="shared" si="49"/>
        <v>0</v>
      </c>
      <c r="CP17" s="13">
        <f ca="1">'13年1-9支出明细'!BD12/9*12</f>
        <v>0</v>
      </c>
      <c r="CQ17" s="43">
        <f t="shared" si="50"/>
        <v>0</v>
      </c>
      <c r="CR17" s="13">
        <f ca="1">'13年1-9支出明细'!BE12/9*12</f>
        <v>0</v>
      </c>
      <c r="CS17" s="13">
        <v>0</v>
      </c>
      <c r="CT17" s="43">
        <f t="shared" si="51"/>
        <v>0</v>
      </c>
      <c r="CU17" s="13">
        <f ca="1">'13年1-9支出明细'!BG12/9*12</f>
        <v>0</v>
      </c>
      <c r="CV17" s="43">
        <f t="shared" si="52"/>
        <v>0</v>
      </c>
      <c r="CW17" s="13">
        <f ca="1">'13年1-9支出明细'!BH12/9*12</f>
        <v>0</v>
      </c>
      <c r="CX17" s="43">
        <f t="shared" si="53"/>
        <v>0</v>
      </c>
      <c r="CY17" s="13">
        <f ca="1">'13年1-9支出明细'!BI12/9*12</f>
        <v>24613.333333333336</v>
      </c>
      <c r="CZ17" s="43">
        <f t="shared" si="54"/>
        <v>2.0532978733462253E-2</v>
      </c>
      <c r="DA17" s="13">
        <f ca="1">'13年1-9支出明细'!BJ12/9*12</f>
        <v>0</v>
      </c>
      <c r="DB17" s="43">
        <f t="shared" si="55"/>
        <v>0</v>
      </c>
      <c r="DC17" s="13">
        <f ca="1">'13年1-9支出明细'!BK12/9*12</f>
        <v>56218.133333333331</v>
      </c>
      <c r="DD17" s="43">
        <f t="shared" si="56"/>
        <v>3.0634476959151294E-2</v>
      </c>
      <c r="DE17" s="13">
        <f ca="1">'13年1-9支出明细'!BL12/9*12</f>
        <v>0</v>
      </c>
      <c r="DF17" s="43">
        <f t="shared" si="57"/>
        <v>0</v>
      </c>
      <c r="DG17" s="13">
        <f ca="1">'13年1-9支出明细'!BM12/9*12</f>
        <v>0</v>
      </c>
      <c r="DH17" s="43">
        <f t="shared" si="58"/>
        <v>0</v>
      </c>
      <c r="DI17" s="13">
        <f ca="1">'13年1-9支出明细'!BN12/9*12</f>
        <v>32114.533333333333</v>
      </c>
      <c r="DJ17" s="13">
        <f ca="1">Sheet2!EX11+Sheet2!BF11</f>
        <v>0</v>
      </c>
      <c r="DK17" s="43">
        <f t="shared" si="59"/>
        <v>2.4567312456334985E-2</v>
      </c>
      <c r="DL17" s="13">
        <f ca="1">'13年1-9支出明细'!BP12/9*12</f>
        <v>0</v>
      </c>
      <c r="DM17" s="43">
        <f t="shared" si="60"/>
        <v>0</v>
      </c>
      <c r="DN17" s="13">
        <f ca="1">'13年1-9支出明细'!BQ12/9*12</f>
        <v>0</v>
      </c>
      <c r="DO17" s="43">
        <f t="shared" si="61"/>
        <v>0</v>
      </c>
      <c r="DP17" s="13">
        <f ca="1">'13年1-9支出明细'!BR12/9*12</f>
        <v>0</v>
      </c>
      <c r="DQ17" s="13">
        <v>0</v>
      </c>
      <c r="DR17" s="43"/>
      <c r="DS17" s="13">
        <f ca="1">'13年1-9支出明细'!BT12/9*12</f>
        <v>0</v>
      </c>
      <c r="DT17" s="43">
        <f t="shared" si="63"/>
        <v>0</v>
      </c>
      <c r="DU17" s="12">
        <f ca="1">'13年1-9支出明细'!BU12/9*12</f>
        <v>104768.07999999999</v>
      </c>
      <c r="DV17" s="43">
        <f t="shared" si="64"/>
        <v>3.621068955191189E-3</v>
      </c>
      <c r="DW17" s="12">
        <f ca="1">'13年1-9支出明细'!BV12/9*12</f>
        <v>0</v>
      </c>
      <c r="DX17" s="43">
        <f t="shared" si="65"/>
        <v>0</v>
      </c>
      <c r="DY17" s="12">
        <f ca="1">'13年1-9支出明细'!BW12/9*12</f>
        <v>0</v>
      </c>
      <c r="DZ17" s="43">
        <f t="shared" si="66"/>
        <v>0</v>
      </c>
      <c r="EA17" s="12">
        <f ca="1">'13年1-9支出明细'!BX12/9*12</f>
        <v>0</v>
      </c>
      <c r="EB17" s="43">
        <f t="shared" si="67"/>
        <v>0</v>
      </c>
      <c r="EC17" s="27">
        <f t="shared" si="76"/>
        <v>0</v>
      </c>
      <c r="ED17" s="43">
        <f t="shared" si="68"/>
        <v>0</v>
      </c>
      <c r="EE17" s="13">
        <f ca="1">'13年1-9支出明细'!BZ12/9*12</f>
        <v>0</v>
      </c>
      <c r="EF17" s="43">
        <f t="shared" si="69"/>
        <v>0</v>
      </c>
      <c r="EG17" s="13">
        <f ca="1">'13年1-9支出明细'!CA12/9*12</f>
        <v>0</v>
      </c>
      <c r="EH17" s="43">
        <f t="shared" si="70"/>
        <v>0</v>
      </c>
      <c r="EI17" s="13">
        <f ca="1">'13年1-9支出明细'!CB12/9*12</f>
        <v>0</v>
      </c>
      <c r="EJ17" s="40"/>
      <c r="EK17" s="13">
        <f ca="1">'13年1-9支出明细'!CC12/9*12</f>
        <v>0</v>
      </c>
      <c r="EL17" s="43">
        <f t="shared" si="71"/>
        <v>0</v>
      </c>
      <c r="EM17" s="13">
        <f ca="1">'13年1-9支出明细'!CD12/9*12</f>
        <v>0</v>
      </c>
      <c r="EN17" s="45">
        <f t="shared" si="72"/>
        <v>0</v>
      </c>
    </row>
    <row r="18" spans="1:144">
      <c r="A18" s="18">
        <v>109</v>
      </c>
      <c r="B18" s="3" t="s">
        <v>493</v>
      </c>
      <c r="C18" s="3" t="s">
        <v>307</v>
      </c>
      <c r="D18" s="12">
        <f t="shared" si="73"/>
        <v>6099461.3966666674</v>
      </c>
      <c r="E18" s="12">
        <f t="shared" si="74"/>
        <v>1791849.5333333332</v>
      </c>
      <c r="F18" s="13">
        <v>874716</v>
      </c>
      <c r="G18" s="40">
        <f t="shared" si="77"/>
        <v>1.280694375191288E-2</v>
      </c>
      <c r="H18" s="13">
        <v>428498</v>
      </c>
      <c r="I18" s="40">
        <f t="shared" si="12"/>
        <v>1.1542034291826764E-2</v>
      </c>
      <c r="J18" s="13">
        <v>393622.2</v>
      </c>
      <c r="K18" s="40">
        <f t="shared" si="13"/>
        <v>1.2806943751912882E-2</v>
      </c>
      <c r="L18" s="13">
        <f ca="1">'13年1-9支出明细'!I13/9*12</f>
        <v>87680</v>
      </c>
      <c r="M18" s="13">
        <v>5500</v>
      </c>
      <c r="N18" s="43">
        <f t="shared" si="14"/>
        <v>1.3133652287754007E-2</v>
      </c>
      <c r="O18" s="13">
        <f ca="1">'13年1-9支出明细'!K13/9*12</f>
        <v>7333.333333333333</v>
      </c>
      <c r="P18" s="43">
        <f t="shared" si="15"/>
        <v>9.1597479023383232E-3</v>
      </c>
      <c r="Q18" s="13">
        <f ca="1">'13年1-9支出明细'!L13/9*12</f>
        <v>0</v>
      </c>
      <c r="R18" s="43">
        <f t="shared" si="16"/>
        <v>0</v>
      </c>
      <c r="S18" s="13">
        <f ca="1">'13年1-9支出明细'!M13/9*12</f>
        <v>0</v>
      </c>
      <c r="T18" s="43">
        <f t="shared" si="17"/>
        <v>0</v>
      </c>
      <c r="U18" s="13">
        <f ca="1">'13年1-9支出明细'!N13/9*12</f>
        <v>0</v>
      </c>
      <c r="V18" s="43">
        <f t="shared" si="18"/>
        <v>0</v>
      </c>
      <c r="W18" s="13">
        <f ca="1">'13年1-9支出明细'!O13/9*12</f>
        <v>0</v>
      </c>
      <c r="X18" s="43">
        <f t="shared" si="19"/>
        <v>0</v>
      </c>
      <c r="Y18" s="13">
        <f ca="1">'13年1-9支出明细'!P13/9*12</f>
        <v>0</v>
      </c>
      <c r="Z18" s="43">
        <f t="shared" si="20"/>
        <v>0</v>
      </c>
      <c r="AA18" s="13">
        <f ca="1">'13年1-9支出明细'!Q13/9*12</f>
        <v>0</v>
      </c>
      <c r="AB18" s="43">
        <f t="shared" si="21"/>
        <v>0</v>
      </c>
      <c r="AC18" s="13">
        <f ca="1">'13年1-9支出明细'!R13/9*12</f>
        <v>0</v>
      </c>
      <c r="AD18" s="43">
        <f t="shared" si="22"/>
        <v>0</v>
      </c>
      <c r="AE18" s="13">
        <f ca="1">'13年1-9支出明细'!S13/9*12</f>
        <v>0</v>
      </c>
      <c r="AF18" s="43">
        <f t="shared" si="23"/>
        <v>0</v>
      </c>
      <c r="AG18" s="12">
        <f t="shared" si="75"/>
        <v>4128391.1166666667</v>
      </c>
      <c r="AH18" s="43">
        <f t="shared" si="24"/>
        <v>3.954593797211213E-2</v>
      </c>
      <c r="AI18" s="13">
        <f ca="1">'13年1-9支出明细'!U13/9*12</f>
        <v>0</v>
      </c>
      <c r="AJ18" s="43">
        <f t="shared" si="25"/>
        <v>0</v>
      </c>
      <c r="AK18" s="13">
        <f ca="1">'13年1-9支出明细'!V13/9*12</f>
        <v>80</v>
      </c>
      <c r="AL18" s="43">
        <f t="shared" si="26"/>
        <v>8.2071484262792897E-4</v>
      </c>
      <c r="AM18" s="13">
        <f ca="1">'13年1-9支出明细'!W13/9*12</f>
        <v>0</v>
      </c>
      <c r="AN18" s="43">
        <f t="shared" si="27"/>
        <v>0</v>
      </c>
      <c r="AO18" s="13">
        <f ca="1">'13年1-9支出明细'!X13/9*12</f>
        <v>2771.4666666666667</v>
      </c>
      <c r="AP18" s="43">
        <f t="shared" si="28"/>
        <v>4.0773396757222283E-3</v>
      </c>
      <c r="AQ18" s="13">
        <f ca="1">'13年1-9支出明细'!Y13/9*12</f>
        <v>16030.773333333333</v>
      </c>
      <c r="AR18" s="43">
        <f t="shared" si="29"/>
        <v>7.9300932795831856E-3</v>
      </c>
      <c r="AS18" s="13">
        <f ca="1">'13年1-9支出明细'!Z13/9*12</f>
        <v>4097980.0666666664</v>
      </c>
      <c r="AT18" s="13">
        <f ca="1">Sheet2!EP12+Sheet2!V12</f>
        <v>11528.81</v>
      </c>
      <c r="AU18" s="43">
        <f t="shared" si="30"/>
        <v>4.6336556800822833E-2</v>
      </c>
      <c r="AV18" s="13">
        <f ca="1">'13年1-9支出明细'!AB13/9*12</f>
        <v>8317.24</v>
      </c>
      <c r="AW18" s="43">
        <f t="shared" si="31"/>
        <v>1.8349382997279158E-3</v>
      </c>
      <c r="AX18" s="13">
        <f ca="1">'13年1-9支出明细'!AC13/9*12</f>
        <v>7058.5333333333328</v>
      </c>
      <c r="AY18" s="43">
        <f t="shared" si="32"/>
        <v>6.2928725643201918E-3</v>
      </c>
      <c r="AZ18" s="12">
        <f t="shared" si="79"/>
        <v>8563.36</v>
      </c>
      <c r="BA18" s="43">
        <f t="shared" si="33"/>
        <v>3.2019543533009473E-5</v>
      </c>
      <c r="BB18" s="13">
        <f ca="1">'13年1-9支出明细'!AE13/9*12</f>
        <v>8563.36</v>
      </c>
      <c r="BC18" s="43">
        <f t="shared" si="34"/>
        <v>3.7065968174056109E-5</v>
      </c>
      <c r="BD18" s="13">
        <f ca="1">'13年1-9支出明细'!AF13/9*12</f>
        <v>0</v>
      </c>
      <c r="BE18" s="13">
        <f ca="1">Sheet2!BP12+Sheet2!ET12</f>
        <v>0</v>
      </c>
      <c r="BF18" s="43">
        <f t="shared" si="35"/>
        <v>0</v>
      </c>
      <c r="BG18" s="12">
        <f t="shared" si="78"/>
        <v>43536</v>
      </c>
      <c r="BH18" s="43">
        <f t="shared" si="36"/>
        <v>4.4860107014444719E-4</v>
      </c>
      <c r="BI18" s="13">
        <f ca="1">'13年1-9支出明细'!AI13/9*12</f>
        <v>0</v>
      </c>
      <c r="BJ18" s="43">
        <f t="shared" si="37"/>
        <v>0</v>
      </c>
      <c r="BK18" s="13">
        <f ca="1">'13年1-9支出明细'!AJ13/9*12</f>
        <v>0</v>
      </c>
      <c r="BL18" s="43">
        <f t="shared" si="38"/>
        <v>0</v>
      </c>
      <c r="BM18" s="13">
        <f ca="1">'13年1-9支出明细'!AK13/9*12</f>
        <v>0</v>
      </c>
      <c r="BN18" s="43">
        <f t="shared" si="39"/>
        <v>0</v>
      </c>
      <c r="BO18" s="13">
        <f ca="1">'13年1-9支出明细'!AL13/9*12</f>
        <v>0</v>
      </c>
      <c r="BP18" s="43">
        <f t="shared" si="40"/>
        <v>0</v>
      </c>
      <c r="BQ18" s="13">
        <f ca="1">'13年1-9支出明细'!AM13/9*12</f>
        <v>0</v>
      </c>
      <c r="BR18" s="43">
        <f t="shared" si="41"/>
        <v>0</v>
      </c>
      <c r="BS18" s="13">
        <f ca="1">'13年1-9支出明细'!AN13/9*12</f>
        <v>0</v>
      </c>
      <c r="BT18" s="13">
        <f ca="1">Sheet2!DG12+Sheet2!AD12</f>
        <v>0</v>
      </c>
      <c r="BU18" s="43">
        <f t="shared" si="42"/>
        <v>0</v>
      </c>
      <c r="BV18" s="13">
        <f ca="1">'13年1-9支出明细'!AP13/9*12</f>
        <v>0</v>
      </c>
      <c r="BW18" s="43">
        <f t="shared" si="43"/>
        <v>0</v>
      </c>
      <c r="BX18" s="13">
        <f ca="1">'13年1-9支出明细'!AQ13/9*12</f>
        <v>0</v>
      </c>
      <c r="BY18" s="43">
        <f t="shared" si="44"/>
        <v>0</v>
      </c>
      <c r="BZ18" s="13">
        <f ca="1">'13年1-9支出明细'!AR13/9*12</f>
        <v>0</v>
      </c>
      <c r="CA18" s="13">
        <f ca="1">Sheet2!DK12+Sheet2!AH12</f>
        <v>0</v>
      </c>
      <c r="CB18" s="43">
        <f t="shared" si="45"/>
        <v>0</v>
      </c>
      <c r="CC18" s="13">
        <f ca="1">'13年1-9支出明细'!AT13/9*12</f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43">
        <f t="shared" si="47"/>
        <v>0</v>
      </c>
      <c r="CL18" s="13">
        <f ca="1">'13年1-9支出明细'!BB13/9*12</f>
        <v>5186.4000000000005</v>
      </c>
      <c r="CM18" s="43">
        <f t="shared" si="48"/>
        <v>2.2926787290951768E-3</v>
      </c>
      <c r="CN18" s="13">
        <f ca="1">'13年1-9支出明细'!BC13/9*12</f>
        <v>0</v>
      </c>
      <c r="CO18" s="43">
        <f t="shared" si="49"/>
        <v>0</v>
      </c>
      <c r="CP18" s="13">
        <f ca="1">'13年1-9支出明细'!BD13/9*12</f>
        <v>0</v>
      </c>
      <c r="CQ18" s="43">
        <f t="shared" si="50"/>
        <v>0</v>
      </c>
      <c r="CR18" s="13">
        <f ca="1">'13年1-9支出明细'!BE13/9*12</f>
        <v>0</v>
      </c>
      <c r="CS18" s="13">
        <v>0</v>
      </c>
      <c r="CT18" s="43">
        <f t="shared" si="51"/>
        <v>0</v>
      </c>
      <c r="CU18" s="13">
        <f ca="1">'13年1-9支出明细'!BG13/9*12</f>
        <v>0</v>
      </c>
      <c r="CV18" s="43">
        <f t="shared" si="52"/>
        <v>0</v>
      </c>
      <c r="CW18" s="13">
        <f ca="1">'13年1-9支出明细'!BH13/9*12</f>
        <v>0</v>
      </c>
      <c r="CX18" s="43">
        <f t="shared" si="53"/>
        <v>0</v>
      </c>
      <c r="CY18" s="13">
        <f ca="1">'13年1-9支出明细'!BI13/9*12</f>
        <v>5446.666666666667</v>
      </c>
      <c r="CZ18" s="43">
        <f t="shared" si="54"/>
        <v>4.5437279591654008E-3</v>
      </c>
      <c r="DA18" s="13">
        <f ca="1">'13年1-9支出明细'!BJ13/9*12</f>
        <v>0</v>
      </c>
      <c r="DB18" s="43">
        <f t="shared" si="55"/>
        <v>0</v>
      </c>
      <c r="DC18" s="13">
        <f ca="1">'13年1-9支出明细'!BK13/9*12</f>
        <v>13333.333333333332</v>
      </c>
      <c r="DD18" s="43">
        <f t="shared" si="56"/>
        <v>7.2656217588515431E-3</v>
      </c>
      <c r="DE18" s="13">
        <f ca="1">'13年1-9支出明细'!BL13/9*12</f>
        <v>0</v>
      </c>
      <c r="DF18" s="43">
        <f t="shared" si="57"/>
        <v>0</v>
      </c>
      <c r="DG18" s="13">
        <f ca="1">'13年1-9支出明细'!BM13/9*12</f>
        <v>0</v>
      </c>
      <c r="DH18" s="43">
        <f t="shared" si="58"/>
        <v>0</v>
      </c>
      <c r="DI18" s="13">
        <f ca="1">'13年1-9支出明细'!BN13/9*12</f>
        <v>19569.600000000002</v>
      </c>
      <c r="DJ18" s="13">
        <f ca="1">Sheet2!EX12+Sheet2!BF12</f>
        <v>0</v>
      </c>
      <c r="DK18" s="43">
        <f t="shared" si="59"/>
        <v>1.4970557811172507E-2</v>
      </c>
      <c r="DL18" s="13">
        <f ca="1">'13年1-9支出明细'!BP13/9*12</f>
        <v>0</v>
      </c>
      <c r="DM18" s="43">
        <f t="shared" si="60"/>
        <v>0</v>
      </c>
      <c r="DN18" s="13">
        <f ca="1">'13年1-9支出明细'!BQ13/9*12</f>
        <v>0</v>
      </c>
      <c r="DO18" s="43">
        <f t="shared" si="61"/>
        <v>0</v>
      </c>
      <c r="DP18" s="13">
        <f ca="1">'13年1-9支出明细'!BR13/9*12</f>
        <v>0</v>
      </c>
      <c r="DQ18" s="13">
        <v>0</v>
      </c>
      <c r="DR18" s="43"/>
      <c r="DS18" s="13">
        <f ca="1">'13年1-9支出明细'!BT13/9*12</f>
        <v>0</v>
      </c>
      <c r="DT18" s="43">
        <f t="shared" si="63"/>
        <v>0</v>
      </c>
      <c r="DU18" s="12">
        <f ca="1">'13年1-9支出明细'!BU13/9*12</f>
        <v>127121.38666666666</v>
      </c>
      <c r="DV18" s="43">
        <f t="shared" si="64"/>
        <v>4.3936598513547431E-3</v>
      </c>
      <c r="DW18" s="12">
        <f ca="1">'13年1-9支出明细'!BV13/9*12</f>
        <v>0</v>
      </c>
      <c r="DX18" s="43">
        <f t="shared" si="65"/>
        <v>0</v>
      </c>
      <c r="DY18" s="12">
        <f ca="1">'13年1-9支出明细'!BW13/9*12</f>
        <v>0</v>
      </c>
      <c r="DZ18" s="43">
        <f t="shared" si="66"/>
        <v>0</v>
      </c>
      <c r="EA18" s="12">
        <f ca="1">'13年1-9支出明细'!BX13/9*12</f>
        <v>0</v>
      </c>
      <c r="EB18" s="43">
        <f t="shared" si="67"/>
        <v>0</v>
      </c>
      <c r="EC18" s="27">
        <f t="shared" si="76"/>
        <v>0</v>
      </c>
      <c r="ED18" s="43">
        <f t="shared" si="68"/>
        <v>0</v>
      </c>
      <c r="EE18" s="13">
        <f ca="1">'13年1-9支出明细'!BZ13/9*12</f>
        <v>0</v>
      </c>
      <c r="EF18" s="43">
        <f t="shared" si="69"/>
        <v>0</v>
      </c>
      <c r="EG18" s="13">
        <f ca="1">'13年1-9支出明细'!CA13/9*12</f>
        <v>0</v>
      </c>
      <c r="EH18" s="43">
        <f t="shared" si="70"/>
        <v>0</v>
      </c>
      <c r="EI18" s="13">
        <f ca="1">'13年1-9支出明细'!CB13/9*12</f>
        <v>0</v>
      </c>
      <c r="EJ18" s="40"/>
      <c r="EK18" s="13">
        <f ca="1">'13年1-9支出明细'!CC13/9*12</f>
        <v>0</v>
      </c>
      <c r="EL18" s="43">
        <f t="shared" si="71"/>
        <v>0</v>
      </c>
      <c r="EM18" s="13">
        <f ca="1">'13年1-9支出明细'!CD13/9*12</f>
        <v>0</v>
      </c>
      <c r="EN18" s="45">
        <f t="shared" si="72"/>
        <v>0</v>
      </c>
    </row>
    <row r="19" spans="1:144">
      <c r="A19" s="18">
        <v>110</v>
      </c>
      <c r="B19" s="3" t="s">
        <v>494</v>
      </c>
      <c r="C19" s="3" t="s">
        <v>308</v>
      </c>
      <c r="D19" s="12">
        <f t="shared" si="73"/>
        <v>7982708.1133333333</v>
      </c>
      <c r="E19" s="12">
        <f t="shared" si="74"/>
        <v>3932598.0666666664</v>
      </c>
      <c r="F19" s="13">
        <v>1911012</v>
      </c>
      <c r="G19" s="40">
        <f t="shared" si="77"/>
        <v>2.7979622178204742E-2</v>
      </c>
      <c r="H19" s="13">
        <v>956484</v>
      </c>
      <c r="I19" s="40">
        <f t="shared" si="12"/>
        <v>2.5763880175831928E-2</v>
      </c>
      <c r="J19" s="13">
        <v>859955.4</v>
      </c>
      <c r="K19" s="40">
        <f t="shared" si="13"/>
        <v>2.7979622178204745E-2</v>
      </c>
      <c r="L19" s="13">
        <f ca="1">'13年1-9支出明细'!I14/9*12</f>
        <v>205146.66666666666</v>
      </c>
      <c r="M19" s="13">
        <v>0</v>
      </c>
      <c r="N19" s="43">
        <f t="shared" si="14"/>
        <v>3.0729071487132473E-2</v>
      </c>
      <c r="O19" s="13">
        <f ca="1">'13年1-9支出明细'!K14/9*12</f>
        <v>0</v>
      </c>
      <c r="P19" s="43">
        <f t="shared" si="15"/>
        <v>1.1987877148635402E-2</v>
      </c>
      <c r="Q19" s="13">
        <f ca="1">'13年1-9支出明细'!L14/9*12</f>
        <v>0</v>
      </c>
      <c r="R19" s="43">
        <f t="shared" si="16"/>
        <v>0</v>
      </c>
      <c r="S19" s="13">
        <f ca="1">'13年1-9支出明细'!M14/9*12</f>
        <v>0</v>
      </c>
      <c r="T19" s="43">
        <f t="shared" si="17"/>
        <v>0</v>
      </c>
      <c r="U19" s="13">
        <f ca="1">'13年1-9支出明细'!N14/9*12</f>
        <v>0</v>
      </c>
      <c r="V19" s="43">
        <f t="shared" si="18"/>
        <v>0</v>
      </c>
      <c r="W19" s="13">
        <f ca="1">'13年1-9支出明细'!O14/9*12</f>
        <v>0</v>
      </c>
      <c r="X19" s="43">
        <f t="shared" si="19"/>
        <v>0</v>
      </c>
      <c r="Y19" s="13">
        <f ca="1">'13年1-9支出明细'!P14/9*12</f>
        <v>0</v>
      </c>
      <c r="Z19" s="43">
        <f t="shared" si="20"/>
        <v>0</v>
      </c>
      <c r="AA19" s="13">
        <f ca="1">'13年1-9支出明细'!Q14/9*12</f>
        <v>0</v>
      </c>
      <c r="AB19" s="43">
        <f t="shared" si="21"/>
        <v>0</v>
      </c>
      <c r="AC19" s="13">
        <f ca="1">'13年1-9支出明细'!R14/9*12</f>
        <v>0</v>
      </c>
      <c r="AD19" s="43">
        <f t="shared" si="22"/>
        <v>0</v>
      </c>
      <c r="AE19" s="13">
        <f ca="1">'13年1-9支出明细'!S14/9*12</f>
        <v>0</v>
      </c>
      <c r="AF19" s="43">
        <f t="shared" si="23"/>
        <v>0</v>
      </c>
      <c r="AG19" s="12">
        <f t="shared" si="75"/>
        <v>3524196.7533333329</v>
      </c>
      <c r="AH19" s="43">
        <f t="shared" si="24"/>
        <v>3.3758348535873887E-2</v>
      </c>
      <c r="AI19" s="13">
        <f ca="1">'13年1-9支出明细'!U14/9*12</f>
        <v>0</v>
      </c>
      <c r="AJ19" s="43">
        <f t="shared" si="25"/>
        <v>0</v>
      </c>
      <c r="AK19" s="13">
        <f ca="1">'13年1-9支出明细'!V14/9*12</f>
        <v>1119.6533333333332</v>
      </c>
      <c r="AL19" s="43">
        <f t="shared" si="26"/>
        <v>1.1486451365806283E-2</v>
      </c>
      <c r="AM19" s="13">
        <f ca="1">'13年1-9支出明细'!W14/9*12</f>
        <v>0</v>
      </c>
      <c r="AN19" s="43">
        <f t="shared" si="27"/>
        <v>0</v>
      </c>
      <c r="AO19" s="13">
        <f ca="1">'13年1-9支出明细'!X14/9*12</f>
        <v>13920.933333333334</v>
      </c>
      <c r="AP19" s="43">
        <f t="shared" si="28"/>
        <v>2.0480265732855319E-2</v>
      </c>
      <c r="AQ19" s="13">
        <f ca="1">'13年1-9支出明细'!Y14/9*12</f>
        <v>141753.06666666665</v>
      </c>
      <c r="AR19" s="43">
        <f t="shared" si="29"/>
        <v>7.0122321485029671E-2</v>
      </c>
      <c r="AS19" s="13">
        <f ca="1">'13年1-9支出明细'!Z14/9*12</f>
        <v>3336004.6399999997</v>
      </c>
      <c r="AT19" s="13">
        <f ca="1">Sheet2!EP13+Sheet2!V13</f>
        <v>31398.46</v>
      </c>
      <c r="AU19" s="43">
        <f t="shared" si="30"/>
        <v>3.7720771202995239E-2</v>
      </c>
      <c r="AV19" s="13">
        <f ca="1">'13年1-9支出明细'!AB14/9*12</f>
        <v>26236.519999999997</v>
      </c>
      <c r="AW19" s="43">
        <f t="shared" si="31"/>
        <v>5.7882657467594363E-3</v>
      </c>
      <c r="AX19" s="13">
        <f ca="1">'13年1-9支出明细'!AC14/9*12</f>
        <v>14654.76</v>
      </c>
      <c r="AY19" s="43">
        <f t="shared" si="32"/>
        <v>1.3065113216253185E-2</v>
      </c>
      <c r="AZ19" s="12">
        <f t="shared" si="79"/>
        <v>14348</v>
      </c>
      <c r="BA19" s="43">
        <f t="shared" si="33"/>
        <v>5.3649082908066447E-5</v>
      </c>
      <c r="BB19" s="13">
        <f ca="1">'13年1-9支出明细'!AE14/9*12</f>
        <v>14348</v>
      </c>
      <c r="BC19" s="43">
        <f t="shared" si="34"/>
        <v>6.2104420620102035E-5</v>
      </c>
      <c r="BD19" s="13">
        <f ca="1">'13年1-9支出明细'!AF14/9*12</f>
        <v>0</v>
      </c>
      <c r="BE19" s="13">
        <f ca="1">Sheet2!BP13+Sheet2!ET13</f>
        <v>0</v>
      </c>
      <c r="BF19" s="43">
        <f t="shared" si="35"/>
        <v>0</v>
      </c>
      <c r="BG19" s="12">
        <f t="shared" si="78"/>
        <v>173296.13333333333</v>
      </c>
      <c r="BH19" s="43">
        <f t="shared" si="36"/>
        <v>1.7856677431373608E-3</v>
      </c>
      <c r="BI19" s="13">
        <f ca="1">'13年1-9支出明细'!AI14/9*12</f>
        <v>666.66666666666674</v>
      </c>
      <c r="BJ19" s="43">
        <f t="shared" si="37"/>
        <v>3.4956063723505927E-4</v>
      </c>
      <c r="BK19" s="13">
        <f ca="1">'13年1-9支出明细'!AJ14/9*12</f>
        <v>0</v>
      </c>
      <c r="BL19" s="43">
        <f t="shared" si="38"/>
        <v>0</v>
      </c>
      <c r="BM19" s="13">
        <f ca="1">'13年1-9支出明细'!AK14/9*12</f>
        <v>0</v>
      </c>
      <c r="BN19" s="43">
        <f t="shared" si="39"/>
        <v>0</v>
      </c>
      <c r="BO19" s="13">
        <f ca="1">'13年1-9支出明细'!AL14/9*12</f>
        <v>0</v>
      </c>
      <c r="BP19" s="43">
        <f t="shared" si="40"/>
        <v>0</v>
      </c>
      <c r="BQ19" s="13">
        <f ca="1">'13年1-9支出明细'!AM14/9*12</f>
        <v>0</v>
      </c>
      <c r="BR19" s="43">
        <f t="shared" si="41"/>
        <v>0</v>
      </c>
      <c r="BS19" s="13">
        <f ca="1">'13年1-9支出明细'!AN14/9*12</f>
        <v>0</v>
      </c>
      <c r="BT19" s="13">
        <f ca="1">Sheet2!DG13+Sheet2!AD13</f>
        <v>0</v>
      </c>
      <c r="BU19" s="43">
        <f t="shared" si="42"/>
        <v>0</v>
      </c>
      <c r="BV19" s="13">
        <f ca="1">'13年1-9支出明细'!AP14/9*12</f>
        <v>0</v>
      </c>
      <c r="BW19" s="43">
        <f t="shared" si="43"/>
        <v>0</v>
      </c>
      <c r="BX19" s="13">
        <f ca="1">'13年1-9支出明细'!AQ14/9*12</f>
        <v>0</v>
      </c>
      <c r="BY19" s="43">
        <f t="shared" si="44"/>
        <v>0</v>
      </c>
      <c r="BZ19" s="13">
        <f ca="1">'13年1-9支出明细'!AR14/9*12</f>
        <v>0</v>
      </c>
      <c r="CA19" s="13">
        <f ca="1">Sheet2!DK13+Sheet2!AH13</f>
        <v>0</v>
      </c>
      <c r="CB19" s="43">
        <f t="shared" si="45"/>
        <v>0</v>
      </c>
      <c r="CC19" s="13">
        <f ca="1">'13年1-9支出明细'!AT14/9*12</f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43">
        <f t="shared" si="47"/>
        <v>0</v>
      </c>
      <c r="CL19" s="13">
        <f ca="1">'13年1-9支出明细'!BB14/9*12</f>
        <v>49188.800000000003</v>
      </c>
      <c r="CM19" s="43">
        <f t="shared" si="48"/>
        <v>2.1744199342456586E-2</v>
      </c>
      <c r="CN19" s="13">
        <f ca="1">'13年1-9支出明细'!BC14/9*12</f>
        <v>0</v>
      </c>
      <c r="CO19" s="43">
        <f t="shared" si="49"/>
        <v>0</v>
      </c>
      <c r="CP19" s="13">
        <f ca="1">'13年1-9支出明细'!BD14/9*12</f>
        <v>0</v>
      </c>
      <c r="CQ19" s="43">
        <f t="shared" si="50"/>
        <v>0</v>
      </c>
      <c r="CR19" s="13">
        <f ca="1">'13年1-9支出明细'!BE14/9*12</f>
        <v>0</v>
      </c>
      <c r="CS19" s="13">
        <v>0</v>
      </c>
      <c r="CT19" s="43">
        <f t="shared" si="51"/>
        <v>0</v>
      </c>
      <c r="CU19" s="13">
        <f ca="1">'13年1-9支出明细'!BG14/9*12</f>
        <v>0</v>
      </c>
      <c r="CV19" s="43">
        <f t="shared" si="52"/>
        <v>0</v>
      </c>
      <c r="CW19" s="13">
        <f ca="1">'13年1-9支出明细'!BH14/9*12</f>
        <v>0</v>
      </c>
      <c r="CX19" s="43">
        <f t="shared" si="53"/>
        <v>0</v>
      </c>
      <c r="CY19" s="13">
        <f ca="1">'13年1-9支出明细'!BI14/9*12</f>
        <v>19640</v>
      </c>
      <c r="CZ19" s="43">
        <f t="shared" si="54"/>
        <v>1.6384115749940358E-2</v>
      </c>
      <c r="DA19" s="13">
        <f ca="1">'13年1-9支出明细'!BJ14/9*12</f>
        <v>0</v>
      </c>
      <c r="DB19" s="43">
        <f t="shared" si="55"/>
        <v>0</v>
      </c>
      <c r="DC19" s="13">
        <f ca="1">'13年1-9支出明细'!BK14/9*12</f>
        <v>14890.666666666668</v>
      </c>
      <c r="DD19" s="43">
        <f t="shared" si="56"/>
        <v>8.1142463802854042E-3</v>
      </c>
      <c r="DE19" s="13">
        <f ca="1">'13年1-9支出明细'!BL14/9*12</f>
        <v>0</v>
      </c>
      <c r="DF19" s="43">
        <f t="shared" si="57"/>
        <v>0</v>
      </c>
      <c r="DG19" s="13">
        <f ca="1">'13年1-9支出明细'!BM14/9*12</f>
        <v>0</v>
      </c>
      <c r="DH19" s="43">
        <f t="shared" si="58"/>
        <v>0</v>
      </c>
      <c r="DI19" s="13">
        <f ca="1">'13年1-9支出明细'!BN14/9*12</f>
        <v>72963.333333333328</v>
      </c>
      <c r="DJ19" s="13">
        <f ca="1">Sheet2!EX13+Sheet2!BF13</f>
        <v>0</v>
      </c>
      <c r="DK19" s="43">
        <f t="shared" si="59"/>
        <v>5.5816255813226454E-2</v>
      </c>
      <c r="DL19" s="13">
        <f ca="1">'13年1-9支出明细'!BP14/9*12</f>
        <v>0</v>
      </c>
      <c r="DM19" s="43">
        <f t="shared" si="60"/>
        <v>0</v>
      </c>
      <c r="DN19" s="13">
        <f ca="1">'13年1-9支出明细'!BQ14/9*12</f>
        <v>15946.666666666668</v>
      </c>
      <c r="DO19" s="43">
        <f t="shared" si="61"/>
        <v>0.10758927165841306</v>
      </c>
      <c r="DP19" s="13">
        <f ca="1">'13年1-9支出明细'!BR14/9*12</f>
        <v>0</v>
      </c>
      <c r="DQ19" s="13">
        <v>0</v>
      </c>
      <c r="DR19" s="43"/>
      <c r="DS19" s="13">
        <f ca="1">'13年1-9支出明细'!BT14/9*12</f>
        <v>0</v>
      </c>
      <c r="DT19" s="43">
        <f t="shared" si="63"/>
        <v>0</v>
      </c>
      <c r="DU19" s="12">
        <f ca="1">'13年1-9支出明细'!BU14/9*12</f>
        <v>311306.84000000003</v>
      </c>
      <c r="DV19" s="43">
        <f t="shared" si="64"/>
        <v>1.0759608593215328E-2</v>
      </c>
      <c r="DW19" s="12">
        <f ca="1">'13年1-9支出明细'!BV14/9*12</f>
        <v>0</v>
      </c>
      <c r="DX19" s="43">
        <f t="shared" si="65"/>
        <v>0</v>
      </c>
      <c r="DY19" s="12">
        <f ca="1">'13年1-9支出明细'!BW14/9*12</f>
        <v>0</v>
      </c>
      <c r="DZ19" s="43">
        <f t="shared" si="66"/>
        <v>0</v>
      </c>
      <c r="EA19" s="12">
        <f ca="1">'13年1-9支出明细'!BX14/9*12</f>
        <v>0</v>
      </c>
      <c r="EB19" s="43">
        <f t="shared" si="67"/>
        <v>0</v>
      </c>
      <c r="EC19" s="27">
        <f t="shared" si="76"/>
        <v>26962.32</v>
      </c>
      <c r="ED19" s="43">
        <f t="shared" si="68"/>
        <v>1.6400495151767364E-2</v>
      </c>
      <c r="EE19" s="13">
        <f ca="1">'13年1-9支出明细'!BZ14/9*12</f>
        <v>0</v>
      </c>
      <c r="EF19" s="43">
        <f t="shared" si="69"/>
        <v>0</v>
      </c>
      <c r="EG19" s="13">
        <f ca="1">'13年1-9支出明细'!CA14/9*12</f>
        <v>0</v>
      </c>
      <c r="EH19" s="43">
        <f t="shared" si="70"/>
        <v>0</v>
      </c>
      <c r="EI19" s="13">
        <f ca="1">'13年1-9支出明细'!CB14/9*12</f>
        <v>0</v>
      </c>
      <c r="EJ19" s="40"/>
      <c r="EK19" s="13">
        <f ca="1">'13年1-9支出明细'!CC14/9*12</f>
        <v>0</v>
      </c>
      <c r="EL19" s="43">
        <f t="shared" si="71"/>
        <v>0</v>
      </c>
      <c r="EM19" s="13">
        <f ca="1">'13年1-9支出明细'!CD14/9*12</f>
        <v>26962.32</v>
      </c>
      <c r="EN19" s="45">
        <f t="shared" si="72"/>
        <v>0.13029806629693635</v>
      </c>
    </row>
    <row r="20" spans="1:144">
      <c r="A20" s="18">
        <v>111</v>
      </c>
      <c r="B20" s="3" t="s">
        <v>495</v>
      </c>
      <c r="C20" s="3" t="s">
        <v>309</v>
      </c>
      <c r="D20" s="12">
        <f t="shared" si="73"/>
        <v>3068315.6466666665</v>
      </c>
      <c r="E20" s="12">
        <f t="shared" si="74"/>
        <v>1850097</v>
      </c>
      <c r="F20" s="13">
        <v>875820</v>
      </c>
      <c r="G20" s="40">
        <f t="shared" si="77"/>
        <v>1.2823107702157431E-2</v>
      </c>
      <c r="H20" s="13">
        <v>502558</v>
      </c>
      <c r="I20" s="40">
        <f t="shared" si="12"/>
        <v>1.3536916554177323E-2</v>
      </c>
      <c r="J20" s="13">
        <v>394119</v>
      </c>
      <c r="K20" s="40">
        <f t="shared" si="13"/>
        <v>1.2823107702157433E-2</v>
      </c>
      <c r="L20" s="13">
        <f ca="1">'13年1-9支出明细'!I15/9*12</f>
        <v>77600</v>
      </c>
      <c r="M20" s="13">
        <v>0</v>
      </c>
      <c r="N20" s="43">
        <f t="shared" si="14"/>
        <v>1.1623761605037763E-2</v>
      </c>
      <c r="O20" s="13">
        <f ca="1">'13年1-9支出明细'!K15/9*12</f>
        <v>0</v>
      </c>
      <c r="P20" s="43">
        <f t="shared" si="15"/>
        <v>4.607783537022815E-3</v>
      </c>
      <c r="Q20" s="13">
        <f ca="1">'13年1-9支出明细'!L15/9*12</f>
        <v>0</v>
      </c>
      <c r="R20" s="43">
        <f t="shared" si="16"/>
        <v>0</v>
      </c>
      <c r="S20" s="13">
        <f ca="1">'13年1-9支出明细'!M15/9*12</f>
        <v>0</v>
      </c>
      <c r="T20" s="43">
        <f t="shared" si="17"/>
        <v>0</v>
      </c>
      <c r="U20" s="13">
        <f ca="1">'13年1-9支出明细'!N15/9*12</f>
        <v>0</v>
      </c>
      <c r="V20" s="43">
        <f t="shared" si="18"/>
        <v>0</v>
      </c>
      <c r="W20" s="13">
        <f ca="1">'13年1-9支出明细'!O15/9*12</f>
        <v>0</v>
      </c>
      <c r="X20" s="43">
        <f t="shared" si="19"/>
        <v>0</v>
      </c>
      <c r="Y20" s="13">
        <f ca="1">'13年1-9支出明细'!P15/9*12</f>
        <v>0</v>
      </c>
      <c r="Z20" s="43">
        <f t="shared" si="20"/>
        <v>0</v>
      </c>
      <c r="AA20" s="13">
        <f ca="1">'13年1-9支出明细'!Q15/9*12</f>
        <v>0</v>
      </c>
      <c r="AB20" s="43">
        <f t="shared" si="21"/>
        <v>0</v>
      </c>
      <c r="AC20" s="13">
        <f ca="1">'13年1-9支出明细'!R15/9*12</f>
        <v>0</v>
      </c>
      <c r="AD20" s="43">
        <f t="shared" si="22"/>
        <v>0</v>
      </c>
      <c r="AE20" s="13">
        <f ca="1">'13年1-9支出明细'!S15/9*12</f>
        <v>0</v>
      </c>
      <c r="AF20" s="43">
        <f t="shared" si="23"/>
        <v>0</v>
      </c>
      <c r="AG20" s="12">
        <f t="shared" si="75"/>
        <v>659951.98</v>
      </c>
      <c r="AH20" s="43">
        <f t="shared" si="24"/>
        <v>6.3216927195417693E-3</v>
      </c>
      <c r="AI20" s="13">
        <f ca="1">'13年1-9支出明细'!U15/9*12</f>
        <v>0</v>
      </c>
      <c r="AJ20" s="43">
        <f t="shared" si="25"/>
        <v>0</v>
      </c>
      <c r="AK20" s="13">
        <f ca="1">'13年1-9支出明细'!V15/9*12</f>
        <v>79.946666666666673</v>
      </c>
      <c r="AL20" s="43">
        <f t="shared" si="26"/>
        <v>8.2016769939951032E-4</v>
      </c>
      <c r="AM20" s="13">
        <f ca="1">'13年1-9支出明细'!W15/9*12</f>
        <v>0</v>
      </c>
      <c r="AN20" s="43">
        <f t="shared" si="27"/>
        <v>0</v>
      </c>
      <c r="AO20" s="13">
        <f ca="1">'13年1-9支出明细'!X15/9*12</f>
        <v>2653.6</v>
      </c>
      <c r="AP20" s="43">
        <f t="shared" si="28"/>
        <v>3.9039360255086969E-3</v>
      </c>
      <c r="AQ20" s="13">
        <f ca="1">'13年1-9支出明细'!Y15/9*12</f>
        <v>7652.4000000000005</v>
      </c>
      <c r="AR20" s="43">
        <f t="shared" si="29"/>
        <v>3.7854846145506629E-3</v>
      </c>
      <c r="AS20" s="13">
        <f ca="1">'13年1-9支出明细'!Z15/9*12</f>
        <v>637725.61333333328</v>
      </c>
      <c r="AT20" s="13">
        <f ca="1">Sheet2!EP14+Sheet2!V14</f>
        <v>11840.42</v>
      </c>
      <c r="AU20" s="43">
        <f t="shared" si="30"/>
        <v>7.2108718502371383E-3</v>
      </c>
      <c r="AV20" s="13">
        <f ca="1">'13年1-9支出明细'!AB15/9*12</f>
        <v>8931.0533333333333</v>
      </c>
      <c r="AW20" s="43">
        <f t="shared" si="31"/>
        <v>1.9703569715730221E-3</v>
      </c>
      <c r="AX20" s="13">
        <f ca="1">'13年1-9支出明细'!AC15/9*12</f>
        <v>6856.1733333333332</v>
      </c>
      <c r="AY20" s="43">
        <f t="shared" si="32"/>
        <v>6.1124631744399758E-3</v>
      </c>
      <c r="AZ20" s="12">
        <f t="shared" si="79"/>
        <v>195488.13333333336</v>
      </c>
      <c r="BA20" s="43">
        <f t="shared" si="33"/>
        <v>7.3095616620735642E-4</v>
      </c>
      <c r="BB20" s="13">
        <f ca="1">'13年1-9支出明细'!AE15/9*12</f>
        <v>195488.13333333336</v>
      </c>
      <c r="BC20" s="43">
        <f t="shared" si="34"/>
        <v>8.4615815854278823E-4</v>
      </c>
      <c r="BD20" s="13">
        <f ca="1">'13年1-9支出明细'!AF15/9*12</f>
        <v>0</v>
      </c>
      <c r="BE20" s="13">
        <f ca="1">Sheet2!BP14+Sheet2!ET14</f>
        <v>0</v>
      </c>
      <c r="BF20" s="43">
        <f t="shared" si="35"/>
        <v>0</v>
      </c>
      <c r="BG20" s="12">
        <f t="shared" si="78"/>
        <v>52537.866666666669</v>
      </c>
      <c r="BH20" s="43">
        <f t="shared" si="36"/>
        <v>5.413575709705289E-4</v>
      </c>
      <c r="BI20" s="13">
        <f ca="1">'13年1-9支出明细'!AI15/9*12</f>
        <v>0</v>
      </c>
      <c r="BJ20" s="43">
        <f t="shared" si="37"/>
        <v>0</v>
      </c>
      <c r="BK20" s="13">
        <f ca="1">'13年1-9支出明细'!AJ15/9*12</f>
        <v>0</v>
      </c>
      <c r="BL20" s="43">
        <f t="shared" si="38"/>
        <v>0</v>
      </c>
      <c r="BM20" s="13">
        <f ca="1">'13年1-9支出明细'!AK15/9*12</f>
        <v>0</v>
      </c>
      <c r="BN20" s="43">
        <f t="shared" si="39"/>
        <v>0</v>
      </c>
      <c r="BO20" s="13">
        <f ca="1">'13年1-9支出明细'!AL15/9*12</f>
        <v>0</v>
      </c>
      <c r="BP20" s="43">
        <f t="shared" si="40"/>
        <v>0</v>
      </c>
      <c r="BQ20" s="13">
        <f ca="1">'13年1-9支出明细'!AM15/9*12</f>
        <v>0</v>
      </c>
      <c r="BR20" s="43">
        <f t="shared" si="41"/>
        <v>0</v>
      </c>
      <c r="BS20" s="13">
        <f ca="1">'13年1-9支出明细'!AN15/9*12</f>
        <v>0</v>
      </c>
      <c r="BT20" s="13">
        <f ca="1">Sheet2!DG14+Sheet2!AD14</f>
        <v>0</v>
      </c>
      <c r="BU20" s="43">
        <f t="shared" si="42"/>
        <v>0</v>
      </c>
      <c r="BV20" s="13">
        <f ca="1">'13年1-9支出明细'!AP15/9*12</f>
        <v>0</v>
      </c>
      <c r="BW20" s="43">
        <f t="shared" si="43"/>
        <v>0</v>
      </c>
      <c r="BX20" s="13">
        <f ca="1">'13年1-9支出明细'!AQ15/9*12</f>
        <v>0</v>
      </c>
      <c r="BY20" s="43">
        <f t="shared" si="44"/>
        <v>0</v>
      </c>
      <c r="BZ20" s="13">
        <f ca="1">'13年1-9支出明细'!AR15/9*12</f>
        <v>0</v>
      </c>
      <c r="CA20" s="13">
        <f ca="1">Sheet2!DK14+Sheet2!AH14</f>
        <v>0</v>
      </c>
      <c r="CB20" s="43">
        <f t="shared" si="45"/>
        <v>0</v>
      </c>
      <c r="CC20" s="13">
        <f ca="1">'13年1-9支出明细'!AT15/9*12</f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43">
        <f t="shared" si="47"/>
        <v>0</v>
      </c>
      <c r="CL20" s="13">
        <f ca="1">'13年1-9支出明细'!BB15/9*12</f>
        <v>6831.3333333333339</v>
      </c>
      <c r="CM20" s="43">
        <f t="shared" si="48"/>
        <v>3.0198312171626149E-3</v>
      </c>
      <c r="CN20" s="13">
        <f ca="1">'13年1-9支出明细'!BC15/9*12</f>
        <v>0</v>
      </c>
      <c r="CO20" s="43">
        <f t="shared" si="49"/>
        <v>0</v>
      </c>
      <c r="CP20" s="13">
        <f ca="1">'13年1-9支出明细'!BD15/9*12</f>
        <v>0</v>
      </c>
      <c r="CQ20" s="43">
        <f t="shared" si="50"/>
        <v>0</v>
      </c>
      <c r="CR20" s="13">
        <f ca="1">'13年1-9支出明细'!BE15/9*12</f>
        <v>0</v>
      </c>
      <c r="CS20" s="13">
        <v>0</v>
      </c>
      <c r="CT20" s="43">
        <f t="shared" si="51"/>
        <v>0</v>
      </c>
      <c r="CU20" s="13">
        <f ca="1">'13年1-9支出明细'!BG15/9*12</f>
        <v>0</v>
      </c>
      <c r="CV20" s="43">
        <f t="shared" si="52"/>
        <v>0</v>
      </c>
      <c r="CW20" s="13">
        <f ca="1">'13年1-9支出明细'!BH15/9*12</f>
        <v>0</v>
      </c>
      <c r="CX20" s="43">
        <f t="shared" si="53"/>
        <v>0</v>
      </c>
      <c r="CY20" s="13">
        <f ca="1">'13年1-9支出明细'!BI15/9*12</f>
        <v>7980</v>
      </c>
      <c r="CZ20" s="43">
        <f t="shared" si="54"/>
        <v>6.65708980063768E-3</v>
      </c>
      <c r="DA20" s="13">
        <f ca="1">'13年1-9支出明细'!BJ15/9*12</f>
        <v>0</v>
      </c>
      <c r="DB20" s="43">
        <f t="shared" si="55"/>
        <v>0</v>
      </c>
      <c r="DC20" s="13">
        <f ca="1">'13年1-9支出明细'!BK15/9*12</f>
        <v>12400</v>
      </c>
      <c r="DD20" s="43">
        <f t="shared" si="56"/>
        <v>6.7570282357319357E-3</v>
      </c>
      <c r="DE20" s="13">
        <f ca="1">'13年1-9支出明细'!BL15/9*12</f>
        <v>0</v>
      </c>
      <c r="DF20" s="43">
        <f t="shared" si="57"/>
        <v>0</v>
      </c>
      <c r="DG20" s="13">
        <f ca="1">'13年1-9支出明细'!BM15/9*12</f>
        <v>0</v>
      </c>
      <c r="DH20" s="43">
        <f t="shared" si="58"/>
        <v>0</v>
      </c>
      <c r="DI20" s="13">
        <f ca="1">'13年1-9支出明细'!BN15/9*12</f>
        <v>25326.533333333336</v>
      </c>
      <c r="DJ20" s="13">
        <f ca="1">Sheet2!EX14+Sheet2!BF14</f>
        <v>0</v>
      </c>
      <c r="DK20" s="43">
        <f t="shared" si="59"/>
        <v>1.9374557038634117E-2</v>
      </c>
      <c r="DL20" s="13">
        <f ca="1">'13年1-9支出明细'!BP15/9*12</f>
        <v>0</v>
      </c>
      <c r="DM20" s="43">
        <f t="shared" si="60"/>
        <v>0</v>
      </c>
      <c r="DN20" s="13">
        <f ca="1">'13年1-9支出明细'!BQ15/9*12</f>
        <v>0</v>
      </c>
      <c r="DO20" s="43">
        <f t="shared" si="61"/>
        <v>0</v>
      </c>
      <c r="DP20" s="13">
        <f ca="1">'13年1-9支出明细'!BR15/9*12</f>
        <v>0</v>
      </c>
      <c r="DQ20" s="13">
        <v>0</v>
      </c>
      <c r="DR20" s="43"/>
      <c r="DS20" s="13">
        <f ca="1">'13年1-9支出明细'!BT15/9*12</f>
        <v>0</v>
      </c>
      <c r="DT20" s="43">
        <f t="shared" si="63"/>
        <v>0</v>
      </c>
      <c r="DU20" s="12">
        <f ca="1">'13年1-9支出明细'!BU15/9*12</f>
        <v>310240.66666666669</v>
      </c>
      <c r="DV20" s="43">
        <f t="shared" si="64"/>
        <v>1.0722758751563309E-2</v>
      </c>
      <c r="DW20" s="12">
        <f ca="1">'13年1-9支出明细'!BV15/9*12</f>
        <v>0</v>
      </c>
      <c r="DX20" s="43">
        <f t="shared" si="65"/>
        <v>0</v>
      </c>
      <c r="DY20" s="12">
        <f ca="1">'13年1-9支出明细'!BW15/9*12</f>
        <v>0</v>
      </c>
      <c r="DZ20" s="43">
        <f t="shared" si="66"/>
        <v>0</v>
      </c>
      <c r="EA20" s="12">
        <f ca="1">'13年1-9支出明细'!BX15/9*12</f>
        <v>0</v>
      </c>
      <c r="EB20" s="43">
        <f t="shared" si="67"/>
        <v>0</v>
      </c>
      <c r="EC20" s="27">
        <f t="shared" si="76"/>
        <v>0</v>
      </c>
      <c r="ED20" s="43">
        <f t="shared" si="68"/>
        <v>0</v>
      </c>
      <c r="EE20" s="13">
        <f ca="1">'13年1-9支出明细'!BZ15/9*12</f>
        <v>0</v>
      </c>
      <c r="EF20" s="43">
        <f t="shared" si="69"/>
        <v>0</v>
      </c>
      <c r="EG20" s="13">
        <f ca="1">'13年1-9支出明细'!CA15/9*12</f>
        <v>0</v>
      </c>
      <c r="EH20" s="43">
        <f t="shared" si="70"/>
        <v>0</v>
      </c>
      <c r="EI20" s="13">
        <f ca="1">'13年1-9支出明细'!CB15/9*12</f>
        <v>0</v>
      </c>
      <c r="EJ20" s="40"/>
      <c r="EK20" s="13">
        <f ca="1">'13年1-9支出明细'!CC15/9*12</f>
        <v>0</v>
      </c>
      <c r="EL20" s="43">
        <f t="shared" si="71"/>
        <v>0</v>
      </c>
      <c r="EM20" s="13">
        <f ca="1">'13年1-9支出明细'!CD15/9*12</f>
        <v>0</v>
      </c>
      <c r="EN20" s="45">
        <f t="shared" si="72"/>
        <v>0</v>
      </c>
    </row>
    <row r="21" spans="1:144">
      <c r="A21" s="18">
        <v>112</v>
      </c>
      <c r="B21" s="3" t="s">
        <v>496</v>
      </c>
      <c r="C21" s="3" t="s">
        <v>310</v>
      </c>
      <c r="D21" s="12">
        <f t="shared" si="73"/>
        <v>3004539.2533333339</v>
      </c>
      <c r="E21" s="12">
        <f t="shared" si="74"/>
        <v>1491421.2666666668</v>
      </c>
      <c r="F21" s="13">
        <v>807468</v>
      </c>
      <c r="G21" s="40">
        <f t="shared" si="77"/>
        <v>1.1822348347886159E-2</v>
      </c>
      <c r="H21" s="13">
        <v>243526</v>
      </c>
      <c r="I21" s="40">
        <f t="shared" si="12"/>
        <v>6.5596232490032725E-3</v>
      </c>
      <c r="J21" s="13">
        <v>363360.6</v>
      </c>
      <c r="K21" s="40">
        <f t="shared" si="13"/>
        <v>1.1822348347886161E-2</v>
      </c>
      <c r="L21" s="13">
        <f ca="1">'13年1-9支出明细'!I16/9*12</f>
        <v>77066.666666666672</v>
      </c>
      <c r="M21" s="13">
        <v>0</v>
      </c>
      <c r="N21" s="43">
        <f t="shared" si="14"/>
        <v>1.1543873209126851E-2</v>
      </c>
      <c r="O21" s="13">
        <f ca="1">'13年1-9支出明细'!K16/9*12</f>
        <v>0</v>
      </c>
      <c r="P21" s="43">
        <f t="shared" si="15"/>
        <v>4.5120085747658283E-3</v>
      </c>
      <c r="Q21" s="13">
        <f ca="1">'13年1-9支出明细'!L16/9*12</f>
        <v>0</v>
      </c>
      <c r="R21" s="43">
        <f t="shared" si="16"/>
        <v>0</v>
      </c>
      <c r="S21" s="13">
        <f ca="1">'13年1-9支出明细'!M16/9*12</f>
        <v>0</v>
      </c>
      <c r="T21" s="43">
        <f t="shared" si="17"/>
        <v>0</v>
      </c>
      <c r="U21" s="13">
        <f ca="1">'13年1-9支出明细'!N16/9*12</f>
        <v>0</v>
      </c>
      <c r="V21" s="43">
        <f t="shared" si="18"/>
        <v>0</v>
      </c>
      <c r="W21" s="13">
        <f ca="1">'13年1-9支出明细'!O16/9*12</f>
        <v>0</v>
      </c>
      <c r="X21" s="43">
        <f t="shared" si="19"/>
        <v>0</v>
      </c>
      <c r="Y21" s="13">
        <f ca="1">'13年1-9支出明细'!P16/9*12</f>
        <v>0</v>
      </c>
      <c r="Z21" s="43">
        <f t="shared" si="20"/>
        <v>0</v>
      </c>
      <c r="AA21" s="13">
        <f ca="1">'13年1-9支出明细'!Q16/9*12</f>
        <v>0</v>
      </c>
      <c r="AB21" s="43">
        <f t="shared" si="21"/>
        <v>0</v>
      </c>
      <c r="AC21" s="13">
        <f ca="1">'13年1-9支出明细'!R16/9*12</f>
        <v>0</v>
      </c>
      <c r="AD21" s="43">
        <f t="shared" si="22"/>
        <v>0</v>
      </c>
      <c r="AE21" s="13">
        <f ca="1">'13年1-9支出明细'!S16/9*12</f>
        <v>0</v>
      </c>
      <c r="AF21" s="43">
        <f t="shared" si="23"/>
        <v>0</v>
      </c>
      <c r="AG21" s="12">
        <f t="shared" si="75"/>
        <v>1385372.4</v>
      </c>
      <c r="AH21" s="43">
        <f t="shared" si="24"/>
        <v>1.3270508886016386E-2</v>
      </c>
      <c r="AI21" s="13">
        <f ca="1">'13年1-9支出明细'!U16/9*12</f>
        <v>0</v>
      </c>
      <c r="AJ21" s="43">
        <f t="shared" si="25"/>
        <v>0</v>
      </c>
      <c r="AK21" s="13">
        <f ca="1">'13年1-9支出明细'!V16/9*12</f>
        <v>0</v>
      </c>
      <c r="AL21" s="43">
        <f t="shared" si="26"/>
        <v>0</v>
      </c>
      <c r="AM21" s="13">
        <f ca="1">'13年1-9支出明细'!W16/9*12</f>
        <v>0</v>
      </c>
      <c r="AN21" s="43">
        <f t="shared" si="27"/>
        <v>0</v>
      </c>
      <c r="AO21" s="13">
        <f ca="1">'13年1-9支出明细'!X16/9*12</f>
        <v>1818.9333333333334</v>
      </c>
      <c r="AP21" s="43">
        <f t="shared" si="28"/>
        <v>2.6759870997884456E-3</v>
      </c>
      <c r="AQ21" s="13">
        <f ca="1">'13年1-9支出明细'!Y16/9*12</f>
        <v>6720.8666666666668</v>
      </c>
      <c r="AR21" s="43">
        <f t="shared" si="29"/>
        <v>3.324674267303469E-3</v>
      </c>
      <c r="AS21" s="13">
        <f ca="1">'13年1-9支出明细'!Z16/9*12</f>
        <v>1364937.5999999999</v>
      </c>
      <c r="AT21" s="13">
        <f ca="1">Sheet2!EP15+Sheet2!V15</f>
        <v>11895</v>
      </c>
      <c r="AU21" s="43">
        <f t="shared" si="30"/>
        <v>1.5433581326183478E-2</v>
      </c>
      <c r="AV21" s="13">
        <f ca="1">'13年1-9支出明细'!AB16/9*12</f>
        <v>10645.213333333333</v>
      </c>
      <c r="AW21" s="43">
        <f t="shared" si="31"/>
        <v>2.3485326447364278E-3</v>
      </c>
      <c r="AX21" s="13">
        <f ca="1">'13年1-9支出明细'!AC16/9*12</f>
        <v>5214.7866666666669</v>
      </c>
      <c r="AY21" s="43">
        <f t="shared" si="32"/>
        <v>4.649122755924189E-3</v>
      </c>
      <c r="AZ21" s="12">
        <f t="shared" si="79"/>
        <v>5156.0666666666666</v>
      </c>
      <c r="BA21" s="43">
        <f t="shared" si="33"/>
        <v>1.9279219966512252E-5</v>
      </c>
      <c r="BB21" s="13">
        <f ca="1">'13年1-9支出明细'!AE16/9*12</f>
        <v>5156.0666666666666</v>
      </c>
      <c r="BC21" s="43">
        <f t="shared" si="34"/>
        <v>2.2317712086141212E-5</v>
      </c>
      <c r="BD21" s="13">
        <f ca="1">'13年1-9支出明细'!AF16/9*12</f>
        <v>0</v>
      </c>
      <c r="BE21" s="13">
        <f ca="1">Sheet2!BP15+Sheet2!ET15</f>
        <v>0</v>
      </c>
      <c r="BF21" s="43">
        <f t="shared" si="35"/>
        <v>0</v>
      </c>
      <c r="BG21" s="12">
        <f t="shared" si="78"/>
        <v>50931.466666666667</v>
      </c>
      <c r="BH21" s="43">
        <f t="shared" si="36"/>
        <v>5.2480499932683084E-4</v>
      </c>
      <c r="BI21" s="13">
        <f ca="1">'13年1-9支出明细'!AI16/9*12</f>
        <v>0</v>
      </c>
      <c r="BJ21" s="43">
        <f t="shared" si="37"/>
        <v>0</v>
      </c>
      <c r="BK21" s="13">
        <f ca="1">'13年1-9支出明细'!AJ16/9*12</f>
        <v>0</v>
      </c>
      <c r="BL21" s="43">
        <f t="shared" si="38"/>
        <v>0</v>
      </c>
      <c r="BM21" s="13">
        <f ca="1">'13年1-9支出明细'!AK16/9*12</f>
        <v>16800</v>
      </c>
      <c r="BN21" s="43">
        <f t="shared" si="39"/>
        <v>1.1490507085653114E-2</v>
      </c>
      <c r="BO21" s="13">
        <f ca="1">'13年1-9支出明细'!AL16/9*12</f>
        <v>0</v>
      </c>
      <c r="BP21" s="43">
        <f t="shared" si="40"/>
        <v>0</v>
      </c>
      <c r="BQ21" s="13">
        <f ca="1">'13年1-9支出明细'!AM16/9*12</f>
        <v>0</v>
      </c>
      <c r="BR21" s="43">
        <f t="shared" si="41"/>
        <v>0</v>
      </c>
      <c r="BS21" s="13">
        <f ca="1">'13年1-9支出明细'!AN16/9*12</f>
        <v>0</v>
      </c>
      <c r="BT21" s="13">
        <f ca="1">Sheet2!DG15+Sheet2!AD15</f>
        <v>0</v>
      </c>
      <c r="BU21" s="43">
        <f t="shared" si="42"/>
        <v>0</v>
      </c>
      <c r="BV21" s="13">
        <f ca="1">'13年1-9支出明细'!AP16/9*12</f>
        <v>0</v>
      </c>
      <c r="BW21" s="43">
        <f t="shared" si="43"/>
        <v>0</v>
      </c>
      <c r="BX21" s="13">
        <f ca="1">'13年1-9支出明细'!AQ16/9*12</f>
        <v>0</v>
      </c>
      <c r="BY21" s="43">
        <f t="shared" si="44"/>
        <v>0</v>
      </c>
      <c r="BZ21" s="13">
        <f ca="1">'13年1-9支出明细'!AR16/9*12</f>
        <v>0</v>
      </c>
      <c r="CA21" s="13">
        <f ca="1">Sheet2!DK15+Sheet2!AH15</f>
        <v>0</v>
      </c>
      <c r="CB21" s="43">
        <f t="shared" si="45"/>
        <v>0</v>
      </c>
      <c r="CC21" s="13">
        <f ca="1">'13年1-9支出明细'!AT16/9*12</f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43">
        <f t="shared" si="47"/>
        <v>0</v>
      </c>
      <c r="CL21" s="13">
        <f ca="1">'13年1-9支出明细'!BB16/9*12</f>
        <v>0</v>
      </c>
      <c r="CM21" s="43">
        <f t="shared" si="48"/>
        <v>0</v>
      </c>
      <c r="CN21" s="13">
        <f ca="1">'13年1-9支出明细'!BC16/9*12</f>
        <v>0</v>
      </c>
      <c r="CO21" s="43">
        <f t="shared" si="49"/>
        <v>0</v>
      </c>
      <c r="CP21" s="13">
        <f ca="1">'13年1-9支出明细'!BD16/9*12</f>
        <v>0</v>
      </c>
      <c r="CQ21" s="43">
        <f t="shared" si="50"/>
        <v>0</v>
      </c>
      <c r="CR21" s="13">
        <f ca="1">'13年1-9支出明细'!BE16/9*12</f>
        <v>0</v>
      </c>
      <c r="CS21" s="13">
        <v>0</v>
      </c>
      <c r="CT21" s="43">
        <f t="shared" si="51"/>
        <v>0</v>
      </c>
      <c r="CU21" s="13">
        <f ca="1">'13年1-9支出明细'!BG16/9*12</f>
        <v>0</v>
      </c>
      <c r="CV21" s="43">
        <f t="shared" si="52"/>
        <v>0</v>
      </c>
      <c r="CW21" s="13">
        <f ca="1">'13年1-9支出明细'!BH16/9*12</f>
        <v>0</v>
      </c>
      <c r="CX21" s="43">
        <f t="shared" si="53"/>
        <v>0</v>
      </c>
      <c r="CY21" s="13">
        <f ca="1">'13年1-9支出明细'!BI16/9*12</f>
        <v>13333.333333333332</v>
      </c>
      <c r="CZ21" s="43">
        <f t="shared" si="54"/>
        <v>1.1122957060380417E-2</v>
      </c>
      <c r="DA21" s="13">
        <f ca="1">'13年1-9支出明细'!BJ16/9*12</f>
        <v>0</v>
      </c>
      <c r="DB21" s="43">
        <f t="shared" si="55"/>
        <v>0</v>
      </c>
      <c r="DC21" s="13">
        <f ca="1">'13年1-9支出明细'!BK16/9*12</f>
        <v>0</v>
      </c>
      <c r="DD21" s="43">
        <f t="shared" si="56"/>
        <v>0</v>
      </c>
      <c r="DE21" s="13">
        <f ca="1">'13年1-9支出明细'!BL16/9*12</f>
        <v>0</v>
      </c>
      <c r="DF21" s="43">
        <f t="shared" si="57"/>
        <v>0</v>
      </c>
      <c r="DG21" s="13">
        <f ca="1">'13年1-9支出明细'!BM16/9*12</f>
        <v>0</v>
      </c>
      <c r="DH21" s="43">
        <f t="shared" si="58"/>
        <v>0</v>
      </c>
      <c r="DI21" s="13">
        <f ca="1">'13年1-9支出明细'!BN16/9*12</f>
        <v>20798.133333333335</v>
      </c>
      <c r="DJ21" s="13">
        <f ca="1">Sheet2!EX15+Sheet2!BF15</f>
        <v>0</v>
      </c>
      <c r="DK21" s="43">
        <f t="shared" si="59"/>
        <v>1.591037412267704E-2</v>
      </c>
      <c r="DL21" s="13">
        <f ca="1">'13年1-9支出明细'!BP16/9*12</f>
        <v>0</v>
      </c>
      <c r="DM21" s="43">
        <f t="shared" si="60"/>
        <v>0</v>
      </c>
      <c r="DN21" s="13">
        <f ca="1">'13年1-9支出明细'!BQ16/9*12</f>
        <v>0</v>
      </c>
      <c r="DO21" s="43">
        <f t="shared" si="61"/>
        <v>0</v>
      </c>
      <c r="DP21" s="13">
        <f ca="1">'13年1-9支出明细'!BR16/9*12</f>
        <v>0</v>
      </c>
      <c r="DQ21" s="13">
        <v>0</v>
      </c>
      <c r="DR21" s="43"/>
      <c r="DS21" s="13">
        <f ca="1">'13年1-9支出明细'!BT16/9*12</f>
        <v>0</v>
      </c>
      <c r="DT21" s="43">
        <f t="shared" si="63"/>
        <v>0</v>
      </c>
      <c r="DU21" s="12">
        <f ca="1">'13年1-9支出明细'!BU16/9*12</f>
        <v>71247.266666666663</v>
      </c>
      <c r="DV21" s="43">
        <f t="shared" si="64"/>
        <v>2.4624987445498164E-3</v>
      </c>
      <c r="DW21" s="12">
        <f ca="1">'13年1-9支出明细'!BV16/9*12</f>
        <v>0</v>
      </c>
      <c r="DX21" s="43">
        <f t="shared" si="65"/>
        <v>0</v>
      </c>
      <c r="DY21" s="12">
        <f ca="1">'13年1-9支出明细'!BW16/9*12</f>
        <v>0</v>
      </c>
      <c r="DZ21" s="43">
        <f t="shared" si="66"/>
        <v>0</v>
      </c>
      <c r="EA21" s="12">
        <f ca="1">'13年1-9支出明细'!BX16/9*12</f>
        <v>0</v>
      </c>
      <c r="EB21" s="43">
        <f t="shared" si="67"/>
        <v>0</v>
      </c>
      <c r="EC21" s="27">
        <f t="shared" si="76"/>
        <v>410.78666666666663</v>
      </c>
      <c r="ED21" s="43">
        <f t="shared" si="68"/>
        <v>2.4987110660645455E-4</v>
      </c>
      <c r="EE21" s="13">
        <f ca="1">'13年1-9支出明细'!BZ16/9*12</f>
        <v>0</v>
      </c>
      <c r="EF21" s="43">
        <f t="shared" si="69"/>
        <v>0</v>
      </c>
      <c r="EG21" s="13">
        <f ca="1">'13年1-9支出明细'!CA16/9*12</f>
        <v>0</v>
      </c>
      <c r="EH21" s="43">
        <f t="shared" si="70"/>
        <v>0</v>
      </c>
      <c r="EI21" s="13">
        <f ca="1">'13年1-9支出明细'!CB16/9*12</f>
        <v>0</v>
      </c>
      <c r="EJ21" s="40"/>
      <c r="EK21" s="13">
        <f ca="1">'13年1-9支出明细'!CC16/9*12</f>
        <v>0</v>
      </c>
      <c r="EL21" s="43">
        <f t="shared" si="71"/>
        <v>0</v>
      </c>
      <c r="EM21" s="13">
        <f ca="1">'13年1-9支出明细'!CD16/9*12</f>
        <v>410.78666666666663</v>
      </c>
      <c r="EN21" s="45">
        <f t="shared" si="72"/>
        <v>1.9851670155695369E-3</v>
      </c>
    </row>
    <row r="22" spans="1:144">
      <c r="A22" s="18">
        <v>114</v>
      </c>
      <c r="B22" s="3" t="s">
        <v>497</v>
      </c>
      <c r="C22" s="3" t="s">
        <v>311</v>
      </c>
      <c r="D22" s="12">
        <f t="shared" si="73"/>
        <v>11750966.489999998</v>
      </c>
      <c r="E22" s="12">
        <f t="shared" si="74"/>
        <v>9254181.3333333321</v>
      </c>
      <c r="F22" s="13">
        <f>F23+F24+F25+F26</f>
        <v>4411080</v>
      </c>
      <c r="G22" s="40">
        <f t="shared" si="77"/>
        <v>6.4583765982545047E-2</v>
      </c>
      <c r="H22" s="13">
        <f>H23+H24+H25+H26</f>
        <v>2526910</v>
      </c>
      <c r="I22" s="40">
        <f t="shared" si="12"/>
        <v>6.8064919491712839E-2</v>
      </c>
      <c r="J22" s="13">
        <f>J23+J24+J25+J26</f>
        <v>1984986</v>
      </c>
      <c r="K22" s="40">
        <f t="shared" si="13"/>
        <v>6.4583765982545047E-2</v>
      </c>
      <c r="L22" s="13">
        <f ca="1">L23+L24+L25+L26</f>
        <v>297146.66666666663</v>
      </c>
      <c r="M22" s="13">
        <f ca="1">M23+M24+M25+M26</f>
        <v>25544</v>
      </c>
      <c r="N22" s="43">
        <f t="shared" si="14"/>
        <v>4.4509819781764867E-2</v>
      </c>
      <c r="O22" s="13">
        <f ca="1">O23+O24+O25+O26</f>
        <v>30474.666666666664</v>
      </c>
      <c r="P22" s="43">
        <f t="shared" si="15"/>
        <v>1.7646786110663479E-2</v>
      </c>
      <c r="Q22" s="13">
        <f ca="1">Q23+Q24+Q25+Q26</f>
        <v>0</v>
      </c>
      <c r="R22" s="43">
        <f t="shared" si="16"/>
        <v>0</v>
      </c>
      <c r="S22" s="13">
        <f ca="1">S23+S24+S25+S26</f>
        <v>0</v>
      </c>
      <c r="T22" s="43">
        <f t="shared" si="17"/>
        <v>0</v>
      </c>
      <c r="U22" s="13">
        <f ca="1">U23+U24+U25+U26</f>
        <v>0</v>
      </c>
      <c r="V22" s="43">
        <f t="shared" si="18"/>
        <v>0</v>
      </c>
      <c r="W22" s="13">
        <f ca="1">W23+W24+W25+W26</f>
        <v>0</v>
      </c>
      <c r="X22" s="43">
        <f t="shared" si="19"/>
        <v>0</v>
      </c>
      <c r="Y22" s="13">
        <f ca="1">Y23+Y24+Y25+Y26</f>
        <v>0</v>
      </c>
      <c r="Z22" s="43">
        <f t="shared" si="20"/>
        <v>0</v>
      </c>
      <c r="AA22" s="13">
        <f ca="1">AA23+AA24+AA25+AA26</f>
        <v>0</v>
      </c>
      <c r="AB22" s="43">
        <f t="shared" si="21"/>
        <v>0</v>
      </c>
      <c r="AC22" s="13">
        <f ca="1">AC23+AC24+AC25+AC26</f>
        <v>0</v>
      </c>
      <c r="AD22" s="43">
        <f t="shared" si="22"/>
        <v>0</v>
      </c>
      <c r="AE22" s="13">
        <f ca="1">AE23+AE24+AE25+AE26</f>
        <v>3584</v>
      </c>
      <c r="AF22" s="43">
        <f t="shared" si="23"/>
        <v>7.220702463137951E-4</v>
      </c>
      <c r="AG22" s="13">
        <f>AG23+AG24+AG25+AG26</f>
        <v>1776484.1566666665</v>
      </c>
      <c r="AH22" s="43">
        <f t="shared" si="24"/>
        <v>1.7016975931462418E-2</v>
      </c>
      <c r="AI22" s="13">
        <f ca="1">AI23+AI24+AI25+AI26</f>
        <v>0</v>
      </c>
      <c r="AJ22" s="43">
        <f t="shared" si="25"/>
        <v>0</v>
      </c>
      <c r="AK22" s="13">
        <f ca="1">AK23+AK24+AK25+AK26</f>
        <v>2758.84</v>
      </c>
      <c r="AL22" s="43">
        <f t="shared" si="26"/>
        <v>2.8302761705445444E-2</v>
      </c>
      <c r="AM22" s="13">
        <f ca="1">AM23+AM24+AM25+AM26</f>
        <v>0</v>
      </c>
      <c r="AN22" s="43">
        <f t="shared" si="27"/>
        <v>0</v>
      </c>
      <c r="AO22" s="13">
        <f ca="1">AO23+AO24+AO25+AO26</f>
        <v>6162.666666666667</v>
      </c>
      <c r="AP22" s="43">
        <f t="shared" si="28"/>
        <v>9.0664216208929758E-3</v>
      </c>
      <c r="AQ22" s="13">
        <f ca="1">AQ23+AQ24+AQ25+AQ26</f>
        <v>90291.706666666665</v>
      </c>
      <c r="AR22" s="43">
        <f t="shared" si="29"/>
        <v>4.4665446971954965E-2</v>
      </c>
      <c r="AS22" s="13">
        <f ca="1">AS23+AS24+AS25+AS26</f>
        <v>1520862.6533333331</v>
      </c>
      <c r="AT22" s="13">
        <f ca="1">AT23+AT24+AT25+AT26</f>
        <v>156408.29</v>
      </c>
      <c r="AU22" s="43">
        <f t="shared" si="30"/>
        <v>1.7196652393615057E-2</v>
      </c>
      <c r="AV22" s="13">
        <f ca="1">AV23+AV24+AV25+AV26</f>
        <v>182866.34666666665</v>
      </c>
      <c r="AW22" s="43">
        <f t="shared" si="31"/>
        <v>4.0343727393941854E-2</v>
      </c>
      <c r="AX22" s="13">
        <f ca="1">AX23+AX24+AX25+AX26</f>
        <v>25682.760000000002</v>
      </c>
      <c r="AY22" s="43">
        <f t="shared" si="32"/>
        <v>2.2896872218027362E-2</v>
      </c>
      <c r="AZ22" s="13">
        <f>AZ23+AZ24+AZ25+AZ26</f>
        <v>29298.373333333333</v>
      </c>
      <c r="BA22" s="43">
        <f t="shared" si="33"/>
        <v>1.0955051993528597E-4</v>
      </c>
      <c r="BB22" s="13">
        <f ca="1">BB23+BB24+BB25+BB26</f>
        <v>29298.373333333333</v>
      </c>
      <c r="BC22" s="43">
        <f t="shared" si="34"/>
        <v>1.2681617653875901E-4</v>
      </c>
      <c r="BD22" s="13">
        <f ca="1">BD23+BD24+BD25+BD26</f>
        <v>0</v>
      </c>
      <c r="BE22" s="13">
        <f ca="1">BE23+BE24+BE25+BE26</f>
        <v>0</v>
      </c>
      <c r="BF22" s="43">
        <f t="shared" si="35"/>
        <v>0</v>
      </c>
      <c r="BG22" s="13">
        <f>BG23+BG24+BG25+BG26</f>
        <v>178733.99999999997</v>
      </c>
      <c r="BH22" s="43">
        <f t="shared" si="36"/>
        <v>1.8417002864571299E-3</v>
      </c>
      <c r="BI22" s="13">
        <f ca="1">BI23+BI24+BI25+BI26</f>
        <v>0</v>
      </c>
      <c r="BJ22" s="43">
        <f t="shared" si="37"/>
        <v>0</v>
      </c>
      <c r="BK22" s="13">
        <f ca="1">BK23+BK24+BK25+BK26</f>
        <v>0</v>
      </c>
      <c r="BL22" s="43">
        <f t="shared" si="38"/>
        <v>0</v>
      </c>
      <c r="BM22" s="13">
        <f ca="1">BM23+BM24+BM25+BM26</f>
        <v>0</v>
      </c>
      <c r="BN22" s="43">
        <f t="shared" si="39"/>
        <v>0</v>
      </c>
      <c r="BO22" s="13">
        <f ca="1">BO23+BO24+BO25+BO26</f>
        <v>0</v>
      </c>
      <c r="BP22" s="43">
        <f t="shared" si="40"/>
        <v>0</v>
      </c>
      <c r="BQ22" s="13">
        <f ca="1">BQ23+BQ24+BQ25+BQ26</f>
        <v>0</v>
      </c>
      <c r="BR22" s="43">
        <f t="shared" si="41"/>
        <v>0</v>
      </c>
      <c r="BS22" s="13">
        <f ca="1">BS23+BS24+BS25+BS26</f>
        <v>0</v>
      </c>
      <c r="BT22" s="13">
        <f ca="1">BT23+BT24+BT25+BT26</f>
        <v>0</v>
      </c>
      <c r="BU22" s="43">
        <f t="shared" si="42"/>
        <v>0</v>
      </c>
      <c r="BV22" s="13">
        <f ca="1">BV23+BV24+BV25+BV26</f>
        <v>0</v>
      </c>
      <c r="BW22" s="43">
        <f t="shared" si="43"/>
        <v>0</v>
      </c>
      <c r="BX22" s="13">
        <f ca="1">BX23+BX24+BX25+BX26</f>
        <v>0</v>
      </c>
      <c r="BY22" s="43">
        <f t="shared" si="44"/>
        <v>0</v>
      </c>
      <c r="BZ22" s="13">
        <f ca="1">BZ23+BZ24+BZ25+BZ26</f>
        <v>0</v>
      </c>
      <c r="CA22" s="13">
        <f ca="1">CA23+CA24+CA25+CA26</f>
        <v>0</v>
      </c>
      <c r="CB22" s="43">
        <f t="shared" si="45"/>
        <v>0</v>
      </c>
      <c r="CC22" s="13">
        <f t="shared" ref="CC22:CJ22" si="80">CC23+CC24+CC25+CC26</f>
        <v>0</v>
      </c>
      <c r="CD22" s="13">
        <f t="shared" si="80"/>
        <v>0</v>
      </c>
      <c r="CE22" s="13">
        <f t="shared" si="80"/>
        <v>0</v>
      </c>
      <c r="CF22" s="13">
        <f t="shared" si="80"/>
        <v>0</v>
      </c>
      <c r="CG22" s="13">
        <f t="shared" si="80"/>
        <v>0</v>
      </c>
      <c r="CH22" s="13">
        <f t="shared" si="80"/>
        <v>0</v>
      </c>
      <c r="CI22" s="13">
        <f t="shared" si="80"/>
        <v>0</v>
      </c>
      <c r="CJ22" s="13">
        <f t="shared" si="80"/>
        <v>0</v>
      </c>
      <c r="CK22" s="43">
        <f t="shared" si="47"/>
        <v>0</v>
      </c>
      <c r="CL22" s="13">
        <f ca="1">CL23+CL24+CL25+CL26</f>
        <v>27818.666666666668</v>
      </c>
      <c r="CM22" s="43">
        <f t="shared" si="48"/>
        <v>1.2297405780205092E-2</v>
      </c>
      <c r="CN22" s="13">
        <f ca="1">CN23+CN24+CN25+CN26</f>
        <v>0</v>
      </c>
      <c r="CO22" s="43">
        <f t="shared" si="49"/>
        <v>0</v>
      </c>
      <c r="CP22" s="13">
        <f ca="1">CP23+CP24+CP25+CP26</f>
        <v>0</v>
      </c>
      <c r="CQ22" s="43">
        <f t="shared" si="50"/>
        <v>0</v>
      </c>
      <c r="CR22" s="13">
        <f ca="1">CR23+CR24+CR25+CR26</f>
        <v>0</v>
      </c>
      <c r="CS22" s="13">
        <f ca="1">CS23+CS24+CS25+CS26</f>
        <v>0</v>
      </c>
      <c r="CT22" s="43">
        <f t="shared" si="51"/>
        <v>0</v>
      </c>
      <c r="CU22" s="13">
        <f ca="1">CU23+CU24+CU25+CU26</f>
        <v>0</v>
      </c>
      <c r="CV22" s="43">
        <f t="shared" si="52"/>
        <v>0</v>
      </c>
      <c r="CW22" s="13">
        <f ca="1">CW23+CW24+CW25+CW26</f>
        <v>0</v>
      </c>
      <c r="CX22" s="43">
        <f t="shared" si="53"/>
        <v>0</v>
      </c>
      <c r="CY22" s="13">
        <f ca="1">CY23+CY24+CY25+CY26</f>
        <v>49973.333333333336</v>
      </c>
      <c r="CZ22" s="43">
        <f t="shared" si="54"/>
        <v>4.168884306230581E-2</v>
      </c>
      <c r="DA22" s="13">
        <f ca="1">DA23+DA24+DA25+DA26</f>
        <v>0</v>
      </c>
      <c r="DB22" s="43">
        <f t="shared" si="55"/>
        <v>0</v>
      </c>
      <c r="DC22" s="13">
        <f ca="1">DC23+DC24+DC25+DC26</f>
        <v>0</v>
      </c>
      <c r="DD22" s="43">
        <f t="shared" si="56"/>
        <v>0</v>
      </c>
      <c r="DE22" s="13">
        <f ca="1">DE23+DE24+DE25+DE26</f>
        <v>0</v>
      </c>
      <c r="DF22" s="43">
        <f t="shared" si="57"/>
        <v>0</v>
      </c>
      <c r="DG22" s="13">
        <f ca="1">DG23+DG24+DG25+DG26</f>
        <v>0</v>
      </c>
      <c r="DH22" s="43">
        <f t="shared" si="58"/>
        <v>0</v>
      </c>
      <c r="DI22" s="13">
        <f ca="1">DI23+DI24+DI25+DI26</f>
        <v>99875.333333333343</v>
      </c>
      <c r="DJ22" s="13">
        <f ca="1">DJ23+DJ24+DJ25+DJ26</f>
        <v>0</v>
      </c>
      <c r="DK22" s="43">
        <f t="shared" si="59"/>
        <v>7.6403679767434757E-2</v>
      </c>
      <c r="DL22" s="13">
        <f ca="1">DL23+DL24+DL25+DL26</f>
        <v>0</v>
      </c>
      <c r="DM22" s="43">
        <f t="shared" si="60"/>
        <v>0</v>
      </c>
      <c r="DN22" s="13">
        <f ca="1">DN23+DN24+DN25+DN26</f>
        <v>1066.6666666666665</v>
      </c>
      <c r="DO22" s="43">
        <f t="shared" si="61"/>
        <v>7.1966067998938494E-3</v>
      </c>
      <c r="DP22" s="13">
        <f ca="1">DP23+DP24+DP25+DP26</f>
        <v>0</v>
      </c>
      <c r="DQ22" s="13">
        <f ca="1">DQ23+DQ24+DQ25+DQ26</f>
        <v>0</v>
      </c>
      <c r="DR22" s="43"/>
      <c r="DS22" s="13">
        <f ca="1">DS23+DS24+DS25+DS26</f>
        <v>0</v>
      </c>
      <c r="DT22" s="43">
        <f t="shared" si="63"/>
        <v>0</v>
      </c>
      <c r="DU22" s="13">
        <f ca="1">DU23+DU24+DU25+DU26</f>
        <v>512268.62666666671</v>
      </c>
      <c r="DV22" s="43">
        <f t="shared" si="64"/>
        <v>1.7705392909186581E-2</v>
      </c>
      <c r="DW22" s="13">
        <f ca="1">DW23+DW24+DW25+DW26</f>
        <v>0</v>
      </c>
      <c r="DX22" s="43">
        <f t="shared" si="65"/>
        <v>0</v>
      </c>
      <c r="DY22" s="13">
        <f ca="1">DY23+DY24+DY25+DY26</f>
        <v>0</v>
      </c>
      <c r="DZ22" s="43">
        <f t="shared" si="66"/>
        <v>0</v>
      </c>
      <c r="EA22" s="13">
        <f ca="1">EA23+EA24+EA25+EA26</f>
        <v>0</v>
      </c>
      <c r="EB22" s="43">
        <f t="shared" si="67"/>
        <v>0</v>
      </c>
      <c r="EC22" s="13">
        <f>EC23+EC24+EC25+EC26</f>
        <v>0</v>
      </c>
      <c r="ED22" s="43">
        <f t="shared" si="68"/>
        <v>0</v>
      </c>
      <c r="EE22" s="13">
        <f ca="1">EE23+EE24+EE25+EE26</f>
        <v>0</v>
      </c>
      <c r="EF22" s="43">
        <f t="shared" si="69"/>
        <v>0</v>
      </c>
      <c r="EG22" s="13">
        <f ca="1">EG23+EG24+EG25+EG26</f>
        <v>0</v>
      </c>
      <c r="EH22" s="43">
        <f t="shared" si="70"/>
        <v>0</v>
      </c>
      <c r="EI22" s="13">
        <f ca="1">EI23+EI24+EI25+EI26</f>
        <v>0</v>
      </c>
      <c r="EJ22" s="40"/>
      <c r="EK22" s="13">
        <f ca="1">EK23+EK24+EK25+EK26</f>
        <v>0</v>
      </c>
      <c r="EL22" s="43">
        <f t="shared" si="71"/>
        <v>0</v>
      </c>
      <c r="EM22" s="13">
        <f ca="1">EM23+EM24+EM25+EM26</f>
        <v>0</v>
      </c>
      <c r="EN22" s="45">
        <f t="shared" si="72"/>
        <v>0</v>
      </c>
    </row>
    <row r="23" spans="1:144">
      <c r="A23" s="18">
        <v>11401</v>
      </c>
      <c r="B23" s="3" t="s">
        <v>498</v>
      </c>
      <c r="C23" s="3" t="s">
        <v>312</v>
      </c>
      <c r="D23" s="12">
        <f t="shared" si="73"/>
        <v>3321681.7100000004</v>
      </c>
      <c r="E23" s="12">
        <f t="shared" si="74"/>
        <v>2827136.9333333336</v>
      </c>
      <c r="F23" s="13">
        <v>1368648</v>
      </c>
      <c r="G23" s="40">
        <f t="shared" si="77"/>
        <v>2.0038730230346833E-2</v>
      </c>
      <c r="H23" s="13">
        <v>764512</v>
      </c>
      <c r="I23" s="40">
        <f t="shared" si="12"/>
        <v>2.0592916934298554E-2</v>
      </c>
      <c r="J23" s="13">
        <v>615891.6</v>
      </c>
      <c r="K23" s="40">
        <f t="shared" si="13"/>
        <v>2.0038730230346836E-2</v>
      </c>
      <c r="L23" s="13">
        <f ca="1">'13年1-9支出明细'!I18/9*12</f>
        <v>70693.333333333343</v>
      </c>
      <c r="M23" s="13">
        <v>5544</v>
      </c>
      <c r="N23" s="43">
        <f t="shared" si="14"/>
        <v>1.0589206877991447E-2</v>
      </c>
      <c r="O23" s="13">
        <f ca="1">'13年1-9支出明细'!K18/9*12</f>
        <v>5514.6666666666661</v>
      </c>
      <c r="P23" s="43">
        <f t="shared" si="15"/>
        <v>4.988271110632104E-3</v>
      </c>
      <c r="Q23" s="13">
        <f ca="1">'13年1-9支出明细'!L18/9*12</f>
        <v>0</v>
      </c>
      <c r="R23" s="43">
        <f t="shared" si="16"/>
        <v>0</v>
      </c>
      <c r="S23" s="13">
        <f ca="1">'13年1-9支出明细'!M18/9*12</f>
        <v>0</v>
      </c>
      <c r="T23" s="43">
        <f t="shared" si="17"/>
        <v>0</v>
      </c>
      <c r="U23" s="13">
        <f ca="1">'13年1-9支出明细'!N18/9*12</f>
        <v>0</v>
      </c>
      <c r="V23" s="43">
        <f t="shared" si="18"/>
        <v>0</v>
      </c>
      <c r="W23" s="13">
        <f ca="1">'13年1-9支出明细'!O18/9*12</f>
        <v>0</v>
      </c>
      <c r="X23" s="43">
        <f t="shared" si="19"/>
        <v>0</v>
      </c>
      <c r="Y23" s="13">
        <f ca="1">'13年1-9支出明细'!P18/9*12</f>
        <v>0</v>
      </c>
      <c r="Z23" s="43">
        <f t="shared" si="20"/>
        <v>0</v>
      </c>
      <c r="AA23" s="13">
        <f ca="1">'13年1-9支出明细'!Q18/9*12</f>
        <v>0</v>
      </c>
      <c r="AB23" s="43">
        <f t="shared" si="21"/>
        <v>0</v>
      </c>
      <c r="AC23" s="13">
        <f ca="1">'13年1-9支出明细'!R18/9*12</f>
        <v>0</v>
      </c>
      <c r="AD23" s="43">
        <f t="shared" si="22"/>
        <v>0</v>
      </c>
      <c r="AE23" s="13">
        <f ca="1">'13年1-9支出明细'!S18/9*12</f>
        <v>1877.3333333333335</v>
      </c>
      <c r="AF23" s="43">
        <f t="shared" si="23"/>
        <v>3.782272718786546E-4</v>
      </c>
      <c r="AG23" s="12">
        <f>AI23+AK23+AM23+AO23+AQ23+AS23+AT23</f>
        <v>286649.46999999997</v>
      </c>
      <c r="AH23" s="43">
        <f t="shared" si="24"/>
        <v>2.7458207907179954E-3</v>
      </c>
      <c r="AI23" s="13">
        <f ca="1">'13年1-9支出明细'!U18/9*12</f>
        <v>0</v>
      </c>
      <c r="AJ23" s="43">
        <f t="shared" si="25"/>
        <v>0</v>
      </c>
      <c r="AK23" s="13">
        <f ca="1">'13年1-9支出明细'!V18/9*12</f>
        <v>39.946666666666665</v>
      </c>
      <c r="AL23" s="43">
        <f t="shared" si="26"/>
        <v>4.0981027808554584E-4</v>
      </c>
      <c r="AM23" s="13">
        <f ca="1">'13年1-9支出明细'!W18/9*12</f>
        <v>0</v>
      </c>
      <c r="AN23" s="43">
        <f t="shared" si="27"/>
        <v>0</v>
      </c>
      <c r="AO23" s="13">
        <f ca="1">'13年1-9支出明细'!X18/9*12</f>
        <v>1544</v>
      </c>
      <c r="AP23" s="43">
        <f t="shared" si="28"/>
        <v>2.2715093546071107E-3</v>
      </c>
      <c r="AQ23" s="13">
        <f ca="1">'13年1-9支出明细'!Y18/9*12</f>
        <v>24600.733333333334</v>
      </c>
      <c r="AR23" s="43">
        <f t="shared" si="29"/>
        <v>1.2169475921279203E-2</v>
      </c>
      <c r="AS23" s="13">
        <f ca="1">'13年1-9支出明细'!Z18/9*12</f>
        <v>246085.36</v>
      </c>
      <c r="AT23" s="13">
        <f ca="1">Sheet2!EP17+Sheet2!V17</f>
        <v>14379.43</v>
      </c>
      <c r="AU23" s="43">
        <f t="shared" si="30"/>
        <v>2.7825289718322209E-3</v>
      </c>
      <c r="AV23" s="13">
        <f ca="1">'13年1-9支出明细'!AB18/9*12</f>
        <v>12439.173333333332</v>
      </c>
      <c r="AW23" s="43">
        <f t="shared" si="31"/>
        <v>2.7443136865459572E-3</v>
      </c>
      <c r="AX23" s="13">
        <f ca="1">'13年1-9支出明细'!AC18/9*12</f>
        <v>6737.4266666666663</v>
      </c>
      <c r="AY23" s="43">
        <f t="shared" si="32"/>
        <v>6.0065973230679524E-3</v>
      </c>
      <c r="AZ23" s="12">
        <f t="shared" si="79"/>
        <v>27716.906666666666</v>
      </c>
      <c r="BA23" s="43">
        <f t="shared" si="33"/>
        <v>1.0363720544432252E-4</v>
      </c>
      <c r="BB23" s="13">
        <f ca="1">'13年1-9支出明细'!AE18/9*12</f>
        <v>27716.906666666666</v>
      </c>
      <c r="BC23" s="43">
        <f t="shared" si="34"/>
        <v>1.1997089698318768E-4</v>
      </c>
      <c r="BD23" s="13">
        <f ca="1">'13年1-9支出明细'!AF18/9*12</f>
        <v>0</v>
      </c>
      <c r="BE23" s="13">
        <f ca="1">Sheet2!BP17+Sheet2!ET17</f>
        <v>0</v>
      </c>
      <c r="BF23" s="43">
        <f t="shared" si="35"/>
        <v>0</v>
      </c>
      <c r="BG23" s="12">
        <f t="shared" si="78"/>
        <v>103387.33333333333</v>
      </c>
      <c r="BH23" s="43">
        <f t="shared" si="36"/>
        <v>1.0653176307587745E-3</v>
      </c>
      <c r="BI23" s="13">
        <f ca="1">'13年1-9支出明细'!AI18/9*12</f>
        <v>0</v>
      </c>
      <c r="BJ23" s="43">
        <f t="shared" si="37"/>
        <v>0</v>
      </c>
      <c r="BK23" s="13">
        <f ca="1">'13年1-9支出明细'!AJ18/9*12</f>
        <v>0</v>
      </c>
      <c r="BL23" s="43">
        <f t="shared" si="38"/>
        <v>0</v>
      </c>
      <c r="BM23" s="13">
        <f ca="1">'13年1-9支出明细'!AK18/9*12</f>
        <v>0</v>
      </c>
      <c r="BN23" s="43">
        <f t="shared" si="39"/>
        <v>0</v>
      </c>
      <c r="BO23" s="13">
        <f ca="1">'13年1-9支出明细'!AL18/9*12</f>
        <v>0</v>
      </c>
      <c r="BP23" s="43">
        <f t="shared" si="40"/>
        <v>0</v>
      </c>
      <c r="BQ23" s="13">
        <f ca="1">'13年1-9支出明细'!AM18/9*12</f>
        <v>0</v>
      </c>
      <c r="BR23" s="43">
        <f t="shared" si="41"/>
        <v>0</v>
      </c>
      <c r="BS23" s="13">
        <f ca="1">'13年1-9支出明细'!AN18/9*12</f>
        <v>0</v>
      </c>
      <c r="BT23" s="13">
        <f ca="1">Sheet2!DG17+Sheet2!AD17</f>
        <v>0</v>
      </c>
      <c r="BU23" s="43">
        <f t="shared" si="42"/>
        <v>0</v>
      </c>
      <c r="BV23" s="13">
        <f ca="1">'13年1-9支出明细'!AP18/9*12</f>
        <v>0</v>
      </c>
      <c r="BW23" s="43">
        <f t="shared" si="43"/>
        <v>0</v>
      </c>
      <c r="BX23" s="13">
        <f ca="1">'13年1-9支出明细'!AQ18/9*12</f>
        <v>0</v>
      </c>
      <c r="BY23" s="43">
        <f t="shared" si="44"/>
        <v>0</v>
      </c>
      <c r="BZ23" s="13">
        <f ca="1">'13年1-9支出明细'!AR18/9*12</f>
        <v>0</v>
      </c>
      <c r="CA23" s="13">
        <f ca="1">Sheet2!DK17+Sheet2!AH17</f>
        <v>0</v>
      </c>
      <c r="CB23" s="43">
        <f t="shared" si="45"/>
        <v>0</v>
      </c>
      <c r="CC23" s="13">
        <f ca="1">'13年1-9支出明细'!AT18/9*12</f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43">
        <f t="shared" si="47"/>
        <v>0</v>
      </c>
      <c r="CL23" s="13">
        <f ca="1">'13年1-9支出明细'!BB18/9*12</f>
        <v>21059.333333333332</v>
      </c>
      <c r="CM23" s="43">
        <f t="shared" si="48"/>
        <v>9.3094025879720717E-3</v>
      </c>
      <c r="CN23" s="13">
        <f ca="1">'13年1-9支出明细'!BC18/9*12</f>
        <v>0</v>
      </c>
      <c r="CO23" s="43">
        <f t="shared" si="49"/>
        <v>0</v>
      </c>
      <c r="CP23" s="13">
        <f ca="1">'13年1-9支出明细'!BD18/9*12</f>
        <v>0</v>
      </c>
      <c r="CQ23" s="43">
        <f t="shared" si="50"/>
        <v>0</v>
      </c>
      <c r="CR23" s="13">
        <f ca="1">'13年1-9支出明细'!BE18/9*12</f>
        <v>0</v>
      </c>
      <c r="CS23" s="13">
        <v>0</v>
      </c>
      <c r="CT23" s="43">
        <f t="shared" si="51"/>
        <v>0</v>
      </c>
      <c r="CU23" s="13">
        <f ca="1">'13年1-9支出明细'!BG18/9*12</f>
        <v>0</v>
      </c>
      <c r="CV23" s="43">
        <f t="shared" si="52"/>
        <v>0</v>
      </c>
      <c r="CW23" s="13">
        <f ca="1">'13年1-9支出明细'!BH18/9*12</f>
        <v>0</v>
      </c>
      <c r="CX23" s="43">
        <f t="shared" si="53"/>
        <v>0</v>
      </c>
      <c r="CY23" s="13">
        <f ca="1">'13年1-9支出明细'!BI18/9*12</f>
        <v>39720</v>
      </c>
      <c r="CZ23" s="43">
        <f t="shared" si="54"/>
        <v>3.3135289082873269E-2</v>
      </c>
      <c r="DA23" s="13">
        <f ca="1">'13年1-9支出明细'!BJ18/9*12</f>
        <v>0</v>
      </c>
      <c r="DB23" s="43">
        <f t="shared" si="55"/>
        <v>0</v>
      </c>
      <c r="DC23" s="13">
        <f ca="1">'13年1-9支出明细'!BK18/9*12</f>
        <v>0</v>
      </c>
      <c r="DD23" s="43">
        <f t="shared" si="56"/>
        <v>0</v>
      </c>
      <c r="DE23" s="13">
        <f ca="1">'13年1-9支出明细'!BL18/9*12</f>
        <v>0</v>
      </c>
      <c r="DF23" s="43">
        <f t="shared" si="57"/>
        <v>0</v>
      </c>
      <c r="DG23" s="13">
        <f ca="1">'13年1-9支出明细'!BM18/9*12</f>
        <v>0</v>
      </c>
      <c r="DH23" s="43">
        <f t="shared" si="58"/>
        <v>0</v>
      </c>
      <c r="DI23" s="13">
        <f ca="1">'13年1-9支出明细'!BN18/9*12</f>
        <v>41541.333333333336</v>
      </c>
      <c r="DJ23" s="13">
        <f ca="1">Sheet2!EX17+Sheet2!BF17</f>
        <v>0</v>
      </c>
      <c r="DK23" s="43">
        <f t="shared" si="59"/>
        <v>3.1778724768000068E-2</v>
      </c>
      <c r="DL23" s="13">
        <f ca="1">'13年1-9支出明细'!BP18/9*12</f>
        <v>0</v>
      </c>
      <c r="DM23" s="43">
        <f t="shared" si="60"/>
        <v>0</v>
      </c>
      <c r="DN23" s="13">
        <f ca="1">'13年1-9支出明细'!BQ18/9*12</f>
        <v>1066.6666666666665</v>
      </c>
      <c r="DO23" s="43">
        <f t="shared" si="61"/>
        <v>7.1966067998938494E-3</v>
      </c>
      <c r="DP23" s="13">
        <f ca="1">'13年1-9支出明细'!BR18/9*12</f>
        <v>0</v>
      </c>
      <c r="DQ23" s="13">
        <v>0</v>
      </c>
      <c r="DR23" s="43"/>
      <c r="DS23" s="13">
        <f ca="1">'13年1-9支出明细'!BT18/9*12</f>
        <v>0</v>
      </c>
      <c r="DT23" s="43">
        <f t="shared" si="63"/>
        <v>0</v>
      </c>
      <c r="DU23" s="12">
        <f ca="1">'13年1-9支出明细'!BU18/9*12</f>
        <v>76791.066666666666</v>
      </c>
      <c r="DV23" s="43">
        <f t="shared" si="64"/>
        <v>2.6541075062431578E-3</v>
      </c>
      <c r="DW23" s="12">
        <f ca="1">'13年1-9支出明细'!BV18/9*12</f>
        <v>0</v>
      </c>
      <c r="DX23" s="43">
        <f t="shared" si="65"/>
        <v>0</v>
      </c>
      <c r="DY23" s="12">
        <f ca="1">'13年1-9支出明细'!BW18/9*12</f>
        <v>0</v>
      </c>
      <c r="DZ23" s="43">
        <f t="shared" si="66"/>
        <v>0</v>
      </c>
      <c r="EA23" s="12">
        <f ca="1">'13年1-9支出明细'!BX18/9*12</f>
        <v>0</v>
      </c>
      <c r="EB23" s="43">
        <f t="shared" si="67"/>
        <v>0</v>
      </c>
      <c r="EC23" s="27">
        <f>EE23+EG23+EI23+EK23+EM23</f>
        <v>0</v>
      </c>
      <c r="ED23" s="43">
        <f t="shared" si="68"/>
        <v>0</v>
      </c>
      <c r="EE23" s="13">
        <f ca="1">'13年1-9支出明细'!BZ18/9*12</f>
        <v>0</v>
      </c>
      <c r="EF23" s="43">
        <f t="shared" si="69"/>
        <v>0</v>
      </c>
      <c r="EG23" s="13">
        <f ca="1">'13年1-9支出明细'!CA18/9*12</f>
        <v>0</v>
      </c>
      <c r="EH23" s="43">
        <f t="shared" si="70"/>
        <v>0</v>
      </c>
      <c r="EI23" s="13">
        <f ca="1">'13年1-9支出明细'!CB18/9*12</f>
        <v>0</v>
      </c>
      <c r="EJ23" s="40"/>
      <c r="EK23" s="13">
        <f ca="1">'13年1-9支出明细'!CC18/9*12</f>
        <v>0</v>
      </c>
      <c r="EL23" s="43">
        <f t="shared" si="71"/>
        <v>0</v>
      </c>
      <c r="EM23" s="13">
        <f ca="1">'13年1-9支出明细'!CD18/9*12</f>
        <v>0</v>
      </c>
      <c r="EN23" s="45">
        <f t="shared" si="72"/>
        <v>0</v>
      </c>
    </row>
    <row r="24" spans="1:144">
      <c r="A24" s="18">
        <v>11402</v>
      </c>
      <c r="B24" s="3" t="s">
        <v>499</v>
      </c>
      <c r="C24" s="3" t="s">
        <v>313</v>
      </c>
      <c r="D24" s="12">
        <f t="shared" si="73"/>
        <v>7295770.2733333325</v>
      </c>
      <c r="E24" s="12">
        <f t="shared" si="74"/>
        <v>5687958.4000000004</v>
      </c>
      <c r="F24" s="13">
        <v>2752752</v>
      </c>
      <c r="G24" s="40">
        <f t="shared" si="77"/>
        <v>4.0303755764117363E-2</v>
      </c>
      <c r="H24" s="13">
        <v>1443348</v>
      </c>
      <c r="I24" s="40">
        <f t="shared" si="12"/>
        <v>3.8878062700501696E-2</v>
      </c>
      <c r="J24" s="13">
        <v>1238738.3999999999</v>
      </c>
      <c r="K24" s="40">
        <f t="shared" si="13"/>
        <v>4.030375576411737E-2</v>
      </c>
      <c r="L24" s="13">
        <f ca="1">'13年1-9支出明细'!I19/9*12</f>
        <v>226453.33333333331</v>
      </c>
      <c r="M24" s="13">
        <v>20000</v>
      </c>
      <c r="N24" s="43">
        <f t="shared" si="14"/>
        <v>3.3920612903773427E-2</v>
      </c>
      <c r="O24" s="13">
        <f ca="1">'13年1-9支出明细'!K19/9*12</f>
        <v>24960</v>
      </c>
      <c r="P24" s="43">
        <f t="shared" si="15"/>
        <v>1.0956281565062157E-2</v>
      </c>
      <c r="Q24" s="13">
        <f ca="1">'13年1-9支出明细'!L19/9*12</f>
        <v>0</v>
      </c>
      <c r="R24" s="43">
        <f t="shared" si="16"/>
        <v>0</v>
      </c>
      <c r="S24" s="13">
        <f ca="1">'13年1-9支出明细'!M19/9*12</f>
        <v>0</v>
      </c>
      <c r="T24" s="43">
        <f t="shared" si="17"/>
        <v>0</v>
      </c>
      <c r="U24" s="13">
        <f ca="1">'13年1-9支出明细'!N19/9*12</f>
        <v>0</v>
      </c>
      <c r="V24" s="43">
        <f t="shared" si="18"/>
        <v>0</v>
      </c>
      <c r="W24" s="13">
        <f ca="1">'13年1-9支出明细'!O19/9*12</f>
        <v>0</v>
      </c>
      <c r="X24" s="43">
        <f t="shared" si="19"/>
        <v>0</v>
      </c>
      <c r="Y24" s="13">
        <f ca="1">'13年1-9支出明细'!P19/9*12</f>
        <v>0</v>
      </c>
      <c r="Z24" s="43">
        <f t="shared" si="20"/>
        <v>0</v>
      </c>
      <c r="AA24" s="13">
        <f ca="1">'13年1-9支出明细'!Q19/9*12</f>
        <v>0</v>
      </c>
      <c r="AB24" s="43">
        <f t="shared" si="21"/>
        <v>0</v>
      </c>
      <c r="AC24" s="13">
        <f ca="1">'13年1-9支出明细'!R19/9*12</f>
        <v>0</v>
      </c>
      <c r="AD24" s="43">
        <f t="shared" si="22"/>
        <v>0</v>
      </c>
      <c r="AE24" s="13">
        <f ca="1">'13年1-9支出明细'!S19/9*12</f>
        <v>1706.6666666666667</v>
      </c>
      <c r="AF24" s="43">
        <f t="shared" si="23"/>
        <v>3.4384297443514056E-4</v>
      </c>
      <c r="AG24" s="12">
        <f>AI24+AK24+AM24+AO24+AQ24+AS24+AT24</f>
        <v>1301140.313333333</v>
      </c>
      <c r="AH24" s="43">
        <f t="shared" si="24"/>
        <v>1.2463648106490458E-2</v>
      </c>
      <c r="AI24" s="13">
        <f ca="1">'13年1-9支出明细'!U19/9*12</f>
        <v>0</v>
      </c>
      <c r="AJ24" s="43">
        <f t="shared" si="25"/>
        <v>0</v>
      </c>
      <c r="AK24" s="13">
        <f ca="1">'13年1-9支出明细'!V19/9*12</f>
        <v>2638.8933333333334</v>
      </c>
      <c r="AL24" s="43">
        <f t="shared" si="26"/>
        <v>2.7072236584731971E-2</v>
      </c>
      <c r="AM24" s="13">
        <f ca="1">'13年1-9支出明细'!W19/9*12</f>
        <v>0</v>
      </c>
      <c r="AN24" s="43">
        <f t="shared" si="27"/>
        <v>0</v>
      </c>
      <c r="AO24" s="13">
        <f ca="1">'13年1-9支出明细'!X19/9*12</f>
        <v>986</v>
      </c>
      <c r="AP24" s="43">
        <f t="shared" si="28"/>
        <v>1.450588227747805E-3</v>
      </c>
      <c r="AQ24" s="13">
        <f ca="1">'13年1-9支出明细'!Y19/9*12</f>
        <v>26441.52</v>
      </c>
      <c r="AR24" s="43">
        <f t="shared" si="29"/>
        <v>1.3080075158817317E-2</v>
      </c>
      <c r="AS24" s="13">
        <f ca="1">'13年1-9支出明细'!Z19/9*12</f>
        <v>1142661.7599999998</v>
      </c>
      <c r="AT24" s="13">
        <f ca="1">Sheet2!EP18+Sheet2!V18</f>
        <v>128412.14</v>
      </c>
      <c r="AU24" s="43">
        <f t="shared" si="30"/>
        <v>1.2920270641881318E-2</v>
      </c>
      <c r="AV24" s="13">
        <f ca="1">'13年1-9支出明细'!AB19/9*12</f>
        <v>157097.96</v>
      </c>
      <c r="AW24" s="43">
        <f t="shared" si="31"/>
        <v>3.4658740593408885E-2</v>
      </c>
      <c r="AX24" s="13">
        <f ca="1">'13年1-9支出明细'!AC19/9*12</f>
        <v>14118.666666666668</v>
      </c>
      <c r="AY24" s="43">
        <f t="shared" si="32"/>
        <v>1.2587171571730959E-2</v>
      </c>
      <c r="AZ24" s="12">
        <f t="shared" si="79"/>
        <v>0</v>
      </c>
      <c r="BA24" s="43">
        <f t="shared" si="33"/>
        <v>0</v>
      </c>
      <c r="BB24" s="13">
        <f ca="1">'13年1-9支出明细'!AE19/9*12</f>
        <v>0</v>
      </c>
      <c r="BC24" s="43">
        <f t="shared" si="34"/>
        <v>0</v>
      </c>
      <c r="BD24" s="13">
        <f ca="1">'13年1-9支出明细'!AF19/9*12</f>
        <v>0</v>
      </c>
      <c r="BE24" s="13">
        <f ca="1">Sheet2!BP18+Sheet2!ET18</f>
        <v>0</v>
      </c>
      <c r="BF24" s="43">
        <f t="shared" si="35"/>
        <v>0</v>
      </c>
      <c r="BG24" s="12">
        <f t="shared" si="78"/>
        <v>72812</v>
      </c>
      <c r="BH24" s="43">
        <f t="shared" si="36"/>
        <v>7.5026509370078754E-4</v>
      </c>
      <c r="BI24" s="13">
        <f ca="1">'13年1-9支出明细'!AI19/9*12</f>
        <v>0</v>
      </c>
      <c r="BJ24" s="43">
        <f t="shared" si="37"/>
        <v>0</v>
      </c>
      <c r="BK24" s="13">
        <f ca="1">'13年1-9支出明细'!AJ19/9*12</f>
        <v>0</v>
      </c>
      <c r="BL24" s="43">
        <f t="shared" si="38"/>
        <v>0</v>
      </c>
      <c r="BM24" s="13">
        <f ca="1">'13年1-9支出明细'!AK19/9*12</f>
        <v>0</v>
      </c>
      <c r="BN24" s="43">
        <f t="shared" si="39"/>
        <v>0</v>
      </c>
      <c r="BO24" s="13">
        <f ca="1">'13年1-9支出明细'!AL19/9*12</f>
        <v>0</v>
      </c>
      <c r="BP24" s="43">
        <f t="shared" si="40"/>
        <v>0</v>
      </c>
      <c r="BQ24" s="13">
        <f ca="1">'13年1-9支出明细'!AM19/9*12</f>
        <v>0</v>
      </c>
      <c r="BR24" s="43">
        <f t="shared" si="41"/>
        <v>0</v>
      </c>
      <c r="BS24" s="13">
        <f ca="1">'13年1-9支出明细'!AN19/9*12</f>
        <v>0</v>
      </c>
      <c r="BT24" s="13">
        <f ca="1">Sheet2!DG18+Sheet2!AD18</f>
        <v>0</v>
      </c>
      <c r="BU24" s="43">
        <f t="shared" si="42"/>
        <v>0</v>
      </c>
      <c r="BV24" s="13">
        <f ca="1">'13年1-9支出明细'!AP19/9*12</f>
        <v>0</v>
      </c>
      <c r="BW24" s="43">
        <f t="shared" si="43"/>
        <v>0</v>
      </c>
      <c r="BX24" s="13">
        <f ca="1">'13年1-9支出明细'!AQ19/9*12</f>
        <v>0</v>
      </c>
      <c r="BY24" s="43">
        <f t="shared" si="44"/>
        <v>0</v>
      </c>
      <c r="BZ24" s="13">
        <f ca="1">'13年1-9支出明细'!AR19/9*12</f>
        <v>0</v>
      </c>
      <c r="CA24" s="13">
        <f ca="1">Sheet2!DK18+Sheet2!AH18</f>
        <v>0</v>
      </c>
      <c r="CB24" s="43">
        <f t="shared" si="45"/>
        <v>0</v>
      </c>
      <c r="CC24" s="13">
        <f ca="1">'13年1-9支出明细'!AT19/9*12</f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43">
        <f t="shared" si="47"/>
        <v>0</v>
      </c>
      <c r="CL24" s="13">
        <f ca="1">'13年1-9支出明细'!BB19/9*12</f>
        <v>5024.666666666667</v>
      </c>
      <c r="CM24" s="43">
        <f t="shared" si="48"/>
        <v>2.2211835545774008E-3</v>
      </c>
      <c r="CN24" s="13">
        <f ca="1">'13年1-9支出明细'!BC19/9*12</f>
        <v>0</v>
      </c>
      <c r="CO24" s="43">
        <f t="shared" si="49"/>
        <v>0</v>
      </c>
      <c r="CP24" s="13">
        <f ca="1">'13年1-9支出明细'!BD19/9*12</f>
        <v>0</v>
      </c>
      <c r="CQ24" s="43">
        <f t="shared" si="50"/>
        <v>0</v>
      </c>
      <c r="CR24" s="13">
        <f ca="1">'13年1-9支出明细'!BE19/9*12</f>
        <v>0</v>
      </c>
      <c r="CS24" s="13">
        <v>0</v>
      </c>
      <c r="CT24" s="43">
        <f t="shared" si="51"/>
        <v>0</v>
      </c>
      <c r="CU24" s="13">
        <f ca="1">'13年1-9支出明细'!BG19/9*12</f>
        <v>0</v>
      </c>
      <c r="CV24" s="43">
        <f t="shared" si="52"/>
        <v>0</v>
      </c>
      <c r="CW24" s="13">
        <f ca="1">'13年1-9支出明细'!BH19/9*12</f>
        <v>0</v>
      </c>
      <c r="CX24" s="43">
        <f t="shared" si="53"/>
        <v>0</v>
      </c>
      <c r="CY24" s="13">
        <f ca="1">'13年1-9支出明细'!BI19/9*12</f>
        <v>9453.3333333333339</v>
      </c>
      <c r="CZ24" s="43">
        <f t="shared" si="54"/>
        <v>7.8861765558097176E-3</v>
      </c>
      <c r="DA24" s="13">
        <f ca="1">'13年1-9支出明细'!BJ19/9*12</f>
        <v>0</v>
      </c>
      <c r="DB24" s="43">
        <f t="shared" si="55"/>
        <v>0</v>
      </c>
      <c r="DC24" s="13">
        <f ca="1">'13年1-9支出明细'!BK19/9*12</f>
        <v>0</v>
      </c>
      <c r="DD24" s="43">
        <f t="shared" si="56"/>
        <v>0</v>
      </c>
      <c r="DE24" s="13">
        <f ca="1">'13年1-9支出明细'!BL19/9*12</f>
        <v>0</v>
      </c>
      <c r="DF24" s="43">
        <f t="shared" si="57"/>
        <v>0</v>
      </c>
      <c r="DG24" s="13">
        <f ca="1">'13年1-9支出明细'!BM19/9*12</f>
        <v>0</v>
      </c>
      <c r="DH24" s="43">
        <f t="shared" si="58"/>
        <v>0</v>
      </c>
      <c r="DI24" s="13">
        <f ca="1">'13年1-9支出明细'!BN19/9*12</f>
        <v>58334</v>
      </c>
      <c r="DJ24" s="13">
        <f ca="1">Sheet2!EX18+Sheet2!BF18</f>
        <v>0</v>
      </c>
      <c r="DK24" s="43">
        <f t="shared" si="59"/>
        <v>4.4624954999434675E-2</v>
      </c>
      <c r="DL24" s="13">
        <f ca="1">'13年1-9支出明细'!BP19/9*12</f>
        <v>0</v>
      </c>
      <c r="DM24" s="43">
        <f t="shared" si="60"/>
        <v>0</v>
      </c>
      <c r="DN24" s="13">
        <f ca="1">'13年1-9支出明细'!BQ19/9*12</f>
        <v>0</v>
      </c>
      <c r="DO24" s="43">
        <f t="shared" si="61"/>
        <v>0</v>
      </c>
      <c r="DP24" s="13">
        <f ca="1">'13年1-9支出明细'!BR19/9*12</f>
        <v>0</v>
      </c>
      <c r="DQ24" s="13">
        <v>0</v>
      </c>
      <c r="DR24" s="43"/>
      <c r="DS24" s="13">
        <f ca="1">'13年1-9支出明细'!BT19/9*12</f>
        <v>0</v>
      </c>
      <c r="DT24" s="43">
        <f t="shared" si="63"/>
        <v>0</v>
      </c>
      <c r="DU24" s="12">
        <f ca="1">'13年1-9支出明细'!BU19/9*12</f>
        <v>233859.56000000003</v>
      </c>
      <c r="DV24" s="43">
        <f t="shared" si="64"/>
        <v>8.082820574650899E-3</v>
      </c>
      <c r="DW24" s="12">
        <f ca="1">'13年1-9支出明细'!BV19/9*12</f>
        <v>0</v>
      </c>
      <c r="DX24" s="43">
        <f t="shared" si="65"/>
        <v>0</v>
      </c>
      <c r="DY24" s="12">
        <f ca="1">'13年1-9支出明细'!BW19/9*12</f>
        <v>0</v>
      </c>
      <c r="DZ24" s="43">
        <f t="shared" si="66"/>
        <v>0</v>
      </c>
      <c r="EA24" s="12">
        <f ca="1">'13年1-9支出明细'!BX19/9*12</f>
        <v>0</v>
      </c>
      <c r="EB24" s="43">
        <f t="shared" si="67"/>
        <v>0</v>
      </c>
      <c r="EC24" s="27">
        <f>EE24+EG24+EI24+EK24+EM24</f>
        <v>0</v>
      </c>
      <c r="ED24" s="43">
        <f t="shared" si="68"/>
        <v>0</v>
      </c>
      <c r="EE24" s="13">
        <f ca="1">'13年1-9支出明细'!BZ19/9*12</f>
        <v>0</v>
      </c>
      <c r="EF24" s="43">
        <f t="shared" si="69"/>
        <v>0</v>
      </c>
      <c r="EG24" s="13">
        <f ca="1">'13年1-9支出明细'!CA19/9*12</f>
        <v>0</v>
      </c>
      <c r="EH24" s="43">
        <f t="shared" si="70"/>
        <v>0</v>
      </c>
      <c r="EI24" s="13">
        <f ca="1">'13年1-9支出明细'!CB19/9*12</f>
        <v>0</v>
      </c>
      <c r="EJ24" s="40"/>
      <c r="EK24" s="13">
        <f ca="1">'13年1-9支出明细'!CC19/9*12</f>
        <v>0</v>
      </c>
      <c r="EL24" s="43">
        <f t="shared" si="71"/>
        <v>0</v>
      </c>
      <c r="EM24" s="13">
        <f ca="1">'13年1-9支出明细'!CD19/9*12</f>
        <v>0</v>
      </c>
      <c r="EN24" s="45">
        <f t="shared" si="72"/>
        <v>0</v>
      </c>
    </row>
    <row r="25" spans="1:144">
      <c r="A25" s="18">
        <v>11403</v>
      </c>
      <c r="B25" s="3" t="s">
        <v>500</v>
      </c>
      <c r="C25" s="3" t="s">
        <v>314</v>
      </c>
      <c r="D25" s="12">
        <f t="shared" si="73"/>
        <v>530283.9966666667</v>
      </c>
      <c r="E25" s="12">
        <f t="shared" si="74"/>
        <v>165690</v>
      </c>
      <c r="F25" s="13">
        <v>0</v>
      </c>
      <c r="G25" s="40">
        <f t="shared" si="77"/>
        <v>0</v>
      </c>
      <c r="H25" s="13">
        <v>165690</v>
      </c>
      <c r="I25" s="40">
        <f t="shared" si="12"/>
        <v>4.4630305434629246E-3</v>
      </c>
      <c r="J25" s="13">
        <v>0</v>
      </c>
      <c r="K25" s="40">
        <f t="shared" si="13"/>
        <v>0</v>
      </c>
      <c r="L25" s="13">
        <f ca="1">'13年1-9支出明细'!I20/9*12</f>
        <v>0</v>
      </c>
      <c r="M25" s="13">
        <v>0</v>
      </c>
      <c r="N25" s="43">
        <f t="shared" si="14"/>
        <v>0</v>
      </c>
      <c r="O25" s="13">
        <f ca="1">'13年1-9支出明细'!K20/9*12</f>
        <v>0</v>
      </c>
      <c r="P25" s="43">
        <f t="shared" si="15"/>
        <v>7.9634371139156016E-4</v>
      </c>
      <c r="Q25" s="13">
        <f ca="1">'13年1-9支出明细'!L20/9*12</f>
        <v>0</v>
      </c>
      <c r="R25" s="43">
        <f t="shared" si="16"/>
        <v>0</v>
      </c>
      <c r="S25" s="13">
        <f ca="1">'13年1-9支出明细'!M20/9*12</f>
        <v>0</v>
      </c>
      <c r="T25" s="43">
        <f t="shared" si="17"/>
        <v>0</v>
      </c>
      <c r="U25" s="13">
        <f ca="1">'13年1-9支出明细'!N20/9*12</f>
        <v>0</v>
      </c>
      <c r="V25" s="43">
        <f t="shared" si="18"/>
        <v>0</v>
      </c>
      <c r="W25" s="13">
        <f ca="1">'13年1-9支出明细'!O20/9*12</f>
        <v>0</v>
      </c>
      <c r="X25" s="43">
        <f t="shared" si="19"/>
        <v>0</v>
      </c>
      <c r="Y25" s="13">
        <f ca="1">'13年1-9支出明细'!P20/9*12</f>
        <v>0</v>
      </c>
      <c r="Z25" s="43">
        <f t="shared" si="20"/>
        <v>0</v>
      </c>
      <c r="AA25" s="13">
        <f ca="1">'13年1-9支出明细'!Q20/9*12</f>
        <v>0</v>
      </c>
      <c r="AB25" s="43">
        <f t="shared" si="21"/>
        <v>0</v>
      </c>
      <c r="AC25" s="13">
        <f ca="1">'13年1-9支出明细'!R20/9*12</f>
        <v>0</v>
      </c>
      <c r="AD25" s="43">
        <f t="shared" si="22"/>
        <v>0</v>
      </c>
      <c r="AE25" s="13">
        <f ca="1">'13年1-9支出明细'!S20/9*12</f>
        <v>0</v>
      </c>
      <c r="AF25" s="43">
        <f t="shared" si="23"/>
        <v>0</v>
      </c>
      <c r="AG25" s="12">
        <f>AI25+AK25+AM25+AO25+AQ25+AS25+AT25</f>
        <v>163966.47666666668</v>
      </c>
      <c r="AH25" s="43">
        <f t="shared" si="24"/>
        <v>1.5706380361076911E-3</v>
      </c>
      <c r="AI25" s="13">
        <f ca="1">'13年1-9支出明细'!U20/9*12</f>
        <v>0</v>
      </c>
      <c r="AJ25" s="43">
        <f t="shared" si="25"/>
        <v>0</v>
      </c>
      <c r="AK25" s="13">
        <f ca="1">'13年1-9支出明细'!V20/9*12</f>
        <v>80</v>
      </c>
      <c r="AL25" s="43">
        <f t="shared" si="26"/>
        <v>8.2071484262792897E-4</v>
      </c>
      <c r="AM25" s="13">
        <f ca="1">'13年1-9支出明细'!W20/9*12</f>
        <v>0</v>
      </c>
      <c r="AN25" s="43">
        <f t="shared" si="27"/>
        <v>0</v>
      </c>
      <c r="AO25" s="13">
        <f ca="1">'13年1-9支出明细'!X20/9*12</f>
        <v>3516.8</v>
      </c>
      <c r="AP25" s="43">
        <f t="shared" si="28"/>
        <v>5.1738627579548486E-3</v>
      </c>
      <c r="AQ25" s="13">
        <f ca="1">'13年1-9支出明细'!Y20/9*12</f>
        <v>30245.453333333335</v>
      </c>
      <c r="AR25" s="43">
        <f t="shared" si="29"/>
        <v>1.4961802604861664E-2</v>
      </c>
      <c r="AS25" s="13">
        <f ca="1">'13年1-9支出明细'!Z20/9*12</f>
        <v>119748.77333333333</v>
      </c>
      <c r="AT25" s="13">
        <f ca="1">Sheet2!EP19+Sheet2!V19</f>
        <v>10375.450000000001</v>
      </c>
      <c r="AU25" s="43">
        <f t="shared" si="30"/>
        <v>1.3540197236494265E-3</v>
      </c>
      <c r="AV25" s="13">
        <f ca="1">'13年1-9支出明细'!AB20/9*12</f>
        <v>9007.52</v>
      </c>
      <c r="AW25" s="43">
        <f t="shared" si="31"/>
        <v>1.9872269447034348E-3</v>
      </c>
      <c r="AX25" s="13">
        <f ca="1">'13年1-9支出明细'!AC20/9*12</f>
        <v>4826.666666666667</v>
      </c>
      <c r="AY25" s="43">
        <f t="shared" si="32"/>
        <v>4.3031033232284509E-3</v>
      </c>
      <c r="AZ25" s="12">
        <f t="shared" si="79"/>
        <v>912</v>
      </c>
      <c r="BA25" s="43">
        <f t="shared" si="33"/>
        <v>3.4100894627931835E-6</v>
      </c>
      <c r="BB25" s="13">
        <f ca="1">'13年1-9支出明细'!AE20/9*12</f>
        <v>912</v>
      </c>
      <c r="BC25" s="43">
        <f t="shared" si="34"/>
        <v>3.9475349599618806E-6</v>
      </c>
      <c r="BD25" s="13">
        <f ca="1">'13年1-9支出明细'!AF20/9*12</f>
        <v>0</v>
      </c>
      <c r="BE25" s="13">
        <f ca="1">Sheet2!BP19+Sheet2!ET19</f>
        <v>0</v>
      </c>
      <c r="BF25" s="43">
        <f t="shared" si="35"/>
        <v>0</v>
      </c>
      <c r="BG25" s="12">
        <f t="shared" si="78"/>
        <v>0</v>
      </c>
      <c r="BH25" s="43">
        <f t="shared" si="36"/>
        <v>0</v>
      </c>
      <c r="BI25" s="13">
        <f ca="1">'13年1-9支出明细'!AI20/9*12</f>
        <v>0</v>
      </c>
      <c r="BJ25" s="43">
        <f t="shared" si="37"/>
        <v>0</v>
      </c>
      <c r="BK25" s="13">
        <f ca="1">'13年1-9支出明细'!AJ20/9*12</f>
        <v>0</v>
      </c>
      <c r="BL25" s="43">
        <f t="shared" si="38"/>
        <v>0</v>
      </c>
      <c r="BM25" s="13">
        <f ca="1">'13年1-9支出明细'!AK20/9*12</f>
        <v>0</v>
      </c>
      <c r="BN25" s="43">
        <f t="shared" si="39"/>
        <v>0</v>
      </c>
      <c r="BO25" s="13">
        <f ca="1">'13年1-9支出明细'!AL20/9*12</f>
        <v>0</v>
      </c>
      <c r="BP25" s="43">
        <f t="shared" si="40"/>
        <v>0</v>
      </c>
      <c r="BQ25" s="13">
        <f ca="1">'13年1-9支出明细'!AM20/9*12</f>
        <v>0</v>
      </c>
      <c r="BR25" s="43">
        <f t="shared" si="41"/>
        <v>0</v>
      </c>
      <c r="BS25" s="13">
        <f ca="1">'13年1-9支出明细'!AN20/9*12</f>
        <v>0</v>
      </c>
      <c r="BT25" s="13">
        <f ca="1">Sheet2!DG19+Sheet2!AD19</f>
        <v>0</v>
      </c>
      <c r="BU25" s="43">
        <f t="shared" si="42"/>
        <v>0</v>
      </c>
      <c r="BV25" s="13">
        <f ca="1">'13年1-9支出明细'!AP20/9*12</f>
        <v>0</v>
      </c>
      <c r="BW25" s="43">
        <f t="shared" si="43"/>
        <v>0</v>
      </c>
      <c r="BX25" s="13">
        <f ca="1">'13年1-9支出明细'!AQ20/9*12</f>
        <v>0</v>
      </c>
      <c r="BY25" s="43">
        <f t="shared" si="44"/>
        <v>0</v>
      </c>
      <c r="BZ25" s="13">
        <f ca="1">'13年1-9支出明细'!AR20/9*12</f>
        <v>0</v>
      </c>
      <c r="CA25" s="13">
        <f ca="1">Sheet2!DK19+Sheet2!AH19</f>
        <v>0</v>
      </c>
      <c r="CB25" s="43">
        <f t="shared" si="45"/>
        <v>0</v>
      </c>
      <c r="CC25" s="13">
        <f ca="1">'13年1-9支出明细'!AT20/9*12</f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43">
        <f t="shared" si="47"/>
        <v>0</v>
      </c>
      <c r="CL25" s="13">
        <f ca="1">'13年1-9支出明细'!BB20/9*12</f>
        <v>0</v>
      </c>
      <c r="CM25" s="43">
        <f t="shared" si="48"/>
        <v>0</v>
      </c>
      <c r="CN25" s="13">
        <f ca="1">'13年1-9支出明细'!BC20/9*12</f>
        <v>0</v>
      </c>
      <c r="CO25" s="43">
        <f t="shared" si="49"/>
        <v>0</v>
      </c>
      <c r="CP25" s="13">
        <f ca="1">'13年1-9支出明细'!BD20/9*12</f>
        <v>0</v>
      </c>
      <c r="CQ25" s="43">
        <f t="shared" si="50"/>
        <v>0</v>
      </c>
      <c r="CR25" s="13">
        <f ca="1">'13年1-9支出明细'!BE20/9*12</f>
        <v>0</v>
      </c>
      <c r="CS25" s="13">
        <v>0</v>
      </c>
      <c r="CT25" s="43">
        <f t="shared" si="51"/>
        <v>0</v>
      </c>
      <c r="CU25" s="13">
        <f ca="1">'13年1-9支出明细'!BG20/9*12</f>
        <v>0</v>
      </c>
      <c r="CV25" s="43">
        <f t="shared" si="52"/>
        <v>0</v>
      </c>
      <c r="CW25" s="13">
        <f ca="1">'13年1-9支出明细'!BH20/9*12</f>
        <v>0</v>
      </c>
      <c r="CX25" s="43">
        <f t="shared" si="53"/>
        <v>0</v>
      </c>
      <c r="CY25" s="13">
        <f ca="1">'13年1-9支出明细'!BI20/9*12</f>
        <v>0</v>
      </c>
      <c r="CZ25" s="43">
        <f t="shared" si="54"/>
        <v>0</v>
      </c>
      <c r="DA25" s="13">
        <f ca="1">'13年1-9支出明细'!BJ20/9*12</f>
        <v>0</v>
      </c>
      <c r="DB25" s="43">
        <f t="shared" si="55"/>
        <v>0</v>
      </c>
      <c r="DC25" s="13">
        <f ca="1">'13年1-9支出明细'!BK20/9*12</f>
        <v>0</v>
      </c>
      <c r="DD25" s="43">
        <f t="shared" si="56"/>
        <v>0</v>
      </c>
      <c r="DE25" s="13">
        <f ca="1">'13年1-9支出明细'!BL20/9*12</f>
        <v>0</v>
      </c>
      <c r="DF25" s="43">
        <f t="shared" si="57"/>
        <v>0</v>
      </c>
      <c r="DG25" s="13">
        <f ca="1">'13年1-9支出明细'!BM20/9*12</f>
        <v>0</v>
      </c>
      <c r="DH25" s="43">
        <f t="shared" si="58"/>
        <v>0</v>
      </c>
      <c r="DI25" s="13">
        <f ca="1">'13年1-9支出明细'!BN20/9*12</f>
        <v>0</v>
      </c>
      <c r="DJ25" s="13">
        <f ca="1">Sheet2!EX19+Sheet2!BF19</f>
        <v>0</v>
      </c>
      <c r="DK25" s="43">
        <f t="shared" si="59"/>
        <v>0</v>
      </c>
      <c r="DL25" s="13">
        <f ca="1">'13年1-9支出明细'!BP20/9*12</f>
        <v>0</v>
      </c>
      <c r="DM25" s="43">
        <f t="shared" si="60"/>
        <v>0</v>
      </c>
      <c r="DN25" s="13">
        <f ca="1">'13年1-9支出明细'!BQ20/9*12</f>
        <v>0</v>
      </c>
      <c r="DO25" s="43">
        <f t="shared" si="61"/>
        <v>0</v>
      </c>
      <c r="DP25" s="13">
        <f ca="1">'13年1-9支出明细'!BR20/9*12</f>
        <v>0</v>
      </c>
      <c r="DQ25" s="13">
        <v>0</v>
      </c>
      <c r="DR25" s="43"/>
      <c r="DS25" s="13">
        <f ca="1">'13年1-9支出明细'!BT20/9*12</f>
        <v>0</v>
      </c>
      <c r="DT25" s="43">
        <f t="shared" si="63"/>
        <v>0</v>
      </c>
      <c r="DU25" s="12">
        <f ca="1">'13年1-9支出明细'!BU20/9*12</f>
        <v>199715.52000000002</v>
      </c>
      <c r="DV25" s="43">
        <f t="shared" si="64"/>
        <v>6.9027099603415961E-3</v>
      </c>
      <c r="DW25" s="12">
        <f ca="1">'13年1-9支出明细'!BV20/9*12</f>
        <v>0</v>
      </c>
      <c r="DX25" s="43">
        <f t="shared" si="65"/>
        <v>0</v>
      </c>
      <c r="DY25" s="12">
        <f ca="1">'13年1-9支出明细'!BW20/9*12</f>
        <v>0</v>
      </c>
      <c r="DZ25" s="43">
        <f t="shared" si="66"/>
        <v>0</v>
      </c>
      <c r="EA25" s="12">
        <f ca="1">'13年1-9支出明细'!BX20/9*12</f>
        <v>0</v>
      </c>
      <c r="EB25" s="43">
        <f t="shared" si="67"/>
        <v>0</v>
      </c>
      <c r="EC25" s="27">
        <f>EE25+EG25+EI25+EK25+EM25</f>
        <v>0</v>
      </c>
      <c r="ED25" s="43">
        <f t="shared" si="68"/>
        <v>0</v>
      </c>
      <c r="EE25" s="13">
        <f ca="1">'13年1-9支出明细'!BZ20/9*12</f>
        <v>0</v>
      </c>
      <c r="EF25" s="43">
        <f t="shared" si="69"/>
        <v>0</v>
      </c>
      <c r="EG25" s="13">
        <f ca="1">'13年1-9支出明细'!CA20/9*12</f>
        <v>0</v>
      </c>
      <c r="EH25" s="43">
        <f t="shared" si="70"/>
        <v>0</v>
      </c>
      <c r="EI25" s="13">
        <f ca="1">'13年1-9支出明细'!CB20/9*12</f>
        <v>0</v>
      </c>
      <c r="EJ25" s="40"/>
      <c r="EK25" s="13">
        <f ca="1">'13年1-9支出明细'!CC20/9*12</f>
        <v>0</v>
      </c>
      <c r="EL25" s="43">
        <f t="shared" si="71"/>
        <v>0</v>
      </c>
      <c r="EM25" s="13">
        <f ca="1">'13年1-9支出明细'!CD20/9*12</f>
        <v>0</v>
      </c>
      <c r="EN25" s="45">
        <f t="shared" si="72"/>
        <v>0</v>
      </c>
    </row>
    <row r="26" spans="1:144">
      <c r="A26" s="18">
        <v>11404</v>
      </c>
      <c r="B26" s="3" t="s">
        <v>501</v>
      </c>
      <c r="C26" s="3" t="s">
        <v>315</v>
      </c>
      <c r="D26" s="12">
        <f t="shared" si="73"/>
        <v>603230.50999999989</v>
      </c>
      <c r="E26" s="12">
        <f t="shared" si="74"/>
        <v>573396</v>
      </c>
      <c r="F26" s="13">
        <v>289680</v>
      </c>
      <c r="G26" s="40">
        <f t="shared" si="77"/>
        <v>4.2412799880808434E-3</v>
      </c>
      <c r="H26" s="13">
        <v>153360</v>
      </c>
      <c r="I26" s="40">
        <f t="shared" si="12"/>
        <v>4.1309093134496598E-3</v>
      </c>
      <c r="J26" s="13">
        <v>130356</v>
      </c>
      <c r="K26" s="40">
        <f t="shared" si="13"/>
        <v>4.2412799880808443E-3</v>
      </c>
      <c r="L26" s="13">
        <f ca="1">'13年1-9支出明细'!I21/9*12</f>
        <v>0</v>
      </c>
      <c r="M26" s="13">
        <v>0</v>
      </c>
      <c r="N26" s="43">
        <f t="shared" si="14"/>
        <v>0</v>
      </c>
      <c r="O26" s="13">
        <f ca="1">'13年1-9支出明细'!K21/9*12</f>
        <v>0</v>
      </c>
      <c r="P26" s="43">
        <f t="shared" si="15"/>
        <v>9.0588972357766014E-4</v>
      </c>
      <c r="Q26" s="13">
        <f ca="1">'13年1-9支出明细'!L21/9*12</f>
        <v>0</v>
      </c>
      <c r="R26" s="43">
        <f t="shared" si="16"/>
        <v>0</v>
      </c>
      <c r="S26" s="13">
        <f ca="1">'13年1-9支出明细'!M21/9*12</f>
        <v>0</v>
      </c>
      <c r="T26" s="43">
        <f t="shared" si="17"/>
        <v>0</v>
      </c>
      <c r="U26" s="13">
        <f ca="1">'13年1-9支出明细'!N21/9*12</f>
        <v>0</v>
      </c>
      <c r="V26" s="43">
        <f t="shared" si="18"/>
        <v>0</v>
      </c>
      <c r="W26" s="13">
        <f ca="1">'13年1-9支出明细'!O21/9*12</f>
        <v>0</v>
      </c>
      <c r="X26" s="43">
        <f t="shared" si="19"/>
        <v>0</v>
      </c>
      <c r="Y26" s="13">
        <f ca="1">'13年1-9支出明细'!P21/9*12</f>
        <v>0</v>
      </c>
      <c r="Z26" s="43">
        <f t="shared" si="20"/>
        <v>0</v>
      </c>
      <c r="AA26" s="13">
        <f ca="1">'13年1-9支出明细'!Q21/9*12</f>
        <v>0</v>
      </c>
      <c r="AB26" s="43">
        <f t="shared" si="21"/>
        <v>0</v>
      </c>
      <c r="AC26" s="13">
        <f ca="1">'13年1-9支出明细'!R21/9*12</f>
        <v>0</v>
      </c>
      <c r="AD26" s="43">
        <f t="shared" si="22"/>
        <v>0</v>
      </c>
      <c r="AE26" s="13">
        <f ca="1">'13年1-9支出明细'!S21/9*12</f>
        <v>0</v>
      </c>
      <c r="AF26" s="43">
        <f t="shared" si="23"/>
        <v>0</v>
      </c>
      <c r="AG26" s="12">
        <f>AI26+AK26+AM26+AO26+AQ26+AS26+AT26</f>
        <v>24727.896666666664</v>
      </c>
      <c r="AH26" s="43">
        <f t="shared" si="24"/>
        <v>2.3686899814627095E-4</v>
      </c>
      <c r="AI26" s="13">
        <f ca="1">'13年1-9支出明细'!U21/9*12</f>
        <v>0</v>
      </c>
      <c r="AJ26" s="43">
        <f t="shared" si="25"/>
        <v>0</v>
      </c>
      <c r="AK26" s="13">
        <f ca="1">'13年1-9支出明细'!V21/9*12</f>
        <v>0</v>
      </c>
      <c r="AL26" s="43">
        <f t="shared" si="26"/>
        <v>0</v>
      </c>
      <c r="AM26" s="13">
        <f ca="1">'13年1-9支出明细'!W21/9*12</f>
        <v>0</v>
      </c>
      <c r="AN26" s="43">
        <f t="shared" si="27"/>
        <v>0</v>
      </c>
      <c r="AO26" s="13">
        <f ca="1">'13年1-9支出明细'!X21/9*12</f>
        <v>115.86666666666667</v>
      </c>
      <c r="AP26" s="43">
        <f t="shared" si="28"/>
        <v>1.7046128058321064E-4</v>
      </c>
      <c r="AQ26" s="13">
        <f ca="1">'13年1-9支出明细'!Y21/9*12</f>
        <v>9004</v>
      </c>
      <c r="AR26" s="43">
        <f t="shared" si="29"/>
        <v>4.4540932869967815E-3</v>
      </c>
      <c r="AS26" s="13">
        <f ca="1">'13年1-9支出明细'!Z21/9*12</f>
        <v>12366.759999999998</v>
      </c>
      <c r="AT26" s="13">
        <f ca="1">Sheet2!EP20+Sheet2!V20</f>
        <v>3241.27</v>
      </c>
      <c r="AU26" s="43">
        <f t="shared" si="30"/>
        <v>1.3983305625209005E-4</v>
      </c>
      <c r="AV26" s="13">
        <f ca="1">'13年1-9支出明细'!AB21/9*12</f>
        <v>4321.6933333333336</v>
      </c>
      <c r="AW26" s="43">
        <f t="shared" si="31"/>
        <v>9.5344616928357679E-4</v>
      </c>
      <c r="AX26" s="13">
        <f ca="1">'13年1-9支出明细'!AC21/9*12</f>
        <v>0</v>
      </c>
      <c r="AY26" s="43">
        <f t="shared" si="32"/>
        <v>0</v>
      </c>
      <c r="AZ26" s="12">
        <f t="shared" si="79"/>
        <v>669.4666666666667</v>
      </c>
      <c r="BA26" s="43">
        <f t="shared" si="33"/>
        <v>2.5032250281702597E-6</v>
      </c>
      <c r="BB26" s="13">
        <f ca="1">'13年1-9支出明细'!AE21/9*12</f>
        <v>669.4666666666667</v>
      </c>
      <c r="BC26" s="43">
        <f t="shared" si="34"/>
        <v>2.8977445956094448E-6</v>
      </c>
      <c r="BD26" s="13">
        <f ca="1">'13年1-9支出明细'!AF21/9*12</f>
        <v>0</v>
      </c>
      <c r="BE26" s="13">
        <f ca="1">Sheet2!BP20+Sheet2!ET20</f>
        <v>0</v>
      </c>
      <c r="BF26" s="43">
        <f t="shared" si="35"/>
        <v>0</v>
      </c>
      <c r="BG26" s="12">
        <f t="shared" si="78"/>
        <v>2534.6666666666665</v>
      </c>
      <c r="BH26" s="43">
        <f t="shared" si="36"/>
        <v>2.6117561997568112E-5</v>
      </c>
      <c r="BI26" s="13">
        <f ca="1">'13年1-9支出明细'!AI21/9*12</f>
        <v>0</v>
      </c>
      <c r="BJ26" s="43">
        <f t="shared" si="37"/>
        <v>0</v>
      </c>
      <c r="BK26" s="13">
        <f ca="1">'13年1-9支出明细'!AJ21/9*12</f>
        <v>0</v>
      </c>
      <c r="BL26" s="43">
        <f t="shared" si="38"/>
        <v>0</v>
      </c>
      <c r="BM26" s="13">
        <f ca="1">'13年1-9支出明细'!AK21/9*12</f>
        <v>0</v>
      </c>
      <c r="BN26" s="43">
        <f t="shared" si="39"/>
        <v>0</v>
      </c>
      <c r="BO26" s="13">
        <f ca="1">'13年1-9支出明细'!AL21/9*12</f>
        <v>0</v>
      </c>
      <c r="BP26" s="43">
        <f t="shared" si="40"/>
        <v>0</v>
      </c>
      <c r="BQ26" s="13">
        <f ca="1">'13年1-9支出明细'!AM21/9*12</f>
        <v>0</v>
      </c>
      <c r="BR26" s="43">
        <f t="shared" si="41"/>
        <v>0</v>
      </c>
      <c r="BS26" s="13">
        <f ca="1">'13年1-9支出明细'!AN21/9*12</f>
        <v>0</v>
      </c>
      <c r="BT26" s="13">
        <f ca="1">Sheet2!DG20+Sheet2!AD20</f>
        <v>0</v>
      </c>
      <c r="BU26" s="43">
        <f t="shared" si="42"/>
        <v>0</v>
      </c>
      <c r="BV26" s="13">
        <f ca="1">'13年1-9支出明细'!AP21/9*12</f>
        <v>0</v>
      </c>
      <c r="BW26" s="43">
        <f t="shared" si="43"/>
        <v>0</v>
      </c>
      <c r="BX26" s="13">
        <f ca="1">'13年1-9支出明细'!AQ21/9*12</f>
        <v>0</v>
      </c>
      <c r="BY26" s="43">
        <f t="shared" si="44"/>
        <v>0</v>
      </c>
      <c r="BZ26" s="13">
        <f ca="1">'13年1-9支出明细'!AR21/9*12</f>
        <v>0</v>
      </c>
      <c r="CA26" s="13">
        <f ca="1">Sheet2!DK20+Sheet2!AH20</f>
        <v>0</v>
      </c>
      <c r="CB26" s="43">
        <f t="shared" si="45"/>
        <v>0</v>
      </c>
      <c r="CC26" s="13">
        <f ca="1">'13年1-9支出明细'!AT21/9*12</f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43">
        <f t="shared" si="47"/>
        <v>0</v>
      </c>
      <c r="CL26" s="13">
        <f ca="1">'13年1-9支出明细'!BB21/9*12</f>
        <v>1734.6666666666665</v>
      </c>
      <c r="CM26" s="43">
        <f t="shared" si="48"/>
        <v>7.6681963765561848E-4</v>
      </c>
      <c r="CN26" s="13">
        <f ca="1">'13年1-9支出明细'!BC21/9*12</f>
        <v>0</v>
      </c>
      <c r="CO26" s="43">
        <f t="shared" si="49"/>
        <v>0</v>
      </c>
      <c r="CP26" s="13">
        <f ca="1">'13年1-9支出明细'!BD21/9*12</f>
        <v>0</v>
      </c>
      <c r="CQ26" s="43">
        <f t="shared" si="50"/>
        <v>0</v>
      </c>
      <c r="CR26" s="13">
        <f ca="1">'13年1-9支出明细'!BE21/9*12</f>
        <v>0</v>
      </c>
      <c r="CS26" s="13">
        <v>0</v>
      </c>
      <c r="CT26" s="43">
        <f t="shared" si="51"/>
        <v>0</v>
      </c>
      <c r="CU26" s="13">
        <f ca="1">'13年1-9支出明细'!BG21/9*12</f>
        <v>0</v>
      </c>
      <c r="CV26" s="43">
        <f t="shared" si="52"/>
        <v>0</v>
      </c>
      <c r="CW26" s="13">
        <f ca="1">'13年1-9支出明细'!BH21/9*12</f>
        <v>0</v>
      </c>
      <c r="CX26" s="43">
        <f t="shared" si="53"/>
        <v>0</v>
      </c>
      <c r="CY26" s="13">
        <f ca="1">'13年1-9支出明细'!BI21/9*12</f>
        <v>800</v>
      </c>
      <c r="CZ26" s="43">
        <f t="shared" si="54"/>
        <v>6.6737742362282511E-4</v>
      </c>
      <c r="DA26" s="13">
        <f ca="1">'13年1-9支出明细'!BJ21/9*12</f>
        <v>0</v>
      </c>
      <c r="DB26" s="43">
        <f t="shared" si="55"/>
        <v>0</v>
      </c>
      <c r="DC26" s="13">
        <f ca="1">'13年1-9支出明细'!BK21/9*12</f>
        <v>0</v>
      </c>
      <c r="DD26" s="43">
        <f t="shared" si="56"/>
        <v>0</v>
      </c>
      <c r="DE26" s="13">
        <f ca="1">'13年1-9支出明细'!BL21/9*12</f>
        <v>0</v>
      </c>
      <c r="DF26" s="43">
        <f t="shared" si="57"/>
        <v>0</v>
      </c>
      <c r="DG26" s="13">
        <f ca="1">'13年1-9支出明细'!BM21/9*12</f>
        <v>0</v>
      </c>
      <c r="DH26" s="43">
        <f t="shared" si="58"/>
        <v>0</v>
      </c>
      <c r="DI26" s="13">
        <f ca="1">'13年1-9支出明细'!BN21/9*12</f>
        <v>0</v>
      </c>
      <c r="DJ26" s="13">
        <f ca="1">Sheet2!EX20+Sheet2!BF20</f>
        <v>0</v>
      </c>
      <c r="DK26" s="43">
        <f t="shared" si="59"/>
        <v>0</v>
      </c>
      <c r="DL26" s="13">
        <f ca="1">'13年1-9支出明细'!BP21/9*12</f>
        <v>0</v>
      </c>
      <c r="DM26" s="43">
        <f t="shared" si="60"/>
        <v>0</v>
      </c>
      <c r="DN26" s="13">
        <f ca="1">'13年1-9支出明细'!BQ21/9*12</f>
        <v>0</v>
      </c>
      <c r="DO26" s="43">
        <f t="shared" si="61"/>
        <v>0</v>
      </c>
      <c r="DP26" s="13">
        <f ca="1">'13年1-9支出明细'!BR21/9*12</f>
        <v>0</v>
      </c>
      <c r="DQ26" s="13">
        <v>0</v>
      </c>
      <c r="DR26" s="43"/>
      <c r="DS26" s="13">
        <f ca="1">'13年1-9支出明细'!BT21/9*12</f>
        <v>0</v>
      </c>
      <c r="DT26" s="43">
        <f t="shared" si="63"/>
        <v>0</v>
      </c>
      <c r="DU26" s="12">
        <f ca="1">'13年1-9支出明细'!BU21/9*12</f>
        <v>1902.4800000000002</v>
      </c>
      <c r="DV26" s="43">
        <f t="shared" si="64"/>
        <v>6.5754867950926796E-5</v>
      </c>
      <c r="DW26" s="12">
        <f ca="1">'13年1-9支出明细'!BV21/9*12</f>
        <v>0</v>
      </c>
      <c r="DX26" s="43">
        <f t="shared" si="65"/>
        <v>0</v>
      </c>
      <c r="DY26" s="12">
        <f ca="1">'13年1-9支出明细'!BW21/9*12</f>
        <v>0</v>
      </c>
      <c r="DZ26" s="43">
        <f t="shared" si="66"/>
        <v>0</v>
      </c>
      <c r="EA26" s="12">
        <f ca="1">'13年1-9支出明细'!BX21/9*12</f>
        <v>0</v>
      </c>
      <c r="EB26" s="43">
        <f t="shared" si="67"/>
        <v>0</v>
      </c>
      <c r="EC26" s="27">
        <f>EE26+EG26+EI26+EK26+EM26</f>
        <v>0</v>
      </c>
      <c r="ED26" s="43">
        <f t="shared" si="68"/>
        <v>0</v>
      </c>
      <c r="EE26" s="13">
        <f ca="1">'13年1-9支出明细'!BZ21/9*12</f>
        <v>0</v>
      </c>
      <c r="EF26" s="43">
        <f t="shared" si="69"/>
        <v>0</v>
      </c>
      <c r="EG26" s="13">
        <f ca="1">'13年1-9支出明细'!CA21/9*12</f>
        <v>0</v>
      </c>
      <c r="EH26" s="43">
        <f t="shared" si="70"/>
        <v>0</v>
      </c>
      <c r="EI26" s="13">
        <f ca="1">'13年1-9支出明细'!CB21/9*12</f>
        <v>0</v>
      </c>
      <c r="EJ26" s="40"/>
      <c r="EK26" s="13">
        <f ca="1">'13年1-9支出明细'!CC21/9*12</f>
        <v>0</v>
      </c>
      <c r="EL26" s="43">
        <f t="shared" si="71"/>
        <v>0</v>
      </c>
      <c r="EM26" s="13">
        <f ca="1">'13年1-9支出明细'!CD21/9*12</f>
        <v>0</v>
      </c>
      <c r="EN26" s="45">
        <f t="shared" si="72"/>
        <v>0</v>
      </c>
    </row>
    <row r="27" spans="1:144">
      <c r="A27" s="18">
        <v>115</v>
      </c>
      <c r="B27" s="3" t="s">
        <v>502</v>
      </c>
      <c r="C27" s="3" t="s">
        <v>316</v>
      </c>
      <c r="D27" s="12">
        <f t="shared" si="73"/>
        <v>10329792.546666667</v>
      </c>
      <c r="E27" s="12">
        <f t="shared" si="74"/>
        <v>7275350.0666666673</v>
      </c>
      <c r="F27" s="13">
        <f>F28+F29+F30</f>
        <v>3027012</v>
      </c>
      <c r="G27" s="40">
        <f t="shared" si="77"/>
        <v>4.4319267534108572E-2</v>
      </c>
      <c r="H27" s="13">
        <f>H28+H29+H30</f>
        <v>2422812</v>
      </c>
      <c r="I27" s="40">
        <f t="shared" si="12"/>
        <v>6.5260932808669778E-2</v>
      </c>
      <c r="J27" s="13">
        <f>J28+J29+J30</f>
        <v>1362155.4</v>
      </c>
      <c r="K27" s="40">
        <f t="shared" si="13"/>
        <v>4.4319267534108572E-2</v>
      </c>
      <c r="L27" s="13">
        <f ca="1">L28+L29+L30</f>
        <v>396704</v>
      </c>
      <c r="M27" s="13">
        <f ca="1">M28+M29+M30</f>
        <v>45400</v>
      </c>
      <c r="N27" s="43">
        <f t="shared" si="14"/>
        <v>5.9422586646454903E-2</v>
      </c>
      <c r="O27" s="13">
        <f ca="1">O28+O29+O30</f>
        <v>66666.666666666672</v>
      </c>
      <c r="P27" s="43">
        <f t="shared" si="15"/>
        <v>1.5512565693526414E-2</v>
      </c>
      <c r="Q27" s="13">
        <f ca="1">Q28+Q29+Q30</f>
        <v>0</v>
      </c>
      <c r="R27" s="43">
        <f t="shared" si="16"/>
        <v>0</v>
      </c>
      <c r="S27" s="13">
        <f ca="1">S28+S29+S30</f>
        <v>0</v>
      </c>
      <c r="T27" s="43">
        <f t="shared" si="17"/>
        <v>0</v>
      </c>
      <c r="U27" s="13">
        <f ca="1">U28+U29+U30</f>
        <v>0</v>
      </c>
      <c r="V27" s="43">
        <f t="shared" si="18"/>
        <v>0</v>
      </c>
      <c r="W27" s="13">
        <f ca="1">W28+W29+W30</f>
        <v>0</v>
      </c>
      <c r="X27" s="43">
        <f t="shared" si="19"/>
        <v>0</v>
      </c>
      <c r="Y27" s="13">
        <f ca="1">Y28+Y29+Y30</f>
        <v>0</v>
      </c>
      <c r="Z27" s="43">
        <f t="shared" si="20"/>
        <v>0</v>
      </c>
      <c r="AA27" s="13">
        <f ca="1">AA28+AA29+AA30</f>
        <v>0</v>
      </c>
      <c r="AB27" s="43">
        <f t="shared" si="21"/>
        <v>0</v>
      </c>
      <c r="AC27" s="13">
        <f ca="1">AC28+AC29+AC30</f>
        <v>0</v>
      </c>
      <c r="AD27" s="43">
        <f t="shared" si="22"/>
        <v>0</v>
      </c>
      <c r="AE27" s="13">
        <f ca="1">AE28+AE29+AE30</f>
        <v>0</v>
      </c>
      <c r="AF27" s="43">
        <f t="shared" si="23"/>
        <v>0</v>
      </c>
      <c r="AG27" s="13">
        <f>AG28+AG29+AG30</f>
        <v>1927224.8399999999</v>
      </c>
      <c r="AH27" s="43">
        <f t="shared" si="24"/>
        <v>1.8460923838652703E-2</v>
      </c>
      <c r="AI27" s="13">
        <f ca="1">AI28+AI29+AI30</f>
        <v>0</v>
      </c>
      <c r="AJ27" s="43">
        <f t="shared" si="25"/>
        <v>0</v>
      </c>
      <c r="AK27" s="13">
        <f ca="1">AK28+AK29+AK30</f>
        <v>640</v>
      </c>
      <c r="AL27" s="43">
        <f t="shared" si="26"/>
        <v>6.5657187410234318E-3</v>
      </c>
      <c r="AM27" s="13">
        <f ca="1">AM28+AM29+AM30</f>
        <v>0</v>
      </c>
      <c r="AN27" s="43">
        <f t="shared" si="27"/>
        <v>0</v>
      </c>
      <c r="AO27" s="13">
        <f ca="1">AO28+AO29+AO30</f>
        <v>37973.546666666669</v>
      </c>
      <c r="AP27" s="43">
        <f t="shared" si="28"/>
        <v>5.586610523377137E-2</v>
      </c>
      <c r="AQ27" s="13">
        <f ca="1">AQ28+AQ29+AQ30</f>
        <v>119747.86666666667</v>
      </c>
      <c r="AR27" s="43">
        <f t="shared" si="29"/>
        <v>5.923680242694198E-2</v>
      </c>
      <c r="AS27" s="13">
        <f ca="1">AS28+AS29+AS30</f>
        <v>1550152.1466666665</v>
      </c>
      <c r="AT27" s="13">
        <f ca="1">AT28+AT29+AT30</f>
        <v>218711.28</v>
      </c>
      <c r="AU27" s="43">
        <f t="shared" si="30"/>
        <v>1.7527833670592633E-2</v>
      </c>
      <c r="AV27" s="13">
        <f ca="1">AV28+AV29+AV30</f>
        <v>63639.866666666669</v>
      </c>
      <c r="AW27" s="43">
        <f t="shared" si="31"/>
        <v>1.404014177013584E-2</v>
      </c>
      <c r="AX27" s="13">
        <f ca="1">AX28+AX29+AX30</f>
        <v>30775.173333333336</v>
      </c>
      <c r="AY27" s="43">
        <f t="shared" si="32"/>
        <v>2.7436895851574231E-2</v>
      </c>
      <c r="AZ27" s="13">
        <f>AZ28+AZ29+AZ30</f>
        <v>18772.533333333333</v>
      </c>
      <c r="BA27" s="43">
        <f t="shared" si="33"/>
        <v>7.0193002313523895E-5</v>
      </c>
      <c r="BB27" s="13">
        <f ca="1">BB28+BB29+BB30</f>
        <v>18772.533333333333</v>
      </c>
      <c r="BC27" s="43">
        <f t="shared" si="34"/>
        <v>8.1255736425858615E-5</v>
      </c>
      <c r="BD27" s="13">
        <f ca="1">BD28+BD29+BD30</f>
        <v>0</v>
      </c>
      <c r="BE27" s="13">
        <f ca="1">BE28+BE29+BE30</f>
        <v>0</v>
      </c>
      <c r="BF27" s="43">
        <f t="shared" si="35"/>
        <v>0</v>
      </c>
      <c r="BG27" s="13">
        <f>BG28+BG29+BG30</f>
        <v>95283.333333333343</v>
      </c>
      <c r="BH27" s="43">
        <f t="shared" si="36"/>
        <v>9.818128744088436E-4</v>
      </c>
      <c r="BI27" s="13">
        <f ca="1">BI28+BI29+BI30</f>
        <v>0</v>
      </c>
      <c r="BJ27" s="43">
        <f t="shared" si="37"/>
        <v>0</v>
      </c>
      <c r="BK27" s="13">
        <f ca="1">BK28+BK29+BK30</f>
        <v>0</v>
      </c>
      <c r="BL27" s="43">
        <f t="shared" si="38"/>
        <v>0</v>
      </c>
      <c r="BM27" s="13">
        <f ca="1">BM28+BM29+BM30</f>
        <v>0</v>
      </c>
      <c r="BN27" s="43">
        <f t="shared" si="39"/>
        <v>0</v>
      </c>
      <c r="BO27" s="13">
        <f ca="1">BO28+BO29+BO30</f>
        <v>0</v>
      </c>
      <c r="BP27" s="43">
        <f t="shared" si="40"/>
        <v>0</v>
      </c>
      <c r="BQ27" s="13">
        <f ca="1">BQ28+BQ29+BQ30</f>
        <v>0</v>
      </c>
      <c r="BR27" s="43">
        <f t="shared" si="41"/>
        <v>0</v>
      </c>
      <c r="BS27" s="13">
        <f ca="1">BS28+BS29+BS30</f>
        <v>0</v>
      </c>
      <c r="BT27" s="13">
        <f ca="1">BT28+BT29+BT30</f>
        <v>0</v>
      </c>
      <c r="BU27" s="43">
        <f t="shared" si="42"/>
        <v>0</v>
      </c>
      <c r="BV27" s="13">
        <f ca="1">BV28+BV29+BV30</f>
        <v>0</v>
      </c>
      <c r="BW27" s="43">
        <f t="shared" si="43"/>
        <v>0</v>
      </c>
      <c r="BX27" s="13">
        <f ca="1">BX28+BX29+BX30</f>
        <v>0</v>
      </c>
      <c r="BY27" s="43">
        <f t="shared" si="44"/>
        <v>0</v>
      </c>
      <c r="BZ27" s="13">
        <f ca="1">BZ28+BZ29+BZ30</f>
        <v>0</v>
      </c>
      <c r="CA27" s="13">
        <f ca="1">CA28+CA29+CA30</f>
        <v>0</v>
      </c>
      <c r="CB27" s="43">
        <f t="shared" si="45"/>
        <v>0</v>
      </c>
      <c r="CC27" s="13">
        <f t="shared" ref="CC27:CJ27" si="81">CC28+CC29+CC30</f>
        <v>0</v>
      </c>
      <c r="CD27" s="13">
        <f t="shared" si="81"/>
        <v>0</v>
      </c>
      <c r="CE27" s="13">
        <f t="shared" si="81"/>
        <v>0</v>
      </c>
      <c r="CF27" s="13">
        <f t="shared" si="81"/>
        <v>0</v>
      </c>
      <c r="CG27" s="13">
        <f t="shared" si="81"/>
        <v>0</v>
      </c>
      <c r="CH27" s="13">
        <f t="shared" si="81"/>
        <v>0</v>
      </c>
      <c r="CI27" s="13">
        <f t="shared" si="81"/>
        <v>0</v>
      </c>
      <c r="CJ27" s="13">
        <f t="shared" si="81"/>
        <v>0</v>
      </c>
      <c r="CK27" s="43">
        <f t="shared" si="47"/>
        <v>0</v>
      </c>
      <c r="CL27" s="13">
        <f ca="1">CL28+CL29+CL30</f>
        <v>6497.333333333333</v>
      </c>
      <c r="CM27" s="43">
        <f t="shared" si="48"/>
        <v>2.8721845459614365E-3</v>
      </c>
      <c r="CN27" s="13">
        <f ca="1">CN28+CN29+CN30</f>
        <v>0</v>
      </c>
      <c r="CO27" s="43">
        <f t="shared" si="49"/>
        <v>0</v>
      </c>
      <c r="CP27" s="13">
        <f ca="1">CP28+CP29+CP30</f>
        <v>0</v>
      </c>
      <c r="CQ27" s="43">
        <f t="shared" si="50"/>
        <v>0</v>
      </c>
      <c r="CR27" s="13">
        <f ca="1">CR28+CR29+CR30</f>
        <v>0</v>
      </c>
      <c r="CS27" s="13">
        <f ca="1">CS28+CS29+CS30</f>
        <v>0</v>
      </c>
      <c r="CT27" s="43">
        <f t="shared" si="51"/>
        <v>0</v>
      </c>
      <c r="CU27" s="13">
        <f ca="1">CU28+CU29+CU30</f>
        <v>0</v>
      </c>
      <c r="CV27" s="43">
        <f t="shared" si="52"/>
        <v>0</v>
      </c>
      <c r="CW27" s="13">
        <f ca="1">CW28+CW29+CW30</f>
        <v>0</v>
      </c>
      <c r="CX27" s="43">
        <f t="shared" si="53"/>
        <v>0</v>
      </c>
      <c r="CY27" s="13">
        <f ca="1">CY28+CY29+CY30</f>
        <v>7680</v>
      </c>
      <c r="CZ27" s="43">
        <f t="shared" si="54"/>
        <v>6.4068232667791212E-3</v>
      </c>
      <c r="DA27" s="13">
        <f ca="1">DA28+DA29+DA30</f>
        <v>0</v>
      </c>
      <c r="DB27" s="43">
        <f t="shared" si="55"/>
        <v>0</v>
      </c>
      <c r="DC27" s="13">
        <f ca="1">DC28+DC29+DC30</f>
        <v>0</v>
      </c>
      <c r="DD27" s="43">
        <f t="shared" si="56"/>
        <v>0</v>
      </c>
      <c r="DE27" s="13">
        <f ca="1">DE28+DE29+DE30</f>
        <v>0</v>
      </c>
      <c r="DF27" s="43">
        <f t="shared" si="57"/>
        <v>0</v>
      </c>
      <c r="DG27" s="13">
        <f ca="1">DG28+DG29+DG30</f>
        <v>0</v>
      </c>
      <c r="DH27" s="43">
        <f t="shared" si="58"/>
        <v>0</v>
      </c>
      <c r="DI27" s="13">
        <f ca="1">DI28+DI29+DI30</f>
        <v>77692.666666666672</v>
      </c>
      <c r="DJ27" s="13">
        <f ca="1">DJ28+DJ29+DJ30</f>
        <v>0</v>
      </c>
      <c r="DK27" s="43">
        <f t="shared" si="59"/>
        <v>5.9434150817466294E-2</v>
      </c>
      <c r="DL27" s="13">
        <f ca="1">DL28+DL29+DL30</f>
        <v>0</v>
      </c>
      <c r="DM27" s="43">
        <f t="shared" si="60"/>
        <v>0</v>
      </c>
      <c r="DN27" s="13">
        <f ca="1">DN28+DN29+DN30</f>
        <v>3413.333333333333</v>
      </c>
      <c r="DO27" s="43">
        <f t="shared" si="61"/>
        <v>2.3029141759660317E-2</v>
      </c>
      <c r="DP27" s="13">
        <f ca="1">DP28+DP29+DP30</f>
        <v>0</v>
      </c>
      <c r="DQ27" s="13">
        <f ca="1">DQ28+DQ29+DQ30</f>
        <v>0</v>
      </c>
      <c r="DR27" s="43"/>
      <c r="DS27" s="13">
        <f ca="1">DS28+DS29+DS30</f>
        <v>0</v>
      </c>
      <c r="DT27" s="43">
        <f t="shared" si="63"/>
        <v>0</v>
      </c>
      <c r="DU27" s="13">
        <f ca="1">DU28+DU29+DU30</f>
        <v>1007939.1733333333</v>
      </c>
      <c r="DV27" s="43">
        <f t="shared" si="64"/>
        <v>3.4837111162850411E-2</v>
      </c>
      <c r="DW27" s="13">
        <f ca="1">DW28+DW29+DW30</f>
        <v>0</v>
      </c>
      <c r="DX27" s="43">
        <f t="shared" si="65"/>
        <v>0</v>
      </c>
      <c r="DY27" s="13">
        <f ca="1">DY28+DY29+DY30</f>
        <v>0</v>
      </c>
      <c r="DZ27" s="43">
        <f t="shared" si="66"/>
        <v>0</v>
      </c>
      <c r="EA27" s="13">
        <f ca="1">EA28+EA29+EA30</f>
        <v>0</v>
      </c>
      <c r="EB27" s="43">
        <f t="shared" si="67"/>
        <v>0</v>
      </c>
      <c r="EC27" s="13">
        <f>EC28+EC29+EC30</f>
        <v>5222.5999999999995</v>
      </c>
      <c r="ED27" s="43">
        <f t="shared" si="68"/>
        <v>3.1767750690452536E-3</v>
      </c>
      <c r="EE27" s="13">
        <f ca="1">EE28+EE29+EE30</f>
        <v>0</v>
      </c>
      <c r="EF27" s="43">
        <f t="shared" si="69"/>
        <v>0</v>
      </c>
      <c r="EG27" s="13">
        <f ca="1">EG28+EG29+EG30</f>
        <v>0</v>
      </c>
      <c r="EH27" s="43">
        <f t="shared" si="70"/>
        <v>0</v>
      </c>
      <c r="EI27" s="13">
        <f ca="1">EI28+EI29+EI30</f>
        <v>0</v>
      </c>
      <c r="EJ27" s="40"/>
      <c r="EK27" s="13">
        <f ca="1">EK28+EK29+EK30</f>
        <v>0</v>
      </c>
      <c r="EL27" s="43">
        <f t="shared" si="71"/>
        <v>0</v>
      </c>
      <c r="EM27" s="13">
        <f ca="1">EM28+EM29+EM30</f>
        <v>5222.5999999999995</v>
      </c>
      <c r="EN27" s="45">
        <f t="shared" si="72"/>
        <v>2.5238728753400295E-2</v>
      </c>
    </row>
    <row r="28" spans="1:144">
      <c r="A28" s="18">
        <v>11501</v>
      </c>
      <c r="B28" s="3" t="s">
        <v>503</v>
      </c>
      <c r="C28" s="3" t="s">
        <v>317</v>
      </c>
      <c r="D28" s="12">
        <f t="shared" si="73"/>
        <v>3955074.9433333334</v>
      </c>
      <c r="E28" s="12">
        <f t="shared" si="74"/>
        <v>2638796.9333333336</v>
      </c>
      <c r="F28" s="13">
        <v>1677048</v>
      </c>
      <c r="G28" s="40">
        <f t="shared" si="77"/>
        <v>2.455409459213961E-2</v>
      </c>
      <c r="H28" s="13">
        <v>1120</v>
      </c>
      <c r="I28" s="40">
        <f t="shared" si="12"/>
        <v>3.0168351793581241E-5</v>
      </c>
      <c r="J28" s="13">
        <v>754671.6</v>
      </c>
      <c r="K28" s="40">
        <f t="shared" si="13"/>
        <v>2.4554094592139614E-2</v>
      </c>
      <c r="L28" s="13">
        <f ca="1">'13年1-9支出明细'!I23/9*12</f>
        <v>169957.33333333334</v>
      </c>
      <c r="M28" s="13">
        <v>27000</v>
      </c>
      <c r="N28" s="43">
        <f t="shared" si="14"/>
        <v>2.5458035124930473E-2</v>
      </c>
      <c r="O28" s="13">
        <f ca="1">'13年1-9支出明细'!K23/9*12</f>
        <v>36000</v>
      </c>
      <c r="P28" s="43">
        <f t="shared" si="15"/>
        <v>5.9394571192116323E-3</v>
      </c>
      <c r="Q28" s="13">
        <f ca="1">'13年1-9支出明细'!L23/9*12</f>
        <v>0</v>
      </c>
      <c r="R28" s="43">
        <f t="shared" si="16"/>
        <v>0</v>
      </c>
      <c r="S28" s="13">
        <f ca="1">'13年1-9支出明细'!M23/9*12</f>
        <v>0</v>
      </c>
      <c r="T28" s="43">
        <f t="shared" si="17"/>
        <v>0</v>
      </c>
      <c r="U28" s="13">
        <f ca="1">'13年1-9支出明细'!N23/9*12</f>
        <v>0</v>
      </c>
      <c r="V28" s="43">
        <f t="shared" si="18"/>
        <v>0</v>
      </c>
      <c r="W28" s="13">
        <f ca="1">'13年1-9支出明细'!O23/9*12</f>
        <v>0</v>
      </c>
      <c r="X28" s="43">
        <f t="shared" si="19"/>
        <v>0</v>
      </c>
      <c r="Y28" s="13">
        <f ca="1">'13年1-9支出明细'!P23/9*12</f>
        <v>0</v>
      </c>
      <c r="Z28" s="43">
        <f t="shared" si="20"/>
        <v>0</v>
      </c>
      <c r="AA28" s="13">
        <f ca="1">'13年1-9支出明细'!Q23/9*12</f>
        <v>0</v>
      </c>
      <c r="AB28" s="43">
        <f t="shared" si="21"/>
        <v>0</v>
      </c>
      <c r="AC28" s="13">
        <f ca="1">'13年1-9支出明细'!R23/9*12</f>
        <v>0</v>
      </c>
      <c r="AD28" s="43">
        <f t="shared" si="22"/>
        <v>0</v>
      </c>
      <c r="AE28" s="13">
        <f ca="1">'13年1-9支出明细'!S23/9*12</f>
        <v>0</v>
      </c>
      <c r="AF28" s="43">
        <f t="shared" si="23"/>
        <v>0</v>
      </c>
      <c r="AG28" s="12">
        <f t="shared" ref="AG28:AG35" si="82">AI28+AK28+AM28+AO28+AQ28+AS28+AT28</f>
        <v>934016.00999999989</v>
      </c>
      <c r="AH28" s="43">
        <f t="shared" si="24"/>
        <v>8.9469573382482352E-3</v>
      </c>
      <c r="AI28" s="13">
        <f ca="1">'13年1-9支出明细'!U23/9*12</f>
        <v>0</v>
      </c>
      <c r="AJ28" s="43">
        <f t="shared" si="25"/>
        <v>0</v>
      </c>
      <c r="AK28" s="13">
        <f ca="1">'13年1-9支出明细'!V23/9*12</f>
        <v>80</v>
      </c>
      <c r="AL28" s="43">
        <f t="shared" si="26"/>
        <v>8.2071484262792897E-4</v>
      </c>
      <c r="AM28" s="13">
        <f ca="1">'13年1-9支出明细'!W23/9*12</f>
        <v>0</v>
      </c>
      <c r="AN28" s="43">
        <f t="shared" si="27"/>
        <v>0</v>
      </c>
      <c r="AO28" s="13">
        <f ca="1">'13年1-9支出明细'!X23/9*12</f>
        <v>4244.8</v>
      </c>
      <c r="AP28" s="43">
        <f t="shared" si="28"/>
        <v>6.2448853033913619E-3</v>
      </c>
      <c r="AQ28" s="13">
        <f ca="1">'13年1-9支出明细'!Y23/9*12</f>
        <v>83116.533333333326</v>
      </c>
      <c r="AR28" s="43">
        <f t="shared" si="29"/>
        <v>4.1116036556912948E-2</v>
      </c>
      <c r="AS28" s="13">
        <f ca="1">'13年1-9支出明细'!Z23/9*12</f>
        <v>820293.98666666658</v>
      </c>
      <c r="AT28" s="13">
        <f ca="1">Sheet2!EP22+Sheet2!V22</f>
        <v>26280.69</v>
      </c>
      <c r="AU28" s="43">
        <f t="shared" si="30"/>
        <v>9.2752034632200518E-3</v>
      </c>
      <c r="AV28" s="13">
        <f ca="1">'13年1-9支出明细'!AB23/9*12</f>
        <v>18670.866666666669</v>
      </c>
      <c r="AW28" s="43">
        <f t="shared" si="31"/>
        <v>4.1191414863319988E-3</v>
      </c>
      <c r="AX28" s="13">
        <f ca="1">'13年1-9支出明细'!AC23/9*12</f>
        <v>11170.053333333335</v>
      </c>
      <c r="AY28" s="43">
        <f t="shared" si="32"/>
        <v>9.9584033741655469E-3</v>
      </c>
      <c r="AZ28" s="12">
        <f t="shared" si="79"/>
        <v>7545.3333333333339</v>
      </c>
      <c r="BA28" s="43">
        <f t="shared" si="33"/>
        <v>2.8213006242612027E-5</v>
      </c>
      <c r="BB28" s="13">
        <f ca="1">'13年1-9支出明细'!AE23/9*12</f>
        <v>7545.3333333333339</v>
      </c>
      <c r="BC28" s="43">
        <f t="shared" si="34"/>
        <v>3.2659503418748948E-5</v>
      </c>
      <c r="BD28" s="13">
        <f ca="1">'13年1-9支出明细'!AF23/9*12</f>
        <v>0</v>
      </c>
      <c r="BE28" s="13">
        <f ca="1">Sheet2!BP22+Sheet2!ET22</f>
        <v>0</v>
      </c>
      <c r="BF28" s="43">
        <f t="shared" si="35"/>
        <v>0</v>
      </c>
      <c r="BG28" s="12">
        <f t="shared" si="78"/>
        <v>58039.6</v>
      </c>
      <c r="BH28" s="43">
        <f t="shared" si="36"/>
        <v>5.9804820541059479E-4</v>
      </c>
      <c r="BI28" s="13">
        <f ca="1">'13年1-9支出明细'!AI23/9*12</f>
        <v>0</v>
      </c>
      <c r="BJ28" s="43">
        <f t="shared" si="37"/>
        <v>0</v>
      </c>
      <c r="BK28" s="13">
        <f ca="1">'13年1-9支出明细'!AJ23/9*12</f>
        <v>0</v>
      </c>
      <c r="BL28" s="43">
        <f t="shared" si="38"/>
        <v>0</v>
      </c>
      <c r="BM28" s="13">
        <f ca="1">'13年1-9支出明细'!AK23/9*12</f>
        <v>0</v>
      </c>
      <c r="BN28" s="43">
        <f t="shared" si="39"/>
        <v>0</v>
      </c>
      <c r="BO28" s="13">
        <f ca="1">'13年1-9支出明细'!AL23/9*12</f>
        <v>0</v>
      </c>
      <c r="BP28" s="43">
        <f t="shared" si="40"/>
        <v>0</v>
      </c>
      <c r="BQ28" s="13">
        <f ca="1">'13年1-9支出明细'!AM23/9*12</f>
        <v>0</v>
      </c>
      <c r="BR28" s="43">
        <f t="shared" si="41"/>
        <v>0</v>
      </c>
      <c r="BS28" s="13">
        <f ca="1">'13年1-9支出明细'!AN23/9*12</f>
        <v>0</v>
      </c>
      <c r="BT28" s="13">
        <f ca="1">Sheet2!DG22+Sheet2!AD22</f>
        <v>0</v>
      </c>
      <c r="BU28" s="43">
        <f t="shared" si="42"/>
        <v>0</v>
      </c>
      <c r="BV28" s="13">
        <f ca="1">'13年1-9支出明细'!AP23/9*12</f>
        <v>0</v>
      </c>
      <c r="BW28" s="43">
        <f t="shared" si="43"/>
        <v>0</v>
      </c>
      <c r="BX28" s="13">
        <f ca="1">'13年1-9支出明细'!AQ23/9*12</f>
        <v>0</v>
      </c>
      <c r="BY28" s="43">
        <f t="shared" si="44"/>
        <v>0</v>
      </c>
      <c r="BZ28" s="13">
        <f ca="1">'13年1-9支出明细'!AR23/9*12</f>
        <v>0</v>
      </c>
      <c r="CA28" s="13">
        <f ca="1">Sheet2!DK22+Sheet2!AH22</f>
        <v>0</v>
      </c>
      <c r="CB28" s="43">
        <f t="shared" si="45"/>
        <v>0</v>
      </c>
      <c r="CC28" s="13">
        <f ca="1">'13年1-9支出明细'!AT23/9*12</f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43">
        <f t="shared" si="47"/>
        <v>0</v>
      </c>
      <c r="CL28" s="13">
        <f ca="1">'13年1-9支出明细'!BB23/9*12</f>
        <v>5269.333333333333</v>
      </c>
      <c r="CM28" s="43">
        <f t="shared" si="48"/>
        <v>2.3293398985511178E-3</v>
      </c>
      <c r="CN28" s="13">
        <f ca="1">'13年1-9支出明细'!BC23/9*12</f>
        <v>0</v>
      </c>
      <c r="CO28" s="43">
        <f t="shared" si="49"/>
        <v>0</v>
      </c>
      <c r="CP28" s="13">
        <f ca="1">'13年1-9支出明细'!BD23/9*12</f>
        <v>0</v>
      </c>
      <c r="CQ28" s="43">
        <f t="shared" si="50"/>
        <v>0</v>
      </c>
      <c r="CR28" s="13">
        <f ca="1">'13年1-9支出明细'!BE23/9*12</f>
        <v>0</v>
      </c>
      <c r="CS28" s="13">
        <v>0</v>
      </c>
      <c r="CT28" s="43">
        <f t="shared" si="51"/>
        <v>0</v>
      </c>
      <c r="CU28" s="13">
        <f ca="1">'13年1-9支出明细'!BG23/9*12</f>
        <v>0</v>
      </c>
      <c r="CV28" s="43">
        <f t="shared" si="52"/>
        <v>0</v>
      </c>
      <c r="CW28" s="13">
        <f ca="1">'13年1-9支出明细'!BH23/9*12</f>
        <v>0</v>
      </c>
      <c r="CX28" s="43">
        <f t="shared" si="53"/>
        <v>0</v>
      </c>
      <c r="CY28" s="13">
        <f ca="1">'13年1-9支出明细'!BI23/9*12</f>
        <v>5733.333333333333</v>
      </c>
      <c r="CZ28" s="43">
        <f t="shared" si="54"/>
        <v>4.7828715359635792E-3</v>
      </c>
      <c r="DA28" s="13">
        <f ca="1">'13年1-9支出明细'!BJ23/9*12</f>
        <v>0</v>
      </c>
      <c r="DB28" s="43">
        <f t="shared" si="55"/>
        <v>0</v>
      </c>
      <c r="DC28" s="13">
        <f ca="1">'13年1-9支出明细'!BK23/9*12</f>
        <v>0</v>
      </c>
      <c r="DD28" s="43">
        <f t="shared" si="56"/>
        <v>0</v>
      </c>
      <c r="DE28" s="13">
        <f ca="1">'13年1-9支出明细'!BL23/9*12</f>
        <v>0</v>
      </c>
      <c r="DF28" s="43">
        <f t="shared" si="57"/>
        <v>0</v>
      </c>
      <c r="DG28" s="13">
        <f ca="1">'13年1-9支出明细'!BM23/9*12</f>
        <v>0</v>
      </c>
      <c r="DH28" s="43">
        <f t="shared" si="58"/>
        <v>0</v>
      </c>
      <c r="DI28" s="13">
        <f ca="1">'13年1-9支出明细'!BN23/9*12</f>
        <v>45756.933333333334</v>
      </c>
      <c r="DJ28" s="13">
        <f ca="1">Sheet2!EX22+Sheet2!BF22</f>
        <v>0</v>
      </c>
      <c r="DK28" s="43">
        <f t="shared" si="59"/>
        <v>3.5003618659994733E-2</v>
      </c>
      <c r="DL28" s="13">
        <f ca="1">'13年1-9支出明细'!BP23/9*12</f>
        <v>0</v>
      </c>
      <c r="DM28" s="43">
        <f t="shared" si="60"/>
        <v>0</v>
      </c>
      <c r="DN28" s="13">
        <f ca="1">'13年1-9支出明细'!BQ23/9*12</f>
        <v>1280</v>
      </c>
      <c r="DO28" s="43">
        <f t="shared" si="61"/>
        <v>8.6359281598726197E-3</v>
      </c>
      <c r="DP28" s="13">
        <f ca="1">'13年1-9支出明细'!BR23/9*12</f>
        <v>0</v>
      </c>
      <c r="DQ28" s="13">
        <v>0</v>
      </c>
      <c r="DR28" s="43"/>
      <c r="DS28" s="13">
        <f ca="1">'13年1-9支出明细'!BT23/9*12</f>
        <v>0</v>
      </c>
      <c r="DT28" s="43">
        <f t="shared" si="63"/>
        <v>0</v>
      </c>
      <c r="DU28" s="12">
        <f ca="1">'13年1-9支出明细'!BU23/9*12</f>
        <v>316677.06666666665</v>
      </c>
      <c r="DV28" s="43">
        <f t="shared" si="64"/>
        <v>1.0945218189811985E-2</v>
      </c>
      <c r="DW28" s="12">
        <f ca="1">'13年1-9支出明细'!BV23/9*12</f>
        <v>0</v>
      </c>
      <c r="DX28" s="43">
        <f t="shared" si="65"/>
        <v>0</v>
      </c>
      <c r="DY28" s="12">
        <f ca="1">'13年1-9支出明细'!BW23/9*12</f>
        <v>0</v>
      </c>
      <c r="DZ28" s="43">
        <f t="shared" si="66"/>
        <v>0</v>
      </c>
      <c r="EA28" s="12">
        <f ca="1">'13年1-9支出明细'!BX23/9*12</f>
        <v>0</v>
      </c>
      <c r="EB28" s="43">
        <f t="shared" si="67"/>
        <v>0</v>
      </c>
      <c r="EC28" s="27">
        <f t="shared" ref="EC28:EC35" si="83">EE28+EG28+EI28+EK28+EM28</f>
        <v>0</v>
      </c>
      <c r="ED28" s="43">
        <f t="shared" si="68"/>
        <v>0</v>
      </c>
      <c r="EE28" s="13">
        <f ca="1">'13年1-9支出明细'!BZ23/9*12</f>
        <v>0</v>
      </c>
      <c r="EF28" s="43">
        <f t="shared" si="69"/>
        <v>0</v>
      </c>
      <c r="EG28" s="13">
        <f ca="1">'13年1-9支出明细'!CA23/9*12</f>
        <v>0</v>
      </c>
      <c r="EH28" s="43">
        <f t="shared" si="70"/>
        <v>0</v>
      </c>
      <c r="EI28" s="13">
        <f ca="1">'13年1-9支出明细'!CB23/9*12</f>
        <v>0</v>
      </c>
      <c r="EJ28" s="40"/>
      <c r="EK28" s="13">
        <f ca="1">'13年1-9支出明细'!CC23/9*12</f>
        <v>0</v>
      </c>
      <c r="EL28" s="43">
        <f t="shared" si="71"/>
        <v>0</v>
      </c>
      <c r="EM28" s="13">
        <f ca="1">'13年1-9支出明细'!CD23/9*12</f>
        <v>0</v>
      </c>
      <c r="EN28" s="45">
        <f t="shared" si="72"/>
        <v>0</v>
      </c>
    </row>
    <row r="29" spans="1:144">
      <c r="A29" s="18">
        <v>11502</v>
      </c>
      <c r="B29" s="3" t="s">
        <v>504</v>
      </c>
      <c r="C29" s="3" t="s">
        <v>318</v>
      </c>
      <c r="D29" s="12">
        <f t="shared" si="73"/>
        <v>5068070.876666666</v>
      </c>
      <c r="E29" s="12">
        <f t="shared" si="74"/>
        <v>3342413.1333333328</v>
      </c>
      <c r="F29" s="13">
        <v>1349964</v>
      </c>
      <c r="G29" s="40">
        <f t="shared" si="77"/>
        <v>1.9765172941968959E-2</v>
      </c>
      <c r="H29" s="13">
        <v>1127552</v>
      </c>
      <c r="I29" s="40">
        <f t="shared" si="12"/>
        <v>3.0371772679960819E-2</v>
      </c>
      <c r="J29" s="13">
        <v>607483.80000000005</v>
      </c>
      <c r="K29" s="40">
        <f t="shared" si="13"/>
        <v>1.9765172941968962E-2</v>
      </c>
      <c r="L29" s="13">
        <f ca="1">'13年1-9支出明细'!I24/9*12</f>
        <v>226746.66666666666</v>
      </c>
      <c r="M29" s="13">
        <v>18400</v>
      </c>
      <c r="N29" s="43">
        <f t="shared" si="14"/>
        <v>3.396455152152443E-2</v>
      </c>
      <c r="O29" s="13">
        <f ca="1">'13年1-9支出明细'!K24/9*12</f>
        <v>30666.666666666668</v>
      </c>
      <c r="P29" s="43">
        <f t="shared" si="15"/>
        <v>7.6108771844705875E-3</v>
      </c>
      <c r="Q29" s="13">
        <f ca="1">'13年1-9支出明细'!L24/9*12</f>
        <v>0</v>
      </c>
      <c r="R29" s="43">
        <f t="shared" si="16"/>
        <v>0</v>
      </c>
      <c r="S29" s="13">
        <f ca="1">'13年1-9支出明细'!M24/9*12</f>
        <v>0</v>
      </c>
      <c r="T29" s="43">
        <f t="shared" si="17"/>
        <v>0</v>
      </c>
      <c r="U29" s="13">
        <f ca="1">'13年1-9支出明细'!N24/9*12</f>
        <v>0</v>
      </c>
      <c r="V29" s="43">
        <f t="shared" si="18"/>
        <v>0</v>
      </c>
      <c r="W29" s="13">
        <f ca="1">'13年1-9支出明细'!O24/9*12</f>
        <v>0</v>
      </c>
      <c r="X29" s="43">
        <f t="shared" si="19"/>
        <v>0</v>
      </c>
      <c r="Y29" s="13">
        <f ca="1">'13年1-9支出明细'!P24/9*12</f>
        <v>0</v>
      </c>
      <c r="Z29" s="43">
        <f t="shared" si="20"/>
        <v>0</v>
      </c>
      <c r="AA29" s="13">
        <f ca="1">'13年1-9支出明细'!Q24/9*12</f>
        <v>0</v>
      </c>
      <c r="AB29" s="43">
        <f t="shared" si="21"/>
        <v>0</v>
      </c>
      <c r="AC29" s="13">
        <f ca="1">'13年1-9支出明细'!R24/9*12</f>
        <v>0</v>
      </c>
      <c r="AD29" s="43">
        <f t="shared" si="22"/>
        <v>0</v>
      </c>
      <c r="AE29" s="13">
        <f ca="1">'13年1-9支出明细'!S24/9*12</f>
        <v>0</v>
      </c>
      <c r="AF29" s="43">
        <f t="shared" si="23"/>
        <v>0</v>
      </c>
      <c r="AG29" s="12">
        <f t="shared" si="82"/>
        <v>986685.15666666673</v>
      </c>
      <c r="AH29" s="43">
        <f t="shared" si="24"/>
        <v>9.4514761079731863E-3</v>
      </c>
      <c r="AI29" s="13">
        <f ca="1">'13年1-9支出明细'!U24/9*12</f>
        <v>0</v>
      </c>
      <c r="AJ29" s="43">
        <f t="shared" si="25"/>
        <v>0</v>
      </c>
      <c r="AK29" s="13">
        <f ca="1">'13年1-9支出明细'!V24/9*12</f>
        <v>560</v>
      </c>
      <c r="AL29" s="43">
        <f t="shared" si="26"/>
        <v>5.7450038983955024E-3</v>
      </c>
      <c r="AM29" s="13">
        <f ca="1">'13年1-9支出明细'!W24/9*12</f>
        <v>0</v>
      </c>
      <c r="AN29" s="43">
        <f t="shared" si="27"/>
        <v>0</v>
      </c>
      <c r="AO29" s="13">
        <f ca="1">'13年1-9支出明细'!X24/9*12</f>
        <v>33509.546666666669</v>
      </c>
      <c r="AP29" s="43">
        <f t="shared" si="28"/>
        <v>4.9298736218896924E-2</v>
      </c>
      <c r="AQ29" s="13">
        <f ca="1">'13年1-9支出明细'!Y24/9*12</f>
        <v>36327.333333333336</v>
      </c>
      <c r="AR29" s="43">
        <f t="shared" si="29"/>
        <v>1.7970383333462285E-2</v>
      </c>
      <c r="AS29" s="13">
        <f ca="1">'13年1-9支出明细'!Z24/9*12</f>
        <v>728668.34666666668</v>
      </c>
      <c r="AT29" s="13">
        <f ca="1">Sheet2!EP23+Sheet2!V23</f>
        <v>187619.93</v>
      </c>
      <c r="AU29" s="43">
        <f t="shared" si="30"/>
        <v>8.2391767858806565E-3</v>
      </c>
      <c r="AV29" s="13">
        <f ca="1">'13年1-9支出明细'!AB24/9*12</f>
        <v>42162.626666666671</v>
      </c>
      <c r="AW29" s="43">
        <f t="shared" si="31"/>
        <v>9.3018619743804702E-3</v>
      </c>
      <c r="AX29" s="13">
        <f ca="1">'13年1-9支出明细'!AC24/9*12</f>
        <v>15997.279999999999</v>
      </c>
      <c r="AY29" s="43">
        <f t="shared" si="32"/>
        <v>1.4262005952475697E-2</v>
      </c>
      <c r="AZ29" s="12">
        <f t="shared" si="79"/>
        <v>11227.199999999999</v>
      </c>
      <c r="BA29" s="43">
        <f t="shared" si="33"/>
        <v>4.1979996070911874E-5</v>
      </c>
      <c r="BB29" s="13">
        <f ca="1">'13年1-9支出明细'!AE24/9*12</f>
        <v>11227.199999999999</v>
      </c>
      <c r="BC29" s="43">
        <f t="shared" si="34"/>
        <v>4.8596233007109667E-5</v>
      </c>
      <c r="BD29" s="13">
        <f ca="1">'13年1-9支出明细'!AF24/9*12</f>
        <v>0</v>
      </c>
      <c r="BE29" s="13">
        <f ca="1">Sheet2!BP23+Sheet2!ET23</f>
        <v>0</v>
      </c>
      <c r="BF29" s="43">
        <f t="shared" si="35"/>
        <v>0</v>
      </c>
      <c r="BG29" s="12">
        <f t="shared" si="78"/>
        <v>37243.733333333337</v>
      </c>
      <c r="BH29" s="43">
        <f t="shared" si="36"/>
        <v>3.8376466899824865E-4</v>
      </c>
      <c r="BI29" s="13">
        <f ca="1">'13年1-9支出明细'!AI24/9*12</f>
        <v>0</v>
      </c>
      <c r="BJ29" s="43">
        <f t="shared" si="37"/>
        <v>0</v>
      </c>
      <c r="BK29" s="13">
        <f ca="1">'13年1-9支出明细'!AJ24/9*12</f>
        <v>0</v>
      </c>
      <c r="BL29" s="43">
        <f t="shared" si="38"/>
        <v>0</v>
      </c>
      <c r="BM29" s="13">
        <f ca="1">'13年1-9支出明细'!AK24/9*12</f>
        <v>0</v>
      </c>
      <c r="BN29" s="43">
        <f t="shared" si="39"/>
        <v>0</v>
      </c>
      <c r="BO29" s="13">
        <f ca="1">'13年1-9支出明细'!AL24/9*12</f>
        <v>0</v>
      </c>
      <c r="BP29" s="43">
        <f t="shared" si="40"/>
        <v>0</v>
      </c>
      <c r="BQ29" s="13">
        <f ca="1">'13年1-9支出明细'!AM24/9*12</f>
        <v>0</v>
      </c>
      <c r="BR29" s="43">
        <f t="shared" si="41"/>
        <v>0</v>
      </c>
      <c r="BS29" s="13">
        <f ca="1">'13年1-9支出明细'!AN24/9*12</f>
        <v>0</v>
      </c>
      <c r="BT29" s="13">
        <f ca="1">Sheet2!DG23+Sheet2!AD23</f>
        <v>0</v>
      </c>
      <c r="BU29" s="43">
        <f t="shared" si="42"/>
        <v>0</v>
      </c>
      <c r="BV29" s="13">
        <f ca="1">'13年1-9支出明细'!AP24/9*12</f>
        <v>0</v>
      </c>
      <c r="BW29" s="43">
        <f t="shared" si="43"/>
        <v>0</v>
      </c>
      <c r="BX29" s="13">
        <f ca="1">'13年1-9支出明细'!AQ24/9*12</f>
        <v>0</v>
      </c>
      <c r="BY29" s="43">
        <f t="shared" si="44"/>
        <v>0</v>
      </c>
      <c r="BZ29" s="13">
        <f ca="1">'13年1-9支出明细'!AR24/9*12</f>
        <v>0</v>
      </c>
      <c r="CA29" s="13">
        <f ca="1">Sheet2!DK23+Sheet2!AH23</f>
        <v>0</v>
      </c>
      <c r="CB29" s="43">
        <f t="shared" si="45"/>
        <v>0</v>
      </c>
      <c r="CC29" s="13">
        <f ca="1">'13年1-9支出明细'!AT24/9*12</f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43">
        <f t="shared" si="47"/>
        <v>0</v>
      </c>
      <c r="CL29" s="13">
        <f ca="1">'13年1-9支出明细'!BB24/9*12</f>
        <v>1228</v>
      </c>
      <c r="CM29" s="43">
        <f t="shared" si="48"/>
        <v>5.4284464741031872E-4</v>
      </c>
      <c r="CN29" s="13">
        <f ca="1">'13年1-9支出明细'!BC24/9*12</f>
        <v>0</v>
      </c>
      <c r="CO29" s="43">
        <f t="shared" si="49"/>
        <v>0</v>
      </c>
      <c r="CP29" s="13">
        <f ca="1">'13年1-9支出明细'!BD24/9*12</f>
        <v>0</v>
      </c>
      <c r="CQ29" s="43">
        <f t="shared" si="50"/>
        <v>0</v>
      </c>
      <c r="CR29" s="13">
        <f ca="1">'13年1-9支出明细'!BE24/9*12</f>
        <v>0</v>
      </c>
      <c r="CS29" s="13">
        <v>0</v>
      </c>
      <c r="CT29" s="43">
        <f t="shared" si="51"/>
        <v>0</v>
      </c>
      <c r="CU29" s="13">
        <f ca="1">'13年1-9支出明细'!BG24/9*12</f>
        <v>0</v>
      </c>
      <c r="CV29" s="43">
        <f t="shared" si="52"/>
        <v>0</v>
      </c>
      <c r="CW29" s="13">
        <f ca="1">'13年1-9支出明细'!BH24/9*12</f>
        <v>0</v>
      </c>
      <c r="CX29" s="43">
        <f t="shared" si="53"/>
        <v>0</v>
      </c>
      <c r="CY29" s="13">
        <f ca="1">'13年1-9支出明细'!BI24/9*12</f>
        <v>1946.6666666666667</v>
      </c>
      <c r="CZ29" s="43">
        <f t="shared" si="54"/>
        <v>1.6239517308155411E-3</v>
      </c>
      <c r="DA29" s="13">
        <f ca="1">'13年1-9支出明细'!BJ24/9*12</f>
        <v>0</v>
      </c>
      <c r="DB29" s="43">
        <f t="shared" si="55"/>
        <v>0</v>
      </c>
      <c r="DC29" s="13">
        <f ca="1">'13年1-9支出明细'!BK24/9*12</f>
        <v>0</v>
      </c>
      <c r="DD29" s="43">
        <f t="shared" si="56"/>
        <v>0</v>
      </c>
      <c r="DE29" s="13">
        <f ca="1">'13年1-9支出明细'!BL24/9*12</f>
        <v>0</v>
      </c>
      <c r="DF29" s="43">
        <f t="shared" si="57"/>
        <v>0</v>
      </c>
      <c r="DG29" s="13">
        <f ca="1">'13年1-9支出明细'!BM24/9*12</f>
        <v>0</v>
      </c>
      <c r="DH29" s="43">
        <f t="shared" si="58"/>
        <v>0</v>
      </c>
      <c r="DI29" s="13">
        <f ca="1">'13年1-9支出明细'!BN24/9*12</f>
        <v>31935.733333333334</v>
      </c>
      <c r="DJ29" s="13">
        <f ca="1">Sheet2!EX23+Sheet2!BF23</f>
        <v>0</v>
      </c>
      <c r="DK29" s="43">
        <f t="shared" si="59"/>
        <v>2.4430532157471561E-2</v>
      </c>
      <c r="DL29" s="13">
        <f ca="1">'13年1-9支出明细'!BP24/9*12</f>
        <v>0</v>
      </c>
      <c r="DM29" s="43">
        <f t="shared" si="60"/>
        <v>0</v>
      </c>
      <c r="DN29" s="13">
        <f ca="1">'13年1-9支出明细'!BQ24/9*12</f>
        <v>2133.333333333333</v>
      </c>
      <c r="DO29" s="43">
        <f t="shared" si="61"/>
        <v>1.4393213599787699E-2</v>
      </c>
      <c r="DP29" s="13">
        <f ca="1">'13年1-9支出明细'!BR24/9*12</f>
        <v>0</v>
      </c>
      <c r="DQ29" s="13">
        <v>0</v>
      </c>
      <c r="DR29" s="43"/>
      <c r="DS29" s="13">
        <f ca="1">'13年1-9支出明细'!BT24/9*12</f>
        <v>0</v>
      </c>
      <c r="DT29" s="43">
        <f t="shared" si="63"/>
        <v>0</v>
      </c>
      <c r="DU29" s="12">
        <f ca="1">'13年1-9支出明细'!BU24/9*12</f>
        <v>685279.05333333334</v>
      </c>
      <c r="DV29" s="43">
        <f t="shared" si="64"/>
        <v>2.3685102424976585E-2</v>
      </c>
      <c r="DW29" s="12">
        <f ca="1">'13年1-9支出明细'!BV24/9*12</f>
        <v>0</v>
      </c>
      <c r="DX29" s="43">
        <f t="shared" si="65"/>
        <v>0</v>
      </c>
      <c r="DY29" s="12">
        <f ca="1">'13年1-9支出明细'!BW24/9*12</f>
        <v>0</v>
      </c>
      <c r="DZ29" s="43">
        <f t="shared" si="66"/>
        <v>0</v>
      </c>
      <c r="EA29" s="12">
        <f ca="1">'13年1-9支出明细'!BX24/9*12</f>
        <v>0</v>
      </c>
      <c r="EB29" s="43">
        <f t="shared" si="67"/>
        <v>0</v>
      </c>
      <c r="EC29" s="27">
        <f t="shared" si="83"/>
        <v>5222.5999999999995</v>
      </c>
      <c r="ED29" s="43">
        <f t="shared" si="68"/>
        <v>3.1767750690452536E-3</v>
      </c>
      <c r="EE29" s="13">
        <f ca="1">'13年1-9支出明细'!BZ24/9*12</f>
        <v>0</v>
      </c>
      <c r="EF29" s="43">
        <f t="shared" si="69"/>
        <v>0</v>
      </c>
      <c r="EG29" s="13">
        <f ca="1">'13年1-9支出明细'!CA24/9*12</f>
        <v>0</v>
      </c>
      <c r="EH29" s="43">
        <f t="shared" si="70"/>
        <v>0</v>
      </c>
      <c r="EI29" s="13">
        <f ca="1">'13年1-9支出明细'!CB24/9*12</f>
        <v>0</v>
      </c>
      <c r="EJ29" s="40"/>
      <c r="EK29" s="13">
        <f ca="1">'13年1-9支出明细'!CC24/9*12</f>
        <v>0</v>
      </c>
      <c r="EL29" s="43">
        <f t="shared" si="71"/>
        <v>0</v>
      </c>
      <c r="EM29" s="13">
        <f ca="1">'13年1-9支出明细'!CD24/9*12</f>
        <v>5222.5999999999995</v>
      </c>
      <c r="EN29" s="45">
        <f t="shared" si="72"/>
        <v>2.5238728753400295E-2</v>
      </c>
    </row>
    <row r="30" spans="1:144">
      <c r="A30" s="18">
        <v>11503</v>
      </c>
      <c r="B30" s="3" t="s">
        <v>505</v>
      </c>
      <c r="C30" s="3" t="s">
        <v>319</v>
      </c>
      <c r="D30" s="12">
        <f t="shared" si="73"/>
        <v>1306646.7266666666</v>
      </c>
      <c r="E30" s="12">
        <f t="shared" si="74"/>
        <v>1294140</v>
      </c>
      <c r="F30" s="13">
        <v>0</v>
      </c>
      <c r="G30" s="40">
        <f t="shared" si="77"/>
        <v>0</v>
      </c>
      <c r="H30" s="13">
        <v>1294140</v>
      </c>
      <c r="I30" s="40">
        <f t="shared" si="12"/>
        <v>3.4858991776915385E-2</v>
      </c>
      <c r="J30" s="13">
        <v>0</v>
      </c>
      <c r="K30" s="40">
        <f t="shared" si="13"/>
        <v>0</v>
      </c>
      <c r="L30" s="13">
        <f ca="1">'13年1-9支出明细'!I25/9*12</f>
        <v>0</v>
      </c>
      <c r="M30" s="13">
        <v>0</v>
      </c>
      <c r="N30" s="43">
        <f t="shared" si="14"/>
        <v>0</v>
      </c>
      <c r="O30" s="13">
        <f ca="1">'13年1-9支出明细'!K25/9*12</f>
        <v>0</v>
      </c>
      <c r="P30" s="43">
        <f t="shared" si="15"/>
        <v>1.9622313898441926E-3</v>
      </c>
      <c r="Q30" s="13">
        <f ca="1">'13年1-9支出明细'!L25/9*12</f>
        <v>0</v>
      </c>
      <c r="R30" s="43">
        <f t="shared" si="16"/>
        <v>0</v>
      </c>
      <c r="S30" s="13">
        <f ca="1">'13年1-9支出明细'!M25/9*12</f>
        <v>0</v>
      </c>
      <c r="T30" s="43">
        <f t="shared" si="17"/>
        <v>0</v>
      </c>
      <c r="U30" s="13">
        <f ca="1">'13年1-9支出明细'!N25/9*12</f>
        <v>0</v>
      </c>
      <c r="V30" s="43">
        <f t="shared" si="18"/>
        <v>0</v>
      </c>
      <c r="W30" s="13">
        <f ca="1">'13年1-9支出明细'!O25/9*12</f>
        <v>0</v>
      </c>
      <c r="X30" s="43">
        <f t="shared" si="19"/>
        <v>0</v>
      </c>
      <c r="Y30" s="13">
        <f ca="1">'13年1-9支出明细'!P25/9*12</f>
        <v>0</v>
      </c>
      <c r="Z30" s="43">
        <f t="shared" si="20"/>
        <v>0</v>
      </c>
      <c r="AA30" s="13">
        <f ca="1">'13年1-9支出明细'!Q25/9*12</f>
        <v>0</v>
      </c>
      <c r="AB30" s="43">
        <f t="shared" si="21"/>
        <v>0</v>
      </c>
      <c r="AC30" s="13">
        <f ca="1">'13年1-9支出明细'!R25/9*12</f>
        <v>0</v>
      </c>
      <c r="AD30" s="43">
        <f t="shared" si="22"/>
        <v>0</v>
      </c>
      <c r="AE30" s="13">
        <f ca="1">'13年1-9支出明细'!S25/9*12</f>
        <v>0</v>
      </c>
      <c r="AF30" s="43">
        <f t="shared" si="23"/>
        <v>0</v>
      </c>
      <c r="AG30" s="12">
        <f t="shared" si="82"/>
        <v>6523.6733333333332</v>
      </c>
      <c r="AH30" s="43">
        <f t="shared" si="24"/>
        <v>6.2490392431282843E-5</v>
      </c>
      <c r="AI30" s="13">
        <f ca="1">'13年1-9支出明细'!U25/9*12</f>
        <v>0</v>
      </c>
      <c r="AJ30" s="43">
        <f t="shared" si="25"/>
        <v>0</v>
      </c>
      <c r="AK30" s="13">
        <f ca="1">'13年1-9支出明细'!V25/9*12</f>
        <v>0</v>
      </c>
      <c r="AL30" s="43">
        <f t="shared" si="26"/>
        <v>0</v>
      </c>
      <c r="AM30" s="13">
        <f ca="1">'13年1-9支出明细'!W25/9*12</f>
        <v>0</v>
      </c>
      <c r="AN30" s="43">
        <f t="shared" si="27"/>
        <v>0</v>
      </c>
      <c r="AO30" s="13">
        <f ca="1">'13年1-9支出明细'!X25/9*12</f>
        <v>219.2</v>
      </c>
      <c r="AP30" s="43">
        <f t="shared" si="28"/>
        <v>3.2248371148308201E-4</v>
      </c>
      <c r="AQ30" s="13">
        <f ca="1">'13年1-9支出明细'!Y25/9*12</f>
        <v>304</v>
      </c>
      <c r="AR30" s="43">
        <f t="shared" si="29"/>
        <v>1.5038253656675049E-4</v>
      </c>
      <c r="AS30" s="13">
        <f ca="1">'13年1-9支出明细'!Z25/9*12</f>
        <v>1189.8133333333333</v>
      </c>
      <c r="AT30" s="13">
        <f ca="1">Sheet2!EP24+Sheet2!V24</f>
        <v>4810.66</v>
      </c>
      <c r="AU30" s="43">
        <f t="shared" si="30"/>
        <v>1.3453421491925677E-5</v>
      </c>
      <c r="AV30" s="13">
        <f ca="1">'13年1-9支出明细'!AB25/9*12</f>
        <v>2806.373333333333</v>
      </c>
      <c r="AW30" s="43">
        <f t="shared" si="31"/>
        <v>6.1913830942336994E-4</v>
      </c>
      <c r="AX30" s="13">
        <f ca="1">'13年1-9支出明细'!AC25/9*12</f>
        <v>3607.84</v>
      </c>
      <c r="AY30" s="43">
        <f t="shared" si="32"/>
        <v>3.216486524932984E-3</v>
      </c>
      <c r="AZ30" s="12">
        <f t="shared" si="79"/>
        <v>0</v>
      </c>
      <c r="BA30" s="43">
        <f t="shared" si="33"/>
        <v>0</v>
      </c>
      <c r="BB30" s="13">
        <f ca="1">'13年1-9支出明细'!AE25/9*12</f>
        <v>0</v>
      </c>
      <c r="BC30" s="43">
        <f t="shared" si="34"/>
        <v>0</v>
      </c>
      <c r="BD30" s="13">
        <f ca="1">'13年1-9支出明细'!AF25/9*12</f>
        <v>0</v>
      </c>
      <c r="BE30" s="13">
        <f ca="1">Sheet2!BP24+Sheet2!ET24</f>
        <v>0</v>
      </c>
      <c r="BF30" s="43">
        <f t="shared" si="35"/>
        <v>0</v>
      </c>
      <c r="BG30" s="12">
        <f t="shared" si="78"/>
        <v>0</v>
      </c>
      <c r="BH30" s="43">
        <f t="shared" si="36"/>
        <v>0</v>
      </c>
      <c r="BI30" s="13">
        <f ca="1">'13年1-9支出明细'!AI25/9*12</f>
        <v>0</v>
      </c>
      <c r="BJ30" s="43">
        <f t="shared" si="37"/>
        <v>0</v>
      </c>
      <c r="BK30" s="13">
        <f ca="1">'13年1-9支出明细'!AJ25/9*12</f>
        <v>0</v>
      </c>
      <c r="BL30" s="43">
        <f t="shared" si="38"/>
        <v>0</v>
      </c>
      <c r="BM30" s="13">
        <f ca="1">'13年1-9支出明细'!AK25/9*12</f>
        <v>0</v>
      </c>
      <c r="BN30" s="43">
        <f t="shared" si="39"/>
        <v>0</v>
      </c>
      <c r="BO30" s="13">
        <f ca="1">'13年1-9支出明细'!AL25/9*12</f>
        <v>0</v>
      </c>
      <c r="BP30" s="43">
        <f t="shared" si="40"/>
        <v>0</v>
      </c>
      <c r="BQ30" s="13">
        <f ca="1">'13年1-9支出明细'!AM25/9*12</f>
        <v>0</v>
      </c>
      <c r="BR30" s="43">
        <f t="shared" si="41"/>
        <v>0</v>
      </c>
      <c r="BS30" s="13">
        <f ca="1">'13年1-9支出明细'!AN25/9*12</f>
        <v>0</v>
      </c>
      <c r="BT30" s="13">
        <f ca="1">Sheet2!DG24+Sheet2!AD24</f>
        <v>0</v>
      </c>
      <c r="BU30" s="43">
        <f t="shared" si="42"/>
        <v>0</v>
      </c>
      <c r="BV30" s="13">
        <f ca="1">'13年1-9支出明细'!AP25/9*12</f>
        <v>0</v>
      </c>
      <c r="BW30" s="43">
        <f t="shared" si="43"/>
        <v>0</v>
      </c>
      <c r="BX30" s="13">
        <f ca="1">'13年1-9支出明细'!AQ25/9*12</f>
        <v>0</v>
      </c>
      <c r="BY30" s="43">
        <f t="shared" si="44"/>
        <v>0</v>
      </c>
      <c r="BZ30" s="13">
        <f ca="1">'13年1-9支出明细'!AR25/9*12</f>
        <v>0</v>
      </c>
      <c r="CA30" s="13">
        <f ca="1">Sheet2!DK24+Sheet2!AH24</f>
        <v>0</v>
      </c>
      <c r="CB30" s="43">
        <f t="shared" si="45"/>
        <v>0</v>
      </c>
      <c r="CC30" s="13">
        <f ca="1">'13年1-9支出明细'!AT25/9*12</f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43">
        <f t="shared" si="47"/>
        <v>0</v>
      </c>
      <c r="CL30" s="13">
        <f ca="1">'13年1-9支出明细'!BB25/9*12</f>
        <v>0</v>
      </c>
      <c r="CM30" s="43">
        <f t="shared" si="48"/>
        <v>0</v>
      </c>
      <c r="CN30" s="13">
        <f ca="1">'13年1-9支出明细'!BC25/9*12</f>
        <v>0</v>
      </c>
      <c r="CO30" s="43">
        <f t="shared" si="49"/>
        <v>0</v>
      </c>
      <c r="CP30" s="13">
        <f ca="1">'13年1-9支出明细'!BD25/9*12</f>
        <v>0</v>
      </c>
      <c r="CQ30" s="43">
        <f t="shared" si="50"/>
        <v>0</v>
      </c>
      <c r="CR30" s="13">
        <f ca="1">'13年1-9支出明细'!BE25/9*12</f>
        <v>0</v>
      </c>
      <c r="CS30" s="13">
        <v>0</v>
      </c>
      <c r="CT30" s="43">
        <f t="shared" si="51"/>
        <v>0</v>
      </c>
      <c r="CU30" s="13">
        <f ca="1">'13年1-9支出明细'!BG25/9*12</f>
        <v>0</v>
      </c>
      <c r="CV30" s="43">
        <f t="shared" si="52"/>
        <v>0</v>
      </c>
      <c r="CW30" s="13">
        <f ca="1">'13年1-9支出明细'!BH25/9*12</f>
        <v>0</v>
      </c>
      <c r="CX30" s="43">
        <f t="shared" si="53"/>
        <v>0</v>
      </c>
      <c r="CY30" s="13">
        <f ca="1">'13年1-9支出明细'!BI25/9*12</f>
        <v>0</v>
      </c>
      <c r="CZ30" s="43">
        <f t="shared" si="54"/>
        <v>0</v>
      </c>
      <c r="DA30" s="13">
        <f ca="1">'13年1-9支出明细'!BJ25/9*12</f>
        <v>0</v>
      </c>
      <c r="DB30" s="43">
        <f t="shared" si="55"/>
        <v>0</v>
      </c>
      <c r="DC30" s="13">
        <f ca="1">'13年1-9支出明细'!BK25/9*12</f>
        <v>0</v>
      </c>
      <c r="DD30" s="43">
        <f t="shared" si="56"/>
        <v>0</v>
      </c>
      <c r="DE30" s="13">
        <f ca="1">'13年1-9支出明细'!BL25/9*12</f>
        <v>0</v>
      </c>
      <c r="DF30" s="43">
        <f t="shared" si="57"/>
        <v>0</v>
      </c>
      <c r="DG30" s="13">
        <f ca="1">'13年1-9支出明细'!BM25/9*12</f>
        <v>0</v>
      </c>
      <c r="DH30" s="43">
        <f t="shared" si="58"/>
        <v>0</v>
      </c>
      <c r="DI30" s="13">
        <f ca="1">'13年1-9支出明细'!BN25/9*12</f>
        <v>0</v>
      </c>
      <c r="DJ30" s="13">
        <f ca="1">Sheet2!EX24+Sheet2!BF24</f>
        <v>0</v>
      </c>
      <c r="DK30" s="43">
        <f t="shared" si="59"/>
        <v>0</v>
      </c>
      <c r="DL30" s="13">
        <f ca="1">'13年1-9支出明细'!BP25/9*12</f>
        <v>0</v>
      </c>
      <c r="DM30" s="43">
        <f t="shared" si="60"/>
        <v>0</v>
      </c>
      <c r="DN30" s="13">
        <f ca="1">'13年1-9支出明细'!BQ25/9*12</f>
        <v>0</v>
      </c>
      <c r="DO30" s="43">
        <f t="shared" si="61"/>
        <v>0</v>
      </c>
      <c r="DP30" s="13">
        <f ca="1">'13年1-9支出明细'!BR25/9*12</f>
        <v>0</v>
      </c>
      <c r="DQ30" s="13">
        <v>0</v>
      </c>
      <c r="DR30" s="43"/>
      <c r="DS30" s="13">
        <f ca="1">'13年1-9支出明细'!BT25/9*12</f>
        <v>0</v>
      </c>
      <c r="DT30" s="43">
        <f t="shared" si="63"/>
        <v>0</v>
      </c>
      <c r="DU30" s="12">
        <f ca="1">'13年1-9支出明细'!BU25/9*12</f>
        <v>5983.0533333333333</v>
      </c>
      <c r="DV30" s="43">
        <f t="shared" si="64"/>
        <v>2.0679054806183809E-4</v>
      </c>
      <c r="DW30" s="12">
        <f ca="1">'13年1-9支出明细'!BV25/9*12</f>
        <v>0</v>
      </c>
      <c r="DX30" s="43">
        <f t="shared" si="65"/>
        <v>0</v>
      </c>
      <c r="DY30" s="12">
        <f ca="1">'13年1-9支出明细'!BW25/9*12</f>
        <v>0</v>
      </c>
      <c r="DZ30" s="43">
        <f t="shared" si="66"/>
        <v>0</v>
      </c>
      <c r="EA30" s="12">
        <f ca="1">'13年1-9支出明细'!BX25/9*12</f>
        <v>0</v>
      </c>
      <c r="EB30" s="43">
        <f t="shared" si="67"/>
        <v>0</v>
      </c>
      <c r="EC30" s="27">
        <f t="shared" si="83"/>
        <v>0</v>
      </c>
      <c r="ED30" s="43">
        <f t="shared" si="68"/>
        <v>0</v>
      </c>
      <c r="EE30" s="13">
        <f ca="1">'13年1-9支出明细'!BZ25/9*12</f>
        <v>0</v>
      </c>
      <c r="EF30" s="43">
        <f t="shared" si="69"/>
        <v>0</v>
      </c>
      <c r="EG30" s="13">
        <f ca="1">'13年1-9支出明细'!CA25/9*12</f>
        <v>0</v>
      </c>
      <c r="EH30" s="43">
        <f t="shared" si="70"/>
        <v>0</v>
      </c>
      <c r="EI30" s="13">
        <f ca="1">'13年1-9支出明细'!CB25/9*12</f>
        <v>0</v>
      </c>
      <c r="EJ30" s="40"/>
      <c r="EK30" s="13">
        <f ca="1">'13年1-9支出明细'!CC25/9*12</f>
        <v>0</v>
      </c>
      <c r="EL30" s="43">
        <f t="shared" si="71"/>
        <v>0</v>
      </c>
      <c r="EM30" s="13">
        <f ca="1">'13年1-9支出明细'!CD25/9*12</f>
        <v>0</v>
      </c>
      <c r="EN30" s="45">
        <f t="shared" si="72"/>
        <v>0</v>
      </c>
    </row>
    <row r="31" spans="1:144">
      <c r="A31" s="18">
        <v>116</v>
      </c>
      <c r="B31" s="3" t="s">
        <v>506</v>
      </c>
      <c r="C31" s="3" t="s">
        <v>320</v>
      </c>
      <c r="D31" s="12">
        <f t="shared" si="73"/>
        <v>3794710.3299999991</v>
      </c>
      <c r="E31" s="12">
        <f t="shared" si="74"/>
        <v>2311310.6666666665</v>
      </c>
      <c r="F31" s="13">
        <v>1417680</v>
      </c>
      <c r="G31" s="40">
        <f t="shared" si="77"/>
        <v>2.0756620455338479E-2</v>
      </c>
      <c r="H31" s="13">
        <v>182608</v>
      </c>
      <c r="I31" s="40">
        <f t="shared" si="12"/>
        <v>4.918734271716324E-3</v>
      </c>
      <c r="J31" s="13">
        <v>637956</v>
      </c>
      <c r="K31" s="40">
        <f t="shared" si="13"/>
        <v>2.0756620455338482E-2</v>
      </c>
      <c r="L31" s="13">
        <f ca="1">'13年1-9支出明细'!I26/9*12</f>
        <v>73066.666666666657</v>
      </c>
      <c r="M31" s="13">
        <v>0</v>
      </c>
      <c r="N31" s="43">
        <f t="shared" si="14"/>
        <v>1.0944710239795005E-2</v>
      </c>
      <c r="O31" s="13">
        <f ca="1">'13年1-9支出明细'!K26/9*12</f>
        <v>0</v>
      </c>
      <c r="P31" s="43">
        <f t="shared" si="15"/>
        <v>5.6986326701230538E-3</v>
      </c>
      <c r="Q31" s="13">
        <f ca="1">'13年1-9支出明细'!L26/9*12</f>
        <v>0</v>
      </c>
      <c r="R31" s="43">
        <f t="shared" si="16"/>
        <v>0</v>
      </c>
      <c r="S31" s="13">
        <f ca="1">'13年1-9支出明细'!M26/9*12</f>
        <v>0</v>
      </c>
      <c r="T31" s="43">
        <f t="shared" si="17"/>
        <v>0</v>
      </c>
      <c r="U31" s="13">
        <f ca="1">'13年1-9支出明细'!N26/9*12</f>
        <v>0</v>
      </c>
      <c r="V31" s="43">
        <f t="shared" si="18"/>
        <v>0</v>
      </c>
      <c r="W31" s="13">
        <f ca="1">'13年1-9支出明细'!O26/9*12</f>
        <v>0</v>
      </c>
      <c r="X31" s="43">
        <f t="shared" si="19"/>
        <v>0</v>
      </c>
      <c r="Y31" s="13">
        <f ca="1">'13年1-9支出明细'!P26/9*12</f>
        <v>0</v>
      </c>
      <c r="Z31" s="43">
        <f t="shared" si="20"/>
        <v>0</v>
      </c>
      <c r="AA31" s="13">
        <f ca="1">'13年1-9支出明细'!Q26/9*12</f>
        <v>0</v>
      </c>
      <c r="AB31" s="43">
        <f t="shared" si="21"/>
        <v>0</v>
      </c>
      <c r="AC31" s="13">
        <f ca="1">'13年1-9支出明细'!R26/9*12</f>
        <v>0</v>
      </c>
      <c r="AD31" s="43">
        <f t="shared" si="22"/>
        <v>0</v>
      </c>
      <c r="AE31" s="13">
        <f ca="1">'13年1-9支出明细'!S26/9*12</f>
        <v>0</v>
      </c>
      <c r="AF31" s="43">
        <f t="shared" si="23"/>
        <v>0</v>
      </c>
      <c r="AG31" s="12">
        <f t="shared" si="82"/>
        <v>499560.26333333331</v>
      </c>
      <c r="AH31" s="43">
        <f t="shared" si="24"/>
        <v>4.785297378283042E-3</v>
      </c>
      <c r="AI31" s="13">
        <f ca="1">'13年1-9支出明细'!U26/9*12</f>
        <v>0</v>
      </c>
      <c r="AJ31" s="43">
        <f t="shared" si="25"/>
        <v>0</v>
      </c>
      <c r="AK31" s="13">
        <f ca="1">'13年1-9支出明细'!V26/9*12</f>
        <v>0</v>
      </c>
      <c r="AL31" s="43">
        <f t="shared" si="26"/>
        <v>0</v>
      </c>
      <c r="AM31" s="13">
        <f ca="1">'13年1-9支出明细'!W26/9*12</f>
        <v>0</v>
      </c>
      <c r="AN31" s="43">
        <f t="shared" si="27"/>
        <v>0</v>
      </c>
      <c r="AO31" s="13">
        <f ca="1">'13年1-9支出明细'!X26/9*12</f>
        <v>807.4666666666667</v>
      </c>
      <c r="AP31" s="43">
        <f t="shared" si="28"/>
        <v>1.1879326987478984E-3</v>
      </c>
      <c r="AQ31" s="13">
        <f ca="1">'13年1-9支出明细'!Y26/9*12</f>
        <v>19862.266666666666</v>
      </c>
      <c r="AR31" s="43">
        <f t="shared" si="29"/>
        <v>9.8254540897978592E-3</v>
      </c>
      <c r="AS31" s="13">
        <f ca="1">'13年1-9支出明细'!Z26/9*12</f>
        <v>462483.63999999996</v>
      </c>
      <c r="AT31" s="13">
        <f ca="1">Sheet2!EP25+Sheet2!V25</f>
        <v>16406.89</v>
      </c>
      <c r="AU31" s="43">
        <f t="shared" si="30"/>
        <v>5.229381086702691E-3</v>
      </c>
      <c r="AV31" s="13">
        <f ca="1">'13年1-9支出明细'!AB26/9*12</f>
        <v>6705.5733333333337</v>
      </c>
      <c r="AW31" s="43">
        <f t="shared" si="31"/>
        <v>1.4793745678815954E-3</v>
      </c>
      <c r="AX31" s="13">
        <f ca="1">'13年1-9支出明细'!AC26/9*12</f>
        <v>13570.279999999999</v>
      </c>
      <c r="AY31" s="43">
        <f t="shared" si="32"/>
        <v>1.2098270089462827E-2</v>
      </c>
      <c r="AZ31" s="12">
        <f t="shared" si="79"/>
        <v>6073.1333333333341</v>
      </c>
      <c r="BA31" s="43">
        <f t="shared" si="33"/>
        <v>2.2708254370765401E-5</v>
      </c>
      <c r="BB31" s="13">
        <f ca="1">'13年1-9支出明细'!AE26/9*12</f>
        <v>6073.1333333333341</v>
      </c>
      <c r="BC31" s="43">
        <f t="shared" si="34"/>
        <v>2.6287177795880663E-5</v>
      </c>
      <c r="BD31" s="13">
        <f ca="1">'13年1-9支出明细'!AF26/9*12</f>
        <v>0</v>
      </c>
      <c r="BE31" s="13">
        <f ca="1">Sheet2!BP25+Sheet2!ET25</f>
        <v>0</v>
      </c>
      <c r="BF31" s="43">
        <f t="shared" si="35"/>
        <v>0</v>
      </c>
      <c r="BG31" s="12">
        <f t="shared" si="78"/>
        <v>51226.8</v>
      </c>
      <c r="BH31" s="43">
        <f t="shared" si="36"/>
        <v>5.2784815555116616E-4</v>
      </c>
      <c r="BI31" s="13">
        <f ca="1">'13年1-9支出明细'!AI26/9*12</f>
        <v>666.66666666666674</v>
      </c>
      <c r="BJ31" s="43">
        <f t="shared" si="37"/>
        <v>3.4956063723505927E-4</v>
      </c>
      <c r="BK31" s="13">
        <f ca="1">'13年1-9支出明细'!AJ26/9*12</f>
        <v>0</v>
      </c>
      <c r="BL31" s="43">
        <f t="shared" si="38"/>
        <v>0</v>
      </c>
      <c r="BM31" s="13">
        <f ca="1">'13年1-9支出明细'!AK26/9*12</f>
        <v>0</v>
      </c>
      <c r="BN31" s="43">
        <f t="shared" si="39"/>
        <v>0</v>
      </c>
      <c r="BO31" s="13">
        <f ca="1">'13年1-9支出明细'!AL26/9*12</f>
        <v>0</v>
      </c>
      <c r="BP31" s="43">
        <f t="shared" si="40"/>
        <v>0</v>
      </c>
      <c r="BQ31" s="13">
        <f ca="1">'13年1-9支出明细'!AM26/9*12</f>
        <v>0</v>
      </c>
      <c r="BR31" s="43">
        <f t="shared" si="41"/>
        <v>0</v>
      </c>
      <c r="BS31" s="13">
        <f ca="1">'13年1-9支出明细'!AN26/9*12</f>
        <v>0</v>
      </c>
      <c r="BT31" s="13">
        <f ca="1">Sheet2!DG25+Sheet2!AD25</f>
        <v>0</v>
      </c>
      <c r="BU31" s="43">
        <f t="shared" si="42"/>
        <v>0</v>
      </c>
      <c r="BV31" s="13">
        <f ca="1">'13年1-9支出明细'!AP26/9*12</f>
        <v>0</v>
      </c>
      <c r="BW31" s="43">
        <f t="shared" si="43"/>
        <v>0</v>
      </c>
      <c r="BX31" s="13">
        <f ca="1">'13年1-9支出明细'!AQ26/9*12</f>
        <v>0</v>
      </c>
      <c r="BY31" s="43">
        <f t="shared" si="44"/>
        <v>0</v>
      </c>
      <c r="BZ31" s="13">
        <f ca="1">'13年1-9支出明细'!AR26/9*12</f>
        <v>0</v>
      </c>
      <c r="CA31" s="13">
        <f ca="1">Sheet2!DK25+Sheet2!AH25</f>
        <v>0</v>
      </c>
      <c r="CB31" s="43">
        <f t="shared" si="45"/>
        <v>0</v>
      </c>
      <c r="CC31" s="13">
        <f ca="1">'13年1-9支出明细'!AT26/9*12</f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43">
        <f t="shared" si="47"/>
        <v>0</v>
      </c>
      <c r="CL31" s="13">
        <f ca="1">'13年1-9支出明细'!BB26/9*12</f>
        <v>9651.2000000000007</v>
      </c>
      <c r="CM31" s="43">
        <f t="shared" si="48"/>
        <v>4.2663699194515218E-3</v>
      </c>
      <c r="CN31" s="13">
        <f ca="1">'13年1-9支出明细'!BC26/9*12</f>
        <v>0</v>
      </c>
      <c r="CO31" s="43">
        <f t="shared" si="49"/>
        <v>0</v>
      </c>
      <c r="CP31" s="13">
        <f ca="1">'13年1-9支出明细'!BD26/9*12</f>
        <v>0</v>
      </c>
      <c r="CQ31" s="43">
        <f t="shared" si="50"/>
        <v>0</v>
      </c>
      <c r="CR31" s="13">
        <f ca="1">'13年1-9支出明细'!BE26/9*12</f>
        <v>0</v>
      </c>
      <c r="CS31" s="13">
        <v>0</v>
      </c>
      <c r="CT31" s="43">
        <f t="shared" si="51"/>
        <v>0</v>
      </c>
      <c r="CU31" s="13">
        <f ca="1">'13年1-9支出明细'!BG26/9*12</f>
        <v>23028</v>
      </c>
      <c r="CV31" s="43">
        <f t="shared" si="52"/>
        <v>0.1219272855630074</v>
      </c>
      <c r="CW31" s="13">
        <f ca="1">'13年1-9支出明细'!BH26/9*12</f>
        <v>0</v>
      </c>
      <c r="CX31" s="43">
        <f t="shared" si="53"/>
        <v>0</v>
      </c>
      <c r="CY31" s="13">
        <f ca="1">'13年1-9支出明细'!BI26/9*12</f>
        <v>4773.333333333333</v>
      </c>
      <c r="CZ31" s="43">
        <f t="shared" si="54"/>
        <v>3.9820186276161894E-3</v>
      </c>
      <c r="DA31" s="13">
        <f ca="1">'13年1-9支出明细'!BJ26/9*12</f>
        <v>0</v>
      </c>
      <c r="DB31" s="43">
        <f t="shared" si="55"/>
        <v>0</v>
      </c>
      <c r="DC31" s="13">
        <f ca="1">'13年1-9支出明细'!BK26/9*12</f>
        <v>0</v>
      </c>
      <c r="DD31" s="43">
        <f t="shared" si="56"/>
        <v>0</v>
      </c>
      <c r="DE31" s="13">
        <f ca="1">'13年1-9支出明细'!BL26/9*12</f>
        <v>0</v>
      </c>
      <c r="DF31" s="43">
        <f t="shared" si="57"/>
        <v>0</v>
      </c>
      <c r="DG31" s="13">
        <f ca="1">'13年1-9支出明细'!BM26/9*12</f>
        <v>0</v>
      </c>
      <c r="DH31" s="43">
        <f t="shared" si="58"/>
        <v>0</v>
      </c>
      <c r="DI31" s="13">
        <f ca="1">'13年1-9支出明细'!BN26/9*12</f>
        <v>13107.600000000002</v>
      </c>
      <c r="DJ31" s="13">
        <f ca="1">Sheet2!EX25+Sheet2!BF25</f>
        <v>0</v>
      </c>
      <c r="DK31" s="43">
        <f t="shared" si="59"/>
        <v>1.002718929184678E-2</v>
      </c>
      <c r="DL31" s="13">
        <f ca="1">'13年1-9支出明细'!BP26/9*12</f>
        <v>0</v>
      </c>
      <c r="DM31" s="43">
        <f t="shared" si="60"/>
        <v>0</v>
      </c>
      <c r="DN31" s="13">
        <f ca="1">'13年1-9支出明细'!BQ26/9*12</f>
        <v>0</v>
      </c>
      <c r="DO31" s="43">
        <f t="shared" si="61"/>
        <v>0</v>
      </c>
      <c r="DP31" s="13">
        <f ca="1">'13年1-9支出明细'!BR26/9*12</f>
        <v>0</v>
      </c>
      <c r="DQ31" s="13">
        <v>0</v>
      </c>
      <c r="DR31" s="43"/>
      <c r="DS31" s="13">
        <f ca="1">'13年1-9支出明细'!BT26/9*12</f>
        <v>0</v>
      </c>
      <c r="DT31" s="43">
        <f t="shared" si="63"/>
        <v>0</v>
      </c>
      <c r="DU31" s="12">
        <f ca="1">'13年1-9支出明细'!BU26/9*12</f>
        <v>926539.46666666656</v>
      </c>
      <c r="DV31" s="43">
        <f t="shared" si="64"/>
        <v>3.2023716560483577E-2</v>
      </c>
      <c r="DW31" s="12">
        <f ca="1">'13年1-9支出明细'!BV26/9*12</f>
        <v>0</v>
      </c>
      <c r="DX31" s="43">
        <f t="shared" si="65"/>
        <v>0</v>
      </c>
      <c r="DY31" s="12">
        <f ca="1">'13年1-9支出明细'!BW26/9*12</f>
        <v>0</v>
      </c>
      <c r="DZ31" s="43">
        <f t="shared" si="66"/>
        <v>0</v>
      </c>
      <c r="EA31" s="12">
        <f ca="1">'13年1-9支出明细'!BX26/9*12</f>
        <v>0</v>
      </c>
      <c r="EB31" s="43">
        <f t="shared" si="67"/>
        <v>0</v>
      </c>
      <c r="EC31" s="27">
        <f t="shared" si="83"/>
        <v>0</v>
      </c>
      <c r="ED31" s="43">
        <f t="shared" si="68"/>
        <v>0</v>
      </c>
      <c r="EE31" s="13">
        <f ca="1">'13年1-9支出明细'!BZ26/9*12</f>
        <v>0</v>
      </c>
      <c r="EF31" s="43">
        <f t="shared" si="69"/>
        <v>0</v>
      </c>
      <c r="EG31" s="13">
        <f ca="1">'13年1-9支出明细'!CA26/9*12</f>
        <v>0</v>
      </c>
      <c r="EH31" s="43">
        <f t="shared" si="70"/>
        <v>0</v>
      </c>
      <c r="EI31" s="13">
        <f ca="1">'13年1-9支出明细'!CB26/9*12</f>
        <v>0</v>
      </c>
      <c r="EJ31" s="40"/>
      <c r="EK31" s="13">
        <f ca="1">'13年1-9支出明细'!CC26/9*12</f>
        <v>0</v>
      </c>
      <c r="EL31" s="43">
        <f t="shared" si="71"/>
        <v>0</v>
      </c>
      <c r="EM31" s="13">
        <f ca="1">'13年1-9支出明细'!CD26/9*12</f>
        <v>0</v>
      </c>
      <c r="EN31" s="45">
        <f t="shared" si="72"/>
        <v>0</v>
      </c>
    </row>
    <row r="32" spans="1:144">
      <c r="A32" s="18">
        <v>117</v>
      </c>
      <c r="B32" s="3" t="s">
        <v>507</v>
      </c>
      <c r="C32" s="3" t="s">
        <v>321</v>
      </c>
      <c r="D32" s="12">
        <f t="shared" si="73"/>
        <v>2511205.4066666667</v>
      </c>
      <c r="E32" s="12">
        <f t="shared" si="74"/>
        <v>1805110.2</v>
      </c>
      <c r="F32" s="13">
        <v>785076</v>
      </c>
      <c r="G32" s="40">
        <f t="shared" si="77"/>
        <v>1.149450127009996E-2</v>
      </c>
      <c r="H32" s="13">
        <v>579070</v>
      </c>
      <c r="I32" s="40">
        <f t="shared" si="12"/>
        <v>1.5597845958133115E-2</v>
      </c>
      <c r="J32" s="13">
        <v>353284.2</v>
      </c>
      <c r="K32" s="40">
        <f t="shared" si="13"/>
        <v>1.1494501270099962E-2</v>
      </c>
      <c r="L32" s="13">
        <f ca="1">'13年1-9支出明细'!I27/9*12</f>
        <v>87680</v>
      </c>
      <c r="M32" s="13">
        <v>0</v>
      </c>
      <c r="N32" s="43">
        <f t="shared" si="14"/>
        <v>1.3133652287754007E-2</v>
      </c>
      <c r="O32" s="13">
        <f ca="1">'13年1-9支出明细'!K27/9*12</f>
        <v>0</v>
      </c>
      <c r="P32" s="43">
        <f t="shared" si="15"/>
        <v>3.7711540347851315E-3</v>
      </c>
      <c r="Q32" s="13">
        <f ca="1">'13年1-9支出明细'!L27/9*12</f>
        <v>0</v>
      </c>
      <c r="R32" s="43">
        <f t="shared" si="16"/>
        <v>0</v>
      </c>
      <c r="S32" s="13">
        <f ca="1">'13年1-9支出明细'!M27/9*12</f>
        <v>0</v>
      </c>
      <c r="T32" s="43">
        <f t="shared" si="17"/>
        <v>0</v>
      </c>
      <c r="U32" s="13">
        <f ca="1">'13年1-9支出明细'!N27/9*12</f>
        <v>0</v>
      </c>
      <c r="V32" s="43">
        <f t="shared" si="18"/>
        <v>0</v>
      </c>
      <c r="W32" s="13">
        <f ca="1">'13年1-9支出明细'!O27/9*12</f>
        <v>0</v>
      </c>
      <c r="X32" s="43">
        <f t="shared" si="19"/>
        <v>0</v>
      </c>
      <c r="Y32" s="13">
        <f ca="1">'13年1-9支出明细'!P27/9*12</f>
        <v>0</v>
      </c>
      <c r="Z32" s="43">
        <f t="shared" si="20"/>
        <v>0</v>
      </c>
      <c r="AA32" s="13">
        <f ca="1">'13年1-9支出明细'!Q27/9*12</f>
        <v>0</v>
      </c>
      <c r="AB32" s="43">
        <f t="shared" si="21"/>
        <v>0</v>
      </c>
      <c r="AC32" s="13">
        <f ca="1">'13年1-9支出明细'!R27/9*12</f>
        <v>0</v>
      </c>
      <c r="AD32" s="43">
        <f t="shared" si="22"/>
        <v>0</v>
      </c>
      <c r="AE32" s="13">
        <f ca="1">'13年1-9支出明细'!S27/9*12</f>
        <v>0</v>
      </c>
      <c r="AF32" s="43">
        <f t="shared" si="23"/>
        <v>0</v>
      </c>
      <c r="AG32" s="12">
        <f t="shared" si="82"/>
        <v>388937.12666666665</v>
      </c>
      <c r="AH32" s="43">
        <f t="shared" si="24"/>
        <v>3.7256362228175475E-3</v>
      </c>
      <c r="AI32" s="13">
        <f ca="1">'13年1-9支出明细'!U27/9*12</f>
        <v>0</v>
      </c>
      <c r="AJ32" s="43">
        <f t="shared" si="25"/>
        <v>0</v>
      </c>
      <c r="AK32" s="13">
        <f ca="1">'13年1-9支出明细'!V27/9*12</f>
        <v>0</v>
      </c>
      <c r="AL32" s="43">
        <f t="shared" si="26"/>
        <v>0</v>
      </c>
      <c r="AM32" s="13">
        <f ca="1">'13年1-9支出明细'!W27/9*12</f>
        <v>0</v>
      </c>
      <c r="AN32" s="43">
        <f t="shared" si="27"/>
        <v>0</v>
      </c>
      <c r="AO32" s="13">
        <f ca="1">'13年1-9支出明细'!X27/9*12</f>
        <v>3415.7333333333336</v>
      </c>
      <c r="AP32" s="43">
        <f t="shared" si="28"/>
        <v>5.0251750126360066E-3</v>
      </c>
      <c r="AQ32" s="13">
        <f ca="1">'13年1-9支出明细'!Y27/9*12</f>
        <v>25621.333333333336</v>
      </c>
      <c r="AR32" s="43">
        <f t="shared" si="29"/>
        <v>1.2674345713450341E-2</v>
      </c>
      <c r="AS32" s="13">
        <f ca="1">'13年1-9支出明细'!Z27/9*12</f>
        <v>342431.8</v>
      </c>
      <c r="AT32" s="13">
        <f ca="1">Sheet2!EP26+Sheet2!V26</f>
        <v>17468.259999999998</v>
      </c>
      <c r="AU32" s="43">
        <f t="shared" si="30"/>
        <v>3.8719345367666594E-3</v>
      </c>
      <c r="AV32" s="13">
        <f ca="1">'13年1-9支出明细'!AB27/9*12</f>
        <v>8837.6666666666661</v>
      </c>
      <c r="AW32" s="43">
        <f t="shared" si="31"/>
        <v>1.9497541308048595E-3</v>
      </c>
      <c r="AX32" s="13">
        <f ca="1">'13年1-9支出明细'!AC27/9*12</f>
        <v>14453.333333333332</v>
      </c>
      <c r="AY32" s="43">
        <f t="shared" si="32"/>
        <v>1.2885535918175803E-2</v>
      </c>
      <c r="AZ32" s="12">
        <f t="shared" si="79"/>
        <v>8550.6533333333336</v>
      </c>
      <c r="BA32" s="43">
        <f t="shared" si="33"/>
        <v>3.1972031614032252E-5</v>
      </c>
      <c r="BB32" s="13">
        <f ca="1">'13年1-9支出明细'!AE27/9*12</f>
        <v>8550.6533333333336</v>
      </c>
      <c r="BC32" s="43">
        <f t="shared" si="34"/>
        <v>3.7010968162113949E-5</v>
      </c>
      <c r="BD32" s="13">
        <f ca="1">'13年1-9支出明细'!AF27/9*12</f>
        <v>0</v>
      </c>
      <c r="BE32" s="13">
        <f ca="1">Sheet2!BP26+Sheet2!ET26</f>
        <v>0</v>
      </c>
      <c r="BF32" s="43">
        <f t="shared" si="35"/>
        <v>0</v>
      </c>
      <c r="BG32" s="12">
        <f t="shared" si="78"/>
        <v>20120.399999999998</v>
      </c>
      <c r="BH32" s="43">
        <f t="shared" si="36"/>
        <v>2.0732343283108999E-4</v>
      </c>
      <c r="BI32" s="13">
        <f ca="1">'13年1-9支出明细'!AI27/9*12</f>
        <v>0</v>
      </c>
      <c r="BJ32" s="43">
        <f t="shared" si="37"/>
        <v>0</v>
      </c>
      <c r="BK32" s="13">
        <f ca="1">'13年1-9支出明细'!AJ27/9*12</f>
        <v>0</v>
      </c>
      <c r="BL32" s="43">
        <f t="shared" si="38"/>
        <v>0</v>
      </c>
      <c r="BM32" s="13">
        <f ca="1">'13年1-9支出明细'!AK27/9*12</f>
        <v>0</v>
      </c>
      <c r="BN32" s="43">
        <f t="shared" si="39"/>
        <v>0</v>
      </c>
      <c r="BO32" s="13">
        <f ca="1">'13年1-9支出明细'!AL27/9*12</f>
        <v>0</v>
      </c>
      <c r="BP32" s="43">
        <f t="shared" si="40"/>
        <v>0</v>
      </c>
      <c r="BQ32" s="13">
        <f ca="1">'13年1-9支出明细'!AM27/9*12</f>
        <v>0</v>
      </c>
      <c r="BR32" s="43">
        <f t="shared" si="41"/>
        <v>0</v>
      </c>
      <c r="BS32" s="13">
        <f ca="1">'13年1-9支出明细'!AN27/9*12</f>
        <v>0</v>
      </c>
      <c r="BT32" s="13">
        <f ca="1">Sheet2!DG26+Sheet2!AD26</f>
        <v>0</v>
      </c>
      <c r="BU32" s="43">
        <f t="shared" si="42"/>
        <v>0</v>
      </c>
      <c r="BV32" s="13">
        <f ca="1">'13年1-9支出明细'!AP27/9*12</f>
        <v>0</v>
      </c>
      <c r="BW32" s="43">
        <f t="shared" si="43"/>
        <v>0</v>
      </c>
      <c r="BX32" s="13">
        <f ca="1">'13年1-9支出明细'!AQ27/9*12</f>
        <v>0</v>
      </c>
      <c r="BY32" s="43">
        <f t="shared" si="44"/>
        <v>0</v>
      </c>
      <c r="BZ32" s="13">
        <f ca="1">'13年1-9支出明细'!AR27/9*12</f>
        <v>0</v>
      </c>
      <c r="CA32" s="13">
        <f ca="1">Sheet2!DK26+Sheet2!AH26</f>
        <v>0</v>
      </c>
      <c r="CB32" s="43">
        <f t="shared" si="45"/>
        <v>0</v>
      </c>
      <c r="CC32" s="13">
        <f ca="1">'13年1-9支出明细'!AT27/9*12</f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43">
        <f t="shared" si="47"/>
        <v>0</v>
      </c>
      <c r="CL32" s="13">
        <f ca="1">'13年1-9支出明细'!BB27/9*12</f>
        <v>0</v>
      </c>
      <c r="CM32" s="43">
        <f t="shared" si="48"/>
        <v>0</v>
      </c>
      <c r="CN32" s="13">
        <f ca="1">'13年1-9支出明细'!BC27/9*12</f>
        <v>0</v>
      </c>
      <c r="CO32" s="43">
        <f t="shared" si="49"/>
        <v>0</v>
      </c>
      <c r="CP32" s="13">
        <f ca="1">'13年1-9支出明细'!BD27/9*12</f>
        <v>0</v>
      </c>
      <c r="CQ32" s="43">
        <f t="shared" si="50"/>
        <v>0</v>
      </c>
      <c r="CR32" s="13">
        <f ca="1">'13年1-9支出明细'!BE27/9*12</f>
        <v>0</v>
      </c>
      <c r="CS32" s="13">
        <v>0</v>
      </c>
      <c r="CT32" s="43">
        <f t="shared" si="51"/>
        <v>0</v>
      </c>
      <c r="CU32" s="13">
        <f ca="1">'13年1-9支出明细'!BG27/9*12</f>
        <v>0</v>
      </c>
      <c r="CV32" s="43">
        <f t="shared" si="52"/>
        <v>0</v>
      </c>
      <c r="CW32" s="13">
        <f ca="1">'13年1-9支出明细'!BH27/9*12</f>
        <v>0</v>
      </c>
      <c r="CX32" s="43">
        <f t="shared" si="53"/>
        <v>0</v>
      </c>
      <c r="CY32" s="13">
        <f ca="1">'13年1-9支出明细'!BI27/9*12</f>
        <v>0</v>
      </c>
      <c r="CZ32" s="43">
        <f t="shared" si="54"/>
        <v>0</v>
      </c>
      <c r="DA32" s="13">
        <f ca="1">'13年1-9支出明细'!BJ27/9*12</f>
        <v>0</v>
      </c>
      <c r="DB32" s="43">
        <f t="shared" si="55"/>
        <v>0</v>
      </c>
      <c r="DC32" s="13">
        <f ca="1">'13年1-9支出明细'!BK27/9*12</f>
        <v>0</v>
      </c>
      <c r="DD32" s="43">
        <f t="shared" si="56"/>
        <v>0</v>
      </c>
      <c r="DE32" s="13">
        <f ca="1">'13年1-9支出明细'!BL27/9*12</f>
        <v>0</v>
      </c>
      <c r="DF32" s="43">
        <f t="shared" si="57"/>
        <v>0</v>
      </c>
      <c r="DG32" s="13">
        <f ca="1">'13年1-9支出明细'!BM27/9*12</f>
        <v>0</v>
      </c>
      <c r="DH32" s="43">
        <f t="shared" si="58"/>
        <v>0</v>
      </c>
      <c r="DI32" s="13">
        <f ca="1">'13年1-9支出明细'!BN27/9*12</f>
        <v>20120.399999999998</v>
      </c>
      <c r="DJ32" s="13">
        <f ca="1">Sheet2!EX26+Sheet2!BF26</f>
        <v>0</v>
      </c>
      <c r="DK32" s="43">
        <f t="shared" si="59"/>
        <v>1.5391914570758483E-2</v>
      </c>
      <c r="DL32" s="13">
        <f ca="1">'13年1-9支出明细'!BP27/9*12</f>
        <v>0</v>
      </c>
      <c r="DM32" s="43">
        <f t="shared" si="60"/>
        <v>0</v>
      </c>
      <c r="DN32" s="13">
        <f ca="1">'13年1-9支出明细'!BQ27/9*12</f>
        <v>0</v>
      </c>
      <c r="DO32" s="43">
        <f t="shared" si="61"/>
        <v>0</v>
      </c>
      <c r="DP32" s="13">
        <f ca="1">'13年1-9支出明细'!BR27/9*12</f>
        <v>0</v>
      </c>
      <c r="DQ32" s="13">
        <v>0</v>
      </c>
      <c r="DR32" s="43"/>
      <c r="DS32" s="13">
        <f ca="1">'13年1-9支出明细'!BT27/9*12</f>
        <v>0</v>
      </c>
      <c r="DT32" s="43">
        <f t="shared" si="63"/>
        <v>0</v>
      </c>
      <c r="DU32" s="12">
        <f ca="1">'13年1-9支出明细'!BU27/9*12</f>
        <v>288487.02666666667</v>
      </c>
      <c r="DV32" s="43">
        <f t="shared" si="64"/>
        <v>9.9708939615776055E-3</v>
      </c>
      <c r="DW32" s="12">
        <f ca="1">'13年1-9支出明细'!BV27/9*12</f>
        <v>0</v>
      </c>
      <c r="DX32" s="43">
        <f t="shared" si="65"/>
        <v>0</v>
      </c>
      <c r="DY32" s="12">
        <f ca="1">'13年1-9支出明细'!BW27/9*12</f>
        <v>0</v>
      </c>
      <c r="DZ32" s="43">
        <f t="shared" si="66"/>
        <v>0</v>
      </c>
      <c r="EA32" s="12">
        <f ca="1">'13年1-9支出明细'!BX27/9*12</f>
        <v>0</v>
      </c>
      <c r="EB32" s="43">
        <f t="shared" si="67"/>
        <v>0</v>
      </c>
      <c r="EC32" s="27">
        <f t="shared" si="83"/>
        <v>0</v>
      </c>
      <c r="ED32" s="43">
        <f t="shared" si="68"/>
        <v>0</v>
      </c>
      <c r="EE32" s="13">
        <f ca="1">'13年1-9支出明细'!BZ27/9*12</f>
        <v>0</v>
      </c>
      <c r="EF32" s="43">
        <f t="shared" si="69"/>
        <v>0</v>
      </c>
      <c r="EG32" s="13">
        <f ca="1">'13年1-9支出明细'!CA27/9*12</f>
        <v>0</v>
      </c>
      <c r="EH32" s="43">
        <f t="shared" si="70"/>
        <v>0</v>
      </c>
      <c r="EI32" s="13">
        <f ca="1">'13年1-9支出明细'!CB27/9*12</f>
        <v>0</v>
      </c>
      <c r="EJ32" s="40"/>
      <c r="EK32" s="13">
        <f ca="1">'13年1-9支出明细'!CC27/9*12</f>
        <v>0</v>
      </c>
      <c r="EL32" s="43">
        <f t="shared" si="71"/>
        <v>0</v>
      </c>
      <c r="EM32" s="13">
        <f ca="1">'13年1-9支出明细'!CD27/9*12</f>
        <v>0</v>
      </c>
      <c r="EN32" s="45">
        <f t="shared" si="72"/>
        <v>0</v>
      </c>
    </row>
    <row r="33" spans="1:144">
      <c r="A33" s="18">
        <v>118</v>
      </c>
      <c r="B33" s="3" t="s">
        <v>508</v>
      </c>
      <c r="C33" s="3" t="s">
        <v>322</v>
      </c>
      <c r="D33" s="12">
        <f t="shared" si="73"/>
        <v>2503550.1333333333</v>
      </c>
      <c r="E33" s="12">
        <f t="shared" si="74"/>
        <v>1795711.8666666667</v>
      </c>
      <c r="F33" s="13">
        <v>855096</v>
      </c>
      <c r="G33" s="40">
        <f t="shared" si="77"/>
        <v>1.2519682244849411E-2</v>
      </c>
      <c r="H33" s="13">
        <v>482756</v>
      </c>
      <c r="I33" s="40">
        <f t="shared" si="12"/>
        <v>1.3003529320055452E-2</v>
      </c>
      <c r="J33" s="13">
        <v>384793.2</v>
      </c>
      <c r="K33" s="40">
        <f t="shared" si="13"/>
        <v>1.2519682244849412E-2</v>
      </c>
      <c r="L33" s="13">
        <f ca="1">'13年1-9支出明细'!I28/9*12</f>
        <v>73066.666666666657</v>
      </c>
      <c r="M33" s="13">
        <v>0</v>
      </c>
      <c r="N33" s="43">
        <f t="shared" si="14"/>
        <v>1.0944710239795005E-2</v>
      </c>
      <c r="O33" s="13">
        <f ca="1">'13年1-9支出明细'!K28/9*12</f>
        <v>0</v>
      </c>
      <c r="P33" s="43">
        <f t="shared" si="15"/>
        <v>3.759657876469391E-3</v>
      </c>
      <c r="Q33" s="13">
        <f ca="1">'13年1-9支出明细'!L28/9*12</f>
        <v>0</v>
      </c>
      <c r="R33" s="43">
        <f t="shared" si="16"/>
        <v>0</v>
      </c>
      <c r="S33" s="13">
        <f ca="1">'13年1-9支出明细'!M28/9*12</f>
        <v>0</v>
      </c>
      <c r="T33" s="43">
        <f t="shared" si="17"/>
        <v>0</v>
      </c>
      <c r="U33" s="13">
        <f ca="1">'13年1-9支出明细'!N28/9*12</f>
        <v>0</v>
      </c>
      <c r="V33" s="43">
        <f t="shared" si="18"/>
        <v>0</v>
      </c>
      <c r="W33" s="13">
        <f ca="1">'13年1-9支出明细'!O28/9*12</f>
        <v>0</v>
      </c>
      <c r="X33" s="43">
        <f t="shared" si="19"/>
        <v>0</v>
      </c>
      <c r="Y33" s="13">
        <f ca="1">'13年1-9支出明细'!P28/9*12</f>
        <v>0</v>
      </c>
      <c r="Z33" s="43">
        <f t="shared" si="20"/>
        <v>0</v>
      </c>
      <c r="AA33" s="13">
        <f ca="1">'13年1-9支出明细'!Q28/9*12</f>
        <v>0</v>
      </c>
      <c r="AB33" s="43">
        <f t="shared" si="21"/>
        <v>0</v>
      </c>
      <c r="AC33" s="13">
        <f ca="1">'13年1-9支出明细'!R28/9*12</f>
        <v>0</v>
      </c>
      <c r="AD33" s="43">
        <f t="shared" si="22"/>
        <v>0</v>
      </c>
      <c r="AE33" s="13">
        <f ca="1">'13年1-9支出明细'!S28/9*12</f>
        <v>0</v>
      </c>
      <c r="AF33" s="43">
        <f t="shared" si="23"/>
        <v>0</v>
      </c>
      <c r="AG33" s="12">
        <f t="shared" si="82"/>
        <v>475775.26666666666</v>
      </c>
      <c r="AH33" s="43">
        <f t="shared" si="24"/>
        <v>4.5574604373862333E-3</v>
      </c>
      <c r="AI33" s="13">
        <f ca="1">'13年1-9支出明细'!U28/9*12</f>
        <v>0</v>
      </c>
      <c r="AJ33" s="43">
        <f t="shared" si="25"/>
        <v>0</v>
      </c>
      <c r="AK33" s="13">
        <f ca="1">'13年1-9支出明细'!V28/9*12</f>
        <v>0</v>
      </c>
      <c r="AL33" s="43">
        <f t="shared" si="26"/>
        <v>0</v>
      </c>
      <c r="AM33" s="13">
        <f ca="1">'13年1-9支出明细'!W28/9*12</f>
        <v>0</v>
      </c>
      <c r="AN33" s="43">
        <f t="shared" si="27"/>
        <v>0</v>
      </c>
      <c r="AO33" s="13">
        <f ca="1">'13年1-9支出明细'!X28/9*12</f>
        <v>1503.4533333333331</v>
      </c>
      <c r="AP33" s="43">
        <f t="shared" si="28"/>
        <v>2.2118577143017543E-3</v>
      </c>
      <c r="AQ33" s="13">
        <f ca="1">'13年1-9支出明细'!Y28/9*12</f>
        <v>10369.666666666668</v>
      </c>
      <c r="AR33" s="43">
        <f t="shared" si="29"/>
        <v>5.1296604496217559E-3</v>
      </c>
      <c r="AS33" s="13">
        <f ca="1">'13年1-9支出明细'!Z28/9*12</f>
        <v>452351.94666666666</v>
      </c>
      <c r="AT33" s="13">
        <f ca="1">Sheet2!EP27+Sheet2!V27</f>
        <v>11550.2</v>
      </c>
      <c r="AU33" s="43">
        <f t="shared" si="30"/>
        <v>5.1148203089558175E-3</v>
      </c>
      <c r="AV33" s="13">
        <f ca="1">'13年1-9支出明细'!AB28/9*12</f>
        <v>10552.960000000001</v>
      </c>
      <c r="AW33" s="43">
        <f t="shared" si="31"/>
        <v>2.3281798384436072E-3</v>
      </c>
      <c r="AX33" s="13">
        <f ca="1">'13年1-9支出明细'!AC28/9*12</f>
        <v>4851.333333333333</v>
      </c>
      <c r="AY33" s="43">
        <f t="shared" si="32"/>
        <v>4.325094320874784E-3</v>
      </c>
      <c r="AZ33" s="12">
        <f t="shared" si="79"/>
        <v>8728.2666666666664</v>
      </c>
      <c r="BA33" s="43">
        <f t="shared" si="33"/>
        <v>3.2636151522422129E-5</v>
      </c>
      <c r="BB33" s="13">
        <f ca="1">'13年1-9支出明细'!AE28/9*12</f>
        <v>8728.2666666666664</v>
      </c>
      <c r="BC33" s="43">
        <f t="shared" si="34"/>
        <v>3.7779756366816461E-5</v>
      </c>
      <c r="BD33" s="13">
        <f ca="1">'13年1-9支出明细'!AF28/9*12</f>
        <v>0</v>
      </c>
      <c r="BE33" s="13">
        <f ca="1">Sheet2!BP27+Sheet2!ET27</f>
        <v>0</v>
      </c>
      <c r="BF33" s="43">
        <f t="shared" si="35"/>
        <v>0</v>
      </c>
      <c r="BG33" s="12">
        <f t="shared" si="78"/>
        <v>82662.133333333346</v>
      </c>
      <c r="BH33" s="43">
        <f t="shared" si="36"/>
        <v>8.5176225362358323E-4</v>
      </c>
      <c r="BI33" s="13">
        <f ca="1">'13年1-9支出明细'!AI28/9*12</f>
        <v>24000</v>
      </c>
      <c r="BJ33" s="43">
        <f t="shared" si="37"/>
        <v>1.2584182940462133E-2</v>
      </c>
      <c r="BK33" s="13">
        <f ca="1">'13年1-9支出明细'!AJ28/9*12</f>
        <v>0</v>
      </c>
      <c r="BL33" s="43">
        <f t="shared" si="38"/>
        <v>0</v>
      </c>
      <c r="BM33" s="13">
        <f ca="1">'13年1-9支出明细'!AK28/9*12</f>
        <v>0</v>
      </c>
      <c r="BN33" s="43">
        <f t="shared" si="39"/>
        <v>0</v>
      </c>
      <c r="BO33" s="13">
        <f ca="1">'13年1-9支出明细'!AL28/9*12</f>
        <v>0</v>
      </c>
      <c r="BP33" s="43">
        <f t="shared" si="40"/>
        <v>0</v>
      </c>
      <c r="BQ33" s="13">
        <f ca="1">'13年1-9支出明细'!AM28/9*12</f>
        <v>0</v>
      </c>
      <c r="BR33" s="43">
        <f t="shared" si="41"/>
        <v>0</v>
      </c>
      <c r="BS33" s="13">
        <f ca="1">'13年1-9支出明细'!AN28/9*12</f>
        <v>0</v>
      </c>
      <c r="BT33" s="13">
        <f ca="1">Sheet2!DG27+Sheet2!AD27</f>
        <v>0</v>
      </c>
      <c r="BU33" s="43">
        <f t="shared" si="42"/>
        <v>0</v>
      </c>
      <c r="BV33" s="13">
        <f ca="1">'13年1-9支出明细'!AP28/9*12</f>
        <v>0</v>
      </c>
      <c r="BW33" s="43">
        <f t="shared" si="43"/>
        <v>0</v>
      </c>
      <c r="BX33" s="13">
        <f ca="1">'13年1-9支出明细'!AQ28/9*12</f>
        <v>0</v>
      </c>
      <c r="BY33" s="43">
        <f t="shared" si="44"/>
        <v>0</v>
      </c>
      <c r="BZ33" s="13">
        <f ca="1">'13年1-9支出明细'!AR28/9*12</f>
        <v>0</v>
      </c>
      <c r="CA33" s="13">
        <f ca="1">Sheet2!DK27+Sheet2!AH27</f>
        <v>0</v>
      </c>
      <c r="CB33" s="43">
        <f t="shared" si="45"/>
        <v>0</v>
      </c>
      <c r="CC33" s="13">
        <f ca="1">'13年1-9支出明细'!AT28/9*12</f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43">
        <f t="shared" si="47"/>
        <v>0</v>
      </c>
      <c r="CL33" s="13">
        <f ca="1">'13年1-9支出明细'!BB28/9*12</f>
        <v>14685.333333333334</v>
      </c>
      <c r="CM33" s="43">
        <f t="shared" si="48"/>
        <v>6.4917382698992951E-3</v>
      </c>
      <c r="CN33" s="13">
        <f ca="1">'13年1-9支出明细'!BC28/9*12</f>
        <v>0</v>
      </c>
      <c r="CO33" s="43">
        <f t="shared" si="49"/>
        <v>0</v>
      </c>
      <c r="CP33" s="13">
        <f ca="1">'13年1-9支出明细'!BD28/9*12</f>
        <v>0</v>
      </c>
      <c r="CQ33" s="43">
        <f t="shared" si="50"/>
        <v>0</v>
      </c>
      <c r="CR33" s="13">
        <f ca="1">'13年1-9支出明细'!BE28/9*12</f>
        <v>0</v>
      </c>
      <c r="CS33" s="13">
        <v>0</v>
      </c>
      <c r="CT33" s="43">
        <f t="shared" si="51"/>
        <v>0</v>
      </c>
      <c r="CU33" s="13">
        <f ca="1">'13年1-9支出明细'!BG28/9*12</f>
        <v>0</v>
      </c>
      <c r="CV33" s="43">
        <f t="shared" si="52"/>
        <v>0</v>
      </c>
      <c r="CW33" s="13">
        <f ca="1">'13年1-9支出明细'!BH28/9*12</f>
        <v>0</v>
      </c>
      <c r="CX33" s="43">
        <f t="shared" si="53"/>
        <v>0</v>
      </c>
      <c r="CY33" s="13">
        <f ca="1">'13年1-9支出明细'!BI28/9*12</f>
        <v>1293.3333333333333</v>
      </c>
      <c r="CZ33" s="43">
        <f t="shared" si="54"/>
        <v>1.0789268348569004E-3</v>
      </c>
      <c r="DA33" s="13">
        <f ca="1">'13年1-9支出明细'!BJ28/9*12</f>
        <v>0</v>
      </c>
      <c r="DB33" s="43">
        <f t="shared" si="55"/>
        <v>0</v>
      </c>
      <c r="DC33" s="13">
        <f ca="1">'13年1-9支出明细'!BK28/9*12</f>
        <v>0</v>
      </c>
      <c r="DD33" s="43">
        <f t="shared" si="56"/>
        <v>0</v>
      </c>
      <c r="DE33" s="13">
        <f ca="1">'13年1-9支出明细'!BL28/9*12</f>
        <v>0</v>
      </c>
      <c r="DF33" s="43">
        <f t="shared" si="57"/>
        <v>0</v>
      </c>
      <c r="DG33" s="13">
        <f ca="1">'13年1-9支出明细'!BM28/9*12</f>
        <v>0</v>
      </c>
      <c r="DH33" s="43">
        <f t="shared" si="58"/>
        <v>0</v>
      </c>
      <c r="DI33" s="13">
        <f ca="1">'13年1-9支出明细'!BN28/9*12</f>
        <v>36016.799999999996</v>
      </c>
      <c r="DJ33" s="13">
        <f ca="1">Sheet2!EX27+Sheet2!BF27</f>
        <v>0</v>
      </c>
      <c r="DK33" s="43">
        <f t="shared" si="59"/>
        <v>2.755250932944147E-2</v>
      </c>
      <c r="DL33" s="13">
        <f ca="1">'13年1-9支出明细'!BP28/9*12</f>
        <v>0</v>
      </c>
      <c r="DM33" s="43">
        <f t="shared" si="60"/>
        <v>0</v>
      </c>
      <c r="DN33" s="13">
        <f ca="1">'13年1-9支出明细'!BQ28/9*12</f>
        <v>6666.6666666666661</v>
      </c>
      <c r="DO33" s="43">
        <f t="shared" si="61"/>
        <v>4.4978792499336562E-2</v>
      </c>
      <c r="DP33" s="13">
        <f ca="1">'13年1-9支出明细'!BR28/9*12</f>
        <v>0</v>
      </c>
      <c r="DQ33" s="13">
        <v>0</v>
      </c>
      <c r="DR33" s="43"/>
      <c r="DS33" s="13">
        <f ca="1">'13年1-9支出明细'!BT28/9*12</f>
        <v>0</v>
      </c>
      <c r="DT33" s="43">
        <f t="shared" si="63"/>
        <v>0</v>
      </c>
      <c r="DU33" s="12">
        <f ca="1">'13年1-9支出明细'!BU28/9*12</f>
        <v>140672.6</v>
      </c>
      <c r="DV33" s="43">
        <f t="shared" si="64"/>
        <v>4.8620265323753966E-3</v>
      </c>
      <c r="DW33" s="12">
        <f ca="1">'13年1-9支出明细'!BV28/9*12</f>
        <v>0</v>
      </c>
      <c r="DX33" s="43">
        <f t="shared" si="65"/>
        <v>0</v>
      </c>
      <c r="DY33" s="12">
        <f ca="1">'13年1-9支出明细'!BW28/9*12</f>
        <v>0</v>
      </c>
      <c r="DZ33" s="43">
        <f t="shared" si="66"/>
        <v>0</v>
      </c>
      <c r="EA33" s="12">
        <f ca="1">'13年1-9支出明细'!BX28/9*12</f>
        <v>0</v>
      </c>
      <c r="EB33" s="43">
        <f t="shared" si="67"/>
        <v>0</v>
      </c>
      <c r="EC33" s="27">
        <f t="shared" si="83"/>
        <v>0</v>
      </c>
      <c r="ED33" s="43">
        <f t="shared" si="68"/>
        <v>0</v>
      </c>
      <c r="EE33" s="13">
        <f ca="1">'13年1-9支出明细'!BZ28/9*12</f>
        <v>0</v>
      </c>
      <c r="EF33" s="43">
        <f t="shared" si="69"/>
        <v>0</v>
      </c>
      <c r="EG33" s="13">
        <f ca="1">'13年1-9支出明细'!CA28/9*12</f>
        <v>0</v>
      </c>
      <c r="EH33" s="43">
        <f t="shared" si="70"/>
        <v>0</v>
      </c>
      <c r="EI33" s="13">
        <f ca="1">'13年1-9支出明细'!CB28/9*12</f>
        <v>0</v>
      </c>
      <c r="EJ33" s="40"/>
      <c r="EK33" s="13">
        <f ca="1">'13年1-9支出明细'!CC28/9*12</f>
        <v>0</v>
      </c>
      <c r="EL33" s="43">
        <f t="shared" si="71"/>
        <v>0</v>
      </c>
      <c r="EM33" s="13">
        <f ca="1">'13年1-9支出明细'!CD28/9*12</f>
        <v>0</v>
      </c>
      <c r="EN33" s="45">
        <f t="shared" si="72"/>
        <v>0</v>
      </c>
    </row>
    <row r="34" spans="1:144">
      <c r="A34" s="18">
        <v>119</v>
      </c>
      <c r="B34" s="3" t="s">
        <v>509</v>
      </c>
      <c r="C34" s="3" t="s">
        <v>323</v>
      </c>
      <c r="D34" s="12">
        <f t="shared" si="73"/>
        <v>1657789.6533333333</v>
      </c>
      <c r="E34" s="12">
        <f t="shared" si="74"/>
        <v>1545440.5333333332</v>
      </c>
      <c r="F34" s="13">
        <v>859176</v>
      </c>
      <c r="G34" s="40">
        <f t="shared" si="77"/>
        <v>1.2579418582709704E-2</v>
      </c>
      <c r="H34" s="13">
        <v>152702</v>
      </c>
      <c r="I34" s="40">
        <f t="shared" si="12"/>
        <v>4.1131854067709313E-3</v>
      </c>
      <c r="J34" s="13">
        <v>386629.2</v>
      </c>
      <c r="K34" s="40">
        <f t="shared" si="13"/>
        <v>1.2579418582709705E-2</v>
      </c>
      <c r="L34" s="13">
        <f ca="1">'13年1-9支出明细'!I29/9*12</f>
        <v>146933.33333333334</v>
      </c>
      <c r="M34" s="13">
        <v>0</v>
      </c>
      <c r="N34" s="43">
        <f t="shared" si="14"/>
        <v>2.2009253073456383E-2</v>
      </c>
      <c r="O34" s="13">
        <f ca="1">'13年1-9支出明细'!K29/9*12</f>
        <v>0</v>
      </c>
      <c r="P34" s="43">
        <f t="shared" si="15"/>
        <v>2.4895534723667055E-3</v>
      </c>
      <c r="Q34" s="13">
        <f ca="1">'13年1-9支出明细'!L29/9*12</f>
        <v>0</v>
      </c>
      <c r="R34" s="43">
        <f t="shared" si="16"/>
        <v>0</v>
      </c>
      <c r="S34" s="13">
        <f ca="1">'13年1-9支出明细'!M29/9*12</f>
        <v>0</v>
      </c>
      <c r="T34" s="43">
        <f t="shared" si="17"/>
        <v>0</v>
      </c>
      <c r="U34" s="13">
        <f ca="1">'13年1-9支出明细'!N29/9*12</f>
        <v>0</v>
      </c>
      <c r="V34" s="43">
        <f t="shared" si="18"/>
        <v>0</v>
      </c>
      <c r="W34" s="13">
        <f ca="1">'13年1-9支出明细'!O29/9*12</f>
        <v>0</v>
      </c>
      <c r="X34" s="43">
        <f t="shared" si="19"/>
        <v>0</v>
      </c>
      <c r="Y34" s="13">
        <f ca="1">'13年1-9支出明细'!P29/9*12</f>
        <v>0</v>
      </c>
      <c r="Z34" s="43">
        <f t="shared" si="20"/>
        <v>0</v>
      </c>
      <c r="AA34" s="13">
        <f ca="1">'13年1-9支出明细'!Q29/9*12</f>
        <v>0</v>
      </c>
      <c r="AB34" s="43">
        <f t="shared" si="21"/>
        <v>0</v>
      </c>
      <c r="AC34" s="13">
        <f ca="1">'13年1-9支出明细'!R29/9*12</f>
        <v>0</v>
      </c>
      <c r="AD34" s="43">
        <f t="shared" si="22"/>
        <v>0</v>
      </c>
      <c r="AE34" s="13">
        <f ca="1">'13年1-9支出明细'!S29/9*12</f>
        <v>0</v>
      </c>
      <c r="AF34" s="43">
        <f t="shared" si="23"/>
        <v>0</v>
      </c>
      <c r="AG34" s="12">
        <f t="shared" si="82"/>
        <v>17546.133333333331</v>
      </c>
      <c r="AH34" s="43">
        <f t="shared" si="24"/>
        <v>1.6807474893770679E-4</v>
      </c>
      <c r="AI34" s="13">
        <f ca="1">'13年1-9支出明细'!U29/9*12</f>
        <v>0</v>
      </c>
      <c r="AJ34" s="43">
        <f t="shared" si="25"/>
        <v>0</v>
      </c>
      <c r="AK34" s="13">
        <f ca="1">'13年1-9支出明细'!V29/9*12</f>
        <v>160</v>
      </c>
      <c r="AL34" s="43">
        <f t="shared" si="26"/>
        <v>1.6414296852558579E-3</v>
      </c>
      <c r="AM34" s="13">
        <f ca="1">'13年1-9支出明细'!W29/9*12</f>
        <v>0</v>
      </c>
      <c r="AN34" s="43">
        <f t="shared" si="27"/>
        <v>0</v>
      </c>
      <c r="AO34" s="13">
        <f ca="1">'13年1-9支出明细'!X29/9*12</f>
        <v>757.33333333333337</v>
      </c>
      <c r="AP34" s="43">
        <f t="shared" si="28"/>
        <v>1.1141773000145413E-3</v>
      </c>
      <c r="AQ34" s="13">
        <f ca="1">'13年1-9支出明细'!Y29/9*12</f>
        <v>2824.5333333333338</v>
      </c>
      <c r="AR34" s="43">
        <f t="shared" si="29"/>
        <v>1.3972384450131768E-3</v>
      </c>
      <c r="AS34" s="13">
        <f ca="1">'13年1-9支出明细'!Z29/9*12</f>
        <v>8199.9866666666658</v>
      </c>
      <c r="AT34" s="13">
        <f ca="1">Sheet2!EP28+Sheet2!V28</f>
        <v>5604.28</v>
      </c>
      <c r="AU34" s="43">
        <f t="shared" si="30"/>
        <v>9.2718642298094921E-5</v>
      </c>
      <c r="AV34" s="13">
        <f ca="1">'13年1-9支出明细'!AB29/9*12</f>
        <v>6072.3733333333339</v>
      </c>
      <c r="AW34" s="43">
        <f t="shared" si="31"/>
        <v>1.3396788357171133E-3</v>
      </c>
      <c r="AX34" s="13">
        <f ca="1">'13年1-9支出明细'!AC29/9*12</f>
        <v>1400</v>
      </c>
      <c r="AY34" s="43">
        <f t="shared" si="32"/>
        <v>1.2481377042513463E-3</v>
      </c>
      <c r="AZ34" s="12">
        <f t="shared" si="79"/>
        <v>322.26666666666665</v>
      </c>
      <c r="BA34" s="43">
        <f t="shared" si="33"/>
        <v>1.2049979870718018E-6</v>
      </c>
      <c r="BB34" s="13">
        <f ca="1">'13年1-9支出明细'!AE29/9*12</f>
        <v>322.26666666666665</v>
      </c>
      <c r="BC34" s="43">
        <f t="shared" si="34"/>
        <v>1.3949111108520269E-6</v>
      </c>
      <c r="BD34" s="13">
        <f ca="1">'13年1-9支出明细'!AF29/9*12</f>
        <v>0</v>
      </c>
      <c r="BE34" s="13">
        <f ca="1">Sheet2!BP28+Sheet2!ET28</f>
        <v>0</v>
      </c>
      <c r="BF34" s="43">
        <f t="shared" si="35"/>
        <v>0</v>
      </c>
      <c r="BG34" s="12">
        <f t="shared" si="78"/>
        <v>268.53333333333336</v>
      </c>
      <c r="BH34" s="43">
        <f t="shared" si="36"/>
        <v>2.7670052531879111E-6</v>
      </c>
      <c r="BI34" s="13">
        <f ca="1">'13年1-9支出明细'!AI29/9*12</f>
        <v>0</v>
      </c>
      <c r="BJ34" s="43">
        <f t="shared" si="37"/>
        <v>0</v>
      </c>
      <c r="BK34" s="13">
        <f ca="1">'13年1-9支出明细'!AJ29/9*12</f>
        <v>0</v>
      </c>
      <c r="BL34" s="43">
        <f t="shared" si="38"/>
        <v>0</v>
      </c>
      <c r="BM34" s="13">
        <f ca="1">'13年1-9支出明细'!AK29/9*12</f>
        <v>0</v>
      </c>
      <c r="BN34" s="43">
        <f t="shared" si="39"/>
        <v>0</v>
      </c>
      <c r="BO34" s="13">
        <f ca="1">'13年1-9支出明细'!AL29/9*12</f>
        <v>0</v>
      </c>
      <c r="BP34" s="43">
        <f t="shared" si="40"/>
        <v>0</v>
      </c>
      <c r="BQ34" s="13">
        <f ca="1">'13年1-9支出明细'!AM29/9*12</f>
        <v>0</v>
      </c>
      <c r="BR34" s="43">
        <f t="shared" si="41"/>
        <v>0</v>
      </c>
      <c r="BS34" s="13">
        <f ca="1">'13年1-9支出明细'!AN29/9*12</f>
        <v>0</v>
      </c>
      <c r="BT34" s="13">
        <f ca="1">Sheet2!DG28+Sheet2!AD28</f>
        <v>0</v>
      </c>
      <c r="BU34" s="43">
        <f t="shared" si="42"/>
        <v>0</v>
      </c>
      <c r="BV34" s="13">
        <f ca="1">'13年1-9支出明细'!AP29/9*12</f>
        <v>0</v>
      </c>
      <c r="BW34" s="43">
        <f t="shared" si="43"/>
        <v>0</v>
      </c>
      <c r="BX34" s="13">
        <f ca="1">'13年1-9支出明细'!AQ29/9*12</f>
        <v>0</v>
      </c>
      <c r="BY34" s="43">
        <f t="shared" si="44"/>
        <v>0</v>
      </c>
      <c r="BZ34" s="13">
        <f ca="1">'13年1-9支出明细'!AR29/9*12</f>
        <v>0</v>
      </c>
      <c r="CA34" s="13">
        <f ca="1">Sheet2!DK28+Sheet2!AH28</f>
        <v>0</v>
      </c>
      <c r="CB34" s="43">
        <f t="shared" si="45"/>
        <v>0</v>
      </c>
      <c r="CC34" s="13">
        <f ca="1">'13年1-9支出明细'!AT29/9*12</f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43">
        <f t="shared" si="47"/>
        <v>0</v>
      </c>
      <c r="CL34" s="13">
        <f ca="1">'13年1-9支出明细'!BB29/9*12</f>
        <v>0</v>
      </c>
      <c r="CM34" s="43">
        <f t="shared" si="48"/>
        <v>0</v>
      </c>
      <c r="CN34" s="13">
        <f ca="1">'13年1-9支出明细'!BC29/9*12</f>
        <v>0</v>
      </c>
      <c r="CO34" s="43">
        <f t="shared" si="49"/>
        <v>0</v>
      </c>
      <c r="CP34" s="13">
        <f ca="1">'13年1-9支出明细'!BD29/9*12</f>
        <v>0</v>
      </c>
      <c r="CQ34" s="43">
        <f t="shared" si="50"/>
        <v>0</v>
      </c>
      <c r="CR34" s="13">
        <f ca="1">'13年1-9支出明细'!BE29/9*12</f>
        <v>0</v>
      </c>
      <c r="CS34" s="13">
        <v>0</v>
      </c>
      <c r="CT34" s="43">
        <f t="shared" si="51"/>
        <v>0</v>
      </c>
      <c r="CU34" s="13">
        <f ca="1">'13年1-9支出明细'!BG29/9*12</f>
        <v>0</v>
      </c>
      <c r="CV34" s="43">
        <f t="shared" si="52"/>
        <v>0</v>
      </c>
      <c r="CW34" s="13">
        <f ca="1">'13年1-9支出明细'!BH29/9*12</f>
        <v>0</v>
      </c>
      <c r="CX34" s="43">
        <f t="shared" si="53"/>
        <v>0</v>
      </c>
      <c r="CY34" s="13">
        <f ca="1">'13年1-9支出明细'!BI29/9*12</f>
        <v>0</v>
      </c>
      <c r="CZ34" s="43">
        <f t="shared" si="54"/>
        <v>0</v>
      </c>
      <c r="DA34" s="13">
        <f ca="1">'13年1-9支出明细'!BJ29/9*12</f>
        <v>0</v>
      </c>
      <c r="DB34" s="43">
        <f t="shared" si="55"/>
        <v>0</v>
      </c>
      <c r="DC34" s="13">
        <f ca="1">'13年1-9支出明细'!BK29/9*12</f>
        <v>0</v>
      </c>
      <c r="DD34" s="43">
        <f t="shared" si="56"/>
        <v>0</v>
      </c>
      <c r="DE34" s="13">
        <f ca="1">'13年1-9支出明细'!BL29/9*12</f>
        <v>0</v>
      </c>
      <c r="DF34" s="43">
        <f t="shared" si="57"/>
        <v>0</v>
      </c>
      <c r="DG34" s="13">
        <f ca="1">'13年1-9支出明细'!BM29/9*12</f>
        <v>0</v>
      </c>
      <c r="DH34" s="43">
        <f t="shared" si="58"/>
        <v>0</v>
      </c>
      <c r="DI34" s="13">
        <f ca="1">'13年1-9支出明细'!BN29/9*12</f>
        <v>268.53333333333336</v>
      </c>
      <c r="DJ34" s="13">
        <f ca="1">Sheet2!EX28+Sheet2!BF28</f>
        <v>0</v>
      </c>
      <c r="DK34" s="43">
        <f t="shared" si="59"/>
        <v>2.0542544512373905E-4</v>
      </c>
      <c r="DL34" s="13">
        <f ca="1">'13年1-9支出明细'!BP29/9*12</f>
        <v>0</v>
      </c>
      <c r="DM34" s="43">
        <f t="shared" si="60"/>
        <v>0</v>
      </c>
      <c r="DN34" s="13">
        <f ca="1">'13年1-9支出明细'!BQ29/9*12</f>
        <v>0</v>
      </c>
      <c r="DO34" s="43">
        <f t="shared" si="61"/>
        <v>0</v>
      </c>
      <c r="DP34" s="13">
        <f ca="1">'13年1-9支出明细'!BR29/9*12</f>
        <v>0</v>
      </c>
      <c r="DQ34" s="13">
        <v>0</v>
      </c>
      <c r="DR34" s="43"/>
      <c r="DS34" s="13">
        <f ca="1">'13年1-9支出明细'!BT29/9*12</f>
        <v>0</v>
      </c>
      <c r="DT34" s="43">
        <f t="shared" si="63"/>
        <v>0</v>
      </c>
      <c r="DU34" s="12">
        <f ca="1">'13年1-9支出明细'!BU29/9*12</f>
        <v>94040.186666666661</v>
      </c>
      <c r="DV34" s="43">
        <f t="shared" si="64"/>
        <v>3.250283869658116E-3</v>
      </c>
      <c r="DW34" s="12">
        <f ca="1">'13年1-9支出明细'!BV29/9*12</f>
        <v>0</v>
      </c>
      <c r="DX34" s="43">
        <f t="shared" si="65"/>
        <v>0</v>
      </c>
      <c r="DY34" s="12">
        <f ca="1">'13年1-9支出明细'!BW29/9*12</f>
        <v>0</v>
      </c>
      <c r="DZ34" s="43">
        <f t="shared" si="66"/>
        <v>0</v>
      </c>
      <c r="EA34" s="12">
        <f ca="1">'13年1-9支出明细'!BX29/9*12</f>
        <v>0</v>
      </c>
      <c r="EB34" s="43">
        <f t="shared" si="67"/>
        <v>0</v>
      </c>
      <c r="EC34" s="27">
        <f t="shared" si="83"/>
        <v>172</v>
      </c>
      <c r="ED34" s="43">
        <f t="shared" si="68"/>
        <v>1.0462323591233939E-4</v>
      </c>
      <c r="EE34" s="13">
        <f ca="1">'13年1-9支出明细'!BZ29/9*12</f>
        <v>0</v>
      </c>
      <c r="EF34" s="43">
        <f t="shared" si="69"/>
        <v>0</v>
      </c>
      <c r="EG34" s="13">
        <f ca="1">'13年1-9支出明细'!CA29/9*12</f>
        <v>0</v>
      </c>
      <c r="EH34" s="43">
        <f t="shared" si="70"/>
        <v>0</v>
      </c>
      <c r="EI34" s="13">
        <f ca="1">'13年1-9支出明细'!CB29/9*12</f>
        <v>0</v>
      </c>
      <c r="EJ34" s="40"/>
      <c r="EK34" s="13">
        <f ca="1">'13年1-9支出明细'!CC29/9*12</f>
        <v>0</v>
      </c>
      <c r="EL34" s="43">
        <f t="shared" si="71"/>
        <v>0</v>
      </c>
      <c r="EM34" s="13">
        <f ca="1">'13年1-9支出明细'!CD29/9*12</f>
        <v>172</v>
      </c>
      <c r="EN34" s="45">
        <f t="shared" si="72"/>
        <v>8.3120693631234463E-4</v>
      </c>
    </row>
    <row r="35" spans="1:144">
      <c r="A35" s="18">
        <v>120</v>
      </c>
      <c r="B35" s="3" t="s">
        <v>510</v>
      </c>
      <c r="C35" s="3" t="s">
        <v>324</v>
      </c>
      <c r="D35" s="12">
        <f t="shared" si="73"/>
        <v>1226209.9966666668</v>
      </c>
      <c r="E35" s="12">
        <f t="shared" si="74"/>
        <v>894923.7333333334</v>
      </c>
      <c r="F35" s="13">
        <v>364992</v>
      </c>
      <c r="G35" s="40">
        <f t="shared" si="77"/>
        <v>5.3439425069373211E-3</v>
      </c>
      <c r="H35" s="13">
        <v>351072</v>
      </c>
      <c r="I35" s="40">
        <f t="shared" si="12"/>
        <v>9.4564853579251363E-3</v>
      </c>
      <c r="J35" s="13">
        <v>164246.39999999999</v>
      </c>
      <c r="K35" s="40">
        <f t="shared" si="13"/>
        <v>5.3439425069373219E-3</v>
      </c>
      <c r="L35" s="13">
        <f ca="1">'13年1-9支出明细'!I30/9*12</f>
        <v>14613.333333333334</v>
      </c>
      <c r="M35" s="13">
        <v>0</v>
      </c>
      <c r="N35" s="43">
        <f t="shared" si="14"/>
        <v>2.1889420479590015E-3</v>
      </c>
      <c r="O35" s="13">
        <f ca="1">'13年1-9支出明细'!K30/9*12</f>
        <v>0</v>
      </c>
      <c r="P35" s="43">
        <f t="shared" si="15"/>
        <v>1.8414370899915698E-3</v>
      </c>
      <c r="Q35" s="13">
        <f ca="1">'13年1-9支出明细'!L30/9*12</f>
        <v>0</v>
      </c>
      <c r="R35" s="43">
        <f t="shared" si="16"/>
        <v>0</v>
      </c>
      <c r="S35" s="13">
        <f ca="1">'13年1-9支出明细'!M30/9*12</f>
        <v>0</v>
      </c>
      <c r="T35" s="43">
        <f t="shared" si="17"/>
        <v>0</v>
      </c>
      <c r="U35" s="13">
        <f ca="1">'13年1-9支出明细'!N30/9*12</f>
        <v>0</v>
      </c>
      <c r="V35" s="43">
        <f t="shared" si="18"/>
        <v>0</v>
      </c>
      <c r="W35" s="13">
        <f ca="1">'13年1-9支出明细'!O30/9*12</f>
        <v>0</v>
      </c>
      <c r="X35" s="43">
        <f t="shared" si="19"/>
        <v>0</v>
      </c>
      <c r="Y35" s="13">
        <f ca="1">'13年1-9支出明细'!P30/9*12</f>
        <v>0</v>
      </c>
      <c r="Z35" s="43">
        <f t="shared" si="20"/>
        <v>0</v>
      </c>
      <c r="AA35" s="13">
        <f ca="1">'13年1-9支出明细'!Q30/9*12</f>
        <v>0</v>
      </c>
      <c r="AB35" s="43">
        <f t="shared" si="21"/>
        <v>0</v>
      </c>
      <c r="AC35" s="13">
        <f ca="1">'13年1-9支出明细'!R30/9*12</f>
        <v>0</v>
      </c>
      <c r="AD35" s="43">
        <f t="shared" si="22"/>
        <v>0</v>
      </c>
      <c r="AE35" s="13">
        <f ca="1">'13年1-9支出明细'!S30/9*12</f>
        <v>0</v>
      </c>
      <c r="AF35" s="43">
        <f t="shared" si="23"/>
        <v>0</v>
      </c>
      <c r="AG35" s="12">
        <f t="shared" si="82"/>
        <v>13736.503333333332</v>
      </c>
      <c r="AH35" s="43">
        <f t="shared" si="24"/>
        <v>1.3158222983783544E-4</v>
      </c>
      <c r="AI35" s="13">
        <f ca="1">'13年1-9支出明细'!U30/9*12</f>
        <v>0</v>
      </c>
      <c r="AJ35" s="43">
        <f t="shared" si="25"/>
        <v>0</v>
      </c>
      <c r="AK35" s="13">
        <f ca="1">'13年1-9支出明细'!V30/9*12</f>
        <v>0</v>
      </c>
      <c r="AL35" s="43">
        <f t="shared" si="26"/>
        <v>0</v>
      </c>
      <c r="AM35" s="13">
        <f ca="1">'13年1-9支出明细'!W30/9*12</f>
        <v>0</v>
      </c>
      <c r="AN35" s="43">
        <f t="shared" si="27"/>
        <v>0</v>
      </c>
      <c r="AO35" s="13">
        <f ca="1">'13年1-9支出明细'!X30/9*12</f>
        <v>796</v>
      </c>
      <c r="AP35" s="43">
        <f t="shared" si="28"/>
        <v>1.1710631128673964E-3</v>
      </c>
      <c r="AQ35" s="13">
        <f ca="1">'13年1-9支出明细'!Y30/9*12</f>
        <v>864.5333333333333</v>
      </c>
      <c r="AR35" s="43">
        <f t="shared" si="29"/>
        <v>4.2766682767491672E-4</v>
      </c>
      <c r="AS35" s="13">
        <f ca="1">'13年1-9支出明细'!Z30/9*12</f>
        <v>8218.08</v>
      </c>
      <c r="AT35" s="13">
        <f ca="1">Sheet2!EP29+Sheet2!V29</f>
        <v>3857.89</v>
      </c>
      <c r="AU35" s="43">
        <f t="shared" si="30"/>
        <v>9.2923226691888288E-5</v>
      </c>
      <c r="AV35" s="13">
        <f ca="1">'13年1-9支出明细'!AB30/9*12</f>
        <v>3117.1866666666665</v>
      </c>
      <c r="AW35" s="43">
        <f t="shared" si="31"/>
        <v>6.8770952889033647E-4</v>
      </c>
      <c r="AX35" s="13">
        <f ca="1">'13年1-9支出明细'!AC30/9*12</f>
        <v>586.66666666666663</v>
      </c>
      <c r="AY35" s="43">
        <f t="shared" si="32"/>
        <v>5.2302913321008798E-4</v>
      </c>
      <c r="AZ35" s="12">
        <f t="shared" si="79"/>
        <v>1209.8666666666668</v>
      </c>
      <c r="BA35" s="43">
        <f t="shared" si="33"/>
        <v>4.5238526002025366E-6</v>
      </c>
      <c r="BB35" s="13">
        <f ca="1">'13年1-9支出明细'!AE30/9*12</f>
        <v>1209.8666666666668</v>
      </c>
      <c r="BC35" s="43">
        <f t="shared" si="34"/>
        <v>5.2368321968851036E-6</v>
      </c>
      <c r="BD35" s="13">
        <f ca="1">'13年1-9支出明细'!AF30/9*12</f>
        <v>0</v>
      </c>
      <c r="BE35" s="13">
        <f ca="1">Sheet2!BP29+Sheet2!ET29</f>
        <v>0</v>
      </c>
      <c r="BF35" s="43">
        <f t="shared" si="35"/>
        <v>0</v>
      </c>
      <c r="BG35" s="12">
        <f t="shared" si="78"/>
        <v>91428.266666666663</v>
      </c>
      <c r="BH35" s="43">
        <f t="shared" si="36"/>
        <v>9.4208972501191087E-4</v>
      </c>
      <c r="BI35" s="13">
        <f ca="1">'13年1-9支出明细'!AI30/9*12</f>
        <v>0</v>
      </c>
      <c r="BJ35" s="43">
        <f t="shared" si="37"/>
        <v>0</v>
      </c>
      <c r="BK35" s="13">
        <f ca="1">'13年1-9支出明细'!AJ30/9*12</f>
        <v>0</v>
      </c>
      <c r="BL35" s="43">
        <f t="shared" si="38"/>
        <v>0</v>
      </c>
      <c r="BM35" s="13">
        <f ca="1">'13年1-9支出明细'!AK30/9*12</f>
        <v>0</v>
      </c>
      <c r="BN35" s="43">
        <f t="shared" si="39"/>
        <v>0</v>
      </c>
      <c r="BO35" s="13">
        <f ca="1">'13年1-9支出明细'!AL30/9*12</f>
        <v>0</v>
      </c>
      <c r="BP35" s="43">
        <f t="shared" si="40"/>
        <v>0</v>
      </c>
      <c r="BQ35" s="13">
        <f ca="1">'13年1-9支出明细'!AM30/9*12</f>
        <v>0</v>
      </c>
      <c r="BR35" s="43">
        <f t="shared" si="41"/>
        <v>0</v>
      </c>
      <c r="BS35" s="13">
        <f ca="1">'13年1-9支出明细'!AN30/9*12</f>
        <v>0</v>
      </c>
      <c r="BT35" s="13">
        <f ca="1">Sheet2!DG29+Sheet2!AD29</f>
        <v>0</v>
      </c>
      <c r="BU35" s="43">
        <f t="shared" si="42"/>
        <v>0</v>
      </c>
      <c r="BV35" s="13">
        <f ca="1">'13年1-9支出明细'!AP30/9*12</f>
        <v>0</v>
      </c>
      <c r="BW35" s="43">
        <f t="shared" si="43"/>
        <v>0</v>
      </c>
      <c r="BX35" s="13">
        <f ca="1">'13年1-9支出明细'!AQ30/9*12</f>
        <v>0</v>
      </c>
      <c r="BY35" s="43">
        <f t="shared" si="44"/>
        <v>0</v>
      </c>
      <c r="BZ35" s="13">
        <f ca="1">'13年1-9支出明细'!AR30/9*12</f>
        <v>0</v>
      </c>
      <c r="CA35" s="13">
        <f ca="1">Sheet2!DK29+Sheet2!AH29</f>
        <v>0</v>
      </c>
      <c r="CB35" s="43">
        <f t="shared" si="45"/>
        <v>0</v>
      </c>
      <c r="CC35" s="13">
        <f ca="1">'13年1-9支出明细'!AT30/9*12</f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43">
        <f t="shared" si="47"/>
        <v>0</v>
      </c>
      <c r="CL35" s="13">
        <f ca="1">'13年1-9支出明细'!BB30/9*12</f>
        <v>36131.599999999999</v>
      </c>
      <c r="CM35" s="43">
        <f t="shared" si="48"/>
        <v>1.5972187021474488E-2</v>
      </c>
      <c r="CN35" s="13">
        <f ca="1">'13年1-9支出明细'!BC30/9*12</f>
        <v>0</v>
      </c>
      <c r="CO35" s="43">
        <f t="shared" si="49"/>
        <v>0</v>
      </c>
      <c r="CP35" s="13">
        <f ca="1">'13年1-9支出明细'!BD30/9*12</f>
        <v>0</v>
      </c>
      <c r="CQ35" s="43">
        <f t="shared" si="50"/>
        <v>0</v>
      </c>
      <c r="CR35" s="13">
        <f ca="1">'13年1-9支出明细'!BE30/9*12</f>
        <v>0</v>
      </c>
      <c r="CS35" s="13">
        <v>0</v>
      </c>
      <c r="CT35" s="43">
        <f t="shared" si="51"/>
        <v>0</v>
      </c>
      <c r="CU35" s="13">
        <f ca="1">'13年1-9支出明细'!BG30/9*12</f>
        <v>26666.666666666664</v>
      </c>
      <c r="CV35" s="43">
        <f t="shared" si="52"/>
        <v>0.14119308153900456</v>
      </c>
      <c r="CW35" s="13">
        <f ca="1">'13年1-9支出明细'!BH30/9*12</f>
        <v>0</v>
      </c>
      <c r="CX35" s="43">
        <f t="shared" si="53"/>
        <v>0</v>
      </c>
      <c r="CY35" s="13">
        <f ca="1">'13年1-9支出明细'!BI30/9*12</f>
        <v>26933.333333333332</v>
      </c>
      <c r="CZ35" s="43">
        <f t="shared" si="54"/>
        <v>2.2468373261968443E-2</v>
      </c>
      <c r="DA35" s="13">
        <f ca="1">'13年1-9支出明细'!BJ30/9*12</f>
        <v>0</v>
      </c>
      <c r="DB35" s="43">
        <f t="shared" si="55"/>
        <v>0</v>
      </c>
      <c r="DC35" s="13">
        <f ca="1">'13年1-9支出明细'!BK30/9*12</f>
        <v>0</v>
      </c>
      <c r="DD35" s="43">
        <f t="shared" si="56"/>
        <v>0</v>
      </c>
      <c r="DE35" s="13">
        <f ca="1">'13年1-9支出明细'!BL30/9*12</f>
        <v>0</v>
      </c>
      <c r="DF35" s="43">
        <f t="shared" si="57"/>
        <v>0</v>
      </c>
      <c r="DG35" s="13">
        <f ca="1">'13年1-9支出明细'!BM30/9*12</f>
        <v>0</v>
      </c>
      <c r="DH35" s="43">
        <f t="shared" si="58"/>
        <v>0</v>
      </c>
      <c r="DI35" s="13">
        <f ca="1">'13年1-9支出明细'!BN30/9*12</f>
        <v>470</v>
      </c>
      <c r="DJ35" s="13">
        <f ca="1">Sheet2!EX29+Sheet2!BF29</f>
        <v>0</v>
      </c>
      <c r="DK35" s="43">
        <f t="shared" si="59"/>
        <v>3.5954552833226418E-4</v>
      </c>
      <c r="DL35" s="13">
        <f ca="1">'13年1-9支出明细'!BP30/9*12</f>
        <v>0</v>
      </c>
      <c r="DM35" s="43">
        <f t="shared" si="60"/>
        <v>0</v>
      </c>
      <c r="DN35" s="13">
        <f ca="1">'13年1-9支出明细'!BQ30/9*12</f>
        <v>1226.6666666666667</v>
      </c>
      <c r="DO35" s="43">
        <f t="shared" si="61"/>
        <v>8.2760978198779273E-3</v>
      </c>
      <c r="DP35" s="13">
        <f ca="1">'13年1-9支出明细'!BR30/9*12</f>
        <v>0</v>
      </c>
      <c r="DQ35" s="13">
        <v>0</v>
      </c>
      <c r="DR35" s="43"/>
      <c r="DS35" s="13">
        <f ca="1">'13年1-9支出明细'!BT30/9*12</f>
        <v>0</v>
      </c>
      <c r="DT35" s="43">
        <f t="shared" si="63"/>
        <v>0</v>
      </c>
      <c r="DU35" s="12">
        <f ca="1">'13年1-9支出明细'!BU30/9*12</f>
        <v>224911.62666666668</v>
      </c>
      <c r="DV35" s="43">
        <f t="shared" si="64"/>
        <v>7.7735557336186516E-3</v>
      </c>
      <c r="DW35" s="12">
        <f ca="1">'13年1-9支出明细'!BV30/9*12</f>
        <v>0</v>
      </c>
      <c r="DX35" s="43">
        <f t="shared" si="65"/>
        <v>0</v>
      </c>
      <c r="DY35" s="12">
        <f ca="1">'13年1-9支出明细'!BW30/9*12</f>
        <v>0</v>
      </c>
      <c r="DZ35" s="43">
        <f t="shared" si="66"/>
        <v>0</v>
      </c>
      <c r="EA35" s="12">
        <f ca="1">'13年1-9支出明细'!BX30/9*12</f>
        <v>0</v>
      </c>
      <c r="EB35" s="43">
        <f t="shared" si="67"/>
        <v>0</v>
      </c>
      <c r="EC35" s="27">
        <f t="shared" si="83"/>
        <v>0</v>
      </c>
      <c r="ED35" s="43">
        <f t="shared" si="68"/>
        <v>0</v>
      </c>
      <c r="EE35" s="13">
        <f ca="1">'13年1-9支出明细'!BZ30/9*12</f>
        <v>0</v>
      </c>
      <c r="EF35" s="43">
        <f t="shared" si="69"/>
        <v>0</v>
      </c>
      <c r="EG35" s="13">
        <f ca="1">'13年1-9支出明细'!CA30/9*12</f>
        <v>0</v>
      </c>
      <c r="EH35" s="43">
        <f t="shared" si="70"/>
        <v>0</v>
      </c>
      <c r="EI35" s="13">
        <f ca="1">'13年1-9支出明细'!CB30/9*12</f>
        <v>0</v>
      </c>
      <c r="EJ35" s="40"/>
      <c r="EK35" s="13">
        <f ca="1">'13年1-9支出明细'!CC30/9*12</f>
        <v>0</v>
      </c>
      <c r="EL35" s="43">
        <f t="shared" si="71"/>
        <v>0</v>
      </c>
      <c r="EM35" s="13">
        <f ca="1">'13年1-9支出明细'!CD30/9*12</f>
        <v>0</v>
      </c>
      <c r="EN35" s="45">
        <f t="shared" si="72"/>
        <v>0</v>
      </c>
    </row>
    <row r="36" spans="1:144">
      <c r="A36" s="18">
        <v>121</v>
      </c>
      <c r="B36" s="3" t="s">
        <v>662</v>
      </c>
      <c r="C36" s="3" t="s">
        <v>325</v>
      </c>
      <c r="D36" s="12">
        <f t="shared" si="73"/>
        <v>6052268.5233333334</v>
      </c>
      <c r="E36" s="12">
        <f t="shared" si="74"/>
        <v>3293046.8666666667</v>
      </c>
      <c r="F36" s="13">
        <f>F37+F38+F39+F40+F41+F42</f>
        <v>1996596</v>
      </c>
      <c r="G36" s="40">
        <f t="shared" si="77"/>
        <v>2.9232679712380076E-2</v>
      </c>
      <c r="H36" s="13">
        <f>H37+H38+H39+H40+H41+H42</f>
        <v>122992</v>
      </c>
      <c r="I36" s="40">
        <f t="shared" si="12"/>
        <v>3.3129160033894141E-3</v>
      </c>
      <c r="J36" s="13">
        <f>J37+J38+J39+J40+J41+J42</f>
        <v>898468.2</v>
      </c>
      <c r="K36" s="40">
        <f t="shared" si="13"/>
        <v>2.9232679712380076E-2</v>
      </c>
      <c r="L36" s="13">
        <f ca="1">L37+L38+L39+L40+L41+L42</f>
        <v>148746.66666666666</v>
      </c>
      <c r="M36" s="13">
        <f ca="1">M37+M38+M39+M40+M41+M42</f>
        <v>94683</v>
      </c>
      <c r="N36" s="43">
        <f t="shared" si="14"/>
        <v>2.2280873619553481E-2</v>
      </c>
      <c r="O36" s="13">
        <f ca="1">O37+O38+O39+O40+O41+O42</f>
        <v>63333.333333333328</v>
      </c>
      <c r="P36" s="43">
        <f t="shared" si="15"/>
        <v>9.0888769197370461E-3</v>
      </c>
      <c r="Q36" s="13">
        <f ca="1">Q37+Q38+Q39+Q40+Q41+Q42</f>
        <v>0</v>
      </c>
      <c r="R36" s="43">
        <f t="shared" si="16"/>
        <v>0</v>
      </c>
      <c r="S36" s="13">
        <f ca="1">S37+S38+S39+S40+S41+S42</f>
        <v>0</v>
      </c>
      <c r="T36" s="43">
        <f t="shared" si="17"/>
        <v>0</v>
      </c>
      <c r="U36" s="13">
        <f ca="1">U37+U38+U39+U40+U41+U42</f>
        <v>0</v>
      </c>
      <c r="V36" s="43">
        <f t="shared" si="18"/>
        <v>0</v>
      </c>
      <c r="W36" s="13">
        <f ca="1">W37+W38+W39+W40+W41+W42</f>
        <v>0</v>
      </c>
      <c r="X36" s="43">
        <f t="shared" si="19"/>
        <v>0</v>
      </c>
      <c r="Y36" s="13">
        <f ca="1">Y37+Y38+Y39+Y40+Y41+Y42</f>
        <v>0</v>
      </c>
      <c r="Z36" s="43">
        <f t="shared" si="20"/>
        <v>0</v>
      </c>
      <c r="AA36" s="13">
        <f ca="1">AA37+AA38+AA39+AA40+AA41+AA42</f>
        <v>0</v>
      </c>
      <c r="AB36" s="43">
        <f t="shared" si="21"/>
        <v>0</v>
      </c>
      <c r="AC36" s="13">
        <f ca="1">AC37+AC38+AC39+AC40+AC41+AC42</f>
        <v>0</v>
      </c>
      <c r="AD36" s="43">
        <f t="shared" si="22"/>
        <v>0</v>
      </c>
      <c r="AE36" s="13">
        <f ca="1">AE37+AE38+AE39+AE40+AE41+AE42</f>
        <v>62910.666666666672</v>
      </c>
      <c r="AF36" s="43">
        <f t="shared" si="23"/>
        <v>1.2674643017791592E-2</v>
      </c>
      <c r="AG36" s="13">
        <f>AG37+AG38+AG39+AG40+AG41+AG42</f>
        <v>922036.76333333319</v>
      </c>
      <c r="AH36" s="43">
        <f t="shared" si="24"/>
        <v>8.8322079038450508E-3</v>
      </c>
      <c r="AI36" s="13">
        <f ca="1">AI37+AI38+AI39+AI40+AI41+AI42</f>
        <v>0</v>
      </c>
      <c r="AJ36" s="43">
        <f t="shared" si="25"/>
        <v>0</v>
      </c>
      <c r="AK36" s="13">
        <f ca="1">AK37+AK38+AK39+AK40+AK41+AK42</f>
        <v>5919.12</v>
      </c>
      <c r="AL36" s="43">
        <f t="shared" si="26"/>
        <v>6.0723870491197832E-2</v>
      </c>
      <c r="AM36" s="13">
        <f ca="1">AM37+AM38+AM39+AM40+AM41+AM42</f>
        <v>0</v>
      </c>
      <c r="AN36" s="43">
        <f t="shared" si="27"/>
        <v>0</v>
      </c>
      <c r="AO36" s="13">
        <f ca="1">AO37+AO38+AO39+AO40+AO41+AO42</f>
        <v>3777.64</v>
      </c>
      <c r="AP36" s="43">
        <f t="shared" si="28"/>
        <v>5.5576066051411946E-3</v>
      </c>
      <c r="AQ36" s="13">
        <f ca="1">AQ37+AQ38+AQ39+AQ40+AQ41+AQ42</f>
        <v>9866.2800000000007</v>
      </c>
      <c r="AR36" s="43">
        <f t="shared" si="29"/>
        <v>4.8806454370980239E-3</v>
      </c>
      <c r="AS36" s="13">
        <f ca="1">AS37+AS38+AS39+AS40+AS41+AS42</f>
        <v>870652.73333333328</v>
      </c>
      <c r="AT36" s="13">
        <f ca="1">AT37+AT38+AT39+AT40+AT41+AT42</f>
        <v>31820.989999999998</v>
      </c>
      <c r="AU36" s="43">
        <f t="shared" si="30"/>
        <v>9.844618366996365E-3</v>
      </c>
      <c r="AV36" s="13">
        <f ca="1">AV37+AV38+AV39+AV40+AV41+AV42</f>
        <v>23372.346666666665</v>
      </c>
      <c r="AW36" s="43">
        <f t="shared" si="31"/>
        <v>5.1563756790936359E-3</v>
      </c>
      <c r="AX36" s="13">
        <f ca="1">AX37+AX38+AX39+AX40+AX41+AX42</f>
        <v>11275.826666666668</v>
      </c>
      <c r="AY36" s="43">
        <f t="shared" si="32"/>
        <v>1.0052703149478174E-2</v>
      </c>
      <c r="AZ36" s="13">
        <f>AZ37+AZ38+AZ39+AZ40+AZ41+AZ42</f>
        <v>7410.1466666666665</v>
      </c>
      <c r="BA36" s="43">
        <f t="shared" si="33"/>
        <v>2.7707525291394774E-5</v>
      </c>
      <c r="BB36" s="13">
        <f ca="1">BB37+BB38+BB39+BB40+BB41+BB42</f>
        <v>7410.1466666666665</v>
      </c>
      <c r="BC36" s="43">
        <f t="shared" si="34"/>
        <v>3.2074356387183841E-5</v>
      </c>
      <c r="BD36" s="13">
        <f ca="1">BD37+BD38+BD39+BD40+BD41+BD42</f>
        <v>0</v>
      </c>
      <c r="BE36" s="13">
        <f ca="1">BE37+BE38+BE39+BE40+BE41+BE42</f>
        <v>0</v>
      </c>
      <c r="BF36" s="43">
        <f t="shared" si="35"/>
        <v>0</v>
      </c>
      <c r="BG36" s="13">
        <f>BG37+BG38+BG39+BG40+BG41+BG42</f>
        <v>112303.46666666666</v>
      </c>
      <c r="BH36" s="43">
        <f t="shared" si="36"/>
        <v>1.1571907232542705E-3</v>
      </c>
      <c r="BI36" s="13">
        <f ca="1">BI37+BI38+BI39+BI40+BI41+BI42</f>
        <v>0</v>
      </c>
      <c r="BJ36" s="43">
        <f t="shared" si="37"/>
        <v>0</v>
      </c>
      <c r="BK36" s="13">
        <f ca="1">BK37+BK38+BK39+BK40+BK41+BK42</f>
        <v>0</v>
      </c>
      <c r="BL36" s="43">
        <f t="shared" si="38"/>
        <v>0</v>
      </c>
      <c r="BM36" s="13">
        <f ca="1">BM37+BM38+BM39+BM40+BM41+BM42</f>
        <v>0</v>
      </c>
      <c r="BN36" s="43">
        <f t="shared" si="39"/>
        <v>0</v>
      </c>
      <c r="BO36" s="13">
        <f ca="1">BO37+BO38+BO39+BO40+BO41+BO42</f>
        <v>0</v>
      </c>
      <c r="BP36" s="43">
        <f t="shared" si="40"/>
        <v>0</v>
      </c>
      <c r="BQ36" s="13">
        <f ca="1">BQ37+BQ38+BQ39+BQ40+BQ41+BQ42</f>
        <v>0</v>
      </c>
      <c r="BR36" s="43">
        <f t="shared" si="41"/>
        <v>0</v>
      </c>
      <c r="BS36" s="13">
        <f ca="1">BS37+BS38+BS39+BS40+BS41+BS42</f>
        <v>0</v>
      </c>
      <c r="BT36" s="13">
        <f ca="1">BT37+BT38+BT39+BT40+BT41+BT42</f>
        <v>0</v>
      </c>
      <c r="BU36" s="43">
        <f t="shared" si="42"/>
        <v>0</v>
      </c>
      <c r="BV36" s="13">
        <f ca="1">BV37+BV38+BV39+BV40+BV41+BV42</f>
        <v>0</v>
      </c>
      <c r="BW36" s="43">
        <f t="shared" si="43"/>
        <v>0</v>
      </c>
      <c r="BX36" s="13">
        <f ca="1">BX37+BX38+BX39+BX40+BX41+BX42</f>
        <v>0</v>
      </c>
      <c r="BY36" s="43">
        <f t="shared" si="44"/>
        <v>0</v>
      </c>
      <c r="BZ36" s="13">
        <f ca="1">BZ37+BZ38+BZ39+BZ40+BZ41+BZ42</f>
        <v>0</v>
      </c>
      <c r="CA36" s="13">
        <f ca="1">CA37+CA38+CA39+CA40+CA41+CA42</f>
        <v>0</v>
      </c>
      <c r="CB36" s="43">
        <f t="shared" si="45"/>
        <v>0</v>
      </c>
      <c r="CC36" s="13">
        <f t="shared" ref="CC36:CJ36" si="84">CC37+CC38+CC39+CC40+CC41+CC42</f>
        <v>0</v>
      </c>
      <c r="CD36" s="13">
        <f t="shared" si="84"/>
        <v>0</v>
      </c>
      <c r="CE36" s="13">
        <f t="shared" si="84"/>
        <v>0</v>
      </c>
      <c r="CF36" s="13">
        <f t="shared" si="84"/>
        <v>0</v>
      </c>
      <c r="CG36" s="13">
        <f t="shared" si="84"/>
        <v>0</v>
      </c>
      <c r="CH36" s="13">
        <f t="shared" si="84"/>
        <v>0</v>
      </c>
      <c r="CI36" s="13">
        <f t="shared" si="84"/>
        <v>0</v>
      </c>
      <c r="CJ36" s="13">
        <f t="shared" si="84"/>
        <v>0</v>
      </c>
      <c r="CK36" s="43">
        <f t="shared" si="47"/>
        <v>0</v>
      </c>
      <c r="CL36" s="13">
        <f ca="1">CL37+CL38+CL39+CL40+CL41+CL42</f>
        <v>23389.866666666669</v>
      </c>
      <c r="CM36" s="43">
        <f t="shared" si="48"/>
        <v>1.0339628602313546E-2</v>
      </c>
      <c r="CN36" s="13">
        <f ca="1">CN37+CN38+CN39+CN40+CN41+CN42</f>
        <v>0</v>
      </c>
      <c r="CO36" s="43">
        <f t="shared" si="49"/>
        <v>0</v>
      </c>
      <c r="CP36" s="13">
        <f ca="1">CP37+CP38+CP39+CP40+CP41+CP42</f>
        <v>0</v>
      </c>
      <c r="CQ36" s="43">
        <f t="shared" si="50"/>
        <v>0</v>
      </c>
      <c r="CR36" s="13">
        <f ca="1">CR37+CR38+CR39+CR40+CR41+CR42</f>
        <v>0</v>
      </c>
      <c r="CS36" s="13">
        <f ca="1">CS37+CS38+CS39+CS40+CS41+CS42</f>
        <v>0</v>
      </c>
      <c r="CT36" s="43">
        <f t="shared" si="51"/>
        <v>0</v>
      </c>
      <c r="CU36" s="13">
        <f ca="1">CU37+CU38+CU39+CU40+CU41+CU42</f>
        <v>0</v>
      </c>
      <c r="CV36" s="43">
        <f t="shared" si="52"/>
        <v>0</v>
      </c>
      <c r="CW36" s="13">
        <f ca="1">CW37+CW38+CW39+CW40+CW41+CW42</f>
        <v>0</v>
      </c>
      <c r="CX36" s="43">
        <f t="shared" si="53"/>
        <v>0</v>
      </c>
      <c r="CY36" s="13">
        <f ca="1">CY37+CY38+CY39+CY40+CY41+CY42</f>
        <v>32855.333333333336</v>
      </c>
      <c r="CZ36" s="43">
        <f t="shared" si="54"/>
        <v>2.740863464033641E-2</v>
      </c>
      <c r="DA36" s="13">
        <f ca="1">DA37+DA38+DA39+DA40+DA41+DA42</f>
        <v>4780</v>
      </c>
      <c r="DB36" s="43">
        <f t="shared" si="55"/>
        <v>2.4947274960792415E-3</v>
      </c>
      <c r="DC36" s="13">
        <f ca="1">DC37+DC38+DC39+DC40+DC41+DC42</f>
        <v>0</v>
      </c>
      <c r="DD36" s="43">
        <f t="shared" si="56"/>
        <v>0</v>
      </c>
      <c r="DE36" s="13">
        <f ca="1">DE37+DE38+DE39+DE40+DE41+DE42</f>
        <v>0</v>
      </c>
      <c r="DF36" s="43">
        <f t="shared" si="57"/>
        <v>0</v>
      </c>
      <c r="DG36" s="13">
        <f ca="1">DG37+DG38+DG39+DG40+DG41+DG42</f>
        <v>0</v>
      </c>
      <c r="DH36" s="43">
        <f t="shared" si="58"/>
        <v>0</v>
      </c>
      <c r="DI36" s="13">
        <f ca="1">DI37+DI38+DI39+DI40+DI41+DI42</f>
        <v>51278.266666666663</v>
      </c>
      <c r="DJ36" s="13">
        <f ca="1">DJ37+DJ38+DJ39+DJ40+DJ41+DJ42</f>
        <v>0</v>
      </c>
      <c r="DK36" s="43">
        <f t="shared" si="59"/>
        <v>3.9227386128998717E-2</v>
      </c>
      <c r="DL36" s="13">
        <f ca="1">DL37+DL38+DL39+DL40+DL41+DL42</f>
        <v>0</v>
      </c>
      <c r="DM36" s="43">
        <f t="shared" si="60"/>
        <v>0</v>
      </c>
      <c r="DN36" s="13">
        <f ca="1">DN37+DN38+DN39+DN40+DN41+DN42</f>
        <v>0</v>
      </c>
      <c r="DO36" s="43">
        <f t="shared" si="61"/>
        <v>0</v>
      </c>
      <c r="DP36" s="13">
        <f ca="1">DP37+DP38+DP39+DP40+DP41+DP42</f>
        <v>0</v>
      </c>
      <c r="DQ36" s="13">
        <f ca="1">DQ37+DQ38+DQ39+DQ40+DQ41+DQ42</f>
        <v>71551.44</v>
      </c>
      <c r="DR36" s="43"/>
      <c r="DS36" s="13">
        <f ca="1">DS37+DS38+DS39+DS40+DS41+DS42</f>
        <v>0</v>
      </c>
      <c r="DT36" s="43">
        <f t="shared" si="63"/>
        <v>0</v>
      </c>
      <c r="DU36" s="13">
        <f ca="1">DU37+DU38+DU39+DU40+DU41+DU42</f>
        <v>1622069.36</v>
      </c>
      <c r="DV36" s="43">
        <f t="shared" si="64"/>
        <v>5.6063115814118596E-2</v>
      </c>
      <c r="DW36" s="13">
        <f ca="1">DW37+DW38+DW39+DW40+DW41+DW42</f>
        <v>0</v>
      </c>
      <c r="DX36" s="43">
        <f t="shared" si="65"/>
        <v>0</v>
      </c>
      <c r="DY36" s="13">
        <f ca="1">DY37+DY38+DY39+DY40+DY41+DY42</f>
        <v>0</v>
      </c>
      <c r="DZ36" s="43">
        <f t="shared" si="66"/>
        <v>0</v>
      </c>
      <c r="EA36" s="13">
        <f ca="1">EA37+EA38+EA39+EA40+EA41+EA42</f>
        <v>95401.920000000013</v>
      </c>
      <c r="EB36" s="43">
        <f t="shared" si="67"/>
        <v>9.5734017733447325E-3</v>
      </c>
      <c r="EC36" s="13">
        <f>EC37+EC38+EC39+EC40+EC41+EC42</f>
        <v>0</v>
      </c>
      <c r="ED36" s="43">
        <f t="shared" si="68"/>
        <v>0</v>
      </c>
      <c r="EE36" s="13">
        <f ca="1">EE37+EE38+EE39+EE40+EE41+EE42</f>
        <v>0</v>
      </c>
      <c r="EF36" s="43">
        <f t="shared" si="69"/>
        <v>0</v>
      </c>
      <c r="EG36" s="13">
        <f ca="1">EG37+EG38+EG39+EG40+EG41+EG42</f>
        <v>0</v>
      </c>
      <c r="EH36" s="43">
        <f t="shared" si="70"/>
        <v>0</v>
      </c>
      <c r="EI36" s="13">
        <f ca="1">EI37+EI38+EI39+EI40+EI41+EI42</f>
        <v>0</v>
      </c>
      <c r="EJ36" s="40"/>
      <c r="EK36" s="13">
        <f ca="1">EK37+EK38+EK39+EK40+EK41+EK42</f>
        <v>0</v>
      </c>
      <c r="EL36" s="43">
        <f t="shared" si="71"/>
        <v>0</v>
      </c>
      <c r="EM36" s="13">
        <f ca="1">EM37+EM38+EM39+EM40+EM41+EM42</f>
        <v>0</v>
      </c>
      <c r="EN36" s="45">
        <f t="shared" si="72"/>
        <v>0</v>
      </c>
    </row>
    <row r="37" spans="1:144">
      <c r="A37" s="18">
        <v>12101</v>
      </c>
      <c r="B37" s="3" t="s">
        <v>511</v>
      </c>
      <c r="C37" s="3" t="s">
        <v>326</v>
      </c>
      <c r="D37" s="12">
        <f t="shared" si="73"/>
        <v>228291.50666666665</v>
      </c>
      <c r="E37" s="12">
        <f t="shared" si="74"/>
        <v>74211</v>
      </c>
      <c r="F37" s="13">
        <v>51180</v>
      </c>
      <c r="G37" s="40">
        <f t="shared" si="77"/>
        <v>7.4933964992397674E-4</v>
      </c>
      <c r="H37" s="13">
        <v>0</v>
      </c>
      <c r="I37" s="40">
        <f t="shared" si="12"/>
        <v>0</v>
      </c>
      <c r="J37" s="13">
        <v>23031</v>
      </c>
      <c r="K37" s="40">
        <f t="shared" si="13"/>
        <v>7.4933964992397685E-4</v>
      </c>
      <c r="L37" s="13">
        <f ca="1">'13年1-9支出明细'!I32/9*12</f>
        <v>0</v>
      </c>
      <c r="M37" s="13">
        <v>0</v>
      </c>
      <c r="N37" s="43">
        <f t="shared" si="14"/>
        <v>0</v>
      </c>
      <c r="O37" s="13">
        <f ca="1">'13年1-9支出明细'!K32/9*12</f>
        <v>0</v>
      </c>
      <c r="P37" s="43">
        <f t="shared" si="15"/>
        <v>3.4283234425492546E-4</v>
      </c>
      <c r="Q37" s="13">
        <f ca="1">'13年1-9支出明细'!L32/9*12</f>
        <v>0</v>
      </c>
      <c r="R37" s="43">
        <f t="shared" si="16"/>
        <v>0</v>
      </c>
      <c r="S37" s="13">
        <f ca="1">'13年1-9支出明细'!M32/9*12</f>
        <v>0</v>
      </c>
      <c r="T37" s="43">
        <f t="shared" si="17"/>
        <v>0</v>
      </c>
      <c r="U37" s="13">
        <f ca="1">'13年1-9支出明细'!N32/9*12</f>
        <v>0</v>
      </c>
      <c r="V37" s="43">
        <f t="shared" si="18"/>
        <v>0</v>
      </c>
      <c r="W37" s="13">
        <f ca="1">'13年1-9支出明细'!O32/9*12</f>
        <v>0</v>
      </c>
      <c r="X37" s="43">
        <f t="shared" si="19"/>
        <v>0</v>
      </c>
      <c r="Y37" s="13">
        <f ca="1">'13年1-9支出明细'!P32/9*12</f>
        <v>0</v>
      </c>
      <c r="Z37" s="43">
        <f t="shared" si="20"/>
        <v>0</v>
      </c>
      <c r="AA37" s="13">
        <f ca="1">'13年1-9支出明细'!Q32/9*12</f>
        <v>0</v>
      </c>
      <c r="AB37" s="43">
        <f t="shared" si="21"/>
        <v>0</v>
      </c>
      <c r="AC37" s="13">
        <f ca="1">'13年1-9支出明细'!R32/9*12</f>
        <v>0</v>
      </c>
      <c r="AD37" s="43">
        <f t="shared" si="22"/>
        <v>0</v>
      </c>
      <c r="AE37" s="13">
        <f ca="1">'13年1-9支出明细'!S32/9*12</f>
        <v>0</v>
      </c>
      <c r="AF37" s="43">
        <f t="shared" si="23"/>
        <v>0</v>
      </c>
      <c r="AG37" s="12">
        <f t="shared" ref="AG37:AG61" si="85">AI37+AK37+AM37+AO37+AQ37+AS37+AT37</f>
        <v>153907.84</v>
      </c>
      <c r="AH37" s="43">
        <f t="shared" si="24"/>
        <v>1.4742861618634731E-3</v>
      </c>
      <c r="AI37" s="13">
        <f ca="1">'13年1-9支出明细'!U32/9*12</f>
        <v>0</v>
      </c>
      <c r="AJ37" s="43">
        <f t="shared" si="25"/>
        <v>0</v>
      </c>
      <c r="AK37" s="13">
        <f ca="1">'13年1-9支出明细'!V32/9*12</f>
        <v>0</v>
      </c>
      <c r="AL37" s="43">
        <f t="shared" si="26"/>
        <v>0</v>
      </c>
      <c r="AM37" s="13">
        <f ca="1">'13年1-9支出明细'!W32/9*12</f>
        <v>0</v>
      </c>
      <c r="AN37" s="43">
        <f t="shared" si="27"/>
        <v>0</v>
      </c>
      <c r="AO37" s="13">
        <f ca="1">'13年1-9支出明细'!X32/9*12</f>
        <v>1121.6399999999999</v>
      </c>
      <c r="AP37" s="43">
        <f t="shared" si="28"/>
        <v>1.6501397360761134E-3</v>
      </c>
      <c r="AQ37" s="13">
        <f ca="1">'13年1-9支出明细'!Y32/9*12</f>
        <v>312</v>
      </c>
      <c r="AR37" s="43">
        <f t="shared" si="29"/>
        <v>1.5433997173955972E-4</v>
      </c>
      <c r="AS37" s="13">
        <f ca="1">'13年1-9支出明细'!Z32/9*12</f>
        <v>148940.96</v>
      </c>
      <c r="AT37" s="13">
        <f ca="1">Sheet2!EP31+Sheet2!V31</f>
        <v>3533.24</v>
      </c>
      <c r="AU37" s="43">
        <f t="shared" si="30"/>
        <v>1.6841007376160204E-3</v>
      </c>
      <c r="AV37" s="13">
        <f ca="1">'13年1-9支出明细'!AB32/9*12</f>
        <v>1038.8666666666668</v>
      </c>
      <c r="AW37" s="43">
        <f t="shared" si="31"/>
        <v>2.2919336642652382E-4</v>
      </c>
      <c r="AX37" s="13">
        <f ca="1">'13年1-9支出明细'!AC32/9*12</f>
        <v>3672.12</v>
      </c>
      <c r="AY37" s="43">
        <f t="shared" si="32"/>
        <v>3.2737938760967525E-3</v>
      </c>
      <c r="AZ37" s="12">
        <f t="shared" si="79"/>
        <v>172.66666666666669</v>
      </c>
      <c r="BA37" s="43">
        <f t="shared" si="33"/>
        <v>6.4562366291186747E-7</v>
      </c>
      <c r="BB37" s="13">
        <f ca="1">'13年1-9支出明细'!AE32/9*12</f>
        <v>172.66666666666669</v>
      </c>
      <c r="BC37" s="43">
        <f t="shared" si="34"/>
        <v>7.4737686741968352E-7</v>
      </c>
      <c r="BD37" s="13">
        <f ca="1">'13年1-9支出明细'!AF32/9*12</f>
        <v>0</v>
      </c>
      <c r="BE37" s="13">
        <f ca="1">Sheet2!BP31+Sheet2!ET31</f>
        <v>0</v>
      </c>
      <c r="BF37" s="43">
        <f t="shared" si="35"/>
        <v>0</v>
      </c>
      <c r="BG37" s="12">
        <f t="shared" si="78"/>
        <v>0</v>
      </c>
      <c r="BH37" s="43">
        <f t="shared" si="36"/>
        <v>0</v>
      </c>
      <c r="BI37" s="13">
        <f ca="1">'13年1-9支出明细'!AI32/9*12</f>
        <v>0</v>
      </c>
      <c r="BJ37" s="43">
        <f t="shared" si="37"/>
        <v>0</v>
      </c>
      <c r="BK37" s="13">
        <f ca="1">'13年1-9支出明细'!AJ32/9*12</f>
        <v>0</v>
      </c>
      <c r="BL37" s="43">
        <f t="shared" si="38"/>
        <v>0</v>
      </c>
      <c r="BM37" s="13">
        <f ca="1">'13年1-9支出明细'!AK32/9*12</f>
        <v>0</v>
      </c>
      <c r="BN37" s="43">
        <f t="shared" si="39"/>
        <v>0</v>
      </c>
      <c r="BO37" s="13">
        <f ca="1">'13年1-9支出明细'!AL32/9*12</f>
        <v>0</v>
      </c>
      <c r="BP37" s="43">
        <f t="shared" si="40"/>
        <v>0</v>
      </c>
      <c r="BQ37" s="13">
        <f ca="1">'13年1-9支出明细'!AM32/9*12</f>
        <v>0</v>
      </c>
      <c r="BR37" s="43">
        <f t="shared" si="41"/>
        <v>0</v>
      </c>
      <c r="BS37" s="13">
        <f ca="1">'13年1-9支出明细'!AN32/9*12</f>
        <v>0</v>
      </c>
      <c r="BT37" s="13">
        <f ca="1">Sheet2!DG31+Sheet2!AD31</f>
        <v>0</v>
      </c>
      <c r="BU37" s="43">
        <f t="shared" si="42"/>
        <v>0</v>
      </c>
      <c r="BV37" s="13">
        <f ca="1">'13年1-9支出明细'!AP32/9*12</f>
        <v>0</v>
      </c>
      <c r="BW37" s="43">
        <f t="shared" si="43"/>
        <v>0</v>
      </c>
      <c r="BX37" s="13">
        <f ca="1">'13年1-9支出明细'!AQ32/9*12</f>
        <v>0</v>
      </c>
      <c r="BY37" s="43">
        <f t="shared" si="44"/>
        <v>0</v>
      </c>
      <c r="BZ37" s="13">
        <f ca="1">'13年1-9支出明细'!AR32/9*12</f>
        <v>0</v>
      </c>
      <c r="CA37" s="13">
        <f ca="1">Sheet2!DK31+Sheet2!AH31</f>
        <v>0</v>
      </c>
      <c r="CB37" s="43">
        <f t="shared" si="45"/>
        <v>0</v>
      </c>
      <c r="CC37" s="13">
        <f ca="1">'13年1-9支出明细'!AT32/9*12</f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43">
        <f t="shared" si="47"/>
        <v>0</v>
      </c>
      <c r="CL37" s="13">
        <f ca="1">'13年1-9支出明细'!BB32/9*12</f>
        <v>0</v>
      </c>
      <c r="CM37" s="43">
        <f t="shared" si="48"/>
        <v>0</v>
      </c>
      <c r="CN37" s="13">
        <f ca="1">'13年1-9支出明细'!BC32/9*12</f>
        <v>0</v>
      </c>
      <c r="CO37" s="43">
        <f t="shared" si="49"/>
        <v>0</v>
      </c>
      <c r="CP37" s="13">
        <f ca="1">'13年1-9支出明细'!BD32/9*12</f>
        <v>0</v>
      </c>
      <c r="CQ37" s="43">
        <f t="shared" si="50"/>
        <v>0</v>
      </c>
      <c r="CR37" s="13">
        <f ca="1">'13年1-9支出明细'!BE32/9*12</f>
        <v>0</v>
      </c>
      <c r="CS37" s="13">
        <v>0</v>
      </c>
      <c r="CT37" s="43">
        <f t="shared" si="51"/>
        <v>0</v>
      </c>
      <c r="CU37" s="13">
        <f ca="1">'13年1-9支出明细'!BG32/9*12</f>
        <v>0</v>
      </c>
      <c r="CV37" s="43">
        <f t="shared" si="52"/>
        <v>0</v>
      </c>
      <c r="CW37" s="13">
        <f ca="1">'13年1-9支出明细'!BH32/9*12</f>
        <v>0</v>
      </c>
      <c r="CX37" s="43">
        <f t="shared" si="53"/>
        <v>0</v>
      </c>
      <c r="CY37" s="13">
        <f ca="1">'13年1-9支出明细'!BI32/9*12</f>
        <v>0</v>
      </c>
      <c r="CZ37" s="43">
        <f t="shared" si="54"/>
        <v>0</v>
      </c>
      <c r="DA37" s="13">
        <f ca="1">'13年1-9支出明细'!BJ32/9*12</f>
        <v>0</v>
      </c>
      <c r="DB37" s="43">
        <f t="shared" si="55"/>
        <v>0</v>
      </c>
      <c r="DC37" s="13">
        <f ca="1">'13年1-9支出明细'!BK32/9*12</f>
        <v>0</v>
      </c>
      <c r="DD37" s="43">
        <f t="shared" si="56"/>
        <v>0</v>
      </c>
      <c r="DE37" s="13">
        <f ca="1">'13年1-9支出明细'!BL32/9*12</f>
        <v>0</v>
      </c>
      <c r="DF37" s="43">
        <f t="shared" si="57"/>
        <v>0</v>
      </c>
      <c r="DG37" s="13">
        <f ca="1">'13年1-9支出明细'!BM32/9*12</f>
        <v>0</v>
      </c>
      <c r="DH37" s="43">
        <f t="shared" si="58"/>
        <v>0</v>
      </c>
      <c r="DI37" s="13">
        <f ca="1">'13年1-9支出明细'!BN32/9*12</f>
        <v>0</v>
      </c>
      <c r="DJ37" s="13">
        <f ca="1">Sheet2!EX31+Sheet2!BF31</f>
        <v>0</v>
      </c>
      <c r="DK37" s="43">
        <f t="shared" si="59"/>
        <v>0</v>
      </c>
      <c r="DL37" s="13">
        <f ca="1">'13年1-9支出明细'!BP32/9*12</f>
        <v>0</v>
      </c>
      <c r="DM37" s="43">
        <f t="shared" si="60"/>
        <v>0</v>
      </c>
      <c r="DN37" s="13">
        <f ca="1">'13年1-9支出明细'!BQ32/9*12</f>
        <v>0</v>
      </c>
      <c r="DO37" s="43">
        <f t="shared" si="61"/>
        <v>0</v>
      </c>
      <c r="DP37" s="13">
        <f ca="1">'13年1-9支出明细'!BR32/9*12</f>
        <v>0</v>
      </c>
      <c r="DQ37" s="13">
        <v>0</v>
      </c>
      <c r="DR37" s="43"/>
      <c r="DS37" s="13">
        <f ca="1">'13年1-9支出明细'!BT32/9*12</f>
        <v>0</v>
      </c>
      <c r="DT37" s="43">
        <f t="shared" si="63"/>
        <v>0</v>
      </c>
      <c r="DU37" s="12">
        <f ca="1">'13年1-9支出明细'!BU32/9*12</f>
        <v>0</v>
      </c>
      <c r="DV37" s="43">
        <f t="shared" si="64"/>
        <v>0</v>
      </c>
      <c r="DW37" s="12">
        <f ca="1">'13年1-9支出明细'!BV32/9*12</f>
        <v>0</v>
      </c>
      <c r="DX37" s="43">
        <f t="shared" si="65"/>
        <v>0</v>
      </c>
      <c r="DY37" s="12">
        <f ca="1">'13年1-9支出明细'!BW32/9*12</f>
        <v>0</v>
      </c>
      <c r="DZ37" s="43">
        <f t="shared" si="66"/>
        <v>0</v>
      </c>
      <c r="EA37" s="12">
        <f ca="1">'13年1-9支出明细'!BX32/9*12</f>
        <v>0</v>
      </c>
      <c r="EB37" s="43">
        <f t="shared" si="67"/>
        <v>0</v>
      </c>
      <c r="EC37" s="27">
        <f t="shared" ref="EC37:EC61" si="86">EE37+EG37+EI37+EK37+EM37</f>
        <v>0</v>
      </c>
      <c r="ED37" s="43">
        <f t="shared" si="68"/>
        <v>0</v>
      </c>
      <c r="EE37" s="13">
        <f ca="1">'13年1-9支出明细'!BZ32/9*12</f>
        <v>0</v>
      </c>
      <c r="EF37" s="43">
        <f t="shared" si="69"/>
        <v>0</v>
      </c>
      <c r="EG37" s="13">
        <f ca="1">'13年1-9支出明细'!CA32/9*12</f>
        <v>0</v>
      </c>
      <c r="EH37" s="43">
        <f t="shared" si="70"/>
        <v>0</v>
      </c>
      <c r="EI37" s="13">
        <f ca="1">'13年1-9支出明细'!CB32/9*12</f>
        <v>0</v>
      </c>
      <c r="EJ37" s="40"/>
      <c r="EK37" s="13">
        <f ca="1">'13年1-9支出明细'!CC32/9*12</f>
        <v>0</v>
      </c>
      <c r="EL37" s="43">
        <f t="shared" si="71"/>
        <v>0</v>
      </c>
      <c r="EM37" s="13">
        <f ca="1">'13年1-9支出明细'!CD32/9*12</f>
        <v>0</v>
      </c>
      <c r="EN37" s="45">
        <f t="shared" si="72"/>
        <v>0</v>
      </c>
    </row>
    <row r="38" spans="1:144">
      <c r="A38" s="18">
        <v>12102</v>
      </c>
      <c r="B38" s="3" t="s">
        <v>512</v>
      </c>
      <c r="C38" s="3" t="s">
        <v>327</v>
      </c>
      <c r="D38" s="12">
        <f t="shared" si="73"/>
        <v>306063.0166666666</v>
      </c>
      <c r="E38" s="12">
        <f t="shared" si="74"/>
        <v>134919.6</v>
      </c>
      <c r="F38" s="13">
        <v>93048</v>
      </c>
      <c r="G38" s="40">
        <f t="shared" si="77"/>
        <v>1.3623398934374011E-3</v>
      </c>
      <c r="H38" s="13">
        <v>0</v>
      </c>
      <c r="I38" s="40">
        <f t="shared" si="12"/>
        <v>0</v>
      </c>
      <c r="J38" s="13">
        <v>41871.599999999999</v>
      </c>
      <c r="K38" s="40">
        <f t="shared" si="13"/>
        <v>1.3623398934374013E-3</v>
      </c>
      <c r="L38" s="13">
        <f ca="1">'13年1-9支出明细'!I33/9*12</f>
        <v>0</v>
      </c>
      <c r="M38" s="13">
        <v>0</v>
      </c>
      <c r="N38" s="43">
        <f t="shared" si="14"/>
        <v>0</v>
      </c>
      <c r="O38" s="13">
        <f ca="1">'13年1-9支出明细'!K33/9*12</f>
        <v>0</v>
      </c>
      <c r="P38" s="43">
        <f t="shared" si="15"/>
        <v>4.5962420164310228E-4</v>
      </c>
      <c r="Q38" s="13">
        <f ca="1">'13年1-9支出明细'!L33/9*12</f>
        <v>0</v>
      </c>
      <c r="R38" s="43">
        <f t="shared" si="16"/>
        <v>0</v>
      </c>
      <c r="S38" s="13">
        <f ca="1">'13年1-9支出明细'!M33/9*12</f>
        <v>0</v>
      </c>
      <c r="T38" s="43">
        <f t="shared" si="17"/>
        <v>0</v>
      </c>
      <c r="U38" s="13">
        <f ca="1">'13年1-9支出明细'!N33/9*12</f>
        <v>0</v>
      </c>
      <c r="V38" s="43">
        <f t="shared" si="18"/>
        <v>0</v>
      </c>
      <c r="W38" s="13">
        <f ca="1">'13年1-9支出明细'!O33/9*12</f>
        <v>0</v>
      </c>
      <c r="X38" s="43">
        <f t="shared" si="19"/>
        <v>0</v>
      </c>
      <c r="Y38" s="13">
        <f ca="1">'13年1-9支出明细'!P33/9*12</f>
        <v>0</v>
      </c>
      <c r="Z38" s="43">
        <f t="shared" si="20"/>
        <v>0</v>
      </c>
      <c r="AA38" s="13">
        <f ca="1">'13年1-9支出明细'!Q33/9*12</f>
        <v>0</v>
      </c>
      <c r="AB38" s="43">
        <f t="shared" si="21"/>
        <v>0</v>
      </c>
      <c r="AC38" s="13">
        <f ca="1">'13年1-9支出明细'!R33/9*12</f>
        <v>0</v>
      </c>
      <c r="AD38" s="43">
        <f t="shared" si="22"/>
        <v>0</v>
      </c>
      <c r="AE38" s="13">
        <f ca="1">'13年1-9支出明细'!S33/9*12</f>
        <v>0</v>
      </c>
      <c r="AF38" s="43">
        <f t="shared" si="23"/>
        <v>0</v>
      </c>
      <c r="AG38" s="12">
        <f t="shared" si="85"/>
        <v>145373.17666666664</v>
      </c>
      <c r="AH38" s="43">
        <f t="shared" si="24"/>
        <v>1.3925324575135391E-3</v>
      </c>
      <c r="AI38" s="13">
        <f ca="1">'13年1-9支出明细'!U33/9*12</f>
        <v>0</v>
      </c>
      <c r="AJ38" s="43">
        <f t="shared" si="25"/>
        <v>0</v>
      </c>
      <c r="AK38" s="13">
        <f ca="1">'13年1-9支出明细'!V33/9*12</f>
        <v>0</v>
      </c>
      <c r="AL38" s="43">
        <f t="shared" si="26"/>
        <v>0</v>
      </c>
      <c r="AM38" s="13">
        <f ca="1">'13年1-9支出明细'!W33/9*12</f>
        <v>0</v>
      </c>
      <c r="AN38" s="43">
        <f t="shared" si="27"/>
        <v>0</v>
      </c>
      <c r="AO38" s="13">
        <f ca="1">'13年1-9支出明细'!X33/9*12</f>
        <v>46.666666666666664</v>
      </c>
      <c r="AP38" s="43">
        <f t="shared" si="28"/>
        <v>6.8655291374135458E-5</v>
      </c>
      <c r="AQ38" s="13">
        <f ca="1">'13年1-9支出明细'!Y33/9*12</f>
        <v>2249.3333333333335</v>
      </c>
      <c r="AR38" s="43">
        <f t="shared" si="29"/>
        <v>1.1126988560881935E-3</v>
      </c>
      <c r="AS38" s="13">
        <f ca="1">'13年1-9支出明细'!Z33/9*12</f>
        <v>142639.74666666664</v>
      </c>
      <c r="AT38" s="13">
        <f ca="1">Sheet2!EP32+Sheet2!V32</f>
        <v>437.43</v>
      </c>
      <c r="AU38" s="43">
        <f t="shared" si="30"/>
        <v>1.612851847971811E-3</v>
      </c>
      <c r="AV38" s="13">
        <f ca="1">'13年1-9支出明细'!AB33/9*12</f>
        <v>583.24</v>
      </c>
      <c r="AW38" s="43">
        <f t="shared" si="31"/>
        <v>1.2867362417500391E-4</v>
      </c>
      <c r="AX38" s="13">
        <f ca="1">'13年1-9支出明细'!AC33/9*12</f>
        <v>0</v>
      </c>
      <c r="AY38" s="43">
        <f t="shared" si="32"/>
        <v>0</v>
      </c>
      <c r="AZ38" s="12">
        <f t="shared" si="79"/>
        <v>15.626666666666669</v>
      </c>
      <c r="BA38" s="43">
        <f t="shared" si="33"/>
        <v>5.8430187871251635E-8</v>
      </c>
      <c r="BB38" s="13">
        <f ca="1">'13年1-9支出明细'!AE33/9*12</f>
        <v>15.626666666666669</v>
      </c>
      <c r="BC38" s="43">
        <f t="shared" si="34"/>
        <v>6.7639049313966731E-8</v>
      </c>
      <c r="BD38" s="13">
        <f ca="1">'13年1-9支出明细'!AF33/9*12</f>
        <v>0</v>
      </c>
      <c r="BE38" s="13">
        <f ca="1">Sheet2!BP32+Sheet2!ET32</f>
        <v>0</v>
      </c>
      <c r="BF38" s="43">
        <f t="shared" si="35"/>
        <v>0</v>
      </c>
      <c r="BG38" s="12">
        <f t="shared" si="78"/>
        <v>15370.266666666666</v>
      </c>
      <c r="BH38" s="43">
        <f t="shared" si="36"/>
        <v>1.5837739055200734E-4</v>
      </c>
      <c r="BI38" s="13">
        <f ca="1">'13年1-9支出明细'!AI33/9*12</f>
        <v>0</v>
      </c>
      <c r="BJ38" s="43">
        <f t="shared" si="37"/>
        <v>0</v>
      </c>
      <c r="BK38" s="13">
        <f ca="1">'13年1-9支出明细'!AJ33/9*12</f>
        <v>0</v>
      </c>
      <c r="BL38" s="43">
        <f t="shared" si="38"/>
        <v>0</v>
      </c>
      <c r="BM38" s="13">
        <f ca="1">'13年1-9支出明细'!AK33/9*12</f>
        <v>0</v>
      </c>
      <c r="BN38" s="43">
        <f t="shared" si="39"/>
        <v>0</v>
      </c>
      <c r="BO38" s="13">
        <f ca="1">'13年1-9支出明细'!AL33/9*12</f>
        <v>0</v>
      </c>
      <c r="BP38" s="43">
        <f t="shared" si="40"/>
        <v>0</v>
      </c>
      <c r="BQ38" s="13">
        <f ca="1">'13年1-9支出明细'!AM33/9*12</f>
        <v>0</v>
      </c>
      <c r="BR38" s="43">
        <f t="shared" si="41"/>
        <v>0</v>
      </c>
      <c r="BS38" s="13">
        <f ca="1">'13年1-9支出明细'!AN33/9*12</f>
        <v>0</v>
      </c>
      <c r="BT38" s="13">
        <f ca="1">Sheet2!DG32+Sheet2!AD32</f>
        <v>0</v>
      </c>
      <c r="BU38" s="43">
        <f t="shared" si="42"/>
        <v>0</v>
      </c>
      <c r="BV38" s="13">
        <f ca="1">'13年1-9支出明细'!AP33/9*12</f>
        <v>0</v>
      </c>
      <c r="BW38" s="43">
        <f t="shared" si="43"/>
        <v>0</v>
      </c>
      <c r="BX38" s="13">
        <f ca="1">'13年1-9支出明细'!AQ33/9*12</f>
        <v>0</v>
      </c>
      <c r="BY38" s="43">
        <f t="shared" si="44"/>
        <v>0</v>
      </c>
      <c r="BZ38" s="13">
        <f ca="1">'13年1-9支出明细'!AR33/9*12</f>
        <v>0</v>
      </c>
      <c r="CA38" s="13">
        <f ca="1">Sheet2!DK32+Sheet2!AH32</f>
        <v>0</v>
      </c>
      <c r="CB38" s="43">
        <f t="shared" si="45"/>
        <v>0</v>
      </c>
      <c r="CC38" s="13">
        <f ca="1">'13年1-9支出明细'!AT33/9*12</f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43">
        <f t="shared" si="47"/>
        <v>0</v>
      </c>
      <c r="CL38" s="13">
        <f ca="1">'13年1-9支出明细'!BB33/9*12</f>
        <v>1214.9333333333334</v>
      </c>
      <c r="CM38" s="43">
        <f t="shared" si="48"/>
        <v>5.3706845029346628E-4</v>
      </c>
      <c r="CN38" s="13">
        <f ca="1">'13年1-9支出明细'!BC33/9*12</f>
        <v>0</v>
      </c>
      <c r="CO38" s="43">
        <f t="shared" si="49"/>
        <v>0</v>
      </c>
      <c r="CP38" s="13">
        <f ca="1">'13年1-9支出明细'!BD33/9*12</f>
        <v>0</v>
      </c>
      <c r="CQ38" s="43">
        <f t="shared" si="50"/>
        <v>0</v>
      </c>
      <c r="CR38" s="13">
        <f ca="1">'13年1-9支出明细'!BE33/9*12</f>
        <v>0</v>
      </c>
      <c r="CS38" s="13">
        <v>0</v>
      </c>
      <c r="CT38" s="43">
        <f t="shared" si="51"/>
        <v>0</v>
      </c>
      <c r="CU38" s="13">
        <f ca="1">'13年1-9支出明细'!BG33/9*12</f>
        <v>0</v>
      </c>
      <c r="CV38" s="43">
        <f t="shared" si="52"/>
        <v>0</v>
      </c>
      <c r="CW38" s="13">
        <f ca="1">'13年1-9支出明细'!BH33/9*12</f>
        <v>0</v>
      </c>
      <c r="CX38" s="43">
        <f t="shared" si="53"/>
        <v>0</v>
      </c>
      <c r="CY38" s="13">
        <f ca="1">'13年1-9支出明细'!BI33/9*12</f>
        <v>9375.3333333333339</v>
      </c>
      <c r="CZ38" s="43">
        <f t="shared" si="54"/>
        <v>7.8211072570064915E-3</v>
      </c>
      <c r="DA38" s="13">
        <f ca="1">'13年1-9支出明细'!BJ33/9*12</f>
        <v>4780</v>
      </c>
      <c r="DB38" s="43">
        <f t="shared" si="55"/>
        <v>2.4947274960792415E-3</v>
      </c>
      <c r="DC38" s="13">
        <f ca="1">'13年1-9支出明细'!BK33/9*12</f>
        <v>0</v>
      </c>
      <c r="DD38" s="43">
        <f t="shared" si="56"/>
        <v>0</v>
      </c>
      <c r="DE38" s="13">
        <f ca="1">'13年1-9支出明细'!BL33/9*12</f>
        <v>0</v>
      </c>
      <c r="DF38" s="43">
        <f t="shared" si="57"/>
        <v>0</v>
      </c>
      <c r="DG38" s="13">
        <f ca="1">'13年1-9支出明细'!BM33/9*12</f>
        <v>0</v>
      </c>
      <c r="DH38" s="43">
        <f t="shared" si="58"/>
        <v>0</v>
      </c>
      <c r="DI38" s="13">
        <f ca="1">'13年1-9支出明细'!BN33/9*12</f>
        <v>0</v>
      </c>
      <c r="DJ38" s="13">
        <f ca="1">Sheet2!EX32+Sheet2!BF32</f>
        <v>0</v>
      </c>
      <c r="DK38" s="43">
        <f t="shared" si="59"/>
        <v>0</v>
      </c>
      <c r="DL38" s="13">
        <f ca="1">'13年1-9支出明细'!BP33/9*12</f>
        <v>0</v>
      </c>
      <c r="DM38" s="43">
        <f t="shared" si="60"/>
        <v>0</v>
      </c>
      <c r="DN38" s="13">
        <f ca="1">'13年1-9支出明细'!BQ33/9*12</f>
        <v>0</v>
      </c>
      <c r="DO38" s="43">
        <f t="shared" si="61"/>
        <v>0</v>
      </c>
      <c r="DP38" s="13">
        <f ca="1">'13年1-9支出明细'!BR33/9*12</f>
        <v>0</v>
      </c>
      <c r="DQ38" s="13">
        <v>5000</v>
      </c>
      <c r="DR38" s="43"/>
      <c r="DS38" s="13">
        <f ca="1">'13年1-9支出明细'!BT33/9*12</f>
        <v>0</v>
      </c>
      <c r="DT38" s="43">
        <f t="shared" si="63"/>
        <v>0</v>
      </c>
      <c r="DU38" s="12">
        <f ca="1">'13年1-9支出明细'!BU33/9*12</f>
        <v>3717.6800000000003</v>
      </c>
      <c r="DV38" s="43">
        <f t="shared" si="64"/>
        <v>1.2849310241568981E-4</v>
      </c>
      <c r="DW38" s="12">
        <f ca="1">'13年1-9支出明细'!BV33/9*12</f>
        <v>0</v>
      </c>
      <c r="DX38" s="43">
        <f t="shared" si="65"/>
        <v>0</v>
      </c>
      <c r="DY38" s="12">
        <f ca="1">'13年1-9支出明细'!BW33/9*12</f>
        <v>0</v>
      </c>
      <c r="DZ38" s="43">
        <f t="shared" si="66"/>
        <v>0</v>
      </c>
      <c r="EA38" s="12">
        <f ca="1">'13年1-9支出明细'!BX33/9*12</f>
        <v>6666.6666666666661</v>
      </c>
      <c r="EB38" s="43">
        <f t="shared" si="67"/>
        <v>6.6898735883895075E-4</v>
      </c>
      <c r="EC38" s="27">
        <f t="shared" si="86"/>
        <v>0</v>
      </c>
      <c r="ED38" s="43">
        <f t="shared" si="68"/>
        <v>0</v>
      </c>
      <c r="EE38" s="13">
        <f ca="1">'13年1-9支出明细'!BZ33/9*12</f>
        <v>0</v>
      </c>
      <c r="EF38" s="43">
        <f t="shared" si="69"/>
        <v>0</v>
      </c>
      <c r="EG38" s="13">
        <f ca="1">'13年1-9支出明细'!CA33/9*12</f>
        <v>0</v>
      </c>
      <c r="EH38" s="43">
        <f t="shared" si="70"/>
        <v>0</v>
      </c>
      <c r="EI38" s="13">
        <f ca="1">'13年1-9支出明细'!CB33/9*12</f>
        <v>0</v>
      </c>
      <c r="EJ38" s="40"/>
      <c r="EK38" s="13">
        <f ca="1">'13年1-9支出明细'!CC33/9*12</f>
        <v>0</v>
      </c>
      <c r="EL38" s="43">
        <f t="shared" si="71"/>
        <v>0</v>
      </c>
      <c r="EM38" s="13">
        <f ca="1">'13年1-9支出明细'!CD33/9*12</f>
        <v>0</v>
      </c>
      <c r="EN38" s="45">
        <f t="shared" si="72"/>
        <v>0</v>
      </c>
    </row>
    <row r="39" spans="1:144">
      <c r="A39" s="18">
        <v>12103</v>
      </c>
      <c r="B39" s="3" t="s">
        <v>513</v>
      </c>
      <c r="C39" s="3" t="s">
        <v>328</v>
      </c>
      <c r="D39" s="12">
        <f t="shared" si="73"/>
        <v>2251751.5366666666</v>
      </c>
      <c r="E39" s="12">
        <f t="shared" si="74"/>
        <v>859394.8</v>
      </c>
      <c r="F39" s="13">
        <v>507864</v>
      </c>
      <c r="G39" s="40">
        <f t="shared" si="77"/>
        <v>7.4357685027157195E-3</v>
      </c>
      <c r="H39" s="13">
        <v>122992</v>
      </c>
      <c r="I39" s="40">
        <f t="shared" si="12"/>
        <v>3.3129160033894141E-3</v>
      </c>
      <c r="J39" s="13">
        <v>228538.8</v>
      </c>
      <c r="K39" s="40">
        <f t="shared" si="13"/>
        <v>7.4357685027157203E-3</v>
      </c>
      <c r="L39" s="13">
        <f ca="1">'13年1-9支出明细'!I34/9*12</f>
        <v>0</v>
      </c>
      <c r="M39" s="13">
        <v>0</v>
      </c>
      <c r="N39" s="43">
        <f t="shared" si="14"/>
        <v>0</v>
      </c>
      <c r="O39" s="13">
        <f ca="1">'13年1-9支出明细'!K34/9*12</f>
        <v>0</v>
      </c>
      <c r="P39" s="43">
        <f t="shared" si="15"/>
        <v>3.3815242155383327E-3</v>
      </c>
      <c r="Q39" s="13">
        <f ca="1">'13年1-9支出明细'!L34/9*12</f>
        <v>0</v>
      </c>
      <c r="R39" s="43">
        <f t="shared" si="16"/>
        <v>0</v>
      </c>
      <c r="S39" s="13">
        <f ca="1">'13年1-9支出明细'!M34/9*12</f>
        <v>0</v>
      </c>
      <c r="T39" s="43">
        <f t="shared" si="17"/>
        <v>0</v>
      </c>
      <c r="U39" s="13">
        <f ca="1">'13年1-9支出明细'!N34/9*12</f>
        <v>0</v>
      </c>
      <c r="V39" s="43">
        <f t="shared" si="18"/>
        <v>0</v>
      </c>
      <c r="W39" s="13">
        <f ca="1">'13年1-9支出明细'!O34/9*12</f>
        <v>0</v>
      </c>
      <c r="X39" s="43">
        <f t="shared" si="19"/>
        <v>0</v>
      </c>
      <c r="Y39" s="13">
        <f ca="1">'13年1-9支出明细'!P34/9*12</f>
        <v>0</v>
      </c>
      <c r="Z39" s="43">
        <f t="shared" si="20"/>
        <v>0</v>
      </c>
      <c r="AA39" s="13">
        <f ca="1">'13年1-9支出明细'!Q34/9*12</f>
        <v>0</v>
      </c>
      <c r="AB39" s="43">
        <f t="shared" si="21"/>
        <v>0</v>
      </c>
      <c r="AC39" s="13">
        <f ca="1">'13年1-9支出明细'!R34/9*12</f>
        <v>0</v>
      </c>
      <c r="AD39" s="43">
        <f t="shared" si="22"/>
        <v>0</v>
      </c>
      <c r="AE39" s="13">
        <f ca="1">'13年1-9支出明细'!S34/9*12</f>
        <v>0</v>
      </c>
      <c r="AF39" s="43">
        <f t="shared" si="23"/>
        <v>0</v>
      </c>
      <c r="AG39" s="12">
        <f t="shared" si="85"/>
        <v>11751.056666666667</v>
      </c>
      <c r="AH39" s="43">
        <f t="shared" si="24"/>
        <v>1.1256359800085675E-4</v>
      </c>
      <c r="AI39" s="13">
        <f ca="1">'13年1-9支出明细'!U34/9*12</f>
        <v>0</v>
      </c>
      <c r="AJ39" s="43">
        <f t="shared" si="25"/>
        <v>0</v>
      </c>
      <c r="AK39" s="13">
        <f ca="1">'13年1-9支出明细'!V34/9*12</f>
        <v>0</v>
      </c>
      <c r="AL39" s="43">
        <f t="shared" si="26"/>
        <v>0</v>
      </c>
      <c r="AM39" s="13">
        <f ca="1">'13年1-9支出明细'!W34/9*12</f>
        <v>0</v>
      </c>
      <c r="AN39" s="43">
        <f t="shared" si="27"/>
        <v>0</v>
      </c>
      <c r="AO39" s="13">
        <f ca="1">'13年1-9支出明细'!X34/9*12</f>
        <v>0</v>
      </c>
      <c r="AP39" s="43">
        <f t="shared" si="28"/>
        <v>0</v>
      </c>
      <c r="AQ39" s="13">
        <f ca="1">'13年1-9支出明细'!Y34/9*12</f>
        <v>0</v>
      </c>
      <c r="AR39" s="43">
        <f t="shared" si="29"/>
        <v>0</v>
      </c>
      <c r="AS39" s="13">
        <f ca="1">'13年1-9支出明细'!Z34/9*12</f>
        <v>1282.5466666666666</v>
      </c>
      <c r="AT39" s="13">
        <f ca="1">Sheet2!EP33+Sheet2!V33</f>
        <v>10468.51</v>
      </c>
      <c r="AU39" s="43">
        <f t="shared" si="30"/>
        <v>1.4501973045966009E-5</v>
      </c>
      <c r="AV39" s="13">
        <f ca="1">'13年1-9支出明细'!AB34/9*12</f>
        <v>6178.1999999999989</v>
      </c>
      <c r="AW39" s="43">
        <f t="shared" si="31"/>
        <v>1.3630261725499093E-3</v>
      </c>
      <c r="AX39" s="13">
        <f ca="1">'13年1-9支出明细'!AC34/9*12</f>
        <v>0</v>
      </c>
      <c r="AY39" s="43">
        <f t="shared" si="32"/>
        <v>0</v>
      </c>
      <c r="AZ39" s="12">
        <f t="shared" si="79"/>
        <v>0</v>
      </c>
      <c r="BA39" s="43">
        <f t="shared" si="33"/>
        <v>0</v>
      </c>
      <c r="BB39" s="13">
        <f ca="1">'13年1-9支出明细'!AE34/9*12</f>
        <v>0</v>
      </c>
      <c r="BC39" s="43">
        <f t="shared" si="34"/>
        <v>0</v>
      </c>
      <c r="BD39" s="13">
        <f ca="1">'13年1-9支出明细'!AF34/9*12</f>
        <v>0</v>
      </c>
      <c r="BE39" s="13">
        <f ca="1">Sheet2!BP33+Sheet2!ET33</f>
        <v>0</v>
      </c>
      <c r="BF39" s="43">
        <f t="shared" si="35"/>
        <v>0</v>
      </c>
      <c r="BG39" s="12">
        <f t="shared" si="78"/>
        <v>0</v>
      </c>
      <c r="BH39" s="43">
        <f t="shared" si="36"/>
        <v>0</v>
      </c>
      <c r="BI39" s="13">
        <f ca="1">'13年1-9支出明细'!AI34/9*12</f>
        <v>0</v>
      </c>
      <c r="BJ39" s="43">
        <f t="shared" si="37"/>
        <v>0</v>
      </c>
      <c r="BK39" s="13">
        <f ca="1">'13年1-9支出明细'!AJ34/9*12</f>
        <v>0</v>
      </c>
      <c r="BL39" s="43">
        <f t="shared" si="38"/>
        <v>0</v>
      </c>
      <c r="BM39" s="13">
        <f ca="1">'13年1-9支出明细'!AK34/9*12</f>
        <v>0</v>
      </c>
      <c r="BN39" s="43">
        <f t="shared" si="39"/>
        <v>0</v>
      </c>
      <c r="BO39" s="13">
        <f ca="1">'13年1-9支出明细'!AL34/9*12</f>
        <v>0</v>
      </c>
      <c r="BP39" s="43">
        <f t="shared" si="40"/>
        <v>0</v>
      </c>
      <c r="BQ39" s="13">
        <f ca="1">'13年1-9支出明细'!AM34/9*12</f>
        <v>0</v>
      </c>
      <c r="BR39" s="43">
        <f t="shared" si="41"/>
        <v>0</v>
      </c>
      <c r="BS39" s="13">
        <f ca="1">'13年1-9支出明细'!AN34/9*12</f>
        <v>0</v>
      </c>
      <c r="BT39" s="13">
        <f ca="1">Sheet2!DG33+Sheet2!AD33</f>
        <v>0</v>
      </c>
      <c r="BU39" s="43">
        <f t="shared" si="42"/>
        <v>0</v>
      </c>
      <c r="BV39" s="13">
        <f ca="1">'13年1-9支出明细'!AP34/9*12</f>
        <v>0</v>
      </c>
      <c r="BW39" s="43">
        <f t="shared" si="43"/>
        <v>0</v>
      </c>
      <c r="BX39" s="13">
        <f ca="1">'13年1-9支出明细'!AQ34/9*12</f>
        <v>0</v>
      </c>
      <c r="BY39" s="43">
        <f t="shared" si="44"/>
        <v>0</v>
      </c>
      <c r="BZ39" s="13">
        <f ca="1">'13年1-9支出明细'!AR34/9*12</f>
        <v>0</v>
      </c>
      <c r="CA39" s="13">
        <f ca="1">Sheet2!DK33+Sheet2!AH33</f>
        <v>0</v>
      </c>
      <c r="CB39" s="43">
        <f t="shared" si="45"/>
        <v>0</v>
      </c>
      <c r="CC39" s="13">
        <f ca="1">'13年1-9支出明细'!AT34/9*12</f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43">
        <f t="shared" si="47"/>
        <v>0</v>
      </c>
      <c r="CL39" s="13">
        <f ca="1">'13年1-9支出明细'!BB34/9*12</f>
        <v>0</v>
      </c>
      <c r="CM39" s="43">
        <f t="shared" si="48"/>
        <v>0</v>
      </c>
      <c r="CN39" s="13">
        <f ca="1">'13年1-9支出明细'!BC34/9*12</f>
        <v>0</v>
      </c>
      <c r="CO39" s="43">
        <f t="shared" si="49"/>
        <v>0</v>
      </c>
      <c r="CP39" s="13">
        <f ca="1">'13年1-9支出明细'!BD34/9*12</f>
        <v>0</v>
      </c>
      <c r="CQ39" s="43">
        <f t="shared" si="50"/>
        <v>0</v>
      </c>
      <c r="CR39" s="13">
        <f ca="1">'13年1-9支出明细'!BE34/9*12</f>
        <v>0</v>
      </c>
      <c r="CS39" s="13">
        <v>0</v>
      </c>
      <c r="CT39" s="43">
        <f t="shared" si="51"/>
        <v>0</v>
      </c>
      <c r="CU39" s="13">
        <f ca="1">'13年1-9支出明细'!BG34/9*12</f>
        <v>0</v>
      </c>
      <c r="CV39" s="43">
        <f t="shared" si="52"/>
        <v>0</v>
      </c>
      <c r="CW39" s="13">
        <f ca="1">'13年1-9支出明细'!BH34/9*12</f>
        <v>0</v>
      </c>
      <c r="CX39" s="43">
        <f t="shared" si="53"/>
        <v>0</v>
      </c>
      <c r="CY39" s="13">
        <f ca="1">'13年1-9支出明细'!BI34/9*12</f>
        <v>0</v>
      </c>
      <c r="CZ39" s="43">
        <f t="shared" si="54"/>
        <v>0</v>
      </c>
      <c r="DA39" s="13">
        <f ca="1">'13年1-9支出明细'!BJ34/9*12</f>
        <v>0</v>
      </c>
      <c r="DB39" s="43">
        <f t="shared" si="55"/>
        <v>0</v>
      </c>
      <c r="DC39" s="13">
        <f ca="1">'13年1-9支出明细'!BK34/9*12</f>
        <v>0</v>
      </c>
      <c r="DD39" s="43">
        <f t="shared" si="56"/>
        <v>0</v>
      </c>
      <c r="DE39" s="13">
        <f ca="1">'13年1-9支出明细'!BL34/9*12</f>
        <v>0</v>
      </c>
      <c r="DF39" s="43">
        <f t="shared" si="57"/>
        <v>0</v>
      </c>
      <c r="DG39" s="13">
        <f ca="1">'13年1-9支出明细'!BM34/9*12</f>
        <v>0</v>
      </c>
      <c r="DH39" s="43">
        <f t="shared" si="58"/>
        <v>0</v>
      </c>
      <c r="DI39" s="13">
        <f ca="1">'13年1-9支出明细'!BN34/9*12</f>
        <v>0</v>
      </c>
      <c r="DJ39" s="13">
        <f ca="1">Sheet2!EX33+Sheet2!BF33</f>
        <v>0</v>
      </c>
      <c r="DK39" s="43">
        <f t="shared" si="59"/>
        <v>0</v>
      </c>
      <c r="DL39" s="13">
        <f ca="1">'13年1-9支出明细'!BP34/9*12</f>
        <v>0</v>
      </c>
      <c r="DM39" s="43">
        <f t="shared" si="60"/>
        <v>0</v>
      </c>
      <c r="DN39" s="13">
        <f ca="1">'13年1-9支出明细'!BQ34/9*12</f>
        <v>0</v>
      </c>
      <c r="DO39" s="43">
        <f t="shared" si="61"/>
        <v>0</v>
      </c>
      <c r="DP39" s="13">
        <f ca="1">'13年1-9支出明细'!BR34/9*12</f>
        <v>0</v>
      </c>
      <c r="DQ39" s="13">
        <v>66551.44</v>
      </c>
      <c r="DR39" s="43"/>
      <c r="DS39" s="13">
        <f ca="1">'13年1-9支出明细'!BT34/9*12</f>
        <v>0</v>
      </c>
      <c r="DT39" s="43">
        <f t="shared" si="63"/>
        <v>0</v>
      </c>
      <c r="DU39" s="12">
        <f ca="1">'13年1-9支出明细'!BU34/9*12</f>
        <v>1291870.4266666668</v>
      </c>
      <c r="DV39" s="43">
        <f t="shared" si="64"/>
        <v>4.4650545243668328E-2</v>
      </c>
      <c r="DW39" s="12">
        <f ca="1">'13年1-9支出明细'!BV34/9*12</f>
        <v>0</v>
      </c>
      <c r="DX39" s="43">
        <f t="shared" si="65"/>
        <v>0</v>
      </c>
      <c r="DY39" s="12">
        <f ca="1">'13年1-9支出明细'!BW34/9*12</f>
        <v>0</v>
      </c>
      <c r="DZ39" s="43">
        <f t="shared" si="66"/>
        <v>0</v>
      </c>
      <c r="EA39" s="12">
        <f ca="1">'13年1-9支出明细'!BX34/9*12</f>
        <v>88735.253333333341</v>
      </c>
      <c r="EB39" s="43">
        <f t="shared" si="67"/>
        <v>8.9044144145057815E-3</v>
      </c>
      <c r="EC39" s="27">
        <f t="shared" si="86"/>
        <v>0</v>
      </c>
      <c r="ED39" s="43">
        <f t="shared" si="68"/>
        <v>0</v>
      </c>
      <c r="EE39" s="13">
        <f ca="1">'13年1-9支出明细'!BZ34/9*12</f>
        <v>0</v>
      </c>
      <c r="EF39" s="43">
        <f t="shared" si="69"/>
        <v>0</v>
      </c>
      <c r="EG39" s="13">
        <f ca="1">'13年1-9支出明细'!CA34/9*12</f>
        <v>0</v>
      </c>
      <c r="EH39" s="43">
        <f t="shared" si="70"/>
        <v>0</v>
      </c>
      <c r="EI39" s="13">
        <f ca="1">'13年1-9支出明细'!CB34/9*12</f>
        <v>0</v>
      </c>
      <c r="EJ39" s="40"/>
      <c r="EK39" s="13">
        <f ca="1">'13年1-9支出明细'!CC34/9*12</f>
        <v>0</v>
      </c>
      <c r="EL39" s="43">
        <f t="shared" si="71"/>
        <v>0</v>
      </c>
      <c r="EM39" s="13">
        <f ca="1">'13年1-9支出明细'!CD34/9*12</f>
        <v>0</v>
      </c>
      <c r="EN39" s="45">
        <f t="shared" si="72"/>
        <v>0</v>
      </c>
    </row>
    <row r="40" spans="1:144">
      <c r="A40" s="18">
        <v>12104</v>
      </c>
      <c r="B40" s="3" t="s">
        <v>514</v>
      </c>
      <c r="C40" s="3" t="s">
        <v>329</v>
      </c>
      <c r="D40" s="12">
        <f t="shared" si="73"/>
        <v>3160748.6266666669</v>
      </c>
      <c r="E40" s="12">
        <f t="shared" si="74"/>
        <v>2120277.4666666668</v>
      </c>
      <c r="F40" s="13">
        <v>1344504</v>
      </c>
      <c r="G40" s="40">
        <f t="shared" si="77"/>
        <v>1.9685231666302979E-2</v>
      </c>
      <c r="H40" s="13">
        <v>0</v>
      </c>
      <c r="I40" s="40">
        <f t="shared" si="12"/>
        <v>0</v>
      </c>
      <c r="J40" s="13">
        <v>605026.80000000005</v>
      </c>
      <c r="K40" s="40">
        <f t="shared" si="13"/>
        <v>1.9685231666302982E-2</v>
      </c>
      <c r="L40" s="13">
        <f ca="1">'13年1-9支出明细'!I35/9*12</f>
        <v>148746.66666666666</v>
      </c>
      <c r="M40" s="13">
        <v>16500</v>
      </c>
      <c r="N40" s="43">
        <f t="shared" si="14"/>
        <v>2.2280873619553481E-2</v>
      </c>
      <c r="O40" s="13">
        <f ca="1">'13年1-9支出明细'!K35/9*12</f>
        <v>22000</v>
      </c>
      <c r="P40" s="43">
        <f t="shared" si="15"/>
        <v>4.7465929727419391E-3</v>
      </c>
      <c r="Q40" s="13">
        <f ca="1">'13年1-9支出明细'!L35/9*12</f>
        <v>0</v>
      </c>
      <c r="R40" s="43">
        <f t="shared" si="16"/>
        <v>0</v>
      </c>
      <c r="S40" s="13">
        <f ca="1">'13年1-9支出明细'!M35/9*12</f>
        <v>0</v>
      </c>
      <c r="T40" s="43">
        <f t="shared" si="17"/>
        <v>0</v>
      </c>
      <c r="U40" s="13">
        <f ca="1">'13年1-9支出明细'!N35/9*12</f>
        <v>0</v>
      </c>
      <c r="V40" s="43">
        <f t="shared" si="18"/>
        <v>0</v>
      </c>
      <c r="W40" s="13">
        <f ca="1">'13年1-9支出明细'!O35/9*12</f>
        <v>0</v>
      </c>
      <c r="X40" s="43">
        <f t="shared" si="19"/>
        <v>0</v>
      </c>
      <c r="Y40" s="13">
        <f ca="1">'13年1-9支出明细'!P35/9*12</f>
        <v>0</v>
      </c>
      <c r="Z40" s="43">
        <f t="shared" si="20"/>
        <v>0</v>
      </c>
      <c r="AA40" s="13">
        <f ca="1">'13年1-9支出明细'!Q35/9*12</f>
        <v>0</v>
      </c>
      <c r="AB40" s="43">
        <f t="shared" si="21"/>
        <v>0</v>
      </c>
      <c r="AC40" s="13">
        <f ca="1">'13年1-9支出明细'!R35/9*12</f>
        <v>0</v>
      </c>
      <c r="AD40" s="43">
        <f t="shared" si="22"/>
        <v>0</v>
      </c>
      <c r="AE40" s="13">
        <f ca="1">'13年1-9支出明细'!S35/9*12</f>
        <v>0</v>
      </c>
      <c r="AF40" s="43">
        <f t="shared" si="23"/>
        <v>0</v>
      </c>
      <c r="AG40" s="12">
        <f t="shared" si="85"/>
        <v>610034.17333333322</v>
      </c>
      <c r="AH40" s="43">
        <f t="shared" si="24"/>
        <v>5.8435290886361376E-3</v>
      </c>
      <c r="AI40" s="13">
        <f ca="1">'13年1-9支出明细'!U35/9*12</f>
        <v>0</v>
      </c>
      <c r="AJ40" s="43">
        <f t="shared" si="25"/>
        <v>0</v>
      </c>
      <c r="AK40" s="13">
        <f ca="1">'13年1-9支出明细'!V35/9*12</f>
        <v>5919.12</v>
      </c>
      <c r="AL40" s="43">
        <f t="shared" si="26"/>
        <v>6.0723870491197832E-2</v>
      </c>
      <c r="AM40" s="13">
        <f ca="1">'13年1-9支出明细'!W35/9*12</f>
        <v>0</v>
      </c>
      <c r="AN40" s="43">
        <f t="shared" si="27"/>
        <v>0</v>
      </c>
      <c r="AO40" s="13">
        <f ca="1">'13年1-9支出明细'!X35/9*12</f>
        <v>2586.6666666666665</v>
      </c>
      <c r="AP40" s="43">
        <f t="shared" si="28"/>
        <v>3.8054647218806513E-3</v>
      </c>
      <c r="AQ40" s="13">
        <f ca="1">'13年1-9支出明细'!Y35/9*12</f>
        <v>7304.9466666666667</v>
      </c>
      <c r="AR40" s="43">
        <f t="shared" si="29"/>
        <v>3.6136066092702702E-3</v>
      </c>
      <c r="AS40" s="13">
        <f ca="1">'13年1-9支出明细'!Z35/9*12</f>
        <v>577347.6399999999</v>
      </c>
      <c r="AT40" s="13">
        <f ca="1">Sheet2!EP34+Sheet2!V34</f>
        <v>16875.8</v>
      </c>
      <c r="AU40" s="43">
        <f t="shared" si="30"/>
        <v>6.528167848420397E-3</v>
      </c>
      <c r="AV40" s="13">
        <f ca="1">'13年1-9支出明细'!AB35/9*12</f>
        <v>14897.36</v>
      </c>
      <c r="AW40" s="43">
        <f t="shared" si="31"/>
        <v>3.2866355219802082E-3</v>
      </c>
      <c r="AX40" s="13">
        <f ca="1">'13年1-9支出明细'!AC35/9*12</f>
        <v>7603.7066666666669</v>
      </c>
      <c r="AY40" s="43">
        <f t="shared" si="32"/>
        <v>6.7789092733814213E-3</v>
      </c>
      <c r="AZ40" s="12">
        <f t="shared" si="79"/>
        <v>7221.8533333333335</v>
      </c>
      <c r="BA40" s="43">
        <f t="shared" si="33"/>
        <v>2.7003471440611656E-5</v>
      </c>
      <c r="BB40" s="13">
        <f ca="1">'13年1-9支出明细'!AE35/9*12</f>
        <v>7221.8533333333335</v>
      </c>
      <c r="BC40" s="43">
        <f t="shared" si="34"/>
        <v>3.1259340470450186E-5</v>
      </c>
      <c r="BD40" s="13">
        <f ca="1">'13年1-9支出明细'!AF35/9*12</f>
        <v>0</v>
      </c>
      <c r="BE40" s="13">
        <f ca="1">Sheet2!BP34+Sheet2!ET34</f>
        <v>0</v>
      </c>
      <c r="BF40" s="43">
        <f t="shared" si="35"/>
        <v>0</v>
      </c>
      <c r="BG40" s="12">
        <f t="shared" si="78"/>
        <v>96933.2</v>
      </c>
      <c r="BH40" s="43">
        <f t="shared" si="36"/>
        <v>9.9881333270226318E-4</v>
      </c>
      <c r="BI40" s="13">
        <f ca="1">'13年1-9支出明细'!AI35/9*12</f>
        <v>0</v>
      </c>
      <c r="BJ40" s="43">
        <f t="shared" si="37"/>
        <v>0</v>
      </c>
      <c r="BK40" s="13">
        <f ca="1">'13年1-9支出明细'!AJ35/9*12</f>
        <v>0</v>
      </c>
      <c r="BL40" s="43">
        <f t="shared" si="38"/>
        <v>0</v>
      </c>
      <c r="BM40" s="13">
        <f ca="1">'13年1-9支出明细'!AK35/9*12</f>
        <v>0</v>
      </c>
      <c r="BN40" s="43">
        <f t="shared" si="39"/>
        <v>0</v>
      </c>
      <c r="BO40" s="13">
        <f ca="1">'13年1-9支出明细'!AL35/9*12</f>
        <v>0</v>
      </c>
      <c r="BP40" s="43">
        <f t="shared" si="40"/>
        <v>0</v>
      </c>
      <c r="BQ40" s="13">
        <f ca="1">'13年1-9支出明细'!AM35/9*12</f>
        <v>0</v>
      </c>
      <c r="BR40" s="43">
        <f t="shared" si="41"/>
        <v>0</v>
      </c>
      <c r="BS40" s="13">
        <f ca="1">'13年1-9支出明细'!AN35/9*12</f>
        <v>0</v>
      </c>
      <c r="BT40" s="13">
        <f ca="1">Sheet2!DG34+Sheet2!AD34</f>
        <v>0</v>
      </c>
      <c r="BU40" s="43">
        <f t="shared" si="42"/>
        <v>0</v>
      </c>
      <c r="BV40" s="13">
        <f ca="1">'13年1-9支出明细'!AP35/9*12</f>
        <v>0</v>
      </c>
      <c r="BW40" s="43">
        <f t="shared" si="43"/>
        <v>0</v>
      </c>
      <c r="BX40" s="13">
        <f ca="1">'13年1-9支出明细'!AQ35/9*12</f>
        <v>0</v>
      </c>
      <c r="BY40" s="43">
        <f t="shared" si="44"/>
        <v>0</v>
      </c>
      <c r="BZ40" s="13">
        <f ca="1">'13年1-9支出明细'!AR35/9*12</f>
        <v>0</v>
      </c>
      <c r="CA40" s="13">
        <f ca="1">Sheet2!DK34+Sheet2!AH34</f>
        <v>0</v>
      </c>
      <c r="CB40" s="43">
        <f t="shared" si="45"/>
        <v>0</v>
      </c>
      <c r="CC40" s="13">
        <f ca="1">'13年1-9支出明细'!AT35/9*12</f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43">
        <f t="shared" si="47"/>
        <v>0</v>
      </c>
      <c r="CL40" s="13">
        <f ca="1">'13年1-9支出明细'!BB35/9*12</f>
        <v>22174.933333333334</v>
      </c>
      <c r="CM40" s="43">
        <f t="shared" si="48"/>
        <v>9.8025601520200789E-3</v>
      </c>
      <c r="CN40" s="13">
        <f ca="1">'13年1-9支出明细'!BC35/9*12</f>
        <v>0</v>
      </c>
      <c r="CO40" s="43">
        <f t="shared" si="49"/>
        <v>0</v>
      </c>
      <c r="CP40" s="13">
        <f ca="1">'13年1-9支出明细'!BD35/9*12</f>
        <v>0</v>
      </c>
      <c r="CQ40" s="43">
        <f t="shared" si="50"/>
        <v>0</v>
      </c>
      <c r="CR40" s="13">
        <f ca="1">'13年1-9支出明细'!BE35/9*12</f>
        <v>0</v>
      </c>
      <c r="CS40" s="13">
        <v>0</v>
      </c>
      <c r="CT40" s="43">
        <f t="shared" si="51"/>
        <v>0</v>
      </c>
      <c r="CU40" s="13">
        <f ca="1">'13年1-9支出明细'!BG35/9*12</f>
        <v>0</v>
      </c>
      <c r="CV40" s="43">
        <f t="shared" si="52"/>
        <v>0</v>
      </c>
      <c r="CW40" s="13">
        <f ca="1">'13年1-9支出明细'!BH35/9*12</f>
        <v>0</v>
      </c>
      <c r="CX40" s="43">
        <f t="shared" si="53"/>
        <v>0</v>
      </c>
      <c r="CY40" s="13">
        <f ca="1">'13年1-9支出明细'!BI35/9*12</f>
        <v>23480</v>
      </c>
      <c r="CZ40" s="43">
        <f t="shared" si="54"/>
        <v>1.9587527383329917E-2</v>
      </c>
      <c r="DA40" s="13">
        <f ca="1">'13年1-9支出明细'!BJ35/9*12</f>
        <v>0</v>
      </c>
      <c r="DB40" s="43">
        <f t="shared" si="55"/>
        <v>0</v>
      </c>
      <c r="DC40" s="13">
        <f ca="1">'13年1-9支出明细'!BK35/9*12</f>
        <v>0</v>
      </c>
      <c r="DD40" s="43">
        <f t="shared" si="56"/>
        <v>0</v>
      </c>
      <c r="DE40" s="13">
        <f ca="1">'13年1-9支出明细'!BL35/9*12</f>
        <v>0</v>
      </c>
      <c r="DF40" s="43">
        <f t="shared" si="57"/>
        <v>0</v>
      </c>
      <c r="DG40" s="13">
        <f ca="1">'13年1-9支出明细'!BM35/9*12</f>
        <v>0</v>
      </c>
      <c r="DH40" s="43">
        <f t="shared" si="58"/>
        <v>0</v>
      </c>
      <c r="DI40" s="13">
        <f ca="1">'13年1-9支出明细'!BN35/9*12</f>
        <v>51278.266666666663</v>
      </c>
      <c r="DJ40" s="13">
        <f ca="1">Sheet2!EX34+Sheet2!BF34</f>
        <v>0</v>
      </c>
      <c r="DK40" s="43">
        <f t="shared" si="59"/>
        <v>3.9227386128998717E-2</v>
      </c>
      <c r="DL40" s="13">
        <f ca="1">'13年1-9支出明细'!BP35/9*12</f>
        <v>0</v>
      </c>
      <c r="DM40" s="43">
        <f t="shared" si="60"/>
        <v>0</v>
      </c>
      <c r="DN40" s="13">
        <f ca="1">'13年1-9支出明细'!BQ35/9*12</f>
        <v>0</v>
      </c>
      <c r="DO40" s="43">
        <f t="shared" si="61"/>
        <v>0</v>
      </c>
      <c r="DP40" s="13">
        <f ca="1">'13年1-9支出明细'!BR35/9*12</f>
        <v>0</v>
      </c>
      <c r="DQ40" s="13">
        <v>0</v>
      </c>
      <c r="DR40" s="43"/>
      <c r="DS40" s="13">
        <f ca="1">'13年1-9支出明细'!BT35/9*12</f>
        <v>0</v>
      </c>
      <c r="DT40" s="43">
        <f t="shared" si="63"/>
        <v>0</v>
      </c>
      <c r="DU40" s="12">
        <f ca="1">'13年1-9支出明细'!BU35/9*12</f>
        <v>326281.93333333335</v>
      </c>
      <c r="DV40" s="43">
        <f t="shared" si="64"/>
        <v>1.1277188428318003E-2</v>
      </c>
      <c r="DW40" s="12">
        <f ca="1">'13年1-9支出明细'!BV35/9*12</f>
        <v>0</v>
      </c>
      <c r="DX40" s="43">
        <f t="shared" si="65"/>
        <v>0</v>
      </c>
      <c r="DY40" s="12">
        <f ca="1">'13年1-9支出明细'!BW35/9*12</f>
        <v>0</v>
      </c>
      <c r="DZ40" s="43">
        <f t="shared" si="66"/>
        <v>0</v>
      </c>
      <c r="EA40" s="12">
        <f ca="1">'13年1-9支出明细'!BX35/9*12</f>
        <v>0</v>
      </c>
      <c r="EB40" s="43">
        <f t="shared" si="67"/>
        <v>0</v>
      </c>
      <c r="EC40" s="27">
        <f t="shared" si="86"/>
        <v>0</v>
      </c>
      <c r="ED40" s="43">
        <f t="shared" si="68"/>
        <v>0</v>
      </c>
      <c r="EE40" s="13">
        <f ca="1">'13年1-9支出明细'!BZ35/9*12</f>
        <v>0</v>
      </c>
      <c r="EF40" s="43">
        <f t="shared" si="69"/>
        <v>0</v>
      </c>
      <c r="EG40" s="13">
        <f ca="1">'13年1-9支出明细'!CA35/9*12</f>
        <v>0</v>
      </c>
      <c r="EH40" s="43">
        <f t="shared" si="70"/>
        <v>0</v>
      </c>
      <c r="EI40" s="13">
        <f ca="1">'13年1-9支出明细'!CB35/9*12</f>
        <v>0</v>
      </c>
      <c r="EJ40" s="40"/>
      <c r="EK40" s="13">
        <f ca="1">'13年1-9支出明细'!CC35/9*12</f>
        <v>0</v>
      </c>
      <c r="EL40" s="43">
        <f t="shared" si="71"/>
        <v>0</v>
      </c>
      <c r="EM40" s="13">
        <f ca="1">'13年1-9支出明细'!CD35/9*12</f>
        <v>0</v>
      </c>
      <c r="EN40" s="45">
        <f t="shared" si="72"/>
        <v>0</v>
      </c>
    </row>
    <row r="41" spans="1:144" hidden="1">
      <c r="A41" s="18">
        <v>12105</v>
      </c>
      <c r="B41" s="3" t="s">
        <v>515</v>
      </c>
      <c r="C41" s="3" t="s">
        <v>330</v>
      </c>
      <c r="D41" s="12">
        <f t="shared" si="73"/>
        <v>0</v>
      </c>
      <c r="E41" s="12">
        <f t="shared" si="74"/>
        <v>0</v>
      </c>
      <c r="F41" s="13">
        <v>0</v>
      </c>
      <c r="G41" s="40">
        <f t="shared" si="77"/>
        <v>0</v>
      </c>
      <c r="H41" s="13">
        <v>0</v>
      </c>
      <c r="I41" s="40">
        <f t="shared" si="12"/>
        <v>0</v>
      </c>
      <c r="J41" s="13">
        <v>0</v>
      </c>
      <c r="K41" s="40">
        <f t="shared" si="13"/>
        <v>0</v>
      </c>
      <c r="L41" s="13">
        <f ca="1">'13年1-9支出明细'!I36/9*12</f>
        <v>0</v>
      </c>
      <c r="M41" s="13">
        <v>0</v>
      </c>
      <c r="N41" s="43">
        <f t="shared" si="14"/>
        <v>0</v>
      </c>
      <c r="O41" s="13">
        <f ca="1">'13年1-9支出明细'!K36/9*12</f>
        <v>0</v>
      </c>
      <c r="P41" s="43">
        <f t="shared" si="15"/>
        <v>0</v>
      </c>
      <c r="Q41" s="13">
        <f ca="1">'13年1-9支出明细'!L36/9*12</f>
        <v>0</v>
      </c>
      <c r="R41" s="43">
        <f t="shared" si="16"/>
        <v>0</v>
      </c>
      <c r="S41" s="13">
        <f ca="1">'13年1-9支出明细'!M36/9*12</f>
        <v>0</v>
      </c>
      <c r="T41" s="43">
        <f t="shared" si="17"/>
        <v>0</v>
      </c>
      <c r="U41" s="13">
        <f ca="1">'13年1-9支出明细'!N36/9*12</f>
        <v>0</v>
      </c>
      <c r="V41" s="43">
        <f t="shared" si="18"/>
        <v>0</v>
      </c>
      <c r="W41" s="13">
        <f ca="1">'13年1-9支出明细'!O36/9*12</f>
        <v>0</v>
      </c>
      <c r="X41" s="43">
        <f t="shared" si="19"/>
        <v>0</v>
      </c>
      <c r="Y41" s="13">
        <f ca="1">'13年1-9支出明细'!P36/9*12</f>
        <v>0</v>
      </c>
      <c r="Z41" s="43">
        <f t="shared" si="20"/>
        <v>0</v>
      </c>
      <c r="AA41" s="13">
        <f ca="1">'13年1-9支出明细'!Q36/9*12</f>
        <v>0</v>
      </c>
      <c r="AB41" s="43">
        <f t="shared" si="21"/>
        <v>0</v>
      </c>
      <c r="AC41" s="13">
        <f ca="1">'13年1-9支出明细'!R36/9*12</f>
        <v>0</v>
      </c>
      <c r="AD41" s="43">
        <f t="shared" si="22"/>
        <v>0</v>
      </c>
      <c r="AE41" s="13">
        <f ca="1">'13年1-9支出明细'!S36/9*12</f>
        <v>0</v>
      </c>
      <c r="AF41" s="43">
        <f t="shared" si="23"/>
        <v>0</v>
      </c>
      <c r="AG41" s="12">
        <f t="shared" si="85"/>
        <v>0</v>
      </c>
      <c r="AH41" s="43">
        <f t="shared" si="24"/>
        <v>0</v>
      </c>
      <c r="AI41" s="13">
        <f ca="1">'13年1-9支出明细'!U36/9*12</f>
        <v>0</v>
      </c>
      <c r="AJ41" s="43">
        <f t="shared" si="25"/>
        <v>0</v>
      </c>
      <c r="AK41" s="13">
        <f ca="1">'13年1-9支出明细'!V36/9*12</f>
        <v>0</v>
      </c>
      <c r="AL41" s="43">
        <f t="shared" si="26"/>
        <v>0</v>
      </c>
      <c r="AM41" s="13">
        <f ca="1">'13年1-9支出明细'!W36/9*12</f>
        <v>0</v>
      </c>
      <c r="AN41" s="43">
        <f t="shared" si="27"/>
        <v>0</v>
      </c>
      <c r="AO41" s="13">
        <f ca="1">'13年1-9支出明细'!X36/9*12</f>
        <v>0</v>
      </c>
      <c r="AP41" s="43">
        <f t="shared" si="28"/>
        <v>0</v>
      </c>
      <c r="AQ41" s="13">
        <f ca="1">'13年1-9支出明细'!Y36/9*12</f>
        <v>0</v>
      </c>
      <c r="AR41" s="43">
        <f t="shared" si="29"/>
        <v>0</v>
      </c>
      <c r="AS41" s="13">
        <f ca="1">'13年1-9支出明细'!Z36/9*12</f>
        <v>0</v>
      </c>
      <c r="AT41" s="13">
        <f ca="1">Sheet2!EP35+Sheet2!V35</f>
        <v>0</v>
      </c>
      <c r="AU41" s="43">
        <f t="shared" si="30"/>
        <v>0</v>
      </c>
      <c r="AV41" s="13">
        <f ca="1">'13年1-9支出明细'!AB36/9*12</f>
        <v>0</v>
      </c>
      <c r="AW41" s="43">
        <f t="shared" si="31"/>
        <v>0</v>
      </c>
      <c r="AX41" s="13">
        <f ca="1">'13年1-9支出明细'!AC36/9*12</f>
        <v>0</v>
      </c>
      <c r="AY41" s="43">
        <f t="shared" si="32"/>
        <v>0</v>
      </c>
      <c r="AZ41" s="12">
        <f t="shared" si="79"/>
        <v>0</v>
      </c>
      <c r="BA41" s="43">
        <f t="shared" si="33"/>
        <v>0</v>
      </c>
      <c r="BB41" s="13">
        <f ca="1">'13年1-9支出明细'!AE36/9*12</f>
        <v>0</v>
      </c>
      <c r="BC41" s="43">
        <f t="shared" si="34"/>
        <v>0</v>
      </c>
      <c r="BD41" s="13">
        <f ca="1">'13年1-9支出明细'!AF36/9*12</f>
        <v>0</v>
      </c>
      <c r="BE41" s="13">
        <f ca="1">Sheet2!BP35+Sheet2!ET35</f>
        <v>0</v>
      </c>
      <c r="BF41" s="43">
        <f t="shared" si="35"/>
        <v>0</v>
      </c>
      <c r="BG41" s="12">
        <f t="shared" si="78"/>
        <v>0</v>
      </c>
      <c r="BH41" s="43">
        <f t="shared" si="36"/>
        <v>0</v>
      </c>
      <c r="BI41" s="13">
        <f ca="1">'13年1-9支出明细'!AI36/9*12</f>
        <v>0</v>
      </c>
      <c r="BJ41" s="43">
        <f t="shared" si="37"/>
        <v>0</v>
      </c>
      <c r="BK41" s="13">
        <f ca="1">'13年1-9支出明细'!AJ36/9*12</f>
        <v>0</v>
      </c>
      <c r="BL41" s="43">
        <f t="shared" si="38"/>
        <v>0</v>
      </c>
      <c r="BM41" s="13">
        <f ca="1">'13年1-9支出明细'!AK36/9*12</f>
        <v>0</v>
      </c>
      <c r="BN41" s="43">
        <f t="shared" si="39"/>
        <v>0</v>
      </c>
      <c r="BO41" s="13">
        <f ca="1">'13年1-9支出明细'!AL36/9*12</f>
        <v>0</v>
      </c>
      <c r="BP41" s="43">
        <f t="shared" si="40"/>
        <v>0</v>
      </c>
      <c r="BQ41" s="13">
        <f ca="1">'13年1-9支出明细'!AM36/9*12</f>
        <v>0</v>
      </c>
      <c r="BR41" s="43">
        <f t="shared" si="41"/>
        <v>0</v>
      </c>
      <c r="BS41" s="13">
        <f ca="1">'13年1-9支出明细'!AN36/9*12</f>
        <v>0</v>
      </c>
      <c r="BT41" s="13">
        <f ca="1">Sheet2!DG35+Sheet2!AD35</f>
        <v>0</v>
      </c>
      <c r="BU41" s="43">
        <f t="shared" si="42"/>
        <v>0</v>
      </c>
      <c r="BV41" s="13">
        <f ca="1">'13年1-9支出明细'!AP36/9*12</f>
        <v>0</v>
      </c>
      <c r="BW41" s="43">
        <f t="shared" si="43"/>
        <v>0</v>
      </c>
      <c r="BX41" s="13">
        <f ca="1">'13年1-9支出明细'!AQ36/9*12</f>
        <v>0</v>
      </c>
      <c r="BY41" s="43">
        <f t="shared" si="44"/>
        <v>0</v>
      </c>
      <c r="BZ41" s="13">
        <f ca="1">'13年1-9支出明细'!AR36/9*12</f>
        <v>0</v>
      </c>
      <c r="CA41" s="13">
        <f ca="1">Sheet2!DK35+Sheet2!AH35</f>
        <v>0</v>
      </c>
      <c r="CB41" s="43">
        <f t="shared" si="45"/>
        <v>0</v>
      </c>
      <c r="CC41" s="13">
        <f ca="1">'13年1-9支出明细'!AT36/9*12</f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43">
        <f t="shared" si="47"/>
        <v>0</v>
      </c>
      <c r="CL41" s="13">
        <f ca="1">'13年1-9支出明细'!BB36/9*12</f>
        <v>0</v>
      </c>
      <c r="CM41" s="43">
        <f t="shared" si="48"/>
        <v>0</v>
      </c>
      <c r="CN41" s="13">
        <f ca="1">'13年1-9支出明细'!BC36/9*12</f>
        <v>0</v>
      </c>
      <c r="CO41" s="43">
        <f t="shared" si="49"/>
        <v>0</v>
      </c>
      <c r="CP41" s="13">
        <f ca="1">'13年1-9支出明细'!BD36/9*12</f>
        <v>0</v>
      </c>
      <c r="CQ41" s="43">
        <f t="shared" si="50"/>
        <v>0</v>
      </c>
      <c r="CR41" s="13">
        <f ca="1">'13年1-9支出明细'!BE36/9*12</f>
        <v>0</v>
      </c>
      <c r="CS41" s="13">
        <v>0</v>
      </c>
      <c r="CT41" s="43">
        <f t="shared" si="51"/>
        <v>0</v>
      </c>
      <c r="CU41" s="13">
        <f ca="1">'13年1-9支出明细'!BG36/9*12</f>
        <v>0</v>
      </c>
      <c r="CV41" s="43">
        <f t="shared" si="52"/>
        <v>0</v>
      </c>
      <c r="CW41" s="13">
        <f ca="1">'13年1-9支出明细'!BH36/9*12</f>
        <v>0</v>
      </c>
      <c r="CX41" s="43">
        <f t="shared" si="53"/>
        <v>0</v>
      </c>
      <c r="CY41" s="13">
        <f ca="1">'13年1-9支出明细'!BI36/9*12</f>
        <v>0</v>
      </c>
      <c r="CZ41" s="43">
        <f t="shared" si="54"/>
        <v>0</v>
      </c>
      <c r="DA41" s="13">
        <f ca="1">'13年1-9支出明细'!BJ36/9*12</f>
        <v>0</v>
      </c>
      <c r="DB41" s="43">
        <f t="shared" si="55"/>
        <v>0</v>
      </c>
      <c r="DC41" s="13">
        <f ca="1">'13年1-9支出明细'!BK36/9*12</f>
        <v>0</v>
      </c>
      <c r="DD41" s="43">
        <f t="shared" si="56"/>
        <v>0</v>
      </c>
      <c r="DE41" s="13">
        <f ca="1">'13年1-9支出明细'!BL36/9*12</f>
        <v>0</v>
      </c>
      <c r="DF41" s="43">
        <f t="shared" si="57"/>
        <v>0</v>
      </c>
      <c r="DG41" s="13">
        <f ca="1">'13年1-9支出明细'!BM36/9*12</f>
        <v>0</v>
      </c>
      <c r="DH41" s="43">
        <f t="shared" si="58"/>
        <v>0</v>
      </c>
      <c r="DI41" s="13">
        <f ca="1">'13年1-9支出明细'!BN36/9*12</f>
        <v>0</v>
      </c>
      <c r="DJ41" s="13">
        <f ca="1">Sheet2!EX35+Sheet2!BF35</f>
        <v>0</v>
      </c>
      <c r="DK41" s="43">
        <f t="shared" si="59"/>
        <v>0</v>
      </c>
      <c r="DL41" s="13">
        <f ca="1">'13年1-9支出明细'!BP36/9*12</f>
        <v>0</v>
      </c>
      <c r="DM41" s="43">
        <f t="shared" si="60"/>
        <v>0</v>
      </c>
      <c r="DN41" s="13">
        <f ca="1">'13年1-9支出明细'!BQ36/9*12</f>
        <v>0</v>
      </c>
      <c r="DO41" s="43">
        <f t="shared" si="61"/>
        <v>0</v>
      </c>
      <c r="DP41" s="13">
        <f ca="1">'13年1-9支出明细'!BR36/9*12</f>
        <v>0</v>
      </c>
      <c r="DQ41" s="13">
        <v>0</v>
      </c>
      <c r="DR41" s="43"/>
      <c r="DS41" s="13">
        <f ca="1">'13年1-9支出明细'!BT36/9*12</f>
        <v>0</v>
      </c>
      <c r="DT41" s="43">
        <f t="shared" si="63"/>
        <v>0</v>
      </c>
      <c r="DU41" s="12">
        <f ca="1">'13年1-9支出明细'!BU36/9*12</f>
        <v>0</v>
      </c>
      <c r="DV41" s="43">
        <f t="shared" si="64"/>
        <v>0</v>
      </c>
      <c r="DW41" s="12">
        <f ca="1">'13年1-9支出明细'!BV36/9*12</f>
        <v>0</v>
      </c>
      <c r="DX41" s="43">
        <f t="shared" si="65"/>
        <v>0</v>
      </c>
      <c r="DY41" s="12">
        <f ca="1">'13年1-9支出明细'!BW36/9*12</f>
        <v>0</v>
      </c>
      <c r="DZ41" s="43">
        <f t="shared" si="66"/>
        <v>0</v>
      </c>
      <c r="EA41" s="12">
        <f ca="1">'13年1-9支出明细'!BX36/9*12</f>
        <v>0</v>
      </c>
      <c r="EB41" s="43">
        <f t="shared" si="67"/>
        <v>0</v>
      </c>
      <c r="EC41" s="27">
        <f t="shared" si="86"/>
        <v>0</v>
      </c>
      <c r="ED41" s="43">
        <f t="shared" si="68"/>
        <v>0</v>
      </c>
      <c r="EE41" s="13">
        <f ca="1">'13年1-9支出明细'!BZ36/9*12</f>
        <v>0</v>
      </c>
      <c r="EF41" s="43">
        <f t="shared" si="69"/>
        <v>0</v>
      </c>
      <c r="EG41" s="13">
        <f ca="1">'13年1-9支出明细'!CA36/9*12</f>
        <v>0</v>
      </c>
      <c r="EH41" s="43">
        <f t="shared" si="70"/>
        <v>0</v>
      </c>
      <c r="EI41" s="13">
        <f ca="1">'13年1-9支出明细'!CB36/9*12</f>
        <v>0</v>
      </c>
      <c r="EJ41" s="40"/>
      <c r="EK41" s="13">
        <f ca="1">'13年1-9支出明细'!CC36/9*12</f>
        <v>0</v>
      </c>
      <c r="EL41" s="43">
        <f t="shared" si="71"/>
        <v>0</v>
      </c>
      <c r="EM41" s="13">
        <f ca="1">'13年1-9支出明细'!CD36/9*12</f>
        <v>0</v>
      </c>
      <c r="EN41" s="45">
        <f t="shared" si="72"/>
        <v>0</v>
      </c>
    </row>
    <row r="42" spans="1:144">
      <c r="A42" s="18">
        <v>12106</v>
      </c>
      <c r="B42" s="3" t="s">
        <v>516</v>
      </c>
      <c r="C42" s="3" t="s">
        <v>331</v>
      </c>
      <c r="D42" s="12">
        <f t="shared" ref="D42:D61" si="87">E42+AG42+AZ42+BG42+DU42+DW42+DY42+EA42+EC42</f>
        <v>105413.83666666667</v>
      </c>
      <c r="E42" s="12">
        <f t="shared" ref="E42:E61" si="88">F42+H42+J42+L42+O42+AE42+Q42+S42+U42+W42+AC42</f>
        <v>104244</v>
      </c>
      <c r="F42" s="13">
        <v>0</v>
      </c>
      <c r="G42" s="40">
        <f t="shared" si="77"/>
        <v>0</v>
      </c>
      <c r="H42" s="13">
        <v>0</v>
      </c>
      <c r="I42" s="40">
        <f t="shared" si="12"/>
        <v>0</v>
      </c>
      <c r="J42" s="13">
        <v>0</v>
      </c>
      <c r="K42" s="40">
        <f t="shared" si="13"/>
        <v>0</v>
      </c>
      <c r="L42" s="13">
        <f ca="1">'13年1-9支出明细'!I37/9*12</f>
        <v>0</v>
      </c>
      <c r="M42" s="13">
        <v>78183</v>
      </c>
      <c r="N42" s="43">
        <f t="shared" si="14"/>
        <v>0</v>
      </c>
      <c r="O42" s="13">
        <f ca="1">'13年1-9支出明细'!K37/9*12</f>
        <v>41333.333333333328</v>
      </c>
      <c r="P42" s="43">
        <f t="shared" si="15"/>
        <v>1.5830318555874653E-4</v>
      </c>
      <c r="Q42" s="13">
        <f ca="1">'13年1-9支出明细'!L37/9*12</f>
        <v>0</v>
      </c>
      <c r="R42" s="43">
        <f t="shared" si="16"/>
        <v>0</v>
      </c>
      <c r="S42" s="13">
        <f ca="1">'13年1-9支出明细'!M37/9*12</f>
        <v>0</v>
      </c>
      <c r="T42" s="43">
        <f t="shared" si="17"/>
        <v>0</v>
      </c>
      <c r="U42" s="13">
        <f ca="1">'13年1-9支出明细'!N37/9*12</f>
        <v>0</v>
      </c>
      <c r="V42" s="43">
        <f t="shared" si="18"/>
        <v>0</v>
      </c>
      <c r="W42" s="13">
        <f ca="1">'13年1-9支出明细'!O37/9*12</f>
        <v>0</v>
      </c>
      <c r="X42" s="43">
        <f t="shared" si="19"/>
        <v>0</v>
      </c>
      <c r="Y42" s="13">
        <f ca="1">'13年1-9支出明细'!P37/9*12</f>
        <v>0</v>
      </c>
      <c r="Z42" s="43">
        <f t="shared" si="20"/>
        <v>0</v>
      </c>
      <c r="AA42" s="13">
        <f ca="1">'13年1-9支出明细'!Q37/9*12</f>
        <v>0</v>
      </c>
      <c r="AB42" s="43">
        <f t="shared" si="21"/>
        <v>0</v>
      </c>
      <c r="AC42" s="13">
        <f ca="1">'13年1-9支出明细'!R37/9*12</f>
        <v>0</v>
      </c>
      <c r="AD42" s="43">
        <f t="shared" si="22"/>
        <v>0</v>
      </c>
      <c r="AE42" s="13">
        <f ca="1">'13年1-9支出明细'!S37/9*12</f>
        <v>62910.666666666672</v>
      </c>
      <c r="AF42" s="43">
        <f t="shared" si="23"/>
        <v>1.2674643017791592E-2</v>
      </c>
      <c r="AG42" s="12">
        <f t="shared" si="85"/>
        <v>970.51666666666665</v>
      </c>
      <c r="AH42" s="43">
        <f t="shared" si="24"/>
        <v>9.2965978310431219E-6</v>
      </c>
      <c r="AI42" s="13">
        <f ca="1">'13年1-9支出明细'!U37/9*12</f>
        <v>0</v>
      </c>
      <c r="AJ42" s="43">
        <f t="shared" si="25"/>
        <v>0</v>
      </c>
      <c r="AK42" s="13">
        <f ca="1">'13年1-9支出明细'!V37/9*12</f>
        <v>0</v>
      </c>
      <c r="AL42" s="43">
        <f t="shared" si="26"/>
        <v>0</v>
      </c>
      <c r="AM42" s="13">
        <f ca="1">'13年1-9支出明细'!W37/9*12</f>
        <v>0</v>
      </c>
      <c r="AN42" s="43">
        <f t="shared" si="27"/>
        <v>0</v>
      </c>
      <c r="AO42" s="13">
        <f ca="1">'13年1-9支出明细'!X37/9*12</f>
        <v>22.666666666666664</v>
      </c>
      <c r="AP42" s="43">
        <f t="shared" si="28"/>
        <v>3.3346855810294365E-5</v>
      </c>
      <c r="AQ42" s="13">
        <f ca="1">'13年1-9支出明细'!Y37/9*12</f>
        <v>0</v>
      </c>
      <c r="AR42" s="43">
        <f t="shared" si="29"/>
        <v>0</v>
      </c>
      <c r="AS42" s="13">
        <f ca="1">'13年1-9支出明细'!Z37/9*12</f>
        <v>441.84000000000003</v>
      </c>
      <c r="AT42" s="13">
        <f ca="1">Sheet2!EP36+Sheet2!V36</f>
        <v>506.01</v>
      </c>
      <c r="AU42" s="43">
        <f t="shared" si="30"/>
        <v>4.9959599421694513E-6</v>
      </c>
      <c r="AV42" s="13">
        <f ca="1">'13年1-9支出明细'!AB37/9*12</f>
        <v>674.68</v>
      </c>
      <c r="AW42" s="43">
        <f t="shared" si="31"/>
        <v>1.4884699396199101E-4</v>
      </c>
      <c r="AX42" s="13">
        <f ca="1">'13年1-9支出明细'!AC37/9*12</f>
        <v>0</v>
      </c>
      <c r="AY42" s="43">
        <f t="shared" si="32"/>
        <v>0</v>
      </c>
      <c r="AZ42" s="12">
        <f t="shared" si="79"/>
        <v>0</v>
      </c>
      <c r="BA42" s="43">
        <f t="shared" si="33"/>
        <v>0</v>
      </c>
      <c r="BB42" s="13">
        <f ca="1">'13年1-9支出明细'!AE37/9*12</f>
        <v>0</v>
      </c>
      <c r="BC42" s="43">
        <f t="shared" si="34"/>
        <v>0</v>
      </c>
      <c r="BD42" s="13">
        <f ca="1">'13年1-9支出明细'!AF37/9*12</f>
        <v>0</v>
      </c>
      <c r="BE42" s="13">
        <f ca="1">Sheet2!BP36+Sheet2!ET36</f>
        <v>0</v>
      </c>
      <c r="BF42" s="43">
        <f t="shared" si="35"/>
        <v>0</v>
      </c>
      <c r="BG42" s="12">
        <f t="shared" si="78"/>
        <v>0</v>
      </c>
      <c r="BH42" s="43">
        <f t="shared" si="36"/>
        <v>0</v>
      </c>
      <c r="BI42" s="13">
        <f ca="1">'13年1-9支出明细'!AI37/9*12</f>
        <v>0</v>
      </c>
      <c r="BJ42" s="43">
        <f t="shared" si="37"/>
        <v>0</v>
      </c>
      <c r="BK42" s="13">
        <f ca="1">'13年1-9支出明细'!AJ37/9*12</f>
        <v>0</v>
      </c>
      <c r="BL42" s="43">
        <f t="shared" si="38"/>
        <v>0</v>
      </c>
      <c r="BM42" s="13">
        <f ca="1">'13年1-9支出明细'!AK37/9*12</f>
        <v>0</v>
      </c>
      <c r="BN42" s="43">
        <f t="shared" si="39"/>
        <v>0</v>
      </c>
      <c r="BO42" s="13">
        <f ca="1">'13年1-9支出明细'!AL37/9*12</f>
        <v>0</v>
      </c>
      <c r="BP42" s="43">
        <f t="shared" si="40"/>
        <v>0</v>
      </c>
      <c r="BQ42" s="13">
        <f ca="1">'13年1-9支出明细'!AM37/9*12</f>
        <v>0</v>
      </c>
      <c r="BR42" s="43">
        <f t="shared" si="41"/>
        <v>0</v>
      </c>
      <c r="BS42" s="13">
        <f ca="1">'13年1-9支出明细'!AN37/9*12</f>
        <v>0</v>
      </c>
      <c r="BT42" s="13">
        <f ca="1">Sheet2!DG36+Sheet2!AD36</f>
        <v>0</v>
      </c>
      <c r="BU42" s="43">
        <f t="shared" si="42"/>
        <v>0</v>
      </c>
      <c r="BV42" s="13">
        <f ca="1">'13年1-9支出明细'!AP37/9*12</f>
        <v>0</v>
      </c>
      <c r="BW42" s="43">
        <f t="shared" si="43"/>
        <v>0</v>
      </c>
      <c r="BX42" s="13">
        <f ca="1">'13年1-9支出明细'!AQ37/9*12</f>
        <v>0</v>
      </c>
      <c r="BY42" s="43">
        <f t="shared" si="44"/>
        <v>0</v>
      </c>
      <c r="BZ42" s="13">
        <f ca="1">'13年1-9支出明细'!AR37/9*12</f>
        <v>0</v>
      </c>
      <c r="CA42" s="13">
        <f ca="1">Sheet2!DK36+Sheet2!AH36</f>
        <v>0</v>
      </c>
      <c r="CB42" s="43">
        <f t="shared" si="45"/>
        <v>0</v>
      </c>
      <c r="CC42" s="13">
        <f ca="1">'13年1-9支出明细'!AT37/9*12</f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43">
        <f t="shared" si="47"/>
        <v>0</v>
      </c>
      <c r="CL42" s="13">
        <f ca="1">'13年1-9支出明细'!BB37/9*12</f>
        <v>0</v>
      </c>
      <c r="CM42" s="43">
        <f t="shared" si="48"/>
        <v>0</v>
      </c>
      <c r="CN42" s="13">
        <f ca="1">'13年1-9支出明细'!BC37/9*12</f>
        <v>0</v>
      </c>
      <c r="CO42" s="43">
        <f t="shared" si="49"/>
        <v>0</v>
      </c>
      <c r="CP42" s="13">
        <f ca="1">'13年1-9支出明细'!BD37/9*12</f>
        <v>0</v>
      </c>
      <c r="CQ42" s="43">
        <f t="shared" si="50"/>
        <v>0</v>
      </c>
      <c r="CR42" s="13">
        <f ca="1">'13年1-9支出明细'!BE37/9*12</f>
        <v>0</v>
      </c>
      <c r="CS42" s="13">
        <v>0</v>
      </c>
      <c r="CT42" s="43">
        <f t="shared" si="51"/>
        <v>0</v>
      </c>
      <c r="CU42" s="13">
        <f ca="1">'13年1-9支出明细'!BG37/9*12</f>
        <v>0</v>
      </c>
      <c r="CV42" s="43">
        <f t="shared" si="52"/>
        <v>0</v>
      </c>
      <c r="CW42" s="13">
        <f ca="1">'13年1-9支出明细'!BH37/9*12</f>
        <v>0</v>
      </c>
      <c r="CX42" s="43">
        <f t="shared" si="53"/>
        <v>0</v>
      </c>
      <c r="CY42" s="13">
        <f ca="1">'13年1-9支出明细'!BI37/9*12</f>
        <v>0</v>
      </c>
      <c r="CZ42" s="43">
        <f t="shared" si="54"/>
        <v>0</v>
      </c>
      <c r="DA42" s="13">
        <f ca="1">'13年1-9支出明细'!BJ37/9*12</f>
        <v>0</v>
      </c>
      <c r="DB42" s="43">
        <f t="shared" si="55"/>
        <v>0</v>
      </c>
      <c r="DC42" s="13">
        <f ca="1">'13年1-9支出明细'!BK37/9*12</f>
        <v>0</v>
      </c>
      <c r="DD42" s="43">
        <f t="shared" si="56"/>
        <v>0</v>
      </c>
      <c r="DE42" s="13">
        <f ca="1">'13年1-9支出明细'!BL37/9*12</f>
        <v>0</v>
      </c>
      <c r="DF42" s="43">
        <f t="shared" si="57"/>
        <v>0</v>
      </c>
      <c r="DG42" s="13">
        <f ca="1">'13年1-9支出明细'!BM37/9*12</f>
        <v>0</v>
      </c>
      <c r="DH42" s="43">
        <f t="shared" si="58"/>
        <v>0</v>
      </c>
      <c r="DI42" s="13">
        <f ca="1">'13年1-9支出明细'!BN37/9*12</f>
        <v>0</v>
      </c>
      <c r="DJ42" s="13">
        <f ca="1">Sheet2!EX36+Sheet2!BF36</f>
        <v>0</v>
      </c>
      <c r="DK42" s="43">
        <f t="shared" si="59"/>
        <v>0</v>
      </c>
      <c r="DL42" s="13">
        <f ca="1">'13年1-9支出明细'!BP37/9*12</f>
        <v>0</v>
      </c>
      <c r="DM42" s="43">
        <f t="shared" si="60"/>
        <v>0</v>
      </c>
      <c r="DN42" s="13">
        <f ca="1">'13年1-9支出明细'!BQ37/9*12</f>
        <v>0</v>
      </c>
      <c r="DO42" s="43">
        <f t="shared" si="61"/>
        <v>0</v>
      </c>
      <c r="DP42" s="13">
        <f ca="1">'13年1-9支出明细'!BR37/9*12</f>
        <v>0</v>
      </c>
      <c r="DQ42" s="13">
        <v>0</v>
      </c>
      <c r="DR42" s="43"/>
      <c r="DS42" s="13">
        <f ca="1">'13年1-9支出明细'!BT37/9*12</f>
        <v>0</v>
      </c>
      <c r="DT42" s="43">
        <f t="shared" si="63"/>
        <v>0</v>
      </c>
      <c r="DU42" s="12">
        <f ca="1">'13年1-9支出明细'!BU37/9*12</f>
        <v>199.32</v>
      </c>
      <c r="DV42" s="43">
        <f t="shared" si="64"/>
        <v>6.8890397165692825E-6</v>
      </c>
      <c r="DW42" s="12">
        <f ca="1">'13年1-9支出明细'!BV37/9*12</f>
        <v>0</v>
      </c>
      <c r="DX42" s="43">
        <f t="shared" si="65"/>
        <v>0</v>
      </c>
      <c r="DY42" s="12">
        <f ca="1">'13年1-9支出明细'!BW37/9*12</f>
        <v>0</v>
      </c>
      <c r="DZ42" s="43">
        <f t="shared" si="66"/>
        <v>0</v>
      </c>
      <c r="EA42" s="12">
        <f ca="1">'13年1-9支出明细'!BX37/9*12</f>
        <v>0</v>
      </c>
      <c r="EB42" s="43">
        <f t="shared" si="67"/>
        <v>0</v>
      </c>
      <c r="EC42" s="27">
        <f t="shared" si="86"/>
        <v>0</v>
      </c>
      <c r="ED42" s="43">
        <f t="shared" si="68"/>
        <v>0</v>
      </c>
      <c r="EE42" s="13">
        <f ca="1">'13年1-9支出明细'!BZ37/9*12</f>
        <v>0</v>
      </c>
      <c r="EF42" s="43">
        <f t="shared" si="69"/>
        <v>0</v>
      </c>
      <c r="EG42" s="13">
        <f ca="1">'13年1-9支出明细'!CA37/9*12</f>
        <v>0</v>
      </c>
      <c r="EH42" s="43">
        <f t="shared" si="70"/>
        <v>0</v>
      </c>
      <c r="EI42" s="13">
        <f ca="1">'13年1-9支出明细'!CB37/9*12</f>
        <v>0</v>
      </c>
      <c r="EJ42" s="40"/>
      <c r="EK42" s="13">
        <f ca="1">'13年1-9支出明细'!CC37/9*12</f>
        <v>0</v>
      </c>
      <c r="EL42" s="43">
        <f t="shared" si="71"/>
        <v>0</v>
      </c>
      <c r="EM42" s="13">
        <f ca="1">'13年1-9支出明细'!CD37/9*12</f>
        <v>0</v>
      </c>
      <c r="EN42" s="45">
        <f t="shared" si="72"/>
        <v>0</v>
      </c>
    </row>
    <row r="43" spans="1:144">
      <c r="A43" s="18">
        <v>122</v>
      </c>
      <c r="B43" s="3" t="s">
        <v>517</v>
      </c>
      <c r="C43" s="3" t="s">
        <v>332</v>
      </c>
      <c r="D43" s="12">
        <f t="shared" si="87"/>
        <v>6583010.9033333333</v>
      </c>
      <c r="E43" s="12">
        <f t="shared" si="88"/>
        <v>5833978.4000000004</v>
      </c>
      <c r="F43" s="13">
        <v>2289912</v>
      </c>
      <c r="G43" s="40">
        <f t="shared" si="77"/>
        <v>3.352719531920112E-2</v>
      </c>
      <c r="H43" s="13">
        <v>1821698</v>
      </c>
      <c r="I43" s="40">
        <f t="shared" si="12"/>
        <v>4.9069309040770857E-2</v>
      </c>
      <c r="J43" s="13">
        <v>1030460.4</v>
      </c>
      <c r="K43" s="40">
        <f t="shared" si="13"/>
        <v>3.3527195319201127E-2</v>
      </c>
      <c r="L43" s="13">
        <f ca="1">'13年1-9支出明细'!I38/9*12</f>
        <v>485946.66666666663</v>
      </c>
      <c r="M43" s="13">
        <v>136696</v>
      </c>
      <c r="N43" s="43">
        <f t="shared" si="14"/>
        <v>7.2790311934227872E-2</v>
      </c>
      <c r="O43" s="13">
        <f ca="1">'13年1-9支出明细'!K38/9*12</f>
        <v>54677.333333333328</v>
      </c>
      <c r="P43" s="43">
        <f t="shared" si="15"/>
        <v>9.8859089994127736E-3</v>
      </c>
      <c r="Q43" s="13">
        <f ca="1">'13年1-9支出明细'!L38/9*12</f>
        <v>0</v>
      </c>
      <c r="R43" s="43">
        <f t="shared" si="16"/>
        <v>0</v>
      </c>
      <c r="S43" s="13">
        <f ca="1">'13年1-9支出明细'!M38/9*12</f>
        <v>0</v>
      </c>
      <c r="T43" s="43">
        <f t="shared" si="17"/>
        <v>0</v>
      </c>
      <c r="U43" s="13">
        <f ca="1">'13年1-9支出明细'!N38/9*12</f>
        <v>0</v>
      </c>
      <c r="V43" s="43">
        <f t="shared" si="18"/>
        <v>0</v>
      </c>
      <c r="W43" s="13">
        <f ca="1">'13年1-9支出明细'!O38/9*12</f>
        <v>1600</v>
      </c>
      <c r="X43" s="43">
        <f t="shared" si="19"/>
        <v>2.768562055011328E-3</v>
      </c>
      <c r="Y43" s="13">
        <f ca="1">'13年1-9支出明细'!P38/9*12</f>
        <v>1600</v>
      </c>
      <c r="Z43" s="43">
        <f t="shared" si="20"/>
        <v>0.27039206849932401</v>
      </c>
      <c r="AA43" s="13">
        <f ca="1">'13年1-9支出明细'!Q38/9*12</f>
        <v>0</v>
      </c>
      <c r="AB43" s="43">
        <f t="shared" si="21"/>
        <v>0</v>
      </c>
      <c r="AC43" s="13">
        <f ca="1">'13年1-9支出明细'!R38/9*12</f>
        <v>0</v>
      </c>
      <c r="AD43" s="43">
        <f t="shared" si="22"/>
        <v>0</v>
      </c>
      <c r="AE43" s="13">
        <f ca="1">'13年1-9支出明细'!S38/9*12</f>
        <v>149684</v>
      </c>
      <c r="AF43" s="43">
        <f t="shared" si="23"/>
        <v>3.0156909249228266E-2</v>
      </c>
      <c r="AG43" s="12">
        <f t="shared" si="85"/>
        <v>162820.16999999998</v>
      </c>
      <c r="AH43" s="43">
        <f t="shared" si="24"/>
        <v>1.5596575424829443E-3</v>
      </c>
      <c r="AI43" s="13">
        <f ca="1">'13年1-9支出明细'!U38/9*12</f>
        <v>0</v>
      </c>
      <c r="AJ43" s="43">
        <f t="shared" si="25"/>
        <v>0</v>
      </c>
      <c r="AK43" s="13">
        <f ca="1">'13年1-9支出明细'!V38/9*12</f>
        <v>15757.079999999998</v>
      </c>
      <c r="AL43" s="43">
        <f t="shared" si="26"/>
        <v>0.16165086790594607</v>
      </c>
      <c r="AM43" s="13">
        <f ca="1">'13年1-9支出明细'!W38/9*12</f>
        <v>0</v>
      </c>
      <c r="AN43" s="43">
        <f t="shared" si="27"/>
        <v>0</v>
      </c>
      <c r="AO43" s="13">
        <f ca="1">'13年1-9支出明细'!X38/9*12</f>
        <v>2072</v>
      </c>
      <c r="AP43" s="43">
        <f t="shared" si="28"/>
        <v>3.0482949370116146E-3</v>
      </c>
      <c r="AQ43" s="13">
        <f ca="1">'13年1-9支出明细'!Y38/9*12</f>
        <v>9122.52</v>
      </c>
      <c r="AR43" s="43">
        <f t="shared" si="29"/>
        <v>4.5127226890819497E-3</v>
      </c>
      <c r="AS43" s="13">
        <f ca="1">'13年1-9支出明细'!Z38/9*12</f>
        <v>81966.240000000005</v>
      </c>
      <c r="AT43" s="13">
        <f ca="1">Sheet2!EP37+Sheet2!V37</f>
        <v>53902.33</v>
      </c>
      <c r="AU43" s="43">
        <f t="shared" si="30"/>
        <v>9.2680620054826936E-4</v>
      </c>
      <c r="AV43" s="13">
        <f ca="1">'13年1-9支出明细'!AB38/9*12</f>
        <v>24369.773333333331</v>
      </c>
      <c r="AW43" s="43">
        <f t="shared" si="31"/>
        <v>5.3764266084688388E-3</v>
      </c>
      <c r="AX43" s="13">
        <f ca="1">'13年1-9支出明细'!AC38/9*12</f>
        <v>4324</v>
      </c>
      <c r="AY43" s="43">
        <f t="shared" si="32"/>
        <v>3.8549624522734439E-3</v>
      </c>
      <c r="AZ43" s="12">
        <f t="shared" si="79"/>
        <v>6226.2666666666664</v>
      </c>
      <c r="BA43" s="43">
        <f t="shared" si="33"/>
        <v>2.3280840298838199E-5</v>
      </c>
      <c r="BB43" s="13">
        <f ca="1">'13年1-9支出明细'!AE38/9*12</f>
        <v>6226.2666666666664</v>
      </c>
      <c r="BC43" s="43">
        <f t="shared" si="34"/>
        <v>2.6950005851657884E-5</v>
      </c>
      <c r="BD43" s="13">
        <f ca="1">'13年1-9支出明细'!AF38/9*12</f>
        <v>0</v>
      </c>
      <c r="BE43" s="13">
        <f ca="1">Sheet2!BP37+Sheet2!ET37</f>
        <v>0</v>
      </c>
      <c r="BF43" s="43">
        <f t="shared" si="35"/>
        <v>0</v>
      </c>
      <c r="BG43" s="12">
        <f t="shared" si="78"/>
        <v>159949.06666666665</v>
      </c>
      <c r="BH43" s="43">
        <f t="shared" si="36"/>
        <v>1.6481376900788355E-3</v>
      </c>
      <c r="BI43" s="13">
        <f ca="1">'13年1-9支出明细'!AI38/9*12</f>
        <v>1864</v>
      </c>
      <c r="BJ43" s="43">
        <f t="shared" si="37"/>
        <v>9.7737154170922575E-4</v>
      </c>
      <c r="BK43" s="13">
        <f ca="1">'13年1-9支出明细'!AJ38/9*12</f>
        <v>0</v>
      </c>
      <c r="BL43" s="43">
        <f t="shared" si="38"/>
        <v>0</v>
      </c>
      <c r="BM43" s="13">
        <f ca="1">'13年1-9支出明细'!AK38/9*12</f>
        <v>0</v>
      </c>
      <c r="BN43" s="43">
        <f t="shared" si="39"/>
        <v>0</v>
      </c>
      <c r="BO43" s="13">
        <f ca="1">'13年1-9支出明细'!AL38/9*12</f>
        <v>0</v>
      </c>
      <c r="BP43" s="43">
        <f t="shared" si="40"/>
        <v>0</v>
      </c>
      <c r="BQ43" s="13">
        <f ca="1">'13年1-9支出明细'!AM38/9*12</f>
        <v>0</v>
      </c>
      <c r="BR43" s="43">
        <f t="shared" si="41"/>
        <v>0</v>
      </c>
      <c r="BS43" s="13">
        <f ca="1">'13年1-9支出明细'!AN38/9*12</f>
        <v>0</v>
      </c>
      <c r="BT43" s="13">
        <f ca="1">Sheet2!DG37+Sheet2!AD37</f>
        <v>0</v>
      </c>
      <c r="BU43" s="43">
        <f t="shared" si="42"/>
        <v>0</v>
      </c>
      <c r="BV43" s="13">
        <f ca="1">'13年1-9支出明细'!AP38/9*12</f>
        <v>0</v>
      </c>
      <c r="BW43" s="43">
        <f t="shared" si="43"/>
        <v>0</v>
      </c>
      <c r="BX43" s="13">
        <f ca="1">'13年1-9支出明细'!AQ38/9*12</f>
        <v>0</v>
      </c>
      <c r="BY43" s="43">
        <f t="shared" si="44"/>
        <v>0</v>
      </c>
      <c r="BZ43" s="13">
        <f ca="1">'13年1-9支出明细'!AR38/9*12</f>
        <v>0</v>
      </c>
      <c r="CA43" s="13">
        <f ca="1">Sheet2!DK37+Sheet2!AH37</f>
        <v>0</v>
      </c>
      <c r="CB43" s="43">
        <f t="shared" si="45"/>
        <v>0</v>
      </c>
      <c r="CC43" s="13">
        <f ca="1">'13年1-9支出明细'!AT38/9*12</f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43">
        <f t="shared" si="47"/>
        <v>0</v>
      </c>
      <c r="CL43" s="13">
        <f ca="1">'13年1-9支出明细'!BB38/9*12</f>
        <v>31086.26666666667</v>
      </c>
      <c r="CM43" s="43">
        <f t="shared" si="48"/>
        <v>1.3741867644926558E-2</v>
      </c>
      <c r="CN43" s="13">
        <f ca="1">'13年1-9支出明细'!BC38/9*12</f>
        <v>0</v>
      </c>
      <c r="CO43" s="43">
        <f t="shared" si="49"/>
        <v>0</v>
      </c>
      <c r="CP43" s="13">
        <f ca="1">'13年1-9支出明细'!BD38/9*12</f>
        <v>0</v>
      </c>
      <c r="CQ43" s="43">
        <f t="shared" si="50"/>
        <v>0</v>
      </c>
      <c r="CR43" s="13">
        <f ca="1">'13年1-9支出明细'!BE38/9*12</f>
        <v>0</v>
      </c>
      <c r="CS43" s="13">
        <v>0</v>
      </c>
      <c r="CT43" s="43">
        <f t="shared" si="51"/>
        <v>0</v>
      </c>
      <c r="CU43" s="13">
        <f ca="1">'13年1-9支出明细'!BG38/9*12</f>
        <v>80000</v>
      </c>
      <c r="CV43" s="43">
        <f t="shared" si="52"/>
        <v>0.42357924461701374</v>
      </c>
      <c r="CW43" s="13">
        <f ca="1">'13年1-9支出明细'!BH38/9*12</f>
        <v>0</v>
      </c>
      <c r="CX43" s="43">
        <f t="shared" si="53"/>
        <v>0</v>
      </c>
      <c r="CY43" s="13">
        <f ca="1">'13年1-9支出明细'!BI38/9*12</f>
        <v>13920</v>
      </c>
      <c r="CZ43" s="43">
        <f t="shared" si="54"/>
        <v>1.1612367171037157E-2</v>
      </c>
      <c r="DA43" s="13">
        <f ca="1">'13年1-9支出明细'!BJ38/9*12</f>
        <v>0</v>
      </c>
      <c r="DB43" s="43">
        <f t="shared" si="55"/>
        <v>0</v>
      </c>
      <c r="DC43" s="13">
        <f ca="1">'13年1-9支出明细'!BK38/9*12</f>
        <v>4666.666666666667</v>
      </c>
      <c r="DD43" s="43">
        <f t="shared" si="56"/>
        <v>2.5429676155980406E-3</v>
      </c>
      <c r="DE43" s="13">
        <f ca="1">'13年1-9支出明细'!BL38/9*12</f>
        <v>0</v>
      </c>
      <c r="DF43" s="43">
        <f t="shared" si="57"/>
        <v>0</v>
      </c>
      <c r="DG43" s="13">
        <f ca="1">'13年1-9支出明细'!BM38/9*12</f>
        <v>0</v>
      </c>
      <c r="DH43" s="43">
        <f t="shared" si="58"/>
        <v>0</v>
      </c>
      <c r="DI43" s="13">
        <f ca="1">'13年1-9支出明细'!BN38/9*12</f>
        <v>28412.133333333331</v>
      </c>
      <c r="DJ43" s="13">
        <f ca="1">Sheet2!EX37+Sheet2!BF37</f>
        <v>0</v>
      </c>
      <c r="DK43" s="43">
        <f t="shared" si="59"/>
        <v>2.1735011681659717E-2</v>
      </c>
      <c r="DL43" s="13">
        <f ca="1">'13年1-9支出明细'!BP38/9*12</f>
        <v>0</v>
      </c>
      <c r="DM43" s="43">
        <f t="shared" si="60"/>
        <v>0</v>
      </c>
      <c r="DN43" s="13">
        <f ca="1">'13年1-9支出明细'!BQ38/9*12</f>
        <v>0</v>
      </c>
      <c r="DO43" s="43">
        <f t="shared" si="61"/>
        <v>0</v>
      </c>
      <c r="DP43" s="13">
        <f ca="1">'13年1-9支出明细'!BR38/9*12</f>
        <v>0</v>
      </c>
      <c r="DQ43" s="13">
        <v>0</v>
      </c>
      <c r="DR43" s="43"/>
      <c r="DS43" s="13">
        <f ca="1">'13年1-9支出明细'!BT38/9*12</f>
        <v>0</v>
      </c>
      <c r="DT43" s="43">
        <f t="shared" si="63"/>
        <v>0</v>
      </c>
      <c r="DU43" s="12">
        <f ca="1">'13年1-9支出明细'!BU38/9*12</f>
        <v>383012.6</v>
      </c>
      <c r="DV43" s="43">
        <f t="shared" si="64"/>
        <v>1.3237954110708728E-2</v>
      </c>
      <c r="DW43" s="12">
        <f ca="1">'13年1-9支出明细'!BV38/9*12</f>
        <v>0</v>
      </c>
      <c r="DX43" s="43">
        <f t="shared" si="65"/>
        <v>0</v>
      </c>
      <c r="DY43" s="12">
        <f ca="1">'13年1-9支出明细'!BW38/9*12</f>
        <v>0</v>
      </c>
      <c r="DZ43" s="43">
        <f t="shared" si="66"/>
        <v>0</v>
      </c>
      <c r="EA43" s="12">
        <f ca="1">'13年1-9支出明细'!BX38/9*12</f>
        <v>32000</v>
      </c>
      <c r="EB43" s="43">
        <f t="shared" si="67"/>
        <v>3.211139322426964E-3</v>
      </c>
      <c r="EC43" s="27">
        <f t="shared" si="86"/>
        <v>5024.4000000000005</v>
      </c>
      <c r="ED43" s="43">
        <f t="shared" si="68"/>
        <v>3.0562150378951052E-3</v>
      </c>
      <c r="EE43" s="13">
        <f ca="1">'13年1-9支出明细'!BZ38/9*12</f>
        <v>0</v>
      </c>
      <c r="EF43" s="43">
        <f t="shared" si="69"/>
        <v>0</v>
      </c>
      <c r="EG43" s="13">
        <f ca="1">'13年1-9支出明细'!CA38/9*12</f>
        <v>0</v>
      </c>
      <c r="EH43" s="43">
        <f t="shared" si="70"/>
        <v>0</v>
      </c>
      <c r="EI43" s="13">
        <f ca="1">'13年1-9支出明细'!CB38/9*12</f>
        <v>0</v>
      </c>
      <c r="EJ43" s="40"/>
      <c r="EK43" s="13">
        <f ca="1">'13年1-9支出明细'!CC38/9*12</f>
        <v>0</v>
      </c>
      <c r="EL43" s="43">
        <f t="shared" si="71"/>
        <v>0</v>
      </c>
      <c r="EM43" s="13">
        <f ca="1">'13年1-9支出明细'!CD38/9*12</f>
        <v>5024.4000000000005</v>
      </c>
      <c r="EN43" s="45">
        <f t="shared" si="72"/>
        <v>2.4280907737254331E-2</v>
      </c>
    </row>
    <row r="44" spans="1:144">
      <c r="A44" s="18">
        <v>123</v>
      </c>
      <c r="B44" s="3" t="s">
        <v>518</v>
      </c>
      <c r="C44" s="3" t="s">
        <v>333</v>
      </c>
      <c r="D44" s="12">
        <f t="shared" si="87"/>
        <v>471035.52666666667</v>
      </c>
      <c r="E44" s="12">
        <f t="shared" si="88"/>
        <v>468335.6</v>
      </c>
      <c r="F44" s="13">
        <v>241488</v>
      </c>
      <c r="G44" s="40">
        <f t="shared" si="77"/>
        <v>3.5356884208839643E-3</v>
      </c>
      <c r="H44" s="13">
        <v>118178</v>
      </c>
      <c r="I44" s="40">
        <f t="shared" si="12"/>
        <v>3.1832459627337893E-3</v>
      </c>
      <c r="J44" s="13">
        <v>108669.6</v>
      </c>
      <c r="K44" s="40">
        <f t="shared" si="13"/>
        <v>3.5356884208839648E-3</v>
      </c>
      <c r="L44" s="13">
        <f ca="1">'13年1-9支出明细'!I39/9*12</f>
        <v>0</v>
      </c>
      <c r="M44" s="13">
        <v>0</v>
      </c>
      <c r="N44" s="43">
        <f t="shared" si="14"/>
        <v>0</v>
      </c>
      <c r="O44" s="13">
        <f ca="1">'13年1-9支出明细'!K39/9*12</f>
        <v>0</v>
      </c>
      <c r="P44" s="43">
        <f t="shared" si="15"/>
        <v>7.0736847021766905E-4</v>
      </c>
      <c r="Q44" s="13">
        <f ca="1">'13年1-9支出明细'!L39/9*12</f>
        <v>0</v>
      </c>
      <c r="R44" s="43">
        <f t="shared" si="16"/>
        <v>0</v>
      </c>
      <c r="S44" s="13">
        <f ca="1">'13年1-9支出明细'!M39/9*12</f>
        <v>0</v>
      </c>
      <c r="T44" s="43">
        <f t="shared" si="17"/>
        <v>0</v>
      </c>
      <c r="U44" s="13">
        <f ca="1">'13年1-9支出明细'!N39/9*12</f>
        <v>0</v>
      </c>
      <c r="V44" s="43">
        <f t="shared" si="18"/>
        <v>0</v>
      </c>
      <c r="W44" s="13">
        <f ca="1">'13年1-9支出明细'!O39/9*12</f>
        <v>0</v>
      </c>
      <c r="X44" s="43">
        <f t="shared" si="19"/>
        <v>0</v>
      </c>
      <c r="Y44" s="13">
        <f ca="1">'13年1-9支出明细'!P39/9*12</f>
        <v>0</v>
      </c>
      <c r="Z44" s="43">
        <f t="shared" si="20"/>
        <v>0</v>
      </c>
      <c r="AA44" s="13">
        <f ca="1">'13年1-9支出明细'!Q39/9*12</f>
        <v>0</v>
      </c>
      <c r="AB44" s="43">
        <f t="shared" si="21"/>
        <v>0</v>
      </c>
      <c r="AC44" s="13">
        <f ca="1">'13年1-9支出明细'!R39/9*12</f>
        <v>0</v>
      </c>
      <c r="AD44" s="43">
        <f t="shared" si="22"/>
        <v>0</v>
      </c>
      <c r="AE44" s="13">
        <f ca="1">'13年1-9支出明细'!S39/9*12</f>
        <v>0</v>
      </c>
      <c r="AF44" s="43">
        <f t="shared" si="23"/>
        <v>0</v>
      </c>
      <c r="AG44" s="12">
        <f t="shared" si="85"/>
        <v>2322.34</v>
      </c>
      <c r="AH44" s="43">
        <f t="shared" si="24"/>
        <v>2.2245739561688465E-5</v>
      </c>
      <c r="AI44" s="13">
        <f ca="1">'13年1-9支出明细'!U39/9*12</f>
        <v>0</v>
      </c>
      <c r="AJ44" s="43">
        <f t="shared" si="25"/>
        <v>0</v>
      </c>
      <c r="AK44" s="13">
        <f ca="1">'13年1-9支出明细'!V39/9*12</f>
        <v>0</v>
      </c>
      <c r="AL44" s="43">
        <f t="shared" si="26"/>
        <v>0</v>
      </c>
      <c r="AM44" s="13">
        <f ca="1">'13年1-9支出明细'!W39/9*12</f>
        <v>0</v>
      </c>
      <c r="AN44" s="43">
        <f t="shared" si="27"/>
        <v>0</v>
      </c>
      <c r="AO44" s="13">
        <f ca="1">'13年1-9支出明细'!X39/9*12</f>
        <v>417.73333333333335</v>
      </c>
      <c r="AP44" s="43">
        <f t="shared" si="28"/>
        <v>6.1456293678618977E-4</v>
      </c>
      <c r="AQ44" s="13">
        <f ca="1">'13年1-9支出明细'!Y39/9*12</f>
        <v>309.33333333333337</v>
      </c>
      <c r="AR44" s="43">
        <f t="shared" si="29"/>
        <v>1.5302082668195666E-4</v>
      </c>
      <c r="AS44" s="13">
        <f ca="1">'13年1-9支出明细'!Z39/9*12</f>
        <v>316.13333333333333</v>
      </c>
      <c r="AT44" s="13">
        <f ca="1">Sheet2!EP38+Sheet2!V38</f>
        <v>1279.1400000000001</v>
      </c>
      <c r="AU44" s="43">
        <f t="shared" si="30"/>
        <v>3.5745733064408739E-6</v>
      </c>
      <c r="AV44" s="13">
        <f ca="1">'13年1-9支出明细'!AB39/9*12</f>
        <v>1705.52</v>
      </c>
      <c r="AW44" s="43">
        <f t="shared" si="31"/>
        <v>3.7626952798668246E-4</v>
      </c>
      <c r="AX44" s="13">
        <f ca="1">'13年1-9支出明细'!AC39/9*12</f>
        <v>0</v>
      </c>
      <c r="AY44" s="43">
        <f t="shared" si="32"/>
        <v>0</v>
      </c>
      <c r="AZ44" s="12">
        <f t="shared" si="79"/>
        <v>0</v>
      </c>
      <c r="BA44" s="43">
        <f t="shared" si="33"/>
        <v>0</v>
      </c>
      <c r="BB44" s="13">
        <f ca="1">'13年1-9支出明细'!AE39/9*12</f>
        <v>0</v>
      </c>
      <c r="BC44" s="43">
        <f t="shared" si="34"/>
        <v>0</v>
      </c>
      <c r="BD44" s="13">
        <f ca="1">'13年1-9支出明细'!AF39/9*12</f>
        <v>0</v>
      </c>
      <c r="BE44" s="13">
        <f ca="1">Sheet2!BP38+Sheet2!ET38</f>
        <v>0</v>
      </c>
      <c r="BF44" s="43">
        <f t="shared" si="35"/>
        <v>0</v>
      </c>
      <c r="BG44" s="12">
        <f t="shared" si="78"/>
        <v>36.666666666666664</v>
      </c>
      <c r="BH44" s="43">
        <f t="shared" si="36"/>
        <v>3.7781849286329467E-7</v>
      </c>
      <c r="BI44" s="13">
        <f ca="1">'13年1-9支出明细'!AI39/9*12</f>
        <v>0</v>
      </c>
      <c r="BJ44" s="43">
        <f t="shared" si="37"/>
        <v>0</v>
      </c>
      <c r="BK44" s="13">
        <f ca="1">'13年1-9支出明细'!AJ39/9*12</f>
        <v>0</v>
      </c>
      <c r="BL44" s="43">
        <f t="shared" si="38"/>
        <v>0</v>
      </c>
      <c r="BM44" s="13">
        <f ca="1">'13年1-9支出明细'!AK39/9*12</f>
        <v>0</v>
      </c>
      <c r="BN44" s="43">
        <f t="shared" si="39"/>
        <v>0</v>
      </c>
      <c r="BO44" s="13">
        <f ca="1">'13年1-9支出明细'!AL39/9*12</f>
        <v>0</v>
      </c>
      <c r="BP44" s="43">
        <f t="shared" si="40"/>
        <v>0</v>
      </c>
      <c r="BQ44" s="13">
        <f ca="1">'13年1-9支出明细'!AM39/9*12</f>
        <v>0</v>
      </c>
      <c r="BR44" s="43">
        <f t="shared" si="41"/>
        <v>0</v>
      </c>
      <c r="BS44" s="13">
        <f ca="1">'13年1-9支出明细'!AN39/9*12</f>
        <v>0</v>
      </c>
      <c r="BT44" s="13">
        <f ca="1">Sheet2!DG38+Sheet2!AD38</f>
        <v>0</v>
      </c>
      <c r="BU44" s="43">
        <f t="shared" si="42"/>
        <v>0</v>
      </c>
      <c r="BV44" s="13">
        <f ca="1">'13年1-9支出明细'!AP39/9*12</f>
        <v>0</v>
      </c>
      <c r="BW44" s="43">
        <f t="shared" si="43"/>
        <v>0</v>
      </c>
      <c r="BX44" s="13">
        <f ca="1">'13年1-9支出明细'!AQ39/9*12</f>
        <v>0</v>
      </c>
      <c r="BY44" s="43">
        <f t="shared" si="44"/>
        <v>0</v>
      </c>
      <c r="BZ44" s="13">
        <f ca="1">'13年1-9支出明细'!AR39/9*12</f>
        <v>0</v>
      </c>
      <c r="CA44" s="13">
        <f ca="1">Sheet2!DK38+Sheet2!AH38</f>
        <v>0</v>
      </c>
      <c r="CB44" s="43">
        <f t="shared" si="45"/>
        <v>0</v>
      </c>
      <c r="CC44" s="13">
        <f ca="1">'13年1-9支出明细'!AT39/9*12</f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43">
        <f t="shared" si="47"/>
        <v>0</v>
      </c>
      <c r="CL44" s="13">
        <f ca="1">'13年1-9支出明细'!BB39/9*12</f>
        <v>0</v>
      </c>
      <c r="CM44" s="43">
        <f t="shared" si="48"/>
        <v>0</v>
      </c>
      <c r="CN44" s="13">
        <f ca="1">'13年1-9支出明细'!BC39/9*12</f>
        <v>0</v>
      </c>
      <c r="CO44" s="43">
        <f t="shared" si="49"/>
        <v>0</v>
      </c>
      <c r="CP44" s="13">
        <f ca="1">'13年1-9支出明细'!BD39/9*12</f>
        <v>0</v>
      </c>
      <c r="CQ44" s="43">
        <f t="shared" si="50"/>
        <v>0</v>
      </c>
      <c r="CR44" s="13">
        <f ca="1">'13年1-9支出明细'!BE39/9*12</f>
        <v>0</v>
      </c>
      <c r="CS44" s="13">
        <v>0</v>
      </c>
      <c r="CT44" s="43">
        <f t="shared" si="51"/>
        <v>0</v>
      </c>
      <c r="CU44" s="13">
        <f ca="1">'13年1-9支出明细'!BG39/9*12</f>
        <v>0</v>
      </c>
      <c r="CV44" s="43">
        <f t="shared" si="52"/>
        <v>0</v>
      </c>
      <c r="CW44" s="13">
        <f ca="1">'13年1-9支出明细'!BH39/9*12</f>
        <v>0</v>
      </c>
      <c r="CX44" s="43">
        <f t="shared" si="53"/>
        <v>0</v>
      </c>
      <c r="CY44" s="13">
        <f ca="1">'13年1-9支出明细'!BI39/9*12</f>
        <v>0</v>
      </c>
      <c r="CZ44" s="43">
        <f t="shared" si="54"/>
        <v>0</v>
      </c>
      <c r="DA44" s="13">
        <f ca="1">'13年1-9支出明细'!BJ39/9*12</f>
        <v>0</v>
      </c>
      <c r="DB44" s="43">
        <f t="shared" si="55"/>
        <v>0</v>
      </c>
      <c r="DC44" s="13">
        <f ca="1">'13年1-9支出明细'!BK39/9*12</f>
        <v>0</v>
      </c>
      <c r="DD44" s="43">
        <f t="shared" si="56"/>
        <v>0</v>
      </c>
      <c r="DE44" s="13">
        <f ca="1">'13年1-9支出明细'!BL39/9*12</f>
        <v>0</v>
      </c>
      <c r="DF44" s="43">
        <f t="shared" si="57"/>
        <v>0</v>
      </c>
      <c r="DG44" s="13">
        <f ca="1">'13年1-9支出明细'!BM39/9*12</f>
        <v>0</v>
      </c>
      <c r="DH44" s="43">
        <f t="shared" si="58"/>
        <v>0</v>
      </c>
      <c r="DI44" s="13">
        <f ca="1">'13年1-9支出明细'!BN39/9*12</f>
        <v>36.666666666666664</v>
      </c>
      <c r="DJ44" s="13">
        <f ca="1">Sheet2!EX38+Sheet2!BF38</f>
        <v>0</v>
      </c>
      <c r="DK44" s="43">
        <f t="shared" si="59"/>
        <v>2.8049651146488693E-5</v>
      </c>
      <c r="DL44" s="13">
        <f ca="1">'13年1-9支出明细'!BP39/9*12</f>
        <v>0</v>
      </c>
      <c r="DM44" s="43">
        <f t="shared" si="60"/>
        <v>0</v>
      </c>
      <c r="DN44" s="13">
        <f ca="1">'13年1-9支出明细'!BQ39/9*12</f>
        <v>0</v>
      </c>
      <c r="DO44" s="43">
        <f t="shared" si="61"/>
        <v>0</v>
      </c>
      <c r="DP44" s="13">
        <f ca="1">'13年1-9支出明细'!BR39/9*12</f>
        <v>0</v>
      </c>
      <c r="DQ44" s="13">
        <v>0</v>
      </c>
      <c r="DR44" s="43"/>
      <c r="DS44" s="13">
        <f ca="1">'13年1-9支出明细'!BT39/9*12</f>
        <v>0</v>
      </c>
      <c r="DT44" s="43">
        <f t="shared" si="63"/>
        <v>0</v>
      </c>
      <c r="DU44" s="12">
        <f ca="1">'13年1-9支出明细'!BU39/9*12</f>
        <v>340.92</v>
      </c>
      <c r="DV44" s="43">
        <f t="shared" si="64"/>
        <v>1.178311970787076E-5</v>
      </c>
      <c r="DW44" s="12">
        <f ca="1">'13年1-9支出明细'!BV39/9*12</f>
        <v>0</v>
      </c>
      <c r="DX44" s="43">
        <f t="shared" si="65"/>
        <v>0</v>
      </c>
      <c r="DY44" s="12">
        <f ca="1">'13年1-9支出明细'!BW39/9*12</f>
        <v>0</v>
      </c>
      <c r="DZ44" s="43">
        <f t="shared" si="66"/>
        <v>0</v>
      </c>
      <c r="EA44" s="12">
        <f ca="1">'13年1-9支出明细'!BX39/9*12</f>
        <v>0</v>
      </c>
      <c r="EB44" s="43">
        <f t="shared" si="67"/>
        <v>0</v>
      </c>
      <c r="EC44" s="27">
        <f t="shared" si="86"/>
        <v>0</v>
      </c>
      <c r="ED44" s="43">
        <f t="shared" si="68"/>
        <v>0</v>
      </c>
      <c r="EE44" s="13">
        <f ca="1">'13年1-9支出明细'!BZ39/9*12</f>
        <v>0</v>
      </c>
      <c r="EF44" s="43">
        <f t="shared" si="69"/>
        <v>0</v>
      </c>
      <c r="EG44" s="13">
        <f ca="1">'13年1-9支出明细'!CA39/9*12</f>
        <v>0</v>
      </c>
      <c r="EH44" s="43">
        <f t="shared" si="70"/>
        <v>0</v>
      </c>
      <c r="EI44" s="13">
        <f ca="1">'13年1-9支出明细'!CB39/9*12</f>
        <v>0</v>
      </c>
      <c r="EJ44" s="40"/>
      <c r="EK44" s="13">
        <f ca="1">'13年1-9支出明细'!CC39/9*12</f>
        <v>0</v>
      </c>
      <c r="EL44" s="43">
        <f t="shared" si="71"/>
        <v>0</v>
      </c>
      <c r="EM44" s="13">
        <f ca="1">'13年1-9支出明细'!CD39/9*12</f>
        <v>0</v>
      </c>
      <c r="EN44" s="45">
        <f t="shared" si="72"/>
        <v>0</v>
      </c>
    </row>
    <row r="45" spans="1:144">
      <c r="A45" s="18">
        <v>124</v>
      </c>
      <c r="B45" s="3" t="s">
        <v>519</v>
      </c>
      <c r="C45" s="3" t="s">
        <v>334</v>
      </c>
      <c r="D45" s="12">
        <f t="shared" si="87"/>
        <v>18513181.406666663</v>
      </c>
      <c r="E45" s="12">
        <f t="shared" si="88"/>
        <v>4436658.2666666657</v>
      </c>
      <c r="F45" s="13">
        <v>1276608</v>
      </c>
      <c r="G45" s="40">
        <f t="shared" si="77"/>
        <v>1.8691148726263151E-2</v>
      </c>
      <c r="H45" s="13">
        <v>2373790</v>
      </c>
      <c r="I45" s="40">
        <f t="shared" si="12"/>
        <v>6.3940474825076088E-2</v>
      </c>
      <c r="J45" s="13">
        <v>574473.6</v>
      </c>
      <c r="K45" s="40">
        <f t="shared" si="13"/>
        <v>1.8691148726263151E-2</v>
      </c>
      <c r="L45" s="13">
        <f ca="1">'13年1-9支出明细'!I40/9*12</f>
        <v>58453.333333333336</v>
      </c>
      <c r="M45" s="13">
        <v>115000</v>
      </c>
      <c r="N45" s="43">
        <f t="shared" si="14"/>
        <v>8.755768191836006E-3</v>
      </c>
      <c r="O45" s="13">
        <f ca="1">'13年1-9支出明细'!K40/9*12</f>
        <v>153333.33333333331</v>
      </c>
      <c r="P45" s="43">
        <f t="shared" si="15"/>
        <v>2.7801811262875849E-2</v>
      </c>
      <c r="Q45" s="13">
        <f ca="1">'13年1-9支出明细'!L40/9*12</f>
        <v>0</v>
      </c>
      <c r="R45" s="43">
        <f t="shared" si="16"/>
        <v>0</v>
      </c>
      <c r="S45" s="13">
        <f ca="1">'13年1-9支出明细'!M40/9*12</f>
        <v>0</v>
      </c>
      <c r="T45" s="43">
        <f t="shared" si="17"/>
        <v>0</v>
      </c>
      <c r="U45" s="13">
        <f ca="1">'13年1-9支出明细'!N40/9*12</f>
        <v>0</v>
      </c>
      <c r="V45" s="43">
        <f t="shared" si="18"/>
        <v>0</v>
      </c>
      <c r="W45" s="13">
        <f ca="1">'13年1-9支出明细'!O40/9*12</f>
        <v>0</v>
      </c>
      <c r="X45" s="43">
        <f t="shared" si="19"/>
        <v>0</v>
      </c>
      <c r="Y45" s="13">
        <f ca="1">'13年1-9支出明细'!P40/9*12</f>
        <v>0</v>
      </c>
      <c r="Z45" s="43">
        <f t="shared" si="20"/>
        <v>0</v>
      </c>
      <c r="AA45" s="13">
        <f ca="1">'13年1-9支出明细'!Q40/9*12</f>
        <v>0</v>
      </c>
      <c r="AB45" s="43">
        <f t="shared" si="21"/>
        <v>0</v>
      </c>
      <c r="AC45" s="13">
        <f ca="1">'13年1-9支出明细'!R40/9*12</f>
        <v>0</v>
      </c>
      <c r="AD45" s="43">
        <f t="shared" si="22"/>
        <v>0</v>
      </c>
      <c r="AE45" s="13">
        <f ca="1">'13年1-9支出明细'!S40/9*12</f>
        <v>0</v>
      </c>
      <c r="AF45" s="43">
        <f t="shared" si="23"/>
        <v>0</v>
      </c>
      <c r="AG45" s="12">
        <f t="shared" si="85"/>
        <v>12364765.353333334</v>
      </c>
      <c r="AH45" s="43">
        <f t="shared" si="24"/>
        <v>0.11844232532344195</v>
      </c>
      <c r="AI45" s="13">
        <f ca="1">'13年1-9支出明细'!U40/9*12</f>
        <v>0</v>
      </c>
      <c r="AJ45" s="43">
        <f t="shared" si="25"/>
        <v>0</v>
      </c>
      <c r="AK45" s="13">
        <f ca="1">'13年1-9支出明细'!V40/9*12</f>
        <v>40</v>
      </c>
      <c r="AL45" s="43">
        <f t="shared" si="26"/>
        <v>4.1035742131396448E-4</v>
      </c>
      <c r="AM45" s="13">
        <f ca="1">'13年1-9支出明细'!W40/9*12</f>
        <v>0</v>
      </c>
      <c r="AN45" s="43">
        <f t="shared" si="27"/>
        <v>0</v>
      </c>
      <c r="AO45" s="13">
        <f ca="1">'13年1-9支出明细'!X40/9*12</f>
        <v>13676.12</v>
      </c>
      <c r="AP45" s="43">
        <f t="shared" si="28"/>
        <v>2.0120100074306604E-2</v>
      </c>
      <c r="AQ45" s="13">
        <f ca="1">'13年1-9支出明细'!Y40/9*12</f>
        <v>144081.72</v>
      </c>
      <c r="AR45" s="43">
        <f t="shared" si="29"/>
        <v>7.1274258310856264E-2</v>
      </c>
      <c r="AS45" s="13">
        <f ca="1">'13年1-9支出明细'!Z40/9*12</f>
        <v>12181755.133333333</v>
      </c>
      <c r="AT45" s="13">
        <f ca="1">Sheet2!EP39+Sheet2!V39</f>
        <v>25212.38</v>
      </c>
      <c r="AU45" s="43">
        <f t="shared" si="30"/>
        <v>0.13774117479506248</v>
      </c>
      <c r="AV45" s="13">
        <f ca="1">'13年1-9支出明细'!AB40/9*12</f>
        <v>31566.959999999999</v>
      </c>
      <c r="AW45" s="43">
        <f t="shared" si="31"/>
        <v>6.9642602485895716E-3</v>
      </c>
      <c r="AX45" s="13">
        <f ca="1">'13年1-9支出明细'!AC40/9*12</f>
        <v>2053.3333333333335</v>
      </c>
      <c r="AY45" s="43">
        <f t="shared" si="32"/>
        <v>1.830601966235308E-3</v>
      </c>
      <c r="AZ45" s="12">
        <f t="shared" si="79"/>
        <v>11733.333333333334</v>
      </c>
      <c r="BA45" s="43">
        <f t="shared" si="33"/>
        <v>4.3872496012543887E-5</v>
      </c>
      <c r="BB45" s="13">
        <f ca="1">'13年1-9支出明细'!AE40/9*12</f>
        <v>11733.333333333334</v>
      </c>
      <c r="BC45" s="43">
        <f t="shared" si="34"/>
        <v>5.0786999484889693E-5</v>
      </c>
      <c r="BD45" s="13">
        <f ca="1">'13年1-9支出明细'!AF40/9*12</f>
        <v>0</v>
      </c>
      <c r="BE45" s="13">
        <f ca="1">Sheet2!BP39+Sheet2!ET39</f>
        <v>0</v>
      </c>
      <c r="BF45" s="43">
        <f t="shared" si="35"/>
        <v>0</v>
      </c>
      <c r="BG45" s="12">
        <f t="shared" si="78"/>
        <v>15427.066666666668</v>
      </c>
      <c r="BH45" s="43">
        <f t="shared" si="36"/>
        <v>1.5896266574458832E-4</v>
      </c>
      <c r="BI45" s="13">
        <f ca="1">'13年1-9支出明细'!AI40/9*12</f>
        <v>0</v>
      </c>
      <c r="BJ45" s="43">
        <f t="shared" si="37"/>
        <v>0</v>
      </c>
      <c r="BK45" s="13">
        <f ca="1">'13年1-9支出明细'!AJ40/9*12</f>
        <v>0</v>
      </c>
      <c r="BL45" s="43">
        <f t="shared" si="38"/>
        <v>0</v>
      </c>
      <c r="BM45" s="13">
        <f ca="1">'13年1-9支出明细'!AK40/9*12</f>
        <v>0</v>
      </c>
      <c r="BN45" s="43">
        <f t="shared" si="39"/>
        <v>0</v>
      </c>
      <c r="BO45" s="13">
        <f ca="1">'13年1-9支出明细'!AL40/9*12</f>
        <v>0</v>
      </c>
      <c r="BP45" s="43">
        <f t="shared" si="40"/>
        <v>0</v>
      </c>
      <c r="BQ45" s="13">
        <f ca="1">'13年1-9支出明细'!AM40/9*12</f>
        <v>0</v>
      </c>
      <c r="BR45" s="43">
        <f t="shared" si="41"/>
        <v>0</v>
      </c>
      <c r="BS45" s="13">
        <f ca="1">'13年1-9支出明细'!AN40/9*12</f>
        <v>0</v>
      </c>
      <c r="BT45" s="13">
        <f ca="1">Sheet2!DG39+Sheet2!AD39</f>
        <v>0</v>
      </c>
      <c r="BU45" s="43">
        <f t="shared" si="42"/>
        <v>0</v>
      </c>
      <c r="BV45" s="13">
        <f ca="1">'13年1-9支出明细'!AP40/9*12</f>
        <v>0</v>
      </c>
      <c r="BW45" s="43">
        <f t="shared" si="43"/>
        <v>0</v>
      </c>
      <c r="BX45" s="13">
        <f ca="1">'13年1-9支出明细'!AQ40/9*12</f>
        <v>0</v>
      </c>
      <c r="BY45" s="43">
        <f t="shared" si="44"/>
        <v>0</v>
      </c>
      <c r="BZ45" s="13">
        <f ca="1">'13年1-9支出明细'!AR40/9*12</f>
        <v>0</v>
      </c>
      <c r="CA45" s="13">
        <f ca="1">Sheet2!DK39+Sheet2!AH39</f>
        <v>0</v>
      </c>
      <c r="CB45" s="43">
        <f t="shared" si="45"/>
        <v>0</v>
      </c>
      <c r="CC45" s="13">
        <f ca="1">'13年1-9支出明细'!AT40/9*12</f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43">
        <f t="shared" si="47"/>
        <v>0</v>
      </c>
      <c r="CL45" s="13">
        <f ca="1">'13年1-9支出明细'!BB40/9*12</f>
        <v>9523.0666666666675</v>
      </c>
      <c r="CM45" s="43">
        <f t="shared" si="48"/>
        <v>4.2097278232342238E-3</v>
      </c>
      <c r="CN45" s="13">
        <f ca="1">'13年1-9支出明细'!BC40/9*12</f>
        <v>0</v>
      </c>
      <c r="CO45" s="43">
        <f t="shared" si="49"/>
        <v>0</v>
      </c>
      <c r="CP45" s="13">
        <f ca="1">'13年1-9支出明细'!BD40/9*12</f>
        <v>0</v>
      </c>
      <c r="CQ45" s="43">
        <f t="shared" si="50"/>
        <v>0</v>
      </c>
      <c r="CR45" s="13">
        <f ca="1">'13年1-9支出明细'!BE40/9*12</f>
        <v>0</v>
      </c>
      <c r="CS45" s="13">
        <v>0</v>
      </c>
      <c r="CT45" s="43">
        <f t="shared" si="51"/>
        <v>0</v>
      </c>
      <c r="CU45" s="13">
        <f ca="1">'13年1-9支出明细'!BG40/9*12</f>
        <v>0</v>
      </c>
      <c r="CV45" s="43">
        <f t="shared" si="52"/>
        <v>0</v>
      </c>
      <c r="CW45" s="13">
        <f ca="1">'13年1-9支出明细'!BH40/9*12</f>
        <v>0</v>
      </c>
      <c r="CX45" s="43">
        <f t="shared" si="53"/>
        <v>0</v>
      </c>
      <c r="CY45" s="13">
        <f ca="1">'13年1-9支出明细'!BI40/9*12</f>
        <v>5904</v>
      </c>
      <c r="CZ45" s="43">
        <f t="shared" si="54"/>
        <v>4.9252453863364489E-3</v>
      </c>
      <c r="DA45" s="13">
        <f ca="1">'13年1-9支出明细'!BJ40/9*12</f>
        <v>0</v>
      </c>
      <c r="DB45" s="43">
        <f t="shared" si="55"/>
        <v>0</v>
      </c>
      <c r="DC45" s="13">
        <f ca="1">'13年1-9支出明细'!BK40/9*12</f>
        <v>0</v>
      </c>
      <c r="DD45" s="43">
        <f t="shared" si="56"/>
        <v>0</v>
      </c>
      <c r="DE45" s="13">
        <f ca="1">'13年1-9支出明细'!BL40/9*12</f>
        <v>0</v>
      </c>
      <c r="DF45" s="43">
        <f t="shared" si="57"/>
        <v>0</v>
      </c>
      <c r="DG45" s="13">
        <f ca="1">'13年1-9支出明细'!BM40/9*12</f>
        <v>0</v>
      </c>
      <c r="DH45" s="43">
        <f t="shared" si="58"/>
        <v>0</v>
      </c>
      <c r="DI45" s="13">
        <f ca="1">'13年1-9支出明细'!BN40/9*12</f>
        <v>0</v>
      </c>
      <c r="DJ45" s="13">
        <f ca="1">Sheet2!EX39+Sheet2!BF39</f>
        <v>0</v>
      </c>
      <c r="DK45" s="43">
        <f t="shared" si="59"/>
        <v>0</v>
      </c>
      <c r="DL45" s="13">
        <f ca="1">'13年1-9支出明细'!BP40/9*12</f>
        <v>0</v>
      </c>
      <c r="DM45" s="43">
        <f t="shared" si="60"/>
        <v>0</v>
      </c>
      <c r="DN45" s="13">
        <f ca="1">'13年1-9支出明细'!BQ40/9*12</f>
        <v>0</v>
      </c>
      <c r="DO45" s="43">
        <f t="shared" si="61"/>
        <v>0</v>
      </c>
      <c r="DP45" s="13">
        <f ca="1">'13年1-9支出明细'!BR40/9*12</f>
        <v>0</v>
      </c>
      <c r="DQ45" s="13">
        <v>0</v>
      </c>
      <c r="DR45" s="43"/>
      <c r="DS45" s="13">
        <f ca="1">'13年1-9支出明细'!BT40/9*12</f>
        <v>0</v>
      </c>
      <c r="DT45" s="43">
        <f t="shared" si="63"/>
        <v>0</v>
      </c>
      <c r="DU45" s="12">
        <f ca="1">'13年1-9支出明细'!BU40/9*12</f>
        <v>1673249.186666667</v>
      </c>
      <c r="DV45" s="43">
        <f t="shared" si="64"/>
        <v>5.7832029413324895E-2</v>
      </c>
      <c r="DW45" s="12">
        <f ca="1">'13年1-9支出明细'!BV40/9*12</f>
        <v>0</v>
      </c>
      <c r="DX45" s="43">
        <f t="shared" si="65"/>
        <v>0</v>
      </c>
      <c r="DY45" s="12">
        <f ca="1">'13年1-9支出明细'!BW40/9*12</f>
        <v>0</v>
      </c>
      <c r="DZ45" s="43">
        <f t="shared" si="66"/>
        <v>0</v>
      </c>
      <c r="EA45" s="12">
        <f ca="1">'13年1-9支出明细'!BX40/9*12</f>
        <v>0</v>
      </c>
      <c r="EB45" s="43">
        <f t="shared" si="67"/>
        <v>0</v>
      </c>
      <c r="EC45" s="27">
        <f t="shared" si="86"/>
        <v>11348.199999999999</v>
      </c>
      <c r="ED45" s="43">
        <f t="shared" si="68"/>
        <v>6.902822126630289E-3</v>
      </c>
      <c r="EE45" s="13">
        <f ca="1">'13年1-9支出明细'!BZ40/9*12</f>
        <v>0</v>
      </c>
      <c r="EF45" s="43">
        <f t="shared" si="69"/>
        <v>0</v>
      </c>
      <c r="EG45" s="13">
        <f ca="1">'13年1-9支出明细'!CA40/9*12</f>
        <v>0</v>
      </c>
      <c r="EH45" s="43">
        <f t="shared" si="70"/>
        <v>0</v>
      </c>
      <c r="EI45" s="13">
        <f ca="1">'13年1-9支出明细'!CB40/9*12</f>
        <v>0</v>
      </c>
      <c r="EJ45" s="40"/>
      <c r="EK45" s="13">
        <f ca="1">'13年1-9支出明细'!CC40/9*12</f>
        <v>0</v>
      </c>
      <c r="EL45" s="43">
        <f t="shared" si="71"/>
        <v>0</v>
      </c>
      <c r="EM45" s="13">
        <f ca="1">'13年1-9支出明细'!CD40/9*12</f>
        <v>11348.199999999999</v>
      </c>
      <c r="EN45" s="45">
        <f t="shared" si="72"/>
        <v>5.4841293922440394E-2</v>
      </c>
    </row>
    <row r="46" spans="1:144">
      <c r="A46" s="18">
        <v>125</v>
      </c>
      <c r="B46" s="3" t="s">
        <v>520</v>
      </c>
      <c r="C46" s="3" t="s">
        <v>335</v>
      </c>
      <c r="D46" s="12">
        <f t="shared" si="87"/>
        <v>83246.146666666682</v>
      </c>
      <c r="E46" s="12">
        <f t="shared" si="88"/>
        <v>76942.8</v>
      </c>
      <c r="F46" s="13">
        <v>53064</v>
      </c>
      <c r="G46" s="40">
        <f t="shared" si="77"/>
        <v>7.7692378240652401E-4</v>
      </c>
      <c r="H46" s="13">
        <v>0</v>
      </c>
      <c r="I46" s="40">
        <f t="shared" si="12"/>
        <v>0</v>
      </c>
      <c r="J46" s="13">
        <v>23878.799999999999</v>
      </c>
      <c r="K46" s="40">
        <f t="shared" si="13"/>
        <v>7.7692378240652412E-4</v>
      </c>
      <c r="L46" s="13">
        <f ca="1">'13年1-9支出明细'!I41/9*12</f>
        <v>0</v>
      </c>
      <c r="M46" s="13">
        <v>0</v>
      </c>
      <c r="N46" s="43">
        <f t="shared" si="14"/>
        <v>0</v>
      </c>
      <c r="O46" s="13">
        <f ca="1">'13年1-9支出明细'!K41/9*12</f>
        <v>0</v>
      </c>
      <c r="P46" s="43">
        <f t="shared" si="15"/>
        <v>1.2501328686569924E-4</v>
      </c>
      <c r="Q46" s="13">
        <f ca="1">'13年1-9支出明细'!L41/9*12</f>
        <v>0</v>
      </c>
      <c r="R46" s="43">
        <f t="shared" si="16"/>
        <v>0</v>
      </c>
      <c r="S46" s="13">
        <f ca="1">'13年1-9支出明细'!M41/9*12</f>
        <v>0</v>
      </c>
      <c r="T46" s="43">
        <f t="shared" si="17"/>
        <v>0</v>
      </c>
      <c r="U46" s="13">
        <f ca="1">'13年1-9支出明细'!N41/9*12</f>
        <v>0</v>
      </c>
      <c r="V46" s="43">
        <f t="shared" si="18"/>
        <v>0</v>
      </c>
      <c r="W46" s="13">
        <f ca="1">'13年1-9支出明细'!O41/9*12</f>
        <v>0</v>
      </c>
      <c r="X46" s="43">
        <f t="shared" si="19"/>
        <v>0</v>
      </c>
      <c r="Y46" s="13">
        <f ca="1">'13年1-9支出明细'!P41/9*12</f>
        <v>0</v>
      </c>
      <c r="Z46" s="43">
        <f t="shared" si="20"/>
        <v>0</v>
      </c>
      <c r="AA46" s="13">
        <f ca="1">'13年1-9支出明细'!Q41/9*12</f>
        <v>0</v>
      </c>
      <c r="AB46" s="43">
        <f t="shared" si="21"/>
        <v>0</v>
      </c>
      <c r="AC46" s="13">
        <f ca="1">'13年1-9支出明细'!R41/9*12</f>
        <v>0</v>
      </c>
      <c r="AD46" s="43">
        <f t="shared" si="22"/>
        <v>0</v>
      </c>
      <c r="AE46" s="13">
        <f ca="1">'13年1-9支出明细'!S41/9*12</f>
        <v>0</v>
      </c>
      <c r="AF46" s="43">
        <f t="shared" si="23"/>
        <v>0</v>
      </c>
      <c r="AG46" s="12">
        <f t="shared" si="85"/>
        <v>460</v>
      </c>
      <c r="AH46" s="43">
        <f t="shared" si="24"/>
        <v>4.4063488543351506E-6</v>
      </c>
      <c r="AI46" s="13">
        <f ca="1">'13年1-9支出明细'!U41/9*12</f>
        <v>0</v>
      </c>
      <c r="AJ46" s="43">
        <f t="shared" si="25"/>
        <v>0</v>
      </c>
      <c r="AK46" s="13">
        <f ca="1">'13年1-9支出明细'!V41/9*12</f>
        <v>0</v>
      </c>
      <c r="AL46" s="43">
        <f t="shared" si="26"/>
        <v>0</v>
      </c>
      <c r="AM46" s="13">
        <f ca="1">'13年1-9支出明细'!W41/9*12</f>
        <v>0</v>
      </c>
      <c r="AN46" s="43">
        <f t="shared" si="27"/>
        <v>0</v>
      </c>
      <c r="AO46" s="13">
        <f ca="1">'13年1-9支出明细'!X41/9*12</f>
        <v>0</v>
      </c>
      <c r="AP46" s="43">
        <f t="shared" si="28"/>
        <v>0</v>
      </c>
      <c r="AQ46" s="13">
        <f ca="1">'13年1-9支出明细'!Y41/9*12</f>
        <v>0</v>
      </c>
      <c r="AR46" s="43">
        <f t="shared" si="29"/>
        <v>0</v>
      </c>
      <c r="AS46" s="13">
        <f ca="1">'13年1-9支出明细'!Z41/9*12</f>
        <v>0</v>
      </c>
      <c r="AT46" s="13">
        <f ca="1">Sheet2!EP40+Sheet2!V40</f>
        <v>460</v>
      </c>
      <c r="AU46" s="43">
        <f t="shared" si="30"/>
        <v>0</v>
      </c>
      <c r="AV46" s="13">
        <f ca="1">'13年1-9支出明细'!AB41/9*12</f>
        <v>0</v>
      </c>
      <c r="AW46" s="43">
        <f t="shared" si="31"/>
        <v>0</v>
      </c>
      <c r="AX46" s="13">
        <f ca="1">'13年1-9支出明细'!AC41/9*12</f>
        <v>613.33333333333337</v>
      </c>
      <c r="AY46" s="43">
        <f t="shared" si="32"/>
        <v>5.4680318471963748E-4</v>
      </c>
      <c r="AZ46" s="12">
        <f t="shared" si="79"/>
        <v>5685.68</v>
      </c>
      <c r="BA46" s="43">
        <f t="shared" si="33"/>
        <v>2.1259514755278453E-5</v>
      </c>
      <c r="BB46" s="13">
        <f ca="1">'13年1-9支出明细'!AE41/9*12</f>
        <v>5685.68</v>
      </c>
      <c r="BC46" s="43">
        <f t="shared" si="34"/>
        <v>2.4610110275390422E-5</v>
      </c>
      <c r="BD46" s="13">
        <f ca="1">'13年1-9支出明细'!AF41/9*12</f>
        <v>0</v>
      </c>
      <c r="BE46" s="13">
        <f ca="1">Sheet2!BP40+Sheet2!ET40</f>
        <v>0</v>
      </c>
      <c r="BF46" s="43">
        <f t="shared" si="35"/>
        <v>0</v>
      </c>
      <c r="BG46" s="12">
        <f t="shared" si="78"/>
        <v>101.86666666666667</v>
      </c>
      <c r="BH46" s="43">
        <f t="shared" si="36"/>
        <v>1.0496484674456624E-6</v>
      </c>
      <c r="BI46" s="13">
        <f ca="1">'13年1-9支出明细'!AI41/9*12</f>
        <v>0</v>
      </c>
      <c r="BJ46" s="43">
        <f t="shared" si="37"/>
        <v>0</v>
      </c>
      <c r="BK46" s="13">
        <f ca="1">'13年1-9支出明细'!AJ41/9*12</f>
        <v>0</v>
      </c>
      <c r="BL46" s="43">
        <f t="shared" si="38"/>
        <v>0</v>
      </c>
      <c r="BM46" s="13">
        <f ca="1">'13年1-9支出明细'!AK41/9*12</f>
        <v>0</v>
      </c>
      <c r="BN46" s="43">
        <f t="shared" si="39"/>
        <v>0</v>
      </c>
      <c r="BO46" s="13">
        <f ca="1">'13年1-9支出明细'!AL41/9*12</f>
        <v>0</v>
      </c>
      <c r="BP46" s="43">
        <f t="shared" si="40"/>
        <v>0</v>
      </c>
      <c r="BQ46" s="13">
        <f ca="1">'13年1-9支出明细'!AM41/9*12</f>
        <v>0</v>
      </c>
      <c r="BR46" s="43">
        <f t="shared" si="41"/>
        <v>0</v>
      </c>
      <c r="BS46" s="13">
        <f ca="1">'13年1-9支出明细'!AN41/9*12</f>
        <v>0</v>
      </c>
      <c r="BT46" s="13">
        <f ca="1">Sheet2!DG40+Sheet2!AD40</f>
        <v>0</v>
      </c>
      <c r="BU46" s="43">
        <f t="shared" si="42"/>
        <v>0</v>
      </c>
      <c r="BV46" s="13">
        <f ca="1">'13年1-9支出明细'!AP41/9*12</f>
        <v>0</v>
      </c>
      <c r="BW46" s="43">
        <f t="shared" si="43"/>
        <v>0</v>
      </c>
      <c r="BX46" s="13">
        <f ca="1">'13年1-9支出明细'!AQ41/9*12</f>
        <v>0</v>
      </c>
      <c r="BY46" s="43">
        <f t="shared" si="44"/>
        <v>0</v>
      </c>
      <c r="BZ46" s="13">
        <f ca="1">'13年1-9支出明细'!AR41/9*12</f>
        <v>0</v>
      </c>
      <c r="CA46" s="13">
        <f ca="1">Sheet2!DK40+Sheet2!AH40</f>
        <v>0</v>
      </c>
      <c r="CB46" s="43">
        <f t="shared" si="45"/>
        <v>0</v>
      </c>
      <c r="CC46" s="13">
        <f ca="1">'13年1-9支出明细'!AT41/9*12</f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43">
        <f t="shared" si="47"/>
        <v>0</v>
      </c>
      <c r="CL46" s="13">
        <f ca="1">'13年1-9支出明细'!BB41/9*12</f>
        <v>0</v>
      </c>
      <c r="CM46" s="43">
        <f t="shared" si="48"/>
        <v>0</v>
      </c>
      <c r="CN46" s="13">
        <f ca="1">'13年1-9支出明细'!BC41/9*12</f>
        <v>0</v>
      </c>
      <c r="CO46" s="43">
        <f t="shared" si="49"/>
        <v>0</v>
      </c>
      <c r="CP46" s="13">
        <f ca="1">'13年1-9支出明细'!BD41/9*12</f>
        <v>0</v>
      </c>
      <c r="CQ46" s="43">
        <f t="shared" si="50"/>
        <v>0</v>
      </c>
      <c r="CR46" s="13">
        <f ca="1">'13年1-9支出明细'!BE41/9*12</f>
        <v>0</v>
      </c>
      <c r="CS46" s="13">
        <v>0</v>
      </c>
      <c r="CT46" s="43">
        <f t="shared" si="51"/>
        <v>0</v>
      </c>
      <c r="CU46" s="13">
        <f ca="1">'13年1-9支出明细'!BG41/9*12</f>
        <v>0</v>
      </c>
      <c r="CV46" s="43">
        <f t="shared" si="52"/>
        <v>0</v>
      </c>
      <c r="CW46" s="13">
        <f ca="1">'13年1-9支出明细'!BH41/9*12</f>
        <v>0</v>
      </c>
      <c r="CX46" s="43">
        <f t="shared" si="53"/>
        <v>0</v>
      </c>
      <c r="CY46" s="13">
        <f ca="1">'13年1-9支出明细'!BI41/9*12</f>
        <v>0</v>
      </c>
      <c r="CZ46" s="43">
        <f t="shared" si="54"/>
        <v>0</v>
      </c>
      <c r="DA46" s="13">
        <f ca="1">'13年1-9支出明细'!BJ41/9*12</f>
        <v>0</v>
      </c>
      <c r="DB46" s="43">
        <f t="shared" si="55"/>
        <v>0</v>
      </c>
      <c r="DC46" s="13">
        <f ca="1">'13年1-9支出明细'!BK41/9*12</f>
        <v>0</v>
      </c>
      <c r="DD46" s="43">
        <f t="shared" si="56"/>
        <v>0</v>
      </c>
      <c r="DE46" s="13">
        <f ca="1">'13年1-9支出明细'!BL41/9*12</f>
        <v>0</v>
      </c>
      <c r="DF46" s="43">
        <f t="shared" si="57"/>
        <v>0</v>
      </c>
      <c r="DG46" s="13">
        <f ca="1">'13年1-9支出明细'!BM41/9*12</f>
        <v>0</v>
      </c>
      <c r="DH46" s="43">
        <f t="shared" si="58"/>
        <v>0</v>
      </c>
      <c r="DI46" s="13">
        <f ca="1">'13年1-9支出明细'!BN41/9*12</f>
        <v>101.86666666666667</v>
      </c>
      <c r="DJ46" s="13">
        <f ca="1">Sheet2!EX40+Sheet2!BF40</f>
        <v>0</v>
      </c>
      <c r="DK46" s="43">
        <f t="shared" si="59"/>
        <v>7.7927030821517689E-5</v>
      </c>
      <c r="DL46" s="13">
        <f ca="1">'13年1-9支出明细'!BP41/9*12</f>
        <v>0</v>
      </c>
      <c r="DM46" s="43">
        <f t="shared" si="60"/>
        <v>0</v>
      </c>
      <c r="DN46" s="13">
        <f ca="1">'13年1-9支出明细'!BQ41/9*12</f>
        <v>0</v>
      </c>
      <c r="DO46" s="43">
        <f t="shared" si="61"/>
        <v>0</v>
      </c>
      <c r="DP46" s="13">
        <f ca="1">'13年1-9支出明细'!BR41/9*12</f>
        <v>0</v>
      </c>
      <c r="DQ46" s="13">
        <v>0</v>
      </c>
      <c r="DR46" s="43"/>
      <c r="DS46" s="13">
        <f ca="1">'13年1-9支出明细'!BT41/9*12</f>
        <v>0</v>
      </c>
      <c r="DT46" s="43">
        <f t="shared" si="63"/>
        <v>0</v>
      </c>
      <c r="DU46" s="12">
        <f ca="1">'13年1-9支出明细'!BU41/9*12</f>
        <v>55.8</v>
      </c>
      <c r="DV46" s="43">
        <f t="shared" si="64"/>
        <v>1.9285993186060905E-6</v>
      </c>
      <c r="DW46" s="12">
        <f ca="1">'13年1-9支出明细'!BV41/9*12</f>
        <v>0</v>
      </c>
      <c r="DX46" s="43">
        <f t="shared" si="65"/>
        <v>0</v>
      </c>
      <c r="DY46" s="12">
        <f ca="1">'13年1-9支出明细'!BW41/9*12</f>
        <v>0</v>
      </c>
      <c r="DZ46" s="43">
        <f t="shared" si="66"/>
        <v>0</v>
      </c>
      <c r="EA46" s="12">
        <f ca="1">'13年1-9支出明细'!BX41/9*12</f>
        <v>0</v>
      </c>
      <c r="EB46" s="43">
        <f t="shared" si="67"/>
        <v>0</v>
      </c>
      <c r="EC46" s="27">
        <f t="shared" si="86"/>
        <v>0</v>
      </c>
      <c r="ED46" s="43">
        <f t="shared" si="68"/>
        <v>0</v>
      </c>
      <c r="EE46" s="13">
        <f ca="1">'13年1-9支出明细'!BZ41/9*12</f>
        <v>0</v>
      </c>
      <c r="EF46" s="43">
        <f t="shared" si="69"/>
        <v>0</v>
      </c>
      <c r="EG46" s="13">
        <f ca="1">'13年1-9支出明细'!CA41/9*12</f>
        <v>0</v>
      </c>
      <c r="EH46" s="43">
        <f t="shared" si="70"/>
        <v>0</v>
      </c>
      <c r="EI46" s="13">
        <f ca="1">'13年1-9支出明细'!CB41/9*12</f>
        <v>0</v>
      </c>
      <c r="EJ46" s="40"/>
      <c r="EK46" s="13">
        <f ca="1">'13年1-9支出明细'!CC41/9*12</f>
        <v>0</v>
      </c>
      <c r="EL46" s="43">
        <f t="shared" si="71"/>
        <v>0</v>
      </c>
      <c r="EM46" s="13">
        <f ca="1">'13年1-9支出明细'!CD41/9*12</f>
        <v>0</v>
      </c>
      <c r="EN46" s="45">
        <f t="shared" si="72"/>
        <v>0</v>
      </c>
    </row>
    <row r="47" spans="1:144">
      <c r="A47" s="18">
        <v>126</v>
      </c>
      <c r="B47" s="3" t="s">
        <v>521</v>
      </c>
      <c r="C47" s="3" t="s">
        <v>336</v>
      </c>
      <c r="D47" s="12">
        <f t="shared" si="87"/>
        <v>417022.27666666673</v>
      </c>
      <c r="E47" s="12">
        <f t="shared" si="88"/>
        <v>304113.40000000002</v>
      </c>
      <c r="F47" s="13">
        <v>200172</v>
      </c>
      <c r="G47" s="40">
        <f t="shared" si="77"/>
        <v>2.9307701524928149E-3</v>
      </c>
      <c r="H47" s="13">
        <v>13864</v>
      </c>
      <c r="I47" s="40">
        <f t="shared" si="12"/>
        <v>3.7344109755911635E-4</v>
      </c>
      <c r="J47" s="13">
        <v>90077.4</v>
      </c>
      <c r="K47" s="40">
        <f t="shared" si="13"/>
        <v>2.9307701524928153E-3</v>
      </c>
      <c r="L47" s="13">
        <f ca="1">'13年1-9支出明细'!I42/9*12</f>
        <v>0</v>
      </c>
      <c r="M47" s="13">
        <v>0</v>
      </c>
      <c r="N47" s="43">
        <f t="shared" si="14"/>
        <v>0</v>
      </c>
      <c r="O47" s="13">
        <f ca="1">'13年1-9支出明细'!K42/9*12</f>
        <v>0</v>
      </c>
      <c r="P47" s="43">
        <f t="shared" si="15"/>
        <v>6.2625511918369865E-4</v>
      </c>
      <c r="Q47" s="13">
        <f ca="1">'13年1-9支出明细'!L42/9*12</f>
        <v>0</v>
      </c>
      <c r="R47" s="43">
        <f t="shared" si="16"/>
        <v>0</v>
      </c>
      <c r="S47" s="13">
        <f ca="1">'13年1-9支出明细'!M42/9*12</f>
        <v>0</v>
      </c>
      <c r="T47" s="43">
        <f t="shared" si="17"/>
        <v>0</v>
      </c>
      <c r="U47" s="13">
        <f ca="1">'13年1-9支出明细'!N42/9*12</f>
        <v>0</v>
      </c>
      <c r="V47" s="43">
        <f t="shared" si="18"/>
        <v>0</v>
      </c>
      <c r="W47" s="13">
        <f ca="1">'13年1-9支出明细'!O42/9*12</f>
        <v>0</v>
      </c>
      <c r="X47" s="43">
        <f t="shared" si="19"/>
        <v>0</v>
      </c>
      <c r="Y47" s="13">
        <f ca="1">'13年1-9支出明细'!P42/9*12</f>
        <v>0</v>
      </c>
      <c r="Z47" s="43">
        <f t="shared" si="20"/>
        <v>0</v>
      </c>
      <c r="AA47" s="13">
        <f ca="1">'13年1-9支出明细'!Q42/9*12</f>
        <v>0</v>
      </c>
      <c r="AB47" s="43">
        <f t="shared" si="21"/>
        <v>0</v>
      </c>
      <c r="AC47" s="13">
        <f ca="1">'13年1-9支出明细'!R42/9*12</f>
        <v>0</v>
      </c>
      <c r="AD47" s="43">
        <f t="shared" si="22"/>
        <v>0</v>
      </c>
      <c r="AE47" s="13">
        <f ca="1">'13年1-9支出明细'!S42/9*12</f>
        <v>0</v>
      </c>
      <c r="AF47" s="43">
        <f t="shared" si="23"/>
        <v>0</v>
      </c>
      <c r="AG47" s="12">
        <f t="shared" si="85"/>
        <v>23644.329999999998</v>
      </c>
      <c r="AH47" s="43">
        <f t="shared" si="24"/>
        <v>2.2648949218917873E-4</v>
      </c>
      <c r="AI47" s="13">
        <f ca="1">'13年1-9支出明细'!U42/9*12</f>
        <v>0</v>
      </c>
      <c r="AJ47" s="43">
        <f t="shared" si="25"/>
        <v>0</v>
      </c>
      <c r="AK47" s="13">
        <f ca="1">'13年1-9支出明细'!V42/9*12</f>
        <v>0</v>
      </c>
      <c r="AL47" s="43">
        <f t="shared" si="26"/>
        <v>0</v>
      </c>
      <c r="AM47" s="13">
        <f ca="1">'13年1-9支出明细'!W42/9*12</f>
        <v>0</v>
      </c>
      <c r="AN47" s="43">
        <f t="shared" si="27"/>
        <v>0</v>
      </c>
      <c r="AO47" s="13">
        <f ca="1">'13年1-9支出明细'!X42/9*12</f>
        <v>0</v>
      </c>
      <c r="AP47" s="43">
        <f t="shared" si="28"/>
        <v>0</v>
      </c>
      <c r="AQ47" s="13">
        <f ca="1">'13年1-9支出明细'!Y42/9*12</f>
        <v>0</v>
      </c>
      <c r="AR47" s="43">
        <f t="shared" si="29"/>
        <v>0</v>
      </c>
      <c r="AS47" s="13">
        <f ca="1">'13年1-9支出明细'!Z42/9*12</f>
        <v>22656.12</v>
      </c>
      <c r="AT47" s="13">
        <f ca="1">Sheet2!EP41+Sheet2!V41</f>
        <v>988.21</v>
      </c>
      <c r="AU47" s="43">
        <f t="shared" si="30"/>
        <v>2.5617659778422988E-4</v>
      </c>
      <c r="AV47" s="13">
        <f ca="1">'13年1-9支出明细'!AB42/9*12</f>
        <v>884.28</v>
      </c>
      <c r="AW47" s="43">
        <f t="shared" si="31"/>
        <v>1.9508866398990546E-4</v>
      </c>
      <c r="AX47" s="13">
        <f ca="1">'13年1-9支出明细'!AC42/9*12</f>
        <v>433.33333333333337</v>
      </c>
      <c r="AY47" s="43">
        <f t="shared" si="32"/>
        <v>3.8632833703017863E-4</v>
      </c>
      <c r="AZ47" s="12">
        <f t="shared" si="79"/>
        <v>814.39999999999986</v>
      </c>
      <c r="BA47" s="43">
        <f t="shared" si="33"/>
        <v>3.0451500641433864E-6</v>
      </c>
      <c r="BB47" s="13">
        <f ca="1">'13年1-9支出明细'!AE42/9*12</f>
        <v>814.39999999999986</v>
      </c>
      <c r="BC47" s="43">
        <f t="shared" si="34"/>
        <v>3.525079464246661E-6</v>
      </c>
      <c r="BD47" s="13">
        <f ca="1">'13年1-9支出明细'!AF42/9*12</f>
        <v>0</v>
      </c>
      <c r="BE47" s="13">
        <f ca="1">Sheet2!BP41+Sheet2!ET41</f>
        <v>0</v>
      </c>
      <c r="BF47" s="43">
        <f t="shared" si="35"/>
        <v>0</v>
      </c>
      <c r="BG47" s="12">
        <f t="shared" si="78"/>
        <v>80098.266666666663</v>
      </c>
      <c r="BH47" s="43">
        <f t="shared" si="36"/>
        <v>8.2534381071715289E-4</v>
      </c>
      <c r="BI47" s="13">
        <f ca="1">'13年1-9支出明细'!AI42/9*12</f>
        <v>0</v>
      </c>
      <c r="BJ47" s="43">
        <f t="shared" si="37"/>
        <v>0</v>
      </c>
      <c r="BK47" s="13">
        <f ca="1">'13年1-9支出明细'!AJ42/9*12</f>
        <v>0</v>
      </c>
      <c r="BL47" s="43">
        <f t="shared" si="38"/>
        <v>0</v>
      </c>
      <c r="BM47" s="13">
        <f ca="1">'13年1-9支出明细'!AK42/9*12</f>
        <v>0</v>
      </c>
      <c r="BN47" s="43">
        <f t="shared" si="39"/>
        <v>0</v>
      </c>
      <c r="BO47" s="13">
        <f ca="1">'13年1-9支出明细'!AL42/9*12</f>
        <v>0</v>
      </c>
      <c r="BP47" s="43">
        <f t="shared" si="40"/>
        <v>0</v>
      </c>
      <c r="BQ47" s="13">
        <f ca="1">'13年1-9支出明细'!AM42/9*12</f>
        <v>0</v>
      </c>
      <c r="BR47" s="43">
        <f t="shared" si="41"/>
        <v>0</v>
      </c>
      <c r="BS47" s="13">
        <f ca="1">'13年1-9支出明细'!AN42/9*12</f>
        <v>0</v>
      </c>
      <c r="BT47" s="13">
        <f ca="1">Sheet2!DG41+Sheet2!AD41</f>
        <v>0</v>
      </c>
      <c r="BU47" s="43">
        <f t="shared" si="42"/>
        <v>0</v>
      </c>
      <c r="BV47" s="13">
        <f ca="1">'13年1-9支出明细'!AP42/9*12</f>
        <v>0</v>
      </c>
      <c r="BW47" s="43">
        <f t="shared" si="43"/>
        <v>0</v>
      </c>
      <c r="BX47" s="13">
        <f ca="1">'13年1-9支出明细'!AQ42/9*12</f>
        <v>0</v>
      </c>
      <c r="BY47" s="43">
        <f t="shared" si="44"/>
        <v>0</v>
      </c>
      <c r="BZ47" s="13">
        <f ca="1">'13年1-9支出明细'!AR42/9*12</f>
        <v>0</v>
      </c>
      <c r="CA47" s="13">
        <f ca="1">Sheet2!DK41+Sheet2!AH41</f>
        <v>0</v>
      </c>
      <c r="CB47" s="43">
        <f t="shared" si="45"/>
        <v>0</v>
      </c>
      <c r="CC47" s="13">
        <f ca="1">'13年1-9支出明细'!AT42/9*12</f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43">
        <f t="shared" si="47"/>
        <v>0</v>
      </c>
      <c r="CL47" s="13">
        <f ca="1">'13年1-9支出明细'!BB42/9*12</f>
        <v>23564.933333333334</v>
      </c>
      <c r="CM47" s="43">
        <f t="shared" si="48"/>
        <v>1.0417017855521987E-2</v>
      </c>
      <c r="CN47" s="13">
        <f ca="1">'13年1-9支出明细'!BC42/9*12</f>
        <v>0</v>
      </c>
      <c r="CO47" s="43">
        <f t="shared" si="49"/>
        <v>0</v>
      </c>
      <c r="CP47" s="13">
        <f ca="1">'13年1-9支出明细'!BD42/9*12</f>
        <v>0</v>
      </c>
      <c r="CQ47" s="43">
        <f t="shared" si="50"/>
        <v>0</v>
      </c>
      <c r="CR47" s="13">
        <f ca="1">'13年1-9支出明细'!BE42/9*12</f>
        <v>0</v>
      </c>
      <c r="CS47" s="13">
        <v>0</v>
      </c>
      <c r="CT47" s="43">
        <f t="shared" si="51"/>
        <v>0</v>
      </c>
      <c r="CU47" s="13">
        <f ca="1">'13年1-9支出明细'!BG42/9*12</f>
        <v>0</v>
      </c>
      <c r="CV47" s="43">
        <f t="shared" si="52"/>
        <v>0</v>
      </c>
      <c r="CW47" s="13">
        <f ca="1">'13年1-9支出明细'!BH42/9*12</f>
        <v>0</v>
      </c>
      <c r="CX47" s="43">
        <f t="shared" si="53"/>
        <v>0</v>
      </c>
      <c r="CY47" s="13">
        <f ca="1">'13年1-9支出明细'!BI42/9*12</f>
        <v>56533.333333333336</v>
      </c>
      <c r="CZ47" s="43">
        <f t="shared" si="54"/>
        <v>4.7161337936012973E-2</v>
      </c>
      <c r="DA47" s="13">
        <f ca="1">'13年1-9支出明细'!BJ42/9*12</f>
        <v>0</v>
      </c>
      <c r="DB47" s="43">
        <f t="shared" si="55"/>
        <v>0</v>
      </c>
      <c r="DC47" s="13">
        <f ca="1">'13年1-9支出明细'!BK42/9*12</f>
        <v>0</v>
      </c>
      <c r="DD47" s="43">
        <f t="shared" si="56"/>
        <v>0</v>
      </c>
      <c r="DE47" s="13">
        <f ca="1">'13年1-9支出明细'!BL42/9*12</f>
        <v>0</v>
      </c>
      <c r="DF47" s="43">
        <f t="shared" si="57"/>
        <v>0</v>
      </c>
      <c r="DG47" s="13">
        <f ca="1">'13年1-9支出明细'!BM42/9*12</f>
        <v>0</v>
      </c>
      <c r="DH47" s="43">
        <f t="shared" si="58"/>
        <v>0</v>
      </c>
      <c r="DI47" s="13">
        <f ca="1">'13年1-9支出明细'!BN42/9*12</f>
        <v>0</v>
      </c>
      <c r="DJ47" s="13">
        <f ca="1">Sheet2!EX41+Sheet2!BF41</f>
        <v>0</v>
      </c>
      <c r="DK47" s="43">
        <f t="shared" si="59"/>
        <v>0</v>
      </c>
      <c r="DL47" s="13">
        <f ca="1">'13年1-9支出明细'!BP42/9*12</f>
        <v>0</v>
      </c>
      <c r="DM47" s="43">
        <f t="shared" si="60"/>
        <v>0</v>
      </c>
      <c r="DN47" s="13">
        <f ca="1">'13年1-9支出明细'!BQ42/9*12</f>
        <v>0</v>
      </c>
      <c r="DO47" s="43">
        <f t="shared" si="61"/>
        <v>0</v>
      </c>
      <c r="DP47" s="13">
        <f ca="1">'13年1-9支出明细'!BR42/9*12</f>
        <v>0</v>
      </c>
      <c r="DQ47" s="13">
        <v>0</v>
      </c>
      <c r="DR47" s="43"/>
      <c r="DS47" s="13">
        <f ca="1">'13年1-9支出明细'!BT42/9*12</f>
        <v>0</v>
      </c>
      <c r="DT47" s="43">
        <f t="shared" si="63"/>
        <v>0</v>
      </c>
      <c r="DU47" s="12">
        <f ca="1">'13年1-9支出明细'!BU42/9*12</f>
        <v>8351.880000000001</v>
      </c>
      <c r="DV47" s="43">
        <f t="shared" si="64"/>
        <v>2.8866362145304369E-4</v>
      </c>
      <c r="DW47" s="12">
        <f ca="1">'13年1-9支出明细'!BV42/9*12</f>
        <v>0</v>
      </c>
      <c r="DX47" s="43">
        <f t="shared" si="65"/>
        <v>0</v>
      </c>
      <c r="DY47" s="12">
        <f ca="1">'13年1-9支出明细'!BW42/9*12</f>
        <v>0</v>
      </c>
      <c r="DZ47" s="43">
        <f t="shared" si="66"/>
        <v>0</v>
      </c>
      <c r="EA47" s="12">
        <f ca="1">'13年1-9支出明细'!BX42/9*12</f>
        <v>0</v>
      </c>
      <c r="EB47" s="43">
        <f t="shared" si="67"/>
        <v>0</v>
      </c>
      <c r="EC47" s="27">
        <f t="shared" si="86"/>
        <v>0</v>
      </c>
      <c r="ED47" s="43">
        <f t="shared" si="68"/>
        <v>0</v>
      </c>
      <c r="EE47" s="13">
        <f ca="1">'13年1-9支出明细'!BZ42/9*12</f>
        <v>0</v>
      </c>
      <c r="EF47" s="43">
        <f t="shared" si="69"/>
        <v>0</v>
      </c>
      <c r="EG47" s="13">
        <f ca="1">'13年1-9支出明细'!CA42/9*12</f>
        <v>0</v>
      </c>
      <c r="EH47" s="43">
        <f t="shared" si="70"/>
        <v>0</v>
      </c>
      <c r="EI47" s="13">
        <f ca="1">'13年1-9支出明细'!CB42/9*12</f>
        <v>0</v>
      </c>
      <c r="EJ47" s="40"/>
      <c r="EK47" s="13">
        <f ca="1">'13年1-9支出明细'!CC42/9*12</f>
        <v>0</v>
      </c>
      <c r="EL47" s="43">
        <f t="shared" si="71"/>
        <v>0</v>
      </c>
      <c r="EM47" s="13">
        <f ca="1">'13年1-9支出明细'!CD42/9*12</f>
        <v>0</v>
      </c>
      <c r="EN47" s="45">
        <f t="shared" si="72"/>
        <v>0</v>
      </c>
    </row>
    <row r="48" spans="1:144" hidden="1">
      <c r="A48" s="18">
        <v>127</v>
      </c>
      <c r="B48" s="3" t="s">
        <v>522</v>
      </c>
      <c r="C48" s="3" t="s">
        <v>337</v>
      </c>
      <c r="D48" s="12">
        <f t="shared" si="87"/>
        <v>0</v>
      </c>
      <c r="E48" s="12">
        <f t="shared" si="88"/>
        <v>0</v>
      </c>
      <c r="F48" s="13">
        <v>0</v>
      </c>
      <c r="G48" s="40">
        <f t="shared" si="77"/>
        <v>0</v>
      </c>
      <c r="H48" s="13">
        <v>0</v>
      </c>
      <c r="I48" s="40">
        <f t="shared" si="12"/>
        <v>0</v>
      </c>
      <c r="J48" s="13">
        <v>0</v>
      </c>
      <c r="K48" s="40">
        <f t="shared" si="13"/>
        <v>0</v>
      </c>
      <c r="L48" s="13">
        <f ca="1">'13年1-9支出明细'!I43/9*12</f>
        <v>0</v>
      </c>
      <c r="M48" s="13">
        <v>0</v>
      </c>
      <c r="N48" s="43">
        <f t="shared" si="14"/>
        <v>0</v>
      </c>
      <c r="O48" s="13">
        <f ca="1">'13年1-9支出明细'!K43/9*12</f>
        <v>0</v>
      </c>
      <c r="P48" s="43">
        <f t="shared" si="15"/>
        <v>0</v>
      </c>
      <c r="Q48" s="13">
        <f ca="1">'13年1-9支出明细'!L43/9*12</f>
        <v>0</v>
      </c>
      <c r="R48" s="43">
        <f t="shared" si="16"/>
        <v>0</v>
      </c>
      <c r="S48" s="13">
        <f ca="1">'13年1-9支出明细'!M43/9*12</f>
        <v>0</v>
      </c>
      <c r="T48" s="43">
        <f t="shared" si="17"/>
        <v>0</v>
      </c>
      <c r="U48" s="13">
        <f ca="1">'13年1-9支出明细'!N43/9*12</f>
        <v>0</v>
      </c>
      <c r="V48" s="43">
        <f t="shared" si="18"/>
        <v>0</v>
      </c>
      <c r="W48" s="13">
        <f ca="1">'13年1-9支出明细'!O43/9*12</f>
        <v>0</v>
      </c>
      <c r="X48" s="43">
        <f t="shared" si="19"/>
        <v>0</v>
      </c>
      <c r="Y48" s="13">
        <f ca="1">'13年1-9支出明细'!P43/9*12</f>
        <v>0</v>
      </c>
      <c r="Z48" s="43">
        <f t="shared" si="20"/>
        <v>0</v>
      </c>
      <c r="AA48" s="13">
        <f ca="1">'13年1-9支出明细'!Q43/9*12</f>
        <v>0</v>
      </c>
      <c r="AB48" s="43">
        <f t="shared" si="21"/>
        <v>0</v>
      </c>
      <c r="AC48" s="13">
        <f ca="1">'13年1-9支出明细'!R43/9*12</f>
        <v>0</v>
      </c>
      <c r="AD48" s="43">
        <f t="shared" si="22"/>
        <v>0</v>
      </c>
      <c r="AE48" s="13">
        <f ca="1">'13年1-9支出明细'!S43/9*12</f>
        <v>0</v>
      </c>
      <c r="AF48" s="43">
        <f t="shared" si="23"/>
        <v>0</v>
      </c>
      <c r="AG48" s="12">
        <f t="shared" si="85"/>
        <v>0</v>
      </c>
      <c r="AH48" s="43">
        <f t="shared" si="24"/>
        <v>0</v>
      </c>
      <c r="AI48" s="13">
        <f ca="1">'13年1-9支出明细'!U43/9*12</f>
        <v>0</v>
      </c>
      <c r="AJ48" s="43">
        <f t="shared" si="25"/>
        <v>0</v>
      </c>
      <c r="AK48" s="13">
        <f ca="1">'13年1-9支出明细'!V43/9*12</f>
        <v>0</v>
      </c>
      <c r="AL48" s="43">
        <f t="shared" si="26"/>
        <v>0</v>
      </c>
      <c r="AM48" s="13">
        <f ca="1">'13年1-9支出明细'!W43/9*12</f>
        <v>0</v>
      </c>
      <c r="AN48" s="43">
        <f t="shared" si="27"/>
        <v>0</v>
      </c>
      <c r="AO48" s="13">
        <f ca="1">'13年1-9支出明细'!X43/9*12</f>
        <v>0</v>
      </c>
      <c r="AP48" s="43">
        <f t="shared" si="28"/>
        <v>0</v>
      </c>
      <c r="AQ48" s="13">
        <f ca="1">'13年1-9支出明细'!Y43/9*12</f>
        <v>0</v>
      </c>
      <c r="AR48" s="43">
        <f t="shared" si="29"/>
        <v>0</v>
      </c>
      <c r="AS48" s="13">
        <f ca="1">'13年1-9支出明细'!Z43/9*12</f>
        <v>0</v>
      </c>
      <c r="AT48" s="13">
        <f ca="1">Sheet2!EP42+Sheet2!V42</f>
        <v>0</v>
      </c>
      <c r="AU48" s="43">
        <f t="shared" si="30"/>
        <v>0</v>
      </c>
      <c r="AV48" s="13">
        <f ca="1">'13年1-9支出明细'!AB43/9*12</f>
        <v>0</v>
      </c>
      <c r="AW48" s="43">
        <f t="shared" si="31"/>
        <v>0</v>
      </c>
      <c r="AX48" s="13">
        <f ca="1">'13年1-9支出明细'!AC43/9*12</f>
        <v>0</v>
      </c>
      <c r="AY48" s="43">
        <f t="shared" si="32"/>
        <v>0</v>
      </c>
      <c r="AZ48" s="12">
        <f t="shared" si="79"/>
        <v>0</v>
      </c>
      <c r="BA48" s="43">
        <f t="shared" si="33"/>
        <v>0</v>
      </c>
      <c r="BB48" s="13">
        <f ca="1">'13年1-9支出明细'!AE43/9*12</f>
        <v>0</v>
      </c>
      <c r="BC48" s="43">
        <f t="shared" si="34"/>
        <v>0</v>
      </c>
      <c r="BD48" s="13">
        <f ca="1">'13年1-9支出明细'!AF43/9*12</f>
        <v>0</v>
      </c>
      <c r="BE48" s="13">
        <f ca="1">Sheet2!BP42+Sheet2!ET42</f>
        <v>0</v>
      </c>
      <c r="BF48" s="43">
        <f t="shared" si="35"/>
        <v>0</v>
      </c>
      <c r="BG48" s="12">
        <f t="shared" si="78"/>
        <v>0</v>
      </c>
      <c r="BH48" s="43">
        <f t="shared" si="36"/>
        <v>0</v>
      </c>
      <c r="BI48" s="13">
        <f ca="1">'13年1-9支出明细'!AI43/9*12</f>
        <v>0</v>
      </c>
      <c r="BJ48" s="43">
        <f t="shared" si="37"/>
        <v>0</v>
      </c>
      <c r="BK48" s="13">
        <f ca="1">'13年1-9支出明细'!AJ43/9*12</f>
        <v>0</v>
      </c>
      <c r="BL48" s="43">
        <f t="shared" si="38"/>
        <v>0</v>
      </c>
      <c r="BM48" s="13">
        <f ca="1">'13年1-9支出明细'!AK43/9*12</f>
        <v>0</v>
      </c>
      <c r="BN48" s="43">
        <f t="shared" si="39"/>
        <v>0</v>
      </c>
      <c r="BO48" s="13">
        <f ca="1">'13年1-9支出明细'!AL43/9*12</f>
        <v>0</v>
      </c>
      <c r="BP48" s="43">
        <f t="shared" si="40"/>
        <v>0</v>
      </c>
      <c r="BQ48" s="13">
        <f ca="1">'13年1-9支出明细'!AM43/9*12</f>
        <v>0</v>
      </c>
      <c r="BR48" s="43">
        <f t="shared" si="41"/>
        <v>0</v>
      </c>
      <c r="BS48" s="13">
        <f ca="1">'13年1-9支出明细'!AN43/9*12</f>
        <v>0</v>
      </c>
      <c r="BT48" s="13">
        <f ca="1">Sheet2!DG42+Sheet2!AD42</f>
        <v>0</v>
      </c>
      <c r="BU48" s="43">
        <f t="shared" si="42"/>
        <v>0</v>
      </c>
      <c r="BV48" s="13">
        <f ca="1">'13年1-9支出明细'!AP43/9*12</f>
        <v>0</v>
      </c>
      <c r="BW48" s="43">
        <f t="shared" si="43"/>
        <v>0</v>
      </c>
      <c r="BX48" s="13">
        <f ca="1">'13年1-9支出明细'!AQ43/9*12</f>
        <v>0</v>
      </c>
      <c r="BY48" s="43">
        <f t="shared" si="44"/>
        <v>0</v>
      </c>
      <c r="BZ48" s="13">
        <f ca="1">'13年1-9支出明细'!AR43/9*12</f>
        <v>0</v>
      </c>
      <c r="CA48" s="13">
        <f ca="1">Sheet2!DK42+Sheet2!AH42</f>
        <v>0</v>
      </c>
      <c r="CB48" s="43">
        <f t="shared" si="45"/>
        <v>0</v>
      </c>
      <c r="CC48" s="13">
        <f ca="1">'13年1-9支出明细'!AT43/9*12</f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43">
        <f t="shared" si="47"/>
        <v>0</v>
      </c>
      <c r="CL48" s="13">
        <f ca="1">'13年1-9支出明细'!BB43/9*12</f>
        <v>0</v>
      </c>
      <c r="CM48" s="43">
        <f t="shared" si="48"/>
        <v>0</v>
      </c>
      <c r="CN48" s="13">
        <f ca="1">'13年1-9支出明细'!BC43/9*12</f>
        <v>0</v>
      </c>
      <c r="CO48" s="43">
        <f t="shared" si="49"/>
        <v>0</v>
      </c>
      <c r="CP48" s="13">
        <f ca="1">'13年1-9支出明细'!BD43/9*12</f>
        <v>0</v>
      </c>
      <c r="CQ48" s="43">
        <f t="shared" si="50"/>
        <v>0</v>
      </c>
      <c r="CR48" s="13">
        <f ca="1">'13年1-9支出明细'!BE43/9*12</f>
        <v>0</v>
      </c>
      <c r="CS48" s="13">
        <v>0</v>
      </c>
      <c r="CT48" s="43">
        <f t="shared" si="51"/>
        <v>0</v>
      </c>
      <c r="CU48" s="13">
        <f ca="1">'13年1-9支出明细'!BG43/9*12</f>
        <v>0</v>
      </c>
      <c r="CV48" s="43">
        <f t="shared" si="52"/>
        <v>0</v>
      </c>
      <c r="CW48" s="13">
        <f ca="1">'13年1-9支出明细'!BH43/9*12</f>
        <v>0</v>
      </c>
      <c r="CX48" s="43">
        <f t="shared" si="53"/>
        <v>0</v>
      </c>
      <c r="CY48" s="13">
        <f ca="1">'13年1-9支出明细'!BI43/9*12</f>
        <v>0</v>
      </c>
      <c r="CZ48" s="43">
        <f t="shared" si="54"/>
        <v>0</v>
      </c>
      <c r="DA48" s="13">
        <f ca="1">'13年1-9支出明细'!BJ43/9*12</f>
        <v>0</v>
      </c>
      <c r="DB48" s="43">
        <f t="shared" si="55"/>
        <v>0</v>
      </c>
      <c r="DC48" s="13">
        <f ca="1">'13年1-9支出明细'!BK43/9*12</f>
        <v>0</v>
      </c>
      <c r="DD48" s="43">
        <f t="shared" si="56"/>
        <v>0</v>
      </c>
      <c r="DE48" s="13">
        <f ca="1">'13年1-9支出明细'!BL43/9*12</f>
        <v>0</v>
      </c>
      <c r="DF48" s="43">
        <f t="shared" si="57"/>
        <v>0</v>
      </c>
      <c r="DG48" s="13">
        <f ca="1">'13年1-9支出明细'!BM43/9*12</f>
        <v>0</v>
      </c>
      <c r="DH48" s="43">
        <f t="shared" si="58"/>
        <v>0</v>
      </c>
      <c r="DI48" s="13">
        <f ca="1">'13年1-9支出明细'!BN43/9*12</f>
        <v>0</v>
      </c>
      <c r="DJ48" s="13">
        <f ca="1">Sheet2!EX42+Sheet2!BF42</f>
        <v>0</v>
      </c>
      <c r="DK48" s="43">
        <f t="shared" si="59"/>
        <v>0</v>
      </c>
      <c r="DL48" s="13">
        <f ca="1">'13年1-9支出明细'!BP43/9*12</f>
        <v>0</v>
      </c>
      <c r="DM48" s="43">
        <f t="shared" si="60"/>
        <v>0</v>
      </c>
      <c r="DN48" s="13">
        <f ca="1">'13年1-9支出明细'!BQ43/9*12</f>
        <v>0</v>
      </c>
      <c r="DO48" s="43">
        <f t="shared" si="61"/>
        <v>0</v>
      </c>
      <c r="DP48" s="13">
        <f ca="1">'13年1-9支出明细'!BR43/9*12</f>
        <v>0</v>
      </c>
      <c r="DQ48" s="13">
        <v>0</v>
      </c>
      <c r="DR48" s="43"/>
      <c r="DS48" s="13">
        <f ca="1">'13年1-9支出明细'!BT43/9*12</f>
        <v>0</v>
      </c>
      <c r="DT48" s="43">
        <f t="shared" si="63"/>
        <v>0</v>
      </c>
      <c r="DU48" s="12">
        <f ca="1">'13年1-9支出明细'!BU43/9*12</f>
        <v>0</v>
      </c>
      <c r="DV48" s="43">
        <f t="shared" si="64"/>
        <v>0</v>
      </c>
      <c r="DW48" s="12">
        <f ca="1">'13年1-9支出明细'!BV43/9*12</f>
        <v>0</v>
      </c>
      <c r="DX48" s="43">
        <f t="shared" si="65"/>
        <v>0</v>
      </c>
      <c r="DY48" s="12">
        <f ca="1">'13年1-9支出明细'!BW43/9*12</f>
        <v>0</v>
      </c>
      <c r="DZ48" s="43">
        <f t="shared" si="66"/>
        <v>0</v>
      </c>
      <c r="EA48" s="12">
        <f ca="1">'13年1-9支出明细'!BX43/9*12</f>
        <v>0</v>
      </c>
      <c r="EB48" s="43">
        <f t="shared" si="67"/>
        <v>0</v>
      </c>
      <c r="EC48" s="27">
        <f t="shared" si="86"/>
        <v>0</v>
      </c>
      <c r="ED48" s="43">
        <f t="shared" si="68"/>
        <v>0</v>
      </c>
      <c r="EE48" s="13">
        <f ca="1">'13年1-9支出明细'!BZ43/9*12</f>
        <v>0</v>
      </c>
      <c r="EF48" s="43">
        <f t="shared" si="69"/>
        <v>0</v>
      </c>
      <c r="EG48" s="13">
        <f ca="1">'13年1-9支出明细'!CA43/9*12</f>
        <v>0</v>
      </c>
      <c r="EH48" s="43">
        <f t="shared" si="70"/>
        <v>0</v>
      </c>
      <c r="EI48" s="13">
        <f ca="1">'13年1-9支出明细'!CB43/9*12</f>
        <v>0</v>
      </c>
      <c r="EJ48" s="40"/>
      <c r="EK48" s="13">
        <f ca="1">'13年1-9支出明细'!CC43/9*12</f>
        <v>0</v>
      </c>
      <c r="EL48" s="43">
        <f t="shared" si="71"/>
        <v>0</v>
      </c>
      <c r="EM48" s="13">
        <f ca="1">'13年1-9支出明细'!CD43/9*12</f>
        <v>0</v>
      </c>
      <c r="EN48" s="45">
        <f t="shared" si="72"/>
        <v>0</v>
      </c>
    </row>
    <row r="49" spans="1:144">
      <c r="A49" s="18">
        <v>128</v>
      </c>
      <c r="B49" s="3" t="s">
        <v>523</v>
      </c>
      <c r="C49" s="3" t="s">
        <v>338</v>
      </c>
      <c r="D49" s="12">
        <f t="shared" si="87"/>
        <v>1387332.5333333334</v>
      </c>
      <c r="E49" s="12">
        <f t="shared" si="88"/>
        <v>1120176.6666666667</v>
      </c>
      <c r="F49" s="13">
        <v>564000</v>
      </c>
      <c r="G49" s="40">
        <f t="shared" si="77"/>
        <v>8.2576702336288176E-3</v>
      </c>
      <c r="H49" s="13">
        <v>229310</v>
      </c>
      <c r="I49" s="40">
        <f t="shared" si="12"/>
        <v>6.1767006694518883E-3</v>
      </c>
      <c r="J49" s="13">
        <v>253800</v>
      </c>
      <c r="K49" s="40">
        <f t="shared" si="13"/>
        <v>8.2576702336288194E-3</v>
      </c>
      <c r="L49" s="13">
        <f ca="1">'13年1-9支出明细'!I44/9*12</f>
        <v>73066.666666666657</v>
      </c>
      <c r="M49" s="13">
        <v>0</v>
      </c>
      <c r="N49" s="43">
        <f t="shared" si="14"/>
        <v>1.0944710239795005E-2</v>
      </c>
      <c r="O49" s="13">
        <f ca="1">'13年1-9支出明细'!K44/9*12</f>
        <v>0</v>
      </c>
      <c r="P49" s="43">
        <f t="shared" si="15"/>
        <v>2.0833997357521399E-3</v>
      </c>
      <c r="Q49" s="13">
        <f ca="1">'13年1-9支出明细'!L44/9*12</f>
        <v>0</v>
      </c>
      <c r="R49" s="43">
        <f t="shared" si="16"/>
        <v>0</v>
      </c>
      <c r="S49" s="13">
        <f ca="1">'13年1-9支出明细'!M44/9*12</f>
        <v>0</v>
      </c>
      <c r="T49" s="43">
        <f t="shared" si="17"/>
        <v>0</v>
      </c>
      <c r="U49" s="13">
        <f ca="1">'13年1-9支出明细'!N44/9*12</f>
        <v>0</v>
      </c>
      <c r="V49" s="43">
        <f t="shared" si="18"/>
        <v>0</v>
      </c>
      <c r="W49" s="13">
        <f ca="1">'13年1-9支出明细'!O44/9*12</f>
        <v>0</v>
      </c>
      <c r="X49" s="43">
        <f t="shared" si="19"/>
        <v>0</v>
      </c>
      <c r="Y49" s="13">
        <f ca="1">'13年1-9支出明细'!P44/9*12</f>
        <v>0</v>
      </c>
      <c r="Z49" s="43">
        <f t="shared" si="20"/>
        <v>0</v>
      </c>
      <c r="AA49" s="13">
        <f ca="1">'13年1-9支出明细'!Q44/9*12</f>
        <v>0</v>
      </c>
      <c r="AB49" s="43">
        <f t="shared" si="21"/>
        <v>0</v>
      </c>
      <c r="AC49" s="13">
        <f ca="1">'13年1-9支出明细'!R44/9*12</f>
        <v>0</v>
      </c>
      <c r="AD49" s="43">
        <f t="shared" si="22"/>
        <v>0</v>
      </c>
      <c r="AE49" s="13">
        <f ca="1">'13年1-9支出明细'!S44/9*12</f>
        <v>0</v>
      </c>
      <c r="AF49" s="43">
        <f t="shared" si="23"/>
        <v>0</v>
      </c>
      <c r="AG49" s="12">
        <f t="shared" si="85"/>
        <v>218257.10666666666</v>
      </c>
      <c r="AH49" s="43">
        <f t="shared" si="24"/>
        <v>2.0906890258938506E-3</v>
      </c>
      <c r="AI49" s="13">
        <f ca="1">'13年1-9支出明细'!U44/9*12</f>
        <v>0</v>
      </c>
      <c r="AJ49" s="43">
        <f t="shared" si="25"/>
        <v>0</v>
      </c>
      <c r="AK49" s="13">
        <f ca="1">'13年1-9支出明细'!V44/9*12</f>
        <v>1479.88</v>
      </c>
      <c r="AL49" s="43">
        <f t="shared" si="26"/>
        <v>1.5181993516352745E-2</v>
      </c>
      <c r="AM49" s="13">
        <f ca="1">'13年1-9支出明细'!W44/9*12</f>
        <v>0</v>
      </c>
      <c r="AN49" s="43">
        <f t="shared" si="27"/>
        <v>0</v>
      </c>
      <c r="AO49" s="13">
        <f ca="1">'13年1-9支出明细'!X44/9*12</f>
        <v>560</v>
      </c>
      <c r="AP49" s="43">
        <f t="shared" si="28"/>
        <v>8.2386349648962554E-4</v>
      </c>
      <c r="AQ49" s="13">
        <f ca="1">'13年1-9支出明细'!Y44/9*12</f>
        <v>868.66666666666663</v>
      </c>
      <c r="AR49" s="43">
        <f t="shared" si="29"/>
        <v>4.2971150251420152E-4</v>
      </c>
      <c r="AS49" s="13">
        <f ca="1">'13年1-9支出明细'!Z44/9*12</f>
        <v>208938.88</v>
      </c>
      <c r="AT49" s="13">
        <f ca="1">Sheet2!EP43+Sheet2!V43</f>
        <v>6409.68</v>
      </c>
      <c r="AU49" s="43">
        <f t="shared" si="30"/>
        <v>2.3625074118272449E-3</v>
      </c>
      <c r="AV49" s="13">
        <f ca="1">'13年1-9支出明细'!AB44/9*12</f>
        <v>6107.5733333333337</v>
      </c>
      <c r="AW49" s="43">
        <f t="shared" si="31"/>
        <v>1.3474446123630226E-3</v>
      </c>
      <c r="AX49" s="13">
        <f ca="1">'13年1-9支出明细'!AC44/9*12</f>
        <v>2438.666666666667</v>
      </c>
      <c r="AY49" s="43">
        <f t="shared" si="32"/>
        <v>2.1741370105482975E-3</v>
      </c>
      <c r="AZ49" s="12">
        <f t="shared" si="79"/>
        <v>342.35999999999996</v>
      </c>
      <c r="BA49" s="43">
        <f t="shared" si="33"/>
        <v>1.2801296364932832E-6</v>
      </c>
      <c r="BB49" s="13">
        <f ca="1">'13年1-9支出明细'!AE44/9*12</f>
        <v>342.35999999999996</v>
      </c>
      <c r="BC49" s="43">
        <f t="shared" si="34"/>
        <v>1.4818838474699003E-6</v>
      </c>
      <c r="BD49" s="13">
        <f ca="1">'13年1-9支出明细'!AF44/9*12</f>
        <v>0</v>
      </c>
      <c r="BE49" s="13">
        <f ca="1">Sheet2!BP43+Sheet2!ET43</f>
        <v>0</v>
      </c>
      <c r="BF49" s="43">
        <f t="shared" si="35"/>
        <v>0</v>
      </c>
      <c r="BG49" s="12">
        <f t="shared" si="78"/>
        <v>12754.133333333333</v>
      </c>
      <c r="BH49" s="43">
        <f t="shared" si="36"/>
        <v>1.3142038455756842E-4</v>
      </c>
      <c r="BI49" s="13">
        <f ca="1">'13年1-9支出明细'!AI44/9*12</f>
        <v>0</v>
      </c>
      <c r="BJ49" s="43">
        <f t="shared" si="37"/>
        <v>0</v>
      </c>
      <c r="BK49" s="13">
        <f ca="1">'13年1-9支出明细'!AJ44/9*12</f>
        <v>0</v>
      </c>
      <c r="BL49" s="43">
        <f t="shared" si="38"/>
        <v>0</v>
      </c>
      <c r="BM49" s="13">
        <f ca="1">'13年1-9支出明细'!AK44/9*12</f>
        <v>0</v>
      </c>
      <c r="BN49" s="43">
        <f t="shared" si="39"/>
        <v>0</v>
      </c>
      <c r="BO49" s="13">
        <f ca="1">'13年1-9支出明细'!AL44/9*12</f>
        <v>0</v>
      </c>
      <c r="BP49" s="43">
        <f t="shared" si="40"/>
        <v>0</v>
      </c>
      <c r="BQ49" s="13">
        <f ca="1">'13年1-9支出明细'!AM44/9*12</f>
        <v>0</v>
      </c>
      <c r="BR49" s="43">
        <f t="shared" si="41"/>
        <v>0</v>
      </c>
      <c r="BS49" s="13">
        <f ca="1">'13年1-9支出明细'!AN44/9*12</f>
        <v>0</v>
      </c>
      <c r="BT49" s="13">
        <f ca="1">Sheet2!DG43+Sheet2!AD43</f>
        <v>0</v>
      </c>
      <c r="BU49" s="43">
        <f t="shared" si="42"/>
        <v>0</v>
      </c>
      <c r="BV49" s="13">
        <f ca="1">'13年1-9支出明细'!AP44/9*12</f>
        <v>0</v>
      </c>
      <c r="BW49" s="43">
        <f t="shared" si="43"/>
        <v>0</v>
      </c>
      <c r="BX49" s="13">
        <f ca="1">'13年1-9支出明细'!AQ44/9*12</f>
        <v>0</v>
      </c>
      <c r="BY49" s="43">
        <f t="shared" si="44"/>
        <v>0</v>
      </c>
      <c r="BZ49" s="13">
        <f ca="1">'13年1-9支出明细'!AR44/9*12</f>
        <v>0</v>
      </c>
      <c r="CA49" s="13">
        <f ca="1">Sheet2!DK43+Sheet2!AH43</f>
        <v>0</v>
      </c>
      <c r="CB49" s="43">
        <f t="shared" si="45"/>
        <v>0</v>
      </c>
      <c r="CC49" s="13">
        <f ca="1">'13年1-9支出明细'!AT44/9*12</f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43">
        <f t="shared" si="47"/>
        <v>0</v>
      </c>
      <c r="CL49" s="13">
        <f ca="1">'13年1-9支出明细'!BB44/9*12</f>
        <v>0</v>
      </c>
      <c r="CM49" s="43">
        <f t="shared" si="48"/>
        <v>0</v>
      </c>
      <c r="CN49" s="13">
        <f ca="1">'13年1-9支出明细'!BC44/9*12</f>
        <v>0</v>
      </c>
      <c r="CO49" s="43">
        <f t="shared" si="49"/>
        <v>0</v>
      </c>
      <c r="CP49" s="13">
        <f ca="1">'13年1-9支出明细'!BD44/9*12</f>
        <v>0</v>
      </c>
      <c r="CQ49" s="43">
        <f t="shared" si="50"/>
        <v>0</v>
      </c>
      <c r="CR49" s="13">
        <f ca="1">'13年1-9支出明细'!BE44/9*12</f>
        <v>0</v>
      </c>
      <c r="CS49" s="13">
        <v>0</v>
      </c>
      <c r="CT49" s="43">
        <f t="shared" si="51"/>
        <v>0</v>
      </c>
      <c r="CU49" s="13">
        <f ca="1">'13年1-9支出明细'!BG44/9*12</f>
        <v>0</v>
      </c>
      <c r="CV49" s="43">
        <f t="shared" si="52"/>
        <v>0</v>
      </c>
      <c r="CW49" s="13">
        <f ca="1">'13年1-9支出明细'!BH44/9*12</f>
        <v>0</v>
      </c>
      <c r="CX49" s="43">
        <f t="shared" si="53"/>
        <v>0</v>
      </c>
      <c r="CY49" s="13">
        <f ca="1">'13年1-9支出明细'!BI44/9*12</f>
        <v>0</v>
      </c>
      <c r="CZ49" s="43">
        <f t="shared" si="54"/>
        <v>0</v>
      </c>
      <c r="DA49" s="13">
        <f ca="1">'13年1-9支出明细'!BJ44/9*12</f>
        <v>0</v>
      </c>
      <c r="DB49" s="43">
        <f t="shared" si="55"/>
        <v>0</v>
      </c>
      <c r="DC49" s="13">
        <f ca="1">'13年1-9支出明细'!BK44/9*12</f>
        <v>0</v>
      </c>
      <c r="DD49" s="43">
        <f t="shared" si="56"/>
        <v>0</v>
      </c>
      <c r="DE49" s="13">
        <f ca="1">'13年1-9支出明细'!BL44/9*12</f>
        <v>0</v>
      </c>
      <c r="DF49" s="43">
        <f t="shared" si="57"/>
        <v>0</v>
      </c>
      <c r="DG49" s="13">
        <f ca="1">'13年1-9支出明细'!BM44/9*12</f>
        <v>0</v>
      </c>
      <c r="DH49" s="43">
        <f t="shared" si="58"/>
        <v>0</v>
      </c>
      <c r="DI49" s="13">
        <f ca="1">'13年1-9支出明细'!BN44/9*12</f>
        <v>12754.133333333333</v>
      </c>
      <c r="DJ49" s="13">
        <f ca="1">Sheet2!EX43+Sheet2!BF43</f>
        <v>0</v>
      </c>
      <c r="DK49" s="43">
        <f t="shared" si="59"/>
        <v>9.7567906547946278E-3</v>
      </c>
      <c r="DL49" s="13">
        <f ca="1">'13年1-9支出明细'!BP44/9*12</f>
        <v>0</v>
      </c>
      <c r="DM49" s="43">
        <f t="shared" si="60"/>
        <v>0</v>
      </c>
      <c r="DN49" s="13">
        <f ca="1">'13年1-9支出明细'!BQ44/9*12</f>
        <v>0</v>
      </c>
      <c r="DO49" s="43">
        <f t="shared" si="61"/>
        <v>0</v>
      </c>
      <c r="DP49" s="13">
        <f ca="1">'13年1-9支出明细'!BR44/9*12</f>
        <v>0</v>
      </c>
      <c r="DQ49" s="13">
        <v>0</v>
      </c>
      <c r="DR49" s="43"/>
      <c r="DS49" s="13">
        <f ca="1">'13年1-9支出明细'!BT44/9*12</f>
        <v>0</v>
      </c>
      <c r="DT49" s="43">
        <f t="shared" si="63"/>
        <v>0</v>
      </c>
      <c r="DU49" s="12">
        <f ca="1">'13年1-9支出明细'!BU44/9*12</f>
        <v>35586.266666666663</v>
      </c>
      <c r="DV49" s="43">
        <f t="shared" si="64"/>
        <v>1.2299578789438702E-3</v>
      </c>
      <c r="DW49" s="12">
        <f ca="1">'13年1-9支出明细'!BV44/9*12</f>
        <v>0</v>
      </c>
      <c r="DX49" s="43">
        <f t="shared" si="65"/>
        <v>0</v>
      </c>
      <c r="DY49" s="12">
        <f ca="1">'13年1-9支出明细'!BW44/9*12</f>
        <v>0</v>
      </c>
      <c r="DZ49" s="43">
        <f t="shared" si="66"/>
        <v>0</v>
      </c>
      <c r="EA49" s="12">
        <f ca="1">'13年1-9支出明细'!BX44/9*12</f>
        <v>0</v>
      </c>
      <c r="EB49" s="43">
        <f t="shared" si="67"/>
        <v>0</v>
      </c>
      <c r="EC49" s="27">
        <f t="shared" si="86"/>
        <v>216</v>
      </c>
      <c r="ED49" s="43">
        <f t="shared" si="68"/>
        <v>1.3138731951782155E-4</v>
      </c>
      <c r="EE49" s="13">
        <f ca="1">'13年1-9支出明细'!BZ44/9*12</f>
        <v>0</v>
      </c>
      <c r="EF49" s="43">
        <f t="shared" si="69"/>
        <v>0</v>
      </c>
      <c r="EG49" s="13">
        <f ca="1">'13年1-9支出明细'!CA44/9*12</f>
        <v>0</v>
      </c>
      <c r="EH49" s="43">
        <f t="shared" si="70"/>
        <v>0</v>
      </c>
      <c r="EI49" s="13">
        <f ca="1">'13年1-9支出明细'!CB44/9*12</f>
        <v>0</v>
      </c>
      <c r="EJ49" s="40"/>
      <c r="EK49" s="13">
        <f ca="1">'13年1-9支出明细'!CC44/9*12</f>
        <v>0</v>
      </c>
      <c r="EL49" s="43">
        <f t="shared" si="71"/>
        <v>0</v>
      </c>
      <c r="EM49" s="13">
        <f ca="1">'13年1-9支出明细'!CD44/9*12</f>
        <v>216</v>
      </c>
      <c r="EN49" s="45">
        <f t="shared" si="72"/>
        <v>1.043841268857363E-3</v>
      </c>
    </row>
    <row r="50" spans="1:144">
      <c r="A50" s="18">
        <v>129</v>
      </c>
      <c r="B50" s="3" t="s">
        <v>524</v>
      </c>
      <c r="C50" s="3" t="s">
        <v>339</v>
      </c>
      <c r="D50" s="12">
        <f t="shared" si="87"/>
        <v>1746608.2233333334</v>
      </c>
      <c r="E50" s="12">
        <f t="shared" si="88"/>
        <v>1336878.5333333332</v>
      </c>
      <c r="F50" s="13">
        <v>676296</v>
      </c>
      <c r="G50" s="40">
        <f t="shared" si="77"/>
        <v>9.9018250856777214E-3</v>
      </c>
      <c r="H50" s="13">
        <v>278276</v>
      </c>
      <c r="I50" s="40">
        <f t="shared" si="12"/>
        <v>7.4956502354559052E-3</v>
      </c>
      <c r="J50" s="13">
        <v>304333.2</v>
      </c>
      <c r="K50" s="40">
        <f t="shared" si="13"/>
        <v>9.9018250856777231E-3</v>
      </c>
      <c r="L50" s="13">
        <f ca="1">'13年1-9支出明细'!I45/9*12</f>
        <v>77973.333333333328</v>
      </c>
      <c r="M50" s="13">
        <v>0</v>
      </c>
      <c r="N50" s="43">
        <f t="shared" si="14"/>
        <v>1.16796834821754E-2</v>
      </c>
      <c r="O50" s="13">
        <f ca="1">'13年1-9支出明细'!K45/9*12</f>
        <v>0</v>
      </c>
      <c r="P50" s="43">
        <f t="shared" si="15"/>
        <v>2.6229350379408057E-3</v>
      </c>
      <c r="Q50" s="13">
        <f ca="1">'13年1-9支出明细'!L45/9*12</f>
        <v>0</v>
      </c>
      <c r="R50" s="43">
        <f t="shared" si="16"/>
        <v>0</v>
      </c>
      <c r="S50" s="13">
        <f ca="1">'13年1-9支出明细'!M45/9*12</f>
        <v>0</v>
      </c>
      <c r="T50" s="43">
        <f t="shared" si="17"/>
        <v>0</v>
      </c>
      <c r="U50" s="13">
        <f ca="1">'13年1-9支出明细'!N45/9*12</f>
        <v>0</v>
      </c>
      <c r="V50" s="43">
        <f t="shared" si="18"/>
        <v>0</v>
      </c>
      <c r="W50" s="13">
        <f ca="1">'13年1-9支出明细'!O45/9*12</f>
        <v>0</v>
      </c>
      <c r="X50" s="43">
        <f t="shared" si="19"/>
        <v>0</v>
      </c>
      <c r="Y50" s="13">
        <f ca="1">'13年1-9支出明细'!P45/9*12</f>
        <v>0</v>
      </c>
      <c r="Z50" s="43">
        <f t="shared" si="20"/>
        <v>0</v>
      </c>
      <c r="AA50" s="13">
        <f ca="1">'13年1-9支出明细'!Q45/9*12</f>
        <v>0</v>
      </c>
      <c r="AB50" s="43">
        <f t="shared" si="21"/>
        <v>0</v>
      </c>
      <c r="AC50" s="13">
        <f ca="1">'13年1-9支出明细'!R45/9*12</f>
        <v>0</v>
      </c>
      <c r="AD50" s="43">
        <f t="shared" si="22"/>
        <v>0</v>
      </c>
      <c r="AE50" s="13">
        <f ca="1">'13年1-9支出明细'!S45/9*12</f>
        <v>0</v>
      </c>
      <c r="AF50" s="43">
        <f t="shared" si="23"/>
        <v>0</v>
      </c>
      <c r="AG50" s="12">
        <f t="shared" si="85"/>
        <v>349286.45000000007</v>
      </c>
      <c r="AH50" s="43">
        <f t="shared" si="24"/>
        <v>3.3458216278093307E-3</v>
      </c>
      <c r="AI50" s="13">
        <f ca="1">'13年1-9支出明细'!U45/9*12</f>
        <v>0</v>
      </c>
      <c r="AJ50" s="43">
        <f t="shared" si="25"/>
        <v>0</v>
      </c>
      <c r="AK50" s="13">
        <f ca="1">'13年1-9支出明细'!V45/9*12</f>
        <v>0</v>
      </c>
      <c r="AL50" s="43">
        <f t="shared" si="26"/>
        <v>0</v>
      </c>
      <c r="AM50" s="13">
        <f ca="1">'13年1-9支出明细'!W45/9*12</f>
        <v>0</v>
      </c>
      <c r="AN50" s="43">
        <f t="shared" si="27"/>
        <v>0</v>
      </c>
      <c r="AO50" s="13">
        <f ca="1">'13年1-9支出明细'!X45/9*12</f>
        <v>2790.6666666666665</v>
      </c>
      <c r="AP50" s="43">
        <f t="shared" si="28"/>
        <v>4.1055864241733003E-3</v>
      </c>
      <c r="AQ50" s="13">
        <f ca="1">'13年1-9支出明细'!Y45/9*12</f>
        <v>3511.44</v>
      </c>
      <c r="AR50" s="43">
        <f t="shared" si="29"/>
        <v>1.7370370204011524E-3</v>
      </c>
      <c r="AS50" s="13">
        <f ca="1">'13年1-9支出明细'!Z45/9*12</f>
        <v>332419.09333333338</v>
      </c>
      <c r="AT50" s="13">
        <f ca="1">Sheet2!EP44+Sheet2!V44</f>
        <v>10565.25</v>
      </c>
      <c r="AU50" s="43">
        <f t="shared" si="30"/>
        <v>3.7587191614738853E-3</v>
      </c>
      <c r="AV50" s="13">
        <f ca="1">'13年1-9支出明细'!AB45/9*12</f>
        <v>8080.52</v>
      </c>
      <c r="AW50" s="43">
        <f t="shared" si="31"/>
        <v>1.7827134517841758E-3</v>
      </c>
      <c r="AX50" s="13">
        <f ca="1">'13年1-9支出明细'!AC45/9*12</f>
        <v>6012</v>
      </c>
      <c r="AY50" s="43">
        <f t="shared" si="32"/>
        <v>5.3598599128279242E-3</v>
      </c>
      <c r="AZ50" s="12">
        <f t="shared" si="79"/>
        <v>1170.4000000000001</v>
      </c>
      <c r="BA50" s="43">
        <f t="shared" si="33"/>
        <v>4.3762814772512524E-6</v>
      </c>
      <c r="BB50" s="13">
        <f ca="1">'13年1-9支出明细'!AE45/9*12</f>
        <v>1170.4000000000001</v>
      </c>
      <c r="BC50" s="43">
        <f t="shared" si="34"/>
        <v>5.0660031986177464E-6</v>
      </c>
      <c r="BD50" s="13">
        <f ca="1">'13年1-9支出明细'!AF45/9*12</f>
        <v>0</v>
      </c>
      <c r="BE50" s="13">
        <f ca="1">Sheet2!BP44+Sheet2!ET44</f>
        <v>0</v>
      </c>
      <c r="BF50" s="43">
        <f t="shared" si="35"/>
        <v>0</v>
      </c>
      <c r="BG50" s="12">
        <f t="shared" si="78"/>
        <v>17753.599999999999</v>
      </c>
      <c r="BH50" s="43">
        <f t="shared" si="36"/>
        <v>1.8293559258812149E-4</v>
      </c>
      <c r="BI50" s="13">
        <f ca="1">'13年1-9支出明细'!AI45/9*12</f>
        <v>0</v>
      </c>
      <c r="BJ50" s="43">
        <f t="shared" si="37"/>
        <v>0</v>
      </c>
      <c r="BK50" s="13">
        <f ca="1">'13年1-9支出明细'!AJ45/9*12</f>
        <v>0</v>
      </c>
      <c r="BL50" s="43">
        <f t="shared" si="38"/>
        <v>0</v>
      </c>
      <c r="BM50" s="13">
        <f ca="1">'13年1-9支出明细'!AK45/9*12</f>
        <v>0</v>
      </c>
      <c r="BN50" s="43">
        <f t="shared" si="39"/>
        <v>0</v>
      </c>
      <c r="BO50" s="13">
        <f ca="1">'13年1-9支出明细'!AL45/9*12</f>
        <v>0</v>
      </c>
      <c r="BP50" s="43">
        <f t="shared" si="40"/>
        <v>0</v>
      </c>
      <c r="BQ50" s="13">
        <f ca="1">'13年1-9支出明细'!AM45/9*12</f>
        <v>0</v>
      </c>
      <c r="BR50" s="43">
        <f t="shared" si="41"/>
        <v>0</v>
      </c>
      <c r="BS50" s="13">
        <f ca="1">'13年1-9支出明细'!AN45/9*12</f>
        <v>0</v>
      </c>
      <c r="BT50" s="13">
        <f ca="1">Sheet2!DG44+Sheet2!AD44</f>
        <v>0</v>
      </c>
      <c r="BU50" s="43">
        <f t="shared" si="42"/>
        <v>0</v>
      </c>
      <c r="BV50" s="13">
        <f ca="1">'13年1-9支出明细'!AP45/9*12</f>
        <v>0</v>
      </c>
      <c r="BW50" s="43">
        <f t="shared" si="43"/>
        <v>0</v>
      </c>
      <c r="BX50" s="13">
        <f ca="1">'13年1-9支出明细'!AQ45/9*12</f>
        <v>0</v>
      </c>
      <c r="BY50" s="43">
        <f t="shared" si="44"/>
        <v>0</v>
      </c>
      <c r="BZ50" s="13">
        <f ca="1">'13年1-9支出明细'!AR45/9*12</f>
        <v>0</v>
      </c>
      <c r="CA50" s="13">
        <f ca="1">Sheet2!DK44+Sheet2!AH44</f>
        <v>0</v>
      </c>
      <c r="CB50" s="43">
        <f t="shared" si="45"/>
        <v>0</v>
      </c>
      <c r="CC50" s="13">
        <f ca="1">'13年1-9支出明细'!AT45/9*12</f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43">
        <f t="shared" si="47"/>
        <v>0</v>
      </c>
      <c r="CL50" s="13">
        <f ca="1">'13年1-9支出明细'!BB45/9*12</f>
        <v>620</v>
      </c>
      <c r="CM50" s="43">
        <f t="shared" si="48"/>
        <v>2.7407465911595899E-4</v>
      </c>
      <c r="CN50" s="13">
        <f ca="1">'13年1-9支出明细'!BC45/9*12</f>
        <v>0</v>
      </c>
      <c r="CO50" s="43">
        <f t="shared" si="49"/>
        <v>0</v>
      </c>
      <c r="CP50" s="13">
        <f ca="1">'13年1-9支出明细'!BD45/9*12</f>
        <v>0</v>
      </c>
      <c r="CQ50" s="43">
        <f t="shared" si="50"/>
        <v>0</v>
      </c>
      <c r="CR50" s="13">
        <f ca="1">'13年1-9支出明细'!BE45/9*12</f>
        <v>0</v>
      </c>
      <c r="CS50" s="13">
        <v>0</v>
      </c>
      <c r="CT50" s="43">
        <f t="shared" si="51"/>
        <v>0</v>
      </c>
      <c r="CU50" s="13">
        <f ca="1">'13年1-9支出明细'!BG45/9*12</f>
        <v>0</v>
      </c>
      <c r="CV50" s="43">
        <f t="shared" si="52"/>
        <v>0</v>
      </c>
      <c r="CW50" s="13">
        <f ca="1">'13年1-9支出明细'!BH45/9*12</f>
        <v>0</v>
      </c>
      <c r="CX50" s="43">
        <f t="shared" si="53"/>
        <v>0</v>
      </c>
      <c r="CY50" s="13">
        <f ca="1">'13年1-9支出明细'!BI45/9*12</f>
        <v>1921.3333333333335</v>
      </c>
      <c r="CZ50" s="43">
        <f t="shared" si="54"/>
        <v>1.6028181124008185E-3</v>
      </c>
      <c r="DA50" s="13">
        <f ca="1">'13年1-9支出明细'!BJ45/9*12</f>
        <v>0</v>
      </c>
      <c r="DB50" s="43">
        <f t="shared" si="55"/>
        <v>0</v>
      </c>
      <c r="DC50" s="13">
        <f ca="1">'13年1-9支出明细'!BK45/9*12</f>
        <v>0</v>
      </c>
      <c r="DD50" s="43">
        <f t="shared" si="56"/>
        <v>0</v>
      </c>
      <c r="DE50" s="13">
        <f ca="1">'13年1-9支出明细'!BL45/9*12</f>
        <v>0</v>
      </c>
      <c r="DF50" s="43">
        <f t="shared" si="57"/>
        <v>0</v>
      </c>
      <c r="DG50" s="13">
        <f ca="1">'13年1-9支出明细'!BM45/9*12</f>
        <v>0</v>
      </c>
      <c r="DH50" s="43">
        <f t="shared" si="58"/>
        <v>0</v>
      </c>
      <c r="DI50" s="13">
        <f ca="1">'13年1-9支出明细'!BN45/9*12</f>
        <v>15212.266666666666</v>
      </c>
      <c r="DJ50" s="13">
        <f ca="1">Sheet2!EX44+Sheet2!BF44</f>
        <v>0</v>
      </c>
      <c r="DK50" s="43">
        <f t="shared" si="59"/>
        <v>1.163723926765523E-2</v>
      </c>
      <c r="DL50" s="13">
        <f ca="1">'13年1-9支出明细'!BP45/9*12</f>
        <v>0</v>
      </c>
      <c r="DM50" s="43">
        <f t="shared" si="60"/>
        <v>0</v>
      </c>
      <c r="DN50" s="13">
        <f ca="1">'13年1-9支出明细'!BQ45/9*12</f>
        <v>0</v>
      </c>
      <c r="DO50" s="43">
        <f t="shared" si="61"/>
        <v>0</v>
      </c>
      <c r="DP50" s="13">
        <f ca="1">'13年1-9支出明细'!BR45/9*12</f>
        <v>0</v>
      </c>
      <c r="DQ50" s="13">
        <v>0</v>
      </c>
      <c r="DR50" s="43"/>
      <c r="DS50" s="13">
        <f ca="1">'13年1-9支出明细'!BT45/9*12</f>
        <v>0</v>
      </c>
      <c r="DT50" s="43">
        <f t="shared" si="63"/>
        <v>0</v>
      </c>
      <c r="DU50" s="12">
        <f ca="1">'13年1-9支出明细'!BU45/9*12</f>
        <v>41519.24</v>
      </c>
      <c r="DV50" s="43">
        <f t="shared" si="64"/>
        <v>1.4350175263986153E-3</v>
      </c>
      <c r="DW50" s="12">
        <f ca="1">'13年1-9支出明细'!BV45/9*12</f>
        <v>0</v>
      </c>
      <c r="DX50" s="43">
        <f t="shared" si="65"/>
        <v>0</v>
      </c>
      <c r="DY50" s="12">
        <f ca="1">'13年1-9支出明细'!BW45/9*12</f>
        <v>0</v>
      </c>
      <c r="DZ50" s="43">
        <f t="shared" si="66"/>
        <v>0</v>
      </c>
      <c r="EA50" s="12">
        <f ca="1">'13年1-9支出明细'!BX45/9*12</f>
        <v>0</v>
      </c>
      <c r="EB50" s="43">
        <f t="shared" si="67"/>
        <v>0</v>
      </c>
      <c r="EC50" s="27">
        <f t="shared" si="86"/>
        <v>0</v>
      </c>
      <c r="ED50" s="43">
        <f t="shared" si="68"/>
        <v>0</v>
      </c>
      <c r="EE50" s="13">
        <f ca="1">'13年1-9支出明细'!BZ45/9*12</f>
        <v>0</v>
      </c>
      <c r="EF50" s="43">
        <f t="shared" si="69"/>
        <v>0</v>
      </c>
      <c r="EG50" s="13">
        <f ca="1">'13年1-9支出明细'!CA45/9*12</f>
        <v>0</v>
      </c>
      <c r="EH50" s="43">
        <f t="shared" si="70"/>
        <v>0</v>
      </c>
      <c r="EI50" s="13">
        <f ca="1">'13年1-9支出明细'!CB45/9*12</f>
        <v>0</v>
      </c>
      <c r="EJ50" s="40"/>
      <c r="EK50" s="13">
        <f ca="1">'13年1-9支出明细'!CC45/9*12</f>
        <v>0</v>
      </c>
      <c r="EL50" s="43">
        <f t="shared" si="71"/>
        <v>0</v>
      </c>
      <c r="EM50" s="13">
        <f ca="1">'13年1-9支出明细'!CD45/9*12</f>
        <v>0</v>
      </c>
      <c r="EN50" s="45">
        <f t="shared" si="72"/>
        <v>0</v>
      </c>
    </row>
    <row r="51" spans="1:144">
      <c r="A51" s="18">
        <v>130</v>
      </c>
      <c r="B51" s="3" t="s">
        <v>525</v>
      </c>
      <c r="C51" s="3" t="s">
        <v>340</v>
      </c>
      <c r="D51" s="12">
        <f t="shared" si="87"/>
        <v>3382134.6366666667</v>
      </c>
      <c r="E51" s="12">
        <f t="shared" si="88"/>
        <v>2499695.1333333333</v>
      </c>
      <c r="F51" s="13">
        <v>1127964</v>
      </c>
      <c r="G51" s="40">
        <f t="shared" si="77"/>
        <v>1.6514813381923572E-2</v>
      </c>
      <c r="H51" s="13">
        <v>771390</v>
      </c>
      <c r="I51" s="40">
        <f t="shared" si="12"/>
        <v>2.0778182937545207E-2</v>
      </c>
      <c r="J51" s="13">
        <v>507583.8</v>
      </c>
      <c r="K51" s="40">
        <f t="shared" si="13"/>
        <v>1.6514813381923576E-2</v>
      </c>
      <c r="L51" s="13">
        <f ca="1">'13年1-9支出明细'!I46/9*12</f>
        <v>92757.333333333328</v>
      </c>
      <c r="M51" s="13">
        <v>0</v>
      </c>
      <c r="N51" s="43">
        <f t="shared" si="14"/>
        <v>1.3894189816825893E-2</v>
      </c>
      <c r="O51" s="13">
        <f ca="1">'13年1-9支出明细'!K46/9*12</f>
        <v>0</v>
      </c>
      <c r="P51" s="43">
        <f t="shared" si="15"/>
        <v>5.0790551212543892E-3</v>
      </c>
      <c r="Q51" s="13">
        <f ca="1">'13年1-9支出明细'!L46/9*12</f>
        <v>0</v>
      </c>
      <c r="R51" s="43">
        <f t="shared" si="16"/>
        <v>0</v>
      </c>
      <c r="S51" s="13">
        <f ca="1">'13年1-9支出明细'!M46/9*12</f>
        <v>0</v>
      </c>
      <c r="T51" s="43">
        <f t="shared" si="17"/>
        <v>0</v>
      </c>
      <c r="U51" s="13">
        <f ca="1">'13年1-9支出明细'!N46/9*12</f>
        <v>0</v>
      </c>
      <c r="V51" s="43">
        <f t="shared" si="18"/>
        <v>0</v>
      </c>
      <c r="W51" s="13">
        <f ca="1">'13年1-9支出明细'!O46/9*12</f>
        <v>0</v>
      </c>
      <c r="X51" s="43">
        <f t="shared" si="19"/>
        <v>0</v>
      </c>
      <c r="Y51" s="13">
        <f ca="1">'13年1-9支出明细'!P46/9*12</f>
        <v>0</v>
      </c>
      <c r="Z51" s="43">
        <f t="shared" si="20"/>
        <v>0</v>
      </c>
      <c r="AA51" s="13">
        <f ca="1">'13年1-9支出明细'!Q46/9*12</f>
        <v>0</v>
      </c>
      <c r="AB51" s="43">
        <f t="shared" si="21"/>
        <v>0</v>
      </c>
      <c r="AC51" s="13">
        <f ca="1">'13年1-9支出明细'!R46/9*12</f>
        <v>0</v>
      </c>
      <c r="AD51" s="43">
        <f t="shared" si="22"/>
        <v>0</v>
      </c>
      <c r="AE51" s="13">
        <f ca="1">'13年1-9支出明细'!S46/9*12</f>
        <v>0</v>
      </c>
      <c r="AF51" s="43">
        <f t="shared" si="23"/>
        <v>0</v>
      </c>
      <c r="AG51" s="12">
        <f t="shared" si="85"/>
        <v>606355.41</v>
      </c>
      <c r="AH51" s="43">
        <f t="shared" si="24"/>
        <v>5.8082901438552617E-3</v>
      </c>
      <c r="AI51" s="13">
        <f ca="1">'13年1-9支出明细'!U46/9*12</f>
        <v>0</v>
      </c>
      <c r="AJ51" s="43">
        <f t="shared" si="25"/>
        <v>0</v>
      </c>
      <c r="AK51" s="13">
        <f ca="1">'13年1-9支出明细'!V46/9*12</f>
        <v>35229.253333333334</v>
      </c>
      <c r="AL51" s="43">
        <f t="shared" si="26"/>
        <v>0.36141463881707636</v>
      </c>
      <c r="AM51" s="13">
        <f ca="1">'13年1-9支出明细'!W46/9*12</f>
        <v>0</v>
      </c>
      <c r="AN51" s="43">
        <f t="shared" si="27"/>
        <v>0</v>
      </c>
      <c r="AO51" s="13">
        <f ca="1">'13年1-9支出明细'!X46/9*12</f>
        <v>1864.2666666666667</v>
      </c>
      <c r="AP51" s="43">
        <f t="shared" si="28"/>
        <v>2.7426808114090345E-3</v>
      </c>
      <c r="AQ51" s="13">
        <f ca="1">'13年1-9支出明细'!Y46/9*12</f>
        <v>9643.8666666666668</v>
      </c>
      <c r="AR51" s="43">
        <f t="shared" si="29"/>
        <v>4.7706221435686392E-3</v>
      </c>
      <c r="AS51" s="13">
        <f ca="1">'13年1-9支出明细'!Z46/9*12</f>
        <v>542891.97333333327</v>
      </c>
      <c r="AT51" s="13">
        <f ca="1">Sheet2!EP45+Sheet2!V45</f>
        <v>16726.05</v>
      </c>
      <c r="AU51" s="43">
        <f t="shared" si="30"/>
        <v>6.1385717719053476E-3</v>
      </c>
      <c r="AV51" s="13">
        <f ca="1">'13年1-9支出明细'!AB46/9*12</f>
        <v>10399.986666666668</v>
      </c>
      <c r="AW51" s="43">
        <f t="shared" si="31"/>
        <v>2.2944310674365932E-3</v>
      </c>
      <c r="AX51" s="13">
        <f ca="1">'13年1-9支出明细'!AC46/9*12</f>
        <v>11905.426666666666</v>
      </c>
      <c r="AY51" s="43">
        <f t="shared" si="32"/>
        <v>1.0614008505618637E-2</v>
      </c>
      <c r="AZ51" s="12">
        <f t="shared" si="79"/>
        <v>1068.4000000000001</v>
      </c>
      <c r="BA51" s="43">
        <f t="shared" si="33"/>
        <v>3.9948898925967515E-6</v>
      </c>
      <c r="BB51" s="13">
        <f ca="1">'13年1-9支出明细'!AE46/9*12</f>
        <v>1068.4000000000001</v>
      </c>
      <c r="BC51" s="43">
        <f t="shared" si="34"/>
        <v>4.6245025780956946E-6</v>
      </c>
      <c r="BD51" s="13">
        <f ca="1">'13年1-9支出明细'!AF46/9*12</f>
        <v>0</v>
      </c>
      <c r="BE51" s="13">
        <f ca="1">Sheet2!BP45+Sheet2!ET45</f>
        <v>0</v>
      </c>
      <c r="BF51" s="43">
        <f t="shared" si="35"/>
        <v>0</v>
      </c>
      <c r="BG51" s="12">
        <f t="shared" si="78"/>
        <v>57326</v>
      </c>
      <c r="BH51" s="43">
        <f t="shared" si="36"/>
        <v>5.9069517059676081E-4</v>
      </c>
      <c r="BI51" s="13">
        <f ca="1">'13年1-9支出明细'!AI46/9*12</f>
        <v>0</v>
      </c>
      <c r="BJ51" s="43">
        <f t="shared" si="37"/>
        <v>0</v>
      </c>
      <c r="BK51" s="13">
        <f ca="1">'13年1-9支出明细'!AJ46/9*12</f>
        <v>0</v>
      </c>
      <c r="BL51" s="43">
        <f t="shared" si="38"/>
        <v>0</v>
      </c>
      <c r="BM51" s="13">
        <f ca="1">'13年1-9支出明细'!AK46/9*12</f>
        <v>0</v>
      </c>
      <c r="BN51" s="43">
        <f t="shared" si="39"/>
        <v>0</v>
      </c>
      <c r="BO51" s="13">
        <f ca="1">'13年1-9支出明细'!AL46/9*12</f>
        <v>0</v>
      </c>
      <c r="BP51" s="43">
        <f t="shared" si="40"/>
        <v>0</v>
      </c>
      <c r="BQ51" s="13">
        <f ca="1">'13年1-9支出明细'!AM46/9*12</f>
        <v>0</v>
      </c>
      <c r="BR51" s="43">
        <f t="shared" si="41"/>
        <v>0</v>
      </c>
      <c r="BS51" s="13">
        <f ca="1">'13年1-9支出明细'!AN46/9*12</f>
        <v>0</v>
      </c>
      <c r="BT51" s="13">
        <f ca="1">Sheet2!DG45+Sheet2!AD45</f>
        <v>0</v>
      </c>
      <c r="BU51" s="43">
        <f t="shared" si="42"/>
        <v>0</v>
      </c>
      <c r="BV51" s="13">
        <f ca="1">'13年1-9支出明细'!AP46/9*12</f>
        <v>0</v>
      </c>
      <c r="BW51" s="43">
        <f t="shared" si="43"/>
        <v>0</v>
      </c>
      <c r="BX51" s="13">
        <f ca="1">'13年1-9支出明细'!AQ46/9*12</f>
        <v>0</v>
      </c>
      <c r="BY51" s="43">
        <f t="shared" si="44"/>
        <v>0</v>
      </c>
      <c r="BZ51" s="13">
        <f ca="1">'13年1-9支出明细'!AR46/9*12</f>
        <v>0</v>
      </c>
      <c r="CA51" s="13">
        <f ca="1">Sheet2!DK45+Sheet2!AH45</f>
        <v>0</v>
      </c>
      <c r="CB51" s="43">
        <f t="shared" si="45"/>
        <v>0</v>
      </c>
      <c r="CC51" s="13">
        <f ca="1">'13年1-9支出明细'!AT46/9*12</f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43">
        <f t="shared" si="47"/>
        <v>0</v>
      </c>
      <c r="CL51" s="13">
        <f ca="1">'13年1-9支出明细'!BB46/9*12</f>
        <v>0</v>
      </c>
      <c r="CM51" s="43">
        <f t="shared" si="48"/>
        <v>0</v>
      </c>
      <c r="CN51" s="13">
        <f ca="1">'13年1-9支出明细'!BC46/9*12</f>
        <v>0</v>
      </c>
      <c r="CO51" s="43">
        <f t="shared" si="49"/>
        <v>0</v>
      </c>
      <c r="CP51" s="13">
        <f ca="1">'13年1-9支出明细'!BD46/9*12</f>
        <v>0</v>
      </c>
      <c r="CQ51" s="43">
        <f t="shared" si="50"/>
        <v>0</v>
      </c>
      <c r="CR51" s="13">
        <f ca="1">'13年1-9支出明细'!BE46/9*12</f>
        <v>0</v>
      </c>
      <c r="CS51" s="13">
        <v>0</v>
      </c>
      <c r="CT51" s="43">
        <f t="shared" si="51"/>
        <v>0</v>
      </c>
      <c r="CU51" s="13">
        <f ca="1">'13年1-9支出明细'!BG46/9*12</f>
        <v>0</v>
      </c>
      <c r="CV51" s="43">
        <f t="shared" si="52"/>
        <v>0</v>
      </c>
      <c r="CW51" s="13">
        <f ca="1">'13年1-9支出明细'!BH46/9*12</f>
        <v>0</v>
      </c>
      <c r="CX51" s="43">
        <f t="shared" si="53"/>
        <v>0</v>
      </c>
      <c r="CY51" s="13">
        <f ca="1">'13年1-9支出明细'!BI46/9*12</f>
        <v>13333.333333333332</v>
      </c>
      <c r="CZ51" s="43">
        <f t="shared" si="54"/>
        <v>1.1122957060380417E-2</v>
      </c>
      <c r="DA51" s="13">
        <f ca="1">'13年1-9支出明细'!BJ46/9*12</f>
        <v>0</v>
      </c>
      <c r="DB51" s="43">
        <f t="shared" si="55"/>
        <v>0</v>
      </c>
      <c r="DC51" s="13">
        <f ca="1">'13年1-9支出明细'!BK46/9*12</f>
        <v>0</v>
      </c>
      <c r="DD51" s="43">
        <f t="shared" si="56"/>
        <v>0</v>
      </c>
      <c r="DE51" s="13">
        <f ca="1">'13年1-9支出明细'!BL46/9*12</f>
        <v>0</v>
      </c>
      <c r="DF51" s="43">
        <f t="shared" si="57"/>
        <v>0</v>
      </c>
      <c r="DG51" s="13">
        <f ca="1">'13年1-9支出明细'!BM46/9*12</f>
        <v>0</v>
      </c>
      <c r="DH51" s="43">
        <f t="shared" si="58"/>
        <v>0</v>
      </c>
      <c r="DI51" s="13">
        <f ca="1">'13年1-9支出明细'!BN46/9*12</f>
        <v>39992.666666666664</v>
      </c>
      <c r="DJ51" s="13">
        <f ca="1">Sheet2!EX45+Sheet2!BF45</f>
        <v>0</v>
      </c>
      <c r="DK51" s="43">
        <f t="shared" si="59"/>
        <v>3.0594009502303822E-2</v>
      </c>
      <c r="DL51" s="13">
        <f ca="1">'13年1-9支出明细'!BP46/9*12</f>
        <v>0</v>
      </c>
      <c r="DM51" s="43">
        <f t="shared" si="60"/>
        <v>0</v>
      </c>
      <c r="DN51" s="13">
        <f ca="1">'13年1-9支出明细'!BQ46/9*12</f>
        <v>4000</v>
      </c>
      <c r="DO51" s="43">
        <f t="shared" si="61"/>
        <v>2.6987275499601938E-2</v>
      </c>
      <c r="DP51" s="13">
        <f ca="1">'13年1-9支出明细'!BR46/9*12</f>
        <v>0</v>
      </c>
      <c r="DQ51" s="13">
        <v>0</v>
      </c>
      <c r="DR51" s="43"/>
      <c r="DS51" s="13">
        <f ca="1">'13年1-9支出明细'!BT46/9*12</f>
        <v>0</v>
      </c>
      <c r="DT51" s="43">
        <f t="shared" si="63"/>
        <v>0</v>
      </c>
      <c r="DU51" s="12">
        <f ca="1">'13年1-9支出明细'!BU46/9*12</f>
        <v>217689.6933333333</v>
      </c>
      <c r="DV51" s="43">
        <f t="shared" si="64"/>
        <v>7.5239461331583404E-3</v>
      </c>
      <c r="DW51" s="12">
        <f ca="1">'13年1-9支出明细'!BV46/9*12</f>
        <v>0</v>
      </c>
      <c r="DX51" s="43">
        <f t="shared" si="65"/>
        <v>0</v>
      </c>
      <c r="DY51" s="12">
        <f ca="1">'13年1-9支出明细'!BW46/9*12</f>
        <v>0</v>
      </c>
      <c r="DZ51" s="43">
        <f t="shared" si="66"/>
        <v>0</v>
      </c>
      <c r="EA51" s="12">
        <f ca="1">'13年1-9支出明细'!BX46/9*12</f>
        <v>0</v>
      </c>
      <c r="EB51" s="43">
        <f t="shared" si="67"/>
        <v>0</v>
      </c>
      <c r="EC51" s="27">
        <f t="shared" si="86"/>
        <v>0</v>
      </c>
      <c r="ED51" s="43">
        <f t="shared" si="68"/>
        <v>0</v>
      </c>
      <c r="EE51" s="13">
        <f ca="1">'13年1-9支出明细'!BZ46/9*12</f>
        <v>0</v>
      </c>
      <c r="EF51" s="43">
        <f t="shared" si="69"/>
        <v>0</v>
      </c>
      <c r="EG51" s="13">
        <f ca="1">'13年1-9支出明细'!CA46/9*12</f>
        <v>0</v>
      </c>
      <c r="EH51" s="43">
        <f t="shared" si="70"/>
        <v>0</v>
      </c>
      <c r="EI51" s="13">
        <f ca="1">'13年1-9支出明细'!CB46/9*12</f>
        <v>0</v>
      </c>
      <c r="EJ51" s="40"/>
      <c r="EK51" s="13">
        <f ca="1">'13年1-9支出明细'!CC46/9*12</f>
        <v>0</v>
      </c>
      <c r="EL51" s="43">
        <f t="shared" si="71"/>
        <v>0</v>
      </c>
      <c r="EM51" s="13">
        <f ca="1">'13年1-9支出明细'!CD46/9*12</f>
        <v>0</v>
      </c>
      <c r="EN51" s="45">
        <f t="shared" si="72"/>
        <v>0</v>
      </c>
    </row>
    <row r="52" spans="1:144">
      <c r="A52" s="18">
        <v>131</v>
      </c>
      <c r="B52" s="3" t="s">
        <v>526</v>
      </c>
      <c r="C52" s="3" t="s">
        <v>341</v>
      </c>
      <c r="D52" s="12">
        <f t="shared" si="87"/>
        <v>2476722.2733333334</v>
      </c>
      <c r="E52" s="12">
        <f t="shared" si="88"/>
        <v>1784872.9333333333</v>
      </c>
      <c r="F52" s="13">
        <v>847488</v>
      </c>
      <c r="G52" s="40">
        <f t="shared" si="77"/>
        <v>1.2408291544251097E-2</v>
      </c>
      <c r="H52" s="13">
        <v>465402</v>
      </c>
      <c r="I52" s="40">
        <f t="shared" si="12"/>
        <v>1.2536081483425264E-2</v>
      </c>
      <c r="J52" s="13">
        <v>381369.59999999998</v>
      </c>
      <c r="K52" s="40">
        <f t="shared" si="13"/>
        <v>1.2408291544251099E-2</v>
      </c>
      <c r="L52" s="13">
        <f ca="1">'13年1-9支出明细'!I47/9*12</f>
        <v>90613.333333333343</v>
      </c>
      <c r="M52" s="13">
        <v>0</v>
      </c>
      <c r="N52" s="43">
        <f t="shared" si="14"/>
        <v>1.3573038465264028E-2</v>
      </c>
      <c r="O52" s="13">
        <f ca="1">'13年1-9支出明细'!K47/9*12</f>
        <v>0</v>
      </c>
      <c r="P52" s="43">
        <f t="shared" si="15"/>
        <v>3.7193696578254436E-3</v>
      </c>
      <c r="Q52" s="13">
        <f ca="1">'13年1-9支出明细'!L47/9*12</f>
        <v>0</v>
      </c>
      <c r="R52" s="43">
        <f t="shared" si="16"/>
        <v>0</v>
      </c>
      <c r="S52" s="13">
        <f ca="1">'13年1-9支出明细'!M47/9*12</f>
        <v>0</v>
      </c>
      <c r="T52" s="43">
        <f t="shared" si="17"/>
        <v>0</v>
      </c>
      <c r="U52" s="13">
        <f ca="1">'13年1-9支出明细'!N47/9*12</f>
        <v>0</v>
      </c>
      <c r="V52" s="43">
        <f t="shared" si="18"/>
        <v>0</v>
      </c>
      <c r="W52" s="13">
        <f ca="1">'13年1-9支出明细'!O47/9*12</f>
        <v>0</v>
      </c>
      <c r="X52" s="43">
        <f t="shared" si="19"/>
        <v>0</v>
      </c>
      <c r="Y52" s="13">
        <f ca="1">'13年1-9支出明细'!P47/9*12</f>
        <v>0</v>
      </c>
      <c r="Z52" s="43">
        <f t="shared" si="20"/>
        <v>0</v>
      </c>
      <c r="AA52" s="13">
        <f ca="1">'13年1-9支出明细'!Q47/9*12</f>
        <v>0</v>
      </c>
      <c r="AB52" s="43">
        <f t="shared" si="21"/>
        <v>0</v>
      </c>
      <c r="AC52" s="13">
        <f ca="1">'13年1-9支出明细'!R47/9*12</f>
        <v>0</v>
      </c>
      <c r="AD52" s="43">
        <f t="shared" si="22"/>
        <v>0</v>
      </c>
      <c r="AE52" s="13">
        <f ca="1">'13年1-9支出明细'!S47/9*12</f>
        <v>0</v>
      </c>
      <c r="AF52" s="43">
        <f t="shared" si="23"/>
        <v>0</v>
      </c>
      <c r="AG52" s="12">
        <f t="shared" si="85"/>
        <v>598665.12666666659</v>
      </c>
      <c r="AH52" s="43">
        <f t="shared" si="24"/>
        <v>5.7346247717784222E-3</v>
      </c>
      <c r="AI52" s="13">
        <f ca="1">'13年1-9支出明细'!U47/9*12</f>
        <v>0</v>
      </c>
      <c r="AJ52" s="43">
        <f t="shared" si="25"/>
        <v>0</v>
      </c>
      <c r="AK52" s="13">
        <f ca="1">'13年1-9支出明细'!V47/9*12</f>
        <v>1479.6533333333332</v>
      </c>
      <c r="AL52" s="43">
        <f t="shared" si="26"/>
        <v>1.5179668157631963E-2</v>
      </c>
      <c r="AM52" s="13">
        <f ca="1">'13年1-9支出明细'!W47/9*12</f>
        <v>0</v>
      </c>
      <c r="AN52" s="43">
        <f t="shared" si="27"/>
        <v>0</v>
      </c>
      <c r="AO52" s="13">
        <f ca="1">'13年1-9支出明细'!X47/9*12</f>
        <v>171923.73333333334</v>
      </c>
      <c r="AP52" s="43">
        <f t="shared" si="28"/>
        <v>0.25293158584562497</v>
      </c>
      <c r="AQ52" s="13">
        <f ca="1">'13年1-9支出明细'!Y47/9*12</f>
        <v>4244.16</v>
      </c>
      <c r="AR52" s="43">
        <f t="shared" si="29"/>
        <v>2.099498507878749E-3</v>
      </c>
      <c r="AS52" s="13">
        <f ca="1">'13年1-9支出明细'!Z47/9*12</f>
        <v>397589.6</v>
      </c>
      <c r="AT52" s="13">
        <f ca="1">Sheet2!EP46+Sheet2!V46</f>
        <v>23427.98</v>
      </c>
      <c r="AU52" s="43">
        <f t="shared" si="30"/>
        <v>4.4956131518721137E-3</v>
      </c>
      <c r="AV52" s="13">
        <f ca="1">'13年1-9支出明细'!AB47/9*12</f>
        <v>7280.2400000000007</v>
      </c>
      <c r="AW52" s="43">
        <f t="shared" si="31"/>
        <v>1.6061567547901905E-3</v>
      </c>
      <c r="AX52" s="13">
        <f ca="1">'13年1-9支出明细'!AC47/9*12</f>
        <v>11157.066666666666</v>
      </c>
      <c r="AY52" s="43">
        <f t="shared" si="32"/>
        <v>9.9468254110803948E-3</v>
      </c>
      <c r="AZ52" s="12">
        <f t="shared" si="79"/>
        <v>4193.4666666666662</v>
      </c>
      <c r="BA52" s="43">
        <f t="shared" si="33"/>
        <v>1.5679930364664971E-5</v>
      </c>
      <c r="BB52" s="13">
        <f ca="1">'13年1-9支出明细'!AE47/9*12</f>
        <v>4193.4666666666662</v>
      </c>
      <c r="BC52" s="43">
        <f t="shared" si="34"/>
        <v>1.8151158190900743E-5</v>
      </c>
      <c r="BD52" s="13">
        <f ca="1">'13年1-9支出明细'!AF47/9*12</f>
        <v>0</v>
      </c>
      <c r="BE52" s="13">
        <f ca="1">Sheet2!BP46+Sheet2!ET46</f>
        <v>0</v>
      </c>
      <c r="BF52" s="43">
        <f t="shared" si="35"/>
        <v>0</v>
      </c>
      <c r="BG52" s="12">
        <f t="shared" si="78"/>
        <v>30425.866666666669</v>
      </c>
      <c r="BH52" s="43">
        <f t="shared" si="36"/>
        <v>3.1351241149253336E-4</v>
      </c>
      <c r="BI52" s="13">
        <f ca="1">'13年1-9支出明细'!AI47/9*12</f>
        <v>0</v>
      </c>
      <c r="BJ52" s="43">
        <f t="shared" si="37"/>
        <v>0</v>
      </c>
      <c r="BK52" s="13">
        <f ca="1">'13年1-9支出明细'!AJ47/9*12</f>
        <v>0</v>
      </c>
      <c r="BL52" s="43">
        <f t="shared" si="38"/>
        <v>0</v>
      </c>
      <c r="BM52" s="13">
        <f ca="1">'13年1-9支出明细'!AK47/9*12</f>
        <v>0</v>
      </c>
      <c r="BN52" s="43">
        <f t="shared" si="39"/>
        <v>0</v>
      </c>
      <c r="BO52" s="13">
        <f ca="1">'13年1-9支出明细'!AL47/9*12</f>
        <v>0</v>
      </c>
      <c r="BP52" s="43">
        <f t="shared" si="40"/>
        <v>0</v>
      </c>
      <c r="BQ52" s="13">
        <f ca="1">'13年1-9支出明细'!AM47/9*12</f>
        <v>0</v>
      </c>
      <c r="BR52" s="43">
        <f t="shared" si="41"/>
        <v>0</v>
      </c>
      <c r="BS52" s="13">
        <f ca="1">'13年1-9支出明细'!AN47/9*12</f>
        <v>0</v>
      </c>
      <c r="BT52" s="13">
        <f ca="1">Sheet2!DG46+Sheet2!AD46</f>
        <v>0</v>
      </c>
      <c r="BU52" s="43">
        <f t="shared" si="42"/>
        <v>0</v>
      </c>
      <c r="BV52" s="13">
        <f ca="1">'13年1-9支出明细'!AP47/9*12</f>
        <v>0</v>
      </c>
      <c r="BW52" s="43">
        <f t="shared" si="43"/>
        <v>0</v>
      </c>
      <c r="BX52" s="13">
        <f ca="1">'13年1-9支出明细'!AQ47/9*12</f>
        <v>0</v>
      </c>
      <c r="BY52" s="43">
        <f t="shared" si="44"/>
        <v>0</v>
      </c>
      <c r="BZ52" s="13">
        <f ca="1">'13年1-9支出明细'!AR47/9*12</f>
        <v>0</v>
      </c>
      <c r="CA52" s="13">
        <f ca="1">Sheet2!DK46+Sheet2!AH46</f>
        <v>0</v>
      </c>
      <c r="CB52" s="43">
        <f t="shared" si="45"/>
        <v>0</v>
      </c>
      <c r="CC52" s="13">
        <f ca="1">'13年1-9支出明细'!AT47/9*12</f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43">
        <f t="shared" si="47"/>
        <v>0</v>
      </c>
      <c r="CL52" s="13">
        <f ca="1">'13年1-9支出明细'!BB47/9*12</f>
        <v>0</v>
      </c>
      <c r="CM52" s="43">
        <f t="shared" si="48"/>
        <v>0</v>
      </c>
      <c r="CN52" s="13">
        <f ca="1">'13年1-9支出明细'!BC47/9*12</f>
        <v>0</v>
      </c>
      <c r="CO52" s="43">
        <f t="shared" si="49"/>
        <v>0</v>
      </c>
      <c r="CP52" s="13">
        <f ca="1">'13年1-9支出明细'!BD47/9*12</f>
        <v>0</v>
      </c>
      <c r="CQ52" s="43">
        <f t="shared" si="50"/>
        <v>0</v>
      </c>
      <c r="CR52" s="13">
        <f ca="1">'13年1-9支出明细'!BE47/9*12</f>
        <v>0</v>
      </c>
      <c r="CS52" s="13">
        <v>0</v>
      </c>
      <c r="CT52" s="43">
        <f t="shared" si="51"/>
        <v>0</v>
      </c>
      <c r="CU52" s="13">
        <f ca="1">'13年1-9支出明细'!BG47/9*12</f>
        <v>0</v>
      </c>
      <c r="CV52" s="43">
        <f t="shared" si="52"/>
        <v>0</v>
      </c>
      <c r="CW52" s="13">
        <f ca="1">'13年1-9支出明细'!BH47/9*12</f>
        <v>0</v>
      </c>
      <c r="CX52" s="43">
        <f t="shared" si="53"/>
        <v>0</v>
      </c>
      <c r="CY52" s="13">
        <f ca="1">'13年1-9支出明细'!BI47/9*12</f>
        <v>8000</v>
      </c>
      <c r="CZ52" s="43">
        <f t="shared" si="54"/>
        <v>6.6737742362282509E-3</v>
      </c>
      <c r="DA52" s="13">
        <f ca="1">'13年1-9支出明细'!BJ47/9*12</f>
        <v>0</v>
      </c>
      <c r="DB52" s="43">
        <f t="shared" si="55"/>
        <v>0</v>
      </c>
      <c r="DC52" s="13">
        <f ca="1">'13年1-9支出明细'!BK47/9*12</f>
        <v>0</v>
      </c>
      <c r="DD52" s="43">
        <f t="shared" si="56"/>
        <v>0</v>
      </c>
      <c r="DE52" s="13">
        <f ca="1">'13年1-9支出明细'!BL47/9*12</f>
        <v>0</v>
      </c>
      <c r="DF52" s="43">
        <f t="shared" si="57"/>
        <v>0</v>
      </c>
      <c r="DG52" s="13">
        <f ca="1">'13年1-9支出明细'!BM47/9*12</f>
        <v>0</v>
      </c>
      <c r="DH52" s="43">
        <f t="shared" si="58"/>
        <v>0</v>
      </c>
      <c r="DI52" s="13">
        <f ca="1">'13年1-9支出明细'!BN47/9*12</f>
        <v>22425.866666666669</v>
      </c>
      <c r="DJ52" s="13">
        <f ca="1">Sheet2!EX46+Sheet2!BF46</f>
        <v>0</v>
      </c>
      <c r="DK52" s="43">
        <f t="shared" si="59"/>
        <v>1.7155574636118255E-2</v>
      </c>
      <c r="DL52" s="13">
        <f ca="1">'13年1-9支出明细'!BP47/9*12</f>
        <v>0</v>
      </c>
      <c r="DM52" s="43">
        <f t="shared" si="60"/>
        <v>0</v>
      </c>
      <c r="DN52" s="13">
        <f ca="1">'13年1-9支出明细'!BQ47/9*12</f>
        <v>0</v>
      </c>
      <c r="DO52" s="43">
        <f t="shared" si="61"/>
        <v>0</v>
      </c>
      <c r="DP52" s="13">
        <f ca="1">'13年1-9支出明细'!BR47/9*12</f>
        <v>0</v>
      </c>
      <c r="DQ52" s="13">
        <v>0</v>
      </c>
      <c r="DR52" s="43"/>
      <c r="DS52" s="13">
        <f ca="1">'13年1-9支出明细'!BT47/9*12</f>
        <v>0</v>
      </c>
      <c r="DT52" s="43">
        <f t="shared" si="63"/>
        <v>0</v>
      </c>
      <c r="DU52" s="12">
        <f ca="1">'13年1-9支出明细'!BU47/9*12</f>
        <v>58564.880000000005</v>
      </c>
      <c r="DV52" s="43">
        <f t="shared" si="64"/>
        <v>2.0241610692159043E-3</v>
      </c>
      <c r="DW52" s="12">
        <f ca="1">'13年1-9支出明细'!BV47/9*12</f>
        <v>0</v>
      </c>
      <c r="DX52" s="43">
        <f t="shared" si="65"/>
        <v>0</v>
      </c>
      <c r="DY52" s="12">
        <f ca="1">'13年1-9支出明细'!BW47/9*12</f>
        <v>0</v>
      </c>
      <c r="DZ52" s="43">
        <f t="shared" si="66"/>
        <v>0</v>
      </c>
      <c r="EA52" s="12">
        <f ca="1">'13年1-9支出明细'!BX47/9*12</f>
        <v>0</v>
      </c>
      <c r="EB52" s="43">
        <f t="shared" si="67"/>
        <v>0</v>
      </c>
      <c r="EC52" s="27">
        <f t="shared" si="86"/>
        <v>0</v>
      </c>
      <c r="ED52" s="43">
        <f t="shared" si="68"/>
        <v>0</v>
      </c>
      <c r="EE52" s="13">
        <f ca="1">'13年1-9支出明细'!BZ47/9*12</f>
        <v>0</v>
      </c>
      <c r="EF52" s="43">
        <f t="shared" si="69"/>
        <v>0</v>
      </c>
      <c r="EG52" s="13">
        <f ca="1">'13年1-9支出明细'!CA47/9*12</f>
        <v>0</v>
      </c>
      <c r="EH52" s="43">
        <f t="shared" si="70"/>
        <v>0</v>
      </c>
      <c r="EI52" s="13">
        <f ca="1">'13年1-9支出明细'!CB47/9*12</f>
        <v>0</v>
      </c>
      <c r="EJ52" s="40"/>
      <c r="EK52" s="13">
        <f ca="1">'13年1-9支出明细'!CC47/9*12</f>
        <v>0</v>
      </c>
      <c r="EL52" s="43">
        <f t="shared" si="71"/>
        <v>0</v>
      </c>
      <c r="EM52" s="13">
        <f ca="1">'13年1-9支出明细'!CD47/9*12</f>
        <v>0</v>
      </c>
      <c r="EN52" s="45">
        <f t="shared" si="72"/>
        <v>0</v>
      </c>
    </row>
    <row r="53" spans="1:144">
      <c r="A53" s="18">
        <v>135</v>
      </c>
      <c r="B53" s="3" t="s">
        <v>527</v>
      </c>
      <c r="C53" s="3" t="s">
        <v>342</v>
      </c>
      <c r="D53" s="12">
        <f t="shared" si="87"/>
        <v>1664927.2933333332</v>
      </c>
      <c r="E53" s="12">
        <f t="shared" si="88"/>
        <v>1268178</v>
      </c>
      <c r="F53" s="13">
        <v>0</v>
      </c>
      <c r="G53" s="40">
        <f t="shared" si="77"/>
        <v>0</v>
      </c>
      <c r="H53" s="13">
        <v>1235778</v>
      </c>
      <c r="I53" s="40">
        <f t="shared" si="12"/>
        <v>3.3286951288185929E-2</v>
      </c>
      <c r="J53" s="13">
        <v>0</v>
      </c>
      <c r="K53" s="40">
        <f t="shared" si="13"/>
        <v>0</v>
      </c>
      <c r="L53" s="13">
        <f ca="1">'13年1-9支出明细'!I48/9*12</f>
        <v>32400</v>
      </c>
      <c r="M53" s="13">
        <v>0</v>
      </c>
      <c r="N53" s="43">
        <f t="shared" si="14"/>
        <v>4.8532200515879319E-3</v>
      </c>
      <c r="O53" s="13">
        <f ca="1">'13年1-9支出明细'!K48/9*12</f>
        <v>0</v>
      </c>
      <c r="P53" s="43">
        <f t="shared" si="15"/>
        <v>2.5002722848594568E-3</v>
      </c>
      <c r="Q53" s="13">
        <f ca="1">'13年1-9支出明细'!L48/9*12</f>
        <v>0</v>
      </c>
      <c r="R53" s="43">
        <f t="shared" si="16"/>
        <v>0</v>
      </c>
      <c r="S53" s="13">
        <f ca="1">'13年1-9支出明细'!M48/9*12</f>
        <v>0</v>
      </c>
      <c r="T53" s="43">
        <f t="shared" si="17"/>
        <v>0</v>
      </c>
      <c r="U53" s="13">
        <f ca="1">'13年1-9支出明细'!N48/9*12</f>
        <v>0</v>
      </c>
      <c r="V53" s="43">
        <f t="shared" si="18"/>
        <v>0</v>
      </c>
      <c r="W53" s="13">
        <f ca="1">'13年1-9支出明细'!O48/9*12</f>
        <v>0</v>
      </c>
      <c r="X53" s="43">
        <f t="shared" si="19"/>
        <v>0</v>
      </c>
      <c r="Y53" s="13">
        <f ca="1">'13年1-9支出明细'!P48/9*12</f>
        <v>0</v>
      </c>
      <c r="Z53" s="43">
        <f t="shared" si="20"/>
        <v>0</v>
      </c>
      <c r="AA53" s="13">
        <f ca="1">'13年1-9支出明细'!Q48/9*12</f>
        <v>0</v>
      </c>
      <c r="AB53" s="43">
        <f t="shared" si="21"/>
        <v>0</v>
      </c>
      <c r="AC53" s="13">
        <f ca="1">'13年1-9支出明细'!R48/9*12</f>
        <v>0</v>
      </c>
      <c r="AD53" s="43">
        <f t="shared" si="22"/>
        <v>0</v>
      </c>
      <c r="AE53" s="13">
        <f ca="1">'13年1-9支出明细'!S48/9*12</f>
        <v>0</v>
      </c>
      <c r="AF53" s="43">
        <f t="shared" si="23"/>
        <v>0</v>
      </c>
      <c r="AG53" s="12">
        <f t="shared" si="85"/>
        <v>282676.39999999997</v>
      </c>
      <c r="AH53" s="43">
        <f t="shared" si="24"/>
        <v>2.7077626767121406E-3</v>
      </c>
      <c r="AI53" s="13">
        <f ca="1">'13年1-9支出明细'!U48/9*12</f>
        <v>0</v>
      </c>
      <c r="AJ53" s="43">
        <f t="shared" si="25"/>
        <v>0</v>
      </c>
      <c r="AK53" s="13">
        <f ca="1">'13年1-9支出明细'!V48/9*12</f>
        <v>0</v>
      </c>
      <c r="AL53" s="43">
        <f t="shared" si="26"/>
        <v>0</v>
      </c>
      <c r="AM53" s="13">
        <f ca="1">'13年1-9支出明细'!W48/9*12</f>
        <v>0</v>
      </c>
      <c r="AN53" s="43">
        <f t="shared" si="27"/>
        <v>0</v>
      </c>
      <c r="AO53" s="13">
        <f ca="1">'13年1-9支出明细'!X48/9*12</f>
        <v>3634.666666666667</v>
      </c>
      <c r="AP53" s="43">
        <f t="shared" si="28"/>
        <v>5.34726640816838E-3</v>
      </c>
      <c r="AQ53" s="13">
        <f ca="1">'13年1-9支出明细'!Y48/9*12</f>
        <v>6178.1999999999989</v>
      </c>
      <c r="AR53" s="43">
        <f t="shared" si="29"/>
        <v>3.0562282480812424E-3</v>
      </c>
      <c r="AS53" s="13">
        <f ca="1">'13年1-9支出明细'!Z48/9*12</f>
        <v>267939.53333333333</v>
      </c>
      <c r="AT53" s="13">
        <f ca="1">Sheet2!EP47+Sheet2!V47</f>
        <v>4924</v>
      </c>
      <c r="AU53" s="43">
        <f t="shared" si="30"/>
        <v>3.0296378224174123E-3</v>
      </c>
      <c r="AV53" s="13">
        <f ca="1">'13年1-9支出明细'!AB48/9*12</f>
        <v>0</v>
      </c>
      <c r="AW53" s="43">
        <f t="shared" si="31"/>
        <v>0</v>
      </c>
      <c r="AX53" s="13">
        <f ca="1">'13年1-9支出明细'!AC48/9*12</f>
        <v>5032</v>
      </c>
      <c r="AY53" s="43">
        <f t="shared" si="32"/>
        <v>4.4861635198519814E-3</v>
      </c>
      <c r="AZ53" s="12">
        <f t="shared" si="79"/>
        <v>0</v>
      </c>
      <c r="BA53" s="43">
        <f t="shared" si="33"/>
        <v>0</v>
      </c>
      <c r="BB53" s="13">
        <f ca="1">'13年1-9支出明细'!AE48/9*12</f>
        <v>0</v>
      </c>
      <c r="BC53" s="43">
        <f t="shared" si="34"/>
        <v>0</v>
      </c>
      <c r="BD53" s="13">
        <f ca="1">'13年1-9支出明细'!AF48/9*12</f>
        <v>0</v>
      </c>
      <c r="BE53" s="13">
        <f ca="1">Sheet2!BP47+Sheet2!ET47</f>
        <v>0</v>
      </c>
      <c r="BF53" s="43">
        <f t="shared" si="35"/>
        <v>0</v>
      </c>
      <c r="BG53" s="12">
        <f t="shared" si="78"/>
        <v>49648.666666666657</v>
      </c>
      <c r="BH53" s="43">
        <f t="shared" si="36"/>
        <v>5.1158684761832976E-4</v>
      </c>
      <c r="BI53" s="13">
        <f ca="1">'13年1-9支出明细'!AI48/9*12</f>
        <v>0</v>
      </c>
      <c r="BJ53" s="43">
        <f t="shared" si="37"/>
        <v>0</v>
      </c>
      <c r="BK53" s="13">
        <f ca="1">'13年1-9支出明细'!AJ48/9*12</f>
        <v>0</v>
      </c>
      <c r="BL53" s="43">
        <f t="shared" si="38"/>
        <v>0</v>
      </c>
      <c r="BM53" s="13">
        <f ca="1">'13年1-9支出明细'!AK48/9*12</f>
        <v>0</v>
      </c>
      <c r="BN53" s="43">
        <f t="shared" si="39"/>
        <v>0</v>
      </c>
      <c r="BO53" s="13">
        <f ca="1">'13年1-9支出明细'!AL48/9*12</f>
        <v>0</v>
      </c>
      <c r="BP53" s="43">
        <f t="shared" si="40"/>
        <v>0</v>
      </c>
      <c r="BQ53" s="13">
        <f ca="1">'13年1-9支出明细'!AM48/9*12</f>
        <v>0</v>
      </c>
      <c r="BR53" s="43">
        <f t="shared" si="41"/>
        <v>0</v>
      </c>
      <c r="BS53" s="13">
        <f ca="1">'13年1-9支出明细'!AN48/9*12</f>
        <v>0</v>
      </c>
      <c r="BT53" s="13">
        <f ca="1">Sheet2!DG47+Sheet2!AD47</f>
        <v>0</v>
      </c>
      <c r="BU53" s="43">
        <f t="shared" si="42"/>
        <v>0</v>
      </c>
      <c r="BV53" s="13">
        <f ca="1">'13年1-9支出明细'!AP48/9*12</f>
        <v>0</v>
      </c>
      <c r="BW53" s="43">
        <f t="shared" si="43"/>
        <v>0</v>
      </c>
      <c r="BX53" s="13">
        <f ca="1">'13年1-9支出明细'!AQ48/9*12</f>
        <v>0</v>
      </c>
      <c r="BY53" s="43">
        <f t="shared" si="44"/>
        <v>0</v>
      </c>
      <c r="BZ53" s="13">
        <f ca="1">'13年1-9支出明细'!AR48/9*12</f>
        <v>0</v>
      </c>
      <c r="CA53" s="13">
        <f ca="1">Sheet2!DK47+Sheet2!AH47</f>
        <v>0</v>
      </c>
      <c r="CB53" s="43">
        <f t="shared" si="45"/>
        <v>0</v>
      </c>
      <c r="CC53" s="13">
        <f ca="1">'13年1-9支出明细'!AT48/9*12</f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43">
        <f t="shared" si="47"/>
        <v>0</v>
      </c>
      <c r="CL53" s="13">
        <f ca="1">'13年1-9支出明细'!BB48/9*12</f>
        <v>2786.666666666667</v>
      </c>
      <c r="CM53" s="43">
        <f t="shared" si="48"/>
        <v>1.2318624463491491E-3</v>
      </c>
      <c r="CN53" s="13">
        <f ca="1">'13年1-9支出明细'!BC48/9*12</f>
        <v>0</v>
      </c>
      <c r="CO53" s="43">
        <f t="shared" si="49"/>
        <v>0</v>
      </c>
      <c r="CP53" s="13">
        <f ca="1">'13年1-9支出明细'!BD48/9*12</f>
        <v>0</v>
      </c>
      <c r="CQ53" s="43">
        <f t="shared" si="50"/>
        <v>0</v>
      </c>
      <c r="CR53" s="13">
        <f ca="1">'13年1-9支出明细'!BE48/9*12</f>
        <v>0</v>
      </c>
      <c r="CS53" s="13">
        <v>0</v>
      </c>
      <c r="CT53" s="43">
        <f t="shared" si="51"/>
        <v>0</v>
      </c>
      <c r="CU53" s="13">
        <f ca="1">'13年1-9支出明细'!BG48/9*12</f>
        <v>0</v>
      </c>
      <c r="CV53" s="43">
        <f t="shared" si="52"/>
        <v>0</v>
      </c>
      <c r="CW53" s="13">
        <f ca="1">'13年1-9支出明细'!BH48/9*12</f>
        <v>0</v>
      </c>
      <c r="CX53" s="43">
        <f t="shared" si="53"/>
        <v>0</v>
      </c>
      <c r="CY53" s="13">
        <f ca="1">'13年1-9支出明细'!BI48/9*12</f>
        <v>1333.3333333333335</v>
      </c>
      <c r="CZ53" s="43">
        <f t="shared" si="54"/>
        <v>1.112295706038042E-3</v>
      </c>
      <c r="DA53" s="13">
        <f ca="1">'13年1-9支出明细'!BJ48/9*12</f>
        <v>0</v>
      </c>
      <c r="DB53" s="43">
        <f t="shared" si="55"/>
        <v>0</v>
      </c>
      <c r="DC53" s="13">
        <f ca="1">'13年1-9支出明细'!BK48/9*12</f>
        <v>0</v>
      </c>
      <c r="DD53" s="43">
        <f t="shared" si="56"/>
        <v>0</v>
      </c>
      <c r="DE53" s="13">
        <f ca="1">'13年1-9支出明细'!BL48/9*12</f>
        <v>0</v>
      </c>
      <c r="DF53" s="43">
        <f t="shared" si="57"/>
        <v>0</v>
      </c>
      <c r="DG53" s="13">
        <f ca="1">'13年1-9支出明细'!BM48/9*12</f>
        <v>0</v>
      </c>
      <c r="DH53" s="43">
        <f t="shared" si="58"/>
        <v>0</v>
      </c>
      <c r="DI53" s="13">
        <f ca="1">'13年1-9支出明细'!BN48/9*12</f>
        <v>35591.333333333328</v>
      </c>
      <c r="DJ53" s="13">
        <f ca="1">Sheet2!EX47+Sheet2!BF47</f>
        <v>0</v>
      </c>
      <c r="DK53" s="43">
        <f t="shared" si="59"/>
        <v>2.7227031377410758E-2</v>
      </c>
      <c r="DL53" s="13">
        <f ca="1">'13年1-9支出明细'!BP48/9*12</f>
        <v>0</v>
      </c>
      <c r="DM53" s="43">
        <f t="shared" si="60"/>
        <v>0</v>
      </c>
      <c r="DN53" s="13">
        <f ca="1">'13年1-9支出明细'!BQ48/9*12</f>
        <v>9937.3333333333321</v>
      </c>
      <c r="DO53" s="43">
        <f t="shared" si="61"/>
        <v>6.7045388099511077E-2</v>
      </c>
      <c r="DP53" s="13">
        <f ca="1">'13年1-9支出明细'!BR48/9*12</f>
        <v>0</v>
      </c>
      <c r="DQ53" s="13">
        <v>0</v>
      </c>
      <c r="DR53" s="43"/>
      <c r="DS53" s="13">
        <f ca="1">'13年1-9支出明细'!BT48/9*12</f>
        <v>0</v>
      </c>
      <c r="DT53" s="43">
        <f t="shared" si="63"/>
        <v>0</v>
      </c>
      <c r="DU53" s="12">
        <f ca="1">'13年1-9支出明细'!BU48/9*12</f>
        <v>64424.226666666669</v>
      </c>
      <c r="DV53" s="43">
        <f t="shared" si="64"/>
        <v>2.2266759794096354E-3</v>
      </c>
      <c r="DW53" s="12">
        <f ca="1">'13年1-9支出明细'!BV48/9*12</f>
        <v>0</v>
      </c>
      <c r="DX53" s="43">
        <f t="shared" si="65"/>
        <v>0</v>
      </c>
      <c r="DY53" s="12">
        <f ca="1">'13年1-9支出明细'!BW48/9*12</f>
        <v>0</v>
      </c>
      <c r="DZ53" s="43">
        <f t="shared" si="66"/>
        <v>0</v>
      </c>
      <c r="EA53" s="12">
        <f ca="1">'13年1-9支出明细'!BX48/9*12</f>
        <v>0</v>
      </c>
      <c r="EB53" s="43">
        <f t="shared" si="67"/>
        <v>0</v>
      </c>
      <c r="EC53" s="27">
        <f t="shared" si="86"/>
        <v>0</v>
      </c>
      <c r="ED53" s="43">
        <f t="shared" si="68"/>
        <v>0</v>
      </c>
      <c r="EE53" s="13">
        <f ca="1">'13年1-9支出明细'!BZ48/9*12</f>
        <v>0</v>
      </c>
      <c r="EF53" s="43">
        <f t="shared" si="69"/>
        <v>0</v>
      </c>
      <c r="EG53" s="13">
        <f ca="1">'13年1-9支出明细'!CA48/9*12</f>
        <v>0</v>
      </c>
      <c r="EH53" s="43">
        <f t="shared" si="70"/>
        <v>0</v>
      </c>
      <c r="EI53" s="13">
        <f ca="1">'13年1-9支出明细'!CB48/9*12</f>
        <v>0</v>
      </c>
      <c r="EJ53" s="40"/>
      <c r="EK53" s="13">
        <f ca="1">'13年1-9支出明细'!CC48/9*12</f>
        <v>0</v>
      </c>
      <c r="EL53" s="43">
        <f t="shared" si="71"/>
        <v>0</v>
      </c>
      <c r="EM53" s="13">
        <f ca="1">'13年1-9支出明细'!CD48/9*12</f>
        <v>0</v>
      </c>
      <c r="EN53" s="45">
        <f t="shared" si="72"/>
        <v>0</v>
      </c>
    </row>
    <row r="54" spans="1:144">
      <c r="A54" s="18">
        <v>138</v>
      </c>
      <c r="B54" s="3" t="s">
        <v>528</v>
      </c>
      <c r="C54" s="3" t="s">
        <v>343</v>
      </c>
      <c r="D54" s="12">
        <f t="shared" si="87"/>
        <v>142062.80000000002</v>
      </c>
      <c r="E54" s="12">
        <f t="shared" si="88"/>
        <v>39500</v>
      </c>
      <c r="F54" s="13">
        <v>0</v>
      </c>
      <c r="G54" s="40">
        <f t="shared" si="77"/>
        <v>0</v>
      </c>
      <c r="H54" s="13">
        <v>0</v>
      </c>
      <c r="I54" s="40">
        <f t="shared" si="12"/>
        <v>0</v>
      </c>
      <c r="J54" s="13">
        <v>0</v>
      </c>
      <c r="K54" s="40">
        <f t="shared" si="13"/>
        <v>0</v>
      </c>
      <c r="L54" s="13">
        <f ca="1">'13年1-9支出明细'!I49/9*12</f>
        <v>39500</v>
      </c>
      <c r="M54" s="13">
        <v>0</v>
      </c>
      <c r="N54" s="43">
        <f t="shared" si="14"/>
        <v>5.9167343221519534E-3</v>
      </c>
      <c r="O54" s="13">
        <f ca="1">'13年1-9支出明细'!K49/9*12</f>
        <v>0</v>
      </c>
      <c r="P54" s="43">
        <f t="shared" si="15"/>
        <v>2.1334005573204256E-4</v>
      </c>
      <c r="Q54" s="13">
        <f ca="1">'13年1-9支出明细'!L49/9*12</f>
        <v>0</v>
      </c>
      <c r="R54" s="43">
        <f t="shared" si="16"/>
        <v>0</v>
      </c>
      <c r="S54" s="13">
        <f ca="1">'13年1-9支出明细'!M49/9*12</f>
        <v>0</v>
      </c>
      <c r="T54" s="43">
        <f t="shared" si="17"/>
        <v>0</v>
      </c>
      <c r="U54" s="13">
        <f ca="1">'13年1-9支出明细'!N49/9*12</f>
        <v>0</v>
      </c>
      <c r="V54" s="43">
        <f t="shared" si="18"/>
        <v>0</v>
      </c>
      <c r="W54" s="13">
        <f ca="1">'13年1-9支出明细'!O49/9*12</f>
        <v>0</v>
      </c>
      <c r="X54" s="43">
        <f t="shared" si="19"/>
        <v>0</v>
      </c>
      <c r="Y54" s="13">
        <f ca="1">'13年1-9支出明细'!P49/9*12</f>
        <v>0</v>
      </c>
      <c r="Z54" s="43">
        <f t="shared" si="20"/>
        <v>0</v>
      </c>
      <c r="AA54" s="13">
        <f ca="1">'13年1-9支出明细'!Q49/9*12</f>
        <v>0</v>
      </c>
      <c r="AB54" s="43">
        <f t="shared" si="21"/>
        <v>0</v>
      </c>
      <c r="AC54" s="13">
        <f ca="1">'13年1-9支出明细'!R49/9*12</f>
        <v>0</v>
      </c>
      <c r="AD54" s="43">
        <f t="shared" si="22"/>
        <v>0</v>
      </c>
      <c r="AE54" s="13">
        <f ca="1">'13年1-9支出明细'!S49/9*12</f>
        <v>0</v>
      </c>
      <c r="AF54" s="43">
        <f t="shared" si="23"/>
        <v>0</v>
      </c>
      <c r="AG54" s="12">
        <f t="shared" si="85"/>
        <v>0</v>
      </c>
      <c r="AH54" s="43">
        <f t="shared" si="24"/>
        <v>0</v>
      </c>
      <c r="AI54" s="13">
        <f ca="1">'13年1-9支出明细'!U49/9*12</f>
        <v>0</v>
      </c>
      <c r="AJ54" s="43">
        <f t="shared" si="25"/>
        <v>0</v>
      </c>
      <c r="AK54" s="13">
        <f ca="1">'13年1-9支出明细'!V49/9*12</f>
        <v>0</v>
      </c>
      <c r="AL54" s="43">
        <f t="shared" si="26"/>
        <v>0</v>
      </c>
      <c r="AM54" s="13">
        <f ca="1">'13年1-9支出明细'!W49/9*12</f>
        <v>0</v>
      </c>
      <c r="AN54" s="43">
        <f t="shared" si="27"/>
        <v>0</v>
      </c>
      <c r="AO54" s="13">
        <f ca="1">'13年1-9支出明细'!X49/9*12</f>
        <v>0</v>
      </c>
      <c r="AP54" s="43">
        <f t="shared" si="28"/>
        <v>0</v>
      </c>
      <c r="AQ54" s="13">
        <f ca="1">'13年1-9支出明细'!Y49/9*12</f>
        <v>0</v>
      </c>
      <c r="AR54" s="43">
        <f t="shared" si="29"/>
        <v>0</v>
      </c>
      <c r="AS54" s="13">
        <f ca="1">'13年1-9支出明细'!Z49/9*12</f>
        <v>0</v>
      </c>
      <c r="AT54" s="13">
        <f ca="1">Sheet2!EP48+Sheet2!V48</f>
        <v>0</v>
      </c>
      <c r="AU54" s="43">
        <f t="shared" si="30"/>
        <v>0</v>
      </c>
      <c r="AV54" s="13">
        <f ca="1">'13年1-9支出明细'!AB49/9*12</f>
        <v>0</v>
      </c>
      <c r="AW54" s="43">
        <f t="shared" si="31"/>
        <v>0</v>
      </c>
      <c r="AX54" s="13">
        <f ca="1">'13年1-9支出明细'!AC49/9*12</f>
        <v>0</v>
      </c>
      <c r="AY54" s="43">
        <f t="shared" si="32"/>
        <v>0</v>
      </c>
      <c r="AZ54" s="12">
        <f t="shared" si="79"/>
        <v>0</v>
      </c>
      <c r="BA54" s="43">
        <f t="shared" si="33"/>
        <v>0</v>
      </c>
      <c r="BB54" s="13">
        <f ca="1">'13年1-9支出明细'!AE49/9*12</f>
        <v>0</v>
      </c>
      <c r="BC54" s="43">
        <f t="shared" si="34"/>
        <v>0</v>
      </c>
      <c r="BD54" s="13">
        <f ca="1">'13年1-9支出明细'!AF49/9*12</f>
        <v>0</v>
      </c>
      <c r="BE54" s="13">
        <f ca="1">Sheet2!BP48+Sheet2!ET48</f>
        <v>0</v>
      </c>
      <c r="BF54" s="43">
        <f t="shared" si="35"/>
        <v>0</v>
      </c>
      <c r="BG54" s="12">
        <f t="shared" si="78"/>
        <v>1260</v>
      </c>
      <c r="BH54" s="43">
        <f t="shared" si="36"/>
        <v>1.2983217300211398E-5</v>
      </c>
      <c r="BI54" s="13">
        <f ca="1">'13年1-9支出明细'!AI49/9*12</f>
        <v>0</v>
      </c>
      <c r="BJ54" s="43">
        <f t="shared" si="37"/>
        <v>0</v>
      </c>
      <c r="BK54" s="13">
        <f ca="1">'13年1-9支出明细'!AJ49/9*12</f>
        <v>0</v>
      </c>
      <c r="BL54" s="43">
        <f t="shared" si="38"/>
        <v>0</v>
      </c>
      <c r="BM54" s="13">
        <f ca="1">'13年1-9支出明细'!AK49/9*12</f>
        <v>0</v>
      </c>
      <c r="BN54" s="43">
        <f t="shared" si="39"/>
        <v>0</v>
      </c>
      <c r="BO54" s="13">
        <f ca="1">'13年1-9支出明细'!AL49/9*12</f>
        <v>0</v>
      </c>
      <c r="BP54" s="43">
        <f t="shared" si="40"/>
        <v>0</v>
      </c>
      <c r="BQ54" s="13">
        <f ca="1">'13年1-9支出明细'!AM49/9*12</f>
        <v>0</v>
      </c>
      <c r="BR54" s="43">
        <f t="shared" si="41"/>
        <v>0</v>
      </c>
      <c r="BS54" s="13">
        <f ca="1">'13年1-9支出明细'!AN49/9*12</f>
        <v>0</v>
      </c>
      <c r="BT54" s="13">
        <f ca="1">Sheet2!DG48+Sheet2!AD48</f>
        <v>0</v>
      </c>
      <c r="BU54" s="43">
        <f t="shared" si="42"/>
        <v>0</v>
      </c>
      <c r="BV54" s="13">
        <f ca="1">'13年1-9支出明细'!AP49/9*12</f>
        <v>0</v>
      </c>
      <c r="BW54" s="43">
        <f t="shared" si="43"/>
        <v>0</v>
      </c>
      <c r="BX54" s="13">
        <f ca="1">'13年1-9支出明细'!AQ49/9*12</f>
        <v>0</v>
      </c>
      <c r="BY54" s="43">
        <f t="shared" si="44"/>
        <v>0</v>
      </c>
      <c r="BZ54" s="13">
        <f ca="1">'13年1-9支出明细'!AR49/9*12</f>
        <v>0</v>
      </c>
      <c r="CA54" s="13">
        <f ca="1">Sheet2!DK48+Sheet2!AH48</f>
        <v>0</v>
      </c>
      <c r="CB54" s="43">
        <f t="shared" si="45"/>
        <v>0</v>
      </c>
      <c r="CC54" s="13">
        <f ca="1">'13年1-9支出明细'!AT49/9*12</f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43">
        <f t="shared" si="47"/>
        <v>0</v>
      </c>
      <c r="CL54" s="13">
        <f ca="1">'13年1-9支出明细'!BB49/9*12</f>
        <v>1260</v>
      </c>
      <c r="CM54" s="43">
        <f t="shared" si="48"/>
        <v>5.5699043626791659E-4</v>
      </c>
      <c r="CN54" s="13">
        <f ca="1">'13年1-9支出明细'!BC49/9*12</f>
        <v>0</v>
      </c>
      <c r="CO54" s="43">
        <f t="shared" si="49"/>
        <v>0</v>
      </c>
      <c r="CP54" s="13">
        <f ca="1">'13年1-9支出明细'!BD49/9*12</f>
        <v>0</v>
      </c>
      <c r="CQ54" s="43">
        <f t="shared" si="50"/>
        <v>0</v>
      </c>
      <c r="CR54" s="13">
        <f ca="1">'13年1-9支出明细'!BE49/9*12</f>
        <v>0</v>
      </c>
      <c r="CS54" s="13">
        <v>0</v>
      </c>
      <c r="CT54" s="43">
        <f t="shared" si="51"/>
        <v>0</v>
      </c>
      <c r="CU54" s="13">
        <f ca="1">'13年1-9支出明细'!BG49/9*12</f>
        <v>0</v>
      </c>
      <c r="CV54" s="43">
        <f t="shared" si="52"/>
        <v>0</v>
      </c>
      <c r="CW54" s="13">
        <f ca="1">'13年1-9支出明细'!BH49/9*12</f>
        <v>0</v>
      </c>
      <c r="CX54" s="43">
        <f t="shared" si="53"/>
        <v>0</v>
      </c>
      <c r="CY54" s="13">
        <f ca="1">'13年1-9支出明细'!BI49/9*12</f>
        <v>0</v>
      </c>
      <c r="CZ54" s="43">
        <f t="shared" si="54"/>
        <v>0</v>
      </c>
      <c r="DA54" s="13">
        <f ca="1">'13年1-9支出明细'!BJ49/9*12</f>
        <v>0</v>
      </c>
      <c r="DB54" s="43">
        <f t="shared" si="55"/>
        <v>0</v>
      </c>
      <c r="DC54" s="13">
        <f ca="1">'13年1-9支出明细'!BK49/9*12</f>
        <v>0</v>
      </c>
      <c r="DD54" s="43">
        <f t="shared" si="56"/>
        <v>0</v>
      </c>
      <c r="DE54" s="13">
        <f ca="1">'13年1-9支出明细'!BL49/9*12</f>
        <v>0</v>
      </c>
      <c r="DF54" s="43">
        <f t="shared" si="57"/>
        <v>0</v>
      </c>
      <c r="DG54" s="13">
        <f ca="1">'13年1-9支出明细'!BM49/9*12</f>
        <v>0</v>
      </c>
      <c r="DH54" s="43">
        <f t="shared" si="58"/>
        <v>0</v>
      </c>
      <c r="DI54" s="13">
        <f ca="1">'13年1-9支出明细'!BN49/9*12</f>
        <v>0</v>
      </c>
      <c r="DJ54" s="13">
        <f ca="1">Sheet2!EX48+Sheet2!BF48</f>
        <v>0</v>
      </c>
      <c r="DK54" s="43">
        <f t="shared" si="59"/>
        <v>0</v>
      </c>
      <c r="DL54" s="13">
        <f ca="1">'13年1-9支出明细'!BP49/9*12</f>
        <v>0</v>
      </c>
      <c r="DM54" s="43">
        <f t="shared" si="60"/>
        <v>0</v>
      </c>
      <c r="DN54" s="13">
        <f ca="1">'13年1-9支出明细'!BQ49/9*12</f>
        <v>0</v>
      </c>
      <c r="DO54" s="43">
        <f t="shared" si="61"/>
        <v>0</v>
      </c>
      <c r="DP54" s="13">
        <f ca="1">'13年1-9支出明细'!BR49/9*12</f>
        <v>0</v>
      </c>
      <c r="DQ54" s="13">
        <v>0</v>
      </c>
      <c r="DR54" s="43"/>
      <c r="DS54" s="13">
        <f ca="1">'13年1-9支出明细'!BT49/9*12</f>
        <v>0</v>
      </c>
      <c r="DT54" s="43">
        <f t="shared" si="63"/>
        <v>0</v>
      </c>
      <c r="DU54" s="12">
        <f ca="1">'13年1-9支出明细'!BU49/9*12</f>
        <v>101302.80000000002</v>
      </c>
      <c r="DV54" s="43">
        <f t="shared" si="64"/>
        <v>3.5012994812345715E-3</v>
      </c>
      <c r="DW54" s="12">
        <f ca="1">'13年1-9支出明细'!BV49/9*12</f>
        <v>0</v>
      </c>
      <c r="DX54" s="43">
        <f t="shared" si="65"/>
        <v>0</v>
      </c>
      <c r="DY54" s="12">
        <f ca="1">'13年1-9支出明细'!BW49/9*12</f>
        <v>0</v>
      </c>
      <c r="DZ54" s="43">
        <f t="shared" si="66"/>
        <v>0</v>
      </c>
      <c r="EA54" s="12">
        <f ca="1">'13年1-9支出明细'!BX49/9*12</f>
        <v>0</v>
      </c>
      <c r="EB54" s="43">
        <f t="shared" si="67"/>
        <v>0</v>
      </c>
      <c r="EC54" s="27">
        <f t="shared" si="86"/>
        <v>0</v>
      </c>
      <c r="ED54" s="43">
        <f t="shared" si="68"/>
        <v>0</v>
      </c>
      <c r="EE54" s="13">
        <f ca="1">'13年1-9支出明细'!BZ49/9*12</f>
        <v>0</v>
      </c>
      <c r="EF54" s="43">
        <f t="shared" si="69"/>
        <v>0</v>
      </c>
      <c r="EG54" s="13">
        <f ca="1">'13年1-9支出明细'!CA49/9*12</f>
        <v>0</v>
      </c>
      <c r="EH54" s="43">
        <f t="shared" si="70"/>
        <v>0</v>
      </c>
      <c r="EI54" s="13">
        <f ca="1">'13年1-9支出明细'!CB49/9*12</f>
        <v>0</v>
      </c>
      <c r="EJ54" s="40"/>
      <c r="EK54" s="13">
        <f ca="1">'13年1-9支出明细'!CC49/9*12</f>
        <v>0</v>
      </c>
      <c r="EL54" s="43">
        <f t="shared" si="71"/>
        <v>0</v>
      </c>
      <c r="EM54" s="13">
        <f ca="1">'13年1-9支出明细'!CD49/9*12</f>
        <v>0</v>
      </c>
      <c r="EN54" s="45">
        <f t="shared" si="72"/>
        <v>0</v>
      </c>
    </row>
    <row r="55" spans="1:144">
      <c r="A55" s="18">
        <v>151</v>
      </c>
      <c r="B55" s="3" t="s">
        <v>529</v>
      </c>
      <c r="C55" s="3" t="s">
        <v>344</v>
      </c>
      <c r="D55" s="12">
        <f t="shared" si="87"/>
        <v>4429618.8900000006</v>
      </c>
      <c r="E55" s="12">
        <f t="shared" si="88"/>
        <v>2384336.7999999998</v>
      </c>
      <c r="F55" s="13">
        <v>986664</v>
      </c>
      <c r="G55" s="40">
        <f t="shared" si="77"/>
        <v>1.4446003445732524E-2</v>
      </c>
      <c r="H55" s="13">
        <v>844074</v>
      </c>
      <c r="I55" s="40">
        <f t="shared" si="12"/>
        <v>2.2736001224835083E-2</v>
      </c>
      <c r="J55" s="13">
        <v>443998.8</v>
      </c>
      <c r="K55" s="40">
        <f t="shared" si="13"/>
        <v>1.4446003445732526E-2</v>
      </c>
      <c r="L55" s="13">
        <f ca="1">'13年1-9支出明细'!I50/9*12</f>
        <v>109600</v>
      </c>
      <c r="M55" s="13">
        <v>0</v>
      </c>
      <c r="N55" s="43">
        <f t="shared" si="14"/>
        <v>1.641706535969251E-2</v>
      </c>
      <c r="O55" s="13">
        <f ca="1">'13年1-9支出明细'!K50/9*12</f>
        <v>0</v>
      </c>
      <c r="P55" s="43">
        <f t="shared" si="15"/>
        <v>6.6520942911466509E-3</v>
      </c>
      <c r="Q55" s="13">
        <f ca="1">'13年1-9支出明细'!L50/9*12</f>
        <v>0</v>
      </c>
      <c r="R55" s="43">
        <f t="shared" si="16"/>
        <v>0</v>
      </c>
      <c r="S55" s="13">
        <f ca="1">'13年1-9支出明细'!M50/9*12</f>
        <v>0</v>
      </c>
      <c r="T55" s="43">
        <f t="shared" si="17"/>
        <v>0</v>
      </c>
      <c r="U55" s="13">
        <f ca="1">'13年1-9支出明细'!N50/9*12</f>
        <v>0</v>
      </c>
      <c r="V55" s="43">
        <f t="shared" si="18"/>
        <v>0</v>
      </c>
      <c r="W55" s="13">
        <f ca="1">'13年1-9支出明细'!O50/9*12</f>
        <v>0</v>
      </c>
      <c r="X55" s="43">
        <f t="shared" si="19"/>
        <v>0</v>
      </c>
      <c r="Y55" s="13">
        <f ca="1">'13年1-9支出明细'!P50/9*12</f>
        <v>0</v>
      </c>
      <c r="Z55" s="43">
        <f t="shared" si="20"/>
        <v>0</v>
      </c>
      <c r="AA55" s="13">
        <f ca="1">'13年1-9支出明细'!Q50/9*12</f>
        <v>0</v>
      </c>
      <c r="AB55" s="43">
        <f t="shared" si="21"/>
        <v>0</v>
      </c>
      <c r="AC55" s="13">
        <f ca="1">'13年1-9支出明细'!R50/9*12</f>
        <v>0</v>
      </c>
      <c r="AD55" s="43">
        <f t="shared" si="22"/>
        <v>0</v>
      </c>
      <c r="AE55" s="13">
        <f ca="1">'13年1-9支出明细'!S50/9*12</f>
        <v>0</v>
      </c>
      <c r="AF55" s="43">
        <f t="shared" si="23"/>
        <v>0</v>
      </c>
      <c r="AG55" s="12">
        <f t="shared" si="85"/>
        <v>1790416.4100000001</v>
      </c>
      <c r="AH55" s="43">
        <f t="shared" si="24"/>
        <v>1.715043325431816E-2</v>
      </c>
      <c r="AI55" s="13">
        <f ca="1">'13年1-9支出明细'!U50/9*12</f>
        <v>0</v>
      </c>
      <c r="AJ55" s="43">
        <f t="shared" si="25"/>
        <v>0</v>
      </c>
      <c r="AK55" s="13">
        <f ca="1">'13年1-9支出明细'!V50/9*12</f>
        <v>1519.6533333333334</v>
      </c>
      <c r="AL55" s="43">
        <f t="shared" si="26"/>
        <v>1.559002557894593E-2</v>
      </c>
      <c r="AM55" s="13">
        <f ca="1">'13年1-9支出明细'!W50/9*12</f>
        <v>0</v>
      </c>
      <c r="AN55" s="43">
        <f t="shared" si="27"/>
        <v>0</v>
      </c>
      <c r="AO55" s="13">
        <f ca="1">'13年1-9支出明细'!X50/9*12</f>
        <v>2520</v>
      </c>
      <c r="AP55" s="43">
        <f t="shared" si="28"/>
        <v>3.707385734203315E-3</v>
      </c>
      <c r="AQ55" s="13">
        <f ca="1">'13年1-9支出明细'!Y50/9*12</f>
        <v>63207.199999999997</v>
      </c>
      <c r="AR55" s="43">
        <f t="shared" si="29"/>
        <v>3.1267299556848392E-2</v>
      </c>
      <c r="AS55" s="13">
        <f ca="1">'13年1-9支出明细'!Z50/9*12</f>
        <v>1709163.0666666669</v>
      </c>
      <c r="AT55" s="13">
        <f ca="1">Sheet2!EP49+Sheet2!V49</f>
        <v>14006.49</v>
      </c>
      <c r="AU55" s="43">
        <f t="shared" si="30"/>
        <v>1.9325797156667938E-2</v>
      </c>
      <c r="AV55" s="13">
        <f ca="1">'13年1-9支出明细'!AB50/9*12</f>
        <v>8892.84</v>
      </c>
      <c r="AW55" s="43">
        <f t="shared" si="31"/>
        <v>1.96192639738091E-3</v>
      </c>
      <c r="AX55" s="13">
        <f ca="1">'13年1-9支出明细'!AC50/9*12</f>
        <v>9782.48</v>
      </c>
      <c r="AY55" s="43">
        <f t="shared" si="32"/>
        <v>8.7213443779176492E-3</v>
      </c>
      <c r="AZ55" s="12">
        <f t="shared" si="79"/>
        <v>7206.9866666666658</v>
      </c>
      <c r="BA55" s="43">
        <f t="shared" si="33"/>
        <v>2.6947882993959395E-5</v>
      </c>
      <c r="BB55" s="13">
        <f ca="1">'13年1-9支出明细'!AE50/9*12</f>
        <v>7206.9866666666658</v>
      </c>
      <c r="BC55" s="43">
        <f t="shared" si="34"/>
        <v>3.1194991033602851E-5</v>
      </c>
      <c r="BD55" s="13">
        <f ca="1">'13年1-9支出明细'!AF50/9*12</f>
        <v>0</v>
      </c>
      <c r="BE55" s="13">
        <f ca="1">Sheet2!BP49+Sheet2!ET49</f>
        <v>0</v>
      </c>
      <c r="BF55" s="43">
        <f t="shared" si="35"/>
        <v>0</v>
      </c>
      <c r="BG55" s="12">
        <f t="shared" si="78"/>
        <v>57222.533333333333</v>
      </c>
      <c r="BH55" s="43">
        <f t="shared" si="36"/>
        <v>5.8962903550417202E-4</v>
      </c>
      <c r="BI55" s="13">
        <f ca="1">'13年1-9支出明细'!AI50/9*12</f>
        <v>0</v>
      </c>
      <c r="BJ55" s="43">
        <f t="shared" si="37"/>
        <v>0</v>
      </c>
      <c r="BK55" s="13">
        <f ca="1">'13年1-9支出明细'!AJ50/9*12</f>
        <v>0</v>
      </c>
      <c r="BL55" s="43">
        <f t="shared" si="38"/>
        <v>0</v>
      </c>
      <c r="BM55" s="13">
        <f ca="1">'13年1-9支出明细'!AK50/9*12</f>
        <v>0</v>
      </c>
      <c r="BN55" s="43">
        <f t="shared" si="39"/>
        <v>0</v>
      </c>
      <c r="BO55" s="13">
        <f ca="1">'13年1-9支出明细'!AL50/9*12</f>
        <v>0</v>
      </c>
      <c r="BP55" s="43">
        <f t="shared" si="40"/>
        <v>0</v>
      </c>
      <c r="BQ55" s="13">
        <f ca="1">'13年1-9支出明细'!AM50/9*12</f>
        <v>0</v>
      </c>
      <c r="BR55" s="43">
        <f t="shared" si="41"/>
        <v>0</v>
      </c>
      <c r="BS55" s="13">
        <f ca="1">'13年1-9支出明细'!AN50/9*12</f>
        <v>0</v>
      </c>
      <c r="BT55" s="13">
        <f ca="1">Sheet2!DG49+Sheet2!AD49</f>
        <v>0</v>
      </c>
      <c r="BU55" s="43">
        <f t="shared" si="42"/>
        <v>0</v>
      </c>
      <c r="BV55" s="13">
        <f ca="1">'13年1-9支出明细'!AP50/9*12</f>
        <v>0</v>
      </c>
      <c r="BW55" s="43">
        <f t="shared" si="43"/>
        <v>0</v>
      </c>
      <c r="BX55" s="13">
        <f ca="1">'13年1-9支出明细'!AQ50/9*12</f>
        <v>0</v>
      </c>
      <c r="BY55" s="43">
        <f t="shared" si="44"/>
        <v>0</v>
      </c>
      <c r="BZ55" s="13">
        <f ca="1">'13年1-9支出明细'!AR50/9*12</f>
        <v>0</v>
      </c>
      <c r="CA55" s="13">
        <f ca="1">Sheet2!DK49+Sheet2!AH49</f>
        <v>0</v>
      </c>
      <c r="CB55" s="43">
        <f t="shared" si="45"/>
        <v>0</v>
      </c>
      <c r="CC55" s="13">
        <f ca="1">'13年1-9支出明细'!AT50/9*12</f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43">
        <f t="shared" si="47"/>
        <v>0</v>
      </c>
      <c r="CL55" s="13">
        <f ca="1">'13年1-9支出明细'!BB50/9*12</f>
        <v>3634.4</v>
      </c>
      <c r="CM55" s="43">
        <f t="shared" si="48"/>
        <v>1.6066079695016796E-3</v>
      </c>
      <c r="CN55" s="13">
        <f ca="1">'13年1-9支出明细'!BC50/9*12</f>
        <v>0</v>
      </c>
      <c r="CO55" s="43">
        <f t="shared" si="49"/>
        <v>0</v>
      </c>
      <c r="CP55" s="13">
        <f ca="1">'13年1-9支出明细'!BD50/9*12</f>
        <v>0</v>
      </c>
      <c r="CQ55" s="43">
        <f t="shared" si="50"/>
        <v>0</v>
      </c>
      <c r="CR55" s="13">
        <f ca="1">'13年1-9支出明细'!BE50/9*12</f>
        <v>0</v>
      </c>
      <c r="CS55" s="13">
        <v>0</v>
      </c>
      <c r="CT55" s="43">
        <f t="shared" si="51"/>
        <v>0</v>
      </c>
      <c r="CU55" s="13">
        <f ca="1">'13年1-9支出明细'!BG50/9*12</f>
        <v>0</v>
      </c>
      <c r="CV55" s="43">
        <f t="shared" si="52"/>
        <v>0</v>
      </c>
      <c r="CW55" s="13">
        <f ca="1">'13年1-9支出明细'!BH50/9*12</f>
        <v>0</v>
      </c>
      <c r="CX55" s="43">
        <f t="shared" si="53"/>
        <v>0</v>
      </c>
      <c r="CY55" s="13">
        <f ca="1">'13年1-9支出明细'!BI50/9*12</f>
        <v>400</v>
      </c>
      <c r="CZ55" s="43">
        <f t="shared" si="54"/>
        <v>3.3368871181141255E-4</v>
      </c>
      <c r="DA55" s="13">
        <f ca="1">'13年1-9支出明细'!BJ50/9*12</f>
        <v>0</v>
      </c>
      <c r="DB55" s="43">
        <f t="shared" si="55"/>
        <v>0</v>
      </c>
      <c r="DC55" s="13">
        <f ca="1">'13年1-9支出明细'!BK50/9*12</f>
        <v>26915.066666666666</v>
      </c>
      <c r="DD55" s="43">
        <f t="shared" si="56"/>
        <v>1.4666602051070491E-2</v>
      </c>
      <c r="DE55" s="13">
        <f ca="1">'13年1-9支出明细'!BL50/9*12</f>
        <v>0</v>
      </c>
      <c r="DF55" s="43">
        <f t="shared" si="57"/>
        <v>0</v>
      </c>
      <c r="DG55" s="13">
        <f ca="1">'13年1-9支出明细'!BM50/9*12</f>
        <v>0</v>
      </c>
      <c r="DH55" s="43">
        <f t="shared" si="58"/>
        <v>0</v>
      </c>
      <c r="DI55" s="13">
        <f ca="1">'13年1-9支出明细'!BN50/9*12</f>
        <v>26273.066666666666</v>
      </c>
      <c r="DJ55" s="13">
        <f ca="1">Sheet2!EX49+Sheet2!BF49</f>
        <v>0</v>
      </c>
      <c r="DK55" s="43">
        <f t="shared" si="59"/>
        <v>2.0098646033139288E-2</v>
      </c>
      <c r="DL55" s="13">
        <f ca="1">'13年1-9支出明细'!BP50/9*12</f>
        <v>0</v>
      </c>
      <c r="DM55" s="43">
        <f t="shared" si="60"/>
        <v>0</v>
      </c>
      <c r="DN55" s="13">
        <f ca="1">'13年1-9支出明细'!BQ50/9*12</f>
        <v>0</v>
      </c>
      <c r="DO55" s="43">
        <f t="shared" si="61"/>
        <v>0</v>
      </c>
      <c r="DP55" s="13">
        <f ca="1">'13年1-9支出明细'!BR50/9*12</f>
        <v>0</v>
      </c>
      <c r="DQ55" s="13">
        <v>0</v>
      </c>
      <c r="DR55" s="43"/>
      <c r="DS55" s="13">
        <f ca="1">'13年1-9支出明细'!BT50/9*12</f>
        <v>0</v>
      </c>
      <c r="DT55" s="43">
        <f t="shared" si="63"/>
        <v>0</v>
      </c>
      <c r="DU55" s="12">
        <f ca="1">'13年1-9支出明细'!BU50/9*12</f>
        <v>190436.16</v>
      </c>
      <c r="DV55" s="43">
        <f t="shared" si="64"/>
        <v>6.5819901149455273E-3</v>
      </c>
      <c r="DW55" s="12">
        <f ca="1">'13年1-9支出明细'!BV50/9*12</f>
        <v>0</v>
      </c>
      <c r="DX55" s="43">
        <f t="shared" si="65"/>
        <v>0</v>
      </c>
      <c r="DY55" s="12">
        <f ca="1">'13年1-9支出明细'!BW50/9*12</f>
        <v>0</v>
      </c>
      <c r="DZ55" s="43">
        <f t="shared" si="66"/>
        <v>0</v>
      </c>
      <c r="EA55" s="12">
        <f ca="1">'13年1-9支出明细'!BX50/9*12</f>
        <v>0</v>
      </c>
      <c r="EB55" s="43">
        <f t="shared" si="67"/>
        <v>0</v>
      </c>
      <c r="EC55" s="27">
        <f t="shared" si="86"/>
        <v>0</v>
      </c>
      <c r="ED55" s="43">
        <f t="shared" si="68"/>
        <v>0</v>
      </c>
      <c r="EE55" s="13">
        <f ca="1">'13年1-9支出明细'!BZ50/9*12</f>
        <v>0</v>
      </c>
      <c r="EF55" s="43">
        <f t="shared" si="69"/>
        <v>0</v>
      </c>
      <c r="EG55" s="13">
        <f ca="1">'13年1-9支出明细'!CA50/9*12</f>
        <v>0</v>
      </c>
      <c r="EH55" s="43">
        <f t="shared" si="70"/>
        <v>0</v>
      </c>
      <c r="EI55" s="13">
        <f ca="1">'13年1-9支出明细'!CB50/9*12</f>
        <v>0</v>
      </c>
      <c r="EJ55" s="40"/>
      <c r="EK55" s="13">
        <f ca="1">'13年1-9支出明细'!CC50/9*12</f>
        <v>0</v>
      </c>
      <c r="EL55" s="43">
        <f t="shared" si="71"/>
        <v>0</v>
      </c>
      <c r="EM55" s="13">
        <f ca="1">'13年1-9支出明细'!CD50/9*12</f>
        <v>0</v>
      </c>
      <c r="EN55" s="45">
        <f t="shared" si="72"/>
        <v>0</v>
      </c>
    </row>
    <row r="56" spans="1:144">
      <c r="A56" s="18">
        <v>152</v>
      </c>
      <c r="B56" s="3" t="s">
        <v>530</v>
      </c>
      <c r="C56" s="3" t="s">
        <v>345</v>
      </c>
      <c r="D56" s="12">
        <f t="shared" si="87"/>
        <v>2709925.3066666666</v>
      </c>
      <c r="E56" s="12">
        <f t="shared" si="88"/>
        <v>1918949.3333333333</v>
      </c>
      <c r="F56" s="13">
        <v>991440</v>
      </c>
      <c r="G56" s="40">
        <f t="shared" si="77"/>
        <v>1.4515930100051339E-2</v>
      </c>
      <c r="H56" s="13">
        <v>419852</v>
      </c>
      <c r="I56" s="40">
        <f t="shared" si="12"/>
        <v>1.1309145390391672E-2</v>
      </c>
      <c r="J56" s="13">
        <v>446148</v>
      </c>
      <c r="K56" s="40">
        <f t="shared" si="13"/>
        <v>1.451593010005134E-2</v>
      </c>
      <c r="L56" s="13">
        <f ca="1">'13年1-9支出明细'!I51/9*12</f>
        <v>60933.333333333328</v>
      </c>
      <c r="M56" s="13">
        <v>0</v>
      </c>
      <c r="N56" s="43">
        <f t="shared" si="14"/>
        <v>9.1272492328217467E-3</v>
      </c>
      <c r="O56" s="13">
        <f ca="1">'13年1-9支出明细'!K51/9*12</f>
        <v>0</v>
      </c>
      <c r="P56" s="43">
        <f t="shared" si="15"/>
        <v>4.0695777920323906E-3</v>
      </c>
      <c r="Q56" s="13">
        <f ca="1">'13年1-9支出明细'!L51/9*12</f>
        <v>0</v>
      </c>
      <c r="R56" s="43">
        <f t="shared" si="16"/>
        <v>0</v>
      </c>
      <c r="S56" s="13">
        <f ca="1">'13年1-9支出明细'!M51/9*12</f>
        <v>0</v>
      </c>
      <c r="T56" s="43">
        <f t="shared" si="17"/>
        <v>0</v>
      </c>
      <c r="U56" s="13">
        <f ca="1">'13年1-9支出明细'!N51/9*12</f>
        <v>0</v>
      </c>
      <c r="V56" s="43">
        <f t="shared" si="18"/>
        <v>0</v>
      </c>
      <c r="W56" s="13">
        <f ca="1">'13年1-9支出明细'!O51/9*12</f>
        <v>576</v>
      </c>
      <c r="X56" s="43">
        <f t="shared" si="19"/>
        <v>9.9668233980407792E-4</v>
      </c>
      <c r="Y56" s="13">
        <f ca="1">'13年1-9支出明细'!P51/9*12</f>
        <v>576</v>
      </c>
      <c r="Z56" s="43">
        <f t="shared" si="20"/>
        <v>9.7341144659756657E-2</v>
      </c>
      <c r="AA56" s="13">
        <f ca="1">'13年1-9支出明细'!Q51/9*12</f>
        <v>0</v>
      </c>
      <c r="AB56" s="43">
        <f t="shared" si="21"/>
        <v>0</v>
      </c>
      <c r="AC56" s="13">
        <f ca="1">'13年1-9支出明细'!R51/9*12</f>
        <v>0</v>
      </c>
      <c r="AD56" s="43">
        <f t="shared" si="22"/>
        <v>0</v>
      </c>
      <c r="AE56" s="13">
        <f ca="1">'13年1-9支出明细'!S51/9*12</f>
        <v>0</v>
      </c>
      <c r="AF56" s="43">
        <f t="shared" si="23"/>
        <v>0</v>
      </c>
      <c r="AG56" s="12">
        <f t="shared" si="85"/>
        <v>634051.86666666681</v>
      </c>
      <c r="AH56" s="43">
        <f t="shared" si="24"/>
        <v>6.0735950353820239E-3</v>
      </c>
      <c r="AI56" s="13">
        <f ca="1">'13年1-9支出明细'!U51/9*12</f>
        <v>0</v>
      </c>
      <c r="AJ56" s="43">
        <f t="shared" si="25"/>
        <v>0</v>
      </c>
      <c r="AK56" s="13">
        <f ca="1">'13年1-9支出明细'!V51/9*12</f>
        <v>2119.88</v>
      </c>
      <c r="AL56" s="43">
        <f t="shared" si="26"/>
        <v>2.1747712257376175E-2</v>
      </c>
      <c r="AM56" s="13">
        <f ca="1">'13年1-9支出明细'!W51/9*12</f>
        <v>0</v>
      </c>
      <c r="AN56" s="43">
        <f t="shared" si="27"/>
        <v>0</v>
      </c>
      <c r="AO56" s="13">
        <f ca="1">'13年1-9支出明细'!X51/9*12</f>
        <v>4568.5333333333328</v>
      </c>
      <c r="AP56" s="43">
        <f t="shared" si="28"/>
        <v>6.7211568675525062E-3</v>
      </c>
      <c r="AQ56" s="13">
        <f ca="1">'13年1-9支出明细'!Y51/9*12</f>
        <v>14485.333333333332</v>
      </c>
      <c r="AR56" s="43">
        <f t="shared" si="29"/>
        <v>7.1655959528998999E-3</v>
      </c>
      <c r="AS56" s="13">
        <f ca="1">'13年1-9支出明细'!Z51/9*12</f>
        <v>601000.20000000007</v>
      </c>
      <c r="AT56" s="13">
        <f ca="1">Sheet2!EP50+Sheet2!V50</f>
        <v>11877.92</v>
      </c>
      <c r="AU56" s="43">
        <f t="shared" si="30"/>
        <v>6.7956113625652469E-3</v>
      </c>
      <c r="AV56" s="13">
        <f ca="1">'13年1-9支出明细'!AB51/9*12</f>
        <v>8707.0666666666675</v>
      </c>
      <c r="AW56" s="43">
        <f t="shared" si="31"/>
        <v>1.9209413344992987E-3</v>
      </c>
      <c r="AX56" s="13">
        <f ca="1">'13年1-9支出明细'!AC51/9*12</f>
        <v>7130.16</v>
      </c>
      <c r="AY56" s="43">
        <f t="shared" si="32"/>
        <v>6.3567296666748423E-3</v>
      </c>
      <c r="AZ56" s="12">
        <f t="shared" si="79"/>
        <v>25766.799999999996</v>
      </c>
      <c r="BA56" s="43">
        <f t="shared" si="33"/>
        <v>9.6345496896819508E-5</v>
      </c>
      <c r="BB56" s="13">
        <f ca="1">'13年1-9支出明细'!AE51/9*12</f>
        <v>25766.799999999996</v>
      </c>
      <c r="BC56" s="43">
        <f t="shared" si="34"/>
        <v>1.1152998224380018E-4</v>
      </c>
      <c r="BD56" s="13">
        <f ca="1">'13年1-9支出明细'!AF51/9*12</f>
        <v>0</v>
      </c>
      <c r="BE56" s="13">
        <f ca="1">Sheet2!BP50+Sheet2!ET50</f>
        <v>0</v>
      </c>
      <c r="BF56" s="43">
        <f t="shared" si="35"/>
        <v>0</v>
      </c>
      <c r="BG56" s="12">
        <f t="shared" si="78"/>
        <v>49252.800000000003</v>
      </c>
      <c r="BH56" s="43">
        <f t="shared" si="36"/>
        <v>5.0750778178083498E-4</v>
      </c>
      <c r="BI56" s="13">
        <f ca="1">'13年1-9支出明细'!AI51/9*12</f>
        <v>0</v>
      </c>
      <c r="BJ56" s="43">
        <f t="shared" si="37"/>
        <v>0</v>
      </c>
      <c r="BK56" s="13">
        <f ca="1">'13年1-9支出明细'!AJ51/9*12</f>
        <v>0</v>
      </c>
      <c r="BL56" s="43">
        <f t="shared" si="38"/>
        <v>0</v>
      </c>
      <c r="BM56" s="13">
        <f ca="1">'13年1-9支出明细'!AK51/9*12</f>
        <v>0</v>
      </c>
      <c r="BN56" s="43">
        <f t="shared" si="39"/>
        <v>0</v>
      </c>
      <c r="BO56" s="13">
        <f ca="1">'13年1-9支出明细'!AL51/9*12</f>
        <v>0</v>
      </c>
      <c r="BP56" s="43">
        <f t="shared" si="40"/>
        <v>0</v>
      </c>
      <c r="BQ56" s="13">
        <f ca="1">'13年1-9支出明细'!AM51/9*12</f>
        <v>0</v>
      </c>
      <c r="BR56" s="43">
        <f t="shared" si="41"/>
        <v>0</v>
      </c>
      <c r="BS56" s="13">
        <f ca="1">'13年1-9支出明细'!AN51/9*12</f>
        <v>0</v>
      </c>
      <c r="BT56" s="13">
        <f ca="1">Sheet2!DG50+Sheet2!AD50</f>
        <v>0</v>
      </c>
      <c r="BU56" s="43">
        <f t="shared" si="42"/>
        <v>0</v>
      </c>
      <c r="BV56" s="13">
        <f ca="1">'13年1-9支出明细'!AP51/9*12</f>
        <v>0</v>
      </c>
      <c r="BW56" s="43">
        <f t="shared" si="43"/>
        <v>0</v>
      </c>
      <c r="BX56" s="13">
        <f ca="1">'13年1-9支出明细'!AQ51/9*12</f>
        <v>0</v>
      </c>
      <c r="BY56" s="43">
        <f t="shared" si="44"/>
        <v>0</v>
      </c>
      <c r="BZ56" s="13">
        <f ca="1">'13年1-9支出明细'!AR51/9*12</f>
        <v>0</v>
      </c>
      <c r="CA56" s="13">
        <f ca="1">Sheet2!DK50+Sheet2!AH50</f>
        <v>0</v>
      </c>
      <c r="CB56" s="43">
        <f t="shared" si="45"/>
        <v>0</v>
      </c>
      <c r="CC56" s="13">
        <f ca="1">'13年1-9支出明细'!AT51/9*12</f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43">
        <f t="shared" si="47"/>
        <v>0</v>
      </c>
      <c r="CL56" s="13">
        <f ca="1">'13年1-9支出明细'!BB51/9*12</f>
        <v>3535.4666666666662</v>
      </c>
      <c r="CM56" s="43">
        <f t="shared" si="48"/>
        <v>1.5628739056169391E-3</v>
      </c>
      <c r="CN56" s="13">
        <f ca="1">'13年1-9支出明细'!BC51/9*12</f>
        <v>0</v>
      </c>
      <c r="CO56" s="43">
        <f t="shared" si="49"/>
        <v>0</v>
      </c>
      <c r="CP56" s="13">
        <f ca="1">'13年1-9支出明细'!BD51/9*12</f>
        <v>0</v>
      </c>
      <c r="CQ56" s="43">
        <f t="shared" si="50"/>
        <v>0</v>
      </c>
      <c r="CR56" s="13">
        <f ca="1">'13年1-9支出明细'!BE51/9*12</f>
        <v>0</v>
      </c>
      <c r="CS56" s="13">
        <v>0</v>
      </c>
      <c r="CT56" s="43">
        <f t="shared" si="51"/>
        <v>0</v>
      </c>
      <c r="CU56" s="13">
        <f ca="1">'13年1-9支出明细'!BG51/9*12</f>
        <v>4800</v>
      </c>
      <c r="CV56" s="43">
        <f t="shared" si="52"/>
        <v>2.5414754677020823E-2</v>
      </c>
      <c r="CW56" s="13">
        <f ca="1">'13年1-9支出明细'!BH51/9*12</f>
        <v>0</v>
      </c>
      <c r="CX56" s="43">
        <f t="shared" si="53"/>
        <v>0</v>
      </c>
      <c r="CY56" s="13">
        <f ca="1">'13年1-9支出明细'!BI51/9*12</f>
        <v>200</v>
      </c>
      <c r="CZ56" s="43">
        <f t="shared" si="54"/>
        <v>1.6684435590570628E-4</v>
      </c>
      <c r="DA56" s="13">
        <f ca="1">'13年1-9支出明细'!BJ51/9*12</f>
        <v>0</v>
      </c>
      <c r="DB56" s="43">
        <f t="shared" si="55"/>
        <v>0</v>
      </c>
      <c r="DC56" s="13">
        <f ca="1">'13年1-9支出明细'!BK51/9*12</f>
        <v>0</v>
      </c>
      <c r="DD56" s="43">
        <f t="shared" si="56"/>
        <v>0</v>
      </c>
      <c r="DE56" s="13">
        <f ca="1">'13年1-9支出明细'!BL51/9*12</f>
        <v>0</v>
      </c>
      <c r="DF56" s="43">
        <f t="shared" si="57"/>
        <v>0</v>
      </c>
      <c r="DG56" s="13">
        <f ca="1">'13年1-9支出明细'!BM51/9*12</f>
        <v>0</v>
      </c>
      <c r="DH56" s="43">
        <f t="shared" si="58"/>
        <v>0</v>
      </c>
      <c r="DI56" s="13">
        <f ca="1">'13年1-9支出明细'!BN51/9*12</f>
        <v>26847.333333333336</v>
      </c>
      <c r="DJ56" s="13">
        <f ca="1">Sheet2!EX50+Sheet2!BF50</f>
        <v>0</v>
      </c>
      <c r="DK56" s="43">
        <f t="shared" si="59"/>
        <v>2.0537954569459026E-2</v>
      </c>
      <c r="DL56" s="13">
        <f ca="1">'13年1-9支出明细'!BP51/9*12</f>
        <v>0</v>
      </c>
      <c r="DM56" s="43">
        <f t="shared" si="60"/>
        <v>0</v>
      </c>
      <c r="DN56" s="13">
        <f ca="1">'13年1-9支出明细'!BQ51/9*12</f>
        <v>13870</v>
      </c>
      <c r="DO56" s="43">
        <f t="shared" si="61"/>
        <v>9.3578377794869716E-2</v>
      </c>
      <c r="DP56" s="13">
        <f ca="1">'13年1-9支出明细'!BR51/9*12</f>
        <v>0</v>
      </c>
      <c r="DQ56" s="13">
        <v>0</v>
      </c>
      <c r="DR56" s="43"/>
      <c r="DS56" s="13">
        <f ca="1">'13年1-9支出明细'!BT51/9*12</f>
        <v>0</v>
      </c>
      <c r="DT56" s="43">
        <f t="shared" si="63"/>
        <v>0</v>
      </c>
      <c r="DU56" s="12">
        <f ca="1">'13年1-9支出明细'!BU51/9*12</f>
        <v>81904.506666666668</v>
      </c>
      <c r="DV56" s="43">
        <f t="shared" si="64"/>
        <v>2.8308418592849702E-3</v>
      </c>
      <c r="DW56" s="12">
        <f ca="1">'13年1-9支出明细'!BV51/9*12</f>
        <v>0</v>
      </c>
      <c r="DX56" s="43">
        <f t="shared" si="65"/>
        <v>0</v>
      </c>
      <c r="DY56" s="12">
        <f ca="1">'13年1-9支出明细'!BW51/9*12</f>
        <v>0</v>
      </c>
      <c r="DZ56" s="43">
        <f t="shared" si="66"/>
        <v>0</v>
      </c>
      <c r="EA56" s="12">
        <f ca="1">'13年1-9支出明细'!BX51/9*12</f>
        <v>0</v>
      </c>
      <c r="EB56" s="43">
        <f t="shared" si="67"/>
        <v>0</v>
      </c>
      <c r="EC56" s="27">
        <f t="shared" si="86"/>
        <v>0</v>
      </c>
      <c r="ED56" s="43">
        <f t="shared" si="68"/>
        <v>0</v>
      </c>
      <c r="EE56" s="13">
        <f ca="1">'13年1-9支出明细'!BZ51/9*12</f>
        <v>0</v>
      </c>
      <c r="EF56" s="43">
        <f t="shared" si="69"/>
        <v>0</v>
      </c>
      <c r="EG56" s="13">
        <f ca="1">'13年1-9支出明细'!CA51/9*12</f>
        <v>0</v>
      </c>
      <c r="EH56" s="43">
        <f t="shared" si="70"/>
        <v>0</v>
      </c>
      <c r="EI56" s="13">
        <f ca="1">'13年1-9支出明细'!CB51/9*12</f>
        <v>0</v>
      </c>
      <c r="EJ56" s="40"/>
      <c r="EK56" s="13">
        <f ca="1">'13年1-9支出明细'!CC51/9*12</f>
        <v>0</v>
      </c>
      <c r="EL56" s="43">
        <f t="shared" si="71"/>
        <v>0</v>
      </c>
      <c r="EM56" s="13">
        <f ca="1">'13年1-9支出明细'!CD51/9*12</f>
        <v>0</v>
      </c>
      <c r="EN56" s="45">
        <f t="shared" si="72"/>
        <v>0</v>
      </c>
    </row>
    <row r="57" spans="1:144">
      <c r="A57" s="18">
        <v>155</v>
      </c>
      <c r="B57" s="3" t="s">
        <v>531</v>
      </c>
      <c r="C57" s="3" t="s">
        <v>346</v>
      </c>
      <c r="D57" s="12">
        <f t="shared" si="87"/>
        <v>125958.97333333334</v>
      </c>
      <c r="E57" s="12">
        <f t="shared" si="88"/>
        <v>46422</v>
      </c>
      <c r="F57" s="13">
        <v>0</v>
      </c>
      <c r="G57" s="40">
        <f t="shared" si="77"/>
        <v>0</v>
      </c>
      <c r="H57" s="13">
        <v>17622</v>
      </c>
      <c r="I57" s="40">
        <f t="shared" si="12"/>
        <v>4.746666922379363E-4</v>
      </c>
      <c r="J57" s="13">
        <v>0</v>
      </c>
      <c r="K57" s="40">
        <f t="shared" si="13"/>
        <v>0</v>
      </c>
      <c r="L57" s="13">
        <f ca="1">'13年1-9支出明细'!I52/9*12</f>
        <v>28800</v>
      </c>
      <c r="M57" s="13">
        <v>0</v>
      </c>
      <c r="N57" s="43">
        <f t="shared" si="14"/>
        <v>4.3139733791892725E-3</v>
      </c>
      <c r="O57" s="13">
        <f ca="1">'13年1-9支出明细'!K52/9*12</f>
        <v>0</v>
      </c>
      <c r="P57" s="43">
        <f t="shared" si="15"/>
        <v>1.8915644623986147E-4</v>
      </c>
      <c r="Q57" s="13">
        <f ca="1">'13年1-9支出明细'!L52/9*12</f>
        <v>0</v>
      </c>
      <c r="R57" s="43">
        <f t="shared" si="16"/>
        <v>0</v>
      </c>
      <c r="S57" s="13">
        <f ca="1">'13年1-9支出明细'!M52/9*12</f>
        <v>0</v>
      </c>
      <c r="T57" s="43">
        <f t="shared" si="17"/>
        <v>0</v>
      </c>
      <c r="U57" s="13">
        <f ca="1">'13年1-9支出明细'!N52/9*12</f>
        <v>0</v>
      </c>
      <c r="V57" s="43">
        <f t="shared" si="18"/>
        <v>0</v>
      </c>
      <c r="W57" s="13">
        <f ca="1">'13年1-9支出明细'!O52/9*12</f>
        <v>0</v>
      </c>
      <c r="X57" s="43">
        <f t="shared" si="19"/>
        <v>0</v>
      </c>
      <c r="Y57" s="13">
        <f ca="1">'13年1-9支出明细'!P52/9*12</f>
        <v>0</v>
      </c>
      <c r="Z57" s="43">
        <f t="shared" si="20"/>
        <v>0</v>
      </c>
      <c r="AA57" s="13">
        <f ca="1">'13年1-9支出明细'!Q52/9*12</f>
        <v>0</v>
      </c>
      <c r="AB57" s="43">
        <f t="shared" si="21"/>
        <v>0</v>
      </c>
      <c r="AC57" s="13">
        <f ca="1">'13年1-9支出明细'!R52/9*12</f>
        <v>0</v>
      </c>
      <c r="AD57" s="43">
        <f t="shared" si="22"/>
        <v>0</v>
      </c>
      <c r="AE57" s="13">
        <f ca="1">'13年1-9支出明细'!S52/9*12</f>
        <v>0</v>
      </c>
      <c r="AF57" s="43">
        <f t="shared" si="23"/>
        <v>0</v>
      </c>
      <c r="AG57" s="12">
        <f t="shared" si="85"/>
        <v>0</v>
      </c>
      <c r="AH57" s="43">
        <f t="shared" si="24"/>
        <v>0</v>
      </c>
      <c r="AI57" s="13">
        <f ca="1">'13年1-9支出明细'!U52/9*12</f>
        <v>0</v>
      </c>
      <c r="AJ57" s="43">
        <f t="shared" si="25"/>
        <v>0</v>
      </c>
      <c r="AK57" s="13">
        <f ca="1">'13年1-9支出明细'!V52/9*12</f>
        <v>0</v>
      </c>
      <c r="AL57" s="43">
        <f t="shared" si="26"/>
        <v>0</v>
      </c>
      <c r="AM57" s="13">
        <f ca="1">'13年1-9支出明细'!W52/9*12</f>
        <v>0</v>
      </c>
      <c r="AN57" s="43">
        <f t="shared" si="27"/>
        <v>0</v>
      </c>
      <c r="AO57" s="13">
        <f ca="1">'13年1-9支出明细'!X52/9*12</f>
        <v>0</v>
      </c>
      <c r="AP57" s="43">
        <f t="shared" si="28"/>
        <v>0</v>
      </c>
      <c r="AQ57" s="13">
        <f ca="1">'13年1-9支出明细'!Y52/9*12</f>
        <v>0</v>
      </c>
      <c r="AR57" s="43">
        <f t="shared" si="29"/>
        <v>0</v>
      </c>
      <c r="AS57" s="13">
        <f ca="1">'13年1-9支出明细'!Z52/9*12</f>
        <v>0</v>
      </c>
      <c r="AT57" s="13">
        <f ca="1">Sheet2!EP51+Sheet2!V51</f>
        <v>0</v>
      </c>
      <c r="AU57" s="43">
        <f t="shared" si="30"/>
        <v>0</v>
      </c>
      <c r="AV57" s="13">
        <f ca="1">'13年1-9支出明细'!AB52/9*12</f>
        <v>0</v>
      </c>
      <c r="AW57" s="43">
        <f t="shared" si="31"/>
        <v>0</v>
      </c>
      <c r="AX57" s="13">
        <f ca="1">'13年1-9支出明细'!AC52/9*12</f>
        <v>0</v>
      </c>
      <c r="AY57" s="43">
        <f t="shared" si="32"/>
        <v>0</v>
      </c>
      <c r="AZ57" s="12">
        <f t="shared" si="79"/>
        <v>0</v>
      </c>
      <c r="BA57" s="43">
        <f t="shared" si="33"/>
        <v>0</v>
      </c>
      <c r="BB57" s="13">
        <f ca="1">'13年1-9支出明细'!AE52/9*12</f>
        <v>0</v>
      </c>
      <c r="BC57" s="43">
        <f t="shared" si="34"/>
        <v>0</v>
      </c>
      <c r="BD57" s="13">
        <f ca="1">'13年1-9支出明细'!AF52/9*12</f>
        <v>0</v>
      </c>
      <c r="BE57" s="13">
        <f ca="1">Sheet2!BP51+Sheet2!ET51</f>
        <v>0</v>
      </c>
      <c r="BF57" s="43">
        <f t="shared" si="35"/>
        <v>0</v>
      </c>
      <c r="BG57" s="12">
        <f t="shared" si="78"/>
        <v>0</v>
      </c>
      <c r="BH57" s="43">
        <f t="shared" si="36"/>
        <v>0</v>
      </c>
      <c r="BI57" s="13">
        <f ca="1">'13年1-9支出明细'!AI52/9*12</f>
        <v>0</v>
      </c>
      <c r="BJ57" s="43">
        <f t="shared" si="37"/>
        <v>0</v>
      </c>
      <c r="BK57" s="13">
        <f ca="1">'13年1-9支出明细'!AJ52/9*12</f>
        <v>0</v>
      </c>
      <c r="BL57" s="43">
        <f t="shared" si="38"/>
        <v>0</v>
      </c>
      <c r="BM57" s="13">
        <f ca="1">'13年1-9支出明细'!AK52/9*12</f>
        <v>0</v>
      </c>
      <c r="BN57" s="43">
        <f t="shared" si="39"/>
        <v>0</v>
      </c>
      <c r="BO57" s="13">
        <f ca="1">'13年1-9支出明细'!AL52/9*12</f>
        <v>0</v>
      </c>
      <c r="BP57" s="43">
        <f t="shared" si="40"/>
        <v>0</v>
      </c>
      <c r="BQ57" s="13">
        <f ca="1">'13年1-9支出明细'!AM52/9*12</f>
        <v>0</v>
      </c>
      <c r="BR57" s="43">
        <f t="shared" si="41"/>
        <v>0</v>
      </c>
      <c r="BS57" s="13">
        <f ca="1">'13年1-9支出明细'!AN52/9*12</f>
        <v>0</v>
      </c>
      <c r="BT57" s="13">
        <f ca="1">Sheet2!DG51+Sheet2!AD51</f>
        <v>0</v>
      </c>
      <c r="BU57" s="43">
        <f t="shared" si="42"/>
        <v>0</v>
      </c>
      <c r="BV57" s="13">
        <f ca="1">'13年1-9支出明细'!AP52/9*12</f>
        <v>0</v>
      </c>
      <c r="BW57" s="43">
        <f t="shared" si="43"/>
        <v>0</v>
      </c>
      <c r="BX57" s="13">
        <f ca="1">'13年1-9支出明细'!AQ52/9*12</f>
        <v>0</v>
      </c>
      <c r="BY57" s="43">
        <f t="shared" si="44"/>
        <v>0</v>
      </c>
      <c r="BZ57" s="13">
        <f ca="1">'13年1-9支出明细'!AR52/9*12</f>
        <v>0</v>
      </c>
      <c r="CA57" s="13">
        <f ca="1">Sheet2!DK51+Sheet2!AH51</f>
        <v>0</v>
      </c>
      <c r="CB57" s="43">
        <f t="shared" si="45"/>
        <v>0</v>
      </c>
      <c r="CC57" s="13">
        <f ca="1">'13年1-9支出明细'!AT52/9*12</f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43">
        <f t="shared" si="47"/>
        <v>0</v>
      </c>
      <c r="CL57" s="13">
        <f ca="1">'13年1-9支出明细'!BB52/9*12</f>
        <v>0</v>
      </c>
      <c r="CM57" s="43">
        <f t="shared" si="48"/>
        <v>0</v>
      </c>
      <c r="CN57" s="13">
        <f ca="1">'13年1-9支出明细'!BC52/9*12</f>
        <v>0</v>
      </c>
      <c r="CO57" s="43">
        <f t="shared" si="49"/>
        <v>0</v>
      </c>
      <c r="CP57" s="13">
        <f ca="1">'13年1-9支出明细'!BD52/9*12</f>
        <v>0</v>
      </c>
      <c r="CQ57" s="43">
        <f t="shared" si="50"/>
        <v>0</v>
      </c>
      <c r="CR57" s="13">
        <f ca="1">'13年1-9支出明细'!BE52/9*12</f>
        <v>0</v>
      </c>
      <c r="CS57" s="13">
        <v>0</v>
      </c>
      <c r="CT57" s="43">
        <f t="shared" si="51"/>
        <v>0</v>
      </c>
      <c r="CU57" s="13">
        <f ca="1">'13年1-9支出明细'!BG52/9*12</f>
        <v>0</v>
      </c>
      <c r="CV57" s="43">
        <f t="shared" si="52"/>
        <v>0</v>
      </c>
      <c r="CW57" s="13">
        <f ca="1">'13年1-9支出明细'!BH52/9*12</f>
        <v>0</v>
      </c>
      <c r="CX57" s="43">
        <f t="shared" si="53"/>
        <v>0</v>
      </c>
      <c r="CY57" s="13">
        <f ca="1">'13年1-9支出明细'!BI52/9*12</f>
        <v>0</v>
      </c>
      <c r="CZ57" s="43">
        <f t="shared" si="54"/>
        <v>0</v>
      </c>
      <c r="DA57" s="13">
        <f ca="1">'13年1-9支出明细'!BJ52/9*12</f>
        <v>0</v>
      </c>
      <c r="DB57" s="43">
        <f t="shared" si="55"/>
        <v>0</v>
      </c>
      <c r="DC57" s="13">
        <f ca="1">'13年1-9支出明细'!BK52/9*12</f>
        <v>0</v>
      </c>
      <c r="DD57" s="43">
        <f t="shared" si="56"/>
        <v>0</v>
      </c>
      <c r="DE57" s="13">
        <f ca="1">'13年1-9支出明细'!BL52/9*12</f>
        <v>0</v>
      </c>
      <c r="DF57" s="43">
        <f t="shared" si="57"/>
        <v>0</v>
      </c>
      <c r="DG57" s="13">
        <f ca="1">'13年1-9支出明细'!BM52/9*12</f>
        <v>0</v>
      </c>
      <c r="DH57" s="43">
        <f t="shared" si="58"/>
        <v>0</v>
      </c>
      <c r="DI57" s="13">
        <f ca="1">'13年1-9支出明细'!BN52/9*12</f>
        <v>0</v>
      </c>
      <c r="DJ57" s="13">
        <f ca="1">Sheet2!EX51+Sheet2!BF51</f>
        <v>0</v>
      </c>
      <c r="DK57" s="43">
        <f t="shared" si="59"/>
        <v>0</v>
      </c>
      <c r="DL57" s="13">
        <f ca="1">'13年1-9支出明细'!BP52/9*12</f>
        <v>0</v>
      </c>
      <c r="DM57" s="43">
        <f t="shared" si="60"/>
        <v>0</v>
      </c>
      <c r="DN57" s="13">
        <f ca="1">'13年1-9支出明细'!BQ52/9*12</f>
        <v>0</v>
      </c>
      <c r="DO57" s="43">
        <f t="shared" si="61"/>
        <v>0</v>
      </c>
      <c r="DP57" s="13">
        <f ca="1">'13年1-9支出明细'!BR52/9*12</f>
        <v>0</v>
      </c>
      <c r="DQ57" s="13">
        <v>0</v>
      </c>
      <c r="DR57" s="43"/>
      <c r="DS57" s="13">
        <f ca="1">'13年1-9支出明细'!BT52/9*12</f>
        <v>0</v>
      </c>
      <c r="DT57" s="43">
        <f t="shared" si="63"/>
        <v>0</v>
      </c>
      <c r="DU57" s="12">
        <f ca="1">'13年1-9支出明细'!BU52/9*12</f>
        <v>79536.973333333342</v>
      </c>
      <c r="DV57" s="43">
        <f t="shared" si="64"/>
        <v>2.74901348700103E-3</v>
      </c>
      <c r="DW57" s="12">
        <f ca="1">'13年1-9支出明细'!BV52/9*12</f>
        <v>0</v>
      </c>
      <c r="DX57" s="43">
        <f t="shared" si="65"/>
        <v>0</v>
      </c>
      <c r="DY57" s="12">
        <f ca="1">'13年1-9支出明细'!BW52/9*12</f>
        <v>0</v>
      </c>
      <c r="DZ57" s="43">
        <f t="shared" si="66"/>
        <v>0</v>
      </c>
      <c r="EA57" s="12">
        <f ca="1">'13年1-9支出明细'!BX52/9*12</f>
        <v>0</v>
      </c>
      <c r="EB57" s="43">
        <f t="shared" si="67"/>
        <v>0</v>
      </c>
      <c r="EC57" s="27">
        <f t="shared" si="86"/>
        <v>0</v>
      </c>
      <c r="ED57" s="43">
        <f t="shared" si="68"/>
        <v>0</v>
      </c>
      <c r="EE57" s="13">
        <f ca="1">'13年1-9支出明细'!BZ52/9*12</f>
        <v>0</v>
      </c>
      <c r="EF57" s="43">
        <f t="shared" si="69"/>
        <v>0</v>
      </c>
      <c r="EG57" s="13">
        <f ca="1">'13年1-9支出明细'!CA52/9*12</f>
        <v>0</v>
      </c>
      <c r="EH57" s="43">
        <f t="shared" si="70"/>
        <v>0</v>
      </c>
      <c r="EI57" s="13">
        <f ca="1">'13年1-9支出明细'!CB52/9*12</f>
        <v>0</v>
      </c>
      <c r="EJ57" s="40"/>
      <c r="EK57" s="13">
        <f ca="1">'13年1-9支出明细'!CC52/9*12</f>
        <v>0</v>
      </c>
      <c r="EL57" s="43">
        <f t="shared" si="71"/>
        <v>0</v>
      </c>
      <c r="EM57" s="13">
        <f ca="1">'13年1-9支出明细'!CD52/9*12</f>
        <v>0</v>
      </c>
      <c r="EN57" s="45">
        <f t="shared" si="72"/>
        <v>0</v>
      </c>
    </row>
    <row r="58" spans="1:144">
      <c r="A58" s="18">
        <v>158</v>
      </c>
      <c r="B58" s="3" t="s">
        <v>532</v>
      </c>
      <c r="C58" s="3" t="s">
        <v>347</v>
      </c>
      <c r="D58" s="12">
        <f t="shared" si="87"/>
        <v>6120162.2533333339</v>
      </c>
      <c r="E58" s="12">
        <f t="shared" si="88"/>
        <v>2073414.8666666667</v>
      </c>
      <c r="F58" s="13">
        <v>1057716</v>
      </c>
      <c r="G58" s="40">
        <f t="shared" si="77"/>
        <v>1.5486294200058402E-2</v>
      </c>
      <c r="H58" s="13">
        <v>474660</v>
      </c>
      <c r="I58" s="40">
        <f t="shared" si="12"/>
        <v>1.2785455234233278E-2</v>
      </c>
      <c r="J58" s="13">
        <v>475972.2</v>
      </c>
      <c r="K58" s="40">
        <f t="shared" si="13"/>
        <v>1.5486294200058403E-2</v>
      </c>
      <c r="L58" s="13">
        <f ca="1">'13年1-9支出明细'!I53/9*12</f>
        <v>65066.666666666672</v>
      </c>
      <c r="M58" s="13">
        <v>0</v>
      </c>
      <c r="N58" s="43">
        <f t="shared" si="14"/>
        <v>9.7463843011313198E-3</v>
      </c>
      <c r="O58" s="13">
        <f ca="1">'13年1-9支出明细'!K53/9*12</f>
        <v>0</v>
      </c>
      <c r="P58" s="43">
        <f t="shared" si="15"/>
        <v>9.1908350125104975E-3</v>
      </c>
      <c r="Q58" s="13">
        <f ca="1">'13年1-9支出明细'!L53/9*12</f>
        <v>0</v>
      </c>
      <c r="R58" s="43">
        <f t="shared" si="16"/>
        <v>0</v>
      </c>
      <c r="S58" s="13">
        <f ca="1">'13年1-9支出明细'!M53/9*12</f>
        <v>0</v>
      </c>
      <c r="T58" s="43">
        <f t="shared" si="17"/>
        <v>0</v>
      </c>
      <c r="U58" s="13">
        <f ca="1">'13年1-9支出明细'!N53/9*12</f>
        <v>0</v>
      </c>
      <c r="V58" s="43">
        <f t="shared" si="18"/>
        <v>0</v>
      </c>
      <c r="W58" s="13">
        <f ca="1">'13年1-9支出明细'!O53/9*12</f>
        <v>0</v>
      </c>
      <c r="X58" s="43">
        <f t="shared" si="19"/>
        <v>0</v>
      </c>
      <c r="Y58" s="13">
        <f ca="1">'13年1-9支出明细'!P53/9*12</f>
        <v>0</v>
      </c>
      <c r="Z58" s="43">
        <f t="shared" si="20"/>
        <v>0</v>
      </c>
      <c r="AA58" s="13">
        <f ca="1">'13年1-9支出明细'!Q53/9*12</f>
        <v>0</v>
      </c>
      <c r="AB58" s="43">
        <f t="shared" si="21"/>
        <v>0</v>
      </c>
      <c r="AC58" s="13">
        <f ca="1">'13年1-9支出明细'!R53/9*12</f>
        <v>0</v>
      </c>
      <c r="AD58" s="43">
        <f t="shared" si="22"/>
        <v>0</v>
      </c>
      <c r="AE58" s="13">
        <f ca="1">'13年1-9支出明细'!S53/9*12</f>
        <v>0</v>
      </c>
      <c r="AF58" s="43">
        <f t="shared" si="23"/>
        <v>0</v>
      </c>
      <c r="AG58" s="12">
        <f t="shared" si="85"/>
        <v>3817262.226666667</v>
      </c>
      <c r="AH58" s="43">
        <f t="shared" si="24"/>
        <v>3.656562834602068E-2</v>
      </c>
      <c r="AI58" s="13">
        <f ca="1">'13年1-9支出明细'!U53/9*12</f>
        <v>0</v>
      </c>
      <c r="AJ58" s="43">
        <f t="shared" si="25"/>
        <v>0</v>
      </c>
      <c r="AK58" s="13">
        <f ca="1">'13年1-9支出明细'!V53/9*12</f>
        <v>40.24</v>
      </c>
      <c r="AL58" s="43">
        <f t="shared" si="26"/>
        <v>4.1281956584184829E-4</v>
      </c>
      <c r="AM58" s="13">
        <f ca="1">'13年1-9支出明细'!W53/9*12</f>
        <v>0</v>
      </c>
      <c r="AN58" s="43">
        <f t="shared" si="27"/>
        <v>0</v>
      </c>
      <c r="AO58" s="13">
        <f ca="1">'13年1-9支出明细'!X53/9*12</f>
        <v>3878.666666666667</v>
      </c>
      <c r="AP58" s="43">
        <f t="shared" si="28"/>
        <v>5.7062355030674311E-3</v>
      </c>
      <c r="AQ58" s="13">
        <f ca="1">'13年1-9支出明细'!Y53/9*12</f>
        <v>6137.1733333333341</v>
      </c>
      <c r="AR58" s="43">
        <f t="shared" si="29"/>
        <v>3.0359332013700203E-3</v>
      </c>
      <c r="AS58" s="13">
        <f ca="1">'13年1-9支出明细'!Z53/9*12</f>
        <v>3790940.5466666669</v>
      </c>
      <c r="AT58" s="13">
        <f ca="1">Sheet2!EP52+Sheet2!V52</f>
        <v>16265.6</v>
      </c>
      <c r="AU58" s="43">
        <f t="shared" si="30"/>
        <v>4.2864808786648168E-2</v>
      </c>
      <c r="AV58" s="13">
        <f ca="1">'13年1-9支出明细'!AB53/9*12</f>
        <v>11040.68</v>
      </c>
      <c r="AW58" s="43">
        <f t="shared" si="31"/>
        <v>2.4357799687203937E-3</v>
      </c>
      <c r="AX58" s="13">
        <f ca="1">'13年1-9支出明细'!AC53/9*12</f>
        <v>10646.786666666667</v>
      </c>
      <c r="AY58" s="43">
        <f t="shared" si="32"/>
        <v>9.4918970484194117E-3</v>
      </c>
      <c r="AZ58" s="12">
        <f t="shared" si="79"/>
        <v>5496.5333333333328</v>
      </c>
      <c r="BA58" s="43">
        <f t="shared" si="33"/>
        <v>2.0552270177512601E-5</v>
      </c>
      <c r="BB58" s="13">
        <f ca="1">'13年1-9支出明细'!AE53/9*12</f>
        <v>5496.5333333333328</v>
      </c>
      <c r="BC58" s="43">
        <f t="shared" si="34"/>
        <v>2.3791400758694232E-5</v>
      </c>
      <c r="BD58" s="13">
        <f ca="1">'13年1-9支出明细'!AF53/9*12</f>
        <v>0</v>
      </c>
      <c r="BE58" s="13">
        <f ca="1">Sheet2!BP52+Sheet2!ET52</f>
        <v>0</v>
      </c>
      <c r="BF58" s="43">
        <f t="shared" si="35"/>
        <v>0</v>
      </c>
      <c r="BG58" s="12">
        <f t="shared" si="78"/>
        <v>94115.200000000012</v>
      </c>
      <c r="BH58" s="43">
        <f t="shared" si="36"/>
        <v>9.6977626416893336E-4</v>
      </c>
      <c r="BI58" s="13">
        <f ca="1">'13年1-9支出明细'!AI53/9*12</f>
        <v>0</v>
      </c>
      <c r="BJ58" s="43">
        <f t="shared" si="37"/>
        <v>0</v>
      </c>
      <c r="BK58" s="13">
        <f ca="1">'13年1-9支出明细'!AJ53/9*12</f>
        <v>0</v>
      </c>
      <c r="BL58" s="43">
        <f t="shared" si="38"/>
        <v>0</v>
      </c>
      <c r="BM58" s="13">
        <f ca="1">'13年1-9支出明细'!AK53/9*12</f>
        <v>0</v>
      </c>
      <c r="BN58" s="43">
        <f t="shared" si="39"/>
        <v>0</v>
      </c>
      <c r="BO58" s="13">
        <f ca="1">'13年1-9支出明细'!AL53/9*12</f>
        <v>0</v>
      </c>
      <c r="BP58" s="43">
        <f t="shared" si="40"/>
        <v>0</v>
      </c>
      <c r="BQ58" s="13">
        <f ca="1">'13年1-9支出明细'!AM53/9*12</f>
        <v>0</v>
      </c>
      <c r="BR58" s="43">
        <f t="shared" si="41"/>
        <v>0</v>
      </c>
      <c r="BS58" s="13">
        <f ca="1">'13年1-9支出明细'!AN53/9*12</f>
        <v>0</v>
      </c>
      <c r="BT58" s="13">
        <f ca="1">Sheet2!DG52+Sheet2!AD52</f>
        <v>0</v>
      </c>
      <c r="BU58" s="43">
        <f t="shared" si="42"/>
        <v>0</v>
      </c>
      <c r="BV58" s="13">
        <f ca="1">'13年1-9支出明细'!AP53/9*12</f>
        <v>0</v>
      </c>
      <c r="BW58" s="43">
        <f t="shared" si="43"/>
        <v>0</v>
      </c>
      <c r="BX58" s="13">
        <f ca="1">'13年1-9支出明细'!AQ53/9*12</f>
        <v>0</v>
      </c>
      <c r="BY58" s="43">
        <f t="shared" si="44"/>
        <v>0</v>
      </c>
      <c r="BZ58" s="13">
        <f ca="1">'13年1-9支出明细'!AR53/9*12</f>
        <v>0</v>
      </c>
      <c r="CA58" s="13">
        <f ca="1">Sheet2!DK52+Sheet2!AH52</f>
        <v>0</v>
      </c>
      <c r="CB58" s="43">
        <f t="shared" si="45"/>
        <v>0</v>
      </c>
      <c r="CC58" s="13">
        <f ca="1">'13年1-9支出明细'!AT53/9*12</f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43">
        <f t="shared" si="47"/>
        <v>0</v>
      </c>
      <c r="CL58" s="13">
        <f ca="1">'13年1-9支出明细'!BB53/9*12</f>
        <v>30365.333333333332</v>
      </c>
      <c r="CM58" s="43">
        <f t="shared" si="48"/>
        <v>1.3423174810122257E-2</v>
      </c>
      <c r="CN58" s="13">
        <f ca="1">'13年1-9支出明细'!BC53/9*12</f>
        <v>0</v>
      </c>
      <c r="CO58" s="43">
        <f t="shared" si="49"/>
        <v>0</v>
      </c>
      <c r="CP58" s="13">
        <f ca="1">'13年1-9支出明细'!BD53/9*12</f>
        <v>0</v>
      </c>
      <c r="CQ58" s="43">
        <f t="shared" si="50"/>
        <v>0</v>
      </c>
      <c r="CR58" s="13">
        <f ca="1">'13年1-9支出明细'!BE53/9*12</f>
        <v>0</v>
      </c>
      <c r="CS58" s="13">
        <v>0</v>
      </c>
      <c r="CT58" s="43">
        <f t="shared" si="51"/>
        <v>0</v>
      </c>
      <c r="CU58" s="13">
        <f ca="1">'13年1-9支出明细'!BG53/9*12</f>
        <v>0</v>
      </c>
      <c r="CV58" s="43">
        <f t="shared" si="52"/>
        <v>0</v>
      </c>
      <c r="CW58" s="13">
        <f ca="1">'13年1-9支出明细'!BH53/9*12</f>
        <v>0</v>
      </c>
      <c r="CX58" s="43">
        <f t="shared" si="53"/>
        <v>0</v>
      </c>
      <c r="CY58" s="13">
        <f ca="1">'13年1-9支出明细'!BI53/9*12</f>
        <v>21333.333333333336</v>
      </c>
      <c r="CZ58" s="43">
        <f t="shared" si="54"/>
        <v>1.7796731296608671E-2</v>
      </c>
      <c r="DA58" s="13">
        <f ca="1">'13年1-9支出明细'!BJ53/9*12</f>
        <v>0</v>
      </c>
      <c r="DB58" s="43">
        <f t="shared" si="55"/>
        <v>0</v>
      </c>
      <c r="DC58" s="13">
        <f ca="1">'13年1-9支出明细'!BK53/9*12</f>
        <v>20082.666666666668</v>
      </c>
      <c r="DD58" s="43">
        <f t="shared" si="56"/>
        <v>1.0943479493182195E-2</v>
      </c>
      <c r="DE58" s="13">
        <f ca="1">'13年1-9支出明细'!BL53/9*12</f>
        <v>0</v>
      </c>
      <c r="DF58" s="43">
        <f t="shared" si="57"/>
        <v>0</v>
      </c>
      <c r="DG58" s="13">
        <f ca="1">'13年1-9支出明细'!BM53/9*12</f>
        <v>0</v>
      </c>
      <c r="DH58" s="43">
        <f t="shared" si="58"/>
        <v>0</v>
      </c>
      <c r="DI58" s="13">
        <f ca="1">'13年1-9支出明细'!BN53/9*12</f>
        <v>22333.866666666669</v>
      </c>
      <c r="DJ58" s="13">
        <f ca="1">Sheet2!EX52+Sheet2!BF52</f>
        <v>0</v>
      </c>
      <c r="DK58" s="43">
        <f t="shared" si="59"/>
        <v>1.7085195511423429E-2</v>
      </c>
      <c r="DL58" s="13">
        <f ca="1">'13年1-9支出明细'!BP53/9*12</f>
        <v>0</v>
      </c>
      <c r="DM58" s="43">
        <f t="shared" si="60"/>
        <v>0</v>
      </c>
      <c r="DN58" s="13">
        <f ca="1">'13年1-9支出明细'!BQ53/9*12</f>
        <v>0</v>
      </c>
      <c r="DO58" s="43">
        <f t="shared" si="61"/>
        <v>0</v>
      </c>
      <c r="DP58" s="13">
        <f ca="1">'13年1-9支出明细'!BR53/9*12</f>
        <v>0</v>
      </c>
      <c r="DQ58" s="13">
        <v>0</v>
      </c>
      <c r="DR58" s="43"/>
      <c r="DS58" s="13">
        <f ca="1">'13年1-9支出明细'!BT53/9*12</f>
        <v>0</v>
      </c>
      <c r="DT58" s="43">
        <f t="shared" si="63"/>
        <v>0</v>
      </c>
      <c r="DU58" s="12">
        <f ca="1">'13年1-9支出明细'!BU53/9*12</f>
        <v>129873.42666666667</v>
      </c>
      <c r="DV58" s="43">
        <f t="shared" si="64"/>
        <v>4.4887778167450069E-3</v>
      </c>
      <c r="DW58" s="12">
        <f ca="1">'13年1-9支出明细'!BV53/9*12</f>
        <v>0</v>
      </c>
      <c r="DX58" s="43">
        <f t="shared" si="65"/>
        <v>0</v>
      </c>
      <c r="DY58" s="12">
        <f ca="1">'13年1-9支出明细'!BW53/9*12</f>
        <v>0</v>
      </c>
      <c r="DZ58" s="43">
        <f t="shared" si="66"/>
        <v>0</v>
      </c>
      <c r="EA58" s="12">
        <f ca="1">'13年1-9支出明细'!BX53/9*12</f>
        <v>0</v>
      </c>
      <c r="EB58" s="43">
        <f t="shared" si="67"/>
        <v>0</v>
      </c>
      <c r="EC58" s="27">
        <f t="shared" si="86"/>
        <v>0</v>
      </c>
      <c r="ED58" s="43">
        <f t="shared" si="68"/>
        <v>0</v>
      </c>
      <c r="EE58" s="13">
        <f ca="1">'13年1-9支出明细'!BZ53/9*12</f>
        <v>0</v>
      </c>
      <c r="EF58" s="43">
        <f t="shared" si="69"/>
        <v>0</v>
      </c>
      <c r="EG58" s="13">
        <f ca="1">'13年1-9支出明细'!CA53/9*12</f>
        <v>0</v>
      </c>
      <c r="EH58" s="43">
        <f t="shared" si="70"/>
        <v>0</v>
      </c>
      <c r="EI58" s="13">
        <f ca="1">'13年1-9支出明细'!CB53/9*12</f>
        <v>0</v>
      </c>
      <c r="EJ58" s="40"/>
      <c r="EK58" s="13">
        <f ca="1">'13年1-9支出明细'!CC53/9*12</f>
        <v>0</v>
      </c>
      <c r="EL58" s="43">
        <f t="shared" si="71"/>
        <v>0</v>
      </c>
      <c r="EM58" s="13">
        <f ca="1">'13年1-9支出明细'!CD53/9*12</f>
        <v>0</v>
      </c>
      <c r="EN58" s="45">
        <f t="shared" si="72"/>
        <v>0</v>
      </c>
    </row>
    <row r="59" spans="1:144">
      <c r="A59" s="18">
        <v>159</v>
      </c>
      <c r="B59" s="3" t="s">
        <v>533</v>
      </c>
      <c r="C59" s="3" t="s">
        <v>348</v>
      </c>
      <c r="D59" s="12">
        <f t="shared" si="87"/>
        <v>3883013.7933333325</v>
      </c>
      <c r="E59" s="12">
        <f t="shared" si="88"/>
        <v>1988754.7333333332</v>
      </c>
      <c r="F59" s="13">
        <v>991572</v>
      </c>
      <c r="G59" s="40">
        <f t="shared" si="77"/>
        <v>1.4517862746276229E-2</v>
      </c>
      <c r="H59" s="13">
        <v>445722</v>
      </c>
      <c r="I59" s="40">
        <f t="shared" si="12"/>
        <v>1.2005980444766624E-2</v>
      </c>
      <c r="J59" s="13">
        <v>446207.4</v>
      </c>
      <c r="K59" s="40">
        <f t="shared" si="13"/>
        <v>1.4517862746276233E-2</v>
      </c>
      <c r="L59" s="13">
        <f ca="1">'13年1-9支出明细'!I54/9*12</f>
        <v>105253.33333333334</v>
      </c>
      <c r="M59" s="13">
        <v>0</v>
      </c>
      <c r="N59" s="43">
        <f t="shared" si="14"/>
        <v>1.5765974933018574E-2</v>
      </c>
      <c r="O59" s="13">
        <f ca="1">'13年1-9支出明细'!K54/9*12</f>
        <v>0</v>
      </c>
      <c r="P59" s="43">
        <f t="shared" si="15"/>
        <v>5.8312406842468472E-3</v>
      </c>
      <c r="Q59" s="13">
        <f ca="1">'13年1-9支出明细'!L54/9*12</f>
        <v>0</v>
      </c>
      <c r="R59" s="43">
        <f t="shared" si="16"/>
        <v>0</v>
      </c>
      <c r="S59" s="13">
        <f ca="1">'13年1-9支出明细'!M54/9*12</f>
        <v>0</v>
      </c>
      <c r="T59" s="43">
        <f t="shared" si="17"/>
        <v>0</v>
      </c>
      <c r="U59" s="13">
        <f ca="1">'13年1-9支出明细'!N54/9*12</f>
        <v>0</v>
      </c>
      <c r="V59" s="43">
        <f t="shared" si="18"/>
        <v>0</v>
      </c>
      <c r="W59" s="13">
        <f ca="1">'13年1-9支出明细'!O54/9*12</f>
        <v>0</v>
      </c>
      <c r="X59" s="43">
        <f t="shared" si="19"/>
        <v>0</v>
      </c>
      <c r="Y59" s="13">
        <f ca="1">'13年1-9支出明细'!P54/9*12</f>
        <v>0</v>
      </c>
      <c r="Z59" s="43">
        <f t="shared" si="20"/>
        <v>0</v>
      </c>
      <c r="AA59" s="13">
        <f ca="1">'13年1-9支出明细'!Q54/9*12</f>
        <v>0</v>
      </c>
      <c r="AB59" s="43">
        <f t="shared" si="21"/>
        <v>0</v>
      </c>
      <c r="AC59" s="13">
        <f ca="1">'13年1-9支出明细'!R54/9*12</f>
        <v>0</v>
      </c>
      <c r="AD59" s="43">
        <f t="shared" si="22"/>
        <v>0</v>
      </c>
      <c r="AE59" s="13">
        <f ca="1">'13年1-9支出明细'!S54/9*12</f>
        <v>0</v>
      </c>
      <c r="AF59" s="43">
        <f t="shared" si="23"/>
        <v>0</v>
      </c>
      <c r="AG59" s="12">
        <f t="shared" si="85"/>
        <v>1647648.7133333331</v>
      </c>
      <c r="AH59" s="43">
        <f t="shared" si="24"/>
        <v>1.5782858739876341E-2</v>
      </c>
      <c r="AI59" s="13">
        <f ca="1">'13年1-9支出明细'!U54/9*12</f>
        <v>0</v>
      </c>
      <c r="AJ59" s="43">
        <f t="shared" si="25"/>
        <v>0</v>
      </c>
      <c r="AK59" s="13">
        <f ca="1">'13年1-9支出明细'!V54/9*12</f>
        <v>1559.4799999999998</v>
      </c>
      <c r="AL59" s="43">
        <f t="shared" si="26"/>
        <v>1.5998604784767532E-2</v>
      </c>
      <c r="AM59" s="13">
        <f ca="1">'13年1-9支出明细'!W54/9*12</f>
        <v>0</v>
      </c>
      <c r="AN59" s="43">
        <f t="shared" si="27"/>
        <v>0</v>
      </c>
      <c r="AO59" s="13">
        <f ca="1">'13年1-9支出明细'!X54/9*12</f>
        <v>806.13333333333333</v>
      </c>
      <c r="AP59" s="43">
        <f t="shared" si="28"/>
        <v>1.1859711189943516E-3</v>
      </c>
      <c r="AQ59" s="13">
        <f ca="1">'13年1-9支出明细'!Y54/9*12</f>
        <v>8181.8266666666659</v>
      </c>
      <c r="AR59" s="43">
        <f t="shared" si="29"/>
        <v>4.0473810785618888E-3</v>
      </c>
      <c r="AS59" s="13">
        <f ca="1">'13年1-9支出明细'!Z54/9*12</f>
        <v>1625654.0933333333</v>
      </c>
      <c r="AT59" s="13">
        <f ca="1">Sheet2!EP53+Sheet2!V53</f>
        <v>11447.18</v>
      </c>
      <c r="AU59" s="43">
        <f t="shared" si="30"/>
        <v>1.8381547008231781E-2</v>
      </c>
      <c r="AV59" s="13">
        <f ca="1">'13年1-9支出明细'!AB54/9*12</f>
        <v>7879.626666666667</v>
      </c>
      <c r="AW59" s="43">
        <f t="shared" si="31"/>
        <v>1.7383926348432989E-3</v>
      </c>
      <c r="AX59" s="13">
        <f ca="1">'13年1-9支出明细'!AC54/9*12</f>
        <v>5450.04</v>
      </c>
      <c r="AY59" s="43">
        <f t="shared" si="32"/>
        <v>4.8588574383414337E-3</v>
      </c>
      <c r="AZ59" s="12">
        <f t="shared" si="79"/>
        <v>7460.5333333333328</v>
      </c>
      <c r="BA59" s="43">
        <f t="shared" si="33"/>
        <v>2.7895927748703185E-5</v>
      </c>
      <c r="BB59" s="13">
        <f ca="1">'13年1-9支出明细'!AE54/9*12</f>
        <v>7460.5333333333328</v>
      </c>
      <c r="BC59" s="43">
        <f t="shared" si="34"/>
        <v>3.2292451922471791E-5</v>
      </c>
      <c r="BD59" s="13">
        <f ca="1">'13年1-9支出明细'!AF54/9*12</f>
        <v>0</v>
      </c>
      <c r="BE59" s="13">
        <f ca="1">Sheet2!BP53+Sheet2!ET53</f>
        <v>0</v>
      </c>
      <c r="BF59" s="43">
        <f t="shared" si="35"/>
        <v>0</v>
      </c>
      <c r="BG59" s="12">
        <f t="shared" si="78"/>
        <v>72910.8</v>
      </c>
      <c r="BH59" s="43">
        <f t="shared" si="36"/>
        <v>7.5128314280337562E-4</v>
      </c>
      <c r="BI59" s="13">
        <f ca="1">'13年1-9支出明细'!AI54/9*12</f>
        <v>0</v>
      </c>
      <c r="BJ59" s="43">
        <f t="shared" si="37"/>
        <v>0</v>
      </c>
      <c r="BK59" s="13">
        <f ca="1">'13年1-9支出明细'!AJ54/9*12</f>
        <v>0</v>
      </c>
      <c r="BL59" s="43">
        <f t="shared" si="38"/>
        <v>0</v>
      </c>
      <c r="BM59" s="13">
        <f ca="1">'13年1-9支出明细'!AK54/9*12</f>
        <v>0</v>
      </c>
      <c r="BN59" s="43">
        <f t="shared" si="39"/>
        <v>0</v>
      </c>
      <c r="BO59" s="13">
        <f ca="1">'13年1-9支出明细'!AL54/9*12</f>
        <v>0</v>
      </c>
      <c r="BP59" s="43">
        <f t="shared" si="40"/>
        <v>0</v>
      </c>
      <c r="BQ59" s="13">
        <f ca="1">'13年1-9支出明细'!AM54/9*12</f>
        <v>0</v>
      </c>
      <c r="BR59" s="43">
        <f t="shared" si="41"/>
        <v>0</v>
      </c>
      <c r="BS59" s="13">
        <f ca="1">'13年1-9支出明细'!AN54/9*12</f>
        <v>0</v>
      </c>
      <c r="BT59" s="13">
        <f ca="1">Sheet2!DG53+Sheet2!AD53</f>
        <v>0</v>
      </c>
      <c r="BU59" s="43">
        <f t="shared" si="42"/>
        <v>0</v>
      </c>
      <c r="BV59" s="13">
        <f ca="1">'13年1-9支出明细'!AP54/9*12</f>
        <v>0</v>
      </c>
      <c r="BW59" s="43">
        <f t="shared" si="43"/>
        <v>0</v>
      </c>
      <c r="BX59" s="13">
        <f ca="1">'13年1-9支出明细'!AQ54/9*12</f>
        <v>0</v>
      </c>
      <c r="BY59" s="43">
        <f t="shared" si="44"/>
        <v>0</v>
      </c>
      <c r="BZ59" s="13">
        <f ca="1">'13年1-9支出明细'!AR54/9*12</f>
        <v>0</v>
      </c>
      <c r="CA59" s="13">
        <f ca="1">Sheet2!DK53+Sheet2!AH53</f>
        <v>0</v>
      </c>
      <c r="CB59" s="43">
        <f t="shared" si="45"/>
        <v>0</v>
      </c>
      <c r="CC59" s="13">
        <f ca="1">'13年1-9支出明细'!AT54/9*12</f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43">
        <f t="shared" si="47"/>
        <v>0</v>
      </c>
      <c r="CL59" s="13">
        <f ca="1">'13年1-9支出明细'!BB54/9*12</f>
        <v>22614.799999999999</v>
      </c>
      <c r="CM59" s="43">
        <f t="shared" si="48"/>
        <v>9.9970058080251431E-3</v>
      </c>
      <c r="CN59" s="13">
        <f ca="1">'13年1-9支出明细'!BC54/9*12</f>
        <v>0</v>
      </c>
      <c r="CO59" s="43">
        <f t="shared" si="49"/>
        <v>0</v>
      </c>
      <c r="CP59" s="13">
        <f ca="1">'13年1-9支出明细'!BD54/9*12</f>
        <v>0</v>
      </c>
      <c r="CQ59" s="43">
        <f t="shared" si="50"/>
        <v>0</v>
      </c>
      <c r="CR59" s="13">
        <f ca="1">'13年1-9支出明细'!BE54/9*12</f>
        <v>0</v>
      </c>
      <c r="CS59" s="13">
        <v>0</v>
      </c>
      <c r="CT59" s="43">
        <f t="shared" si="51"/>
        <v>0</v>
      </c>
      <c r="CU59" s="13">
        <f ca="1">'13年1-9支出明细'!BG54/9*12</f>
        <v>0</v>
      </c>
      <c r="CV59" s="43">
        <f t="shared" si="52"/>
        <v>0</v>
      </c>
      <c r="CW59" s="13">
        <f ca="1">'13年1-9支出明细'!BH54/9*12</f>
        <v>0</v>
      </c>
      <c r="CX59" s="43">
        <f t="shared" si="53"/>
        <v>0</v>
      </c>
      <c r="CY59" s="13">
        <f ca="1">'13年1-9支出明细'!BI54/9*12</f>
        <v>10800</v>
      </c>
      <c r="CZ59" s="43">
        <f t="shared" si="54"/>
        <v>9.0095952189081386E-3</v>
      </c>
      <c r="DA59" s="13">
        <f ca="1">'13年1-9支出明细'!BJ54/9*12</f>
        <v>0</v>
      </c>
      <c r="DB59" s="43">
        <f t="shared" si="55"/>
        <v>0</v>
      </c>
      <c r="DC59" s="13">
        <f ca="1">'13年1-9支出明细'!BK54/9*12</f>
        <v>6666.6666666666661</v>
      </c>
      <c r="DD59" s="43">
        <f t="shared" si="56"/>
        <v>3.6328108794257716E-3</v>
      </c>
      <c r="DE59" s="13">
        <f ca="1">'13年1-9支出明细'!BL54/9*12</f>
        <v>0</v>
      </c>
      <c r="DF59" s="43">
        <f t="shared" si="57"/>
        <v>0</v>
      </c>
      <c r="DG59" s="13">
        <f ca="1">'13年1-9支出明细'!BM54/9*12</f>
        <v>0</v>
      </c>
      <c r="DH59" s="43">
        <f t="shared" si="58"/>
        <v>0</v>
      </c>
      <c r="DI59" s="13">
        <f ca="1">'13年1-9支出明细'!BN54/9*12</f>
        <v>32829.333333333336</v>
      </c>
      <c r="DJ59" s="13">
        <f ca="1">Sheet2!EX53+Sheet2!BF53</f>
        <v>0</v>
      </c>
      <c r="DK59" s="43">
        <f t="shared" si="59"/>
        <v>2.5114127655594353E-2</v>
      </c>
      <c r="DL59" s="13">
        <f ca="1">'13年1-9支出明细'!BP54/9*12</f>
        <v>0</v>
      </c>
      <c r="DM59" s="43">
        <f t="shared" si="60"/>
        <v>0</v>
      </c>
      <c r="DN59" s="13">
        <f ca="1">'13年1-9支出明细'!BQ54/9*12</f>
        <v>0</v>
      </c>
      <c r="DO59" s="43">
        <f t="shared" si="61"/>
        <v>0</v>
      </c>
      <c r="DP59" s="13">
        <f ca="1">'13年1-9支出明细'!BR54/9*12</f>
        <v>0</v>
      </c>
      <c r="DQ59" s="13">
        <v>0</v>
      </c>
      <c r="DR59" s="43"/>
      <c r="DS59" s="13">
        <f ca="1">'13年1-9支出明细'!BT54/9*12</f>
        <v>0</v>
      </c>
      <c r="DT59" s="43">
        <f t="shared" si="63"/>
        <v>0</v>
      </c>
      <c r="DU59" s="12">
        <f ca="1">'13年1-9支出明细'!BU54/9*12</f>
        <v>165993.01333333337</v>
      </c>
      <c r="DV59" s="43">
        <f t="shared" si="64"/>
        <v>5.7371686811476417E-3</v>
      </c>
      <c r="DW59" s="12">
        <f ca="1">'13年1-9支出明细'!BV54/9*12</f>
        <v>0</v>
      </c>
      <c r="DX59" s="43">
        <f t="shared" si="65"/>
        <v>0</v>
      </c>
      <c r="DY59" s="12">
        <f ca="1">'13年1-9支出明细'!BW54/9*12</f>
        <v>0</v>
      </c>
      <c r="DZ59" s="43">
        <f t="shared" si="66"/>
        <v>0</v>
      </c>
      <c r="EA59" s="12">
        <f ca="1">'13年1-9支出明细'!BX54/9*12</f>
        <v>0</v>
      </c>
      <c r="EB59" s="43">
        <f t="shared" si="67"/>
        <v>0</v>
      </c>
      <c r="EC59" s="27">
        <f t="shared" si="86"/>
        <v>246</v>
      </c>
      <c r="ED59" s="43">
        <f t="shared" si="68"/>
        <v>1.4963555833974121E-4</v>
      </c>
      <c r="EE59" s="13">
        <f ca="1">'13年1-9支出明细'!BZ54/9*12</f>
        <v>0</v>
      </c>
      <c r="EF59" s="43">
        <f t="shared" si="69"/>
        <v>0</v>
      </c>
      <c r="EG59" s="13">
        <f ca="1">'13年1-9支出明细'!CA54/9*12</f>
        <v>0</v>
      </c>
      <c r="EH59" s="43">
        <f t="shared" si="70"/>
        <v>0</v>
      </c>
      <c r="EI59" s="13">
        <f ca="1">'13年1-9支出明细'!CB54/9*12</f>
        <v>0</v>
      </c>
      <c r="EJ59" s="40"/>
      <c r="EK59" s="13">
        <f ca="1">'13年1-9支出明细'!CC54/9*12</f>
        <v>0</v>
      </c>
      <c r="EL59" s="43">
        <f t="shared" si="71"/>
        <v>0</v>
      </c>
      <c r="EM59" s="13">
        <f ca="1">'13年1-9支出明细'!CD54/9*12</f>
        <v>246</v>
      </c>
      <c r="EN59" s="45">
        <f t="shared" si="72"/>
        <v>1.1888192228653302E-3</v>
      </c>
    </row>
    <row r="60" spans="1:144">
      <c r="A60" s="18">
        <v>160</v>
      </c>
      <c r="B60" s="3" t="s">
        <v>534</v>
      </c>
      <c r="C60" s="3" t="s">
        <v>349</v>
      </c>
      <c r="D60" s="12">
        <f t="shared" si="87"/>
        <v>943804.6133333334</v>
      </c>
      <c r="E60" s="12">
        <f t="shared" si="88"/>
        <v>770068.7333333334</v>
      </c>
      <c r="F60" s="13">
        <v>393252</v>
      </c>
      <c r="G60" s="40">
        <f t="shared" si="77"/>
        <v>5.757704494175531E-3</v>
      </c>
      <c r="H60" s="13">
        <v>0</v>
      </c>
      <c r="I60" s="40">
        <f t="shared" si="12"/>
        <v>0</v>
      </c>
      <c r="J60" s="13">
        <v>176963.4</v>
      </c>
      <c r="K60" s="40">
        <f t="shared" si="13"/>
        <v>5.7577044941755319E-3</v>
      </c>
      <c r="L60" s="13">
        <f ca="1">'13年1-9支出明细'!I55/9*12</f>
        <v>168453.33333333331</v>
      </c>
      <c r="M60" s="13">
        <v>23550</v>
      </c>
      <c r="N60" s="43">
        <f t="shared" si="14"/>
        <v>2.5232749848461695E-2</v>
      </c>
      <c r="O60" s="13">
        <f ca="1">'13年1-9支出明细'!K55/9*12</f>
        <v>0</v>
      </c>
      <c r="P60" s="43">
        <f t="shared" si="15"/>
        <v>1.4173402805568536E-3</v>
      </c>
      <c r="Q60" s="13">
        <f ca="1">'13年1-9支出明细'!L55/9*12</f>
        <v>0</v>
      </c>
      <c r="R60" s="43">
        <f t="shared" si="16"/>
        <v>0</v>
      </c>
      <c r="S60" s="13">
        <f ca="1">'13年1-9支出明细'!M55/9*12</f>
        <v>0</v>
      </c>
      <c r="T60" s="43">
        <f t="shared" si="17"/>
        <v>0</v>
      </c>
      <c r="U60" s="13">
        <f ca="1">'13年1-9支出明细'!N55/9*12</f>
        <v>0</v>
      </c>
      <c r="V60" s="43">
        <f t="shared" si="18"/>
        <v>0</v>
      </c>
      <c r="W60" s="13">
        <f ca="1">'13年1-9支出明细'!O55/9*12</f>
        <v>0</v>
      </c>
      <c r="X60" s="43">
        <f t="shared" si="19"/>
        <v>0</v>
      </c>
      <c r="Y60" s="13">
        <f ca="1">'13年1-9支出明细'!P55/9*12</f>
        <v>0</v>
      </c>
      <c r="Z60" s="43">
        <f t="shared" si="20"/>
        <v>0</v>
      </c>
      <c r="AA60" s="13">
        <f ca="1">'13年1-9支出明细'!Q55/9*12</f>
        <v>0</v>
      </c>
      <c r="AB60" s="43">
        <f t="shared" si="21"/>
        <v>0</v>
      </c>
      <c r="AC60" s="13">
        <f ca="1">'13年1-9支出明细'!R55/9*12</f>
        <v>0</v>
      </c>
      <c r="AD60" s="43">
        <f t="shared" si="22"/>
        <v>0</v>
      </c>
      <c r="AE60" s="13">
        <f ca="1">'13年1-9支出明细'!S55/9*12</f>
        <v>31400</v>
      </c>
      <c r="AF60" s="43">
        <f t="shared" si="23"/>
        <v>6.3261734749590313E-3</v>
      </c>
      <c r="AG60" s="12">
        <f t="shared" si="85"/>
        <v>26221.200000000004</v>
      </c>
      <c r="AH60" s="43">
        <f t="shared" si="24"/>
        <v>2.5117337952020188E-4</v>
      </c>
      <c r="AI60" s="13">
        <f ca="1">'13年1-9支出明细'!U55/9*12</f>
        <v>0</v>
      </c>
      <c r="AJ60" s="43">
        <f t="shared" si="25"/>
        <v>0</v>
      </c>
      <c r="AK60" s="13">
        <f ca="1">'13年1-9支出明细'!V55/9*12</f>
        <v>5819.0399999999991</v>
      </c>
      <c r="AL60" s="43">
        <f t="shared" si="26"/>
        <v>5.9697156223070286E-2</v>
      </c>
      <c r="AM60" s="13">
        <f ca="1">'13年1-9支出明细'!W55/9*12</f>
        <v>0</v>
      </c>
      <c r="AN60" s="43">
        <f t="shared" si="27"/>
        <v>0</v>
      </c>
      <c r="AO60" s="13">
        <f ca="1">'13年1-9支出明细'!X55/9*12</f>
        <v>240</v>
      </c>
      <c r="AP60" s="43">
        <f t="shared" si="28"/>
        <v>3.5308435563841096E-4</v>
      </c>
      <c r="AQ60" s="13">
        <f ca="1">'13年1-9支出明细'!Y55/9*12</f>
        <v>5898.0666666666675</v>
      </c>
      <c r="AR60" s="43">
        <f t="shared" si="29"/>
        <v>2.9176520597800405E-3</v>
      </c>
      <c r="AS60" s="13">
        <f ca="1">'13年1-9支出明细'!Z55/9*12</f>
        <v>5806.6933333333345</v>
      </c>
      <c r="AT60" s="13">
        <f ca="1">Sheet2!EP54+Sheet2!V54</f>
        <v>8457.4</v>
      </c>
      <c r="AU60" s="43">
        <f t="shared" si="30"/>
        <v>6.5657267992476326E-5</v>
      </c>
      <c r="AV60" s="13">
        <f ca="1">'13年1-9支出明细'!AB55/9*12</f>
        <v>7409.8666666666659</v>
      </c>
      <c r="AW60" s="43">
        <f t="shared" si="31"/>
        <v>1.6347548156051637E-3</v>
      </c>
      <c r="AX60" s="13">
        <f ca="1">'13年1-9支出明细'!AC55/9*12</f>
        <v>3866.666666666667</v>
      </c>
      <c r="AY60" s="43">
        <f t="shared" si="32"/>
        <v>3.4472374688846708E-3</v>
      </c>
      <c r="AZ60" s="12">
        <f t="shared" si="79"/>
        <v>2188</v>
      </c>
      <c r="BA60" s="43">
        <f t="shared" si="33"/>
        <v>8.1812234041573308E-6</v>
      </c>
      <c r="BB60" s="13">
        <f ca="1">'13年1-9支出明细'!AE55/9*12</f>
        <v>2188</v>
      </c>
      <c r="BC60" s="43">
        <f t="shared" si="34"/>
        <v>9.4706211539436332E-6</v>
      </c>
      <c r="BD60" s="13">
        <f ca="1">'13年1-9支出明细'!AF55/9*12</f>
        <v>0</v>
      </c>
      <c r="BE60" s="13">
        <f ca="1">Sheet2!BP54+Sheet2!ET54</f>
        <v>0</v>
      </c>
      <c r="BF60" s="43">
        <f t="shared" si="35"/>
        <v>0</v>
      </c>
      <c r="BG60" s="12">
        <f t="shared" si="78"/>
        <v>7726.2666666666664</v>
      </c>
      <c r="BH60" s="43">
        <f t="shared" si="36"/>
        <v>7.9612538930724859E-5</v>
      </c>
      <c r="BI60" s="13">
        <f ca="1">'13年1-9支出明细'!AI55/9*12</f>
        <v>0</v>
      </c>
      <c r="BJ60" s="43">
        <f t="shared" si="37"/>
        <v>0</v>
      </c>
      <c r="BK60" s="13">
        <f ca="1">'13年1-9支出明细'!AJ55/9*12</f>
        <v>0</v>
      </c>
      <c r="BL60" s="43">
        <f t="shared" si="38"/>
        <v>0</v>
      </c>
      <c r="BM60" s="13">
        <f ca="1">'13年1-9支出明细'!AK55/9*12</f>
        <v>2377.8666666666668</v>
      </c>
      <c r="BN60" s="43">
        <f t="shared" si="39"/>
        <v>1.6263627251233146E-3</v>
      </c>
      <c r="BO60" s="13">
        <f ca="1">'13年1-9支出明细'!AL55/9*12</f>
        <v>0</v>
      </c>
      <c r="BP60" s="43">
        <f t="shared" si="40"/>
        <v>0</v>
      </c>
      <c r="BQ60" s="13">
        <f ca="1">'13年1-9支出明细'!AM55/9*12</f>
        <v>0</v>
      </c>
      <c r="BR60" s="43">
        <f t="shared" si="41"/>
        <v>0</v>
      </c>
      <c r="BS60" s="13">
        <f ca="1">'13年1-9支出明细'!AN55/9*12</f>
        <v>0</v>
      </c>
      <c r="BT60" s="13">
        <f ca="1">Sheet2!DG54+Sheet2!AD54</f>
        <v>960</v>
      </c>
      <c r="BU60" s="43">
        <f t="shared" si="42"/>
        <v>0</v>
      </c>
      <c r="BV60" s="13">
        <f ca="1">'13年1-9支出明细'!AP55/9*12</f>
        <v>0</v>
      </c>
      <c r="BW60" s="43">
        <f t="shared" si="43"/>
        <v>0</v>
      </c>
      <c r="BX60" s="13">
        <f ca="1">'13年1-9支出明细'!AQ55/9*12</f>
        <v>1280</v>
      </c>
      <c r="BY60" s="43">
        <f t="shared" si="44"/>
        <v>2.9848135948931708E-4</v>
      </c>
      <c r="BZ60" s="13">
        <f ca="1">'13年1-9支出明细'!AR55/9*12</f>
        <v>0</v>
      </c>
      <c r="CA60" s="13">
        <f ca="1">Sheet2!DK54+Sheet2!AH54</f>
        <v>0</v>
      </c>
      <c r="CB60" s="43">
        <f t="shared" si="45"/>
        <v>0</v>
      </c>
      <c r="CC60" s="13">
        <f ca="1">'13年1-9支出明细'!AT55/9*12</f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43">
        <f t="shared" si="47"/>
        <v>0</v>
      </c>
      <c r="CL60" s="13">
        <f ca="1">'13年1-9支出明细'!BB55/9*12</f>
        <v>1221.3333333333333</v>
      </c>
      <c r="CM60" s="43">
        <f t="shared" si="48"/>
        <v>5.3989760806498574E-4</v>
      </c>
      <c r="CN60" s="13">
        <f ca="1">'13年1-9支出明细'!BC55/9*12</f>
        <v>0</v>
      </c>
      <c r="CO60" s="43">
        <f t="shared" si="49"/>
        <v>0</v>
      </c>
      <c r="CP60" s="13">
        <f ca="1">'13年1-9支出明细'!BD55/9*12</f>
        <v>0</v>
      </c>
      <c r="CQ60" s="43">
        <f t="shared" si="50"/>
        <v>0</v>
      </c>
      <c r="CR60" s="13">
        <f ca="1">'13年1-9支出明细'!BE55/9*12</f>
        <v>0</v>
      </c>
      <c r="CS60" s="13">
        <v>0</v>
      </c>
      <c r="CT60" s="43">
        <f t="shared" si="51"/>
        <v>0</v>
      </c>
      <c r="CU60" s="13">
        <f ca="1">'13年1-9支出明细'!BG55/9*12</f>
        <v>0</v>
      </c>
      <c r="CV60" s="43">
        <f t="shared" si="52"/>
        <v>0</v>
      </c>
      <c r="CW60" s="13">
        <f ca="1">'13年1-9支出明细'!BH55/9*12</f>
        <v>0</v>
      </c>
      <c r="CX60" s="43">
        <f t="shared" si="53"/>
        <v>0</v>
      </c>
      <c r="CY60" s="13">
        <f ca="1">'13年1-9支出明细'!BI55/9*12</f>
        <v>1333.3333333333335</v>
      </c>
      <c r="CZ60" s="43">
        <f t="shared" si="54"/>
        <v>1.112295706038042E-3</v>
      </c>
      <c r="DA60" s="13">
        <f ca="1">'13年1-9支出明细'!BJ55/9*12</f>
        <v>1418.6666666666667</v>
      </c>
      <c r="DB60" s="43">
        <f t="shared" si="55"/>
        <v>7.4041563621431324E-4</v>
      </c>
      <c r="DC60" s="13">
        <f ca="1">'13年1-9支出明细'!BK55/9*12</f>
        <v>0</v>
      </c>
      <c r="DD60" s="43">
        <f t="shared" si="56"/>
        <v>0</v>
      </c>
      <c r="DE60" s="13">
        <f ca="1">'13年1-9支出明细'!BL55/9*12</f>
        <v>0</v>
      </c>
      <c r="DF60" s="43">
        <f t="shared" si="57"/>
        <v>0</v>
      </c>
      <c r="DG60" s="13">
        <f ca="1">'13年1-9支出明细'!BM55/9*12</f>
        <v>0</v>
      </c>
      <c r="DH60" s="43">
        <f t="shared" si="58"/>
        <v>0</v>
      </c>
      <c r="DI60" s="13">
        <f ca="1">'13年1-9支出明细'!BN55/9*12</f>
        <v>95.066666666666663</v>
      </c>
      <c r="DJ60" s="13">
        <f ca="1">Sheet2!EX54+Sheet2!BF54</f>
        <v>0</v>
      </c>
      <c r="DK60" s="43">
        <f t="shared" si="59"/>
        <v>7.2725095517987053E-5</v>
      </c>
      <c r="DL60" s="13">
        <f ca="1">'13年1-9支出明细'!BP55/9*12</f>
        <v>0</v>
      </c>
      <c r="DM60" s="43">
        <f t="shared" si="60"/>
        <v>0</v>
      </c>
      <c r="DN60" s="13">
        <f ca="1">'13年1-9支出明细'!BQ55/9*12</f>
        <v>0</v>
      </c>
      <c r="DO60" s="43">
        <f t="shared" si="61"/>
        <v>0</v>
      </c>
      <c r="DP60" s="13">
        <f ca="1">'13年1-9支出明细'!BR55/9*12</f>
        <v>0</v>
      </c>
      <c r="DQ60" s="13">
        <v>0</v>
      </c>
      <c r="DR60" s="43"/>
      <c r="DS60" s="13">
        <f ca="1">'13年1-9支出明细'!BT55/9*12</f>
        <v>0</v>
      </c>
      <c r="DT60" s="43">
        <f t="shared" si="63"/>
        <v>0</v>
      </c>
      <c r="DU60" s="12">
        <f ca="1">'13年1-9支出明细'!BU55/9*12</f>
        <v>137600.41333333333</v>
      </c>
      <c r="DV60" s="43">
        <f t="shared" si="64"/>
        <v>4.7558434300104492E-3</v>
      </c>
      <c r="DW60" s="12">
        <f ca="1">'13年1-9支出明细'!BV55/9*12</f>
        <v>0</v>
      </c>
      <c r="DX60" s="43">
        <f t="shared" si="65"/>
        <v>0</v>
      </c>
      <c r="DY60" s="12">
        <f ca="1">'13年1-9支出明细'!BW55/9*12</f>
        <v>0</v>
      </c>
      <c r="DZ60" s="43">
        <f t="shared" si="66"/>
        <v>0</v>
      </c>
      <c r="EA60" s="12">
        <f ca="1">'13年1-9支出明细'!BX55/9*12</f>
        <v>0</v>
      </c>
      <c r="EB60" s="43">
        <f t="shared" si="67"/>
        <v>0</v>
      </c>
      <c r="EC60" s="27">
        <f t="shared" si="86"/>
        <v>0</v>
      </c>
      <c r="ED60" s="43">
        <f t="shared" si="68"/>
        <v>0</v>
      </c>
      <c r="EE60" s="13">
        <f ca="1">'13年1-9支出明细'!BZ55/9*12</f>
        <v>0</v>
      </c>
      <c r="EF60" s="43">
        <f t="shared" si="69"/>
        <v>0</v>
      </c>
      <c r="EG60" s="13">
        <f ca="1">'13年1-9支出明细'!CA55/9*12</f>
        <v>0</v>
      </c>
      <c r="EH60" s="43">
        <f t="shared" si="70"/>
        <v>0</v>
      </c>
      <c r="EI60" s="13">
        <f ca="1">'13年1-9支出明细'!CB55/9*12</f>
        <v>0</v>
      </c>
      <c r="EJ60" s="40"/>
      <c r="EK60" s="13">
        <f ca="1">'13年1-9支出明细'!CC55/9*12</f>
        <v>0</v>
      </c>
      <c r="EL60" s="43">
        <f t="shared" si="71"/>
        <v>0</v>
      </c>
      <c r="EM60" s="13">
        <f ca="1">'13年1-9支出明细'!CD55/9*12</f>
        <v>0</v>
      </c>
      <c r="EN60" s="45">
        <f t="shared" si="72"/>
        <v>0</v>
      </c>
    </row>
    <row r="61" spans="1:144">
      <c r="A61" s="18">
        <v>161</v>
      </c>
      <c r="B61" s="3" t="s">
        <v>535</v>
      </c>
      <c r="C61" s="3" t="s">
        <v>350</v>
      </c>
      <c r="D61" s="12">
        <f t="shared" si="87"/>
        <v>51599.053333333344</v>
      </c>
      <c r="E61" s="12">
        <f t="shared" si="88"/>
        <v>0</v>
      </c>
      <c r="F61" s="13">
        <v>0</v>
      </c>
      <c r="G61" s="40">
        <f t="shared" si="77"/>
        <v>0</v>
      </c>
      <c r="H61" s="13">
        <v>0</v>
      </c>
      <c r="I61" s="40">
        <f t="shared" si="12"/>
        <v>0</v>
      </c>
      <c r="J61" s="13">
        <v>0</v>
      </c>
      <c r="K61" s="40">
        <f t="shared" si="13"/>
        <v>0</v>
      </c>
      <c r="L61" s="13">
        <f ca="1">'13年1-9支出明细'!I56/9*12</f>
        <v>0</v>
      </c>
      <c r="M61" s="13">
        <v>0</v>
      </c>
      <c r="N61" s="43">
        <f t="shared" si="14"/>
        <v>0</v>
      </c>
      <c r="O61" s="13">
        <f ca="1">'13年1-9支出明细'!K56/9*12</f>
        <v>0</v>
      </c>
      <c r="P61" s="43">
        <f t="shared" si="15"/>
        <v>7.7487877993774376E-5</v>
      </c>
      <c r="Q61" s="13">
        <f ca="1">'13年1-9支出明细'!L56/9*12</f>
        <v>0</v>
      </c>
      <c r="R61" s="43">
        <f t="shared" si="16"/>
        <v>0</v>
      </c>
      <c r="S61" s="13">
        <f ca="1">'13年1-9支出明细'!M56/9*12</f>
        <v>0</v>
      </c>
      <c r="T61" s="43">
        <f t="shared" si="17"/>
        <v>0</v>
      </c>
      <c r="U61" s="13">
        <f ca="1">'13年1-9支出明细'!N56/9*12</f>
        <v>0</v>
      </c>
      <c r="V61" s="43">
        <f t="shared" si="18"/>
        <v>0</v>
      </c>
      <c r="W61" s="13">
        <f ca="1">'13年1-9支出明细'!O56/9*12</f>
        <v>0</v>
      </c>
      <c r="X61" s="43">
        <f t="shared" si="19"/>
        <v>0</v>
      </c>
      <c r="Y61" s="13">
        <f ca="1">'13年1-9支出明细'!P56/9*12</f>
        <v>0</v>
      </c>
      <c r="Z61" s="43">
        <f t="shared" si="20"/>
        <v>0</v>
      </c>
      <c r="AA61" s="13">
        <f ca="1">'13年1-9支出明细'!Q56/9*12</f>
        <v>0</v>
      </c>
      <c r="AB61" s="43">
        <f t="shared" si="21"/>
        <v>0</v>
      </c>
      <c r="AC61" s="13">
        <f ca="1">'13年1-9支出明细'!R56/9*12</f>
        <v>0</v>
      </c>
      <c r="AD61" s="43">
        <f t="shared" si="22"/>
        <v>0</v>
      </c>
      <c r="AE61" s="13">
        <f ca="1">'13年1-9支出明细'!S56/9*12</f>
        <v>0</v>
      </c>
      <c r="AF61" s="43">
        <f t="shared" si="23"/>
        <v>0</v>
      </c>
      <c r="AG61" s="12">
        <f t="shared" si="85"/>
        <v>49728.960000000006</v>
      </c>
      <c r="AH61" s="43">
        <f t="shared" si="24"/>
        <v>4.7635466505060553E-4</v>
      </c>
      <c r="AI61" s="13">
        <f ca="1">'13年1-9支出明细'!U56/9*12</f>
        <v>0</v>
      </c>
      <c r="AJ61" s="43">
        <f t="shared" si="25"/>
        <v>0</v>
      </c>
      <c r="AK61" s="13">
        <f ca="1">'13年1-9支出明细'!V56/9*12</f>
        <v>0</v>
      </c>
      <c r="AL61" s="43">
        <f t="shared" si="26"/>
        <v>0</v>
      </c>
      <c r="AM61" s="13">
        <f ca="1">'13年1-9支出明细'!W56/9*12</f>
        <v>0</v>
      </c>
      <c r="AN61" s="43">
        <f t="shared" si="27"/>
        <v>0</v>
      </c>
      <c r="AO61" s="13">
        <f ca="1">'13年1-9支出明细'!X56/9*12</f>
        <v>432</v>
      </c>
      <c r="AP61" s="43">
        <f t="shared" si="28"/>
        <v>6.3555184014913975E-4</v>
      </c>
      <c r="AQ61" s="13">
        <f ca="1">'13年1-9支出明细'!Y56/9*12</f>
        <v>3794.2133333333331</v>
      </c>
      <c r="AR61" s="43">
        <f t="shared" si="29"/>
        <v>1.8769191623093824E-3</v>
      </c>
      <c r="AS61" s="13">
        <f ca="1">'13年1-9支出明细'!Z56/9*12</f>
        <v>15195.346666666668</v>
      </c>
      <c r="AT61" s="13">
        <f ca="1">Sheet2!EP55+Sheet2!V55</f>
        <v>30307.4</v>
      </c>
      <c r="AU61" s="43">
        <f t="shared" si="30"/>
        <v>1.7181636622769502E-4</v>
      </c>
      <c r="AV61" s="13">
        <f ca="1">'13年1-9支出明细'!AB56/9*12</f>
        <v>39984.53333333334</v>
      </c>
      <c r="AW61" s="43">
        <f t="shared" si="31"/>
        <v>8.8213339533403934E-3</v>
      </c>
      <c r="AX61" s="13">
        <f ca="1">'13年1-9支出明细'!AC56/9*12</f>
        <v>425.33333333333331</v>
      </c>
      <c r="AY61" s="43">
        <f t="shared" si="32"/>
        <v>3.7919612157731375E-4</v>
      </c>
      <c r="AZ61" s="12">
        <f t="shared" si="79"/>
        <v>713.33333333333326</v>
      </c>
      <c r="BA61" s="43">
        <f t="shared" si="33"/>
        <v>2.6672483371262473E-6</v>
      </c>
      <c r="BB61" s="13">
        <f ca="1">'13年1-9支出明细'!AE56/9*12</f>
        <v>713.33333333333326</v>
      </c>
      <c r="BC61" s="43">
        <f t="shared" si="34"/>
        <v>3.0876187186836342E-6</v>
      </c>
      <c r="BD61" s="13">
        <f ca="1">'13年1-9支出明细'!AF56/9*12</f>
        <v>0</v>
      </c>
      <c r="BE61" s="13">
        <f ca="1">Sheet2!BP55+Sheet2!ET55</f>
        <v>0</v>
      </c>
      <c r="BF61" s="43">
        <f t="shared" si="35"/>
        <v>0</v>
      </c>
      <c r="BG61" s="12">
        <f t="shared" si="78"/>
        <v>0</v>
      </c>
      <c r="BH61" s="43">
        <f t="shared" si="36"/>
        <v>0</v>
      </c>
      <c r="BI61" s="13">
        <f ca="1">'13年1-9支出明细'!AI56/9*12</f>
        <v>0</v>
      </c>
      <c r="BJ61" s="43">
        <f t="shared" si="37"/>
        <v>0</v>
      </c>
      <c r="BK61" s="13">
        <f ca="1">'13年1-9支出明细'!AJ56/9*12</f>
        <v>0</v>
      </c>
      <c r="BL61" s="43">
        <f t="shared" si="38"/>
        <v>0</v>
      </c>
      <c r="BM61" s="13">
        <f ca="1">'13年1-9支出明细'!AK56/9*12</f>
        <v>0</v>
      </c>
      <c r="BN61" s="43">
        <f t="shared" si="39"/>
        <v>0</v>
      </c>
      <c r="BO61" s="13">
        <f ca="1">'13年1-9支出明细'!AL56/9*12</f>
        <v>0</v>
      </c>
      <c r="BP61" s="43">
        <f t="shared" si="40"/>
        <v>0</v>
      </c>
      <c r="BQ61" s="13">
        <f ca="1">'13年1-9支出明细'!AM56/9*12</f>
        <v>0</v>
      </c>
      <c r="BR61" s="43">
        <f t="shared" si="41"/>
        <v>0</v>
      </c>
      <c r="BS61" s="13">
        <f ca="1">'13年1-9支出明细'!AN56/9*12</f>
        <v>0</v>
      </c>
      <c r="BT61" s="13">
        <f ca="1">Sheet2!DG55+Sheet2!AD55</f>
        <v>0</v>
      </c>
      <c r="BU61" s="43">
        <f t="shared" si="42"/>
        <v>0</v>
      </c>
      <c r="BV61" s="13">
        <f ca="1">'13年1-9支出明细'!AP56/9*12</f>
        <v>0</v>
      </c>
      <c r="BW61" s="43">
        <f t="shared" si="43"/>
        <v>0</v>
      </c>
      <c r="BX61" s="13">
        <f ca="1">'13年1-9支出明细'!AQ56/9*12</f>
        <v>0</v>
      </c>
      <c r="BY61" s="43">
        <f t="shared" si="44"/>
        <v>0</v>
      </c>
      <c r="BZ61" s="13">
        <f ca="1">'13年1-9支出明细'!AR56/9*12</f>
        <v>0</v>
      </c>
      <c r="CA61" s="13">
        <f ca="1">Sheet2!DK55+Sheet2!AH55</f>
        <v>0</v>
      </c>
      <c r="CB61" s="43">
        <f t="shared" si="45"/>
        <v>0</v>
      </c>
      <c r="CC61" s="13">
        <f ca="1">'13年1-9支出明细'!AT56/9*12</f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43">
        <f t="shared" si="47"/>
        <v>0</v>
      </c>
      <c r="CL61" s="13">
        <f ca="1">'13年1-9支出明细'!BB56/9*12</f>
        <v>0</v>
      </c>
      <c r="CM61" s="43">
        <f t="shared" si="48"/>
        <v>0</v>
      </c>
      <c r="CN61" s="13">
        <f ca="1">'13年1-9支出明细'!BC56/9*12</f>
        <v>0</v>
      </c>
      <c r="CO61" s="43">
        <f t="shared" si="49"/>
        <v>0</v>
      </c>
      <c r="CP61" s="13">
        <f ca="1">'13年1-9支出明细'!BD56/9*12</f>
        <v>0</v>
      </c>
      <c r="CQ61" s="43">
        <f t="shared" si="50"/>
        <v>0</v>
      </c>
      <c r="CR61" s="13">
        <f ca="1">'13年1-9支出明细'!BE56/9*12</f>
        <v>0</v>
      </c>
      <c r="CS61" s="13">
        <v>0</v>
      </c>
      <c r="CT61" s="43">
        <f t="shared" si="51"/>
        <v>0</v>
      </c>
      <c r="CU61" s="13">
        <f ca="1">'13年1-9支出明细'!BG56/9*12</f>
        <v>0</v>
      </c>
      <c r="CV61" s="43">
        <f t="shared" si="52"/>
        <v>0</v>
      </c>
      <c r="CW61" s="13">
        <f ca="1">'13年1-9支出明细'!BH56/9*12</f>
        <v>0</v>
      </c>
      <c r="CX61" s="43">
        <f t="shared" si="53"/>
        <v>0</v>
      </c>
      <c r="CY61" s="13">
        <f ca="1">'13年1-9支出明细'!BI56/9*12</f>
        <v>0</v>
      </c>
      <c r="CZ61" s="43">
        <f t="shared" si="54"/>
        <v>0</v>
      </c>
      <c r="DA61" s="13">
        <f ca="1">'13年1-9支出明细'!BJ56/9*12</f>
        <v>0</v>
      </c>
      <c r="DB61" s="43">
        <f t="shared" si="55"/>
        <v>0</v>
      </c>
      <c r="DC61" s="13">
        <f ca="1">'13年1-9支出明细'!BK56/9*12</f>
        <v>0</v>
      </c>
      <c r="DD61" s="43">
        <f t="shared" si="56"/>
        <v>0</v>
      </c>
      <c r="DE61" s="13">
        <f ca="1">'13年1-9支出明细'!BL56/9*12</f>
        <v>0</v>
      </c>
      <c r="DF61" s="43">
        <f t="shared" si="57"/>
        <v>0</v>
      </c>
      <c r="DG61" s="13">
        <f ca="1">'13年1-9支出明细'!BM56/9*12</f>
        <v>0</v>
      </c>
      <c r="DH61" s="43">
        <f t="shared" si="58"/>
        <v>0</v>
      </c>
      <c r="DI61" s="13">
        <f ca="1">'13年1-9支出明细'!BN56/9*12</f>
        <v>0</v>
      </c>
      <c r="DJ61" s="13">
        <f ca="1">Sheet2!EX55+Sheet2!BF55</f>
        <v>0</v>
      </c>
      <c r="DK61" s="43">
        <f t="shared" si="59"/>
        <v>0</v>
      </c>
      <c r="DL61" s="13">
        <f ca="1">'13年1-9支出明细'!BP56/9*12</f>
        <v>0</v>
      </c>
      <c r="DM61" s="43">
        <f t="shared" si="60"/>
        <v>0</v>
      </c>
      <c r="DN61" s="13">
        <f ca="1">'13年1-9支出明细'!BQ56/9*12</f>
        <v>0</v>
      </c>
      <c r="DO61" s="43">
        <f t="shared" si="61"/>
        <v>0</v>
      </c>
      <c r="DP61" s="13">
        <f ca="1">'13年1-9支出明细'!BR56/9*12</f>
        <v>0</v>
      </c>
      <c r="DQ61" s="13">
        <v>0</v>
      </c>
      <c r="DR61" s="43"/>
      <c r="DS61" s="13">
        <f ca="1">'13年1-9支出明细'!BT56/9*12</f>
        <v>0</v>
      </c>
      <c r="DT61" s="43">
        <f t="shared" si="63"/>
        <v>0</v>
      </c>
      <c r="DU61" s="12">
        <f ca="1">'13年1-9支出明细'!BU56/9*12</f>
        <v>1156.7600000000002</v>
      </c>
      <c r="DV61" s="43">
        <f t="shared" si="64"/>
        <v>3.9980762505211139E-5</v>
      </c>
      <c r="DW61" s="12">
        <f ca="1">'13年1-9支出明细'!BV56/9*12</f>
        <v>0</v>
      </c>
      <c r="DX61" s="43">
        <f t="shared" si="65"/>
        <v>0</v>
      </c>
      <c r="DY61" s="12">
        <f ca="1">'13年1-9支出明细'!BW56/9*12</f>
        <v>0</v>
      </c>
      <c r="DZ61" s="43">
        <f t="shared" si="66"/>
        <v>0</v>
      </c>
      <c r="EA61" s="12">
        <f ca="1">'13年1-9支出明细'!BX56/9*12</f>
        <v>0</v>
      </c>
      <c r="EB61" s="43">
        <f t="shared" si="67"/>
        <v>0</v>
      </c>
      <c r="EC61" s="27">
        <f t="shared" si="86"/>
        <v>0</v>
      </c>
      <c r="ED61" s="43">
        <f t="shared" si="68"/>
        <v>0</v>
      </c>
      <c r="EE61" s="13">
        <f ca="1">'13年1-9支出明细'!BZ56/9*12</f>
        <v>0</v>
      </c>
      <c r="EF61" s="43">
        <f t="shared" si="69"/>
        <v>0</v>
      </c>
      <c r="EG61" s="13">
        <f ca="1">'13年1-9支出明细'!CA56/9*12</f>
        <v>0</v>
      </c>
      <c r="EH61" s="43">
        <f t="shared" si="70"/>
        <v>0</v>
      </c>
      <c r="EI61" s="13">
        <f ca="1">'13年1-9支出明细'!CB56/9*12</f>
        <v>0</v>
      </c>
      <c r="EJ61" s="40"/>
      <c r="EK61" s="13">
        <f ca="1">'13年1-9支出明细'!CC56/9*12</f>
        <v>0</v>
      </c>
      <c r="EL61" s="43">
        <f t="shared" si="71"/>
        <v>0</v>
      </c>
      <c r="EM61" s="13">
        <f ca="1">'13年1-9支出明细'!CD56/9*12</f>
        <v>0</v>
      </c>
      <c r="EN61" s="45">
        <f t="shared" si="72"/>
        <v>0</v>
      </c>
    </row>
    <row r="62" spans="1:144">
      <c r="A62" s="18">
        <v>2</v>
      </c>
      <c r="B62" s="3" t="s">
        <v>536</v>
      </c>
      <c r="C62" s="3" t="s">
        <v>351</v>
      </c>
      <c r="D62" s="12">
        <f>SUM(D63:D96)-D80-D79-D78-D77-D76-D75-D74-D73-D72-D71-D70-D68-D67</f>
        <v>87077917.953333318</v>
      </c>
      <c r="E62" s="12">
        <f t="shared" ref="E62:J62" si="89">SUM(E63:E96)-E80-E79-E78-E77-E76-E75-E74-E73-E72-E71-E70-E68-E67</f>
        <v>23798285.199999992</v>
      </c>
      <c r="F62" s="12">
        <f>SUM(F63:F96)-F80-F79-F78-F77-F76-F75-F74-F73-F72-F71-F70-F68-F67</f>
        <v>10468824</v>
      </c>
      <c r="G62" s="40">
        <f t="shared" si="77"/>
        <v>0.15327676653528186</v>
      </c>
      <c r="H62" s="12">
        <f t="shared" si="89"/>
        <v>5540528</v>
      </c>
      <c r="I62" s="40">
        <f t="shared" si="12"/>
        <v>0.14923981948766704</v>
      </c>
      <c r="J62" s="12">
        <f t="shared" si="89"/>
        <v>4710970.8000000007</v>
      </c>
      <c r="K62" s="40">
        <f t="shared" si="13"/>
        <v>0.15327676653528191</v>
      </c>
      <c r="L62" s="12">
        <f ca="1">SUM(L63:L96)-L80-L79-L78-L77-L76-L75-L74-L73-L72-L71-L70-L68-L67</f>
        <v>661110.66666666674</v>
      </c>
      <c r="M62" s="12">
        <f ca="1">SUM(M63:M96)-M80-M79-M78-M77-M76-M75-M74-M73-M72-M71-M70-M68-M67</f>
        <v>1787613.7999999998</v>
      </c>
      <c r="N62" s="43">
        <f t="shared" si="14"/>
        <v>9.9028257524238647E-2</v>
      </c>
      <c r="O62" s="12">
        <f ca="1">SUM(O63:O96)-O80-O79-O78-O77-O76-O75-O74-O73-O72-O71-O70-O68-O67</f>
        <v>485721.33333333331</v>
      </c>
      <c r="P62" s="43">
        <f t="shared" si="15"/>
        <v>0.13076757510899656</v>
      </c>
      <c r="Q62" s="12">
        <f ca="1">SUM(Q63:Q96)-Q80-Q79-Q78-Q77-Q76-Q75-Q74-Q73-Q72-Q71-Q70-Q68-Q67</f>
        <v>0</v>
      </c>
      <c r="R62" s="43">
        <f t="shared" si="16"/>
        <v>0</v>
      </c>
      <c r="S62" s="12">
        <f ca="1">SUM(S63:S96)-S80-S79-S78-S77-S76-S75-S74-S73-S72-S71-S70-S68-S67</f>
        <v>0</v>
      </c>
      <c r="T62" s="43">
        <f t="shared" si="17"/>
        <v>0</v>
      </c>
      <c r="U62" s="12">
        <f ca="1">SUM(U63:U96)-U80-U79-U78-U77-U76-U75-U74-U73-U72-U71-U70-U68-U67</f>
        <v>0</v>
      </c>
      <c r="V62" s="43">
        <f t="shared" si="18"/>
        <v>0</v>
      </c>
      <c r="W62" s="12">
        <f ca="1">SUM(W63:W96)-W80-W79-W78-W77-W76-W75-W74-W73-W72-W71-W70-W68-W67</f>
        <v>3220</v>
      </c>
      <c r="X62" s="43">
        <f t="shared" si="19"/>
        <v>5.5717311357102971E-3</v>
      </c>
      <c r="Y62" s="12">
        <f ca="1">SUM(Y63:Y96)-Y80-Y79-Y78-Y77-Y76-Y75-Y74-Y73-Y72-Y71-Y70-Y68-Y67</f>
        <v>3220</v>
      </c>
      <c r="Z62" s="43">
        <f t="shared" si="20"/>
        <v>0.54416403785488965</v>
      </c>
      <c r="AA62" s="12">
        <f ca="1">SUM(AA63:AA96)-AA80-AA79-AA78-AA77-AA76-AA75-AA74-AA73-AA72-AA71-AA70-AA68-AA67</f>
        <v>0</v>
      </c>
      <c r="AB62" s="43">
        <f t="shared" si="21"/>
        <v>0</v>
      </c>
      <c r="AC62" s="12">
        <f ca="1">SUM(AC63:AC96)-AC80-AC79-AC78-AC77-AC76-AC75-AC74-AC73-AC72-AC71-AC70-AC68-AC67</f>
        <v>0</v>
      </c>
      <c r="AD62" s="43">
        <f t="shared" si="22"/>
        <v>0</v>
      </c>
      <c r="AE62" s="12">
        <f ca="1">SUM(AE63:AE96)-AE80-AE79-AE78-AE77-AE76-AE75-AE74-AE73-AE72-AE71-AE70-AE68-AE67</f>
        <v>1927910.4000000006</v>
      </c>
      <c r="AF62" s="43">
        <f t="shared" si="23"/>
        <v>0.38841705842604013</v>
      </c>
      <c r="AG62" s="12">
        <f>SUM(AG63:AG96)-AG80-AG79-AG78-AG77-AG76-AG75-AG74-AG73-AG72-AG71-AG70-AG68-AG67</f>
        <v>49765446.646666668</v>
      </c>
      <c r="AH62" s="43">
        <f t="shared" si="24"/>
        <v>0.47670417134134074</v>
      </c>
      <c r="AI62" s="12">
        <f ca="1">SUM(AI63:AI96)-AI80-AI79-AI78-AI77-AI76-AI75-AI74-AI73-AI72-AI71-AI70-AI68-AI67</f>
        <v>7847569.666666666</v>
      </c>
      <c r="AJ62" s="43">
        <f t="shared" si="25"/>
        <v>1</v>
      </c>
      <c r="AK62" s="12">
        <f ca="1">SUM(AK63:AK96)-AK80-AK79-AK78-AK77-AK76-AK75-AK74-AK73-AK72-AK71-AK70-AK68-AK67</f>
        <v>1279.7733333333333</v>
      </c>
      <c r="AL62" s="43">
        <f t="shared" si="26"/>
        <v>1.3129112123326084E-2</v>
      </c>
      <c r="AM62" s="12">
        <f ca="1">SUM(AM63:AM96)-AM80-AM79-AM78-AM77-AM76-AM75-AM74-AM73-AM72-AM71-AM70-AM68-AM67</f>
        <v>266666.66666666669</v>
      </c>
      <c r="AN62" s="43">
        <f t="shared" si="27"/>
        <v>1</v>
      </c>
      <c r="AO62" s="12">
        <f ca="1">SUM(AO63:AO96)-AO80-AO79-AO78-AO77-AO76-AO75-AO74-AO73-AO72-AO71-AO70-AO68-AO67</f>
        <v>257086.19999999998</v>
      </c>
      <c r="AP62" s="43">
        <f t="shared" si="28"/>
        <v>0.37822131362719852</v>
      </c>
      <c r="AQ62" s="12">
        <f ca="1">SUM(AQ63:AQ96)-AQ80-AQ79-AQ78-AQ77-AQ76-AQ75-AQ74-AQ73-AQ72-AQ71-AQ70-AQ68-AQ67</f>
        <v>341271.66666666663</v>
      </c>
      <c r="AR62" s="43">
        <f t="shared" si="29"/>
        <v>0.16882006214373646</v>
      </c>
      <c r="AS62" s="12">
        <f ca="1">SUM(AS63:AS96)-AS80-AS79-AS78-AS77-AS76-AS75-AS74-AS73-AS72-AS71-AS70-AS68-AS67</f>
        <v>40661847.093333349</v>
      </c>
      <c r="AT62" s="12">
        <f ca="1">SUM(AT63:AT96)-AT80-AT79-AT78-AT77-AT76-AT75-AT74-AT73-AT72-AT71-AT70-AT68-AT67</f>
        <v>389725.57999999996</v>
      </c>
      <c r="AU62" s="43">
        <f t="shared" si="30"/>
        <v>0.45977041293887544</v>
      </c>
      <c r="AV62" s="12">
        <f ca="1">SUM(AV63:AV96)-AV80-AV79-AV78-AV77-AV76-AV75-AV74-AV73-AV72-AV71-AV70-AV68-AV67</f>
        <v>209724.46666666662</v>
      </c>
      <c r="AW62" s="43">
        <f t="shared" si="31"/>
        <v>4.6269129696471088E-2</v>
      </c>
      <c r="AX62" s="12">
        <f ca="1">SUM(AX63:AX96)-AX80-AX79-AX78-AX77-AX76-AX75-AX74-AX73-AX72-AX71-AX70-AX68-AX67</f>
        <v>126115.20000000004</v>
      </c>
      <c r="AY62" s="43">
        <f t="shared" si="32"/>
        <v>0.11243509728514245</v>
      </c>
      <c r="AZ62" s="12">
        <f>SUM(AZ63:AZ96)-AZ80-AZ79-AZ78-AZ77-AZ76-AZ75-AZ74-AZ73-AZ72-AZ71-AZ70-AZ68-AZ67</f>
        <v>285426.40000000008</v>
      </c>
      <c r="BA62" s="43">
        <f t="shared" si="33"/>
        <v>1.0672473235120534E-3</v>
      </c>
      <c r="BB62" s="12">
        <f ca="1">SUM(BB63:BB96)-BB80-BB79-BB78-BB77-BB76-BB75-BB74-BB73-BB72-BB71-BB70-BB68-BB67</f>
        <v>285426.40000000008</v>
      </c>
      <c r="BC62" s="43">
        <f t="shared" si="34"/>
        <v>1.2354503207193683E-3</v>
      </c>
      <c r="BD62" s="12">
        <f ca="1">SUM(BD63:BD96)-BD80-BD79-BD78-BD77-BD76-BD75-BD74-BD73-BD72-BD71-BD70-BD68-BD67</f>
        <v>0</v>
      </c>
      <c r="BE62" s="12">
        <f ca="1">SUM(BE63:BE96)-BE80-BE79-BE78-BE77-BE76-BE75-BE74-BE73-BE72-BE71-BE70-BE68-BE67</f>
        <v>0</v>
      </c>
      <c r="BF62" s="43">
        <f t="shared" si="35"/>
        <v>0</v>
      </c>
      <c r="BG62" s="12">
        <f>SUM(BG63:BG96)-BG80-BG79-BG78-BG77-BG76-BG75-BG74-BG73-BG72-BG71-BG70-BG68-BG67</f>
        <v>593467.46666666679</v>
      </c>
      <c r="BH62" s="43">
        <f t="shared" si="36"/>
        <v>6.1151722859835713E-3</v>
      </c>
      <c r="BI62" s="12">
        <f ca="1">SUM(BI63:BI96)-BI80-BI79-BI78-BI77-BI76-BI75-BI74-BI73-BI72-BI71-BI70-BI68-BI67</f>
        <v>0</v>
      </c>
      <c r="BJ62" s="43">
        <f t="shared" si="37"/>
        <v>0</v>
      </c>
      <c r="BK62" s="12">
        <f ca="1">SUM(BK63:BK96)-BK80-BK79-BK78-BK77-BK76-BK75-BK74-BK73-BK72-BK71-BK70-BK68-BK67</f>
        <v>0</v>
      </c>
      <c r="BL62" s="43">
        <f t="shared" si="38"/>
        <v>0</v>
      </c>
      <c r="BM62" s="12">
        <f ca="1">SUM(BM63:BM96)-BM80-BM79-BM78-BM77-BM76-BM75-BM74-BM73-BM72-BM71-BM70-BM68-BM67</f>
        <v>0</v>
      </c>
      <c r="BN62" s="43">
        <f t="shared" si="39"/>
        <v>0</v>
      </c>
      <c r="BO62" s="12">
        <f ca="1">SUM(BO63:BO96)-BO80-BO79-BO78-BO77-BO76-BO75-BO74-BO73-BO72-BO71-BO70-BO68-BO67</f>
        <v>0</v>
      </c>
      <c r="BP62" s="43">
        <f t="shared" si="40"/>
        <v>0</v>
      </c>
      <c r="BQ62" s="12">
        <f ca="1">SUM(BQ63:BQ96)-BQ80-BQ79-BQ78-BQ77-BQ76-BQ75-BQ74-BQ73-BQ72-BQ71-BQ70-BQ68-BQ67</f>
        <v>0</v>
      </c>
      <c r="BR62" s="43">
        <f t="shared" si="41"/>
        <v>0</v>
      </c>
      <c r="BS62" s="12">
        <f ca="1">SUM(BS63:BS96)-BS80-BS79-BS78-BS77-BS76-BS75-BS74-BS73-BS72-BS71-BS70-BS68-BS67</f>
        <v>0</v>
      </c>
      <c r="BT62" s="12">
        <f ca="1">SUM(BT63:BT96)-BT80-BT79-BT78-BT77-BT76-BT75-BT74-BT73-BT72-BT71-BT70-BT68-BT67</f>
        <v>0</v>
      </c>
      <c r="BU62" s="43">
        <f t="shared" si="42"/>
        <v>0</v>
      </c>
      <c r="BV62" s="12">
        <f ca="1">SUM(BV63:BV96)-BV80-BV79-BV78-BV77-BV76-BV75-BV74-BV73-BV72-BV71-BV70-BV68-BV67</f>
        <v>0</v>
      </c>
      <c r="BW62" s="43">
        <f t="shared" si="43"/>
        <v>0</v>
      </c>
      <c r="BX62" s="12">
        <f ca="1">SUM(BX63:BX96)-BX80-BX79-BX78-BX77-BX76-BX75-BX74-BX73-BX72-BX71-BX70-BX68-BX67</f>
        <v>0</v>
      </c>
      <c r="BY62" s="43">
        <f t="shared" si="44"/>
        <v>0</v>
      </c>
      <c r="BZ62" s="12">
        <f ca="1">SUM(BZ63:BZ96)-BZ80-BZ79-BZ78-BZ77-BZ76-BZ75-BZ74-BZ73-BZ72-BZ71-BZ70-BZ68-BZ67</f>
        <v>0</v>
      </c>
      <c r="CA62" s="12">
        <f ca="1">SUM(CA63:CA96)-CA80-CA79-CA78-CA77-CA76-CA75-CA74-CA73-CA72-CA71-CA70-CA68-CA67</f>
        <v>0</v>
      </c>
      <c r="CB62" s="43">
        <f t="shared" si="45"/>
        <v>0</v>
      </c>
      <c r="CC62" s="12">
        <f t="shared" ref="CC62:CJ62" si="90">SUM(CC63:CC96)-CC80-CC79-CC78-CC77-CC76-CC75-CC74-CC73-CC72-CC71-CC70-CC68-CC67</f>
        <v>2286.6666666666665</v>
      </c>
      <c r="CD62" s="12">
        <f t="shared" si="90"/>
        <v>0</v>
      </c>
      <c r="CE62" s="12">
        <f t="shared" si="90"/>
        <v>0</v>
      </c>
      <c r="CF62" s="12">
        <f t="shared" si="90"/>
        <v>0</v>
      </c>
      <c r="CG62" s="12">
        <f t="shared" si="90"/>
        <v>0</v>
      </c>
      <c r="CH62" s="12">
        <f t="shared" si="90"/>
        <v>0</v>
      </c>
      <c r="CI62" s="12">
        <f t="shared" si="90"/>
        <v>0</v>
      </c>
      <c r="CJ62" s="12">
        <f t="shared" si="90"/>
        <v>1715</v>
      </c>
      <c r="CK62" s="43">
        <f t="shared" si="47"/>
        <v>1.5127530684828777E-3</v>
      </c>
      <c r="CL62" s="12">
        <f ca="1">SUM(CL63:CL96)-CL80-CL79-CL78-CL77-CL76-CL75-CL74-CL73-CL72-CL71-CL70-CL68-CL67</f>
        <v>164629.4666666667</v>
      </c>
      <c r="CM62" s="43">
        <f t="shared" si="48"/>
        <v>7.2775427350175489E-2</v>
      </c>
      <c r="CN62" s="12">
        <f ca="1">SUM(CN63:CN96)-CN80-CN79-CN78-CN77-CN76-CN75-CN74-CN73-CN72-CN71-CN70-CN68-CN67</f>
        <v>0</v>
      </c>
      <c r="CO62" s="43">
        <f t="shared" si="49"/>
        <v>0</v>
      </c>
      <c r="CP62" s="12">
        <f ca="1">SUM(CP63:CP96)-CP80-CP79-CP78-CP77-CP76-CP75-CP74-CP73-CP72-CP71-CP70-CP68-CP67</f>
        <v>0</v>
      </c>
      <c r="CQ62" s="43">
        <f t="shared" si="50"/>
        <v>0</v>
      </c>
      <c r="CR62" s="12">
        <f ca="1">SUM(CR63:CR96)-CR80-CR79-CR78-CR77-CR76-CR75-CR74-CR73-CR72-CR71-CR70-CR68-CR67</f>
        <v>0</v>
      </c>
      <c r="CS62" s="12">
        <f ca="1">SUM(CS63:CS96)-CS80-CS79-CS78-CS77-CS76-CS75-CS74-CS73-CS72-CS71-CS70-CS68-CS67</f>
        <v>0</v>
      </c>
      <c r="CT62" s="43">
        <f t="shared" si="51"/>
        <v>0</v>
      </c>
      <c r="CU62" s="12">
        <f ca="1">SUM(CU63:CU96)-CU80-CU79-CU78-CU77-CU76-CU75-CU74-CU73-CU72-CU71-CU70-CU68-CU67</f>
        <v>0</v>
      </c>
      <c r="CV62" s="43">
        <f t="shared" si="52"/>
        <v>0</v>
      </c>
      <c r="CW62" s="12">
        <f ca="1">SUM(CW63:CW96)-CW80-CW79-CW78-CW77-CW76-CW75-CW74-CW73-CW72-CW71-CW70-CW68-CW67</f>
        <v>0</v>
      </c>
      <c r="CX62" s="43">
        <f t="shared" si="53"/>
        <v>0</v>
      </c>
      <c r="CY62" s="12">
        <f ca="1">SUM(CY63:CY96)-CY80-CY79-CY78-CY77-CY76-CY75-CY74-CY73-CY72-CY71-CY70-CY68-CY67</f>
        <v>77519.999999999985</v>
      </c>
      <c r="CZ62" s="43">
        <f t="shared" si="54"/>
        <v>6.4668872349051734E-2</v>
      </c>
      <c r="DA62" s="12">
        <f ca="1">SUM(DA63:DA96)-DA80-DA79-DA78-DA77-DA76-DA75-DA74-DA73-DA72-DA71-DA70-DA68-DA67</f>
        <v>0</v>
      </c>
      <c r="DB62" s="43">
        <f t="shared" si="55"/>
        <v>0</v>
      </c>
      <c r="DC62" s="12">
        <f ca="1">SUM(DC63:DC96)-DC80-DC79-DC78-DC77-DC76-DC75-DC74-DC73-DC72-DC71-DC70-DC68-DC67</f>
        <v>55618.666666666664</v>
      </c>
      <c r="DD62" s="43">
        <f t="shared" si="56"/>
        <v>3.0307814604873327E-2</v>
      </c>
      <c r="DE62" s="12">
        <f ca="1">SUM(DE63:DE96)-DE80-DE79-DE78-DE77-DE76-DE75-DE74-DE73-DE72-DE71-DE70-DE68-DE67</f>
        <v>0</v>
      </c>
      <c r="DF62" s="43">
        <f t="shared" si="57"/>
        <v>0</v>
      </c>
      <c r="DG62" s="12">
        <f ca="1">SUM(DG63:DG96)-DG80-DG79-DG78-DG77-DG76-DG75-DG74-DG73-DG72-DG71-DG70-DG68-DG67</f>
        <v>0</v>
      </c>
      <c r="DH62" s="43">
        <f t="shared" si="58"/>
        <v>0</v>
      </c>
      <c r="DI62" s="12">
        <f ca="1">SUM(DI63:DI96)-DI80-DI79-DI78-DI77-DI76-DI75-DI74-DI73-DI72-DI71-DI70-DI68-DI67</f>
        <v>285008.6666666668</v>
      </c>
      <c r="DJ62" s="12">
        <f ca="1">SUM(DJ63:DJ96)-DJ80-DJ79-DJ78-DJ77-DJ76-DJ75-DJ74-DJ73-DJ72-DJ71-DJ70-DJ68-DJ67</f>
        <v>5100</v>
      </c>
      <c r="DK62" s="43">
        <f t="shared" si="59"/>
        <v>0.21802891837434232</v>
      </c>
      <c r="DL62" s="12">
        <f ca="1">SUM(DL63:DL96)-DL80-DL79-DL78-DL77-DL76-DL75-DL74-DL73-DL72-DL71-DL70-DL68-DL67</f>
        <v>0</v>
      </c>
      <c r="DM62" s="43">
        <f t="shared" si="60"/>
        <v>0</v>
      </c>
      <c r="DN62" s="12">
        <f ca="1">SUM(DN63:DN96)-DN80-DN79-DN78-DN77-DN76-DN75-DN74-DN73-DN72-DN71-DN70-DN68-DN67</f>
        <v>3304</v>
      </c>
      <c r="DO62" s="43">
        <f t="shared" si="61"/>
        <v>2.2291489562671199E-2</v>
      </c>
      <c r="DP62" s="12">
        <f ca="1">SUM(DP63:DP96)-DP80-DP79-DP78-DP77-DP76-DP75-DP74-DP73-DP72-DP71-DP70-DP68-DP67</f>
        <v>0</v>
      </c>
      <c r="DQ62" s="12">
        <f ca="1">SUM(DQ63:DQ96)-DQ80-DQ79-DQ78-DQ77-DQ76-DQ75-DQ74-DQ73-DQ72-DQ71-DQ70-DQ68-DQ67</f>
        <v>24129.5</v>
      </c>
      <c r="DR62" s="43"/>
      <c r="DS62" s="12">
        <f ca="1">SUM(DS63:DS96)-DS80-DS79-DS78-DS77-DS76-DS75-DS74-DS73-DS72-DS71-DS70-DS68-DS67</f>
        <v>0</v>
      </c>
      <c r="DT62" s="43">
        <f t="shared" si="63"/>
        <v>0</v>
      </c>
      <c r="DU62" s="12">
        <f ca="1">SUM(DU63:DU96)-DU80-DU79-DU78-DU77-DU76-DU75-DU74-DU73-DU72-DU71-DU70-DU68-DU67</f>
        <v>12471215.066666663</v>
      </c>
      <c r="DV62" s="43">
        <f t="shared" si="64"/>
        <v>0.43103901218213864</v>
      </c>
      <c r="DW62" s="12">
        <f ca="1">SUM(DW63:DW96)-DW80-DW79-DW78-DW77-DW76-DW75-DW74-DW73-DW72-DW71-DW70-DW68-DW67</f>
        <v>0</v>
      </c>
      <c r="DX62" s="43">
        <f t="shared" si="65"/>
        <v>0</v>
      </c>
      <c r="DY62" s="12">
        <f ca="1">SUM(DY63:DY96)-DY80-DY79-DY78-DY77-DY76-DY75-DY74-DY73-DY72-DY71-DY70-DY68-DY67</f>
        <v>21557.866666666665</v>
      </c>
      <c r="DZ62" s="43">
        <f t="shared" si="66"/>
        <v>0.49479298958597923</v>
      </c>
      <c r="EA62" s="12">
        <f ca="1">SUM(EA63:EA96)-EA80-EA79-EA78-EA77-EA76-EA75-EA74-EA73-EA72-EA71-EA70-EA68-EA67</f>
        <v>31933.333333333336</v>
      </c>
      <c r="EB62" s="43">
        <f t="shared" si="67"/>
        <v>3.2044494488385747E-3</v>
      </c>
      <c r="EC62" s="12">
        <f>SUM(EC63:EC96)-EC80-EC79-EC78-EC77-EC76-EC75-EC74-EC73-EC72-EC71-EC70-EC68-EC67</f>
        <v>110585.97333333333</v>
      </c>
      <c r="ED62" s="43">
        <f t="shared" si="68"/>
        <v>6.7266641724703521E-2</v>
      </c>
      <c r="EE62" s="12">
        <f ca="1">SUM(EE63:EE96)-EE80-EE79-EE78-EE77-EE76-EE75-EE74-EE73-EE72-EE71-EE70-EE68-EE67</f>
        <v>0</v>
      </c>
      <c r="EF62" s="43">
        <f t="shared" si="69"/>
        <v>0</v>
      </c>
      <c r="EG62" s="12">
        <f ca="1">SUM(EG63:EG96)-EG80-EG79-EG78-EG77-EG76-EG75-EG74-EG73-EG72-EG71-EG70-EG68-EG67</f>
        <v>0</v>
      </c>
      <c r="EH62" s="43">
        <f t="shared" si="70"/>
        <v>0</v>
      </c>
      <c r="EI62" s="12">
        <f ca="1">SUM(EI63:EI96)-EI80-EI79-EI78-EI77-EI76-EI75-EI74-EI73-EI72-EI71-EI70-EI68-EI67</f>
        <v>0</v>
      </c>
      <c r="EJ62" s="39"/>
      <c r="EK62" s="12">
        <f ca="1">SUM(EK63:EK96)-EK80-EK79-EK78-EK77-EK76-EK75-EK74-EK73-EK72-EK71-EK70-EK68-EK67</f>
        <v>0</v>
      </c>
      <c r="EL62" s="43">
        <f t="shared" si="71"/>
        <v>0</v>
      </c>
      <c r="EM62" s="12">
        <f ca="1">SUM(EM63:EM96)-EM80-EM79-EM78-EM77-EM76-EM75-EM74-EM73-EM72-EM71-EM70-EM68-EM67</f>
        <v>110585.97333333333</v>
      </c>
      <c r="EN62" s="45">
        <f t="shared" si="72"/>
        <v>0.5344176051948758</v>
      </c>
    </row>
    <row r="63" spans="1:144">
      <c r="A63" s="18">
        <v>201</v>
      </c>
      <c r="B63" s="3" t="s">
        <v>537</v>
      </c>
      <c r="C63" s="3" t="s">
        <v>352</v>
      </c>
      <c r="D63" s="12">
        <f t="shared" ref="D63:D96" si="91">E63+AG63+AZ63+BG63+DU63+DW63+DY63+EA63+EC63</f>
        <v>13305723.1</v>
      </c>
      <c r="E63" s="12">
        <f t="shared" ref="E63:E96" si="92">F63+H63+J63+L63+O63+AE63+Q63+S63+U63+W63+AC63</f>
        <v>4189760.8</v>
      </c>
      <c r="F63" s="13">
        <v>1713864</v>
      </c>
      <c r="G63" s="40">
        <f t="shared" si="77"/>
        <v>2.5093127193773084E-2</v>
      </c>
      <c r="H63" s="13">
        <v>1125042</v>
      </c>
      <c r="I63" s="40">
        <f t="shared" si="12"/>
        <v>3.0304163248709132E-2</v>
      </c>
      <c r="J63" s="13">
        <v>771238.8</v>
      </c>
      <c r="K63" s="40">
        <f t="shared" si="13"/>
        <v>2.5093127193773088E-2</v>
      </c>
      <c r="L63" s="13">
        <f ca="1">'13年1-9支出明细'!I58/9*12</f>
        <v>89032</v>
      </c>
      <c r="M63" s="13">
        <v>367938</v>
      </c>
      <c r="N63" s="43">
        <f t="shared" si="14"/>
        <v>1.333616937138817E-2</v>
      </c>
      <c r="O63" s="13">
        <f ca="1">'13年1-9支出明细'!K58/9*12</f>
        <v>191260</v>
      </c>
      <c r="P63" s="43">
        <f t="shared" si="15"/>
        <v>1.9981611707703392E-2</v>
      </c>
      <c r="Q63" s="13">
        <f ca="1">'13年1-9支出明细'!L58/9*12</f>
        <v>0</v>
      </c>
      <c r="R63" s="43">
        <f t="shared" si="16"/>
        <v>0</v>
      </c>
      <c r="S63" s="13">
        <f ca="1">'13年1-9支出明细'!M58/9*12</f>
        <v>0</v>
      </c>
      <c r="T63" s="43">
        <f t="shared" si="17"/>
        <v>0</v>
      </c>
      <c r="U63" s="13">
        <f ca="1">'13年1-9支出明细'!N58/9*12</f>
        <v>0</v>
      </c>
      <c r="V63" s="43">
        <f t="shared" si="18"/>
        <v>0</v>
      </c>
      <c r="W63" s="13">
        <f ca="1">'13年1-9支出明细'!O58/9*12</f>
        <v>0</v>
      </c>
      <c r="X63" s="43">
        <f t="shared" si="19"/>
        <v>0</v>
      </c>
      <c r="Y63" s="13">
        <f ca="1">'13年1-9支出明细'!P58/9*12</f>
        <v>0</v>
      </c>
      <c r="Z63" s="43">
        <f t="shared" si="20"/>
        <v>0</v>
      </c>
      <c r="AA63" s="13">
        <f ca="1">'13年1-9支出明细'!Q58/9*12</f>
        <v>0</v>
      </c>
      <c r="AB63" s="43">
        <f t="shared" si="21"/>
        <v>0</v>
      </c>
      <c r="AC63" s="13">
        <f ca="1">'13年1-9支出明细'!R58/9*12</f>
        <v>0</v>
      </c>
      <c r="AD63" s="43">
        <f t="shared" si="22"/>
        <v>0</v>
      </c>
      <c r="AE63" s="13">
        <f ca="1">'13年1-9支出明细'!S58/9*12</f>
        <v>299324</v>
      </c>
      <c r="AF63" s="43">
        <f t="shared" si="23"/>
        <v>6.0304953796771879E-2</v>
      </c>
      <c r="AG63" s="12">
        <f>AI63+AK63+AM63+AO63+AQ63+AS63+AT63</f>
        <v>8229314.0600000005</v>
      </c>
      <c r="AH63" s="43">
        <f t="shared" si="24"/>
        <v>7.882875778314162E-2</v>
      </c>
      <c r="AI63" s="13">
        <f ca="1">'13年1-9支出明细'!U58/9*12</f>
        <v>0</v>
      </c>
      <c r="AJ63" s="43">
        <f t="shared" si="25"/>
        <v>0</v>
      </c>
      <c r="AK63" s="13">
        <f ca="1">'13年1-9支出明细'!V58/9*12</f>
        <v>0</v>
      </c>
      <c r="AL63" s="43">
        <f t="shared" si="26"/>
        <v>0</v>
      </c>
      <c r="AM63" s="13">
        <f ca="1">'13年1-9支出明细'!W58/9*12</f>
        <v>0</v>
      </c>
      <c r="AN63" s="43">
        <f t="shared" si="27"/>
        <v>0</v>
      </c>
      <c r="AO63" s="13">
        <f ca="1">'13年1-9支出明细'!X58/9*12</f>
        <v>103235.23999999999</v>
      </c>
      <c r="AP63" s="43">
        <f t="shared" si="28"/>
        <v>0.15187811747740293</v>
      </c>
      <c r="AQ63" s="13">
        <f ca="1">'13年1-9支出明细'!Y58/9*12</f>
        <v>81871.866666666669</v>
      </c>
      <c r="AR63" s="43">
        <f t="shared" si="29"/>
        <v>4.0500325601276713E-2</v>
      </c>
      <c r="AS63" s="13">
        <f ca="1">'13年1-9支出明细'!Z58/9*12</f>
        <v>7975217.2133333338</v>
      </c>
      <c r="AT63" s="13">
        <f ca="1">Sheet2!EP57+Sheet2!V57</f>
        <v>68989.740000000005</v>
      </c>
      <c r="AU63" s="43">
        <f t="shared" si="30"/>
        <v>9.0177135904204259E-2</v>
      </c>
      <c r="AV63" s="13">
        <f ca="1">'13年1-9支出明细'!AB58/9*12</f>
        <v>22095.119999999999</v>
      </c>
      <c r="AW63" s="43">
        <f t="shared" si="31"/>
        <v>4.8745956501296426E-3</v>
      </c>
      <c r="AX63" s="13">
        <f ca="1">'13年1-9支出明细'!AC58/9*12</f>
        <v>37571.199999999997</v>
      </c>
      <c r="AY63" s="43">
        <f t="shared" si="32"/>
        <v>3.349573665283441E-2</v>
      </c>
      <c r="AZ63" s="12">
        <f t="shared" si="79"/>
        <v>17931</v>
      </c>
      <c r="BA63" s="43">
        <f t="shared" si="33"/>
        <v>6.7046397102351512E-5</v>
      </c>
      <c r="BB63" s="13">
        <f ca="1">'13年1-9支出明细'!AE58/9*12</f>
        <v>17931</v>
      </c>
      <c r="BC63" s="43">
        <f t="shared" si="34"/>
        <v>7.7613212025303148E-5</v>
      </c>
      <c r="BD63" s="13">
        <f ca="1">'13年1-9支出明细'!AF58/9*12</f>
        <v>0</v>
      </c>
      <c r="BE63" s="13">
        <f ca="1">Sheet2!BP57+Sheet2!ET57</f>
        <v>0</v>
      </c>
      <c r="BF63" s="43">
        <f t="shared" si="35"/>
        <v>0</v>
      </c>
      <c r="BG63" s="12">
        <f t="shared" si="78"/>
        <v>64703.333333333336</v>
      </c>
      <c r="BH63" s="43">
        <f t="shared" si="36"/>
        <v>6.6671225136085571E-4</v>
      </c>
      <c r="BI63" s="13">
        <f ca="1">'13年1-9支出明细'!AI58/9*12</f>
        <v>0</v>
      </c>
      <c r="BJ63" s="43">
        <f t="shared" si="37"/>
        <v>0</v>
      </c>
      <c r="BK63" s="13">
        <f ca="1">'13年1-9支出明细'!AJ58/9*12</f>
        <v>0</v>
      </c>
      <c r="BL63" s="43">
        <f t="shared" si="38"/>
        <v>0</v>
      </c>
      <c r="BM63" s="13">
        <f ca="1">'13年1-9支出明细'!AK58/9*12</f>
        <v>0</v>
      </c>
      <c r="BN63" s="43">
        <f t="shared" si="39"/>
        <v>0</v>
      </c>
      <c r="BO63" s="13">
        <f ca="1">'13年1-9支出明细'!AL58/9*12</f>
        <v>0</v>
      </c>
      <c r="BP63" s="43">
        <f t="shared" si="40"/>
        <v>0</v>
      </c>
      <c r="BQ63" s="13">
        <f ca="1">'13年1-9支出明细'!AM58/9*12</f>
        <v>0</v>
      </c>
      <c r="BR63" s="43">
        <f t="shared" si="41"/>
        <v>0</v>
      </c>
      <c r="BS63" s="13">
        <f ca="1">'13年1-9支出明细'!AN58/9*12</f>
        <v>0</v>
      </c>
      <c r="BT63" s="13">
        <f ca="1">Sheet2!DG57+Sheet2!AD57</f>
        <v>0</v>
      </c>
      <c r="BU63" s="43">
        <f t="shared" si="42"/>
        <v>0</v>
      </c>
      <c r="BV63" s="13">
        <f ca="1">'13年1-9支出明细'!AP58/9*12</f>
        <v>0</v>
      </c>
      <c r="BW63" s="43">
        <f t="shared" si="43"/>
        <v>0</v>
      </c>
      <c r="BX63" s="13">
        <f ca="1">'13年1-9支出明细'!AQ58/9*12</f>
        <v>0</v>
      </c>
      <c r="BY63" s="43">
        <f t="shared" si="44"/>
        <v>0</v>
      </c>
      <c r="BZ63" s="13">
        <f ca="1">'13年1-9支出明细'!AR58/9*12</f>
        <v>0</v>
      </c>
      <c r="CA63" s="13">
        <f ca="1">Sheet2!DK57+Sheet2!AH57</f>
        <v>0</v>
      </c>
      <c r="CB63" s="43">
        <f t="shared" si="45"/>
        <v>0</v>
      </c>
      <c r="CC63" s="13">
        <f ca="1">'13年1-9支出明细'!AT58/9*12</f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43">
        <f t="shared" si="47"/>
        <v>0</v>
      </c>
      <c r="CL63" s="13">
        <f ca="1">'13年1-9支出明细'!BB58/9*12</f>
        <v>5937.333333333333</v>
      </c>
      <c r="CM63" s="43">
        <f t="shared" si="48"/>
        <v>2.6246332409534737E-3</v>
      </c>
      <c r="CN63" s="13">
        <f ca="1">'13年1-9支出明细'!BC58/9*12</f>
        <v>0</v>
      </c>
      <c r="CO63" s="43">
        <f t="shared" si="49"/>
        <v>0</v>
      </c>
      <c r="CP63" s="13">
        <f ca="1">'13年1-9支出明细'!BD58/9*12</f>
        <v>0</v>
      </c>
      <c r="CQ63" s="43">
        <f t="shared" si="50"/>
        <v>0</v>
      </c>
      <c r="CR63" s="13">
        <f ca="1">'13年1-9支出明细'!BE58/9*12</f>
        <v>0</v>
      </c>
      <c r="CS63" s="13">
        <v>0</v>
      </c>
      <c r="CT63" s="43">
        <f t="shared" si="51"/>
        <v>0</v>
      </c>
      <c r="CU63" s="13">
        <f ca="1">'13年1-9支出明细'!BG58/9*12</f>
        <v>0</v>
      </c>
      <c r="CV63" s="43">
        <f t="shared" si="52"/>
        <v>0</v>
      </c>
      <c r="CW63" s="13">
        <f ca="1">'13年1-9支出明细'!BH58/9*12</f>
        <v>0</v>
      </c>
      <c r="CX63" s="43">
        <f t="shared" si="53"/>
        <v>0</v>
      </c>
      <c r="CY63" s="13">
        <f ca="1">'13年1-9支出明细'!BI58/9*12</f>
        <v>5066.666666666667</v>
      </c>
      <c r="CZ63" s="43">
        <f t="shared" si="54"/>
        <v>4.2267236829445594E-3</v>
      </c>
      <c r="DA63" s="13">
        <f ca="1">'13年1-9支出明细'!BJ58/9*12</f>
        <v>0</v>
      </c>
      <c r="DB63" s="43">
        <f t="shared" si="55"/>
        <v>0</v>
      </c>
      <c r="DC63" s="13">
        <f ca="1">'13年1-9支出明细'!BK58/9*12</f>
        <v>50952</v>
      </c>
      <c r="DD63" s="43">
        <f t="shared" si="56"/>
        <v>2.7764846989275289E-2</v>
      </c>
      <c r="DE63" s="13">
        <f ca="1">'13年1-9支出明细'!BL58/9*12</f>
        <v>0</v>
      </c>
      <c r="DF63" s="43">
        <f t="shared" si="57"/>
        <v>0</v>
      </c>
      <c r="DG63" s="13">
        <f ca="1">'13年1-9支出明细'!BM58/9*12</f>
        <v>0</v>
      </c>
      <c r="DH63" s="43">
        <f t="shared" si="58"/>
        <v>0</v>
      </c>
      <c r="DI63" s="13">
        <f ca="1">'13年1-9支出明细'!BN58/9*12</f>
        <v>2747.3333333333335</v>
      </c>
      <c r="DJ63" s="13">
        <f ca="1">Sheet2!EX57+Sheet2!BF57</f>
        <v>0</v>
      </c>
      <c r="DK63" s="43">
        <f t="shared" si="59"/>
        <v>2.1016838613578167E-3</v>
      </c>
      <c r="DL63" s="13">
        <f ca="1">'13年1-9支出明细'!BP58/9*12</f>
        <v>0</v>
      </c>
      <c r="DM63" s="43">
        <f t="shared" si="60"/>
        <v>0</v>
      </c>
      <c r="DN63" s="13">
        <f ca="1">'13年1-9支出明细'!BQ58/9*12</f>
        <v>0</v>
      </c>
      <c r="DO63" s="43">
        <f t="shared" si="61"/>
        <v>0</v>
      </c>
      <c r="DP63" s="13">
        <f ca="1">'13年1-9支出明细'!BR58/9*12</f>
        <v>0</v>
      </c>
      <c r="DQ63" s="13">
        <v>16250</v>
      </c>
      <c r="DR63" s="43"/>
      <c r="DS63" s="13">
        <f ca="1">'13年1-9支出明细'!BT58/9*12</f>
        <v>0</v>
      </c>
      <c r="DT63" s="43">
        <f t="shared" si="63"/>
        <v>0</v>
      </c>
      <c r="DU63" s="12">
        <f ca="1">'13年1-9支出明细'!BU58/9*12</f>
        <v>681195.2666666666</v>
      </c>
      <c r="DV63" s="43">
        <f t="shared" si="64"/>
        <v>2.3543955683351745E-2</v>
      </c>
      <c r="DW63" s="12">
        <f ca="1">'13年1-9支出明细'!BV58/9*12</f>
        <v>0</v>
      </c>
      <c r="DX63" s="43">
        <f t="shared" si="65"/>
        <v>0</v>
      </c>
      <c r="DY63" s="12">
        <f ca="1">'13年1-9支出明细'!BW58/9*12</f>
        <v>0</v>
      </c>
      <c r="DZ63" s="43">
        <f t="shared" si="66"/>
        <v>0</v>
      </c>
      <c r="EA63" s="12">
        <f ca="1">'13年1-9支出明细'!BX58/9*12</f>
        <v>21666.666666666668</v>
      </c>
      <c r="EB63" s="43">
        <f t="shared" si="67"/>
        <v>2.1742089162265902E-3</v>
      </c>
      <c r="EC63" s="27">
        <f>EE63+EG63+EI63+EK63+EM63</f>
        <v>101151.97333333333</v>
      </c>
      <c r="ED63" s="43">
        <f t="shared" si="68"/>
        <v>6.1528178889837186E-2</v>
      </c>
      <c r="EE63" s="13">
        <f ca="1">'13年1-9支出明细'!BZ58/9*12</f>
        <v>0</v>
      </c>
      <c r="EF63" s="43">
        <f t="shared" si="69"/>
        <v>0</v>
      </c>
      <c r="EG63" s="13">
        <f ca="1">'13年1-9支出明细'!CA58/9*12</f>
        <v>0</v>
      </c>
      <c r="EH63" s="43">
        <f t="shared" si="70"/>
        <v>0</v>
      </c>
      <c r="EI63" s="13">
        <f ca="1">'13年1-9支出明细'!CB58/9*12</f>
        <v>0</v>
      </c>
      <c r="EJ63" s="40"/>
      <c r="EK63" s="13">
        <f ca="1">'13年1-9支出明细'!CC58/9*12</f>
        <v>0</v>
      </c>
      <c r="EL63" s="43">
        <f t="shared" si="71"/>
        <v>0</v>
      </c>
      <c r="EM63" s="13">
        <f ca="1">'13年1-9支出明细'!CD58/9*12</f>
        <v>101151.97333333333</v>
      </c>
      <c r="EN63" s="45">
        <f t="shared" si="72"/>
        <v>0.48882687125783708</v>
      </c>
    </row>
    <row r="64" spans="1:144">
      <c r="A64" s="18">
        <v>202</v>
      </c>
      <c r="B64" s="3" t="s">
        <v>538</v>
      </c>
      <c r="C64" s="3" t="s">
        <v>353</v>
      </c>
      <c r="D64" s="12">
        <f t="shared" si="91"/>
        <v>9037625.2433333341</v>
      </c>
      <c r="E64" s="12">
        <f t="shared" si="92"/>
        <v>957106.33333333337</v>
      </c>
      <c r="F64" s="13">
        <v>417060</v>
      </c>
      <c r="G64" s="40">
        <f t="shared" si="77"/>
        <v>6.1062835951014799E-3</v>
      </c>
      <c r="H64" s="13">
        <v>315836</v>
      </c>
      <c r="I64" s="40">
        <f t="shared" si="12"/>
        <v>8.5073674616763621E-3</v>
      </c>
      <c r="J64" s="13">
        <v>187677</v>
      </c>
      <c r="K64" s="40">
        <f t="shared" si="13"/>
        <v>6.1062835951014808E-3</v>
      </c>
      <c r="L64" s="13">
        <f ca="1">'13年1-9支出明细'!I59/9*12</f>
        <v>36533.333333333328</v>
      </c>
      <c r="M64" s="13">
        <v>0</v>
      </c>
      <c r="N64" s="43">
        <f t="shared" si="14"/>
        <v>5.4723551198975024E-3</v>
      </c>
      <c r="O64" s="13">
        <f ca="1">'13年1-9支出明细'!K59/9*12</f>
        <v>0</v>
      </c>
      <c r="P64" s="43">
        <f t="shared" si="15"/>
        <v>1.3572078496960837E-2</v>
      </c>
      <c r="Q64" s="13">
        <f ca="1">'13年1-9支出明细'!L59/9*12</f>
        <v>0</v>
      </c>
      <c r="R64" s="43">
        <f t="shared" si="16"/>
        <v>0</v>
      </c>
      <c r="S64" s="13">
        <f ca="1">'13年1-9支出明细'!M59/9*12</f>
        <v>0</v>
      </c>
      <c r="T64" s="43">
        <f t="shared" si="17"/>
        <v>0</v>
      </c>
      <c r="U64" s="13">
        <f ca="1">'13年1-9支出明细'!N59/9*12</f>
        <v>0</v>
      </c>
      <c r="V64" s="43">
        <f t="shared" si="18"/>
        <v>0</v>
      </c>
      <c r="W64" s="13">
        <f ca="1">'13年1-9支出明细'!O59/9*12</f>
        <v>0</v>
      </c>
      <c r="X64" s="43">
        <f t="shared" si="19"/>
        <v>0</v>
      </c>
      <c r="Y64" s="13">
        <f ca="1">'13年1-9支出明细'!P59/9*12</f>
        <v>0</v>
      </c>
      <c r="Z64" s="43">
        <f t="shared" si="20"/>
        <v>0</v>
      </c>
      <c r="AA64" s="13">
        <f ca="1">'13年1-9支出明细'!Q59/9*12</f>
        <v>0</v>
      </c>
      <c r="AB64" s="43">
        <f t="shared" si="21"/>
        <v>0</v>
      </c>
      <c r="AC64" s="13">
        <f ca="1">'13年1-9支出明细'!R59/9*12</f>
        <v>0</v>
      </c>
      <c r="AD64" s="43">
        <f t="shared" si="22"/>
        <v>0</v>
      </c>
      <c r="AE64" s="13">
        <f ca="1">'13年1-9支出明细'!S59/9*12</f>
        <v>0</v>
      </c>
      <c r="AF64" s="43">
        <f t="shared" si="23"/>
        <v>0</v>
      </c>
      <c r="AG64" s="12">
        <f>AI64+AK64+AM64+AO64+AQ64+AS64+AT64</f>
        <v>8022101.8433333337</v>
      </c>
      <c r="AH64" s="43">
        <f t="shared" si="24"/>
        <v>7.6843867971155944E-2</v>
      </c>
      <c r="AI64" s="13">
        <f ca="1">'13年1-9支出明细'!U59/9*12</f>
        <v>7847569.666666666</v>
      </c>
      <c r="AJ64" s="43">
        <f t="shared" si="25"/>
        <v>1</v>
      </c>
      <c r="AK64" s="13">
        <f ca="1">'13年1-9支出明细'!V59/9*12</f>
        <v>0</v>
      </c>
      <c r="AL64" s="43">
        <f t="shared" si="26"/>
        <v>0</v>
      </c>
      <c r="AM64" s="13">
        <f ca="1">'13年1-9支出明细'!W59/9*12</f>
        <v>0</v>
      </c>
      <c r="AN64" s="43">
        <f t="shared" si="27"/>
        <v>0</v>
      </c>
      <c r="AO64" s="13">
        <f ca="1">'13年1-9支出明细'!X59/9*12</f>
        <v>5413.48</v>
      </c>
      <c r="AP64" s="43">
        <f t="shared" si="28"/>
        <v>7.9642295731726029E-3</v>
      </c>
      <c r="AQ64" s="13">
        <f ca="1">'13年1-9支出明细'!Y59/9*12</f>
        <v>413.15999999999997</v>
      </c>
      <c r="AR64" s="43">
        <f t="shared" si="29"/>
        <v>2.0438173949973234E-4</v>
      </c>
      <c r="AS64" s="13">
        <f ca="1">'13年1-9支出明细'!Z59/9*12</f>
        <v>164192.66666666669</v>
      </c>
      <c r="AT64" s="13">
        <f ca="1">Sheet2!EP58+Sheet2!V58</f>
        <v>4512.87</v>
      </c>
      <c r="AU64" s="43">
        <f t="shared" si="30"/>
        <v>1.8565543759384573E-3</v>
      </c>
      <c r="AV64" s="13">
        <f ca="1">'13年1-9支出明细'!AB59/9*12</f>
        <v>4517.16</v>
      </c>
      <c r="AW64" s="43">
        <f t="shared" si="31"/>
        <v>9.9656976232487607E-4</v>
      </c>
      <c r="AX64" s="13">
        <f ca="1">'13年1-9支出明细'!AC59/9*12</f>
        <v>1500</v>
      </c>
      <c r="AY64" s="43">
        <f t="shared" si="32"/>
        <v>1.3372903974121567E-3</v>
      </c>
      <c r="AZ64" s="12">
        <f t="shared" si="79"/>
        <v>558.13333333333333</v>
      </c>
      <c r="BA64" s="43">
        <f t="shared" si="33"/>
        <v>2.0869348671421442E-6</v>
      </c>
      <c r="BB64" s="13">
        <f ca="1">'13年1-9支出明细'!AE59/9*12</f>
        <v>558.13333333333333</v>
      </c>
      <c r="BC64" s="43">
        <f t="shared" si="34"/>
        <v>2.4158452254971392E-6</v>
      </c>
      <c r="BD64" s="13">
        <f ca="1">'13年1-9支出明细'!AF59/9*12</f>
        <v>0</v>
      </c>
      <c r="BE64" s="13">
        <f ca="1">Sheet2!BP58+Sheet2!ET58</f>
        <v>0</v>
      </c>
      <c r="BF64" s="43">
        <f t="shared" si="35"/>
        <v>0</v>
      </c>
      <c r="BG64" s="12">
        <f t="shared" si="78"/>
        <v>7485.3333333333339</v>
      </c>
      <c r="BH64" s="43">
        <f t="shared" si="36"/>
        <v>7.7129927961255864E-5</v>
      </c>
      <c r="BI64" s="13">
        <f ca="1">'13年1-9支出明细'!AI59/9*12</f>
        <v>0</v>
      </c>
      <c r="BJ64" s="43">
        <f t="shared" si="37"/>
        <v>0</v>
      </c>
      <c r="BK64" s="13">
        <f ca="1">'13年1-9支出明细'!AJ59/9*12</f>
        <v>0</v>
      </c>
      <c r="BL64" s="43">
        <f t="shared" si="38"/>
        <v>0</v>
      </c>
      <c r="BM64" s="13">
        <f ca="1">'13年1-9支出明细'!AK59/9*12</f>
        <v>0</v>
      </c>
      <c r="BN64" s="43">
        <f t="shared" si="39"/>
        <v>0</v>
      </c>
      <c r="BO64" s="13">
        <f ca="1">'13年1-9支出明细'!AL59/9*12</f>
        <v>0</v>
      </c>
      <c r="BP64" s="43">
        <f t="shared" si="40"/>
        <v>0</v>
      </c>
      <c r="BQ64" s="13">
        <f ca="1">'13年1-9支出明细'!AM59/9*12</f>
        <v>0</v>
      </c>
      <c r="BR64" s="43">
        <f t="shared" si="41"/>
        <v>0</v>
      </c>
      <c r="BS64" s="13">
        <f ca="1">'13年1-9支出明细'!AN59/9*12</f>
        <v>0</v>
      </c>
      <c r="BT64" s="13">
        <f ca="1">Sheet2!DG58+Sheet2!AD58</f>
        <v>0</v>
      </c>
      <c r="BU64" s="43">
        <f t="shared" si="42"/>
        <v>0</v>
      </c>
      <c r="BV64" s="13">
        <f ca="1">'13年1-9支出明细'!AP59/9*12</f>
        <v>0</v>
      </c>
      <c r="BW64" s="43">
        <f t="shared" si="43"/>
        <v>0</v>
      </c>
      <c r="BX64" s="13">
        <f ca="1">'13年1-9支出明细'!AQ59/9*12</f>
        <v>0</v>
      </c>
      <c r="BY64" s="43">
        <f t="shared" si="44"/>
        <v>0</v>
      </c>
      <c r="BZ64" s="13">
        <f ca="1">'13年1-9支出明细'!AR59/9*12</f>
        <v>0</v>
      </c>
      <c r="CA64" s="13">
        <f ca="1">Sheet2!DK58+Sheet2!AH58</f>
        <v>0</v>
      </c>
      <c r="CB64" s="43">
        <f t="shared" si="45"/>
        <v>0</v>
      </c>
      <c r="CC64" s="13">
        <f ca="1">'13年1-9支出明细'!AT59/9*12</f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43">
        <f t="shared" si="47"/>
        <v>0</v>
      </c>
      <c r="CL64" s="13">
        <f ca="1">'13年1-9支出明细'!BB59/9*12</f>
        <v>0</v>
      </c>
      <c r="CM64" s="43">
        <f t="shared" si="48"/>
        <v>0</v>
      </c>
      <c r="CN64" s="13">
        <f ca="1">'13年1-9支出明细'!BC59/9*12</f>
        <v>0</v>
      </c>
      <c r="CO64" s="43">
        <f t="shared" si="49"/>
        <v>0</v>
      </c>
      <c r="CP64" s="13">
        <f ca="1">'13年1-9支出明细'!BD59/9*12</f>
        <v>0</v>
      </c>
      <c r="CQ64" s="43">
        <f t="shared" si="50"/>
        <v>0</v>
      </c>
      <c r="CR64" s="13">
        <f ca="1">'13年1-9支出明细'!BE59/9*12</f>
        <v>0</v>
      </c>
      <c r="CS64" s="13">
        <v>0</v>
      </c>
      <c r="CT64" s="43">
        <f t="shared" si="51"/>
        <v>0</v>
      </c>
      <c r="CU64" s="13">
        <f ca="1">'13年1-9支出明细'!BG59/9*12</f>
        <v>0</v>
      </c>
      <c r="CV64" s="43">
        <f t="shared" si="52"/>
        <v>0</v>
      </c>
      <c r="CW64" s="13">
        <f ca="1">'13年1-9支出明细'!BH59/9*12</f>
        <v>0</v>
      </c>
      <c r="CX64" s="43">
        <f t="shared" si="53"/>
        <v>0</v>
      </c>
      <c r="CY64" s="13">
        <f ca="1">'13年1-9支出明细'!BI59/9*12</f>
        <v>0</v>
      </c>
      <c r="CZ64" s="43">
        <f t="shared" si="54"/>
        <v>0</v>
      </c>
      <c r="DA64" s="13">
        <f ca="1">'13年1-9支出明细'!BJ59/9*12</f>
        <v>0</v>
      </c>
      <c r="DB64" s="43">
        <f t="shared" si="55"/>
        <v>0</v>
      </c>
      <c r="DC64" s="13">
        <f ca="1">'13年1-9支出明细'!BK59/9*12</f>
        <v>4666.666666666667</v>
      </c>
      <c r="DD64" s="43">
        <f t="shared" si="56"/>
        <v>2.5429676155980406E-3</v>
      </c>
      <c r="DE64" s="13">
        <f ca="1">'13年1-9支出明细'!BL59/9*12</f>
        <v>0</v>
      </c>
      <c r="DF64" s="43">
        <f t="shared" si="57"/>
        <v>0</v>
      </c>
      <c r="DG64" s="13">
        <f ca="1">'13年1-9支出明细'!BM59/9*12</f>
        <v>0</v>
      </c>
      <c r="DH64" s="43">
        <f t="shared" si="58"/>
        <v>0</v>
      </c>
      <c r="DI64" s="13">
        <f ca="1">'13年1-9支出明细'!BN59/9*12</f>
        <v>568</v>
      </c>
      <c r="DJ64" s="13">
        <f ca="1">Sheet2!EX58+Sheet2!BF58</f>
        <v>0</v>
      </c>
      <c r="DK64" s="43">
        <f t="shared" si="59"/>
        <v>4.3451459594197035E-4</v>
      </c>
      <c r="DL64" s="13">
        <f ca="1">'13年1-9支出明细'!BP59/9*12</f>
        <v>0</v>
      </c>
      <c r="DM64" s="43">
        <f t="shared" si="60"/>
        <v>0</v>
      </c>
      <c r="DN64" s="13">
        <f ca="1">'13年1-9支出明细'!BQ59/9*12</f>
        <v>2250.6666666666665</v>
      </c>
      <c r="DO64" s="43">
        <f t="shared" si="61"/>
        <v>1.5184840347776023E-2</v>
      </c>
      <c r="DP64" s="13">
        <f ca="1">'13年1-9支出明细'!BR59/9*12</f>
        <v>0</v>
      </c>
      <c r="DQ64" s="13">
        <v>0</v>
      </c>
      <c r="DR64" s="43"/>
      <c r="DS64" s="13">
        <f ca="1">'13年1-9支出明细'!BT59/9*12</f>
        <v>0</v>
      </c>
      <c r="DT64" s="43">
        <f t="shared" si="63"/>
        <v>0</v>
      </c>
      <c r="DU64" s="12">
        <f ca="1">'13年1-9支出明细'!BU59/9*12</f>
        <v>50373.599999999991</v>
      </c>
      <c r="DV64" s="43">
        <f t="shared" si="64"/>
        <v>1.7410482192784184E-3</v>
      </c>
      <c r="DW64" s="12">
        <f ca="1">'13年1-9支出明细'!BV59/9*12</f>
        <v>0</v>
      </c>
      <c r="DX64" s="43">
        <f t="shared" si="65"/>
        <v>0</v>
      </c>
      <c r="DY64" s="12">
        <f ca="1">'13年1-9支出明细'!BW59/9*12</f>
        <v>0</v>
      </c>
      <c r="DZ64" s="43">
        <f t="shared" si="66"/>
        <v>0</v>
      </c>
      <c r="EA64" s="12">
        <f ca="1">'13年1-9支出明细'!BX59/9*12</f>
        <v>0</v>
      </c>
      <c r="EB64" s="43">
        <f t="shared" si="67"/>
        <v>0</v>
      </c>
      <c r="EC64" s="27">
        <f>EE64+EG64+EI64+EK64+EM64</f>
        <v>0</v>
      </c>
      <c r="ED64" s="43">
        <f t="shared" si="68"/>
        <v>0</v>
      </c>
      <c r="EE64" s="13">
        <f ca="1">'13年1-9支出明细'!BZ59/9*12</f>
        <v>0</v>
      </c>
      <c r="EF64" s="43">
        <f t="shared" si="69"/>
        <v>0</v>
      </c>
      <c r="EG64" s="13">
        <f ca="1">'13年1-9支出明细'!CA59/9*12</f>
        <v>0</v>
      </c>
      <c r="EH64" s="43">
        <f t="shared" si="70"/>
        <v>0</v>
      </c>
      <c r="EI64" s="13">
        <f ca="1">'13年1-9支出明细'!CB59/9*12</f>
        <v>0</v>
      </c>
      <c r="EJ64" s="40"/>
      <c r="EK64" s="13">
        <f ca="1">'13年1-9支出明细'!CC59/9*12</f>
        <v>0</v>
      </c>
      <c r="EL64" s="43">
        <f t="shared" si="71"/>
        <v>0</v>
      </c>
      <c r="EM64" s="13">
        <f ca="1">'13年1-9支出明细'!CD59/9*12</f>
        <v>0</v>
      </c>
      <c r="EN64" s="45">
        <f t="shared" si="72"/>
        <v>0</v>
      </c>
    </row>
    <row r="65" spans="1:144" hidden="1">
      <c r="A65" s="18">
        <v>203</v>
      </c>
      <c r="B65" s="3" t="s">
        <v>539</v>
      </c>
      <c r="C65" s="3" t="s">
        <v>354</v>
      </c>
      <c r="D65" s="12">
        <f t="shared" si="91"/>
        <v>0</v>
      </c>
      <c r="E65" s="12">
        <f t="shared" si="92"/>
        <v>0</v>
      </c>
      <c r="F65" s="13">
        <v>0</v>
      </c>
      <c r="G65" s="40">
        <f t="shared" si="77"/>
        <v>0</v>
      </c>
      <c r="H65" s="13">
        <v>0</v>
      </c>
      <c r="I65" s="40">
        <f t="shared" si="12"/>
        <v>0</v>
      </c>
      <c r="J65" s="13">
        <v>0</v>
      </c>
      <c r="K65" s="40">
        <f t="shared" si="13"/>
        <v>0</v>
      </c>
      <c r="L65" s="13">
        <f ca="1">'13年1-9支出明细'!I60/9*12</f>
        <v>0</v>
      </c>
      <c r="M65" s="13">
        <v>0</v>
      </c>
      <c r="N65" s="43">
        <f t="shared" si="14"/>
        <v>0</v>
      </c>
      <c r="O65" s="13">
        <f ca="1">'13年1-9支出明细'!K60/9*12</f>
        <v>0</v>
      </c>
      <c r="P65" s="43">
        <f t="shared" si="15"/>
        <v>0</v>
      </c>
      <c r="Q65" s="13">
        <f ca="1">'13年1-9支出明细'!L60/9*12</f>
        <v>0</v>
      </c>
      <c r="R65" s="43">
        <f t="shared" si="16"/>
        <v>0</v>
      </c>
      <c r="S65" s="13">
        <f ca="1">'13年1-9支出明细'!M60/9*12</f>
        <v>0</v>
      </c>
      <c r="T65" s="43">
        <f t="shared" si="17"/>
        <v>0</v>
      </c>
      <c r="U65" s="13">
        <f ca="1">'13年1-9支出明细'!N60/9*12</f>
        <v>0</v>
      </c>
      <c r="V65" s="43">
        <f t="shared" si="18"/>
        <v>0</v>
      </c>
      <c r="W65" s="13">
        <f ca="1">'13年1-9支出明细'!O60/9*12</f>
        <v>0</v>
      </c>
      <c r="X65" s="43">
        <f t="shared" si="19"/>
        <v>0</v>
      </c>
      <c r="Y65" s="13">
        <f ca="1">'13年1-9支出明细'!P60/9*12</f>
        <v>0</v>
      </c>
      <c r="Z65" s="43">
        <f t="shared" si="20"/>
        <v>0</v>
      </c>
      <c r="AA65" s="13">
        <f ca="1">'13年1-9支出明细'!Q60/9*12</f>
        <v>0</v>
      </c>
      <c r="AB65" s="43">
        <f t="shared" si="21"/>
        <v>0</v>
      </c>
      <c r="AC65" s="13">
        <f ca="1">'13年1-9支出明细'!R60/9*12</f>
        <v>0</v>
      </c>
      <c r="AD65" s="43">
        <f t="shared" si="22"/>
        <v>0</v>
      </c>
      <c r="AE65" s="13">
        <f ca="1">'13年1-9支出明细'!S60/9*12</f>
        <v>0</v>
      </c>
      <c r="AF65" s="43">
        <f t="shared" si="23"/>
        <v>0</v>
      </c>
      <c r="AG65" s="12">
        <f>AI65+AK65+AM65+AO65+AQ65+AS65+AT65</f>
        <v>0</v>
      </c>
      <c r="AH65" s="43">
        <f t="shared" si="24"/>
        <v>0</v>
      </c>
      <c r="AI65" s="13">
        <f ca="1">'13年1-9支出明细'!U60/9*12</f>
        <v>0</v>
      </c>
      <c r="AJ65" s="43">
        <f t="shared" si="25"/>
        <v>0</v>
      </c>
      <c r="AK65" s="13">
        <f ca="1">'13年1-9支出明细'!V60/9*12</f>
        <v>0</v>
      </c>
      <c r="AL65" s="43">
        <f t="shared" si="26"/>
        <v>0</v>
      </c>
      <c r="AM65" s="13">
        <f ca="1">'13年1-9支出明细'!W60/9*12</f>
        <v>0</v>
      </c>
      <c r="AN65" s="43">
        <f t="shared" si="27"/>
        <v>0</v>
      </c>
      <c r="AO65" s="13">
        <f ca="1">'13年1-9支出明细'!X60/9*12</f>
        <v>0</v>
      </c>
      <c r="AP65" s="43">
        <f t="shared" si="28"/>
        <v>0</v>
      </c>
      <c r="AQ65" s="13">
        <f ca="1">'13年1-9支出明细'!Y60/9*12</f>
        <v>0</v>
      </c>
      <c r="AR65" s="43">
        <f t="shared" si="29"/>
        <v>0</v>
      </c>
      <c r="AS65" s="13">
        <f ca="1">'13年1-9支出明细'!Z60/9*12</f>
        <v>0</v>
      </c>
      <c r="AT65" s="13">
        <f ca="1">Sheet2!EP59+Sheet2!V59</f>
        <v>0</v>
      </c>
      <c r="AU65" s="43">
        <f t="shared" si="30"/>
        <v>0</v>
      </c>
      <c r="AV65" s="13">
        <f ca="1">'13年1-9支出明细'!AB60/9*12</f>
        <v>0</v>
      </c>
      <c r="AW65" s="43">
        <f t="shared" si="31"/>
        <v>0</v>
      </c>
      <c r="AX65" s="13">
        <f ca="1">'13年1-9支出明细'!AC60/9*12</f>
        <v>0</v>
      </c>
      <c r="AY65" s="43">
        <f t="shared" si="32"/>
        <v>0</v>
      </c>
      <c r="AZ65" s="12">
        <f t="shared" si="79"/>
        <v>0</v>
      </c>
      <c r="BA65" s="43">
        <f t="shared" si="33"/>
        <v>0</v>
      </c>
      <c r="BB65" s="13">
        <f ca="1">'13年1-9支出明细'!AE60/9*12</f>
        <v>0</v>
      </c>
      <c r="BC65" s="43">
        <f t="shared" si="34"/>
        <v>0</v>
      </c>
      <c r="BD65" s="13">
        <f ca="1">'13年1-9支出明细'!AF60/9*12</f>
        <v>0</v>
      </c>
      <c r="BE65" s="13">
        <f ca="1">Sheet2!BP59+Sheet2!ET59</f>
        <v>0</v>
      </c>
      <c r="BF65" s="43">
        <f t="shared" si="35"/>
        <v>0</v>
      </c>
      <c r="BG65" s="12">
        <f t="shared" si="78"/>
        <v>0</v>
      </c>
      <c r="BH65" s="43">
        <f t="shared" si="36"/>
        <v>0</v>
      </c>
      <c r="BI65" s="13">
        <f ca="1">'13年1-9支出明细'!AI60/9*12</f>
        <v>0</v>
      </c>
      <c r="BJ65" s="43">
        <f t="shared" si="37"/>
        <v>0</v>
      </c>
      <c r="BK65" s="13">
        <f ca="1">'13年1-9支出明细'!AJ60/9*12</f>
        <v>0</v>
      </c>
      <c r="BL65" s="43">
        <f t="shared" si="38"/>
        <v>0</v>
      </c>
      <c r="BM65" s="13">
        <f ca="1">'13年1-9支出明细'!AK60/9*12</f>
        <v>0</v>
      </c>
      <c r="BN65" s="43">
        <f t="shared" si="39"/>
        <v>0</v>
      </c>
      <c r="BO65" s="13">
        <f ca="1">'13年1-9支出明细'!AL60/9*12</f>
        <v>0</v>
      </c>
      <c r="BP65" s="43">
        <f t="shared" si="40"/>
        <v>0</v>
      </c>
      <c r="BQ65" s="13">
        <f ca="1">'13年1-9支出明细'!AM60/9*12</f>
        <v>0</v>
      </c>
      <c r="BR65" s="43">
        <f t="shared" si="41"/>
        <v>0</v>
      </c>
      <c r="BS65" s="13">
        <f ca="1">'13年1-9支出明细'!AN60/9*12</f>
        <v>0</v>
      </c>
      <c r="BT65" s="13">
        <f ca="1">Sheet2!DG59+Sheet2!AD59</f>
        <v>0</v>
      </c>
      <c r="BU65" s="43">
        <f t="shared" si="42"/>
        <v>0</v>
      </c>
      <c r="BV65" s="13">
        <f ca="1">'13年1-9支出明细'!AP60/9*12</f>
        <v>0</v>
      </c>
      <c r="BW65" s="43">
        <f t="shared" si="43"/>
        <v>0</v>
      </c>
      <c r="BX65" s="13">
        <f ca="1">'13年1-9支出明细'!AQ60/9*12</f>
        <v>0</v>
      </c>
      <c r="BY65" s="43">
        <f t="shared" si="44"/>
        <v>0</v>
      </c>
      <c r="BZ65" s="13">
        <f ca="1">'13年1-9支出明细'!AR60/9*12</f>
        <v>0</v>
      </c>
      <c r="CA65" s="13">
        <f ca="1">Sheet2!DK59+Sheet2!AH59</f>
        <v>0</v>
      </c>
      <c r="CB65" s="43">
        <f t="shared" si="45"/>
        <v>0</v>
      </c>
      <c r="CC65" s="13">
        <f ca="1">'13年1-9支出明细'!AT60/9*12</f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43">
        <f t="shared" si="47"/>
        <v>0</v>
      </c>
      <c r="CL65" s="13">
        <f ca="1">'13年1-9支出明细'!BB60/9*12</f>
        <v>0</v>
      </c>
      <c r="CM65" s="43">
        <f t="shared" si="48"/>
        <v>0</v>
      </c>
      <c r="CN65" s="13">
        <f ca="1">'13年1-9支出明细'!BC60/9*12</f>
        <v>0</v>
      </c>
      <c r="CO65" s="43">
        <f t="shared" si="49"/>
        <v>0</v>
      </c>
      <c r="CP65" s="13">
        <f ca="1">'13年1-9支出明细'!BD60/9*12</f>
        <v>0</v>
      </c>
      <c r="CQ65" s="43">
        <f t="shared" si="50"/>
        <v>0</v>
      </c>
      <c r="CR65" s="13">
        <f ca="1">'13年1-9支出明细'!BE60/9*12</f>
        <v>0</v>
      </c>
      <c r="CS65" s="13">
        <v>0</v>
      </c>
      <c r="CT65" s="43">
        <f t="shared" si="51"/>
        <v>0</v>
      </c>
      <c r="CU65" s="13">
        <f ca="1">'13年1-9支出明细'!BG60/9*12</f>
        <v>0</v>
      </c>
      <c r="CV65" s="43">
        <f t="shared" si="52"/>
        <v>0</v>
      </c>
      <c r="CW65" s="13">
        <f ca="1">'13年1-9支出明细'!BH60/9*12</f>
        <v>0</v>
      </c>
      <c r="CX65" s="43">
        <f t="shared" si="53"/>
        <v>0</v>
      </c>
      <c r="CY65" s="13">
        <f ca="1">'13年1-9支出明细'!BI60/9*12</f>
        <v>0</v>
      </c>
      <c r="CZ65" s="43">
        <f t="shared" si="54"/>
        <v>0</v>
      </c>
      <c r="DA65" s="13">
        <f ca="1">'13年1-9支出明细'!BJ60/9*12</f>
        <v>0</v>
      </c>
      <c r="DB65" s="43">
        <f t="shared" si="55"/>
        <v>0</v>
      </c>
      <c r="DC65" s="13">
        <f ca="1">'13年1-9支出明细'!BK60/9*12</f>
        <v>0</v>
      </c>
      <c r="DD65" s="43">
        <f t="shared" si="56"/>
        <v>0</v>
      </c>
      <c r="DE65" s="13">
        <f ca="1">'13年1-9支出明细'!BL60/9*12</f>
        <v>0</v>
      </c>
      <c r="DF65" s="43">
        <f t="shared" si="57"/>
        <v>0</v>
      </c>
      <c r="DG65" s="13">
        <f ca="1">'13年1-9支出明细'!BM60/9*12</f>
        <v>0</v>
      </c>
      <c r="DH65" s="43">
        <f t="shared" si="58"/>
        <v>0</v>
      </c>
      <c r="DI65" s="13">
        <f ca="1">'13年1-9支出明细'!BN60/9*12</f>
        <v>0</v>
      </c>
      <c r="DJ65" s="13">
        <f ca="1">Sheet2!EX59+Sheet2!BF59</f>
        <v>0</v>
      </c>
      <c r="DK65" s="43">
        <f t="shared" si="59"/>
        <v>0</v>
      </c>
      <c r="DL65" s="13">
        <f ca="1">'13年1-9支出明细'!BP60/9*12</f>
        <v>0</v>
      </c>
      <c r="DM65" s="43">
        <f t="shared" si="60"/>
        <v>0</v>
      </c>
      <c r="DN65" s="13">
        <f ca="1">'13年1-9支出明细'!BQ60/9*12</f>
        <v>0</v>
      </c>
      <c r="DO65" s="43">
        <f t="shared" si="61"/>
        <v>0</v>
      </c>
      <c r="DP65" s="13">
        <f ca="1">'13年1-9支出明细'!BR60/9*12</f>
        <v>0</v>
      </c>
      <c r="DQ65" s="13">
        <v>0</v>
      </c>
      <c r="DR65" s="43"/>
      <c r="DS65" s="13">
        <f ca="1">'13年1-9支出明细'!BT60/9*12</f>
        <v>0</v>
      </c>
      <c r="DT65" s="43">
        <f t="shared" si="63"/>
        <v>0</v>
      </c>
      <c r="DU65" s="12">
        <f ca="1">'13年1-9支出明细'!BU60/9*12</f>
        <v>0</v>
      </c>
      <c r="DV65" s="43">
        <f t="shared" si="64"/>
        <v>0</v>
      </c>
      <c r="DW65" s="12">
        <f ca="1">'13年1-9支出明细'!BV60/9*12</f>
        <v>0</v>
      </c>
      <c r="DX65" s="43">
        <f t="shared" si="65"/>
        <v>0</v>
      </c>
      <c r="DY65" s="12">
        <f ca="1">'13年1-9支出明细'!BW60/9*12</f>
        <v>0</v>
      </c>
      <c r="DZ65" s="43">
        <f t="shared" si="66"/>
        <v>0</v>
      </c>
      <c r="EA65" s="12">
        <f ca="1">'13年1-9支出明细'!BX60/9*12</f>
        <v>0</v>
      </c>
      <c r="EB65" s="43">
        <f t="shared" si="67"/>
        <v>0</v>
      </c>
      <c r="EC65" s="27">
        <f>EE65+EG65+EI65+EK65+EM65</f>
        <v>0</v>
      </c>
      <c r="ED65" s="43">
        <f t="shared" si="68"/>
        <v>0</v>
      </c>
      <c r="EE65" s="13">
        <f ca="1">'13年1-9支出明细'!BZ60/9*12</f>
        <v>0</v>
      </c>
      <c r="EF65" s="43">
        <f t="shared" si="69"/>
        <v>0</v>
      </c>
      <c r="EG65" s="13">
        <f ca="1">'13年1-9支出明细'!CA60/9*12</f>
        <v>0</v>
      </c>
      <c r="EH65" s="43">
        <f t="shared" si="70"/>
        <v>0</v>
      </c>
      <c r="EI65" s="13">
        <f ca="1">'13年1-9支出明细'!CB60/9*12</f>
        <v>0</v>
      </c>
      <c r="EJ65" s="40"/>
      <c r="EK65" s="13">
        <f ca="1">'13年1-9支出明细'!CC60/9*12</f>
        <v>0</v>
      </c>
      <c r="EL65" s="43">
        <f t="shared" si="71"/>
        <v>0</v>
      </c>
      <c r="EM65" s="13">
        <f ca="1">'13年1-9支出明细'!CD60/9*12</f>
        <v>0</v>
      </c>
      <c r="EN65" s="45">
        <f t="shared" si="72"/>
        <v>0</v>
      </c>
    </row>
    <row r="66" spans="1:144">
      <c r="A66" s="18">
        <v>204</v>
      </c>
      <c r="B66" s="3" t="s">
        <v>540</v>
      </c>
      <c r="C66" s="3" t="s">
        <v>355</v>
      </c>
      <c r="D66" s="12">
        <f t="shared" si="91"/>
        <v>7782969.1466666665</v>
      </c>
      <c r="E66" s="12">
        <f t="shared" si="92"/>
        <v>3117329.4</v>
      </c>
      <c r="F66" s="13">
        <f t="shared" ref="F66:DN66" si="93">F67+F68</f>
        <v>1424532</v>
      </c>
      <c r="G66" s="40">
        <f t="shared" si="77"/>
        <v>2.08569423639215E-2</v>
      </c>
      <c r="H66" s="13">
        <f t="shared" si="93"/>
        <v>782398</v>
      </c>
      <c r="I66" s="40">
        <f t="shared" si="12"/>
        <v>2.1074694738030694E-2</v>
      </c>
      <c r="J66" s="13">
        <f t="shared" si="93"/>
        <v>641039.4</v>
      </c>
      <c r="K66" s="40">
        <f t="shared" si="13"/>
        <v>2.0856942363921504E-2</v>
      </c>
      <c r="L66" s="13">
        <f t="shared" si="93"/>
        <v>44272</v>
      </c>
      <c r="M66" s="13">
        <f t="shared" si="93"/>
        <v>168816</v>
      </c>
      <c r="N66" s="43">
        <f t="shared" si="14"/>
        <v>6.631535744564843E-3</v>
      </c>
      <c r="O66" s="13">
        <f t="shared" si="93"/>
        <v>39333.333333333336</v>
      </c>
      <c r="P66" s="43">
        <f t="shared" si="15"/>
        <v>1.1687923027778095E-2</v>
      </c>
      <c r="Q66" s="13">
        <f t="shared" si="93"/>
        <v>0</v>
      </c>
      <c r="R66" s="43">
        <f t="shared" si="16"/>
        <v>0</v>
      </c>
      <c r="S66" s="13">
        <f t="shared" si="93"/>
        <v>0</v>
      </c>
      <c r="T66" s="43">
        <f t="shared" si="17"/>
        <v>0</v>
      </c>
      <c r="U66" s="13">
        <f t="shared" si="93"/>
        <v>0</v>
      </c>
      <c r="V66" s="43">
        <f t="shared" si="18"/>
        <v>0</v>
      </c>
      <c r="W66" s="13">
        <f t="shared" si="93"/>
        <v>0</v>
      </c>
      <c r="X66" s="43">
        <f t="shared" si="19"/>
        <v>0</v>
      </c>
      <c r="Y66" s="13">
        <f t="shared" si="93"/>
        <v>0</v>
      </c>
      <c r="Z66" s="43">
        <f t="shared" si="20"/>
        <v>0</v>
      </c>
      <c r="AA66" s="13">
        <f t="shared" si="93"/>
        <v>0</v>
      </c>
      <c r="AB66" s="43">
        <f t="shared" si="21"/>
        <v>0</v>
      </c>
      <c r="AC66" s="13">
        <f t="shared" si="93"/>
        <v>0</v>
      </c>
      <c r="AD66" s="43">
        <f t="shared" si="22"/>
        <v>0</v>
      </c>
      <c r="AE66" s="13">
        <f t="shared" si="93"/>
        <v>185754.66666666666</v>
      </c>
      <c r="AF66" s="43">
        <f t="shared" si="23"/>
        <v>3.7424084239379714E-2</v>
      </c>
      <c r="AG66" s="13">
        <f t="shared" si="93"/>
        <v>3110022.4933333332</v>
      </c>
      <c r="AH66" s="43">
        <f t="shared" si="24"/>
        <v>2.9790965327078003E-2</v>
      </c>
      <c r="AI66" s="13">
        <f t="shared" si="93"/>
        <v>0</v>
      </c>
      <c r="AJ66" s="43">
        <f t="shared" si="25"/>
        <v>0</v>
      </c>
      <c r="AK66" s="13">
        <f t="shared" si="93"/>
        <v>80</v>
      </c>
      <c r="AL66" s="43">
        <f t="shared" si="26"/>
        <v>8.2071484262792897E-4</v>
      </c>
      <c r="AM66" s="13">
        <f t="shared" si="93"/>
        <v>266666.66666666669</v>
      </c>
      <c r="AN66" s="43">
        <f t="shared" si="27"/>
        <v>1</v>
      </c>
      <c r="AO66" s="13">
        <f t="shared" si="93"/>
        <v>63025.120000000003</v>
      </c>
      <c r="AP66" s="43">
        <f t="shared" si="28"/>
        <v>9.2721599517639697E-2</v>
      </c>
      <c r="AQ66" s="13">
        <f t="shared" si="93"/>
        <v>1634.9333333333334</v>
      </c>
      <c r="AR66" s="43">
        <f t="shared" si="29"/>
        <v>8.0876783481644498E-4</v>
      </c>
      <c r="AS66" s="13">
        <f t="shared" si="93"/>
        <v>2708872.6933333334</v>
      </c>
      <c r="AT66" s="13">
        <f t="shared" si="93"/>
        <v>69743.08</v>
      </c>
      <c r="AU66" s="43">
        <f t="shared" si="30"/>
        <v>3.062968374146751E-2</v>
      </c>
      <c r="AV66" s="13">
        <f t="shared" si="93"/>
        <v>30318.773333333338</v>
      </c>
      <c r="AW66" s="43">
        <f t="shared" si="31"/>
        <v>6.6888869853584543E-3</v>
      </c>
      <c r="AX66" s="13">
        <f t="shared" si="93"/>
        <v>10672</v>
      </c>
      <c r="AY66" s="43">
        <f t="shared" si="32"/>
        <v>9.5143754141216903E-3</v>
      </c>
      <c r="AZ66" s="13">
        <f t="shared" si="93"/>
        <v>2281.96</v>
      </c>
      <c r="BA66" s="43">
        <f t="shared" si="33"/>
        <v>8.5325523580214185E-6</v>
      </c>
      <c r="BB66" s="13">
        <f t="shared" si="93"/>
        <v>2281.96</v>
      </c>
      <c r="BC66" s="43">
        <f t="shared" si="34"/>
        <v>9.877321137318654E-6</v>
      </c>
      <c r="BD66" s="13">
        <f t="shared" si="93"/>
        <v>0</v>
      </c>
      <c r="BE66" s="13">
        <f t="shared" si="93"/>
        <v>0</v>
      </c>
      <c r="BF66" s="43">
        <f t="shared" si="35"/>
        <v>0</v>
      </c>
      <c r="BG66" s="13">
        <f t="shared" si="93"/>
        <v>67194.933333333349</v>
      </c>
      <c r="BH66" s="43">
        <f t="shared" si="36"/>
        <v>6.9238604836498814E-4</v>
      </c>
      <c r="BI66" s="13">
        <f t="shared" si="93"/>
        <v>0</v>
      </c>
      <c r="BJ66" s="43">
        <f t="shared" si="37"/>
        <v>0</v>
      </c>
      <c r="BK66" s="13">
        <f t="shared" si="93"/>
        <v>0</v>
      </c>
      <c r="BL66" s="43">
        <f t="shared" si="38"/>
        <v>0</v>
      </c>
      <c r="BM66" s="13">
        <f t="shared" si="93"/>
        <v>0</v>
      </c>
      <c r="BN66" s="43">
        <f t="shared" si="39"/>
        <v>0</v>
      </c>
      <c r="BO66" s="13">
        <f t="shared" si="93"/>
        <v>0</v>
      </c>
      <c r="BP66" s="43">
        <f t="shared" si="40"/>
        <v>0</v>
      </c>
      <c r="BQ66" s="13">
        <f t="shared" si="93"/>
        <v>0</v>
      </c>
      <c r="BR66" s="43">
        <f t="shared" si="41"/>
        <v>0</v>
      </c>
      <c r="BS66" s="13">
        <f t="shared" si="93"/>
        <v>0</v>
      </c>
      <c r="BT66" s="13">
        <f t="shared" si="93"/>
        <v>0</v>
      </c>
      <c r="BU66" s="43">
        <f t="shared" si="42"/>
        <v>0</v>
      </c>
      <c r="BV66" s="13">
        <f t="shared" si="93"/>
        <v>0</v>
      </c>
      <c r="BW66" s="43">
        <f t="shared" si="43"/>
        <v>0</v>
      </c>
      <c r="BX66" s="13">
        <f t="shared" si="93"/>
        <v>0</v>
      </c>
      <c r="BY66" s="43">
        <f t="shared" si="44"/>
        <v>0</v>
      </c>
      <c r="BZ66" s="13">
        <f t="shared" si="93"/>
        <v>0</v>
      </c>
      <c r="CA66" s="13">
        <f t="shared" si="93"/>
        <v>0</v>
      </c>
      <c r="CB66" s="43">
        <f t="shared" si="45"/>
        <v>0</v>
      </c>
      <c r="CC66" s="13">
        <f t="shared" si="93"/>
        <v>0</v>
      </c>
      <c r="CD66" s="13">
        <f t="shared" si="93"/>
        <v>0</v>
      </c>
      <c r="CE66" s="13">
        <f t="shared" si="93"/>
        <v>0</v>
      </c>
      <c r="CF66" s="13">
        <f t="shared" si="93"/>
        <v>0</v>
      </c>
      <c r="CG66" s="13">
        <f t="shared" si="93"/>
        <v>0</v>
      </c>
      <c r="CH66" s="13">
        <f t="shared" si="93"/>
        <v>0</v>
      </c>
      <c r="CI66" s="13">
        <f t="shared" si="93"/>
        <v>0</v>
      </c>
      <c r="CJ66" s="13">
        <f t="shared" si="93"/>
        <v>0</v>
      </c>
      <c r="CK66" s="43">
        <f t="shared" si="47"/>
        <v>0</v>
      </c>
      <c r="CL66" s="13">
        <f t="shared" si="93"/>
        <v>42042.400000000001</v>
      </c>
      <c r="CM66" s="43">
        <f t="shared" si="48"/>
        <v>1.8585091045833536E-2</v>
      </c>
      <c r="CN66" s="13">
        <f t="shared" si="93"/>
        <v>0</v>
      </c>
      <c r="CO66" s="43">
        <f t="shared" si="49"/>
        <v>0</v>
      </c>
      <c r="CP66" s="13">
        <f t="shared" si="93"/>
        <v>0</v>
      </c>
      <c r="CQ66" s="43">
        <f t="shared" si="50"/>
        <v>0</v>
      </c>
      <c r="CR66" s="13">
        <f t="shared" si="93"/>
        <v>0</v>
      </c>
      <c r="CS66" s="13">
        <f t="shared" si="93"/>
        <v>0</v>
      </c>
      <c r="CT66" s="43">
        <f t="shared" si="51"/>
        <v>0</v>
      </c>
      <c r="CU66" s="13">
        <f t="shared" si="93"/>
        <v>0</v>
      </c>
      <c r="CV66" s="43">
        <f t="shared" si="52"/>
        <v>0</v>
      </c>
      <c r="CW66" s="13">
        <f t="shared" si="93"/>
        <v>0</v>
      </c>
      <c r="CX66" s="43">
        <f t="shared" si="53"/>
        <v>0</v>
      </c>
      <c r="CY66" s="13">
        <f t="shared" si="93"/>
        <v>20280</v>
      </c>
      <c r="CZ66" s="43">
        <f t="shared" si="54"/>
        <v>1.6918017688838615E-2</v>
      </c>
      <c r="DA66" s="13">
        <f t="shared" si="93"/>
        <v>0</v>
      </c>
      <c r="DB66" s="43">
        <f t="shared" si="55"/>
        <v>0</v>
      </c>
      <c r="DC66" s="13">
        <f t="shared" si="93"/>
        <v>0</v>
      </c>
      <c r="DD66" s="43">
        <f t="shared" si="56"/>
        <v>0</v>
      </c>
      <c r="DE66" s="13">
        <f t="shared" si="93"/>
        <v>0</v>
      </c>
      <c r="DF66" s="43">
        <f t="shared" si="57"/>
        <v>0</v>
      </c>
      <c r="DG66" s="13">
        <f t="shared" si="93"/>
        <v>0</v>
      </c>
      <c r="DH66" s="43">
        <f t="shared" si="58"/>
        <v>0</v>
      </c>
      <c r="DI66" s="13">
        <f t="shared" si="93"/>
        <v>4872.5333333333328</v>
      </c>
      <c r="DJ66" s="13">
        <f t="shared" si="93"/>
        <v>0</v>
      </c>
      <c r="DK66" s="43">
        <f t="shared" si="59"/>
        <v>3.7274416418083011E-3</v>
      </c>
      <c r="DL66" s="13">
        <f t="shared" si="93"/>
        <v>0</v>
      </c>
      <c r="DM66" s="43">
        <f t="shared" si="60"/>
        <v>0</v>
      </c>
      <c r="DN66" s="13">
        <f t="shared" si="93"/>
        <v>0</v>
      </c>
      <c r="DO66" s="43">
        <f t="shared" si="61"/>
        <v>0</v>
      </c>
      <c r="DP66" s="13">
        <f t="shared" ref="DP66:EK66" si="94">DP67+DP68</f>
        <v>0</v>
      </c>
      <c r="DQ66" s="13">
        <f t="shared" si="94"/>
        <v>0</v>
      </c>
      <c r="DR66" s="43"/>
      <c r="DS66" s="13">
        <f t="shared" si="94"/>
        <v>0</v>
      </c>
      <c r="DT66" s="43">
        <f t="shared" si="63"/>
        <v>0</v>
      </c>
      <c r="DU66" s="13">
        <f t="shared" si="94"/>
        <v>1486140.36</v>
      </c>
      <c r="DV66" s="43">
        <f t="shared" si="64"/>
        <v>5.1365040961451794E-2</v>
      </c>
      <c r="DW66" s="13">
        <f t="shared" si="94"/>
        <v>0</v>
      </c>
      <c r="DX66" s="43">
        <f t="shared" si="65"/>
        <v>0</v>
      </c>
      <c r="DY66" s="13">
        <f t="shared" si="94"/>
        <v>0</v>
      </c>
      <c r="DZ66" s="43">
        <f t="shared" si="66"/>
        <v>0</v>
      </c>
      <c r="EA66" s="13">
        <f t="shared" si="94"/>
        <v>0</v>
      </c>
      <c r="EB66" s="43">
        <f t="shared" si="67"/>
        <v>0</v>
      </c>
      <c r="EC66" s="13">
        <f t="shared" si="94"/>
        <v>0</v>
      </c>
      <c r="ED66" s="43">
        <f t="shared" si="68"/>
        <v>0</v>
      </c>
      <c r="EE66" s="13">
        <f t="shared" si="94"/>
        <v>0</v>
      </c>
      <c r="EF66" s="43">
        <f t="shared" si="69"/>
        <v>0</v>
      </c>
      <c r="EG66" s="13">
        <f t="shared" si="94"/>
        <v>0</v>
      </c>
      <c r="EH66" s="43">
        <f t="shared" si="70"/>
        <v>0</v>
      </c>
      <c r="EI66" s="13">
        <f t="shared" si="94"/>
        <v>0</v>
      </c>
      <c r="EJ66" s="40"/>
      <c r="EK66" s="13">
        <f t="shared" si="94"/>
        <v>0</v>
      </c>
      <c r="EL66" s="43">
        <f t="shared" si="71"/>
        <v>0</v>
      </c>
      <c r="EM66" s="13">
        <f ca="1">EM67+EM68</f>
        <v>0</v>
      </c>
      <c r="EN66" s="45">
        <f t="shared" si="72"/>
        <v>0</v>
      </c>
    </row>
    <row r="67" spans="1:144">
      <c r="A67" s="18">
        <v>20401</v>
      </c>
      <c r="B67" s="3" t="s">
        <v>540</v>
      </c>
      <c r="C67" s="3" t="s">
        <v>356</v>
      </c>
      <c r="D67" s="12">
        <f t="shared" si="91"/>
        <v>5605223.3866666667</v>
      </c>
      <c r="E67" s="12">
        <f t="shared" si="92"/>
        <v>2693653.8</v>
      </c>
      <c r="F67" s="13">
        <v>1210404</v>
      </c>
      <c r="G67" s="40">
        <f t="shared" si="77"/>
        <v>1.7721838796924211E-2</v>
      </c>
      <c r="H67" s="13">
        <v>688840</v>
      </c>
      <c r="I67" s="40">
        <f t="shared" si="12"/>
        <v>1.8554613794187949E-2</v>
      </c>
      <c r="J67" s="13">
        <v>544681.80000000005</v>
      </c>
      <c r="K67" s="40">
        <f t="shared" si="13"/>
        <v>1.7721838796924214E-2</v>
      </c>
      <c r="L67" s="13">
        <f ca="1">'13年1-9支出明细'!I62/9*12</f>
        <v>24640</v>
      </c>
      <c r="M67" s="13">
        <v>168816</v>
      </c>
      <c r="N67" s="43">
        <f t="shared" si="14"/>
        <v>3.6908438910841553E-3</v>
      </c>
      <c r="O67" s="13">
        <f ca="1">'13年1-9支出明细'!K62/9*12</f>
        <v>39333.333333333336</v>
      </c>
      <c r="P67" s="43">
        <f t="shared" si="15"/>
        <v>8.4175355526007849E-3</v>
      </c>
      <c r="Q67" s="13">
        <f ca="1">'13年1-9支出明细'!L62/9*12</f>
        <v>0</v>
      </c>
      <c r="R67" s="43">
        <f t="shared" si="16"/>
        <v>0</v>
      </c>
      <c r="S67" s="13">
        <f ca="1">'13年1-9支出明细'!M62/9*12</f>
        <v>0</v>
      </c>
      <c r="T67" s="43">
        <f t="shared" si="17"/>
        <v>0</v>
      </c>
      <c r="U67" s="13">
        <f ca="1">'13年1-9支出明细'!N62/9*12</f>
        <v>0</v>
      </c>
      <c r="V67" s="43">
        <f t="shared" si="18"/>
        <v>0</v>
      </c>
      <c r="W67" s="13">
        <f ca="1">'13年1-9支出明细'!O62/9*12</f>
        <v>0</v>
      </c>
      <c r="X67" s="43">
        <f t="shared" si="19"/>
        <v>0</v>
      </c>
      <c r="Y67" s="13">
        <f ca="1">'13年1-9支出明细'!P62/9*12</f>
        <v>0</v>
      </c>
      <c r="Z67" s="43">
        <f t="shared" si="20"/>
        <v>0</v>
      </c>
      <c r="AA67" s="13">
        <f ca="1">'13年1-9支出明细'!Q62/9*12</f>
        <v>0</v>
      </c>
      <c r="AB67" s="43">
        <f t="shared" si="21"/>
        <v>0</v>
      </c>
      <c r="AC67" s="13">
        <f ca="1">'13年1-9支出明细'!R62/9*12</f>
        <v>0</v>
      </c>
      <c r="AD67" s="43">
        <f t="shared" si="22"/>
        <v>0</v>
      </c>
      <c r="AE67" s="13">
        <f ca="1">'13年1-9支出明细'!S62/9*12</f>
        <v>185754.66666666666</v>
      </c>
      <c r="AF67" s="43">
        <f t="shared" si="23"/>
        <v>3.7424084239379714E-2</v>
      </c>
      <c r="AG67" s="12">
        <f>AI67+AK67+AM67+AO67+AQ67+AS67+AT67</f>
        <v>1531288.7066666665</v>
      </c>
      <c r="AH67" s="43">
        <f t="shared" si="24"/>
        <v>1.4668243996254392E-2</v>
      </c>
      <c r="AI67" s="13">
        <f ca="1">'13年1-9支出明细'!U62/9*12</f>
        <v>0</v>
      </c>
      <c r="AJ67" s="43">
        <f t="shared" si="25"/>
        <v>0</v>
      </c>
      <c r="AK67" s="13">
        <f ca="1">'13年1-9支出明细'!V62/9*12</f>
        <v>0</v>
      </c>
      <c r="AL67" s="43">
        <f t="shared" si="26"/>
        <v>0</v>
      </c>
      <c r="AM67" s="13">
        <f ca="1">'13年1-9支出明细'!W62/9*12</f>
        <v>266666.66666666669</v>
      </c>
      <c r="AN67" s="43">
        <f t="shared" si="27"/>
        <v>1</v>
      </c>
      <c r="AO67" s="13">
        <f ca="1">'13年1-9支出明细'!X62/9*12</f>
        <v>62310.186666666668</v>
      </c>
      <c r="AP67" s="43">
        <f t="shared" si="28"/>
        <v>9.1669800453787947E-2</v>
      </c>
      <c r="AQ67" s="13">
        <f ca="1">'13年1-9支出明细'!Y62/9*12</f>
        <v>120</v>
      </c>
      <c r="AR67" s="43">
        <f t="shared" si="29"/>
        <v>5.9361527592138356E-5</v>
      </c>
      <c r="AS67" s="13">
        <f ca="1">'13年1-9支出明细'!Z62/9*12</f>
        <v>1134368.2533333332</v>
      </c>
      <c r="AT67" s="13">
        <f ca="1">Sheet2!EP61+Sheet2!V61</f>
        <v>67823.600000000006</v>
      </c>
      <c r="AU67" s="43">
        <f t="shared" si="30"/>
        <v>1.282649455305554E-2</v>
      </c>
      <c r="AV67" s="13">
        <f ca="1">'13年1-9支出明细'!AB62/9*12</f>
        <v>28479.466666666671</v>
      </c>
      <c r="AW67" s="43">
        <f t="shared" si="31"/>
        <v>6.2831016229531909E-3</v>
      </c>
      <c r="AX67" s="13">
        <f ca="1">'13年1-9支出明细'!AC62/9*12</f>
        <v>9952</v>
      </c>
      <c r="AY67" s="43">
        <f t="shared" si="32"/>
        <v>8.8724760233638549E-3</v>
      </c>
      <c r="AZ67" s="12">
        <f t="shared" si="79"/>
        <v>1266.0933333333335</v>
      </c>
      <c r="BA67" s="43">
        <f t="shared" si="33"/>
        <v>4.7340915952990113E-6</v>
      </c>
      <c r="BB67" s="13">
        <f ca="1">'13年1-9支出明细'!AE62/9*12</f>
        <v>1266.0933333333335</v>
      </c>
      <c r="BC67" s="43">
        <f t="shared" si="34"/>
        <v>5.4802058069166715E-6</v>
      </c>
      <c r="BD67" s="13">
        <f ca="1">'13年1-9支出明细'!AF62/9*12</f>
        <v>0</v>
      </c>
      <c r="BE67" s="13">
        <f ca="1">Sheet2!BP61+Sheet2!ET61</f>
        <v>0</v>
      </c>
      <c r="BF67" s="43">
        <f t="shared" si="35"/>
        <v>0</v>
      </c>
      <c r="BG67" s="12">
        <f t="shared" si="78"/>
        <v>53502.53333333334</v>
      </c>
      <c r="BH67" s="43">
        <f t="shared" si="36"/>
        <v>5.5129763204640509E-4</v>
      </c>
      <c r="BI67" s="13">
        <f ca="1">'13年1-9支出明细'!AI62/9*12</f>
        <v>0</v>
      </c>
      <c r="BJ67" s="43">
        <f t="shared" si="37"/>
        <v>0</v>
      </c>
      <c r="BK67" s="13">
        <f ca="1">'13年1-9支出明细'!AJ62/9*12</f>
        <v>0</v>
      </c>
      <c r="BL67" s="43">
        <f t="shared" si="38"/>
        <v>0</v>
      </c>
      <c r="BM67" s="13">
        <f ca="1">'13年1-9支出明细'!AK62/9*12</f>
        <v>0</v>
      </c>
      <c r="BN67" s="43">
        <f t="shared" si="39"/>
        <v>0</v>
      </c>
      <c r="BO67" s="13">
        <f ca="1">'13年1-9支出明细'!AL62/9*12</f>
        <v>0</v>
      </c>
      <c r="BP67" s="43">
        <f t="shared" si="40"/>
        <v>0</v>
      </c>
      <c r="BQ67" s="13">
        <f ca="1">'13年1-9支出明细'!AM62/9*12</f>
        <v>0</v>
      </c>
      <c r="BR67" s="43">
        <f t="shared" si="41"/>
        <v>0</v>
      </c>
      <c r="BS67" s="13">
        <f ca="1">'13年1-9支出明细'!AN62/9*12</f>
        <v>0</v>
      </c>
      <c r="BT67" s="13">
        <f ca="1">Sheet2!DG61+Sheet2!AD61</f>
        <v>0</v>
      </c>
      <c r="BU67" s="43">
        <f t="shared" si="42"/>
        <v>0</v>
      </c>
      <c r="BV67" s="13">
        <f ca="1">'13年1-9支出明细'!AP62/9*12</f>
        <v>0</v>
      </c>
      <c r="BW67" s="43">
        <f t="shared" si="43"/>
        <v>0</v>
      </c>
      <c r="BX67" s="13">
        <f ca="1">'13年1-9支出明细'!AQ62/9*12</f>
        <v>0</v>
      </c>
      <c r="BY67" s="43">
        <f t="shared" si="44"/>
        <v>0</v>
      </c>
      <c r="BZ67" s="13">
        <f ca="1">'13年1-9支出明细'!AR62/9*12</f>
        <v>0</v>
      </c>
      <c r="CA67" s="13">
        <f ca="1">Sheet2!DK61+Sheet2!AH61</f>
        <v>0</v>
      </c>
      <c r="CB67" s="43">
        <f t="shared" si="45"/>
        <v>0</v>
      </c>
      <c r="CC67" s="13">
        <f ca="1">'13年1-9支出明细'!AT62/9*12</f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43">
        <f t="shared" si="47"/>
        <v>0</v>
      </c>
      <c r="CL67" s="13">
        <f ca="1">'13年1-9支出明细'!BB62/9*12</f>
        <v>37143.733333333337</v>
      </c>
      <c r="CM67" s="43">
        <f t="shared" si="48"/>
        <v>1.6419606534882929E-2</v>
      </c>
      <c r="CN67" s="13">
        <f ca="1">'13年1-9支出明细'!BC62/9*12</f>
        <v>0</v>
      </c>
      <c r="CO67" s="43">
        <f t="shared" si="49"/>
        <v>0</v>
      </c>
      <c r="CP67" s="13">
        <f ca="1">'13年1-9支出明细'!BD62/9*12</f>
        <v>0</v>
      </c>
      <c r="CQ67" s="43">
        <f t="shared" si="50"/>
        <v>0</v>
      </c>
      <c r="CR67" s="13">
        <f ca="1">'13年1-9支出明细'!BE62/9*12</f>
        <v>0</v>
      </c>
      <c r="CS67" s="13">
        <v>0</v>
      </c>
      <c r="CT67" s="43">
        <f t="shared" si="51"/>
        <v>0</v>
      </c>
      <c r="CU67" s="13">
        <f ca="1">'13年1-9支出明细'!BG62/9*12</f>
        <v>0</v>
      </c>
      <c r="CV67" s="43">
        <f t="shared" si="52"/>
        <v>0</v>
      </c>
      <c r="CW67" s="13">
        <f ca="1">'13年1-9支出明细'!BH62/9*12</f>
        <v>0</v>
      </c>
      <c r="CX67" s="43">
        <f t="shared" si="53"/>
        <v>0</v>
      </c>
      <c r="CY67" s="13">
        <f ca="1">'13年1-9支出明细'!BI62/9*12</f>
        <v>14680</v>
      </c>
      <c r="CZ67" s="43">
        <f t="shared" si="54"/>
        <v>1.2246375723478841E-2</v>
      </c>
      <c r="DA67" s="13">
        <f ca="1">'13年1-9支出明细'!BJ62/9*12</f>
        <v>0</v>
      </c>
      <c r="DB67" s="43">
        <f t="shared" si="55"/>
        <v>0</v>
      </c>
      <c r="DC67" s="13">
        <f ca="1">'13年1-9支出明细'!BK62/9*12</f>
        <v>0</v>
      </c>
      <c r="DD67" s="43">
        <f t="shared" si="56"/>
        <v>0</v>
      </c>
      <c r="DE67" s="13">
        <f ca="1">'13年1-9支出明细'!BL62/9*12</f>
        <v>0</v>
      </c>
      <c r="DF67" s="43">
        <f t="shared" si="57"/>
        <v>0</v>
      </c>
      <c r="DG67" s="13">
        <f ca="1">'13年1-9支出明细'!BM62/9*12</f>
        <v>0</v>
      </c>
      <c r="DH67" s="43">
        <f t="shared" si="58"/>
        <v>0</v>
      </c>
      <c r="DI67" s="13">
        <f ca="1">'13年1-9支出明细'!BN62/9*12</f>
        <v>1678.7999999999997</v>
      </c>
      <c r="DJ67" s="13">
        <f ca="1">Sheet2!EX61+Sheet2!BF61</f>
        <v>0</v>
      </c>
      <c r="DK67" s="43">
        <f t="shared" si="59"/>
        <v>1.284266027583415E-3</v>
      </c>
      <c r="DL67" s="13">
        <f ca="1">'13年1-9支出明细'!BP62/9*12</f>
        <v>0</v>
      </c>
      <c r="DM67" s="43">
        <f t="shared" si="60"/>
        <v>0</v>
      </c>
      <c r="DN67" s="13">
        <f ca="1">'13年1-9支出明细'!BQ62/9*12</f>
        <v>0</v>
      </c>
      <c r="DO67" s="43">
        <f t="shared" si="61"/>
        <v>0</v>
      </c>
      <c r="DP67" s="13">
        <f ca="1">'13年1-9支出明细'!BR62/9*12</f>
        <v>0</v>
      </c>
      <c r="DQ67" s="13">
        <v>0</v>
      </c>
      <c r="DR67" s="43"/>
      <c r="DS67" s="13">
        <f ca="1">'13年1-9支出明细'!BT62/9*12</f>
        <v>0</v>
      </c>
      <c r="DT67" s="43">
        <f t="shared" si="63"/>
        <v>0</v>
      </c>
      <c r="DU67" s="12">
        <f ca="1">'13年1-9支出明细'!BU62/9*12</f>
        <v>1325512.2533333334</v>
      </c>
      <c r="DV67" s="43">
        <f t="shared" si="64"/>
        <v>4.5813298003274022E-2</v>
      </c>
      <c r="DW67" s="12">
        <f ca="1">'13年1-9支出明细'!BV62/9*12</f>
        <v>0</v>
      </c>
      <c r="DX67" s="43">
        <f t="shared" si="65"/>
        <v>0</v>
      </c>
      <c r="DY67" s="12">
        <f ca="1">'13年1-9支出明细'!BW62/9*12</f>
        <v>0</v>
      </c>
      <c r="DZ67" s="43">
        <f t="shared" si="66"/>
        <v>0</v>
      </c>
      <c r="EA67" s="12">
        <f ca="1">'13年1-9支出明细'!BX62/9*12</f>
        <v>0</v>
      </c>
      <c r="EB67" s="43">
        <f t="shared" si="67"/>
        <v>0</v>
      </c>
      <c r="EC67" s="27">
        <f>EE67+EG67+EI67+EK67+EM67</f>
        <v>0</v>
      </c>
      <c r="ED67" s="43">
        <f t="shared" si="68"/>
        <v>0</v>
      </c>
      <c r="EE67" s="13">
        <f ca="1">'13年1-9支出明细'!BZ62/9*12</f>
        <v>0</v>
      </c>
      <c r="EF67" s="43">
        <f t="shared" si="69"/>
        <v>0</v>
      </c>
      <c r="EG67" s="13">
        <f ca="1">'13年1-9支出明细'!CA62/9*12</f>
        <v>0</v>
      </c>
      <c r="EH67" s="43">
        <f t="shared" si="70"/>
        <v>0</v>
      </c>
      <c r="EI67" s="13">
        <f ca="1">'13年1-9支出明细'!CB62/9*12</f>
        <v>0</v>
      </c>
      <c r="EJ67" s="40"/>
      <c r="EK67" s="13">
        <f ca="1">'13年1-9支出明细'!CC62/9*12</f>
        <v>0</v>
      </c>
      <c r="EL67" s="43">
        <f t="shared" si="71"/>
        <v>0</v>
      </c>
      <c r="EM67" s="13">
        <f ca="1">'13年1-9支出明细'!CD62/9*12</f>
        <v>0</v>
      </c>
      <c r="EN67" s="45">
        <f t="shared" si="72"/>
        <v>0</v>
      </c>
    </row>
    <row r="68" spans="1:144">
      <c r="A68" s="18">
        <v>20402</v>
      </c>
      <c r="B68" s="3" t="s">
        <v>541</v>
      </c>
      <c r="C68" s="3" t="s">
        <v>357</v>
      </c>
      <c r="D68" s="12">
        <f t="shared" si="91"/>
        <v>2177745.7599999998</v>
      </c>
      <c r="E68" s="12">
        <f t="shared" si="92"/>
        <v>423675.6</v>
      </c>
      <c r="F68" s="13">
        <v>214128</v>
      </c>
      <c r="G68" s="40">
        <f t="shared" si="77"/>
        <v>3.1351035669972896E-3</v>
      </c>
      <c r="H68" s="13">
        <v>93558</v>
      </c>
      <c r="I68" s="40">
        <f t="shared" si="12"/>
        <v>2.5200809438427445E-3</v>
      </c>
      <c r="J68" s="13">
        <v>96357.6</v>
      </c>
      <c r="K68" s="40">
        <f t="shared" si="13"/>
        <v>3.1351035669972905E-3</v>
      </c>
      <c r="L68" s="13">
        <f ca="1">'13年1-9支出明细'!I63/9*12</f>
        <v>19632</v>
      </c>
      <c r="M68" s="13">
        <v>0</v>
      </c>
      <c r="N68" s="43">
        <f t="shared" si="14"/>
        <v>2.9406918534806877E-3</v>
      </c>
      <c r="O68" s="13">
        <f ca="1">'13年1-9支出明细'!K63/9*12</f>
        <v>0</v>
      </c>
      <c r="P68" s="43">
        <f t="shared" si="15"/>
        <v>3.2703874751773107E-3</v>
      </c>
      <c r="Q68" s="13">
        <f ca="1">'13年1-9支出明细'!L63/9*12</f>
        <v>0</v>
      </c>
      <c r="R68" s="43">
        <f t="shared" si="16"/>
        <v>0</v>
      </c>
      <c r="S68" s="13">
        <f ca="1">'13年1-9支出明细'!M63/9*12</f>
        <v>0</v>
      </c>
      <c r="T68" s="43">
        <f t="shared" si="17"/>
        <v>0</v>
      </c>
      <c r="U68" s="13">
        <f ca="1">'13年1-9支出明细'!N63/9*12</f>
        <v>0</v>
      </c>
      <c r="V68" s="43">
        <f t="shared" si="18"/>
        <v>0</v>
      </c>
      <c r="W68" s="13">
        <f ca="1">'13年1-9支出明细'!O63/9*12</f>
        <v>0</v>
      </c>
      <c r="X68" s="43">
        <f t="shared" si="19"/>
        <v>0</v>
      </c>
      <c r="Y68" s="13">
        <f ca="1">'13年1-9支出明细'!P63/9*12</f>
        <v>0</v>
      </c>
      <c r="Z68" s="43">
        <f t="shared" si="20"/>
        <v>0</v>
      </c>
      <c r="AA68" s="13">
        <f ca="1">'13年1-9支出明细'!Q63/9*12</f>
        <v>0</v>
      </c>
      <c r="AB68" s="43">
        <f t="shared" si="21"/>
        <v>0</v>
      </c>
      <c r="AC68" s="13">
        <f ca="1">'13年1-9支出明细'!R63/9*12</f>
        <v>0</v>
      </c>
      <c r="AD68" s="43">
        <f t="shared" si="22"/>
        <v>0</v>
      </c>
      <c r="AE68" s="13">
        <f ca="1">'13年1-9支出明细'!S63/9*12</f>
        <v>0</v>
      </c>
      <c r="AF68" s="43">
        <f t="shared" si="23"/>
        <v>0</v>
      </c>
      <c r="AG68" s="12">
        <f>AI68+AK68+AM68+AO68+AQ68+AS68+AT68</f>
        <v>1578733.7866666666</v>
      </c>
      <c r="AH68" s="43">
        <f t="shared" si="24"/>
        <v>1.512272133082361E-2</v>
      </c>
      <c r="AI68" s="13">
        <f ca="1">'13年1-9支出明细'!U63/9*12</f>
        <v>0</v>
      </c>
      <c r="AJ68" s="43">
        <f t="shared" si="25"/>
        <v>0</v>
      </c>
      <c r="AK68" s="13">
        <f ca="1">'13年1-9支出明细'!V63/9*12</f>
        <v>80</v>
      </c>
      <c r="AL68" s="43">
        <f t="shared" si="26"/>
        <v>8.2071484262792897E-4</v>
      </c>
      <c r="AM68" s="13">
        <f ca="1">'13年1-9支出明细'!W63/9*12</f>
        <v>0</v>
      </c>
      <c r="AN68" s="43">
        <f t="shared" si="27"/>
        <v>0</v>
      </c>
      <c r="AO68" s="13">
        <f ca="1">'13年1-9支出明细'!X63/9*12</f>
        <v>714.93333333333339</v>
      </c>
      <c r="AP68" s="43">
        <f t="shared" si="28"/>
        <v>1.0517990638517554E-3</v>
      </c>
      <c r="AQ68" s="13">
        <f ca="1">'13年1-9支出明细'!Y63/9*12</f>
        <v>1514.9333333333334</v>
      </c>
      <c r="AR68" s="43">
        <f t="shared" si="29"/>
        <v>7.4940630722430664E-4</v>
      </c>
      <c r="AS68" s="13">
        <f ca="1">'13年1-9支出明细'!Z63/9*12</f>
        <v>1574504.44</v>
      </c>
      <c r="AT68" s="13">
        <f ca="1">Sheet2!EP62+Sheet2!V62</f>
        <v>1919.48</v>
      </c>
      <c r="AU68" s="43">
        <f t="shared" si="30"/>
        <v>1.7803189188411967E-2</v>
      </c>
      <c r="AV68" s="13">
        <f ca="1">'13年1-9支出明细'!AB63/9*12</f>
        <v>1839.3066666666668</v>
      </c>
      <c r="AW68" s="43">
        <f t="shared" si="31"/>
        <v>4.0578536240526355E-4</v>
      </c>
      <c r="AX68" s="13">
        <f ca="1">'13年1-9支出明细'!AC63/9*12</f>
        <v>720</v>
      </c>
      <c r="AY68" s="43">
        <f t="shared" si="32"/>
        <v>6.4189939075783519E-4</v>
      </c>
      <c r="AZ68" s="12">
        <f t="shared" si="79"/>
        <v>1015.8666666666666</v>
      </c>
      <c r="BA68" s="43">
        <f t="shared" si="33"/>
        <v>3.7984607627224068E-6</v>
      </c>
      <c r="BB68" s="13">
        <f ca="1">'13年1-9支出明细'!AE63/9*12</f>
        <v>1015.8666666666666</v>
      </c>
      <c r="BC68" s="43">
        <f t="shared" si="34"/>
        <v>4.3971153304019825E-6</v>
      </c>
      <c r="BD68" s="13">
        <f ca="1">'13年1-9支出明细'!AF63/9*12</f>
        <v>0</v>
      </c>
      <c r="BE68" s="13">
        <f ca="1">Sheet2!BP62+Sheet2!ET62</f>
        <v>0</v>
      </c>
      <c r="BF68" s="43">
        <f t="shared" si="35"/>
        <v>0</v>
      </c>
      <c r="BG68" s="12">
        <f t="shared" si="78"/>
        <v>13692.400000000001</v>
      </c>
      <c r="BH68" s="43">
        <f t="shared" si="36"/>
        <v>1.41088416318583E-4</v>
      </c>
      <c r="BI68" s="13">
        <f ca="1">'13年1-9支出明细'!AI63/9*12</f>
        <v>0</v>
      </c>
      <c r="BJ68" s="43">
        <f t="shared" si="37"/>
        <v>0</v>
      </c>
      <c r="BK68" s="13">
        <f ca="1">'13年1-9支出明细'!AJ63/9*12</f>
        <v>0</v>
      </c>
      <c r="BL68" s="43">
        <f t="shared" si="38"/>
        <v>0</v>
      </c>
      <c r="BM68" s="13">
        <f ca="1">'13年1-9支出明细'!AK63/9*12</f>
        <v>0</v>
      </c>
      <c r="BN68" s="43">
        <f t="shared" si="39"/>
        <v>0</v>
      </c>
      <c r="BO68" s="13">
        <f ca="1">'13年1-9支出明细'!AL63/9*12</f>
        <v>0</v>
      </c>
      <c r="BP68" s="43">
        <f t="shared" si="40"/>
        <v>0</v>
      </c>
      <c r="BQ68" s="13">
        <f ca="1">'13年1-9支出明细'!AM63/9*12</f>
        <v>0</v>
      </c>
      <c r="BR68" s="43">
        <f t="shared" si="41"/>
        <v>0</v>
      </c>
      <c r="BS68" s="13">
        <f ca="1">'13年1-9支出明细'!AN63/9*12</f>
        <v>0</v>
      </c>
      <c r="BT68" s="13">
        <f ca="1">Sheet2!DG62+Sheet2!AD62</f>
        <v>0</v>
      </c>
      <c r="BU68" s="43">
        <f t="shared" si="42"/>
        <v>0</v>
      </c>
      <c r="BV68" s="13">
        <f ca="1">'13年1-9支出明细'!AP63/9*12</f>
        <v>0</v>
      </c>
      <c r="BW68" s="43">
        <f t="shared" si="43"/>
        <v>0</v>
      </c>
      <c r="BX68" s="13">
        <f ca="1">'13年1-9支出明细'!AQ63/9*12</f>
        <v>0</v>
      </c>
      <c r="BY68" s="43">
        <f t="shared" si="44"/>
        <v>0</v>
      </c>
      <c r="BZ68" s="13">
        <f ca="1">'13年1-9支出明细'!AR63/9*12</f>
        <v>0</v>
      </c>
      <c r="CA68" s="13">
        <f ca="1">Sheet2!DK62+Sheet2!AH62</f>
        <v>0</v>
      </c>
      <c r="CB68" s="43">
        <f t="shared" si="45"/>
        <v>0</v>
      </c>
      <c r="CC68" s="13">
        <f ca="1">'13年1-9支出明细'!AT63/9*12</f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43">
        <f t="shared" si="47"/>
        <v>0</v>
      </c>
      <c r="CL68" s="13">
        <f ca="1">'13年1-9支出明细'!BB63/9*12</f>
        <v>4898.666666666667</v>
      </c>
      <c r="CM68" s="43">
        <f t="shared" si="48"/>
        <v>2.1654845109506092E-3</v>
      </c>
      <c r="CN68" s="13">
        <f ca="1">'13年1-9支出明细'!BC63/9*12</f>
        <v>0</v>
      </c>
      <c r="CO68" s="43">
        <f t="shared" si="49"/>
        <v>0</v>
      </c>
      <c r="CP68" s="13">
        <f ca="1">'13年1-9支出明细'!BD63/9*12</f>
        <v>0</v>
      </c>
      <c r="CQ68" s="43">
        <f t="shared" si="50"/>
        <v>0</v>
      </c>
      <c r="CR68" s="13">
        <f ca="1">'13年1-9支出明细'!BE63/9*12</f>
        <v>0</v>
      </c>
      <c r="CS68" s="13">
        <v>0</v>
      </c>
      <c r="CT68" s="43">
        <f t="shared" si="51"/>
        <v>0</v>
      </c>
      <c r="CU68" s="13">
        <f ca="1">'13年1-9支出明细'!BG63/9*12</f>
        <v>0</v>
      </c>
      <c r="CV68" s="43">
        <f t="shared" si="52"/>
        <v>0</v>
      </c>
      <c r="CW68" s="13">
        <f ca="1">'13年1-9支出明细'!BH63/9*12</f>
        <v>0</v>
      </c>
      <c r="CX68" s="43">
        <f t="shared" si="53"/>
        <v>0</v>
      </c>
      <c r="CY68" s="13">
        <f ca="1">'13年1-9支出明细'!BI63/9*12</f>
        <v>5600</v>
      </c>
      <c r="CZ68" s="43">
        <f t="shared" si="54"/>
        <v>4.6716419653597754E-3</v>
      </c>
      <c r="DA68" s="13">
        <f ca="1">'13年1-9支出明细'!BJ63/9*12</f>
        <v>0</v>
      </c>
      <c r="DB68" s="43">
        <f t="shared" si="55"/>
        <v>0</v>
      </c>
      <c r="DC68" s="13">
        <f ca="1">'13年1-9支出明细'!BK63/9*12</f>
        <v>0</v>
      </c>
      <c r="DD68" s="43">
        <f t="shared" si="56"/>
        <v>0</v>
      </c>
      <c r="DE68" s="13">
        <f ca="1">'13年1-9支出明细'!BL63/9*12</f>
        <v>0</v>
      </c>
      <c r="DF68" s="43">
        <f t="shared" si="57"/>
        <v>0</v>
      </c>
      <c r="DG68" s="13">
        <f ca="1">'13年1-9支出明细'!BM63/9*12</f>
        <v>0</v>
      </c>
      <c r="DH68" s="43">
        <f t="shared" si="58"/>
        <v>0</v>
      </c>
      <c r="DI68" s="13">
        <f ca="1">'13年1-9支出明细'!BN63/9*12</f>
        <v>3193.7333333333336</v>
      </c>
      <c r="DJ68" s="13">
        <f ca="1">Sheet2!EX62+Sheet2!BF62</f>
        <v>0</v>
      </c>
      <c r="DK68" s="43">
        <f t="shared" si="59"/>
        <v>2.4431756142248864E-3</v>
      </c>
      <c r="DL68" s="13">
        <f ca="1">'13年1-9支出明细'!BP63/9*12</f>
        <v>0</v>
      </c>
      <c r="DM68" s="43">
        <f t="shared" si="60"/>
        <v>0</v>
      </c>
      <c r="DN68" s="13">
        <f ca="1">'13年1-9支出明细'!BQ63/9*12</f>
        <v>0</v>
      </c>
      <c r="DO68" s="43">
        <f t="shared" si="61"/>
        <v>0</v>
      </c>
      <c r="DP68" s="13">
        <f ca="1">'13年1-9支出明细'!BR63/9*12</f>
        <v>0</v>
      </c>
      <c r="DQ68" s="13">
        <v>0</v>
      </c>
      <c r="DR68" s="43"/>
      <c r="DS68" s="13">
        <f ca="1">'13年1-9支出明细'!BT63/9*12</f>
        <v>0</v>
      </c>
      <c r="DT68" s="43">
        <f t="shared" si="63"/>
        <v>0</v>
      </c>
      <c r="DU68" s="12">
        <f ca="1">'13年1-9支出明细'!BU63/9*12</f>
        <v>160628.10666666666</v>
      </c>
      <c r="DV68" s="43">
        <f t="shared" si="64"/>
        <v>5.5517429581777734E-3</v>
      </c>
      <c r="DW68" s="12">
        <f ca="1">'13年1-9支出明细'!BV63/9*12</f>
        <v>0</v>
      </c>
      <c r="DX68" s="43">
        <f t="shared" si="65"/>
        <v>0</v>
      </c>
      <c r="DY68" s="12">
        <f ca="1">'13年1-9支出明细'!BW63/9*12</f>
        <v>0</v>
      </c>
      <c r="DZ68" s="43">
        <f t="shared" si="66"/>
        <v>0</v>
      </c>
      <c r="EA68" s="12">
        <f ca="1">'13年1-9支出明细'!BX63/9*12</f>
        <v>0</v>
      </c>
      <c r="EB68" s="43">
        <f t="shared" si="67"/>
        <v>0</v>
      </c>
      <c r="EC68" s="27">
        <f>EE68+EG68+EI68+EK68+EM68</f>
        <v>0</v>
      </c>
      <c r="ED68" s="43">
        <f t="shared" si="68"/>
        <v>0</v>
      </c>
      <c r="EE68" s="13">
        <f ca="1">'13年1-9支出明细'!BZ63/9*12</f>
        <v>0</v>
      </c>
      <c r="EF68" s="43">
        <f t="shared" si="69"/>
        <v>0</v>
      </c>
      <c r="EG68" s="13">
        <f ca="1">'13年1-9支出明细'!CA63/9*12</f>
        <v>0</v>
      </c>
      <c r="EH68" s="43">
        <f t="shared" si="70"/>
        <v>0</v>
      </c>
      <c r="EI68" s="13">
        <f ca="1">'13年1-9支出明细'!CB63/9*12</f>
        <v>0</v>
      </c>
      <c r="EJ68" s="40"/>
      <c r="EK68" s="13">
        <f ca="1">'13年1-9支出明细'!CC63/9*12</f>
        <v>0</v>
      </c>
      <c r="EL68" s="43">
        <f t="shared" si="71"/>
        <v>0</v>
      </c>
      <c r="EM68" s="13">
        <f ca="1">'13年1-9支出明细'!CD63/9*12</f>
        <v>0</v>
      </c>
      <c r="EN68" s="45">
        <f t="shared" si="72"/>
        <v>0</v>
      </c>
    </row>
    <row r="69" spans="1:144">
      <c r="A69" s="18">
        <v>205</v>
      </c>
      <c r="B69" s="3" t="s">
        <v>542</v>
      </c>
      <c r="C69" s="3" t="s">
        <v>358</v>
      </c>
      <c r="D69" s="12">
        <f t="shared" si="91"/>
        <v>5154012.4066666672</v>
      </c>
      <c r="E69" s="12">
        <f t="shared" si="92"/>
        <v>3402787.8666666672</v>
      </c>
      <c r="F69" s="13">
        <f>SUM(F70:F80)</f>
        <v>1154376</v>
      </c>
      <c r="G69" s="40">
        <f t="shared" si="77"/>
        <v>1.6901518322013299E-2</v>
      </c>
      <c r="H69" s="13">
        <f>SUM(H70:H80)</f>
        <v>798244</v>
      </c>
      <c r="I69" s="40">
        <f t="shared" si="12"/>
        <v>2.1501523043853093E-2</v>
      </c>
      <c r="J69" s="13">
        <f>SUM(J70:J80)</f>
        <v>519469.19999999995</v>
      </c>
      <c r="K69" s="40">
        <f t="shared" si="13"/>
        <v>1.6901518322013299E-2</v>
      </c>
      <c r="L69" s="13">
        <f ca="1">SUM(L70:L80)</f>
        <v>28533.333333333336</v>
      </c>
      <c r="M69" s="13">
        <f ca="1">SUM(M70:M80)</f>
        <v>659194</v>
      </c>
      <c r="N69" s="43">
        <f t="shared" si="14"/>
        <v>4.2740291812338165E-3</v>
      </c>
      <c r="O69" s="13">
        <f ca="1">SUM(O70:O80)</f>
        <v>166517.33333333331</v>
      </c>
      <c r="P69" s="43">
        <f t="shared" si="15"/>
        <v>7.7399382110017925E-3</v>
      </c>
      <c r="Q69" s="13">
        <f ca="1">SUM(Q70:Q80)</f>
        <v>0</v>
      </c>
      <c r="R69" s="43">
        <f t="shared" si="16"/>
        <v>0</v>
      </c>
      <c r="S69" s="13">
        <f ca="1">SUM(S70:S80)</f>
        <v>0</v>
      </c>
      <c r="T69" s="43">
        <f t="shared" si="17"/>
        <v>0</v>
      </c>
      <c r="U69" s="13">
        <f ca="1">SUM(U70:U80)</f>
        <v>0</v>
      </c>
      <c r="V69" s="43">
        <f t="shared" si="18"/>
        <v>0</v>
      </c>
      <c r="W69" s="13">
        <f ca="1">SUM(W70:W80)</f>
        <v>0</v>
      </c>
      <c r="X69" s="43">
        <f t="shared" si="19"/>
        <v>0</v>
      </c>
      <c r="Y69" s="13">
        <f ca="1">SUM(Y70:Y80)</f>
        <v>0</v>
      </c>
      <c r="Z69" s="43">
        <f t="shared" si="20"/>
        <v>0</v>
      </c>
      <c r="AA69" s="13">
        <f ca="1">SUM(AA70:AA80)</f>
        <v>0</v>
      </c>
      <c r="AB69" s="43">
        <f t="shared" si="21"/>
        <v>0</v>
      </c>
      <c r="AC69" s="13">
        <f ca="1">SUM(AC70:AC80)</f>
        <v>0</v>
      </c>
      <c r="AD69" s="43">
        <f t="shared" si="22"/>
        <v>0</v>
      </c>
      <c r="AE69" s="13">
        <f ca="1">SUM(AE70:AE80)</f>
        <v>735648.00000000012</v>
      </c>
      <c r="AF69" s="43">
        <f t="shared" si="23"/>
        <v>0.14821136511167712</v>
      </c>
      <c r="AG69" s="13">
        <f>SUM(AG70:AG80)</f>
        <v>128042.28666666667</v>
      </c>
      <c r="AH69" s="43">
        <f t="shared" si="24"/>
        <v>1.2265195286089556E-3</v>
      </c>
      <c r="AI69" s="13">
        <f ca="1">SUM(AI70:AI80)</f>
        <v>0</v>
      </c>
      <c r="AJ69" s="43">
        <f t="shared" si="25"/>
        <v>0</v>
      </c>
      <c r="AK69" s="13">
        <f ca="1">SUM(AK70:AK80)</f>
        <v>0</v>
      </c>
      <c r="AL69" s="43">
        <f t="shared" si="26"/>
        <v>0</v>
      </c>
      <c r="AM69" s="13">
        <f ca="1">SUM(AM70:AM80)</f>
        <v>0</v>
      </c>
      <c r="AN69" s="43">
        <f t="shared" si="27"/>
        <v>0</v>
      </c>
      <c r="AO69" s="13">
        <f ca="1">SUM(AO70:AO80)</f>
        <v>1631.6000000000001</v>
      </c>
      <c r="AP69" s="43">
        <f t="shared" si="28"/>
        <v>2.4003851444151306E-3</v>
      </c>
      <c r="AQ69" s="13">
        <f ca="1">SUM(AQ70:AQ80)</f>
        <v>35293.666666666664</v>
      </c>
      <c r="AR69" s="43">
        <f t="shared" si="29"/>
        <v>1.745904973050889E-2</v>
      </c>
      <c r="AS69" s="13">
        <f ca="1">SUM(AS70:AS80)</f>
        <v>33098.800000000003</v>
      </c>
      <c r="AT69" s="13">
        <f ca="1">SUM(AT70:AT80)</f>
        <v>58018.219999999994</v>
      </c>
      <c r="AU69" s="43">
        <f t="shared" si="30"/>
        <v>3.7425375460320079E-4</v>
      </c>
      <c r="AV69" s="13">
        <f ca="1">SUM(AV70:AV80)</f>
        <v>48057.626666666671</v>
      </c>
      <c r="AW69" s="43">
        <f t="shared" si="31"/>
        <v>1.0602408943915564E-2</v>
      </c>
      <c r="AX69" s="13">
        <f ca="1">SUM(AX70:AX80)</f>
        <v>21300.000000000004</v>
      </c>
      <c r="AY69" s="43">
        <f t="shared" si="32"/>
        <v>1.8989523643252629E-2</v>
      </c>
      <c r="AZ69" s="13">
        <f>SUM(AZ70:AZ80)</f>
        <v>9509.5066666666662</v>
      </c>
      <c r="BA69" s="43">
        <f t="shared" si="33"/>
        <v>3.5557311930220977E-5</v>
      </c>
      <c r="BB69" s="13">
        <f ca="1">SUM(BB70:BB80)</f>
        <v>9509.5066666666662</v>
      </c>
      <c r="BC69" s="43">
        <f t="shared" si="34"/>
        <v>4.1161304845018892E-5</v>
      </c>
      <c r="BD69" s="13">
        <f ca="1">SUM(BD70:BD80)</f>
        <v>0</v>
      </c>
      <c r="BE69" s="13">
        <f ca="1">SUM(BE70:BE80)</f>
        <v>0</v>
      </c>
      <c r="BF69" s="43">
        <f t="shared" si="35"/>
        <v>0</v>
      </c>
      <c r="BG69" s="13">
        <f>SUM(BG70:BG80)</f>
        <v>50119.6</v>
      </c>
      <c r="BH69" s="43">
        <f t="shared" si="36"/>
        <v>5.1643941095212318E-4</v>
      </c>
      <c r="BI69" s="13">
        <f ca="1">SUM(BI70:BI80)</f>
        <v>0</v>
      </c>
      <c r="BJ69" s="43">
        <f t="shared" si="37"/>
        <v>0</v>
      </c>
      <c r="BK69" s="13">
        <f ca="1">SUM(BK70:BK80)</f>
        <v>0</v>
      </c>
      <c r="BL69" s="43">
        <f t="shared" si="38"/>
        <v>0</v>
      </c>
      <c r="BM69" s="13">
        <f ca="1">SUM(BM70:BM80)</f>
        <v>0</v>
      </c>
      <c r="BN69" s="43">
        <f t="shared" si="39"/>
        <v>0</v>
      </c>
      <c r="BO69" s="13">
        <f ca="1">SUM(BO70:BO80)</f>
        <v>0</v>
      </c>
      <c r="BP69" s="43">
        <f t="shared" si="40"/>
        <v>0</v>
      </c>
      <c r="BQ69" s="13">
        <f ca="1">SUM(BQ70:BQ80)</f>
        <v>0</v>
      </c>
      <c r="BR69" s="43">
        <f t="shared" si="41"/>
        <v>0</v>
      </c>
      <c r="BS69" s="13">
        <f ca="1">SUM(BS70:BS80)</f>
        <v>0</v>
      </c>
      <c r="BT69" s="13">
        <f ca="1">SUM(BT70:BT80)</f>
        <v>0</v>
      </c>
      <c r="BU69" s="43">
        <f t="shared" si="42"/>
        <v>0</v>
      </c>
      <c r="BV69" s="13">
        <f ca="1">SUM(BV70:BV80)</f>
        <v>0</v>
      </c>
      <c r="BW69" s="43">
        <f t="shared" si="43"/>
        <v>0</v>
      </c>
      <c r="BX69" s="13">
        <f ca="1">SUM(BX70:BX80)</f>
        <v>0</v>
      </c>
      <c r="BY69" s="43">
        <f t="shared" si="44"/>
        <v>0</v>
      </c>
      <c r="BZ69" s="13">
        <f ca="1">SUM(BZ70:BZ80)</f>
        <v>0</v>
      </c>
      <c r="CA69" s="13">
        <f ca="1">SUM(CA70:CA80)</f>
        <v>0</v>
      </c>
      <c r="CB69" s="43">
        <f t="shared" si="45"/>
        <v>0</v>
      </c>
      <c r="CC69" s="13">
        <f t="shared" ref="CC69:CJ69" si="95">SUM(CC70:CC80)</f>
        <v>0</v>
      </c>
      <c r="CD69" s="13">
        <f t="shared" si="95"/>
        <v>0</v>
      </c>
      <c r="CE69" s="13">
        <f t="shared" si="95"/>
        <v>0</v>
      </c>
      <c r="CF69" s="13">
        <f t="shared" si="95"/>
        <v>0</v>
      </c>
      <c r="CG69" s="13">
        <f t="shared" si="95"/>
        <v>0</v>
      </c>
      <c r="CH69" s="13">
        <f t="shared" si="95"/>
        <v>0</v>
      </c>
      <c r="CI69" s="13">
        <f t="shared" si="95"/>
        <v>0</v>
      </c>
      <c r="CJ69" s="13">
        <f t="shared" si="95"/>
        <v>0</v>
      </c>
      <c r="CK69" s="43">
        <f t="shared" si="47"/>
        <v>0</v>
      </c>
      <c r="CL69" s="13">
        <f ca="1">SUM(CL70:CL80)</f>
        <v>38182.800000000003</v>
      </c>
      <c r="CM69" s="43">
        <f t="shared" si="48"/>
        <v>1.6878932087246515E-2</v>
      </c>
      <c r="CN69" s="13">
        <f ca="1">SUM(CN70:CN80)</f>
        <v>0</v>
      </c>
      <c r="CO69" s="43">
        <f t="shared" si="49"/>
        <v>0</v>
      </c>
      <c r="CP69" s="13">
        <f ca="1">SUM(CP70:CP80)</f>
        <v>0</v>
      </c>
      <c r="CQ69" s="43">
        <f t="shared" si="50"/>
        <v>0</v>
      </c>
      <c r="CR69" s="13">
        <f ca="1">SUM(CR70:CR80)</f>
        <v>0</v>
      </c>
      <c r="CS69" s="13">
        <f ca="1">SUM(CS70:CS80)</f>
        <v>0</v>
      </c>
      <c r="CT69" s="43">
        <f t="shared" si="51"/>
        <v>0</v>
      </c>
      <c r="CU69" s="13">
        <f ca="1">SUM(CU70:CU80)</f>
        <v>0</v>
      </c>
      <c r="CV69" s="43">
        <f t="shared" si="52"/>
        <v>0</v>
      </c>
      <c r="CW69" s="13">
        <f ca="1">SUM(CW70:CW80)</f>
        <v>0</v>
      </c>
      <c r="CX69" s="43">
        <f t="shared" si="53"/>
        <v>0</v>
      </c>
      <c r="CY69" s="13">
        <f ca="1">SUM(CY70:CY80)</f>
        <v>9013.3333333333321</v>
      </c>
      <c r="CZ69" s="43">
        <f t="shared" si="54"/>
        <v>7.5191189728171619E-3</v>
      </c>
      <c r="DA69" s="13">
        <f ca="1">SUM(DA70:DA80)</f>
        <v>0</v>
      </c>
      <c r="DB69" s="43">
        <f t="shared" si="55"/>
        <v>0</v>
      </c>
      <c r="DC69" s="13">
        <f ca="1">SUM(DC70:DC80)</f>
        <v>0</v>
      </c>
      <c r="DD69" s="43">
        <f t="shared" si="56"/>
        <v>0</v>
      </c>
      <c r="DE69" s="13">
        <f ca="1">SUM(DE70:DE80)</f>
        <v>0</v>
      </c>
      <c r="DF69" s="43">
        <f t="shared" si="57"/>
        <v>0</v>
      </c>
      <c r="DG69" s="13">
        <f ca="1">SUM(DG70:DG80)</f>
        <v>0</v>
      </c>
      <c r="DH69" s="43">
        <f t="shared" si="58"/>
        <v>0</v>
      </c>
      <c r="DI69" s="13">
        <f ca="1">SUM(DI70:DI80)</f>
        <v>2923.4666666666667</v>
      </c>
      <c r="DJ69" s="13">
        <f ca="1">SUM(DJ70:DJ80)</f>
        <v>0</v>
      </c>
      <c r="DK69" s="43">
        <f t="shared" si="59"/>
        <v>2.2364241855924042E-3</v>
      </c>
      <c r="DL69" s="13">
        <f ca="1">SUM(DL70:DL80)</f>
        <v>0</v>
      </c>
      <c r="DM69" s="43">
        <f t="shared" si="60"/>
        <v>0</v>
      </c>
      <c r="DN69" s="13">
        <f ca="1">SUM(DN70:DN80)</f>
        <v>0</v>
      </c>
      <c r="DO69" s="43">
        <f t="shared" si="61"/>
        <v>0</v>
      </c>
      <c r="DP69" s="13">
        <f ca="1">SUM(DP70:DP80)</f>
        <v>0</v>
      </c>
      <c r="DQ69" s="13">
        <f ca="1">SUM(DQ70:DQ80)</f>
        <v>0</v>
      </c>
      <c r="DR69" s="43"/>
      <c r="DS69" s="13">
        <f ca="1">SUM(DS70:DS80)</f>
        <v>0</v>
      </c>
      <c r="DT69" s="43">
        <f t="shared" si="63"/>
        <v>0</v>
      </c>
      <c r="DU69" s="13">
        <f ca="1">SUM(DU70:DU80)</f>
        <v>1555935.1466666665</v>
      </c>
      <c r="DV69" s="43">
        <f t="shared" si="64"/>
        <v>5.3777338058362018E-2</v>
      </c>
      <c r="DW69" s="13">
        <f ca="1">SUM(DW70:DW80)</f>
        <v>0</v>
      </c>
      <c r="DX69" s="43">
        <f t="shared" si="65"/>
        <v>0</v>
      </c>
      <c r="DY69" s="13">
        <f ca="1">SUM(DY70:DY80)</f>
        <v>0</v>
      </c>
      <c r="DZ69" s="43">
        <f t="shared" si="66"/>
        <v>0</v>
      </c>
      <c r="EA69" s="13">
        <f ca="1">SUM(EA70:EA80)</f>
        <v>0</v>
      </c>
      <c r="EB69" s="43">
        <f t="shared" si="67"/>
        <v>0</v>
      </c>
      <c r="EC69" s="13">
        <f>SUM(EC70:EC80)</f>
        <v>7618</v>
      </c>
      <c r="ED69" s="43">
        <f t="shared" si="68"/>
        <v>4.6338361115127995E-3</v>
      </c>
      <c r="EE69" s="13">
        <f ca="1">SUM(EE70:EE80)</f>
        <v>0</v>
      </c>
      <c r="EF69" s="43">
        <f t="shared" si="69"/>
        <v>0</v>
      </c>
      <c r="EG69" s="13">
        <f ca="1">SUM(EG70:EG80)</f>
        <v>0</v>
      </c>
      <c r="EH69" s="43">
        <f t="shared" si="70"/>
        <v>0</v>
      </c>
      <c r="EI69" s="13">
        <f ca="1">SUM(EI70:EI80)</f>
        <v>0</v>
      </c>
      <c r="EJ69" s="40"/>
      <c r="EK69" s="13">
        <f ca="1">SUM(EK70:EK80)</f>
        <v>0</v>
      </c>
      <c r="EL69" s="43">
        <f t="shared" si="71"/>
        <v>0</v>
      </c>
      <c r="EM69" s="13">
        <f ca="1">SUM(EM70:EM80)</f>
        <v>7618</v>
      </c>
      <c r="EN69" s="45">
        <f t="shared" si="72"/>
        <v>3.6814735121089778E-2</v>
      </c>
    </row>
    <row r="70" spans="1:144" hidden="1">
      <c r="A70" s="18">
        <v>20501</v>
      </c>
      <c r="B70" s="3" t="s">
        <v>543</v>
      </c>
      <c r="C70" s="3" t="s">
        <v>359</v>
      </c>
      <c r="D70" s="12">
        <f t="shared" si="91"/>
        <v>0</v>
      </c>
      <c r="E70" s="12">
        <f t="shared" si="92"/>
        <v>0</v>
      </c>
      <c r="F70" s="13">
        <v>0</v>
      </c>
      <c r="G70" s="40">
        <f t="shared" si="77"/>
        <v>0</v>
      </c>
      <c r="H70" s="13">
        <v>0</v>
      </c>
      <c r="I70" s="40">
        <f t="shared" si="12"/>
        <v>0</v>
      </c>
      <c r="J70" s="13">
        <v>0</v>
      </c>
      <c r="K70" s="40">
        <f t="shared" si="13"/>
        <v>0</v>
      </c>
      <c r="L70" s="13">
        <f ca="1">'13年1-9支出明细'!I65/9*12</f>
        <v>0</v>
      </c>
      <c r="M70" s="13">
        <v>0</v>
      </c>
      <c r="N70" s="43">
        <f t="shared" si="14"/>
        <v>0</v>
      </c>
      <c r="O70" s="13">
        <f ca="1">'13年1-9支出明细'!K65/9*12</f>
        <v>0</v>
      </c>
      <c r="P70" s="43">
        <f t="shared" si="15"/>
        <v>0</v>
      </c>
      <c r="Q70" s="13">
        <f ca="1">'13年1-9支出明细'!L65/9*12</f>
        <v>0</v>
      </c>
      <c r="R70" s="43">
        <f t="shared" si="16"/>
        <v>0</v>
      </c>
      <c r="S70" s="13">
        <f ca="1">'13年1-9支出明细'!M65/9*12</f>
        <v>0</v>
      </c>
      <c r="T70" s="43">
        <f t="shared" si="17"/>
        <v>0</v>
      </c>
      <c r="U70" s="13">
        <f ca="1">'13年1-9支出明细'!N65/9*12</f>
        <v>0</v>
      </c>
      <c r="V70" s="43">
        <f t="shared" si="18"/>
        <v>0</v>
      </c>
      <c r="W70" s="13">
        <f ca="1">'13年1-9支出明细'!O65/9*12</f>
        <v>0</v>
      </c>
      <c r="X70" s="43">
        <f t="shared" si="19"/>
        <v>0</v>
      </c>
      <c r="Y70" s="13">
        <f ca="1">'13年1-9支出明细'!P65/9*12</f>
        <v>0</v>
      </c>
      <c r="Z70" s="43">
        <f t="shared" si="20"/>
        <v>0</v>
      </c>
      <c r="AA70" s="13">
        <f ca="1">'13年1-9支出明细'!Q65/9*12</f>
        <v>0</v>
      </c>
      <c r="AB70" s="43">
        <f t="shared" si="21"/>
        <v>0</v>
      </c>
      <c r="AC70" s="13">
        <f ca="1">'13年1-9支出明细'!R65/9*12</f>
        <v>0</v>
      </c>
      <c r="AD70" s="43">
        <f t="shared" si="22"/>
        <v>0</v>
      </c>
      <c r="AE70" s="13">
        <f ca="1">'13年1-9支出明细'!S65/9*12</f>
        <v>0</v>
      </c>
      <c r="AF70" s="43">
        <f t="shared" si="23"/>
        <v>0</v>
      </c>
      <c r="AG70" s="12">
        <f>AI70+AK70+AM70+AO70+AQ70+AS70+AT70</f>
        <v>0</v>
      </c>
      <c r="AH70" s="43">
        <f t="shared" si="24"/>
        <v>0</v>
      </c>
      <c r="AI70" s="13">
        <f ca="1">'13年1-9支出明细'!U65/9*12</f>
        <v>0</v>
      </c>
      <c r="AJ70" s="43">
        <f t="shared" si="25"/>
        <v>0</v>
      </c>
      <c r="AK70" s="13">
        <f ca="1">'13年1-9支出明细'!V65/9*12</f>
        <v>0</v>
      </c>
      <c r="AL70" s="43">
        <f t="shared" si="26"/>
        <v>0</v>
      </c>
      <c r="AM70" s="13">
        <f ca="1">'13年1-9支出明细'!W65/9*12</f>
        <v>0</v>
      </c>
      <c r="AN70" s="43">
        <f t="shared" si="27"/>
        <v>0</v>
      </c>
      <c r="AO70" s="13">
        <f ca="1">'13年1-9支出明细'!X65/9*12</f>
        <v>0</v>
      </c>
      <c r="AP70" s="43">
        <f t="shared" si="28"/>
        <v>0</v>
      </c>
      <c r="AQ70" s="13">
        <f ca="1">'13年1-9支出明细'!Y65/9*12</f>
        <v>0</v>
      </c>
      <c r="AR70" s="43">
        <f t="shared" si="29"/>
        <v>0</v>
      </c>
      <c r="AS70" s="13">
        <f ca="1">'13年1-9支出明细'!Z65/9*12</f>
        <v>0</v>
      </c>
      <c r="AT70" s="13">
        <f ca="1">Sheet2!EP64+Sheet2!V64</f>
        <v>0</v>
      </c>
      <c r="AU70" s="43">
        <f t="shared" si="30"/>
        <v>0</v>
      </c>
      <c r="AV70" s="13">
        <f ca="1">'13年1-9支出明细'!AB65/9*12</f>
        <v>0</v>
      </c>
      <c r="AW70" s="43">
        <f t="shared" si="31"/>
        <v>0</v>
      </c>
      <c r="AX70" s="13">
        <f ca="1">'13年1-9支出明细'!AC65/9*12</f>
        <v>0</v>
      </c>
      <c r="AY70" s="43">
        <f t="shared" si="32"/>
        <v>0</v>
      </c>
      <c r="AZ70" s="12">
        <f t="shared" si="79"/>
        <v>0</v>
      </c>
      <c r="BA70" s="43">
        <f t="shared" si="33"/>
        <v>0</v>
      </c>
      <c r="BB70" s="13">
        <f ca="1">'13年1-9支出明细'!AE65/9*12</f>
        <v>0</v>
      </c>
      <c r="BC70" s="43">
        <f t="shared" si="34"/>
        <v>0</v>
      </c>
      <c r="BD70" s="13">
        <f ca="1">'13年1-9支出明细'!AF65/9*12</f>
        <v>0</v>
      </c>
      <c r="BE70" s="13">
        <f ca="1">Sheet2!BP64+Sheet2!ET64</f>
        <v>0</v>
      </c>
      <c r="BF70" s="43">
        <f t="shared" si="35"/>
        <v>0</v>
      </c>
      <c r="BG70" s="12">
        <f t="shared" si="78"/>
        <v>0</v>
      </c>
      <c r="BH70" s="43">
        <f t="shared" si="36"/>
        <v>0</v>
      </c>
      <c r="BI70" s="13">
        <f ca="1">'13年1-9支出明细'!AI65/9*12</f>
        <v>0</v>
      </c>
      <c r="BJ70" s="43">
        <f t="shared" si="37"/>
        <v>0</v>
      </c>
      <c r="BK70" s="13">
        <f ca="1">'13年1-9支出明细'!AJ65/9*12</f>
        <v>0</v>
      </c>
      <c r="BL70" s="43">
        <f t="shared" si="38"/>
        <v>0</v>
      </c>
      <c r="BM70" s="13">
        <f ca="1">'13年1-9支出明细'!AK65/9*12</f>
        <v>0</v>
      </c>
      <c r="BN70" s="43">
        <f t="shared" si="39"/>
        <v>0</v>
      </c>
      <c r="BO70" s="13">
        <f ca="1">'13年1-9支出明细'!AL65/9*12</f>
        <v>0</v>
      </c>
      <c r="BP70" s="43">
        <f t="shared" si="40"/>
        <v>0</v>
      </c>
      <c r="BQ70" s="13">
        <f ca="1">'13年1-9支出明细'!AM65/9*12</f>
        <v>0</v>
      </c>
      <c r="BR70" s="43">
        <f t="shared" si="41"/>
        <v>0</v>
      </c>
      <c r="BS70" s="13">
        <f ca="1">'13年1-9支出明细'!AN65/9*12</f>
        <v>0</v>
      </c>
      <c r="BT70" s="13">
        <f ca="1">Sheet2!DG64+Sheet2!AD64</f>
        <v>0</v>
      </c>
      <c r="BU70" s="43">
        <f t="shared" si="42"/>
        <v>0</v>
      </c>
      <c r="BV70" s="13">
        <f ca="1">'13年1-9支出明细'!AP65/9*12</f>
        <v>0</v>
      </c>
      <c r="BW70" s="43">
        <f t="shared" si="43"/>
        <v>0</v>
      </c>
      <c r="BX70" s="13">
        <f ca="1">'13年1-9支出明细'!AQ65/9*12</f>
        <v>0</v>
      </c>
      <c r="BY70" s="43">
        <f t="shared" si="44"/>
        <v>0</v>
      </c>
      <c r="BZ70" s="13">
        <f ca="1">'13年1-9支出明细'!AR65/9*12</f>
        <v>0</v>
      </c>
      <c r="CA70" s="13">
        <f ca="1">Sheet2!DK64+Sheet2!AH64</f>
        <v>0</v>
      </c>
      <c r="CB70" s="43">
        <f t="shared" si="45"/>
        <v>0</v>
      </c>
      <c r="CC70" s="13">
        <f ca="1">'13年1-9支出明细'!AT65/9*12</f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43">
        <f t="shared" si="47"/>
        <v>0</v>
      </c>
      <c r="CL70" s="13">
        <f ca="1">'13年1-9支出明细'!BB65/9*12</f>
        <v>0</v>
      </c>
      <c r="CM70" s="43">
        <f t="shared" si="48"/>
        <v>0</v>
      </c>
      <c r="CN70" s="13">
        <f ca="1">'13年1-9支出明细'!BC65/9*12</f>
        <v>0</v>
      </c>
      <c r="CO70" s="43">
        <f t="shared" si="49"/>
        <v>0</v>
      </c>
      <c r="CP70" s="13">
        <f ca="1">'13年1-9支出明细'!BD65/9*12</f>
        <v>0</v>
      </c>
      <c r="CQ70" s="43">
        <f t="shared" si="50"/>
        <v>0</v>
      </c>
      <c r="CR70" s="13">
        <f ca="1">'13年1-9支出明细'!BE65/9*12</f>
        <v>0</v>
      </c>
      <c r="CS70" s="13">
        <v>0</v>
      </c>
      <c r="CT70" s="43">
        <f t="shared" si="51"/>
        <v>0</v>
      </c>
      <c r="CU70" s="13">
        <f ca="1">'13年1-9支出明细'!BG65/9*12</f>
        <v>0</v>
      </c>
      <c r="CV70" s="43">
        <f t="shared" si="52"/>
        <v>0</v>
      </c>
      <c r="CW70" s="13">
        <f ca="1">'13年1-9支出明细'!BH65/9*12</f>
        <v>0</v>
      </c>
      <c r="CX70" s="43">
        <f t="shared" si="53"/>
        <v>0</v>
      </c>
      <c r="CY70" s="13">
        <f ca="1">'13年1-9支出明细'!BI65/9*12</f>
        <v>0</v>
      </c>
      <c r="CZ70" s="43">
        <f t="shared" si="54"/>
        <v>0</v>
      </c>
      <c r="DA70" s="13">
        <f ca="1">'13年1-9支出明细'!BJ65/9*12</f>
        <v>0</v>
      </c>
      <c r="DB70" s="43">
        <f t="shared" si="55"/>
        <v>0</v>
      </c>
      <c r="DC70" s="13">
        <f ca="1">'13年1-9支出明细'!BK65/9*12</f>
        <v>0</v>
      </c>
      <c r="DD70" s="43">
        <f t="shared" si="56"/>
        <v>0</v>
      </c>
      <c r="DE70" s="13">
        <f ca="1">'13年1-9支出明细'!BL65/9*12</f>
        <v>0</v>
      </c>
      <c r="DF70" s="43">
        <f t="shared" si="57"/>
        <v>0</v>
      </c>
      <c r="DG70" s="13">
        <f ca="1">'13年1-9支出明细'!BM65/9*12</f>
        <v>0</v>
      </c>
      <c r="DH70" s="43">
        <f t="shared" si="58"/>
        <v>0</v>
      </c>
      <c r="DI70" s="13">
        <f ca="1">'13年1-9支出明细'!BN65/9*12</f>
        <v>0</v>
      </c>
      <c r="DJ70" s="13">
        <f ca="1">Sheet2!EX64+Sheet2!BF64</f>
        <v>0</v>
      </c>
      <c r="DK70" s="43">
        <f t="shared" si="59"/>
        <v>0</v>
      </c>
      <c r="DL70" s="13">
        <f ca="1">'13年1-9支出明细'!BP65/9*12</f>
        <v>0</v>
      </c>
      <c r="DM70" s="43">
        <f t="shared" si="60"/>
        <v>0</v>
      </c>
      <c r="DN70" s="13">
        <f ca="1">'13年1-9支出明细'!BQ65/9*12</f>
        <v>0</v>
      </c>
      <c r="DO70" s="43">
        <f t="shared" si="61"/>
        <v>0</v>
      </c>
      <c r="DP70" s="13">
        <f ca="1">'13年1-9支出明细'!BR65/9*12</f>
        <v>0</v>
      </c>
      <c r="DQ70" s="13">
        <v>0</v>
      </c>
      <c r="DR70" s="43"/>
      <c r="DS70" s="13">
        <f ca="1">'13年1-9支出明细'!BT65/9*12</f>
        <v>0</v>
      </c>
      <c r="DT70" s="43">
        <f t="shared" si="63"/>
        <v>0</v>
      </c>
      <c r="DU70" s="12">
        <f ca="1">'13年1-9支出明细'!BU65/9*12</f>
        <v>0</v>
      </c>
      <c r="DV70" s="43">
        <f t="shared" si="64"/>
        <v>0</v>
      </c>
      <c r="DW70" s="12">
        <f ca="1">'13年1-9支出明细'!BV65/9*12</f>
        <v>0</v>
      </c>
      <c r="DX70" s="43">
        <f t="shared" si="65"/>
        <v>0</v>
      </c>
      <c r="DY70" s="12">
        <f ca="1">'13年1-9支出明细'!BW65/9*12</f>
        <v>0</v>
      </c>
      <c r="DZ70" s="43">
        <f t="shared" si="66"/>
        <v>0</v>
      </c>
      <c r="EA70" s="12">
        <f ca="1">'13年1-9支出明细'!BX65/9*12</f>
        <v>0</v>
      </c>
      <c r="EB70" s="43">
        <f t="shared" si="67"/>
        <v>0</v>
      </c>
      <c r="EC70" s="27">
        <f t="shared" ref="EC70:EC96" si="96">EE70+EG70+EI70+EK70+EM70</f>
        <v>0</v>
      </c>
      <c r="ED70" s="43">
        <f t="shared" si="68"/>
        <v>0</v>
      </c>
      <c r="EE70" s="13">
        <f ca="1">'13年1-9支出明细'!BZ65/9*12</f>
        <v>0</v>
      </c>
      <c r="EF70" s="43">
        <f t="shared" si="69"/>
        <v>0</v>
      </c>
      <c r="EG70" s="13">
        <f ca="1">'13年1-9支出明细'!CA65/9*12</f>
        <v>0</v>
      </c>
      <c r="EH70" s="43">
        <f t="shared" si="70"/>
        <v>0</v>
      </c>
      <c r="EI70" s="13">
        <f ca="1">'13年1-9支出明细'!CB65/9*12</f>
        <v>0</v>
      </c>
      <c r="EJ70" s="40"/>
      <c r="EK70" s="13">
        <f ca="1">'13年1-9支出明细'!CC65/9*12</f>
        <v>0</v>
      </c>
      <c r="EL70" s="43">
        <f t="shared" si="71"/>
        <v>0</v>
      </c>
      <c r="EM70" s="13">
        <f ca="1">'13年1-9支出明细'!CD65/9*12</f>
        <v>0</v>
      </c>
      <c r="EN70" s="45">
        <f t="shared" si="72"/>
        <v>0</v>
      </c>
    </row>
    <row r="71" spans="1:144">
      <c r="A71" s="18">
        <v>20502</v>
      </c>
      <c r="B71" s="3" t="s">
        <v>544</v>
      </c>
      <c r="C71" s="3" t="s">
        <v>360</v>
      </c>
      <c r="D71" s="12">
        <f t="shared" si="91"/>
        <v>74799.58666666667</v>
      </c>
      <c r="E71" s="12">
        <f t="shared" si="92"/>
        <v>12952</v>
      </c>
      <c r="F71" s="13">
        <v>0</v>
      </c>
      <c r="G71" s="40">
        <f t="shared" si="77"/>
        <v>0</v>
      </c>
      <c r="H71" s="13">
        <v>12952</v>
      </c>
      <c r="I71" s="40">
        <f t="shared" si="12"/>
        <v>3.4887543967005737E-4</v>
      </c>
      <c r="J71" s="13">
        <v>0</v>
      </c>
      <c r="K71" s="40">
        <f t="shared" si="13"/>
        <v>0</v>
      </c>
      <c r="L71" s="13">
        <f ca="1">'13年1-9支出明细'!I66/9*12</f>
        <v>0</v>
      </c>
      <c r="M71" s="13">
        <v>0</v>
      </c>
      <c r="N71" s="43">
        <f t="shared" si="14"/>
        <v>0</v>
      </c>
      <c r="O71" s="13">
        <f ca="1">'13年1-9支出明细'!K66/9*12</f>
        <v>0</v>
      </c>
      <c r="P71" s="43">
        <f t="shared" si="15"/>
        <v>1.1232882913894709E-4</v>
      </c>
      <c r="Q71" s="13">
        <f ca="1">'13年1-9支出明细'!L66/9*12</f>
        <v>0</v>
      </c>
      <c r="R71" s="43">
        <f t="shared" si="16"/>
        <v>0</v>
      </c>
      <c r="S71" s="13">
        <f ca="1">'13年1-9支出明细'!M66/9*12</f>
        <v>0</v>
      </c>
      <c r="T71" s="43">
        <f t="shared" si="17"/>
        <v>0</v>
      </c>
      <c r="U71" s="13">
        <f ca="1">'13年1-9支出明细'!N66/9*12</f>
        <v>0</v>
      </c>
      <c r="V71" s="43">
        <f t="shared" si="18"/>
        <v>0</v>
      </c>
      <c r="W71" s="13">
        <f ca="1">'13年1-9支出明细'!O66/9*12</f>
        <v>0</v>
      </c>
      <c r="X71" s="43">
        <f t="shared" si="19"/>
        <v>0</v>
      </c>
      <c r="Y71" s="13">
        <f ca="1">'13年1-9支出明细'!P66/9*12</f>
        <v>0</v>
      </c>
      <c r="Z71" s="43">
        <f t="shared" si="20"/>
        <v>0</v>
      </c>
      <c r="AA71" s="13">
        <f ca="1">'13年1-9支出明细'!Q66/9*12</f>
        <v>0</v>
      </c>
      <c r="AB71" s="43">
        <f t="shared" si="21"/>
        <v>0</v>
      </c>
      <c r="AC71" s="13">
        <f ca="1">'13年1-9支出明细'!R66/9*12</f>
        <v>0</v>
      </c>
      <c r="AD71" s="43">
        <f t="shared" si="22"/>
        <v>0</v>
      </c>
      <c r="AE71" s="13">
        <f ca="1">'13年1-9支出明细'!S66/9*12</f>
        <v>0</v>
      </c>
      <c r="AF71" s="43">
        <f t="shared" si="23"/>
        <v>0</v>
      </c>
      <c r="AG71" s="12">
        <f>AI71+AK71+AM71+AO71+AQ71+AS71+AT71</f>
        <v>7195.8666666666668</v>
      </c>
      <c r="AH71" s="43">
        <f t="shared" si="24"/>
        <v>6.8929345310032972E-5</v>
      </c>
      <c r="AI71" s="13">
        <f ca="1">'13年1-9支出明细'!U66/9*12</f>
        <v>0</v>
      </c>
      <c r="AJ71" s="43">
        <f t="shared" si="25"/>
        <v>0</v>
      </c>
      <c r="AK71" s="13">
        <f ca="1">'13年1-9支出明细'!V66/9*12</f>
        <v>0</v>
      </c>
      <c r="AL71" s="43">
        <f t="shared" si="26"/>
        <v>0</v>
      </c>
      <c r="AM71" s="13">
        <f ca="1">'13年1-9支出明细'!W66/9*12</f>
        <v>0</v>
      </c>
      <c r="AN71" s="43">
        <f t="shared" si="27"/>
        <v>0</v>
      </c>
      <c r="AO71" s="13">
        <f ca="1">'13年1-9支出明细'!X66/9*12</f>
        <v>453.33333333333337</v>
      </c>
      <c r="AP71" s="43">
        <f t="shared" si="28"/>
        <v>6.669371162058874E-4</v>
      </c>
      <c r="AQ71" s="13">
        <f ca="1">'13年1-9支出明细'!Y66/9*12</f>
        <v>0</v>
      </c>
      <c r="AR71" s="43">
        <f t="shared" si="29"/>
        <v>0</v>
      </c>
      <c r="AS71" s="13">
        <f ca="1">'13年1-9支出明细'!Z66/9*12</f>
        <v>676.5333333333333</v>
      </c>
      <c r="AT71" s="13">
        <f ca="1">Sheet2!EP65+Sheet2!V65</f>
        <v>6066</v>
      </c>
      <c r="AU71" s="43">
        <f t="shared" si="30"/>
        <v>7.6496773331425536E-6</v>
      </c>
      <c r="AV71" s="13">
        <f ca="1">'13年1-9支出明细'!AB66/9*12</f>
        <v>88</v>
      </c>
      <c r="AW71" s="43">
        <f t="shared" si="31"/>
        <v>1.9414441614773241E-5</v>
      </c>
      <c r="AX71" s="13">
        <f ca="1">'13年1-9支出明细'!AC66/9*12</f>
        <v>0</v>
      </c>
      <c r="AY71" s="43">
        <f t="shared" si="32"/>
        <v>0</v>
      </c>
      <c r="AZ71" s="12">
        <f t="shared" si="79"/>
        <v>0</v>
      </c>
      <c r="BA71" s="43">
        <f t="shared" si="33"/>
        <v>0</v>
      </c>
      <c r="BB71" s="13">
        <f ca="1">'13年1-9支出明细'!AE66/9*12</f>
        <v>0</v>
      </c>
      <c r="BC71" s="43">
        <f t="shared" si="34"/>
        <v>0</v>
      </c>
      <c r="BD71" s="13">
        <f ca="1">'13年1-9支出明细'!AF66/9*12</f>
        <v>0</v>
      </c>
      <c r="BE71" s="13">
        <f ca="1">Sheet2!BP65+Sheet2!ET65</f>
        <v>0</v>
      </c>
      <c r="BF71" s="43">
        <f t="shared" si="35"/>
        <v>0</v>
      </c>
      <c r="BG71" s="12">
        <f t="shared" si="78"/>
        <v>0</v>
      </c>
      <c r="BH71" s="43">
        <f t="shared" si="36"/>
        <v>0</v>
      </c>
      <c r="BI71" s="13">
        <f ca="1">'13年1-9支出明细'!AI66/9*12</f>
        <v>0</v>
      </c>
      <c r="BJ71" s="43">
        <f t="shared" si="37"/>
        <v>0</v>
      </c>
      <c r="BK71" s="13">
        <f ca="1">'13年1-9支出明细'!AJ66/9*12</f>
        <v>0</v>
      </c>
      <c r="BL71" s="43">
        <f t="shared" si="38"/>
        <v>0</v>
      </c>
      <c r="BM71" s="13">
        <f ca="1">'13年1-9支出明细'!AK66/9*12</f>
        <v>0</v>
      </c>
      <c r="BN71" s="43">
        <f t="shared" si="39"/>
        <v>0</v>
      </c>
      <c r="BO71" s="13">
        <f ca="1">'13年1-9支出明细'!AL66/9*12</f>
        <v>0</v>
      </c>
      <c r="BP71" s="43">
        <f t="shared" si="40"/>
        <v>0</v>
      </c>
      <c r="BQ71" s="13">
        <f ca="1">'13年1-9支出明细'!AM66/9*12</f>
        <v>0</v>
      </c>
      <c r="BR71" s="43">
        <f t="shared" si="41"/>
        <v>0</v>
      </c>
      <c r="BS71" s="13">
        <f ca="1">'13年1-9支出明细'!AN66/9*12</f>
        <v>0</v>
      </c>
      <c r="BT71" s="13">
        <f ca="1">Sheet2!DG65+Sheet2!AD65</f>
        <v>0</v>
      </c>
      <c r="BU71" s="43">
        <f t="shared" si="42"/>
        <v>0</v>
      </c>
      <c r="BV71" s="13">
        <f ca="1">'13年1-9支出明细'!AP66/9*12</f>
        <v>0</v>
      </c>
      <c r="BW71" s="43">
        <f t="shared" si="43"/>
        <v>0</v>
      </c>
      <c r="BX71" s="13">
        <f ca="1">'13年1-9支出明细'!AQ66/9*12</f>
        <v>0</v>
      </c>
      <c r="BY71" s="43">
        <f t="shared" si="44"/>
        <v>0</v>
      </c>
      <c r="BZ71" s="13">
        <f ca="1">'13年1-9支出明细'!AR66/9*12</f>
        <v>0</v>
      </c>
      <c r="CA71" s="13">
        <f ca="1">Sheet2!DK65+Sheet2!AH65</f>
        <v>0</v>
      </c>
      <c r="CB71" s="43">
        <f t="shared" si="45"/>
        <v>0</v>
      </c>
      <c r="CC71" s="13">
        <f ca="1">'13年1-9支出明细'!AT66/9*12</f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43">
        <f t="shared" si="47"/>
        <v>0</v>
      </c>
      <c r="CL71" s="13">
        <f ca="1">'13年1-9支出明细'!BB66/9*12</f>
        <v>0</v>
      </c>
      <c r="CM71" s="43">
        <f t="shared" si="48"/>
        <v>0</v>
      </c>
      <c r="CN71" s="13">
        <f ca="1">'13年1-9支出明细'!BC66/9*12</f>
        <v>0</v>
      </c>
      <c r="CO71" s="43">
        <f t="shared" si="49"/>
        <v>0</v>
      </c>
      <c r="CP71" s="13">
        <f ca="1">'13年1-9支出明细'!BD66/9*12</f>
        <v>0</v>
      </c>
      <c r="CQ71" s="43">
        <f t="shared" si="50"/>
        <v>0</v>
      </c>
      <c r="CR71" s="13">
        <f ca="1">'13年1-9支出明细'!BE66/9*12</f>
        <v>0</v>
      </c>
      <c r="CS71" s="13">
        <v>0</v>
      </c>
      <c r="CT71" s="43">
        <f t="shared" si="51"/>
        <v>0</v>
      </c>
      <c r="CU71" s="13">
        <f ca="1">'13年1-9支出明细'!BG66/9*12</f>
        <v>0</v>
      </c>
      <c r="CV71" s="43">
        <f t="shared" si="52"/>
        <v>0</v>
      </c>
      <c r="CW71" s="13">
        <f ca="1">'13年1-9支出明细'!BH66/9*12</f>
        <v>0</v>
      </c>
      <c r="CX71" s="43">
        <f t="shared" si="53"/>
        <v>0</v>
      </c>
      <c r="CY71" s="13">
        <f ca="1">'13年1-9支出明细'!BI66/9*12</f>
        <v>0</v>
      </c>
      <c r="CZ71" s="43">
        <f t="shared" si="54"/>
        <v>0</v>
      </c>
      <c r="DA71" s="13">
        <f ca="1">'13年1-9支出明细'!BJ66/9*12</f>
        <v>0</v>
      </c>
      <c r="DB71" s="43">
        <f t="shared" si="55"/>
        <v>0</v>
      </c>
      <c r="DC71" s="13">
        <f ca="1">'13年1-9支出明细'!BK66/9*12</f>
        <v>0</v>
      </c>
      <c r="DD71" s="43">
        <f t="shared" si="56"/>
        <v>0</v>
      </c>
      <c r="DE71" s="13">
        <f ca="1">'13年1-9支出明细'!BL66/9*12</f>
        <v>0</v>
      </c>
      <c r="DF71" s="43">
        <f t="shared" si="57"/>
        <v>0</v>
      </c>
      <c r="DG71" s="13">
        <f ca="1">'13年1-9支出明细'!BM66/9*12</f>
        <v>0</v>
      </c>
      <c r="DH71" s="43">
        <f t="shared" si="58"/>
        <v>0</v>
      </c>
      <c r="DI71" s="13">
        <f ca="1">'13年1-9支出明细'!BN66/9*12</f>
        <v>0</v>
      </c>
      <c r="DJ71" s="13">
        <f ca="1">Sheet2!EX65+Sheet2!BF65</f>
        <v>0</v>
      </c>
      <c r="DK71" s="43">
        <f t="shared" si="59"/>
        <v>0</v>
      </c>
      <c r="DL71" s="13">
        <f ca="1">'13年1-9支出明细'!BP66/9*12</f>
        <v>0</v>
      </c>
      <c r="DM71" s="43">
        <f t="shared" si="60"/>
        <v>0</v>
      </c>
      <c r="DN71" s="13">
        <f ca="1">'13年1-9支出明细'!BQ66/9*12</f>
        <v>0</v>
      </c>
      <c r="DO71" s="43">
        <f t="shared" si="61"/>
        <v>0</v>
      </c>
      <c r="DP71" s="13">
        <f ca="1">'13年1-9支出明细'!BR66/9*12</f>
        <v>0</v>
      </c>
      <c r="DQ71" s="13">
        <v>0</v>
      </c>
      <c r="DR71" s="43"/>
      <c r="DS71" s="13">
        <f ca="1">'13年1-9支出明细'!BT66/9*12</f>
        <v>0</v>
      </c>
      <c r="DT71" s="43">
        <f t="shared" si="63"/>
        <v>0</v>
      </c>
      <c r="DU71" s="12">
        <f ca="1">'13年1-9支出明细'!BU66/9*12</f>
        <v>54651.72</v>
      </c>
      <c r="DV71" s="43">
        <f t="shared" si="64"/>
        <v>1.8889116478969686E-3</v>
      </c>
      <c r="DW71" s="12">
        <f ca="1">'13年1-9支出明细'!BV66/9*12</f>
        <v>0</v>
      </c>
      <c r="DX71" s="43">
        <f t="shared" si="65"/>
        <v>0</v>
      </c>
      <c r="DY71" s="12">
        <f ca="1">'13年1-9支出明细'!BW66/9*12</f>
        <v>0</v>
      </c>
      <c r="DZ71" s="43">
        <f t="shared" si="66"/>
        <v>0</v>
      </c>
      <c r="EA71" s="12">
        <f ca="1">'13年1-9支出明细'!BX66/9*12</f>
        <v>0</v>
      </c>
      <c r="EB71" s="43">
        <f t="shared" si="67"/>
        <v>0</v>
      </c>
      <c r="EC71" s="27">
        <f t="shared" si="96"/>
        <v>0</v>
      </c>
      <c r="ED71" s="43">
        <f t="shared" si="68"/>
        <v>0</v>
      </c>
      <c r="EE71" s="13">
        <f ca="1">'13年1-9支出明细'!BZ66/9*12</f>
        <v>0</v>
      </c>
      <c r="EF71" s="43">
        <f t="shared" si="69"/>
        <v>0</v>
      </c>
      <c r="EG71" s="13">
        <f ca="1">'13年1-9支出明细'!CA66/9*12</f>
        <v>0</v>
      </c>
      <c r="EH71" s="43">
        <f t="shared" si="70"/>
        <v>0</v>
      </c>
      <c r="EI71" s="13">
        <f ca="1">'13年1-9支出明细'!CB66/9*12</f>
        <v>0</v>
      </c>
      <c r="EJ71" s="40"/>
      <c r="EK71" s="13">
        <f ca="1">'13年1-9支出明细'!CC66/9*12</f>
        <v>0</v>
      </c>
      <c r="EL71" s="43">
        <f t="shared" si="71"/>
        <v>0</v>
      </c>
      <c r="EM71" s="13">
        <f ca="1">'13年1-9支出明细'!CD66/9*12</f>
        <v>0</v>
      </c>
      <c r="EN71" s="45">
        <f t="shared" si="72"/>
        <v>0</v>
      </c>
    </row>
    <row r="72" spans="1:144">
      <c r="A72" s="18">
        <v>20503</v>
      </c>
      <c r="B72" s="3" t="s">
        <v>545</v>
      </c>
      <c r="C72" s="3" t="s">
        <v>361</v>
      </c>
      <c r="D72" s="12">
        <f t="shared" si="91"/>
        <v>161616.93333333335</v>
      </c>
      <c r="E72" s="12">
        <f t="shared" si="92"/>
        <v>154454.39999999999</v>
      </c>
      <c r="F72" s="13">
        <v>95232</v>
      </c>
      <c r="G72" s="40">
        <f t="shared" si="77"/>
        <v>1.3943164037037935E-3</v>
      </c>
      <c r="H72" s="13">
        <v>16368</v>
      </c>
      <c r="I72" s="40">
        <f t="shared" si="12"/>
        <v>4.4088891264048013E-4</v>
      </c>
      <c r="J72" s="13">
        <v>42854.400000000001</v>
      </c>
      <c r="K72" s="40">
        <f t="shared" si="13"/>
        <v>1.3943164037037937E-3</v>
      </c>
      <c r="L72" s="13">
        <f ca="1">'13年1-9支出明细'!I67/9*12</f>
        <v>0</v>
      </c>
      <c r="M72" s="13">
        <v>0</v>
      </c>
      <c r="N72" s="43">
        <f t="shared" si="14"/>
        <v>0</v>
      </c>
      <c r="O72" s="13">
        <f ca="1">'13年1-9支出明细'!K67/9*12</f>
        <v>0</v>
      </c>
      <c r="P72" s="43">
        <f t="shared" si="15"/>
        <v>2.4270509636988106E-4</v>
      </c>
      <c r="Q72" s="13">
        <f ca="1">'13年1-9支出明细'!L67/9*12</f>
        <v>0</v>
      </c>
      <c r="R72" s="43">
        <f t="shared" si="16"/>
        <v>0</v>
      </c>
      <c r="S72" s="13">
        <f ca="1">'13年1-9支出明细'!M67/9*12</f>
        <v>0</v>
      </c>
      <c r="T72" s="43">
        <f t="shared" si="17"/>
        <v>0</v>
      </c>
      <c r="U72" s="13">
        <f ca="1">'13年1-9支出明细'!N67/9*12</f>
        <v>0</v>
      </c>
      <c r="V72" s="43">
        <f t="shared" si="18"/>
        <v>0</v>
      </c>
      <c r="W72" s="13">
        <f ca="1">'13年1-9支出明细'!O67/9*12</f>
        <v>0</v>
      </c>
      <c r="X72" s="43">
        <f t="shared" si="19"/>
        <v>0</v>
      </c>
      <c r="Y72" s="13">
        <f ca="1">'13年1-9支出明细'!P67/9*12</f>
        <v>0</v>
      </c>
      <c r="Z72" s="43">
        <f t="shared" si="20"/>
        <v>0</v>
      </c>
      <c r="AA72" s="13">
        <f ca="1">'13年1-9支出明细'!Q67/9*12</f>
        <v>0</v>
      </c>
      <c r="AB72" s="43">
        <f t="shared" si="21"/>
        <v>0</v>
      </c>
      <c r="AC72" s="13">
        <f ca="1">'13年1-9支出明细'!R67/9*12</f>
        <v>0</v>
      </c>
      <c r="AD72" s="43">
        <f t="shared" si="22"/>
        <v>0</v>
      </c>
      <c r="AE72" s="13">
        <f ca="1">'13年1-9支出明细'!S67/9*12</f>
        <v>0</v>
      </c>
      <c r="AF72" s="43">
        <f t="shared" si="23"/>
        <v>0</v>
      </c>
      <c r="AG72" s="12">
        <f>AI72+AK72+AM72+AO72+AQ72+AS72+AT72</f>
        <v>1633.3466666666666</v>
      </c>
      <c r="AH72" s="43">
        <f t="shared" si="24"/>
        <v>1.5645859159562616E-5</v>
      </c>
      <c r="AI72" s="13">
        <f ca="1">'13年1-9支出明细'!U67/9*12</f>
        <v>0</v>
      </c>
      <c r="AJ72" s="43">
        <f t="shared" si="25"/>
        <v>0</v>
      </c>
      <c r="AK72" s="13">
        <f ca="1">'13年1-9支出明细'!V67/9*12</f>
        <v>0</v>
      </c>
      <c r="AL72" s="43">
        <f t="shared" si="26"/>
        <v>0</v>
      </c>
      <c r="AM72" s="13">
        <f ca="1">'13年1-9支出明细'!W67/9*12</f>
        <v>0</v>
      </c>
      <c r="AN72" s="43">
        <f t="shared" si="27"/>
        <v>0</v>
      </c>
      <c r="AO72" s="13">
        <f ca="1">'13年1-9支出明细'!X67/9*12</f>
        <v>63.466666666666669</v>
      </c>
      <c r="AP72" s="43">
        <f t="shared" si="28"/>
        <v>9.3371196268824229E-5</v>
      </c>
      <c r="AQ72" s="13">
        <f ca="1">'13年1-9支出明细'!Y67/9*12</f>
        <v>0</v>
      </c>
      <c r="AR72" s="43">
        <f t="shared" si="29"/>
        <v>0</v>
      </c>
      <c r="AS72" s="13">
        <f ca="1">'13年1-9支出明细'!Z67/9*12</f>
        <v>234.8</v>
      </c>
      <c r="AT72" s="13">
        <f ca="1">Sheet2!EP66+Sheet2!V66</f>
        <v>1335.08</v>
      </c>
      <c r="AU72" s="43">
        <f t="shared" si="30"/>
        <v>2.6549234890942131E-6</v>
      </c>
      <c r="AV72" s="13">
        <f ca="1">'13年1-9支出明细'!AB67/9*12</f>
        <v>1080.1066666666666</v>
      </c>
      <c r="AW72" s="43">
        <f t="shared" si="31"/>
        <v>2.382916797469016E-4</v>
      </c>
      <c r="AX72" s="13">
        <f ca="1">'13年1-9支出明细'!AC67/9*12</f>
        <v>700</v>
      </c>
      <c r="AY72" s="43">
        <f t="shared" si="32"/>
        <v>6.2406885212567317E-4</v>
      </c>
      <c r="AZ72" s="12">
        <f t="shared" si="79"/>
        <v>441.59999999999997</v>
      </c>
      <c r="BA72" s="43">
        <f t="shared" si="33"/>
        <v>1.6512012135630152E-6</v>
      </c>
      <c r="BB72" s="13">
        <f ca="1">'13年1-9支出明细'!AE67/9*12</f>
        <v>441.59999999999997</v>
      </c>
      <c r="BC72" s="43">
        <f t="shared" si="34"/>
        <v>1.9114379806131207E-6</v>
      </c>
      <c r="BD72" s="13">
        <f ca="1">'13年1-9支出明细'!AF67/9*12</f>
        <v>0</v>
      </c>
      <c r="BE72" s="13">
        <f ca="1">Sheet2!BP66+Sheet2!ET66</f>
        <v>0</v>
      </c>
      <c r="BF72" s="43">
        <f t="shared" si="35"/>
        <v>0</v>
      </c>
      <c r="BG72" s="12">
        <f t="shared" si="78"/>
        <v>4306.6666666666661</v>
      </c>
      <c r="BH72" s="43">
        <f t="shared" si="36"/>
        <v>4.4376499343579692E-5</v>
      </c>
      <c r="BI72" s="13">
        <f ca="1">'13年1-9支出明细'!AI67/9*12</f>
        <v>0</v>
      </c>
      <c r="BJ72" s="43">
        <f t="shared" si="37"/>
        <v>0</v>
      </c>
      <c r="BK72" s="13">
        <f ca="1">'13年1-9支出明细'!AJ67/9*12</f>
        <v>0</v>
      </c>
      <c r="BL72" s="43">
        <f t="shared" si="38"/>
        <v>0</v>
      </c>
      <c r="BM72" s="13">
        <f ca="1">'13年1-9支出明细'!AK67/9*12</f>
        <v>0</v>
      </c>
      <c r="BN72" s="43">
        <f t="shared" si="39"/>
        <v>0</v>
      </c>
      <c r="BO72" s="13">
        <f ca="1">'13年1-9支出明细'!AL67/9*12</f>
        <v>0</v>
      </c>
      <c r="BP72" s="43">
        <f t="shared" si="40"/>
        <v>0</v>
      </c>
      <c r="BQ72" s="13">
        <f ca="1">'13年1-9支出明细'!AM67/9*12</f>
        <v>0</v>
      </c>
      <c r="BR72" s="43">
        <f t="shared" si="41"/>
        <v>0</v>
      </c>
      <c r="BS72" s="13">
        <f ca="1">'13年1-9支出明细'!AN67/9*12</f>
        <v>0</v>
      </c>
      <c r="BT72" s="13">
        <f ca="1">Sheet2!DG66+Sheet2!AD66</f>
        <v>0</v>
      </c>
      <c r="BU72" s="43">
        <f t="shared" si="42"/>
        <v>0</v>
      </c>
      <c r="BV72" s="13">
        <f ca="1">'13年1-9支出明细'!AP67/9*12</f>
        <v>0</v>
      </c>
      <c r="BW72" s="43">
        <f t="shared" si="43"/>
        <v>0</v>
      </c>
      <c r="BX72" s="13">
        <f ca="1">'13年1-9支出明细'!AQ67/9*12</f>
        <v>0</v>
      </c>
      <c r="BY72" s="43">
        <f t="shared" si="44"/>
        <v>0</v>
      </c>
      <c r="BZ72" s="13">
        <f ca="1">'13年1-9支出明细'!AR67/9*12</f>
        <v>0</v>
      </c>
      <c r="CA72" s="13">
        <f ca="1">Sheet2!DK66+Sheet2!AH66</f>
        <v>0</v>
      </c>
      <c r="CB72" s="43">
        <f t="shared" si="45"/>
        <v>0</v>
      </c>
      <c r="CC72" s="13">
        <f ca="1">'13年1-9支出明细'!AT67/9*12</f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43">
        <f t="shared" si="47"/>
        <v>0</v>
      </c>
      <c r="CL72" s="13">
        <f ca="1">'13年1-9支出明细'!BB67/9*12</f>
        <v>1840</v>
      </c>
      <c r="CM72" s="43">
        <f t="shared" si="48"/>
        <v>8.1338285931187825E-4</v>
      </c>
      <c r="CN72" s="13">
        <f ca="1">'13年1-9支出明细'!BC67/9*12</f>
        <v>0</v>
      </c>
      <c r="CO72" s="43">
        <f t="shared" si="49"/>
        <v>0</v>
      </c>
      <c r="CP72" s="13">
        <f ca="1">'13年1-9支出明细'!BD67/9*12</f>
        <v>0</v>
      </c>
      <c r="CQ72" s="43">
        <f t="shared" si="50"/>
        <v>0</v>
      </c>
      <c r="CR72" s="13">
        <f ca="1">'13年1-9支出明细'!BE67/9*12</f>
        <v>0</v>
      </c>
      <c r="CS72" s="13">
        <v>0</v>
      </c>
      <c r="CT72" s="43">
        <f t="shared" si="51"/>
        <v>0</v>
      </c>
      <c r="CU72" s="13">
        <f ca="1">'13年1-9支出明细'!BG67/9*12</f>
        <v>0</v>
      </c>
      <c r="CV72" s="43">
        <f t="shared" si="52"/>
        <v>0</v>
      </c>
      <c r="CW72" s="13">
        <f ca="1">'13年1-9支出明细'!BH67/9*12</f>
        <v>0</v>
      </c>
      <c r="CX72" s="43">
        <f t="shared" si="53"/>
        <v>0</v>
      </c>
      <c r="CY72" s="13">
        <f ca="1">'13年1-9支出明细'!BI67/9*12</f>
        <v>2466.6666666666665</v>
      </c>
      <c r="CZ72" s="43">
        <f t="shared" si="54"/>
        <v>2.0577470561703773E-3</v>
      </c>
      <c r="DA72" s="13">
        <f ca="1">'13年1-9支出明细'!BJ67/9*12</f>
        <v>0</v>
      </c>
      <c r="DB72" s="43">
        <f t="shared" si="55"/>
        <v>0</v>
      </c>
      <c r="DC72" s="13">
        <f ca="1">'13年1-9支出明细'!BK67/9*12</f>
        <v>0</v>
      </c>
      <c r="DD72" s="43">
        <f t="shared" si="56"/>
        <v>0</v>
      </c>
      <c r="DE72" s="13">
        <f ca="1">'13年1-9支出明细'!BL67/9*12</f>
        <v>0</v>
      </c>
      <c r="DF72" s="43">
        <f t="shared" si="57"/>
        <v>0</v>
      </c>
      <c r="DG72" s="13">
        <f ca="1">'13年1-9支出明细'!BM67/9*12</f>
        <v>0</v>
      </c>
      <c r="DH72" s="43">
        <f t="shared" si="58"/>
        <v>0</v>
      </c>
      <c r="DI72" s="13">
        <f ca="1">'13年1-9支出明细'!BN67/9*12</f>
        <v>0</v>
      </c>
      <c r="DJ72" s="13">
        <f ca="1">Sheet2!EX66+Sheet2!BF66</f>
        <v>0</v>
      </c>
      <c r="DK72" s="43">
        <f t="shared" si="59"/>
        <v>0</v>
      </c>
      <c r="DL72" s="13">
        <f ca="1">'13年1-9支出明细'!BP67/9*12</f>
        <v>0</v>
      </c>
      <c r="DM72" s="43">
        <f t="shared" si="60"/>
        <v>0</v>
      </c>
      <c r="DN72" s="13">
        <f ca="1">'13年1-9支出明细'!BQ67/9*12</f>
        <v>0</v>
      </c>
      <c r="DO72" s="43">
        <f t="shared" si="61"/>
        <v>0</v>
      </c>
      <c r="DP72" s="13">
        <f ca="1">'13年1-9支出明细'!BR67/9*12</f>
        <v>0</v>
      </c>
      <c r="DQ72" s="13">
        <v>0</v>
      </c>
      <c r="DR72" s="43"/>
      <c r="DS72" s="13">
        <f ca="1">'13年1-9支出明细'!BT67/9*12</f>
        <v>0</v>
      </c>
      <c r="DT72" s="43">
        <f t="shared" si="63"/>
        <v>0</v>
      </c>
      <c r="DU72" s="12">
        <f ca="1">'13年1-9支出明细'!BU67/9*12</f>
        <v>780.92000000000007</v>
      </c>
      <c r="DV72" s="43">
        <f t="shared" si="64"/>
        <v>2.6990712901180435E-5</v>
      </c>
      <c r="DW72" s="12">
        <f ca="1">'13年1-9支出明细'!BV67/9*12</f>
        <v>0</v>
      </c>
      <c r="DX72" s="43">
        <f t="shared" si="65"/>
        <v>0</v>
      </c>
      <c r="DY72" s="12">
        <f ca="1">'13年1-9支出明细'!BW67/9*12</f>
        <v>0</v>
      </c>
      <c r="DZ72" s="43">
        <f t="shared" si="66"/>
        <v>0</v>
      </c>
      <c r="EA72" s="12">
        <f ca="1">'13年1-9支出明细'!BX67/9*12</f>
        <v>0</v>
      </c>
      <c r="EB72" s="43">
        <f t="shared" si="67"/>
        <v>0</v>
      </c>
      <c r="EC72" s="27">
        <f t="shared" si="96"/>
        <v>0</v>
      </c>
      <c r="ED72" s="43">
        <f t="shared" si="68"/>
        <v>0</v>
      </c>
      <c r="EE72" s="13">
        <f ca="1">'13年1-9支出明细'!BZ67/9*12</f>
        <v>0</v>
      </c>
      <c r="EF72" s="43">
        <f t="shared" si="69"/>
        <v>0</v>
      </c>
      <c r="EG72" s="13">
        <f ca="1">'13年1-9支出明细'!CA67/9*12</f>
        <v>0</v>
      </c>
      <c r="EH72" s="43">
        <f t="shared" si="70"/>
        <v>0</v>
      </c>
      <c r="EI72" s="13">
        <f ca="1">'13年1-9支出明细'!CB67/9*12</f>
        <v>0</v>
      </c>
      <c r="EJ72" s="40"/>
      <c r="EK72" s="13">
        <f ca="1">'13年1-9支出明细'!CC67/9*12</f>
        <v>0</v>
      </c>
      <c r="EL72" s="43">
        <f t="shared" si="71"/>
        <v>0</v>
      </c>
      <c r="EM72" s="13">
        <f ca="1">'13年1-9支出明细'!CD67/9*12</f>
        <v>0</v>
      </c>
      <c r="EN72" s="45">
        <f t="shared" si="72"/>
        <v>0</v>
      </c>
    </row>
    <row r="73" spans="1:144">
      <c r="A73" s="18">
        <v>20504</v>
      </c>
      <c r="B73" s="3" t="s">
        <v>546</v>
      </c>
      <c r="C73" s="3" t="s">
        <v>362</v>
      </c>
      <c r="D73" s="12">
        <f t="shared" si="91"/>
        <v>321.06666666666666</v>
      </c>
      <c r="E73" s="12">
        <f t="shared" si="92"/>
        <v>0</v>
      </c>
      <c r="F73" s="13">
        <v>0</v>
      </c>
      <c r="G73" s="40">
        <f t="shared" si="77"/>
        <v>0</v>
      </c>
      <c r="H73" s="13">
        <v>0</v>
      </c>
      <c r="I73" s="40">
        <f t="shared" ref="I73:I136" si="97">H73/$H$8</f>
        <v>0</v>
      </c>
      <c r="J73" s="13">
        <v>0</v>
      </c>
      <c r="K73" s="40">
        <f t="shared" ref="K73:K136" si="98">J73/$J$8</f>
        <v>0</v>
      </c>
      <c r="L73" s="13">
        <f ca="1">'13年1-9支出明细'!I68/9*12</f>
        <v>0</v>
      </c>
      <c r="M73" s="13">
        <v>0</v>
      </c>
      <c r="N73" s="43">
        <f t="shared" ref="N73:N136" si="99">L73/$L$8</f>
        <v>0</v>
      </c>
      <c r="O73" s="13">
        <f ca="1">'13年1-9支出明细'!K68/9*12</f>
        <v>0</v>
      </c>
      <c r="P73" s="43">
        <f t="shared" ref="P73:P136" si="100">D73/$D$8</f>
        <v>4.8215564215521439E-7</v>
      </c>
      <c r="Q73" s="13">
        <f ca="1">'13年1-9支出明细'!L68/9*12</f>
        <v>0</v>
      </c>
      <c r="R73" s="43">
        <f t="shared" ref="R73:R136" si="101">Q73/$Q$8</f>
        <v>0</v>
      </c>
      <c r="S73" s="13">
        <f ca="1">'13年1-9支出明细'!M68/9*12</f>
        <v>0</v>
      </c>
      <c r="T73" s="43">
        <f t="shared" ref="T73:T136" si="102">S73/$S$8</f>
        <v>0</v>
      </c>
      <c r="U73" s="13">
        <f ca="1">'13年1-9支出明细'!N68/9*12</f>
        <v>0</v>
      </c>
      <c r="V73" s="43">
        <f t="shared" ref="V73:V136" si="103">U73/$U$8</f>
        <v>0</v>
      </c>
      <c r="W73" s="13">
        <f ca="1">'13年1-9支出明细'!O68/9*12</f>
        <v>0</v>
      </c>
      <c r="X73" s="43">
        <f t="shared" ref="X73:X136" si="104">W73/$W$8</f>
        <v>0</v>
      </c>
      <c r="Y73" s="13">
        <f ca="1">'13年1-9支出明细'!P68/9*12</f>
        <v>0</v>
      </c>
      <c r="Z73" s="43">
        <f t="shared" ref="Z73:Z136" si="105">Y73/$Y$8</f>
        <v>0</v>
      </c>
      <c r="AA73" s="13">
        <f ca="1">'13年1-9支出明细'!Q68/9*12</f>
        <v>0</v>
      </c>
      <c r="AB73" s="43">
        <f t="shared" ref="AB73:AB136" si="106">AA73/$AA$8</f>
        <v>0</v>
      </c>
      <c r="AC73" s="13">
        <f ca="1">'13年1-9支出明细'!R68/9*12</f>
        <v>0</v>
      </c>
      <c r="AD73" s="43">
        <f t="shared" ref="AD73:AD136" si="107">AC73/$AC$8</f>
        <v>0</v>
      </c>
      <c r="AE73" s="13">
        <f ca="1">'13年1-9支出明细'!S68/9*12</f>
        <v>0</v>
      </c>
      <c r="AF73" s="43">
        <f t="shared" ref="AF73:AF136" si="108">AE73/$AE$8</f>
        <v>0</v>
      </c>
      <c r="AG73" s="12">
        <f>AI73+AK73+AM73+AO73+AQ73+AS73+AT73</f>
        <v>0</v>
      </c>
      <c r="AH73" s="43">
        <f t="shared" ref="AH73:AH136" si="109">AG73/$AG$8</f>
        <v>0</v>
      </c>
      <c r="AI73" s="13">
        <f ca="1">'13年1-9支出明细'!U68/9*12</f>
        <v>0</v>
      </c>
      <c r="AJ73" s="43">
        <f t="shared" ref="AJ73:AJ136" si="110">AI73/$AI$8</f>
        <v>0</v>
      </c>
      <c r="AK73" s="13">
        <f ca="1">'13年1-9支出明细'!V68/9*12</f>
        <v>0</v>
      </c>
      <c r="AL73" s="43">
        <f t="shared" ref="AL73:AL136" si="111">AK73/$AK$8</f>
        <v>0</v>
      </c>
      <c r="AM73" s="13">
        <f ca="1">'13年1-9支出明细'!W68/9*12</f>
        <v>0</v>
      </c>
      <c r="AN73" s="43">
        <f t="shared" ref="AN73:AN136" si="112">AM73/$AM$8</f>
        <v>0</v>
      </c>
      <c r="AO73" s="13">
        <f ca="1">'13年1-9支出明细'!X68/9*12</f>
        <v>0</v>
      </c>
      <c r="AP73" s="43">
        <f t="shared" ref="AP73:AP136" si="113">AO73/$AO$8</f>
        <v>0</v>
      </c>
      <c r="AQ73" s="13">
        <f ca="1">'13年1-9支出明细'!Y68/9*12</f>
        <v>0</v>
      </c>
      <c r="AR73" s="43">
        <f t="shared" ref="AR73:AR136" si="114">AQ73/$AQ$8</f>
        <v>0</v>
      </c>
      <c r="AS73" s="13">
        <f ca="1">'13年1-9支出明细'!Z68/9*12</f>
        <v>0</v>
      </c>
      <c r="AT73" s="13">
        <f ca="1">Sheet2!EP67+Sheet2!V67</f>
        <v>0</v>
      </c>
      <c r="AU73" s="43">
        <f t="shared" ref="AU73:AU136" si="115">AS73/$AS$8</f>
        <v>0</v>
      </c>
      <c r="AV73" s="13">
        <f ca="1">'13年1-9支出明细'!AB68/9*12</f>
        <v>0</v>
      </c>
      <c r="AW73" s="43">
        <f t="shared" ref="AW73:AW136" si="116">AV73/$AV$8</f>
        <v>0</v>
      </c>
      <c r="AX73" s="13">
        <f ca="1">'13年1-9支出明细'!AC68/9*12</f>
        <v>0</v>
      </c>
      <c r="AY73" s="43">
        <f t="shared" ref="AY73:AY136" si="117">AX73/$AX$8</f>
        <v>0</v>
      </c>
      <c r="AZ73" s="12">
        <f t="shared" si="79"/>
        <v>0</v>
      </c>
      <c r="BA73" s="43">
        <f t="shared" ref="BA73:BA136" si="118">AZ73/$AZ$8</f>
        <v>0</v>
      </c>
      <c r="BB73" s="13">
        <f ca="1">'13年1-9支出明细'!AE68/9*12</f>
        <v>0</v>
      </c>
      <c r="BC73" s="43">
        <f t="shared" ref="BC73:BC136" si="119">BB73/$BB$8</f>
        <v>0</v>
      </c>
      <c r="BD73" s="13">
        <f ca="1">'13年1-9支出明细'!AF68/9*12</f>
        <v>0</v>
      </c>
      <c r="BE73" s="13">
        <f ca="1">Sheet2!BP67+Sheet2!ET67</f>
        <v>0</v>
      </c>
      <c r="BF73" s="43">
        <f t="shared" ref="BF73:BF136" si="120">BD73/$BD$8</f>
        <v>0</v>
      </c>
      <c r="BG73" s="12">
        <f t="shared" si="78"/>
        <v>0</v>
      </c>
      <c r="BH73" s="43">
        <f t="shared" ref="BH73:BH136" si="121">BG73/$BG$8</f>
        <v>0</v>
      </c>
      <c r="BI73" s="13">
        <f ca="1">'13年1-9支出明细'!AI68/9*12</f>
        <v>0</v>
      </c>
      <c r="BJ73" s="43">
        <f t="shared" ref="BJ73:BJ136" si="122">BI73/$BI$8</f>
        <v>0</v>
      </c>
      <c r="BK73" s="13">
        <f ca="1">'13年1-9支出明细'!AJ68/9*12</f>
        <v>0</v>
      </c>
      <c r="BL73" s="43">
        <f t="shared" ref="BL73:BL136" si="123">BK73/$BK$8</f>
        <v>0</v>
      </c>
      <c r="BM73" s="13">
        <f ca="1">'13年1-9支出明细'!AK68/9*12</f>
        <v>0</v>
      </c>
      <c r="BN73" s="43">
        <f t="shared" ref="BN73:BN136" si="124">BM73/$BM$8</f>
        <v>0</v>
      </c>
      <c r="BO73" s="13">
        <f ca="1">'13年1-9支出明细'!AL68/9*12</f>
        <v>0</v>
      </c>
      <c r="BP73" s="43">
        <f t="shared" ref="BP73:BP136" si="125">BO73/$BO$8</f>
        <v>0</v>
      </c>
      <c r="BQ73" s="13">
        <f ca="1">'13年1-9支出明细'!AM68/9*12</f>
        <v>0</v>
      </c>
      <c r="BR73" s="43">
        <f t="shared" ref="BR73:BR136" si="126">BQ73/$BQ$8</f>
        <v>0</v>
      </c>
      <c r="BS73" s="13">
        <f ca="1">'13年1-9支出明细'!AN68/9*12</f>
        <v>0</v>
      </c>
      <c r="BT73" s="13">
        <f ca="1">Sheet2!DG67+Sheet2!AD67</f>
        <v>0</v>
      </c>
      <c r="BU73" s="43">
        <f t="shared" ref="BU73:BU136" si="127">BS73/$BS$8</f>
        <v>0</v>
      </c>
      <c r="BV73" s="13">
        <f ca="1">'13年1-9支出明细'!AP68/9*12</f>
        <v>0</v>
      </c>
      <c r="BW73" s="43">
        <f t="shared" ref="BW73:BW136" si="128">BV73/$BV$8</f>
        <v>0</v>
      </c>
      <c r="BX73" s="13">
        <f ca="1">'13年1-9支出明细'!AQ68/9*12</f>
        <v>0</v>
      </c>
      <c r="BY73" s="43">
        <f t="shared" ref="BY73:BY136" si="129">BX73/$BX$8</f>
        <v>0</v>
      </c>
      <c r="BZ73" s="13">
        <f ca="1">'13年1-9支出明细'!AR68/9*12</f>
        <v>0</v>
      </c>
      <c r="CA73" s="13">
        <f ca="1">Sheet2!DK67+Sheet2!AH67</f>
        <v>0</v>
      </c>
      <c r="CB73" s="43">
        <f t="shared" ref="CB73:CB136" si="130">BZ73/$BZ$8</f>
        <v>0</v>
      </c>
      <c r="CC73" s="13">
        <f ca="1">'13年1-9支出明细'!AT68/9*12</f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43">
        <f t="shared" ref="CK73:CK136" si="131">CC73/$CC$8</f>
        <v>0</v>
      </c>
      <c r="CL73" s="13">
        <f ca="1">'13年1-9支出明细'!BB68/9*12</f>
        <v>0</v>
      </c>
      <c r="CM73" s="43">
        <f t="shared" ref="CM73:CM136" si="132">CL73/$CL$8</f>
        <v>0</v>
      </c>
      <c r="CN73" s="13">
        <f ca="1">'13年1-9支出明细'!BC68/9*12</f>
        <v>0</v>
      </c>
      <c r="CO73" s="43">
        <f t="shared" ref="CO73:CO136" si="133">CN73/$CN$8</f>
        <v>0</v>
      </c>
      <c r="CP73" s="13">
        <f ca="1">'13年1-9支出明细'!BD68/9*12</f>
        <v>0</v>
      </c>
      <c r="CQ73" s="43">
        <f t="shared" ref="CQ73:CQ136" si="134">CP73/$CP$8</f>
        <v>0</v>
      </c>
      <c r="CR73" s="13">
        <f ca="1">'13年1-9支出明细'!BE68/9*12</f>
        <v>0</v>
      </c>
      <c r="CS73" s="13">
        <v>0</v>
      </c>
      <c r="CT73" s="43">
        <f t="shared" ref="CT73:CT136" si="135">CR73/$CR$8</f>
        <v>0</v>
      </c>
      <c r="CU73" s="13">
        <f ca="1">'13年1-9支出明细'!BG68/9*12</f>
        <v>0</v>
      </c>
      <c r="CV73" s="43">
        <f t="shared" ref="CV73:CV136" si="136">CU73/$CU$8</f>
        <v>0</v>
      </c>
      <c r="CW73" s="13">
        <f ca="1">'13年1-9支出明细'!BH68/9*12</f>
        <v>0</v>
      </c>
      <c r="CX73" s="43">
        <f t="shared" ref="CX73:CX136" si="137">CW73/$CW$8</f>
        <v>0</v>
      </c>
      <c r="CY73" s="13">
        <f ca="1">'13年1-9支出明细'!BI68/9*12</f>
        <v>0</v>
      </c>
      <c r="CZ73" s="43">
        <f t="shared" ref="CZ73:CZ136" si="138">CY73/$CY$8</f>
        <v>0</v>
      </c>
      <c r="DA73" s="13">
        <f ca="1">'13年1-9支出明细'!BJ68/9*12</f>
        <v>0</v>
      </c>
      <c r="DB73" s="43">
        <f t="shared" ref="DB73:DB136" si="139">DA73/$DA$8</f>
        <v>0</v>
      </c>
      <c r="DC73" s="13">
        <f ca="1">'13年1-9支出明细'!BK68/9*12</f>
        <v>0</v>
      </c>
      <c r="DD73" s="43">
        <f t="shared" ref="DD73:DD136" si="140">DC73/$DC$8</f>
        <v>0</v>
      </c>
      <c r="DE73" s="13">
        <f ca="1">'13年1-9支出明细'!BL68/9*12</f>
        <v>0</v>
      </c>
      <c r="DF73" s="43">
        <f t="shared" ref="DF73:DF136" si="141">DE73/$DE$8</f>
        <v>0</v>
      </c>
      <c r="DG73" s="13">
        <f ca="1">'13年1-9支出明细'!BM68/9*12</f>
        <v>0</v>
      </c>
      <c r="DH73" s="43">
        <f t="shared" ref="DH73:DH136" si="142">DG73/$DG$8</f>
        <v>0</v>
      </c>
      <c r="DI73" s="13">
        <f ca="1">'13年1-9支出明细'!BN68/9*12</f>
        <v>0</v>
      </c>
      <c r="DJ73" s="13">
        <f ca="1">Sheet2!EX67+Sheet2!BF67</f>
        <v>0</v>
      </c>
      <c r="DK73" s="43">
        <f t="shared" ref="DK73:DK136" si="143">DI73/$DI$8</f>
        <v>0</v>
      </c>
      <c r="DL73" s="13">
        <f ca="1">'13年1-9支出明细'!BP68/9*12</f>
        <v>0</v>
      </c>
      <c r="DM73" s="43">
        <f t="shared" ref="DM73:DM136" si="144">DL73/$DL$8</f>
        <v>0</v>
      </c>
      <c r="DN73" s="13">
        <f ca="1">'13年1-9支出明细'!BQ68/9*12</f>
        <v>0</v>
      </c>
      <c r="DO73" s="43">
        <f t="shared" ref="DO73:DO136" si="145">DN73/$DN$8</f>
        <v>0</v>
      </c>
      <c r="DP73" s="13">
        <f ca="1">'13年1-9支出明细'!BR68/9*12</f>
        <v>0</v>
      </c>
      <c r="DQ73" s="13">
        <v>0</v>
      </c>
      <c r="DR73" s="43"/>
      <c r="DS73" s="13">
        <f ca="1">'13年1-9支出明细'!BT68/9*12</f>
        <v>0</v>
      </c>
      <c r="DT73" s="43">
        <f t="shared" ref="DT73:DT136" si="146">DS73/$DS$8</f>
        <v>0</v>
      </c>
      <c r="DU73" s="12">
        <f ca="1">'13年1-9支出明细'!BU68/9*12</f>
        <v>321.06666666666666</v>
      </c>
      <c r="DV73" s="43">
        <f t="shared" ref="DV73:DV136" si="147">DU73/$DU$8</f>
        <v>1.1096934669542331E-5</v>
      </c>
      <c r="DW73" s="12">
        <f ca="1">'13年1-9支出明细'!BV68/9*12</f>
        <v>0</v>
      </c>
      <c r="DX73" s="43">
        <f t="shared" ref="DX73:DX136" si="148">DW73/$DW$8</f>
        <v>0</v>
      </c>
      <c r="DY73" s="12">
        <f ca="1">'13年1-9支出明细'!BW68/9*12</f>
        <v>0</v>
      </c>
      <c r="DZ73" s="43">
        <f t="shared" ref="DZ73:DZ136" si="149">DY73/$DY$8</f>
        <v>0</v>
      </c>
      <c r="EA73" s="12">
        <f ca="1">'13年1-9支出明细'!BX68/9*12</f>
        <v>0</v>
      </c>
      <c r="EB73" s="43">
        <f t="shared" ref="EB73:EB136" si="150">EA73/$EA$8</f>
        <v>0</v>
      </c>
      <c r="EC73" s="27">
        <f t="shared" si="96"/>
        <v>0</v>
      </c>
      <c r="ED73" s="43">
        <f t="shared" ref="ED73:ED136" si="151">EC73/$EC$8</f>
        <v>0</v>
      </c>
      <c r="EE73" s="13">
        <f ca="1">'13年1-9支出明细'!BZ68/9*12</f>
        <v>0</v>
      </c>
      <c r="EF73" s="43">
        <f t="shared" ref="EF73:EF136" si="152">EE73/$EE$8</f>
        <v>0</v>
      </c>
      <c r="EG73" s="13">
        <f ca="1">'13年1-9支出明细'!CA68/9*12</f>
        <v>0</v>
      </c>
      <c r="EH73" s="43">
        <f t="shared" ref="EH73:EH136" si="153">EG73/$EG$8</f>
        <v>0</v>
      </c>
      <c r="EI73" s="13">
        <f ca="1">'13年1-9支出明细'!CB68/9*12</f>
        <v>0</v>
      </c>
      <c r="EJ73" s="40"/>
      <c r="EK73" s="13">
        <f ca="1">'13年1-9支出明细'!CC68/9*12</f>
        <v>0</v>
      </c>
      <c r="EL73" s="43">
        <f t="shared" ref="EL73:EL136" si="154">EK73/$EK$8</f>
        <v>0</v>
      </c>
      <c r="EM73" s="13">
        <f ca="1">'13年1-9支出明细'!CD68/9*12</f>
        <v>0</v>
      </c>
      <c r="EN73" s="45">
        <f t="shared" ref="EN73:EN136" si="155">EM73/$EM$8</f>
        <v>0</v>
      </c>
    </row>
    <row r="74" spans="1:144">
      <c r="A74" s="18">
        <v>20505</v>
      </c>
      <c r="B74" s="3" t="s">
        <v>547</v>
      </c>
      <c r="C74" s="3" t="s">
        <v>363</v>
      </c>
      <c r="D74" s="12">
        <f t="shared" si="91"/>
        <v>3679926.2533333339</v>
      </c>
      <c r="E74" s="12">
        <f t="shared" si="92"/>
        <v>2247714.4666666668</v>
      </c>
      <c r="F74" s="13">
        <v>632844</v>
      </c>
      <c r="G74" s="40">
        <f t="shared" si="77"/>
        <v>9.2656330874655943E-3</v>
      </c>
      <c r="H74" s="13">
        <v>495824</v>
      </c>
      <c r="I74" s="40">
        <f t="shared" si="97"/>
        <v>1.3355529339018415E-2</v>
      </c>
      <c r="J74" s="13">
        <v>284779.8</v>
      </c>
      <c r="K74" s="40">
        <f t="shared" si="98"/>
        <v>9.2656330874655961E-3</v>
      </c>
      <c r="L74" s="13">
        <f ca="1">'13年1-9支出明细'!I69/9*12</f>
        <v>28533.333333333336</v>
      </c>
      <c r="M74" s="13">
        <v>588770</v>
      </c>
      <c r="N74" s="43">
        <f t="shared" si="99"/>
        <v>4.2740291812338165E-3</v>
      </c>
      <c r="O74" s="13">
        <f ca="1">'13年1-9支出明细'!K69/9*12</f>
        <v>116000</v>
      </c>
      <c r="P74" s="43">
        <f t="shared" si="100"/>
        <v>5.526257908304918E-3</v>
      </c>
      <c r="Q74" s="13">
        <f ca="1">'13年1-9支出明细'!L69/9*12</f>
        <v>0</v>
      </c>
      <c r="R74" s="43">
        <f t="shared" si="101"/>
        <v>0</v>
      </c>
      <c r="S74" s="13">
        <f ca="1">'13年1-9支出明细'!M69/9*12</f>
        <v>0</v>
      </c>
      <c r="T74" s="43">
        <f t="shared" si="102"/>
        <v>0</v>
      </c>
      <c r="U74" s="13">
        <f ca="1">'13年1-9支出明细'!N69/9*12</f>
        <v>0</v>
      </c>
      <c r="V74" s="43">
        <f t="shared" si="103"/>
        <v>0</v>
      </c>
      <c r="W74" s="13">
        <f ca="1">'13年1-9支出明细'!O69/9*12</f>
        <v>0</v>
      </c>
      <c r="X74" s="43">
        <f t="shared" si="104"/>
        <v>0</v>
      </c>
      <c r="Y74" s="13">
        <f ca="1">'13年1-9支出明细'!P69/9*12</f>
        <v>0</v>
      </c>
      <c r="Z74" s="43">
        <f t="shared" si="105"/>
        <v>0</v>
      </c>
      <c r="AA74" s="13">
        <f ca="1">'13年1-9支出明细'!Q69/9*12</f>
        <v>0</v>
      </c>
      <c r="AB74" s="43">
        <f t="shared" si="106"/>
        <v>0</v>
      </c>
      <c r="AC74" s="13">
        <f ca="1">'13年1-9支出明细'!R69/9*12</f>
        <v>0</v>
      </c>
      <c r="AD74" s="43">
        <f t="shared" si="107"/>
        <v>0</v>
      </c>
      <c r="AE74" s="13">
        <f ca="1">'13年1-9支出明细'!S69/9*12</f>
        <v>689733.33333333337</v>
      </c>
      <c r="AF74" s="43">
        <f t="shared" si="108"/>
        <v>0.13896091459007673</v>
      </c>
      <c r="AG74" s="12">
        <f>AI74+AK74+AM74+AO74+AQ74+AS74+AT74</f>
        <v>51334.58666666667</v>
      </c>
      <c r="AH74" s="43">
        <f t="shared" si="109"/>
        <v>4.9173499379659815E-4</v>
      </c>
      <c r="AI74" s="13">
        <f ca="1">'13年1-9支出明细'!U69/9*12</f>
        <v>0</v>
      </c>
      <c r="AJ74" s="43">
        <f t="shared" si="110"/>
        <v>0</v>
      </c>
      <c r="AK74" s="13">
        <f ca="1">'13年1-9支出明细'!V69/9*12</f>
        <v>0</v>
      </c>
      <c r="AL74" s="43">
        <f t="shared" si="111"/>
        <v>0</v>
      </c>
      <c r="AM74" s="13">
        <f ca="1">'13年1-9支出明细'!W69/9*12</f>
        <v>0</v>
      </c>
      <c r="AN74" s="43">
        <f t="shared" si="112"/>
        <v>0</v>
      </c>
      <c r="AO74" s="13">
        <f ca="1">'13年1-9支出明细'!X69/9*12</f>
        <v>528.5333333333333</v>
      </c>
      <c r="AP74" s="43">
        <f t="shared" si="113"/>
        <v>7.7757021430592272E-4</v>
      </c>
      <c r="AQ74" s="13">
        <f ca="1">'13年1-9支出明细'!Y69/9*12</f>
        <v>0</v>
      </c>
      <c r="AR74" s="43">
        <f t="shared" si="114"/>
        <v>0</v>
      </c>
      <c r="AS74" s="13">
        <f ca="1">'13年1-9支出明细'!Z69/9*12</f>
        <v>12009.333333333334</v>
      </c>
      <c r="AT74" s="13">
        <f ca="1">Sheet2!EP68+Sheet2!V68</f>
        <v>38796.720000000001</v>
      </c>
      <c r="AU74" s="43">
        <f t="shared" si="115"/>
        <v>1.3579157221051434E-4</v>
      </c>
      <c r="AV74" s="13">
        <f ca="1">'13年1-9支出明细'!AB69/9*12</f>
        <v>33622.293333333335</v>
      </c>
      <c r="AW74" s="43">
        <f t="shared" si="116"/>
        <v>7.4177051235770411E-3</v>
      </c>
      <c r="AX74" s="13">
        <f ca="1">'13年1-9支出明细'!AC69/9*12</f>
        <v>18106.666666666668</v>
      </c>
      <c r="AY74" s="43">
        <f t="shared" si="117"/>
        <v>1.614258097498408E-2</v>
      </c>
      <c r="AZ74" s="12">
        <f t="shared" si="79"/>
        <v>12.626666666666669</v>
      </c>
      <c r="BA74" s="43">
        <f t="shared" si="118"/>
        <v>4.7212788322589844E-8</v>
      </c>
      <c r="BB74" s="13">
        <f ca="1">'13年1-9支出明细'!AE69/9*12</f>
        <v>12.626666666666669</v>
      </c>
      <c r="BC74" s="43">
        <f t="shared" si="119"/>
        <v>5.4653736945671068E-8</v>
      </c>
      <c r="BD74" s="13">
        <f ca="1">'13年1-9支出明细'!AF69/9*12</f>
        <v>0</v>
      </c>
      <c r="BE74" s="13">
        <f ca="1">Sheet2!BP68+Sheet2!ET68</f>
        <v>0</v>
      </c>
      <c r="BF74" s="43">
        <f t="shared" si="120"/>
        <v>0</v>
      </c>
      <c r="BG74" s="12">
        <f t="shared" si="78"/>
        <v>14915.066666666668</v>
      </c>
      <c r="BH74" s="43">
        <f t="shared" si="121"/>
        <v>1.5368694569878812E-4</v>
      </c>
      <c r="BI74" s="13">
        <f ca="1">'13年1-9支出明细'!AI69/9*12</f>
        <v>0</v>
      </c>
      <c r="BJ74" s="43">
        <f t="shared" si="122"/>
        <v>0</v>
      </c>
      <c r="BK74" s="13">
        <f ca="1">'13年1-9支出明细'!AJ69/9*12</f>
        <v>0</v>
      </c>
      <c r="BL74" s="43">
        <f t="shared" si="123"/>
        <v>0</v>
      </c>
      <c r="BM74" s="13">
        <f ca="1">'13年1-9支出明细'!AK69/9*12</f>
        <v>0</v>
      </c>
      <c r="BN74" s="43">
        <f t="shared" si="124"/>
        <v>0</v>
      </c>
      <c r="BO74" s="13">
        <f ca="1">'13年1-9支出明细'!AL69/9*12</f>
        <v>0</v>
      </c>
      <c r="BP74" s="43">
        <f t="shared" si="125"/>
        <v>0</v>
      </c>
      <c r="BQ74" s="13">
        <f ca="1">'13年1-9支出明细'!AM69/9*12</f>
        <v>0</v>
      </c>
      <c r="BR74" s="43">
        <f t="shared" si="126"/>
        <v>0</v>
      </c>
      <c r="BS74" s="13">
        <f ca="1">'13年1-9支出明细'!AN69/9*12</f>
        <v>0</v>
      </c>
      <c r="BT74" s="13">
        <f ca="1">Sheet2!DG68+Sheet2!AD68</f>
        <v>0</v>
      </c>
      <c r="BU74" s="43">
        <f t="shared" si="127"/>
        <v>0</v>
      </c>
      <c r="BV74" s="13">
        <f ca="1">'13年1-9支出明细'!AP69/9*12</f>
        <v>0</v>
      </c>
      <c r="BW74" s="43">
        <f t="shared" si="128"/>
        <v>0</v>
      </c>
      <c r="BX74" s="13">
        <f ca="1">'13年1-9支出明细'!AQ69/9*12</f>
        <v>0</v>
      </c>
      <c r="BY74" s="43">
        <f t="shared" si="129"/>
        <v>0</v>
      </c>
      <c r="BZ74" s="13">
        <f ca="1">'13年1-9支出明细'!AR69/9*12</f>
        <v>0</v>
      </c>
      <c r="CA74" s="13">
        <f ca="1">Sheet2!DK68+Sheet2!AH68</f>
        <v>0</v>
      </c>
      <c r="CB74" s="43">
        <f t="shared" si="130"/>
        <v>0</v>
      </c>
      <c r="CC74" s="13">
        <f ca="1">'13年1-9支出明细'!AT69/9*12</f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43">
        <f t="shared" si="131"/>
        <v>0</v>
      </c>
      <c r="CL74" s="13">
        <f ca="1">'13年1-9支出明细'!BB69/9*12</f>
        <v>5906.8</v>
      </c>
      <c r="CM74" s="43">
        <f t="shared" si="132"/>
        <v>2.611135800751849E-3</v>
      </c>
      <c r="CN74" s="13">
        <f ca="1">'13年1-9支出明细'!BC69/9*12</f>
        <v>0</v>
      </c>
      <c r="CO74" s="43">
        <f t="shared" si="133"/>
        <v>0</v>
      </c>
      <c r="CP74" s="13">
        <f ca="1">'13年1-9支出明细'!BD69/9*12</f>
        <v>0</v>
      </c>
      <c r="CQ74" s="43">
        <f t="shared" si="134"/>
        <v>0</v>
      </c>
      <c r="CR74" s="13">
        <f ca="1">'13年1-9支出明细'!BE69/9*12</f>
        <v>0</v>
      </c>
      <c r="CS74" s="13">
        <v>0</v>
      </c>
      <c r="CT74" s="43">
        <f t="shared" si="135"/>
        <v>0</v>
      </c>
      <c r="CU74" s="13">
        <f ca="1">'13年1-9支出明细'!BG69/9*12</f>
        <v>0</v>
      </c>
      <c r="CV74" s="43">
        <f t="shared" si="136"/>
        <v>0</v>
      </c>
      <c r="CW74" s="13">
        <f ca="1">'13年1-9支出明细'!BH69/9*12</f>
        <v>0</v>
      </c>
      <c r="CX74" s="43">
        <f t="shared" si="137"/>
        <v>0</v>
      </c>
      <c r="CY74" s="13">
        <f ca="1">'13年1-9支出明细'!BI69/9*12</f>
        <v>6546.6666666666661</v>
      </c>
      <c r="CZ74" s="43">
        <f t="shared" si="138"/>
        <v>5.461371916646785E-3</v>
      </c>
      <c r="DA74" s="13">
        <f ca="1">'13年1-9支出明细'!BJ69/9*12</f>
        <v>0</v>
      </c>
      <c r="DB74" s="43">
        <f t="shared" si="139"/>
        <v>0</v>
      </c>
      <c r="DC74" s="13">
        <f ca="1">'13年1-9支出明细'!BK69/9*12</f>
        <v>0</v>
      </c>
      <c r="DD74" s="43">
        <f t="shared" si="140"/>
        <v>0</v>
      </c>
      <c r="DE74" s="13">
        <f ca="1">'13年1-9支出明细'!BL69/9*12</f>
        <v>0</v>
      </c>
      <c r="DF74" s="43">
        <f t="shared" si="141"/>
        <v>0</v>
      </c>
      <c r="DG74" s="13">
        <f ca="1">'13年1-9支出明细'!BM69/9*12</f>
        <v>0</v>
      </c>
      <c r="DH74" s="43">
        <f t="shared" si="142"/>
        <v>0</v>
      </c>
      <c r="DI74" s="13">
        <f ca="1">'13年1-9支出明细'!BN69/9*12</f>
        <v>2461.6</v>
      </c>
      <c r="DJ74" s="13">
        <f ca="1">Sheet2!EX68+Sheet2!BF68</f>
        <v>0</v>
      </c>
      <c r="DK74" s="43">
        <f t="shared" si="143"/>
        <v>1.8831005798780882E-3</v>
      </c>
      <c r="DL74" s="13">
        <f ca="1">'13年1-9支出明细'!BP69/9*12</f>
        <v>0</v>
      </c>
      <c r="DM74" s="43">
        <f t="shared" si="144"/>
        <v>0</v>
      </c>
      <c r="DN74" s="13">
        <f ca="1">'13年1-9支出明细'!BQ69/9*12</f>
        <v>0</v>
      </c>
      <c r="DO74" s="43">
        <f t="shared" si="145"/>
        <v>0</v>
      </c>
      <c r="DP74" s="13">
        <f ca="1">'13年1-9支出明细'!BR69/9*12</f>
        <v>0</v>
      </c>
      <c r="DQ74" s="13">
        <v>0</v>
      </c>
      <c r="DR74" s="43"/>
      <c r="DS74" s="13">
        <f ca="1">'13年1-9支出明细'!BT69/9*12</f>
        <v>0</v>
      </c>
      <c r="DT74" s="43">
        <f t="shared" si="146"/>
        <v>0</v>
      </c>
      <c r="DU74" s="12">
        <f ca="1">'13年1-9支出明细'!BU69/9*12</f>
        <v>1365949.5066666666</v>
      </c>
      <c r="DV74" s="43">
        <f t="shared" si="147"/>
        <v>4.7210919136337966E-2</v>
      </c>
      <c r="DW74" s="12">
        <f ca="1">'13年1-9支出明细'!BV69/9*12</f>
        <v>0</v>
      </c>
      <c r="DX74" s="43">
        <f t="shared" si="148"/>
        <v>0</v>
      </c>
      <c r="DY74" s="12">
        <f ca="1">'13年1-9支出明细'!BW69/9*12</f>
        <v>0</v>
      </c>
      <c r="DZ74" s="43">
        <f t="shared" si="149"/>
        <v>0</v>
      </c>
      <c r="EA74" s="12">
        <f ca="1">'13年1-9支出明细'!BX69/9*12</f>
        <v>0</v>
      </c>
      <c r="EB74" s="43">
        <f t="shared" si="150"/>
        <v>0</v>
      </c>
      <c r="EC74" s="27">
        <f t="shared" si="96"/>
        <v>0</v>
      </c>
      <c r="ED74" s="43">
        <f t="shared" si="151"/>
        <v>0</v>
      </c>
      <c r="EE74" s="13">
        <f ca="1">'13年1-9支出明细'!BZ69/9*12</f>
        <v>0</v>
      </c>
      <c r="EF74" s="43">
        <f t="shared" si="152"/>
        <v>0</v>
      </c>
      <c r="EG74" s="13">
        <f ca="1">'13年1-9支出明细'!CA69/9*12</f>
        <v>0</v>
      </c>
      <c r="EH74" s="43">
        <f t="shared" si="153"/>
        <v>0</v>
      </c>
      <c r="EI74" s="13">
        <f ca="1">'13年1-9支出明细'!CB69/9*12</f>
        <v>0</v>
      </c>
      <c r="EJ74" s="40"/>
      <c r="EK74" s="13">
        <f ca="1">'13年1-9支出明细'!CC69/9*12</f>
        <v>0</v>
      </c>
      <c r="EL74" s="43">
        <f t="shared" si="154"/>
        <v>0</v>
      </c>
      <c r="EM74" s="13">
        <f ca="1">'13年1-9支出明细'!CD69/9*12</f>
        <v>0</v>
      </c>
      <c r="EN74" s="45">
        <f t="shared" si="155"/>
        <v>0</v>
      </c>
    </row>
    <row r="75" spans="1:144">
      <c r="A75" s="18">
        <v>20506</v>
      </c>
      <c r="B75" s="3" t="s">
        <v>548</v>
      </c>
      <c r="C75" s="3" t="s">
        <v>364</v>
      </c>
      <c r="D75" s="12">
        <f t="shared" si="91"/>
        <v>390081.34999999992</v>
      </c>
      <c r="E75" s="12">
        <f t="shared" si="92"/>
        <v>351382.6</v>
      </c>
      <c r="F75" s="13">
        <v>114828</v>
      </c>
      <c r="G75" s="40">
        <f t="shared" ref="G75:G138" si="156">F75/$F$8</f>
        <v>1.6812265205445565E-3</v>
      </c>
      <c r="H75" s="13">
        <v>105522</v>
      </c>
      <c r="I75" s="40">
        <f t="shared" si="97"/>
        <v>2.842343587466321E-3</v>
      </c>
      <c r="J75" s="13">
        <v>51672.6</v>
      </c>
      <c r="K75" s="40">
        <f t="shared" si="98"/>
        <v>1.6812265205445568E-3</v>
      </c>
      <c r="L75" s="13">
        <f ca="1">'13年1-9支出明细'!I70/9*12</f>
        <v>0</v>
      </c>
      <c r="M75" s="13">
        <v>58720</v>
      </c>
      <c r="N75" s="43">
        <f t="shared" si="99"/>
        <v>0</v>
      </c>
      <c r="O75" s="13">
        <f ca="1">'13年1-9支出明细'!K70/9*12</f>
        <v>33770.666666666664</v>
      </c>
      <c r="P75" s="43">
        <f t="shared" si="100"/>
        <v>5.8579710486510454E-4</v>
      </c>
      <c r="Q75" s="13">
        <f ca="1">'13年1-9支出明细'!L70/9*12</f>
        <v>0</v>
      </c>
      <c r="R75" s="43">
        <f t="shared" si="101"/>
        <v>0</v>
      </c>
      <c r="S75" s="13">
        <f ca="1">'13年1-9支出明细'!M70/9*12</f>
        <v>0</v>
      </c>
      <c r="T75" s="43">
        <f t="shared" si="102"/>
        <v>0</v>
      </c>
      <c r="U75" s="13">
        <f ca="1">'13年1-9支出明细'!N70/9*12</f>
        <v>0</v>
      </c>
      <c r="V75" s="43">
        <f t="shared" si="103"/>
        <v>0</v>
      </c>
      <c r="W75" s="13">
        <f ca="1">'13年1-9支出明细'!O70/9*12</f>
        <v>0</v>
      </c>
      <c r="X75" s="43">
        <f t="shared" si="104"/>
        <v>0</v>
      </c>
      <c r="Y75" s="13">
        <f ca="1">'13年1-9支出明细'!P70/9*12</f>
        <v>0</v>
      </c>
      <c r="Z75" s="43">
        <f t="shared" si="105"/>
        <v>0</v>
      </c>
      <c r="AA75" s="13">
        <f ca="1">'13年1-9支出明细'!Q70/9*12</f>
        <v>0</v>
      </c>
      <c r="AB75" s="43">
        <f t="shared" si="106"/>
        <v>0</v>
      </c>
      <c r="AC75" s="13">
        <f ca="1">'13年1-9支出明细'!R70/9*12</f>
        <v>0</v>
      </c>
      <c r="AD75" s="43">
        <f t="shared" si="107"/>
        <v>0</v>
      </c>
      <c r="AE75" s="13">
        <f ca="1">'13年1-9支出明细'!S70/9*12</f>
        <v>45589.333333333336</v>
      </c>
      <c r="AF75" s="43">
        <f t="shared" si="108"/>
        <v>9.1849054545986922E-3</v>
      </c>
      <c r="AG75" s="12">
        <f t="shared" ref="AG75:AG138" si="157">AI75+AK75+AM75+AO75+AQ75+AS75+AT75</f>
        <v>15920.109999999999</v>
      </c>
      <c r="AH75" s="43">
        <f t="shared" si="109"/>
        <v>1.5249904012910775E-4</v>
      </c>
      <c r="AI75" s="13">
        <f ca="1">'13年1-9支出明细'!U70/9*12</f>
        <v>0</v>
      </c>
      <c r="AJ75" s="43">
        <f t="shared" si="110"/>
        <v>0</v>
      </c>
      <c r="AK75" s="13">
        <f ca="1">'13年1-9支出明细'!V70/9*12</f>
        <v>0</v>
      </c>
      <c r="AL75" s="43">
        <f t="shared" si="111"/>
        <v>0</v>
      </c>
      <c r="AM75" s="13">
        <f ca="1">'13年1-9支出明细'!W70/9*12</f>
        <v>0</v>
      </c>
      <c r="AN75" s="43">
        <f t="shared" si="112"/>
        <v>0</v>
      </c>
      <c r="AO75" s="13">
        <f ca="1">'13年1-9支出明细'!X70/9*12</f>
        <v>54.4</v>
      </c>
      <c r="AP75" s="43">
        <f t="shared" si="113"/>
        <v>8.0032453944706486E-5</v>
      </c>
      <c r="AQ75" s="13">
        <f ca="1">'13年1-9支出明细'!Y70/9*12</f>
        <v>0</v>
      </c>
      <c r="AR75" s="43">
        <f t="shared" si="114"/>
        <v>0</v>
      </c>
      <c r="AS75" s="13">
        <f ca="1">'13年1-9支出明细'!Z70/9*12</f>
        <v>14499.439999999999</v>
      </c>
      <c r="AT75" s="13">
        <f ca="1">Sheet2!EP69+Sheet2!V69</f>
        <v>1366.27</v>
      </c>
      <c r="AU75" s="43">
        <f t="shared" si="115"/>
        <v>1.6394763132330576E-4</v>
      </c>
      <c r="AV75" s="13">
        <f ca="1">'13年1-9支出明细'!AB70/9*12</f>
        <v>1821.6933333333332</v>
      </c>
      <c r="AW75" s="43">
        <f t="shared" si="116"/>
        <v>4.0189953250024599E-4</v>
      </c>
      <c r="AX75" s="13">
        <f ca="1">'13年1-9支出明细'!AC70/9*12</f>
        <v>0</v>
      </c>
      <c r="AY75" s="43">
        <f t="shared" si="117"/>
        <v>0</v>
      </c>
      <c r="AZ75" s="12">
        <f t="shared" si="79"/>
        <v>5026.92</v>
      </c>
      <c r="BA75" s="43">
        <f t="shared" si="118"/>
        <v>1.879632337971964E-5</v>
      </c>
      <c r="BB75" s="13">
        <f ca="1">'13年1-9支出明细'!AE70/9*12</f>
        <v>5026.92</v>
      </c>
      <c r="BC75" s="43">
        <f t="shared" si="119"/>
        <v>2.1758708816810938E-5</v>
      </c>
      <c r="BD75" s="13">
        <f ca="1">'13年1-9支出明细'!AF70/9*12</f>
        <v>0</v>
      </c>
      <c r="BE75" s="13">
        <f ca="1">Sheet2!BP69+Sheet2!ET69</f>
        <v>0</v>
      </c>
      <c r="BF75" s="43">
        <f t="shared" si="120"/>
        <v>0</v>
      </c>
      <c r="BG75" s="12">
        <f t="shared" si="78"/>
        <v>184.79999999999998</v>
      </c>
      <c r="BH75" s="43">
        <f t="shared" si="121"/>
        <v>1.9042052040310049E-6</v>
      </c>
      <c r="BI75" s="13">
        <f ca="1">'13年1-9支出明细'!AI70/9*12</f>
        <v>0</v>
      </c>
      <c r="BJ75" s="43">
        <f t="shared" si="122"/>
        <v>0</v>
      </c>
      <c r="BK75" s="13">
        <f ca="1">'13年1-9支出明细'!AJ70/9*12</f>
        <v>0</v>
      </c>
      <c r="BL75" s="43">
        <f t="shared" si="123"/>
        <v>0</v>
      </c>
      <c r="BM75" s="13">
        <f ca="1">'13年1-9支出明细'!AK70/9*12</f>
        <v>0</v>
      </c>
      <c r="BN75" s="43">
        <f t="shared" si="124"/>
        <v>0</v>
      </c>
      <c r="BO75" s="13">
        <f ca="1">'13年1-9支出明细'!AL70/9*12</f>
        <v>0</v>
      </c>
      <c r="BP75" s="43">
        <f t="shared" si="125"/>
        <v>0</v>
      </c>
      <c r="BQ75" s="13">
        <f ca="1">'13年1-9支出明细'!AM70/9*12</f>
        <v>0</v>
      </c>
      <c r="BR75" s="43">
        <f t="shared" si="126"/>
        <v>0</v>
      </c>
      <c r="BS75" s="13">
        <f ca="1">'13年1-9支出明细'!AN70/9*12</f>
        <v>0</v>
      </c>
      <c r="BT75" s="13">
        <f ca="1">Sheet2!DG69+Sheet2!AD69</f>
        <v>0</v>
      </c>
      <c r="BU75" s="43">
        <f t="shared" si="127"/>
        <v>0</v>
      </c>
      <c r="BV75" s="13">
        <f ca="1">'13年1-9支出明细'!AP70/9*12</f>
        <v>0</v>
      </c>
      <c r="BW75" s="43">
        <f t="shared" si="128"/>
        <v>0</v>
      </c>
      <c r="BX75" s="13">
        <f ca="1">'13年1-9支出明细'!AQ70/9*12</f>
        <v>0</v>
      </c>
      <c r="BY75" s="43">
        <f t="shared" si="129"/>
        <v>0</v>
      </c>
      <c r="BZ75" s="13">
        <f ca="1">'13年1-9支出明细'!AR70/9*12</f>
        <v>0</v>
      </c>
      <c r="CA75" s="13">
        <f ca="1">Sheet2!DK69+Sheet2!AH69</f>
        <v>0</v>
      </c>
      <c r="CB75" s="43">
        <f t="shared" si="130"/>
        <v>0</v>
      </c>
      <c r="CC75" s="13">
        <f ca="1">'13年1-9支出明细'!AT70/9*12</f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43">
        <f t="shared" si="131"/>
        <v>0</v>
      </c>
      <c r="CL75" s="13">
        <f ca="1">'13年1-9支出明细'!BB70/9*12</f>
        <v>0</v>
      </c>
      <c r="CM75" s="43">
        <f t="shared" si="132"/>
        <v>0</v>
      </c>
      <c r="CN75" s="13">
        <f ca="1">'13年1-9支出明细'!BC70/9*12</f>
        <v>0</v>
      </c>
      <c r="CO75" s="43">
        <f t="shared" si="133"/>
        <v>0</v>
      </c>
      <c r="CP75" s="13">
        <f ca="1">'13年1-9支出明细'!BD70/9*12</f>
        <v>0</v>
      </c>
      <c r="CQ75" s="43">
        <f t="shared" si="134"/>
        <v>0</v>
      </c>
      <c r="CR75" s="13">
        <f ca="1">'13年1-9支出明细'!BE70/9*12</f>
        <v>0</v>
      </c>
      <c r="CS75" s="13">
        <v>0</v>
      </c>
      <c r="CT75" s="43">
        <f t="shared" si="135"/>
        <v>0</v>
      </c>
      <c r="CU75" s="13">
        <f ca="1">'13年1-9支出明细'!BG70/9*12</f>
        <v>0</v>
      </c>
      <c r="CV75" s="43">
        <f t="shared" si="136"/>
        <v>0</v>
      </c>
      <c r="CW75" s="13">
        <f ca="1">'13年1-9支出明细'!BH70/9*12</f>
        <v>0</v>
      </c>
      <c r="CX75" s="43">
        <f t="shared" si="137"/>
        <v>0</v>
      </c>
      <c r="CY75" s="13">
        <f ca="1">'13年1-9支出明细'!BI70/9*12</f>
        <v>0</v>
      </c>
      <c r="CZ75" s="43">
        <f t="shared" si="138"/>
        <v>0</v>
      </c>
      <c r="DA75" s="13">
        <f ca="1">'13年1-9支出明细'!BJ70/9*12</f>
        <v>0</v>
      </c>
      <c r="DB75" s="43">
        <f t="shared" si="139"/>
        <v>0</v>
      </c>
      <c r="DC75" s="13">
        <f ca="1">'13年1-9支出明细'!BK70/9*12</f>
        <v>0</v>
      </c>
      <c r="DD75" s="43">
        <f t="shared" si="140"/>
        <v>0</v>
      </c>
      <c r="DE75" s="13">
        <f ca="1">'13年1-9支出明细'!BL70/9*12</f>
        <v>0</v>
      </c>
      <c r="DF75" s="43">
        <f t="shared" si="141"/>
        <v>0</v>
      </c>
      <c r="DG75" s="13">
        <f ca="1">'13年1-9支出明细'!BM70/9*12</f>
        <v>0</v>
      </c>
      <c r="DH75" s="43">
        <f t="shared" si="142"/>
        <v>0</v>
      </c>
      <c r="DI75" s="13">
        <f ca="1">'13年1-9支出明细'!BN70/9*12</f>
        <v>184.79999999999998</v>
      </c>
      <c r="DJ75" s="13">
        <f ca="1">Sheet2!EX69+Sheet2!BF69</f>
        <v>0</v>
      </c>
      <c r="DK75" s="43">
        <f t="shared" si="143"/>
        <v>1.4137024177830301E-4</v>
      </c>
      <c r="DL75" s="13">
        <f ca="1">'13年1-9支出明细'!BP70/9*12</f>
        <v>0</v>
      </c>
      <c r="DM75" s="43">
        <f t="shared" si="144"/>
        <v>0</v>
      </c>
      <c r="DN75" s="13">
        <f ca="1">'13年1-9支出明细'!BQ70/9*12</f>
        <v>0</v>
      </c>
      <c r="DO75" s="43">
        <f t="shared" si="145"/>
        <v>0</v>
      </c>
      <c r="DP75" s="13">
        <f ca="1">'13年1-9支出明细'!BR70/9*12</f>
        <v>0</v>
      </c>
      <c r="DQ75" s="13">
        <v>0</v>
      </c>
      <c r="DR75" s="43"/>
      <c r="DS75" s="13">
        <f ca="1">'13年1-9支出明细'!BT70/9*12</f>
        <v>0</v>
      </c>
      <c r="DT75" s="43">
        <f t="shared" si="146"/>
        <v>0</v>
      </c>
      <c r="DU75" s="12">
        <f ca="1">'13年1-9支出明细'!BU70/9*12</f>
        <v>17566.920000000002</v>
      </c>
      <c r="DV75" s="43">
        <f t="shared" si="147"/>
        <v>6.0716039322594457E-4</v>
      </c>
      <c r="DW75" s="12">
        <f ca="1">'13年1-9支出明细'!BV70/9*12</f>
        <v>0</v>
      </c>
      <c r="DX75" s="43">
        <f t="shared" si="148"/>
        <v>0</v>
      </c>
      <c r="DY75" s="12">
        <f ca="1">'13年1-9支出明细'!BW70/9*12</f>
        <v>0</v>
      </c>
      <c r="DZ75" s="43">
        <f t="shared" si="149"/>
        <v>0</v>
      </c>
      <c r="EA75" s="12">
        <f ca="1">'13年1-9支出明细'!BX70/9*12</f>
        <v>0</v>
      </c>
      <c r="EB75" s="43">
        <f t="shared" si="150"/>
        <v>0</v>
      </c>
      <c r="EC75" s="27">
        <f t="shared" si="96"/>
        <v>0</v>
      </c>
      <c r="ED75" s="43">
        <f t="shared" si="151"/>
        <v>0</v>
      </c>
      <c r="EE75" s="13">
        <f ca="1">'13年1-9支出明细'!BZ70/9*12</f>
        <v>0</v>
      </c>
      <c r="EF75" s="43">
        <f t="shared" si="152"/>
        <v>0</v>
      </c>
      <c r="EG75" s="13">
        <f ca="1">'13年1-9支出明细'!CA70/9*12</f>
        <v>0</v>
      </c>
      <c r="EH75" s="43">
        <f t="shared" si="153"/>
        <v>0</v>
      </c>
      <c r="EI75" s="13">
        <f ca="1">'13年1-9支出明细'!CB70/9*12</f>
        <v>0</v>
      </c>
      <c r="EJ75" s="40"/>
      <c r="EK75" s="13">
        <f ca="1">'13年1-9支出明细'!CC70/9*12</f>
        <v>0</v>
      </c>
      <c r="EL75" s="43">
        <f t="shared" si="154"/>
        <v>0</v>
      </c>
      <c r="EM75" s="13">
        <f ca="1">'13年1-9支出明细'!CD70/9*12</f>
        <v>0</v>
      </c>
      <c r="EN75" s="45">
        <f t="shared" si="155"/>
        <v>0</v>
      </c>
    </row>
    <row r="76" spans="1:144">
      <c r="A76" s="18">
        <v>20507</v>
      </c>
      <c r="B76" s="3" t="s">
        <v>549</v>
      </c>
      <c r="C76" s="3" t="s">
        <v>365</v>
      </c>
      <c r="D76" s="12">
        <f t="shared" si="91"/>
        <v>197387.23333333334</v>
      </c>
      <c r="E76" s="12">
        <f t="shared" si="92"/>
        <v>132573.66666666666</v>
      </c>
      <c r="F76" s="13">
        <v>43260</v>
      </c>
      <c r="G76" s="40">
        <f t="shared" si="156"/>
        <v>6.3338087643046565E-4</v>
      </c>
      <c r="H76" s="13">
        <v>55180</v>
      </c>
      <c r="I76" s="40">
        <f t="shared" si="97"/>
        <v>1.4863300464016186E-3</v>
      </c>
      <c r="J76" s="13">
        <v>19467</v>
      </c>
      <c r="K76" s="40">
        <f t="shared" si="98"/>
        <v>6.3338087643046576E-4</v>
      </c>
      <c r="L76" s="13">
        <f ca="1">'13年1-9支出明细'!I71/9*12</f>
        <v>0</v>
      </c>
      <c r="M76" s="13">
        <v>9900</v>
      </c>
      <c r="N76" s="43">
        <f t="shared" si="99"/>
        <v>0</v>
      </c>
      <c r="O76" s="13">
        <f ca="1">'13年1-9支出明细'!K71/9*12</f>
        <v>14666.666666666666</v>
      </c>
      <c r="P76" s="43">
        <f t="shared" si="100"/>
        <v>2.9642245091696784E-4</v>
      </c>
      <c r="Q76" s="13">
        <f ca="1">'13年1-9支出明细'!L71/9*12</f>
        <v>0</v>
      </c>
      <c r="R76" s="43">
        <f t="shared" si="101"/>
        <v>0</v>
      </c>
      <c r="S76" s="13">
        <f ca="1">'13年1-9支出明细'!M71/9*12</f>
        <v>0</v>
      </c>
      <c r="T76" s="43">
        <f t="shared" si="102"/>
        <v>0</v>
      </c>
      <c r="U76" s="13">
        <f ca="1">'13年1-9支出明细'!N71/9*12</f>
        <v>0</v>
      </c>
      <c r="V76" s="43">
        <f t="shared" si="103"/>
        <v>0</v>
      </c>
      <c r="W76" s="13">
        <f ca="1">'13年1-9支出明细'!O71/9*12</f>
        <v>0</v>
      </c>
      <c r="X76" s="43">
        <f t="shared" si="104"/>
        <v>0</v>
      </c>
      <c r="Y76" s="13">
        <f ca="1">'13年1-9支出明细'!P71/9*12</f>
        <v>0</v>
      </c>
      <c r="Z76" s="43">
        <f t="shared" si="105"/>
        <v>0</v>
      </c>
      <c r="AA76" s="13">
        <f ca="1">'13年1-9支出明细'!Q71/9*12</f>
        <v>0</v>
      </c>
      <c r="AB76" s="43">
        <f t="shared" si="106"/>
        <v>0</v>
      </c>
      <c r="AC76" s="13">
        <f ca="1">'13年1-9支出明细'!R71/9*12</f>
        <v>0</v>
      </c>
      <c r="AD76" s="43">
        <f t="shared" si="107"/>
        <v>0</v>
      </c>
      <c r="AE76" s="13">
        <f ca="1">'13年1-9支出明细'!S71/9*12</f>
        <v>0</v>
      </c>
      <c r="AF76" s="43">
        <f t="shared" si="108"/>
        <v>0</v>
      </c>
      <c r="AG76" s="12">
        <f t="shared" si="157"/>
        <v>15291.046666666665</v>
      </c>
      <c r="AH76" s="43">
        <f t="shared" si="109"/>
        <v>1.4647323035054779E-4</v>
      </c>
      <c r="AI76" s="13">
        <f ca="1">'13年1-9支出明细'!U71/9*12</f>
        <v>0</v>
      </c>
      <c r="AJ76" s="43">
        <f t="shared" si="110"/>
        <v>0</v>
      </c>
      <c r="AK76" s="13">
        <f ca="1">'13年1-9支出明细'!V71/9*12</f>
        <v>0</v>
      </c>
      <c r="AL76" s="43">
        <f t="shared" si="111"/>
        <v>0</v>
      </c>
      <c r="AM76" s="13">
        <f ca="1">'13年1-9支出明细'!W71/9*12</f>
        <v>0</v>
      </c>
      <c r="AN76" s="43">
        <f t="shared" si="112"/>
        <v>0</v>
      </c>
      <c r="AO76" s="13">
        <f ca="1">'13年1-9支出明细'!X71/9*12</f>
        <v>305.06666666666672</v>
      </c>
      <c r="AP76" s="43">
        <f t="shared" si="113"/>
        <v>4.4880944761149132E-4</v>
      </c>
      <c r="AQ76" s="13">
        <f ca="1">'13年1-9支出明细'!Y71/9*12</f>
        <v>6400</v>
      </c>
      <c r="AR76" s="43">
        <f t="shared" si="114"/>
        <v>3.1659481382473788E-3</v>
      </c>
      <c r="AS76" s="13">
        <f ca="1">'13年1-9支出明细'!Z71/9*12</f>
        <v>3250.3199999999997</v>
      </c>
      <c r="AT76" s="13">
        <f ca="1">Sheet2!EP70+Sheet2!V70</f>
        <v>5335.66</v>
      </c>
      <c r="AU76" s="43">
        <f t="shared" si="115"/>
        <v>3.6751920421945062E-5</v>
      </c>
      <c r="AV76" s="13">
        <f ca="1">'13年1-9支出明细'!AB71/9*12</f>
        <v>6127.5466666666662</v>
      </c>
      <c r="AW76" s="43">
        <f t="shared" si="116"/>
        <v>1.3518511022931634E-3</v>
      </c>
      <c r="AX76" s="13">
        <f ca="1">'13年1-9支出明细'!AC71/9*12</f>
        <v>986.66666666666674</v>
      </c>
      <c r="AY76" s="43">
        <f t="shared" si="117"/>
        <v>8.7963990585332983E-4</v>
      </c>
      <c r="AZ76" s="12">
        <f t="shared" si="79"/>
        <v>62.399999999999991</v>
      </c>
      <c r="BA76" s="43">
        <f t="shared" si="118"/>
        <v>2.3332191061216516E-7</v>
      </c>
      <c r="BB76" s="13">
        <f ca="1">'13年1-9支出明细'!AE71/9*12</f>
        <v>62.399999999999991</v>
      </c>
      <c r="BC76" s="43">
        <f t="shared" si="119"/>
        <v>2.7009449726054968E-7</v>
      </c>
      <c r="BD76" s="13">
        <f ca="1">'13年1-9支出明细'!AF71/9*12</f>
        <v>0</v>
      </c>
      <c r="BE76" s="13">
        <f ca="1">Sheet2!BP70+Sheet2!ET70</f>
        <v>0</v>
      </c>
      <c r="BF76" s="43">
        <f t="shared" si="120"/>
        <v>0</v>
      </c>
      <c r="BG76" s="12">
        <f t="shared" ref="BG76:BG139" si="158">BI76+BK76+BM76+BO76+BQ76+BS76++BV76+BX76+BZ76+CC76+CL76+CN76+CU76+CW76+CY76+DA76+DC76+DE76+DG76+DI76+DJ76+DL76+DN76+DP76+DS76</f>
        <v>30713.066666666666</v>
      </c>
      <c r="BH76" s="43">
        <f t="shared" si="121"/>
        <v>3.1647176070572435E-4</v>
      </c>
      <c r="BI76" s="13">
        <f ca="1">'13年1-9支出明细'!AI71/9*12</f>
        <v>0</v>
      </c>
      <c r="BJ76" s="43">
        <f t="shared" si="122"/>
        <v>0</v>
      </c>
      <c r="BK76" s="13">
        <f ca="1">'13年1-9支出明细'!AJ71/9*12</f>
        <v>0</v>
      </c>
      <c r="BL76" s="43">
        <f t="shared" si="123"/>
        <v>0</v>
      </c>
      <c r="BM76" s="13">
        <f ca="1">'13年1-9支出明细'!AK71/9*12</f>
        <v>0</v>
      </c>
      <c r="BN76" s="43">
        <f t="shared" si="124"/>
        <v>0</v>
      </c>
      <c r="BO76" s="13">
        <f ca="1">'13年1-9支出明细'!AL71/9*12</f>
        <v>0</v>
      </c>
      <c r="BP76" s="43">
        <f t="shared" si="125"/>
        <v>0</v>
      </c>
      <c r="BQ76" s="13">
        <f ca="1">'13年1-9支出明细'!AM71/9*12</f>
        <v>0</v>
      </c>
      <c r="BR76" s="43">
        <f t="shared" si="126"/>
        <v>0</v>
      </c>
      <c r="BS76" s="13">
        <f ca="1">'13年1-9支出明细'!AN71/9*12</f>
        <v>0</v>
      </c>
      <c r="BT76" s="13">
        <f ca="1">Sheet2!DG70+Sheet2!AD70</f>
        <v>0</v>
      </c>
      <c r="BU76" s="43">
        <f t="shared" si="127"/>
        <v>0</v>
      </c>
      <c r="BV76" s="13">
        <f ca="1">'13年1-9支出明细'!AP71/9*12</f>
        <v>0</v>
      </c>
      <c r="BW76" s="43">
        <f t="shared" si="128"/>
        <v>0</v>
      </c>
      <c r="BX76" s="13">
        <f ca="1">'13年1-9支出明细'!AQ71/9*12</f>
        <v>0</v>
      </c>
      <c r="BY76" s="43">
        <f t="shared" si="129"/>
        <v>0</v>
      </c>
      <c r="BZ76" s="13">
        <f ca="1">'13年1-9支出明细'!AR71/9*12</f>
        <v>0</v>
      </c>
      <c r="CA76" s="13">
        <f ca="1">Sheet2!DK70+Sheet2!AH70</f>
        <v>0</v>
      </c>
      <c r="CB76" s="43">
        <f t="shared" si="130"/>
        <v>0</v>
      </c>
      <c r="CC76" s="13">
        <f ca="1">'13年1-9支出明细'!AT71/9*12</f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43">
        <f t="shared" si="131"/>
        <v>0</v>
      </c>
      <c r="CL76" s="13">
        <f ca="1">'13年1-9支出明细'!BB71/9*12</f>
        <v>30436</v>
      </c>
      <c r="CM76" s="43">
        <f t="shared" si="132"/>
        <v>1.3454413427182786E-2</v>
      </c>
      <c r="CN76" s="13">
        <f ca="1">'13年1-9支出明细'!BC71/9*12</f>
        <v>0</v>
      </c>
      <c r="CO76" s="43">
        <f t="shared" si="133"/>
        <v>0</v>
      </c>
      <c r="CP76" s="13">
        <f ca="1">'13年1-9支出明细'!BD71/9*12</f>
        <v>0</v>
      </c>
      <c r="CQ76" s="43">
        <f t="shared" si="134"/>
        <v>0</v>
      </c>
      <c r="CR76" s="13">
        <f ca="1">'13年1-9支出明细'!BE71/9*12</f>
        <v>0</v>
      </c>
      <c r="CS76" s="13">
        <v>0</v>
      </c>
      <c r="CT76" s="43">
        <f t="shared" si="135"/>
        <v>0</v>
      </c>
      <c r="CU76" s="13">
        <f ca="1">'13年1-9支出明细'!BG71/9*12</f>
        <v>0</v>
      </c>
      <c r="CV76" s="43">
        <f t="shared" si="136"/>
        <v>0</v>
      </c>
      <c r="CW76" s="13">
        <f ca="1">'13年1-9支出明细'!BH71/9*12</f>
        <v>0</v>
      </c>
      <c r="CX76" s="43">
        <f t="shared" si="137"/>
        <v>0</v>
      </c>
      <c r="CY76" s="13">
        <f ca="1">'13年1-9支出明细'!BI71/9*12</f>
        <v>0</v>
      </c>
      <c r="CZ76" s="43">
        <f t="shared" si="138"/>
        <v>0</v>
      </c>
      <c r="DA76" s="13">
        <f ca="1">'13年1-9支出明细'!BJ71/9*12</f>
        <v>0</v>
      </c>
      <c r="DB76" s="43">
        <f t="shared" si="139"/>
        <v>0</v>
      </c>
      <c r="DC76" s="13">
        <f ca="1">'13年1-9支出明细'!BK71/9*12</f>
        <v>0</v>
      </c>
      <c r="DD76" s="43">
        <f t="shared" si="140"/>
        <v>0</v>
      </c>
      <c r="DE76" s="13">
        <f ca="1">'13年1-9支出明细'!BL71/9*12</f>
        <v>0</v>
      </c>
      <c r="DF76" s="43">
        <f t="shared" si="141"/>
        <v>0</v>
      </c>
      <c r="DG76" s="13">
        <f ca="1">'13年1-9支出明细'!BM71/9*12</f>
        <v>0</v>
      </c>
      <c r="DH76" s="43">
        <f t="shared" si="142"/>
        <v>0</v>
      </c>
      <c r="DI76" s="13">
        <f ca="1">'13年1-9支出明细'!BN71/9*12</f>
        <v>277.06666666666666</v>
      </c>
      <c r="DJ76" s="13">
        <f ca="1">Sheet2!EX70+Sheet2!BF70</f>
        <v>0</v>
      </c>
      <c r="DK76" s="43">
        <f t="shared" si="143"/>
        <v>2.1195336393601275E-4</v>
      </c>
      <c r="DL76" s="13">
        <f ca="1">'13年1-9支出明细'!BP71/9*12</f>
        <v>0</v>
      </c>
      <c r="DM76" s="43">
        <f t="shared" si="144"/>
        <v>0</v>
      </c>
      <c r="DN76" s="13">
        <f ca="1">'13年1-9支出明细'!BQ71/9*12</f>
        <v>0</v>
      </c>
      <c r="DO76" s="43">
        <f t="shared" si="145"/>
        <v>0</v>
      </c>
      <c r="DP76" s="13">
        <f ca="1">'13年1-9支出明细'!BR71/9*12</f>
        <v>0</v>
      </c>
      <c r="DQ76" s="13">
        <v>0</v>
      </c>
      <c r="DR76" s="43"/>
      <c r="DS76" s="13">
        <f ca="1">'13年1-9支出明细'!BT71/9*12</f>
        <v>0</v>
      </c>
      <c r="DT76" s="43">
        <f t="shared" si="146"/>
        <v>0</v>
      </c>
      <c r="DU76" s="12">
        <f ca="1">'13年1-9支出明细'!BU71/9*12</f>
        <v>18747.053333333333</v>
      </c>
      <c r="DV76" s="43">
        <f t="shared" si="147"/>
        <v>6.4794900151503049E-4</v>
      </c>
      <c r="DW76" s="12">
        <f ca="1">'13年1-9支出明细'!BV71/9*12</f>
        <v>0</v>
      </c>
      <c r="DX76" s="43">
        <f t="shared" si="148"/>
        <v>0</v>
      </c>
      <c r="DY76" s="12">
        <f ca="1">'13年1-9支出明细'!BW71/9*12</f>
        <v>0</v>
      </c>
      <c r="DZ76" s="43">
        <f t="shared" si="149"/>
        <v>0</v>
      </c>
      <c r="EA76" s="12">
        <f ca="1">'13年1-9支出明细'!BX71/9*12</f>
        <v>0</v>
      </c>
      <c r="EB76" s="43">
        <f t="shared" si="150"/>
        <v>0</v>
      </c>
      <c r="EC76" s="27">
        <f t="shared" si="96"/>
        <v>0</v>
      </c>
      <c r="ED76" s="43">
        <f t="shared" si="151"/>
        <v>0</v>
      </c>
      <c r="EE76" s="13">
        <f ca="1">'13年1-9支出明细'!BZ71/9*12</f>
        <v>0</v>
      </c>
      <c r="EF76" s="43">
        <f t="shared" si="152"/>
        <v>0</v>
      </c>
      <c r="EG76" s="13">
        <f ca="1">'13年1-9支出明细'!CA71/9*12</f>
        <v>0</v>
      </c>
      <c r="EH76" s="43">
        <f t="shared" si="153"/>
        <v>0</v>
      </c>
      <c r="EI76" s="13">
        <f ca="1">'13年1-9支出明细'!CB71/9*12</f>
        <v>0</v>
      </c>
      <c r="EJ76" s="40"/>
      <c r="EK76" s="13">
        <f ca="1">'13年1-9支出明细'!CC71/9*12</f>
        <v>0</v>
      </c>
      <c r="EL76" s="43">
        <f t="shared" si="154"/>
        <v>0</v>
      </c>
      <c r="EM76" s="13">
        <f ca="1">'13年1-9支出明细'!CD71/9*12</f>
        <v>0</v>
      </c>
      <c r="EN76" s="45">
        <f t="shared" si="155"/>
        <v>0</v>
      </c>
    </row>
    <row r="77" spans="1:144">
      <c r="A77" s="18">
        <v>20508</v>
      </c>
      <c r="B77" s="3" t="s">
        <v>550</v>
      </c>
      <c r="C77" s="3" t="s">
        <v>366</v>
      </c>
      <c r="D77" s="12">
        <f t="shared" si="91"/>
        <v>147635.96666666667</v>
      </c>
      <c r="E77" s="12">
        <f t="shared" si="92"/>
        <v>106687.33333333333</v>
      </c>
      <c r="F77" s="13">
        <v>58200</v>
      </c>
      <c r="G77" s="40">
        <f t="shared" si="156"/>
        <v>8.5212129006595244E-4</v>
      </c>
      <c r="H77" s="13">
        <v>21908</v>
      </c>
      <c r="I77" s="40">
        <f t="shared" si="97"/>
        <v>5.9011450990515877E-4</v>
      </c>
      <c r="J77" s="13">
        <v>26190</v>
      </c>
      <c r="K77" s="40">
        <f t="shared" si="98"/>
        <v>8.5212129006595255E-4</v>
      </c>
      <c r="L77" s="13">
        <f ca="1">'13年1-9支出明细'!I72/9*12</f>
        <v>0</v>
      </c>
      <c r="M77" s="13">
        <v>292</v>
      </c>
      <c r="N77" s="43">
        <f t="shared" si="99"/>
        <v>0</v>
      </c>
      <c r="O77" s="13">
        <f ca="1">'13年1-9支出明细'!K72/9*12</f>
        <v>240</v>
      </c>
      <c r="P77" s="43">
        <f t="shared" si="100"/>
        <v>2.2170945072686615E-4</v>
      </c>
      <c r="Q77" s="13">
        <f ca="1">'13年1-9支出明细'!L72/9*12</f>
        <v>0</v>
      </c>
      <c r="R77" s="43">
        <f t="shared" si="101"/>
        <v>0</v>
      </c>
      <c r="S77" s="13">
        <f ca="1">'13年1-9支出明细'!M72/9*12</f>
        <v>0</v>
      </c>
      <c r="T77" s="43">
        <f t="shared" si="102"/>
        <v>0</v>
      </c>
      <c r="U77" s="13">
        <f ca="1">'13年1-9支出明细'!N72/9*12</f>
        <v>0</v>
      </c>
      <c r="V77" s="43">
        <f t="shared" si="103"/>
        <v>0</v>
      </c>
      <c r="W77" s="13">
        <f ca="1">'13年1-9支出明细'!O72/9*12</f>
        <v>0</v>
      </c>
      <c r="X77" s="43">
        <f t="shared" si="104"/>
        <v>0</v>
      </c>
      <c r="Y77" s="13">
        <f ca="1">'13年1-9支出明细'!P72/9*12</f>
        <v>0</v>
      </c>
      <c r="Z77" s="43">
        <f t="shared" si="105"/>
        <v>0</v>
      </c>
      <c r="AA77" s="13">
        <f ca="1">'13年1-9支出明细'!Q72/9*12</f>
        <v>0</v>
      </c>
      <c r="AB77" s="43">
        <f t="shared" si="106"/>
        <v>0</v>
      </c>
      <c r="AC77" s="13">
        <f ca="1">'13年1-9支出明细'!R72/9*12</f>
        <v>0</v>
      </c>
      <c r="AD77" s="43">
        <f t="shared" si="107"/>
        <v>0</v>
      </c>
      <c r="AE77" s="13">
        <f ca="1">'13年1-9支出明细'!S72/9*12</f>
        <v>149.33333333333334</v>
      </c>
      <c r="AF77" s="43">
        <f t="shared" si="108"/>
        <v>3.00862602630748E-5</v>
      </c>
      <c r="AG77" s="12">
        <f t="shared" si="157"/>
        <v>12879.7</v>
      </c>
      <c r="AH77" s="43">
        <f t="shared" si="109"/>
        <v>1.2337489421560964E-4</v>
      </c>
      <c r="AI77" s="13">
        <f ca="1">'13年1-9支出明细'!U72/9*12</f>
        <v>0</v>
      </c>
      <c r="AJ77" s="43">
        <f t="shared" si="110"/>
        <v>0</v>
      </c>
      <c r="AK77" s="13">
        <f ca="1">'13年1-9支出明细'!V72/9*12</f>
        <v>0</v>
      </c>
      <c r="AL77" s="43">
        <f t="shared" si="111"/>
        <v>0</v>
      </c>
      <c r="AM77" s="13">
        <f ca="1">'13年1-9支出明细'!W72/9*12</f>
        <v>0</v>
      </c>
      <c r="AN77" s="43">
        <f t="shared" si="112"/>
        <v>0</v>
      </c>
      <c r="AO77" s="13">
        <f ca="1">'13年1-9支出明细'!X72/9*12</f>
        <v>159.33333333333334</v>
      </c>
      <c r="AP77" s="43">
        <f t="shared" si="113"/>
        <v>2.3440878054883395E-4</v>
      </c>
      <c r="AQ77" s="13">
        <f ca="1">'13年1-9支出明细'!Y72/9*12</f>
        <v>9226.1333333333332</v>
      </c>
      <c r="AR77" s="43">
        <f t="shared" si="114"/>
        <v>4.5639780702951167E-3</v>
      </c>
      <c r="AS77" s="13">
        <f ca="1">'13年1-9支出明细'!Z72/9*12</f>
        <v>788.13333333333333</v>
      </c>
      <c r="AT77" s="13">
        <f ca="1">Sheet2!EP71+Sheet2!V71</f>
        <v>2706.1</v>
      </c>
      <c r="AU77" s="43">
        <f t="shared" si="115"/>
        <v>8.9115574923542824E-6</v>
      </c>
      <c r="AV77" s="13">
        <f ca="1">'13年1-9支出明细'!AB72/9*12</f>
        <v>2528.1333333333332</v>
      </c>
      <c r="AW77" s="43">
        <f t="shared" si="116"/>
        <v>5.5775337493593248E-4</v>
      </c>
      <c r="AX77" s="13">
        <f ca="1">'13年1-9支出明细'!AC72/9*12</f>
        <v>1080</v>
      </c>
      <c r="AY77" s="43">
        <f t="shared" si="117"/>
        <v>9.6284908613675278E-4</v>
      </c>
      <c r="AZ77" s="12">
        <f t="shared" ref="AZ77:AZ140" si="159">BB77+BD77+BE77</f>
        <v>161.73333333333335</v>
      </c>
      <c r="BA77" s="43">
        <f t="shared" si="118"/>
        <v>6.0474247344563338E-7</v>
      </c>
      <c r="BB77" s="13">
        <f ca="1">'13年1-9支出明细'!AE72/9*12</f>
        <v>161.73333333333335</v>
      </c>
      <c r="BC77" s="43">
        <f t="shared" si="119"/>
        <v>7.000526178996727E-7</v>
      </c>
      <c r="BD77" s="13">
        <f ca="1">'13年1-9支出明细'!AF72/9*12</f>
        <v>0</v>
      </c>
      <c r="BE77" s="13">
        <f ca="1">Sheet2!BP71+Sheet2!ET71</f>
        <v>0</v>
      </c>
      <c r="BF77" s="43">
        <f t="shared" si="120"/>
        <v>0</v>
      </c>
      <c r="BG77" s="12">
        <f t="shared" si="158"/>
        <v>0</v>
      </c>
      <c r="BH77" s="43">
        <f t="shared" si="121"/>
        <v>0</v>
      </c>
      <c r="BI77" s="13">
        <f ca="1">'13年1-9支出明细'!AI72/9*12</f>
        <v>0</v>
      </c>
      <c r="BJ77" s="43">
        <f t="shared" si="122"/>
        <v>0</v>
      </c>
      <c r="BK77" s="13">
        <f ca="1">'13年1-9支出明细'!AJ72/9*12</f>
        <v>0</v>
      </c>
      <c r="BL77" s="43">
        <f t="shared" si="123"/>
        <v>0</v>
      </c>
      <c r="BM77" s="13">
        <f ca="1">'13年1-9支出明细'!AK72/9*12</f>
        <v>0</v>
      </c>
      <c r="BN77" s="43">
        <f t="shared" si="124"/>
        <v>0</v>
      </c>
      <c r="BO77" s="13">
        <f ca="1">'13年1-9支出明细'!AL72/9*12</f>
        <v>0</v>
      </c>
      <c r="BP77" s="43">
        <f t="shared" si="125"/>
        <v>0</v>
      </c>
      <c r="BQ77" s="13">
        <f ca="1">'13年1-9支出明细'!AM72/9*12</f>
        <v>0</v>
      </c>
      <c r="BR77" s="43">
        <f t="shared" si="126"/>
        <v>0</v>
      </c>
      <c r="BS77" s="13">
        <f ca="1">'13年1-9支出明细'!AN72/9*12</f>
        <v>0</v>
      </c>
      <c r="BT77" s="13">
        <f ca="1">Sheet2!DG71+Sheet2!AD71</f>
        <v>0</v>
      </c>
      <c r="BU77" s="43">
        <f t="shared" si="127"/>
        <v>0</v>
      </c>
      <c r="BV77" s="13">
        <f ca="1">'13年1-9支出明细'!AP72/9*12</f>
        <v>0</v>
      </c>
      <c r="BW77" s="43">
        <f t="shared" si="128"/>
        <v>0</v>
      </c>
      <c r="BX77" s="13">
        <f ca="1">'13年1-9支出明细'!AQ72/9*12</f>
        <v>0</v>
      </c>
      <c r="BY77" s="43">
        <f t="shared" si="129"/>
        <v>0</v>
      </c>
      <c r="BZ77" s="13">
        <f ca="1">'13年1-9支出明细'!AR72/9*12</f>
        <v>0</v>
      </c>
      <c r="CA77" s="13">
        <f ca="1">Sheet2!DK71+Sheet2!AH71</f>
        <v>0</v>
      </c>
      <c r="CB77" s="43">
        <f t="shared" si="130"/>
        <v>0</v>
      </c>
      <c r="CC77" s="13">
        <f ca="1">'13年1-9支出明细'!AT72/9*12</f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43">
        <f t="shared" si="131"/>
        <v>0</v>
      </c>
      <c r="CL77" s="13">
        <f ca="1">'13年1-9支出明细'!BB72/9*12</f>
        <v>0</v>
      </c>
      <c r="CM77" s="43">
        <f t="shared" si="132"/>
        <v>0</v>
      </c>
      <c r="CN77" s="13">
        <f ca="1">'13年1-9支出明细'!BC72/9*12</f>
        <v>0</v>
      </c>
      <c r="CO77" s="43">
        <f t="shared" si="133"/>
        <v>0</v>
      </c>
      <c r="CP77" s="13">
        <f ca="1">'13年1-9支出明细'!BD72/9*12</f>
        <v>0</v>
      </c>
      <c r="CQ77" s="43">
        <f t="shared" si="134"/>
        <v>0</v>
      </c>
      <c r="CR77" s="13">
        <f ca="1">'13年1-9支出明细'!BE72/9*12</f>
        <v>0</v>
      </c>
      <c r="CS77" s="13">
        <v>0</v>
      </c>
      <c r="CT77" s="43">
        <f t="shared" si="135"/>
        <v>0</v>
      </c>
      <c r="CU77" s="13">
        <f ca="1">'13年1-9支出明细'!BG72/9*12</f>
        <v>0</v>
      </c>
      <c r="CV77" s="43">
        <f t="shared" si="136"/>
        <v>0</v>
      </c>
      <c r="CW77" s="13">
        <f ca="1">'13年1-9支出明细'!BH72/9*12</f>
        <v>0</v>
      </c>
      <c r="CX77" s="43">
        <f t="shared" si="137"/>
        <v>0</v>
      </c>
      <c r="CY77" s="13">
        <f ca="1">'13年1-9支出明细'!BI72/9*12</f>
        <v>0</v>
      </c>
      <c r="CZ77" s="43">
        <f t="shared" si="138"/>
        <v>0</v>
      </c>
      <c r="DA77" s="13">
        <f ca="1">'13年1-9支出明细'!BJ72/9*12</f>
        <v>0</v>
      </c>
      <c r="DB77" s="43">
        <f t="shared" si="139"/>
        <v>0</v>
      </c>
      <c r="DC77" s="13">
        <f ca="1">'13年1-9支出明细'!BK72/9*12</f>
        <v>0</v>
      </c>
      <c r="DD77" s="43">
        <f t="shared" si="140"/>
        <v>0</v>
      </c>
      <c r="DE77" s="13">
        <f ca="1">'13年1-9支出明细'!BL72/9*12</f>
        <v>0</v>
      </c>
      <c r="DF77" s="43">
        <f t="shared" si="141"/>
        <v>0</v>
      </c>
      <c r="DG77" s="13">
        <f ca="1">'13年1-9支出明细'!BM72/9*12</f>
        <v>0</v>
      </c>
      <c r="DH77" s="43">
        <f t="shared" si="142"/>
        <v>0</v>
      </c>
      <c r="DI77" s="13">
        <f ca="1">'13年1-9支出明细'!BN72/9*12</f>
        <v>0</v>
      </c>
      <c r="DJ77" s="13">
        <f ca="1">Sheet2!EX71+Sheet2!BF71</f>
        <v>0</v>
      </c>
      <c r="DK77" s="43">
        <f t="shared" si="143"/>
        <v>0</v>
      </c>
      <c r="DL77" s="13">
        <f ca="1">'13年1-9支出明细'!BP72/9*12</f>
        <v>0</v>
      </c>
      <c r="DM77" s="43">
        <f t="shared" si="144"/>
        <v>0</v>
      </c>
      <c r="DN77" s="13">
        <f ca="1">'13年1-9支出明细'!BQ72/9*12</f>
        <v>0</v>
      </c>
      <c r="DO77" s="43">
        <f t="shared" si="145"/>
        <v>0</v>
      </c>
      <c r="DP77" s="13">
        <f ca="1">'13年1-9支出明细'!BR72/9*12</f>
        <v>0</v>
      </c>
      <c r="DQ77" s="13">
        <v>0</v>
      </c>
      <c r="DR77" s="43"/>
      <c r="DS77" s="13">
        <f ca="1">'13年1-9支出明细'!BT72/9*12</f>
        <v>0</v>
      </c>
      <c r="DT77" s="43">
        <f t="shared" si="146"/>
        <v>0</v>
      </c>
      <c r="DU77" s="12">
        <f ca="1">'13年1-9支出明细'!BU72/9*12</f>
        <v>27907.200000000004</v>
      </c>
      <c r="DV77" s="43">
        <f t="shared" si="147"/>
        <v>9.6454851082802687E-4</v>
      </c>
      <c r="DW77" s="12">
        <f ca="1">'13年1-9支出明细'!BV72/9*12</f>
        <v>0</v>
      </c>
      <c r="DX77" s="43">
        <f t="shared" si="148"/>
        <v>0</v>
      </c>
      <c r="DY77" s="12">
        <f ca="1">'13年1-9支出明细'!BW72/9*12</f>
        <v>0</v>
      </c>
      <c r="DZ77" s="43">
        <f t="shared" si="149"/>
        <v>0</v>
      </c>
      <c r="EA77" s="12">
        <f ca="1">'13年1-9支出明细'!BX72/9*12</f>
        <v>0</v>
      </c>
      <c r="EB77" s="43">
        <f t="shared" si="150"/>
        <v>0</v>
      </c>
      <c r="EC77" s="27">
        <f t="shared" si="96"/>
        <v>0</v>
      </c>
      <c r="ED77" s="43">
        <f t="shared" si="151"/>
        <v>0</v>
      </c>
      <c r="EE77" s="13">
        <f ca="1">'13年1-9支出明细'!BZ72/9*12</f>
        <v>0</v>
      </c>
      <c r="EF77" s="43">
        <f t="shared" si="152"/>
        <v>0</v>
      </c>
      <c r="EG77" s="13">
        <f ca="1">'13年1-9支出明细'!CA72/9*12</f>
        <v>0</v>
      </c>
      <c r="EH77" s="43">
        <f t="shared" si="153"/>
        <v>0</v>
      </c>
      <c r="EI77" s="13">
        <f ca="1">'13年1-9支出明细'!CB72/9*12</f>
        <v>0</v>
      </c>
      <c r="EJ77" s="40"/>
      <c r="EK77" s="13">
        <f ca="1">'13年1-9支出明细'!CC72/9*12</f>
        <v>0</v>
      </c>
      <c r="EL77" s="43">
        <f t="shared" si="154"/>
        <v>0</v>
      </c>
      <c r="EM77" s="13">
        <f ca="1">'13年1-9支出明细'!CD72/9*12</f>
        <v>0</v>
      </c>
      <c r="EN77" s="45">
        <f t="shared" si="155"/>
        <v>0</v>
      </c>
    </row>
    <row r="78" spans="1:144">
      <c r="A78" s="18">
        <v>20509</v>
      </c>
      <c r="B78" s="3" t="s">
        <v>551</v>
      </c>
      <c r="C78" s="3" t="s">
        <v>367</v>
      </c>
      <c r="D78" s="12">
        <f t="shared" si="91"/>
        <v>199270.83999999997</v>
      </c>
      <c r="E78" s="12">
        <f t="shared" si="92"/>
        <v>172637.46666666665</v>
      </c>
      <c r="F78" s="13">
        <v>105984</v>
      </c>
      <c r="G78" s="40">
        <f t="shared" si="156"/>
        <v>1.5517392234768025E-3</v>
      </c>
      <c r="H78" s="13">
        <v>18678</v>
      </c>
      <c r="I78" s="40">
        <f t="shared" si="97"/>
        <v>5.0311113821474151E-4</v>
      </c>
      <c r="J78" s="13">
        <v>47692.800000000003</v>
      </c>
      <c r="K78" s="40">
        <f t="shared" si="98"/>
        <v>1.5517392234768027E-3</v>
      </c>
      <c r="L78" s="13">
        <f ca="1">'13年1-9支出明细'!I73/9*12</f>
        <v>0</v>
      </c>
      <c r="M78" s="13">
        <v>212</v>
      </c>
      <c r="N78" s="43">
        <f t="shared" si="99"/>
        <v>0</v>
      </c>
      <c r="O78" s="13">
        <f ca="1">'13年1-9支出明细'!K73/9*12</f>
        <v>106.66666666666667</v>
      </c>
      <c r="P78" s="43">
        <f t="shared" si="100"/>
        <v>2.9925112071119901E-4</v>
      </c>
      <c r="Q78" s="13">
        <f ca="1">'13年1-9支出明细'!L73/9*12</f>
        <v>0</v>
      </c>
      <c r="R78" s="43">
        <f t="shared" si="101"/>
        <v>0</v>
      </c>
      <c r="S78" s="13">
        <f ca="1">'13年1-9支出明细'!M73/9*12</f>
        <v>0</v>
      </c>
      <c r="T78" s="43">
        <f t="shared" si="102"/>
        <v>0</v>
      </c>
      <c r="U78" s="13">
        <f ca="1">'13年1-9支出明细'!N73/9*12</f>
        <v>0</v>
      </c>
      <c r="V78" s="43">
        <f t="shared" si="103"/>
        <v>0</v>
      </c>
      <c r="W78" s="13">
        <f ca="1">'13年1-9支出明细'!O73/9*12</f>
        <v>0</v>
      </c>
      <c r="X78" s="43">
        <f t="shared" si="104"/>
        <v>0</v>
      </c>
      <c r="Y78" s="13">
        <f ca="1">'13年1-9支出明细'!P73/9*12</f>
        <v>0</v>
      </c>
      <c r="Z78" s="43">
        <f t="shared" si="105"/>
        <v>0</v>
      </c>
      <c r="AA78" s="13">
        <f ca="1">'13年1-9支出明细'!Q73/9*12</f>
        <v>0</v>
      </c>
      <c r="AB78" s="43">
        <f t="shared" si="106"/>
        <v>0</v>
      </c>
      <c r="AC78" s="13">
        <f ca="1">'13年1-9支出明细'!R73/9*12</f>
        <v>0</v>
      </c>
      <c r="AD78" s="43">
        <f t="shared" si="107"/>
        <v>0</v>
      </c>
      <c r="AE78" s="13">
        <f ca="1">'13年1-9支出明细'!S73/9*12</f>
        <v>176</v>
      </c>
      <c r="AF78" s="43">
        <f t="shared" si="108"/>
        <v>3.5458806738623867E-5</v>
      </c>
      <c r="AG78" s="12">
        <f t="shared" si="157"/>
        <v>22113.013333333332</v>
      </c>
      <c r="AH78" s="43">
        <f t="shared" si="109"/>
        <v>2.1182098036354616E-4</v>
      </c>
      <c r="AI78" s="13">
        <f ca="1">'13年1-9支出明细'!U73/9*12</f>
        <v>0</v>
      </c>
      <c r="AJ78" s="43">
        <f t="shared" si="110"/>
        <v>0</v>
      </c>
      <c r="AK78" s="13">
        <f ca="1">'13年1-9支出明细'!V73/9*12</f>
        <v>0</v>
      </c>
      <c r="AL78" s="43">
        <f t="shared" si="111"/>
        <v>0</v>
      </c>
      <c r="AM78" s="13">
        <f ca="1">'13年1-9支出明细'!W73/9*12</f>
        <v>0</v>
      </c>
      <c r="AN78" s="43">
        <f t="shared" si="112"/>
        <v>0</v>
      </c>
      <c r="AO78" s="13">
        <f ca="1">'13年1-9支出明细'!X73/9*12</f>
        <v>67.466666666666669</v>
      </c>
      <c r="AP78" s="43">
        <f t="shared" si="113"/>
        <v>9.9255935529464414E-5</v>
      </c>
      <c r="AQ78" s="13">
        <f ca="1">'13年1-9支出明细'!Y73/9*12</f>
        <v>19667.533333333333</v>
      </c>
      <c r="AR78" s="43">
        <f t="shared" si="114"/>
        <v>9.7291235219663947E-3</v>
      </c>
      <c r="AS78" s="13">
        <f ca="1">'13年1-9支出明细'!Z73/9*12</f>
        <v>939.1733333333334</v>
      </c>
      <c r="AT78" s="13">
        <f ca="1">Sheet2!EP72+Sheet2!V72</f>
        <v>1438.84</v>
      </c>
      <c r="AU78" s="43">
        <f t="shared" si="115"/>
        <v>1.0619392431846575E-5</v>
      </c>
      <c r="AV78" s="13">
        <f ca="1">'13年1-9支出明细'!AB73/9*12</f>
        <v>1491.7866666666666</v>
      </c>
      <c r="AW78" s="43">
        <f t="shared" si="116"/>
        <v>3.2911596751928625E-4</v>
      </c>
      <c r="AX78" s="13">
        <f ca="1">'13年1-9支出明细'!AC73/9*12</f>
        <v>426.66666666666669</v>
      </c>
      <c r="AY78" s="43">
        <f t="shared" si="117"/>
        <v>3.8038482415279126E-4</v>
      </c>
      <c r="AZ78" s="12">
        <f t="shared" si="159"/>
        <v>3704.3599999999997</v>
      </c>
      <c r="BA78" s="43">
        <f t="shared" si="118"/>
        <v>1.3851095397360259E-5</v>
      </c>
      <c r="BB78" s="13">
        <f ca="1">'13年1-9支出明细'!AE73/9*12</f>
        <v>3704.3599999999997</v>
      </c>
      <c r="BC78" s="43">
        <f t="shared" si="119"/>
        <v>1.6034090574873234E-5</v>
      </c>
      <c r="BD78" s="13">
        <f ca="1">'13年1-9支出明细'!AF73/9*12</f>
        <v>0</v>
      </c>
      <c r="BE78" s="13">
        <f ca="1">Sheet2!BP72+Sheet2!ET72</f>
        <v>0</v>
      </c>
      <c r="BF78" s="43">
        <f t="shared" si="120"/>
        <v>0</v>
      </c>
      <c r="BG78" s="12">
        <f t="shared" si="158"/>
        <v>0</v>
      </c>
      <c r="BH78" s="43">
        <f t="shared" si="121"/>
        <v>0</v>
      </c>
      <c r="BI78" s="13">
        <f ca="1">'13年1-9支出明细'!AI73/9*12</f>
        <v>0</v>
      </c>
      <c r="BJ78" s="43">
        <f t="shared" si="122"/>
        <v>0</v>
      </c>
      <c r="BK78" s="13">
        <f ca="1">'13年1-9支出明细'!AJ73/9*12</f>
        <v>0</v>
      </c>
      <c r="BL78" s="43">
        <f t="shared" si="123"/>
        <v>0</v>
      </c>
      <c r="BM78" s="13">
        <f ca="1">'13年1-9支出明细'!AK73/9*12</f>
        <v>0</v>
      </c>
      <c r="BN78" s="43">
        <f t="shared" si="124"/>
        <v>0</v>
      </c>
      <c r="BO78" s="13">
        <f ca="1">'13年1-9支出明细'!AL73/9*12</f>
        <v>0</v>
      </c>
      <c r="BP78" s="43">
        <f t="shared" si="125"/>
        <v>0</v>
      </c>
      <c r="BQ78" s="13">
        <f ca="1">'13年1-9支出明细'!AM73/9*12</f>
        <v>0</v>
      </c>
      <c r="BR78" s="43">
        <f t="shared" si="126"/>
        <v>0</v>
      </c>
      <c r="BS78" s="13">
        <f ca="1">'13年1-9支出明细'!AN73/9*12</f>
        <v>0</v>
      </c>
      <c r="BT78" s="13">
        <f ca="1">Sheet2!DG72+Sheet2!AD72</f>
        <v>0</v>
      </c>
      <c r="BU78" s="43">
        <f t="shared" si="127"/>
        <v>0</v>
      </c>
      <c r="BV78" s="13">
        <f ca="1">'13年1-9支出明细'!AP73/9*12</f>
        <v>0</v>
      </c>
      <c r="BW78" s="43">
        <f t="shared" si="128"/>
        <v>0</v>
      </c>
      <c r="BX78" s="13">
        <f ca="1">'13年1-9支出明细'!AQ73/9*12</f>
        <v>0</v>
      </c>
      <c r="BY78" s="43">
        <f t="shared" si="129"/>
        <v>0</v>
      </c>
      <c r="BZ78" s="13">
        <f ca="1">'13年1-9支出明细'!AR73/9*12</f>
        <v>0</v>
      </c>
      <c r="CA78" s="13">
        <f ca="1">Sheet2!DK72+Sheet2!AH72</f>
        <v>0</v>
      </c>
      <c r="CB78" s="43">
        <f t="shared" si="130"/>
        <v>0</v>
      </c>
      <c r="CC78" s="13">
        <f ca="1">'13年1-9支出明细'!AT73/9*12</f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43">
        <f t="shared" si="131"/>
        <v>0</v>
      </c>
      <c r="CL78" s="13">
        <f ca="1">'13年1-9支出明细'!BB73/9*12</f>
        <v>0</v>
      </c>
      <c r="CM78" s="43">
        <f t="shared" si="132"/>
        <v>0</v>
      </c>
      <c r="CN78" s="13">
        <f ca="1">'13年1-9支出明细'!BC73/9*12</f>
        <v>0</v>
      </c>
      <c r="CO78" s="43">
        <f t="shared" si="133"/>
        <v>0</v>
      </c>
      <c r="CP78" s="13">
        <f ca="1">'13年1-9支出明细'!BD73/9*12</f>
        <v>0</v>
      </c>
      <c r="CQ78" s="43">
        <f t="shared" si="134"/>
        <v>0</v>
      </c>
      <c r="CR78" s="13">
        <f ca="1">'13年1-9支出明细'!BE73/9*12</f>
        <v>0</v>
      </c>
      <c r="CS78" s="13">
        <v>0</v>
      </c>
      <c r="CT78" s="43">
        <f t="shared" si="135"/>
        <v>0</v>
      </c>
      <c r="CU78" s="13">
        <f ca="1">'13年1-9支出明细'!BG73/9*12</f>
        <v>0</v>
      </c>
      <c r="CV78" s="43">
        <f t="shared" si="136"/>
        <v>0</v>
      </c>
      <c r="CW78" s="13">
        <f ca="1">'13年1-9支出明细'!BH73/9*12</f>
        <v>0</v>
      </c>
      <c r="CX78" s="43">
        <f t="shared" si="137"/>
        <v>0</v>
      </c>
      <c r="CY78" s="13">
        <f ca="1">'13年1-9支出明细'!BI73/9*12</f>
        <v>0</v>
      </c>
      <c r="CZ78" s="43">
        <f t="shared" si="138"/>
        <v>0</v>
      </c>
      <c r="DA78" s="13">
        <f ca="1">'13年1-9支出明细'!BJ73/9*12</f>
        <v>0</v>
      </c>
      <c r="DB78" s="43">
        <f t="shared" si="139"/>
        <v>0</v>
      </c>
      <c r="DC78" s="13">
        <f ca="1">'13年1-9支出明细'!BK73/9*12</f>
        <v>0</v>
      </c>
      <c r="DD78" s="43">
        <f t="shared" si="140"/>
        <v>0</v>
      </c>
      <c r="DE78" s="13">
        <f ca="1">'13年1-9支出明细'!BL73/9*12</f>
        <v>0</v>
      </c>
      <c r="DF78" s="43">
        <f t="shared" si="141"/>
        <v>0</v>
      </c>
      <c r="DG78" s="13">
        <f ca="1">'13年1-9支出明细'!BM73/9*12</f>
        <v>0</v>
      </c>
      <c r="DH78" s="43">
        <f t="shared" si="142"/>
        <v>0</v>
      </c>
      <c r="DI78" s="13">
        <f ca="1">'13年1-9支出明细'!BN73/9*12</f>
        <v>0</v>
      </c>
      <c r="DJ78" s="13">
        <f ca="1">Sheet2!EX72+Sheet2!BF72</f>
        <v>0</v>
      </c>
      <c r="DK78" s="43">
        <f t="shared" si="143"/>
        <v>0</v>
      </c>
      <c r="DL78" s="13">
        <f ca="1">'13年1-9支出明细'!BP73/9*12</f>
        <v>0</v>
      </c>
      <c r="DM78" s="43">
        <f t="shared" si="144"/>
        <v>0</v>
      </c>
      <c r="DN78" s="13">
        <f ca="1">'13年1-9支出明细'!BQ73/9*12</f>
        <v>0</v>
      </c>
      <c r="DO78" s="43">
        <f t="shared" si="145"/>
        <v>0</v>
      </c>
      <c r="DP78" s="13">
        <f ca="1">'13年1-9支出明细'!BR73/9*12</f>
        <v>0</v>
      </c>
      <c r="DQ78" s="13">
        <v>0</v>
      </c>
      <c r="DR78" s="43"/>
      <c r="DS78" s="13">
        <f ca="1">'13年1-9支出明细'!BT73/9*12</f>
        <v>0</v>
      </c>
      <c r="DT78" s="43">
        <f t="shared" si="146"/>
        <v>0</v>
      </c>
      <c r="DU78" s="12">
        <f ca="1">'13年1-9支出明细'!BU73/9*12</f>
        <v>816</v>
      </c>
      <c r="DV78" s="43">
        <f t="shared" si="147"/>
        <v>2.8203172831228849E-5</v>
      </c>
      <c r="DW78" s="12">
        <f ca="1">'13年1-9支出明细'!BV73/9*12</f>
        <v>0</v>
      </c>
      <c r="DX78" s="43">
        <f t="shared" si="148"/>
        <v>0</v>
      </c>
      <c r="DY78" s="12">
        <f ca="1">'13年1-9支出明细'!BW73/9*12</f>
        <v>0</v>
      </c>
      <c r="DZ78" s="43">
        <f t="shared" si="149"/>
        <v>0</v>
      </c>
      <c r="EA78" s="12">
        <f ca="1">'13年1-9支出明细'!BX73/9*12</f>
        <v>0</v>
      </c>
      <c r="EB78" s="43">
        <f t="shared" si="150"/>
        <v>0</v>
      </c>
      <c r="EC78" s="27">
        <f t="shared" si="96"/>
        <v>0</v>
      </c>
      <c r="ED78" s="43">
        <f t="shared" si="151"/>
        <v>0</v>
      </c>
      <c r="EE78" s="13">
        <f ca="1">'13年1-9支出明细'!BZ73/9*12</f>
        <v>0</v>
      </c>
      <c r="EF78" s="43">
        <f t="shared" si="152"/>
        <v>0</v>
      </c>
      <c r="EG78" s="13">
        <f ca="1">'13年1-9支出明细'!CA73/9*12</f>
        <v>0</v>
      </c>
      <c r="EH78" s="43">
        <f t="shared" si="153"/>
        <v>0</v>
      </c>
      <c r="EI78" s="13">
        <f ca="1">'13年1-9支出明细'!CB73/9*12</f>
        <v>0</v>
      </c>
      <c r="EJ78" s="40"/>
      <c r="EK78" s="13">
        <f ca="1">'13年1-9支出明细'!CC73/9*12</f>
        <v>0</v>
      </c>
      <c r="EL78" s="43">
        <f t="shared" si="154"/>
        <v>0</v>
      </c>
      <c r="EM78" s="13">
        <f ca="1">'13年1-9支出明细'!CD73/9*12</f>
        <v>0</v>
      </c>
      <c r="EN78" s="45">
        <f t="shared" si="155"/>
        <v>0</v>
      </c>
    </row>
    <row r="79" spans="1:144">
      <c r="A79" s="18">
        <v>20510</v>
      </c>
      <c r="B79" s="3" t="s">
        <v>552</v>
      </c>
      <c r="C79" s="3" t="s">
        <v>368</v>
      </c>
      <c r="D79" s="12">
        <f t="shared" si="91"/>
        <v>212770.1633333333</v>
      </c>
      <c r="E79" s="12">
        <f t="shared" si="92"/>
        <v>134266.79999999999</v>
      </c>
      <c r="F79" s="13">
        <v>56184</v>
      </c>
      <c r="G79" s="40">
        <f t="shared" si="156"/>
        <v>8.2260451135851326E-4</v>
      </c>
      <c r="H79" s="13">
        <v>52800</v>
      </c>
      <c r="I79" s="40">
        <f t="shared" si="97"/>
        <v>1.4222222988402584E-3</v>
      </c>
      <c r="J79" s="13">
        <v>25282.799999999999</v>
      </c>
      <c r="K79" s="40">
        <f t="shared" si="98"/>
        <v>8.2260451135851337E-4</v>
      </c>
      <c r="L79" s="13">
        <f ca="1">'13年1-9支出明细'!I74/9*12</f>
        <v>0</v>
      </c>
      <c r="M79" s="13">
        <v>0</v>
      </c>
      <c r="N79" s="43">
        <f t="shared" si="99"/>
        <v>0</v>
      </c>
      <c r="O79" s="13">
        <f ca="1">'13年1-9支出明细'!K74/9*12</f>
        <v>0</v>
      </c>
      <c r="P79" s="43">
        <f t="shared" si="100"/>
        <v>3.1952346781598782E-4</v>
      </c>
      <c r="Q79" s="13">
        <f ca="1">'13年1-9支出明细'!L74/9*12</f>
        <v>0</v>
      </c>
      <c r="R79" s="43">
        <f t="shared" si="101"/>
        <v>0</v>
      </c>
      <c r="S79" s="13">
        <f ca="1">'13年1-9支出明细'!M74/9*12</f>
        <v>0</v>
      </c>
      <c r="T79" s="43">
        <f t="shared" si="102"/>
        <v>0</v>
      </c>
      <c r="U79" s="13">
        <f ca="1">'13年1-9支出明细'!N74/9*12</f>
        <v>0</v>
      </c>
      <c r="V79" s="43">
        <f t="shared" si="103"/>
        <v>0</v>
      </c>
      <c r="W79" s="13">
        <f ca="1">'13年1-9支出明细'!O74/9*12</f>
        <v>0</v>
      </c>
      <c r="X79" s="43">
        <f t="shared" si="104"/>
        <v>0</v>
      </c>
      <c r="Y79" s="13">
        <f ca="1">'13年1-9支出明细'!P74/9*12</f>
        <v>0</v>
      </c>
      <c r="Z79" s="43">
        <f t="shared" si="105"/>
        <v>0</v>
      </c>
      <c r="AA79" s="13">
        <f ca="1">'13年1-9支出明细'!Q74/9*12</f>
        <v>0</v>
      </c>
      <c r="AB79" s="43">
        <f t="shared" si="106"/>
        <v>0</v>
      </c>
      <c r="AC79" s="13">
        <f ca="1">'13年1-9支出明细'!R74/9*12</f>
        <v>0</v>
      </c>
      <c r="AD79" s="43">
        <f t="shared" si="107"/>
        <v>0</v>
      </c>
      <c r="AE79" s="13">
        <f ca="1">'13年1-9支出明细'!S74/9*12</f>
        <v>0</v>
      </c>
      <c r="AF79" s="43">
        <f t="shared" si="108"/>
        <v>0</v>
      </c>
      <c r="AG79" s="12">
        <f t="shared" si="157"/>
        <v>1634.5366666666666</v>
      </c>
      <c r="AH79" s="43">
        <f t="shared" si="109"/>
        <v>1.5657258192468395E-5</v>
      </c>
      <c r="AI79" s="13">
        <f ca="1">'13年1-9支出明细'!U74/9*12</f>
        <v>0</v>
      </c>
      <c r="AJ79" s="43">
        <f t="shared" si="110"/>
        <v>0</v>
      </c>
      <c r="AK79" s="13">
        <f ca="1">'13年1-9支出明细'!V74/9*12</f>
        <v>0</v>
      </c>
      <c r="AL79" s="43">
        <f t="shared" si="111"/>
        <v>0</v>
      </c>
      <c r="AM79" s="13">
        <f ca="1">'13年1-9支出明细'!W74/9*12</f>
        <v>0</v>
      </c>
      <c r="AN79" s="43">
        <f t="shared" si="112"/>
        <v>0</v>
      </c>
      <c r="AO79" s="13">
        <f ca="1">'13年1-9支出明细'!X74/9*12</f>
        <v>0</v>
      </c>
      <c r="AP79" s="43">
        <f t="shared" si="113"/>
        <v>0</v>
      </c>
      <c r="AQ79" s="13">
        <f ca="1">'13年1-9支出明细'!Y74/9*12</f>
        <v>0</v>
      </c>
      <c r="AR79" s="43">
        <f t="shared" si="114"/>
        <v>0</v>
      </c>
      <c r="AS79" s="13">
        <f ca="1">'13年1-9支出明细'!Z74/9*12</f>
        <v>701.06666666666661</v>
      </c>
      <c r="AT79" s="13">
        <f ca="1">Sheet2!EP73+Sheet2!V73</f>
        <v>933.47</v>
      </c>
      <c r="AU79" s="43">
        <f t="shared" si="115"/>
        <v>7.927079900997938E-6</v>
      </c>
      <c r="AV79" s="13">
        <f ca="1">'13年1-9支出明细'!AB74/9*12</f>
        <v>1244.6266666666668</v>
      </c>
      <c r="AW79" s="43">
        <f t="shared" si="116"/>
        <v>2.7458786082033907E-4</v>
      </c>
      <c r="AX79" s="13">
        <f ca="1">'13年1-9支出明细'!AC74/9*12</f>
        <v>0</v>
      </c>
      <c r="AY79" s="43">
        <f t="shared" si="117"/>
        <v>0</v>
      </c>
      <c r="AZ79" s="12">
        <f t="shared" si="159"/>
        <v>99.866666666666674</v>
      </c>
      <c r="BA79" s="43">
        <f t="shared" si="118"/>
        <v>3.7341476719767466E-7</v>
      </c>
      <c r="BB79" s="13">
        <f ca="1">'13年1-9支出明细'!AE74/9*12</f>
        <v>99.866666666666674</v>
      </c>
      <c r="BC79" s="43">
        <f t="shared" si="119"/>
        <v>4.3226662061570885E-7</v>
      </c>
      <c r="BD79" s="13">
        <f ca="1">'13年1-9支出明细'!AF74/9*12</f>
        <v>0</v>
      </c>
      <c r="BE79" s="13">
        <f ca="1">Sheet2!BP73+Sheet2!ET73</f>
        <v>0</v>
      </c>
      <c r="BF79" s="43">
        <f t="shared" si="120"/>
        <v>0</v>
      </c>
      <c r="BG79" s="12">
        <f t="shared" si="158"/>
        <v>0</v>
      </c>
      <c r="BH79" s="43">
        <f t="shared" si="121"/>
        <v>0</v>
      </c>
      <c r="BI79" s="13">
        <f ca="1">'13年1-9支出明细'!AI74/9*12</f>
        <v>0</v>
      </c>
      <c r="BJ79" s="43">
        <f t="shared" si="122"/>
        <v>0</v>
      </c>
      <c r="BK79" s="13">
        <f ca="1">'13年1-9支出明细'!AJ74/9*12</f>
        <v>0</v>
      </c>
      <c r="BL79" s="43">
        <f t="shared" si="123"/>
        <v>0</v>
      </c>
      <c r="BM79" s="13">
        <f ca="1">'13年1-9支出明细'!AK74/9*12</f>
        <v>0</v>
      </c>
      <c r="BN79" s="43">
        <f t="shared" si="124"/>
        <v>0</v>
      </c>
      <c r="BO79" s="13">
        <f ca="1">'13年1-9支出明细'!AL74/9*12</f>
        <v>0</v>
      </c>
      <c r="BP79" s="43">
        <f t="shared" si="125"/>
        <v>0</v>
      </c>
      <c r="BQ79" s="13">
        <f ca="1">'13年1-9支出明细'!AM74/9*12</f>
        <v>0</v>
      </c>
      <c r="BR79" s="43">
        <f t="shared" si="126"/>
        <v>0</v>
      </c>
      <c r="BS79" s="13">
        <f ca="1">'13年1-9支出明细'!AN74/9*12</f>
        <v>0</v>
      </c>
      <c r="BT79" s="13">
        <f ca="1">Sheet2!DG73+Sheet2!AD73</f>
        <v>0</v>
      </c>
      <c r="BU79" s="43">
        <f t="shared" si="127"/>
        <v>0</v>
      </c>
      <c r="BV79" s="13">
        <f ca="1">'13年1-9支出明细'!AP74/9*12</f>
        <v>0</v>
      </c>
      <c r="BW79" s="43">
        <f t="shared" si="128"/>
        <v>0</v>
      </c>
      <c r="BX79" s="13">
        <f ca="1">'13年1-9支出明细'!AQ74/9*12</f>
        <v>0</v>
      </c>
      <c r="BY79" s="43">
        <f t="shared" si="129"/>
        <v>0</v>
      </c>
      <c r="BZ79" s="13">
        <f ca="1">'13年1-9支出明细'!AR74/9*12</f>
        <v>0</v>
      </c>
      <c r="CA79" s="13">
        <f ca="1">Sheet2!DK73+Sheet2!AH73</f>
        <v>0</v>
      </c>
      <c r="CB79" s="43">
        <f t="shared" si="130"/>
        <v>0</v>
      </c>
      <c r="CC79" s="13">
        <f ca="1">'13年1-9支出明细'!AT74/9*12</f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43">
        <f t="shared" si="131"/>
        <v>0</v>
      </c>
      <c r="CL79" s="13">
        <f ca="1">'13年1-9支出明细'!BB74/9*12</f>
        <v>0</v>
      </c>
      <c r="CM79" s="43">
        <f t="shared" si="132"/>
        <v>0</v>
      </c>
      <c r="CN79" s="13">
        <f ca="1">'13年1-9支出明细'!BC74/9*12</f>
        <v>0</v>
      </c>
      <c r="CO79" s="43">
        <f t="shared" si="133"/>
        <v>0</v>
      </c>
      <c r="CP79" s="13">
        <f ca="1">'13年1-9支出明细'!BD74/9*12</f>
        <v>0</v>
      </c>
      <c r="CQ79" s="43">
        <f t="shared" si="134"/>
        <v>0</v>
      </c>
      <c r="CR79" s="13">
        <f ca="1">'13年1-9支出明细'!BE74/9*12</f>
        <v>0</v>
      </c>
      <c r="CS79" s="13">
        <v>0</v>
      </c>
      <c r="CT79" s="43">
        <f t="shared" si="135"/>
        <v>0</v>
      </c>
      <c r="CU79" s="13">
        <f ca="1">'13年1-9支出明细'!BG74/9*12</f>
        <v>0</v>
      </c>
      <c r="CV79" s="43">
        <f t="shared" si="136"/>
        <v>0</v>
      </c>
      <c r="CW79" s="13">
        <f ca="1">'13年1-9支出明细'!BH74/9*12</f>
        <v>0</v>
      </c>
      <c r="CX79" s="43">
        <f t="shared" si="137"/>
        <v>0</v>
      </c>
      <c r="CY79" s="13">
        <f ca="1">'13年1-9支出明细'!BI74/9*12</f>
        <v>0</v>
      </c>
      <c r="CZ79" s="43">
        <f t="shared" si="138"/>
        <v>0</v>
      </c>
      <c r="DA79" s="13">
        <f ca="1">'13年1-9支出明细'!BJ74/9*12</f>
        <v>0</v>
      </c>
      <c r="DB79" s="43">
        <f t="shared" si="139"/>
        <v>0</v>
      </c>
      <c r="DC79" s="13">
        <f ca="1">'13年1-9支出明细'!BK74/9*12</f>
        <v>0</v>
      </c>
      <c r="DD79" s="43">
        <f t="shared" si="140"/>
        <v>0</v>
      </c>
      <c r="DE79" s="13">
        <f ca="1">'13年1-9支出明细'!BL74/9*12</f>
        <v>0</v>
      </c>
      <c r="DF79" s="43">
        <f t="shared" si="141"/>
        <v>0</v>
      </c>
      <c r="DG79" s="13">
        <f ca="1">'13年1-9支出明细'!BM74/9*12</f>
        <v>0</v>
      </c>
      <c r="DH79" s="43">
        <f t="shared" si="142"/>
        <v>0</v>
      </c>
      <c r="DI79" s="13">
        <f ca="1">'13年1-9支出明细'!BN74/9*12</f>
        <v>0</v>
      </c>
      <c r="DJ79" s="13">
        <f ca="1">Sheet2!EX73+Sheet2!BF73</f>
        <v>0</v>
      </c>
      <c r="DK79" s="43">
        <f t="shared" si="143"/>
        <v>0</v>
      </c>
      <c r="DL79" s="13">
        <f ca="1">'13年1-9支出明细'!BP74/9*12</f>
        <v>0</v>
      </c>
      <c r="DM79" s="43">
        <f t="shared" si="144"/>
        <v>0</v>
      </c>
      <c r="DN79" s="13">
        <f ca="1">'13年1-9支出明细'!BQ74/9*12</f>
        <v>0</v>
      </c>
      <c r="DO79" s="43">
        <f t="shared" si="145"/>
        <v>0</v>
      </c>
      <c r="DP79" s="13">
        <f ca="1">'13年1-9支出明细'!BR74/9*12</f>
        <v>0</v>
      </c>
      <c r="DQ79" s="13">
        <v>0</v>
      </c>
      <c r="DR79" s="43"/>
      <c r="DS79" s="13">
        <f ca="1">'13年1-9支出明细'!BT74/9*12</f>
        <v>0</v>
      </c>
      <c r="DT79" s="43">
        <f t="shared" si="146"/>
        <v>0</v>
      </c>
      <c r="DU79" s="12">
        <f ca="1">'13年1-9支出明细'!BU74/9*12</f>
        <v>69150.959999999992</v>
      </c>
      <c r="DV79" s="43">
        <f t="shared" si="147"/>
        <v>2.3900447013791579E-3</v>
      </c>
      <c r="DW79" s="12">
        <f ca="1">'13年1-9支出明细'!BV74/9*12</f>
        <v>0</v>
      </c>
      <c r="DX79" s="43">
        <f t="shared" si="148"/>
        <v>0</v>
      </c>
      <c r="DY79" s="12">
        <f ca="1">'13年1-9支出明细'!BW74/9*12</f>
        <v>0</v>
      </c>
      <c r="DZ79" s="43">
        <f t="shared" si="149"/>
        <v>0</v>
      </c>
      <c r="EA79" s="12">
        <f ca="1">'13年1-9支出明细'!BX74/9*12</f>
        <v>0</v>
      </c>
      <c r="EB79" s="43">
        <f t="shared" si="150"/>
        <v>0</v>
      </c>
      <c r="EC79" s="27">
        <f t="shared" si="96"/>
        <v>7618</v>
      </c>
      <c r="ED79" s="43">
        <f t="shared" si="151"/>
        <v>4.6338361115127995E-3</v>
      </c>
      <c r="EE79" s="13">
        <f ca="1">'13年1-9支出明细'!BZ74/9*12</f>
        <v>0</v>
      </c>
      <c r="EF79" s="43">
        <f t="shared" si="152"/>
        <v>0</v>
      </c>
      <c r="EG79" s="13">
        <f ca="1">'13年1-9支出明细'!CA74/9*12</f>
        <v>0</v>
      </c>
      <c r="EH79" s="43">
        <f t="shared" si="153"/>
        <v>0</v>
      </c>
      <c r="EI79" s="13">
        <f ca="1">'13年1-9支出明细'!CB74/9*12</f>
        <v>0</v>
      </c>
      <c r="EJ79" s="40"/>
      <c r="EK79" s="13">
        <f ca="1">'13年1-9支出明细'!CC74/9*12</f>
        <v>0</v>
      </c>
      <c r="EL79" s="43">
        <f t="shared" si="154"/>
        <v>0</v>
      </c>
      <c r="EM79" s="13">
        <f ca="1">'13年1-9支出明细'!CD74/9*12</f>
        <v>7618</v>
      </c>
      <c r="EN79" s="45">
        <f t="shared" si="155"/>
        <v>3.6814735121089778E-2</v>
      </c>
    </row>
    <row r="80" spans="1:144">
      <c r="A80" s="18">
        <v>20511</v>
      </c>
      <c r="B80" s="3" t="s">
        <v>553</v>
      </c>
      <c r="C80" s="3" t="s">
        <v>369</v>
      </c>
      <c r="D80" s="12">
        <f t="shared" si="91"/>
        <v>90203.013333333336</v>
      </c>
      <c r="E80" s="12">
        <f t="shared" si="92"/>
        <v>90119.133333333331</v>
      </c>
      <c r="F80" s="13">
        <v>47844</v>
      </c>
      <c r="G80" s="40">
        <f t="shared" si="156"/>
        <v>7.0049640896761899E-4</v>
      </c>
      <c r="H80" s="13">
        <v>19012</v>
      </c>
      <c r="I80" s="40">
        <f t="shared" si="97"/>
        <v>5.1210777169604152E-4</v>
      </c>
      <c r="J80" s="13">
        <v>21529.8</v>
      </c>
      <c r="K80" s="40">
        <f t="shared" si="98"/>
        <v>7.004964089676191E-4</v>
      </c>
      <c r="L80" s="13">
        <f ca="1">'13年1-9支出明细'!I75/9*12</f>
        <v>0</v>
      </c>
      <c r="M80" s="13">
        <v>1300</v>
      </c>
      <c r="N80" s="43">
        <f t="shared" si="99"/>
        <v>0</v>
      </c>
      <c r="O80" s="13">
        <f ca="1">'13年1-9支出明细'!K75/9*12</f>
        <v>1733.3333333333335</v>
      </c>
      <c r="P80" s="43">
        <f t="shared" si="100"/>
        <v>1.3546062650976546E-4</v>
      </c>
      <c r="Q80" s="13">
        <f ca="1">'13年1-9支出明细'!L75/9*12</f>
        <v>0</v>
      </c>
      <c r="R80" s="43">
        <f t="shared" si="101"/>
        <v>0</v>
      </c>
      <c r="S80" s="13">
        <f ca="1">'13年1-9支出明细'!M75/9*12</f>
        <v>0</v>
      </c>
      <c r="T80" s="43">
        <f t="shared" si="102"/>
        <v>0</v>
      </c>
      <c r="U80" s="13">
        <f ca="1">'13年1-9支出明细'!N75/9*12</f>
        <v>0</v>
      </c>
      <c r="V80" s="43">
        <f t="shared" si="103"/>
        <v>0</v>
      </c>
      <c r="W80" s="13">
        <f ca="1">'13年1-9支出明细'!O75/9*12</f>
        <v>0</v>
      </c>
      <c r="X80" s="43">
        <f t="shared" si="104"/>
        <v>0</v>
      </c>
      <c r="Y80" s="13">
        <f ca="1">'13年1-9支出明细'!P75/9*12</f>
        <v>0</v>
      </c>
      <c r="Z80" s="43">
        <f t="shared" si="105"/>
        <v>0</v>
      </c>
      <c r="AA80" s="13">
        <f ca="1">'13年1-9支出明细'!Q75/9*12</f>
        <v>0</v>
      </c>
      <c r="AB80" s="43">
        <f t="shared" si="106"/>
        <v>0</v>
      </c>
      <c r="AC80" s="13">
        <f ca="1">'13年1-9支出明细'!R75/9*12</f>
        <v>0</v>
      </c>
      <c r="AD80" s="43">
        <f t="shared" si="107"/>
        <v>0</v>
      </c>
      <c r="AE80" s="13">
        <f ca="1">'13年1-9支出明细'!S75/9*12</f>
        <v>0</v>
      </c>
      <c r="AF80" s="43">
        <f t="shared" si="108"/>
        <v>0</v>
      </c>
      <c r="AG80" s="12">
        <f t="shared" si="157"/>
        <v>40.08</v>
      </c>
      <c r="AH80" s="43">
        <f t="shared" si="109"/>
        <v>3.8392709148207134E-7</v>
      </c>
      <c r="AI80" s="13">
        <f ca="1">'13年1-9支出明细'!U75/9*12</f>
        <v>0</v>
      </c>
      <c r="AJ80" s="43">
        <f t="shared" si="110"/>
        <v>0</v>
      </c>
      <c r="AK80" s="13">
        <f ca="1">'13年1-9支出明细'!V75/9*12</f>
        <v>0</v>
      </c>
      <c r="AL80" s="43">
        <f t="shared" si="111"/>
        <v>0</v>
      </c>
      <c r="AM80" s="13">
        <f ca="1">'13年1-9支出明细'!W75/9*12</f>
        <v>0</v>
      </c>
      <c r="AN80" s="43">
        <f t="shared" si="112"/>
        <v>0</v>
      </c>
      <c r="AO80" s="13">
        <f ca="1">'13年1-9支出明细'!X75/9*12</f>
        <v>0</v>
      </c>
      <c r="AP80" s="43">
        <f t="shared" si="113"/>
        <v>0</v>
      </c>
      <c r="AQ80" s="13">
        <f ca="1">'13年1-9支出明细'!Y75/9*12</f>
        <v>0</v>
      </c>
      <c r="AR80" s="43">
        <f t="shared" si="114"/>
        <v>0</v>
      </c>
      <c r="AS80" s="13">
        <f ca="1">'13年1-9支出明细'!Z75/9*12</f>
        <v>0</v>
      </c>
      <c r="AT80" s="13">
        <f ca="1">Sheet2!EP74+Sheet2!V74</f>
        <v>40.08</v>
      </c>
      <c r="AU80" s="43">
        <f t="shared" si="115"/>
        <v>0</v>
      </c>
      <c r="AV80" s="13">
        <f ca="1">'13年1-9支出明细'!AB75/9*12</f>
        <v>53.44</v>
      </c>
      <c r="AW80" s="43">
        <f t="shared" si="116"/>
        <v>1.1789860907880477E-5</v>
      </c>
      <c r="AX80" s="13">
        <f ca="1">'13年1-9支出明细'!AC75/9*12</f>
        <v>0</v>
      </c>
      <c r="AY80" s="43">
        <f t="shared" si="117"/>
        <v>0</v>
      </c>
      <c r="AZ80" s="12">
        <f t="shared" si="159"/>
        <v>0</v>
      </c>
      <c r="BA80" s="43">
        <f t="shared" si="118"/>
        <v>0</v>
      </c>
      <c r="BB80" s="13">
        <f ca="1">'13年1-9支出明细'!AE75/9*12</f>
        <v>0</v>
      </c>
      <c r="BC80" s="43">
        <f t="shared" si="119"/>
        <v>0</v>
      </c>
      <c r="BD80" s="13">
        <f ca="1">'13年1-9支出明细'!AF75/9*12</f>
        <v>0</v>
      </c>
      <c r="BE80" s="13">
        <f ca="1">Sheet2!BP74+Sheet2!ET74</f>
        <v>0</v>
      </c>
      <c r="BF80" s="43">
        <f t="shared" si="120"/>
        <v>0</v>
      </c>
      <c r="BG80" s="12">
        <f t="shared" si="158"/>
        <v>0</v>
      </c>
      <c r="BH80" s="43">
        <f t="shared" si="121"/>
        <v>0</v>
      </c>
      <c r="BI80" s="13">
        <f ca="1">'13年1-9支出明细'!AI75/9*12</f>
        <v>0</v>
      </c>
      <c r="BJ80" s="43">
        <f t="shared" si="122"/>
        <v>0</v>
      </c>
      <c r="BK80" s="13">
        <f ca="1">'13年1-9支出明细'!AJ75/9*12</f>
        <v>0</v>
      </c>
      <c r="BL80" s="43">
        <f t="shared" si="123"/>
        <v>0</v>
      </c>
      <c r="BM80" s="13">
        <f ca="1">'13年1-9支出明细'!AK75/9*12</f>
        <v>0</v>
      </c>
      <c r="BN80" s="43">
        <f t="shared" si="124"/>
        <v>0</v>
      </c>
      <c r="BO80" s="13">
        <f ca="1">'13年1-9支出明细'!AL75/9*12</f>
        <v>0</v>
      </c>
      <c r="BP80" s="43">
        <f t="shared" si="125"/>
        <v>0</v>
      </c>
      <c r="BQ80" s="13">
        <f ca="1">'13年1-9支出明细'!AM75/9*12</f>
        <v>0</v>
      </c>
      <c r="BR80" s="43">
        <f t="shared" si="126"/>
        <v>0</v>
      </c>
      <c r="BS80" s="13">
        <f ca="1">'13年1-9支出明细'!AN75/9*12</f>
        <v>0</v>
      </c>
      <c r="BT80" s="13">
        <f ca="1">Sheet2!DG74+Sheet2!AD74</f>
        <v>0</v>
      </c>
      <c r="BU80" s="43">
        <f t="shared" si="127"/>
        <v>0</v>
      </c>
      <c r="BV80" s="13">
        <f ca="1">'13年1-9支出明细'!AP75/9*12</f>
        <v>0</v>
      </c>
      <c r="BW80" s="43">
        <f t="shared" si="128"/>
        <v>0</v>
      </c>
      <c r="BX80" s="13">
        <f ca="1">'13年1-9支出明细'!AQ75/9*12</f>
        <v>0</v>
      </c>
      <c r="BY80" s="43">
        <f t="shared" si="129"/>
        <v>0</v>
      </c>
      <c r="BZ80" s="13">
        <f ca="1">'13年1-9支出明细'!AR75/9*12</f>
        <v>0</v>
      </c>
      <c r="CA80" s="13">
        <f ca="1">Sheet2!DK74+Sheet2!AH74</f>
        <v>0</v>
      </c>
      <c r="CB80" s="43">
        <f t="shared" si="130"/>
        <v>0</v>
      </c>
      <c r="CC80" s="13">
        <f ca="1">'13年1-9支出明细'!AT75/9*12</f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43">
        <f t="shared" si="131"/>
        <v>0</v>
      </c>
      <c r="CL80" s="13">
        <f ca="1">'13年1-9支出明细'!BB75/9*12</f>
        <v>0</v>
      </c>
      <c r="CM80" s="43">
        <f t="shared" si="132"/>
        <v>0</v>
      </c>
      <c r="CN80" s="13">
        <f ca="1">'13年1-9支出明细'!BC75/9*12</f>
        <v>0</v>
      </c>
      <c r="CO80" s="43">
        <f t="shared" si="133"/>
        <v>0</v>
      </c>
      <c r="CP80" s="13">
        <f ca="1">'13年1-9支出明细'!BD75/9*12</f>
        <v>0</v>
      </c>
      <c r="CQ80" s="43">
        <f t="shared" si="134"/>
        <v>0</v>
      </c>
      <c r="CR80" s="13">
        <f ca="1">'13年1-9支出明细'!BE75/9*12</f>
        <v>0</v>
      </c>
      <c r="CS80" s="13">
        <v>0</v>
      </c>
      <c r="CT80" s="43">
        <f t="shared" si="135"/>
        <v>0</v>
      </c>
      <c r="CU80" s="13">
        <f ca="1">'13年1-9支出明细'!BG75/9*12</f>
        <v>0</v>
      </c>
      <c r="CV80" s="43">
        <f t="shared" si="136"/>
        <v>0</v>
      </c>
      <c r="CW80" s="13">
        <f ca="1">'13年1-9支出明细'!BH75/9*12</f>
        <v>0</v>
      </c>
      <c r="CX80" s="43">
        <f t="shared" si="137"/>
        <v>0</v>
      </c>
      <c r="CY80" s="13">
        <f ca="1">'13年1-9支出明细'!BI75/9*12</f>
        <v>0</v>
      </c>
      <c r="CZ80" s="43">
        <f t="shared" si="138"/>
        <v>0</v>
      </c>
      <c r="DA80" s="13">
        <f ca="1">'13年1-9支出明细'!BJ75/9*12</f>
        <v>0</v>
      </c>
      <c r="DB80" s="43">
        <f t="shared" si="139"/>
        <v>0</v>
      </c>
      <c r="DC80" s="13">
        <f ca="1">'13年1-9支出明细'!BK75/9*12</f>
        <v>0</v>
      </c>
      <c r="DD80" s="43">
        <f t="shared" si="140"/>
        <v>0</v>
      </c>
      <c r="DE80" s="13">
        <f ca="1">'13年1-9支出明细'!BL75/9*12</f>
        <v>0</v>
      </c>
      <c r="DF80" s="43">
        <f t="shared" si="141"/>
        <v>0</v>
      </c>
      <c r="DG80" s="13">
        <f ca="1">'13年1-9支出明细'!BM75/9*12</f>
        <v>0</v>
      </c>
      <c r="DH80" s="43">
        <f t="shared" si="142"/>
        <v>0</v>
      </c>
      <c r="DI80" s="13">
        <f ca="1">'13年1-9支出明细'!BN75/9*12</f>
        <v>0</v>
      </c>
      <c r="DJ80" s="13">
        <f ca="1">Sheet2!EX74+Sheet2!BF74</f>
        <v>0</v>
      </c>
      <c r="DK80" s="43">
        <f t="shared" si="143"/>
        <v>0</v>
      </c>
      <c r="DL80" s="13">
        <f ca="1">'13年1-9支出明细'!BP75/9*12</f>
        <v>0</v>
      </c>
      <c r="DM80" s="43">
        <f t="shared" si="144"/>
        <v>0</v>
      </c>
      <c r="DN80" s="13">
        <f ca="1">'13年1-9支出明细'!BQ75/9*12</f>
        <v>0</v>
      </c>
      <c r="DO80" s="43">
        <f t="shared" si="145"/>
        <v>0</v>
      </c>
      <c r="DP80" s="13">
        <f ca="1">'13年1-9支出明细'!BR75/9*12</f>
        <v>0</v>
      </c>
      <c r="DQ80" s="13">
        <v>0</v>
      </c>
      <c r="DR80" s="43"/>
      <c r="DS80" s="13">
        <f ca="1">'13年1-9支出明细'!BT75/9*12</f>
        <v>0</v>
      </c>
      <c r="DT80" s="43">
        <f t="shared" si="146"/>
        <v>0</v>
      </c>
      <c r="DU80" s="12">
        <f ca="1">'13年1-9支出明细'!BU75/9*12</f>
        <v>43.8</v>
      </c>
      <c r="DV80" s="43">
        <f t="shared" si="147"/>
        <v>1.513846776970372E-6</v>
      </c>
      <c r="DW80" s="12">
        <f ca="1">'13年1-9支出明细'!BV75/9*12</f>
        <v>0</v>
      </c>
      <c r="DX80" s="43">
        <f t="shared" si="148"/>
        <v>0</v>
      </c>
      <c r="DY80" s="12">
        <f ca="1">'13年1-9支出明细'!BW75/9*12</f>
        <v>0</v>
      </c>
      <c r="DZ80" s="43">
        <f t="shared" si="149"/>
        <v>0</v>
      </c>
      <c r="EA80" s="12">
        <f ca="1">'13年1-9支出明细'!BX75/9*12</f>
        <v>0</v>
      </c>
      <c r="EB80" s="43">
        <f t="shared" si="150"/>
        <v>0</v>
      </c>
      <c r="EC80" s="27">
        <f t="shared" si="96"/>
        <v>0</v>
      </c>
      <c r="ED80" s="43">
        <f t="shared" si="151"/>
        <v>0</v>
      </c>
      <c r="EE80" s="13">
        <f ca="1">'13年1-9支出明细'!BZ75/9*12</f>
        <v>0</v>
      </c>
      <c r="EF80" s="43">
        <f t="shared" si="152"/>
        <v>0</v>
      </c>
      <c r="EG80" s="13">
        <f ca="1">'13年1-9支出明细'!CA75/9*12</f>
        <v>0</v>
      </c>
      <c r="EH80" s="43">
        <f t="shared" si="153"/>
        <v>0</v>
      </c>
      <c r="EI80" s="13">
        <f ca="1">'13年1-9支出明细'!CB75/9*12</f>
        <v>0</v>
      </c>
      <c r="EJ80" s="40"/>
      <c r="EK80" s="13">
        <f ca="1">'13年1-9支出明细'!CC75/9*12</f>
        <v>0</v>
      </c>
      <c r="EL80" s="43">
        <f t="shared" si="154"/>
        <v>0</v>
      </c>
      <c r="EM80" s="13">
        <f ca="1">'13年1-9支出明细'!CD75/9*12</f>
        <v>0</v>
      </c>
      <c r="EN80" s="45">
        <f t="shared" si="155"/>
        <v>0</v>
      </c>
    </row>
    <row r="81" spans="1:144">
      <c r="A81" s="18">
        <v>206</v>
      </c>
      <c r="B81" s="3" t="s">
        <v>554</v>
      </c>
      <c r="C81" s="3" t="s">
        <v>370</v>
      </c>
      <c r="D81" s="12">
        <f t="shared" si="91"/>
        <v>9763398.5599999987</v>
      </c>
      <c r="E81" s="12">
        <f t="shared" si="92"/>
        <v>2817738.1333333333</v>
      </c>
      <c r="F81" s="13">
        <v>1200264</v>
      </c>
      <c r="G81" s="40">
        <f t="shared" si="156"/>
        <v>1.7573376427830245E-2</v>
      </c>
      <c r="H81" s="13">
        <v>764726</v>
      </c>
      <c r="I81" s="40">
        <f t="shared" si="97"/>
        <v>2.0598681244373401E-2</v>
      </c>
      <c r="J81" s="13">
        <v>540118.80000000005</v>
      </c>
      <c r="K81" s="40">
        <f t="shared" si="98"/>
        <v>1.7573376427830249E-2</v>
      </c>
      <c r="L81" s="13">
        <f ca="1">'13年1-9支出明细'!I76/9*12</f>
        <v>21920</v>
      </c>
      <c r="M81" s="13">
        <v>218032</v>
      </c>
      <c r="N81" s="43">
        <f t="shared" si="99"/>
        <v>3.2834130719385018E-3</v>
      </c>
      <c r="O81" s="13">
        <f ca="1">'13年1-9支出明细'!K76/9*12</f>
        <v>16776</v>
      </c>
      <c r="P81" s="43">
        <f t="shared" si="100"/>
        <v>1.4661994504715826E-2</v>
      </c>
      <c r="Q81" s="13">
        <f ca="1">'13年1-9支出明细'!L76/9*12</f>
        <v>0</v>
      </c>
      <c r="R81" s="43">
        <f t="shared" si="101"/>
        <v>0</v>
      </c>
      <c r="S81" s="13">
        <f ca="1">'13年1-9支出明细'!M76/9*12</f>
        <v>0</v>
      </c>
      <c r="T81" s="43">
        <f t="shared" si="102"/>
        <v>0</v>
      </c>
      <c r="U81" s="13">
        <f ca="1">'13年1-9支出明细'!N76/9*12</f>
        <v>0</v>
      </c>
      <c r="V81" s="43">
        <f t="shared" si="103"/>
        <v>0</v>
      </c>
      <c r="W81" s="13">
        <f ca="1">'13年1-9支出明细'!O76/9*12</f>
        <v>0</v>
      </c>
      <c r="X81" s="43">
        <f t="shared" si="104"/>
        <v>0</v>
      </c>
      <c r="Y81" s="13">
        <f ca="1">'13年1-9支出明细'!P76/9*12</f>
        <v>0</v>
      </c>
      <c r="Z81" s="43">
        <f t="shared" si="105"/>
        <v>0</v>
      </c>
      <c r="AA81" s="13">
        <f ca="1">'13年1-9支出明细'!Q76/9*12</f>
        <v>0</v>
      </c>
      <c r="AB81" s="43">
        <f t="shared" si="106"/>
        <v>0</v>
      </c>
      <c r="AC81" s="13">
        <f ca="1">'13年1-9支出明细'!R76/9*12</f>
        <v>0</v>
      </c>
      <c r="AD81" s="43">
        <f t="shared" si="107"/>
        <v>0</v>
      </c>
      <c r="AE81" s="13">
        <f ca="1">'13年1-9支出明细'!S76/9*12</f>
        <v>273933.33333333331</v>
      </c>
      <c r="AF81" s="43">
        <f t="shared" si="108"/>
        <v>5.5189483670077824E-2</v>
      </c>
      <c r="AG81" s="12">
        <f t="shared" si="157"/>
        <v>3456263.9466666663</v>
      </c>
      <c r="AH81" s="43">
        <f t="shared" si="109"/>
        <v>3.3107618873205548E-2</v>
      </c>
      <c r="AI81" s="13">
        <f ca="1">'13年1-9支出明细'!U76/9*12</f>
        <v>0</v>
      </c>
      <c r="AJ81" s="43">
        <f t="shared" si="110"/>
        <v>0</v>
      </c>
      <c r="AK81" s="13">
        <f ca="1">'13年1-9支出明细'!V76/9*12</f>
        <v>119.94666666666666</v>
      </c>
      <c r="AL81" s="43">
        <f t="shared" si="111"/>
        <v>1.2305251207134747E-3</v>
      </c>
      <c r="AM81" s="13">
        <f ca="1">'13年1-9支出明细'!W76/9*12</f>
        <v>0</v>
      </c>
      <c r="AN81" s="43">
        <f t="shared" si="112"/>
        <v>0</v>
      </c>
      <c r="AO81" s="13">
        <f ca="1">'13年1-9支出明细'!X76/9*12</f>
        <v>456.82666666666671</v>
      </c>
      <c r="AP81" s="43">
        <f t="shared" si="113"/>
        <v>6.7207645516017991E-4</v>
      </c>
      <c r="AQ81" s="13">
        <f ca="1">'13年1-9支出明细'!Y76/9*12</f>
        <v>438.66666666666669</v>
      </c>
      <c r="AR81" s="43">
        <f t="shared" si="114"/>
        <v>2.1699936197570576E-4</v>
      </c>
      <c r="AS81" s="13">
        <f ca="1">'13年1-9支出明细'!Z76/9*12</f>
        <v>3408117.0666666664</v>
      </c>
      <c r="AT81" s="13">
        <f ca="1">Sheet2!EP75+Sheet2!V75</f>
        <v>47131.44</v>
      </c>
      <c r="AU81" s="43">
        <f t="shared" si="115"/>
        <v>3.8536158662164394E-2</v>
      </c>
      <c r="AV81" s="13">
        <f ca="1">'13年1-9支出明细'!AB76/9*12</f>
        <v>44655.24</v>
      </c>
      <c r="AW81" s="43">
        <f t="shared" si="116"/>
        <v>9.8517789747009834E-3</v>
      </c>
      <c r="AX81" s="13">
        <f ca="1">'13年1-9支出明细'!AC76/9*12</f>
        <v>18186.666666666668</v>
      </c>
      <c r="AY81" s="43">
        <f t="shared" si="117"/>
        <v>1.6213903129512729E-2</v>
      </c>
      <c r="AZ81" s="12">
        <f t="shared" si="159"/>
        <v>1107.2</v>
      </c>
      <c r="BA81" s="43">
        <f t="shared" si="118"/>
        <v>4.1399682600927779E-6</v>
      </c>
      <c r="BB81" s="13">
        <f ca="1">'13年1-9支出明细'!AE76/9*12</f>
        <v>1107.2</v>
      </c>
      <c r="BC81" s="43">
        <f t="shared" si="119"/>
        <v>4.7924459513923181E-6</v>
      </c>
      <c r="BD81" s="13">
        <f ca="1">'13年1-9支出明细'!AF76/9*12</f>
        <v>0</v>
      </c>
      <c r="BE81" s="13">
        <f ca="1">Sheet2!BP75+Sheet2!ET75</f>
        <v>0</v>
      </c>
      <c r="BF81" s="43">
        <f t="shared" si="120"/>
        <v>0</v>
      </c>
      <c r="BG81" s="12">
        <f t="shared" si="158"/>
        <v>38015.599999999999</v>
      </c>
      <c r="BH81" s="43">
        <f t="shared" si="121"/>
        <v>3.9171809174437809E-4</v>
      </c>
      <c r="BI81" s="13">
        <f ca="1">'13年1-9支出明细'!AI76/9*12</f>
        <v>0</v>
      </c>
      <c r="BJ81" s="43">
        <f t="shared" si="122"/>
        <v>0</v>
      </c>
      <c r="BK81" s="13">
        <f ca="1">'13年1-9支出明细'!AJ76/9*12</f>
        <v>0</v>
      </c>
      <c r="BL81" s="43">
        <f t="shared" si="123"/>
        <v>0</v>
      </c>
      <c r="BM81" s="13">
        <f ca="1">'13年1-9支出明细'!AK76/9*12</f>
        <v>0</v>
      </c>
      <c r="BN81" s="43">
        <f t="shared" si="124"/>
        <v>0</v>
      </c>
      <c r="BO81" s="13">
        <f ca="1">'13年1-9支出明细'!AL76/9*12</f>
        <v>0</v>
      </c>
      <c r="BP81" s="43">
        <f t="shared" si="125"/>
        <v>0</v>
      </c>
      <c r="BQ81" s="13">
        <f ca="1">'13年1-9支出明细'!AM76/9*12</f>
        <v>0</v>
      </c>
      <c r="BR81" s="43">
        <f t="shared" si="126"/>
        <v>0</v>
      </c>
      <c r="BS81" s="13">
        <f ca="1">'13年1-9支出明细'!AN76/9*12</f>
        <v>0</v>
      </c>
      <c r="BT81" s="13">
        <f ca="1">Sheet2!DG75+Sheet2!AD75</f>
        <v>0</v>
      </c>
      <c r="BU81" s="43">
        <f t="shared" si="127"/>
        <v>0</v>
      </c>
      <c r="BV81" s="13">
        <f ca="1">'13年1-9支出明细'!AP76/9*12</f>
        <v>0</v>
      </c>
      <c r="BW81" s="43">
        <f t="shared" si="128"/>
        <v>0</v>
      </c>
      <c r="BX81" s="13">
        <f ca="1">'13年1-9支出明细'!AQ76/9*12</f>
        <v>0</v>
      </c>
      <c r="BY81" s="43">
        <f t="shared" si="129"/>
        <v>0</v>
      </c>
      <c r="BZ81" s="13">
        <f ca="1">'13年1-9支出明细'!AR76/9*12</f>
        <v>0</v>
      </c>
      <c r="CA81" s="13">
        <f ca="1">Sheet2!DK75+Sheet2!AH75</f>
        <v>0</v>
      </c>
      <c r="CB81" s="43">
        <f t="shared" si="130"/>
        <v>0</v>
      </c>
      <c r="CC81" s="13">
        <f ca="1">'13年1-9支出明细'!AT76/9*12</f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43">
        <f t="shared" si="131"/>
        <v>0</v>
      </c>
      <c r="CL81" s="13">
        <f ca="1">'13年1-9支出明细'!BB76/9*12</f>
        <v>18773.333333333332</v>
      </c>
      <c r="CM81" s="43">
        <f t="shared" si="132"/>
        <v>8.2988627964574232E-3</v>
      </c>
      <c r="CN81" s="13">
        <f ca="1">'13年1-9支出明细'!BC76/9*12</f>
        <v>0</v>
      </c>
      <c r="CO81" s="43">
        <f t="shared" si="133"/>
        <v>0</v>
      </c>
      <c r="CP81" s="13">
        <f ca="1">'13年1-9支出明细'!BD76/9*12</f>
        <v>0</v>
      </c>
      <c r="CQ81" s="43">
        <f t="shared" si="134"/>
        <v>0</v>
      </c>
      <c r="CR81" s="13">
        <f ca="1">'13年1-9支出明细'!BE76/9*12</f>
        <v>0</v>
      </c>
      <c r="CS81" s="13">
        <v>0</v>
      </c>
      <c r="CT81" s="43">
        <f t="shared" si="135"/>
        <v>0</v>
      </c>
      <c r="CU81" s="13">
        <f ca="1">'13年1-9支出明细'!BG76/9*12</f>
        <v>0</v>
      </c>
      <c r="CV81" s="43">
        <f t="shared" si="136"/>
        <v>0</v>
      </c>
      <c r="CW81" s="13">
        <f ca="1">'13年1-9支出明细'!BH76/9*12</f>
        <v>0</v>
      </c>
      <c r="CX81" s="43">
        <f t="shared" si="137"/>
        <v>0</v>
      </c>
      <c r="CY81" s="13">
        <f ca="1">'13年1-9支出明细'!BI76/9*12</f>
        <v>18133.333333333332</v>
      </c>
      <c r="CZ81" s="43">
        <f t="shared" si="138"/>
        <v>1.5127221602117368E-2</v>
      </c>
      <c r="DA81" s="13">
        <f ca="1">'13年1-9支出明细'!BJ76/9*12</f>
        <v>0</v>
      </c>
      <c r="DB81" s="43">
        <f t="shared" si="139"/>
        <v>0</v>
      </c>
      <c r="DC81" s="13">
        <f ca="1">'13年1-9支出明细'!BK76/9*12</f>
        <v>0</v>
      </c>
      <c r="DD81" s="43">
        <f t="shared" si="140"/>
        <v>0</v>
      </c>
      <c r="DE81" s="13">
        <f ca="1">'13年1-9支出明细'!BL76/9*12</f>
        <v>0</v>
      </c>
      <c r="DF81" s="43">
        <f t="shared" si="141"/>
        <v>0</v>
      </c>
      <c r="DG81" s="13">
        <f ca="1">'13年1-9支出明细'!BM76/9*12</f>
        <v>0</v>
      </c>
      <c r="DH81" s="43">
        <f t="shared" si="142"/>
        <v>0</v>
      </c>
      <c r="DI81" s="13">
        <f ca="1">'13年1-9支出明细'!BN76/9*12</f>
        <v>55.600000000000009</v>
      </c>
      <c r="DJ81" s="13">
        <f ca="1">Sheet2!EX75+Sheet2!BF75</f>
        <v>0</v>
      </c>
      <c r="DK81" s="43">
        <f t="shared" si="143"/>
        <v>4.2533471011221048E-5</v>
      </c>
      <c r="DL81" s="13">
        <f ca="1">'13年1-9支出明细'!BP76/9*12</f>
        <v>0</v>
      </c>
      <c r="DM81" s="43">
        <f t="shared" si="144"/>
        <v>0</v>
      </c>
      <c r="DN81" s="13">
        <f ca="1">'13年1-9支出明细'!BQ76/9*12</f>
        <v>1053.3333333333333</v>
      </c>
      <c r="DO81" s="43">
        <f t="shared" si="145"/>
        <v>7.1066492148951768E-3</v>
      </c>
      <c r="DP81" s="13">
        <f ca="1">'13年1-9支出明细'!BR76/9*12</f>
        <v>0</v>
      </c>
      <c r="DQ81" s="13">
        <v>0</v>
      </c>
      <c r="DR81" s="43"/>
      <c r="DS81" s="13">
        <f ca="1">'13年1-9支出明细'!BT76/9*12</f>
        <v>0</v>
      </c>
      <c r="DT81" s="43">
        <f t="shared" si="146"/>
        <v>0</v>
      </c>
      <c r="DU81" s="12">
        <f ca="1">'13年1-9支出明细'!BU76/9*12</f>
        <v>3450273.6799999997</v>
      </c>
      <c r="DV81" s="43">
        <f t="shared" si="147"/>
        <v>0.11925081484323527</v>
      </c>
      <c r="DW81" s="12">
        <f ca="1">'13年1-9支出明细'!BV76/9*12</f>
        <v>0</v>
      </c>
      <c r="DX81" s="43">
        <f t="shared" si="148"/>
        <v>0</v>
      </c>
      <c r="DY81" s="12">
        <f ca="1">'13年1-9支出明细'!BW76/9*12</f>
        <v>0</v>
      </c>
      <c r="DZ81" s="43">
        <f t="shared" si="149"/>
        <v>0</v>
      </c>
      <c r="EA81" s="12">
        <f ca="1">'13年1-9支出明细'!BX76/9*12</f>
        <v>0</v>
      </c>
      <c r="EB81" s="43">
        <f t="shared" si="150"/>
        <v>0</v>
      </c>
      <c r="EC81" s="27">
        <f t="shared" si="96"/>
        <v>0</v>
      </c>
      <c r="ED81" s="43">
        <f t="shared" si="151"/>
        <v>0</v>
      </c>
      <c r="EE81" s="13">
        <f ca="1">'13年1-9支出明细'!BZ76/9*12</f>
        <v>0</v>
      </c>
      <c r="EF81" s="43">
        <f t="shared" si="152"/>
        <v>0</v>
      </c>
      <c r="EG81" s="13">
        <f ca="1">'13年1-9支出明细'!CA76/9*12</f>
        <v>0</v>
      </c>
      <c r="EH81" s="43">
        <f t="shared" si="153"/>
        <v>0</v>
      </c>
      <c r="EI81" s="13">
        <f ca="1">'13年1-9支出明细'!CB76/9*12</f>
        <v>0</v>
      </c>
      <c r="EJ81" s="40"/>
      <c r="EK81" s="13">
        <f ca="1">'13年1-9支出明细'!CC76/9*12</f>
        <v>0</v>
      </c>
      <c r="EL81" s="43">
        <f t="shared" si="154"/>
        <v>0</v>
      </c>
      <c r="EM81" s="13">
        <f ca="1">'13年1-9支出明细'!CD76/9*12</f>
        <v>0</v>
      </c>
      <c r="EN81" s="45">
        <f t="shared" si="155"/>
        <v>0</v>
      </c>
    </row>
    <row r="82" spans="1:144">
      <c r="A82" s="18">
        <v>207</v>
      </c>
      <c r="B82" s="3" t="s">
        <v>555</v>
      </c>
      <c r="C82" s="3" t="s">
        <v>371</v>
      </c>
      <c r="D82" s="12">
        <f t="shared" si="91"/>
        <v>6068008.9466666663</v>
      </c>
      <c r="E82" s="12">
        <f t="shared" si="92"/>
        <v>2237720.0666666669</v>
      </c>
      <c r="F82" s="13">
        <v>1092972</v>
      </c>
      <c r="G82" s="40">
        <f t="shared" si="156"/>
        <v>1.6002486437215878E-2</v>
      </c>
      <c r="H82" s="13">
        <v>0</v>
      </c>
      <c r="I82" s="40">
        <f t="shared" si="97"/>
        <v>0</v>
      </c>
      <c r="J82" s="13">
        <v>491837.4</v>
      </c>
      <c r="K82" s="40">
        <f t="shared" si="98"/>
        <v>1.6002486437215881E-2</v>
      </c>
      <c r="L82" s="13">
        <f ca="1">'13年1-9支出明细'!I77/9*12</f>
        <v>309557.33333333337</v>
      </c>
      <c r="M82" s="13">
        <v>255100</v>
      </c>
      <c r="N82" s="43">
        <f t="shared" si="99"/>
        <v>4.6368822754611815E-2</v>
      </c>
      <c r="O82" s="13">
        <f ca="1">'13年1-9支出明细'!K77/9*12</f>
        <v>0</v>
      </c>
      <c r="P82" s="43">
        <f t="shared" si="100"/>
        <v>9.1125147953186846E-3</v>
      </c>
      <c r="Q82" s="13">
        <f ca="1">'13年1-9支出明细'!L77/9*12</f>
        <v>0</v>
      </c>
      <c r="R82" s="43">
        <f t="shared" si="101"/>
        <v>0</v>
      </c>
      <c r="S82" s="13">
        <f ca="1">'13年1-9支出明细'!M77/9*12</f>
        <v>0</v>
      </c>
      <c r="T82" s="43">
        <f t="shared" si="102"/>
        <v>0</v>
      </c>
      <c r="U82" s="13">
        <f ca="1">'13年1-9支出明细'!N77/9*12</f>
        <v>0</v>
      </c>
      <c r="V82" s="43">
        <f t="shared" si="103"/>
        <v>0</v>
      </c>
      <c r="W82" s="13">
        <f ca="1">'13年1-9支出明细'!O77/9*12</f>
        <v>3220</v>
      </c>
      <c r="X82" s="43">
        <f t="shared" si="104"/>
        <v>5.5717311357102971E-3</v>
      </c>
      <c r="Y82" s="13">
        <f ca="1">'13年1-9支出明细'!P77/9*12</f>
        <v>3220</v>
      </c>
      <c r="Z82" s="43">
        <f t="shared" si="105"/>
        <v>0.54416403785488965</v>
      </c>
      <c r="AA82" s="13">
        <f ca="1">'13年1-9支出明细'!Q77/9*12</f>
        <v>0</v>
      </c>
      <c r="AB82" s="43">
        <f t="shared" si="106"/>
        <v>0</v>
      </c>
      <c r="AC82" s="13">
        <f ca="1">'13年1-9支出明细'!R77/9*12</f>
        <v>0</v>
      </c>
      <c r="AD82" s="43">
        <f t="shared" si="107"/>
        <v>0</v>
      </c>
      <c r="AE82" s="13">
        <f ca="1">'13年1-9支出明细'!S77/9*12</f>
        <v>340133.33333333337</v>
      </c>
      <c r="AF82" s="43">
        <f t="shared" si="108"/>
        <v>6.8526830295628408E-2</v>
      </c>
      <c r="AG82" s="12">
        <f t="shared" si="157"/>
        <v>252779.91999999998</v>
      </c>
      <c r="AH82" s="43">
        <f t="shared" si="109"/>
        <v>2.4213837193281106E-3</v>
      </c>
      <c r="AI82" s="13">
        <f ca="1">'13年1-9支出明细'!U77/9*12</f>
        <v>0</v>
      </c>
      <c r="AJ82" s="43">
        <f t="shared" si="110"/>
        <v>0</v>
      </c>
      <c r="AK82" s="13">
        <f ca="1">'13年1-9支出明细'!V77/9*12</f>
        <v>0</v>
      </c>
      <c r="AL82" s="43">
        <f t="shared" si="111"/>
        <v>0</v>
      </c>
      <c r="AM82" s="13">
        <f ca="1">'13年1-9支出明细'!W77/9*12</f>
        <v>0</v>
      </c>
      <c r="AN82" s="43">
        <f t="shared" si="112"/>
        <v>0</v>
      </c>
      <c r="AO82" s="13">
        <f ca="1">'13年1-9支出明细'!X77/9*12</f>
        <v>36411.586666666662</v>
      </c>
      <c r="AP82" s="43">
        <f t="shared" si="113"/>
        <v>5.3568173399883977E-2</v>
      </c>
      <c r="AQ82" s="13">
        <f ca="1">'13年1-9支出明细'!Y77/9*12</f>
        <v>100162.66666666666</v>
      </c>
      <c r="AR82" s="43">
        <f t="shared" si="114"/>
        <v>4.9548407508629079E-2</v>
      </c>
      <c r="AS82" s="13">
        <f ca="1">'13年1-9支出明细'!Z77/9*12</f>
        <v>63646.666666666664</v>
      </c>
      <c r="AT82" s="13">
        <f ca="1">Sheet2!EP76+Sheet2!V76</f>
        <v>52559</v>
      </c>
      <c r="AU82" s="43">
        <f t="shared" si="115"/>
        <v>7.1966367264004679E-4</v>
      </c>
      <c r="AV82" s="13">
        <f ca="1">'13年1-9支出明细'!AB77/9*12</f>
        <v>0</v>
      </c>
      <c r="AW82" s="43">
        <f t="shared" si="116"/>
        <v>0</v>
      </c>
      <c r="AX82" s="13">
        <f ca="1">'13年1-9支出明细'!AC77/9*12</f>
        <v>7394.6666666666661</v>
      </c>
      <c r="AY82" s="43">
        <f t="shared" si="117"/>
        <v>6.5925444835980623E-3</v>
      </c>
      <c r="AZ82" s="12">
        <f t="shared" si="159"/>
        <v>141416.29333333333</v>
      </c>
      <c r="BA82" s="43">
        <f t="shared" si="118"/>
        <v>5.2877435500358542E-4</v>
      </c>
      <c r="BB82" s="13">
        <f ca="1">'13年1-9支出明细'!AE77/9*12</f>
        <v>141416.29333333333</v>
      </c>
      <c r="BC82" s="43">
        <f t="shared" si="119"/>
        <v>6.1211158096662012E-4</v>
      </c>
      <c r="BD82" s="13">
        <f ca="1">'13年1-9支出明细'!AF77/9*12</f>
        <v>0</v>
      </c>
      <c r="BE82" s="13">
        <f ca="1">Sheet2!BP76+Sheet2!ET76</f>
        <v>0</v>
      </c>
      <c r="BF82" s="43">
        <f t="shared" si="120"/>
        <v>0</v>
      </c>
      <c r="BG82" s="12">
        <f t="shared" si="158"/>
        <v>257015.6</v>
      </c>
      <c r="BH82" s="43">
        <f t="shared" si="121"/>
        <v>2.6483249082096929E-3</v>
      </c>
      <c r="BI82" s="13">
        <f ca="1">'13年1-9支出明细'!AI77/9*12</f>
        <v>0</v>
      </c>
      <c r="BJ82" s="43">
        <f t="shared" si="122"/>
        <v>0</v>
      </c>
      <c r="BK82" s="13">
        <f ca="1">'13年1-9支出明细'!AJ77/9*12</f>
        <v>0</v>
      </c>
      <c r="BL82" s="43">
        <f t="shared" si="123"/>
        <v>0</v>
      </c>
      <c r="BM82" s="13">
        <f ca="1">'13年1-9支出明细'!AK77/9*12</f>
        <v>0</v>
      </c>
      <c r="BN82" s="43">
        <f t="shared" si="124"/>
        <v>0</v>
      </c>
      <c r="BO82" s="13">
        <f ca="1">'13年1-9支出明细'!AL77/9*12</f>
        <v>0</v>
      </c>
      <c r="BP82" s="43">
        <f t="shared" si="125"/>
        <v>0</v>
      </c>
      <c r="BQ82" s="13">
        <f ca="1">'13年1-9支出明细'!AM77/9*12</f>
        <v>0</v>
      </c>
      <c r="BR82" s="43">
        <f t="shared" si="126"/>
        <v>0</v>
      </c>
      <c r="BS82" s="13">
        <f ca="1">'13年1-9支出明细'!AN77/9*12</f>
        <v>0</v>
      </c>
      <c r="BT82" s="13">
        <f ca="1">Sheet2!DG76+Sheet2!AD76</f>
        <v>0</v>
      </c>
      <c r="BU82" s="43">
        <f t="shared" si="127"/>
        <v>0</v>
      </c>
      <c r="BV82" s="13">
        <f ca="1">'13年1-9支出明细'!AP77/9*12</f>
        <v>0</v>
      </c>
      <c r="BW82" s="43">
        <f t="shared" si="128"/>
        <v>0</v>
      </c>
      <c r="BX82" s="13">
        <f ca="1">'13年1-9支出明细'!AQ77/9*12</f>
        <v>0</v>
      </c>
      <c r="BY82" s="43">
        <f t="shared" si="129"/>
        <v>0</v>
      </c>
      <c r="BZ82" s="13">
        <f ca="1">'13年1-9支出明细'!AR77/9*12</f>
        <v>0</v>
      </c>
      <c r="CA82" s="13">
        <f ca="1">Sheet2!DK76+Sheet2!AH76</f>
        <v>0</v>
      </c>
      <c r="CB82" s="43">
        <f t="shared" si="130"/>
        <v>0</v>
      </c>
      <c r="CC82" s="13">
        <f ca="1">'13年1-9支出明细'!AT77/9*12</f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43">
        <f t="shared" si="131"/>
        <v>0</v>
      </c>
      <c r="CL82" s="13">
        <f ca="1">'13年1-9支出明细'!BB77/9*12</f>
        <v>15286</v>
      </c>
      <c r="CM82" s="43">
        <f t="shared" si="132"/>
        <v>6.7572665149137883E-3</v>
      </c>
      <c r="CN82" s="13">
        <f ca="1">'13年1-9支出明细'!BC77/9*12</f>
        <v>0</v>
      </c>
      <c r="CO82" s="43">
        <f t="shared" si="133"/>
        <v>0</v>
      </c>
      <c r="CP82" s="13">
        <f ca="1">'13年1-9支出明细'!BD77/9*12</f>
        <v>0</v>
      </c>
      <c r="CQ82" s="43">
        <f t="shared" si="134"/>
        <v>0</v>
      </c>
      <c r="CR82" s="13">
        <f ca="1">'13年1-9支出明细'!BE77/9*12</f>
        <v>0</v>
      </c>
      <c r="CS82" s="13">
        <v>0</v>
      </c>
      <c r="CT82" s="43">
        <f t="shared" si="135"/>
        <v>0</v>
      </c>
      <c r="CU82" s="13">
        <f ca="1">'13年1-9支出明细'!BG77/9*12</f>
        <v>0</v>
      </c>
      <c r="CV82" s="43">
        <f t="shared" si="136"/>
        <v>0</v>
      </c>
      <c r="CW82" s="13">
        <f ca="1">'13年1-9支出明细'!BH77/9*12</f>
        <v>0</v>
      </c>
      <c r="CX82" s="43">
        <f t="shared" si="137"/>
        <v>0</v>
      </c>
      <c r="CY82" s="13">
        <f ca="1">'13年1-9支出明细'!BI77/9*12</f>
        <v>4626.6666666666661</v>
      </c>
      <c r="CZ82" s="43">
        <f t="shared" si="138"/>
        <v>3.8596660999520049E-3</v>
      </c>
      <c r="DA82" s="13">
        <f ca="1">'13年1-9支出明细'!BJ77/9*12</f>
        <v>0</v>
      </c>
      <c r="DB82" s="43">
        <f t="shared" si="139"/>
        <v>0</v>
      </c>
      <c r="DC82" s="13">
        <f ca="1">'13年1-9支出明细'!BK77/9*12</f>
        <v>0</v>
      </c>
      <c r="DD82" s="43">
        <f t="shared" si="140"/>
        <v>0</v>
      </c>
      <c r="DE82" s="13">
        <f ca="1">'13年1-9支出明细'!BL77/9*12</f>
        <v>0</v>
      </c>
      <c r="DF82" s="43">
        <f t="shared" si="141"/>
        <v>0</v>
      </c>
      <c r="DG82" s="13">
        <f ca="1">'13年1-9支出明细'!BM77/9*12</f>
        <v>0</v>
      </c>
      <c r="DH82" s="43">
        <f t="shared" si="142"/>
        <v>0</v>
      </c>
      <c r="DI82" s="13">
        <f ca="1">'13年1-9支出明细'!BN77/9*12</f>
        <v>237102.93333333335</v>
      </c>
      <c r="DJ82" s="13">
        <f ca="1">Sheet2!EX76+Sheet2!BF76</f>
        <v>0</v>
      </c>
      <c r="DK82" s="43">
        <f t="shared" si="143"/>
        <v>0.1813814881584318</v>
      </c>
      <c r="DL82" s="13">
        <f ca="1">'13年1-9支出明细'!BP77/9*12</f>
        <v>0</v>
      </c>
      <c r="DM82" s="43">
        <f t="shared" si="144"/>
        <v>0</v>
      </c>
      <c r="DN82" s="13">
        <f ca="1">'13年1-9支出明细'!BQ77/9*12</f>
        <v>0</v>
      </c>
      <c r="DO82" s="43">
        <f t="shared" si="145"/>
        <v>0</v>
      </c>
      <c r="DP82" s="13">
        <f ca="1">'13年1-9支出明细'!BR77/9*12</f>
        <v>0</v>
      </c>
      <c r="DQ82" s="13">
        <v>0</v>
      </c>
      <c r="DR82" s="43"/>
      <c r="DS82" s="13">
        <f ca="1">'13年1-9支出明细'!BT77/9*12</f>
        <v>0</v>
      </c>
      <c r="DT82" s="43">
        <f t="shared" si="146"/>
        <v>0</v>
      </c>
      <c r="DU82" s="12">
        <f ca="1">'13年1-9支出明细'!BU77/9*12</f>
        <v>3157519.1999999997</v>
      </c>
      <c r="DV82" s="43">
        <f t="shared" si="147"/>
        <v>0.10913242612196501</v>
      </c>
      <c r="DW82" s="12">
        <f ca="1">'13年1-9支出明细'!BV77/9*12</f>
        <v>0</v>
      </c>
      <c r="DX82" s="43">
        <f t="shared" si="148"/>
        <v>0</v>
      </c>
      <c r="DY82" s="12">
        <f ca="1">'13年1-9支出明细'!BW77/9*12</f>
        <v>21557.866666666665</v>
      </c>
      <c r="DZ82" s="43">
        <f t="shared" si="149"/>
        <v>0.49479298958597923</v>
      </c>
      <c r="EA82" s="12">
        <f ca="1">'13年1-9支出明细'!BX77/9*12</f>
        <v>0</v>
      </c>
      <c r="EB82" s="43">
        <f t="shared" si="150"/>
        <v>0</v>
      </c>
      <c r="EC82" s="27">
        <f t="shared" si="96"/>
        <v>0</v>
      </c>
      <c r="ED82" s="43">
        <f t="shared" si="151"/>
        <v>0</v>
      </c>
      <c r="EE82" s="13">
        <f ca="1">'13年1-9支出明细'!BZ77/9*12</f>
        <v>0</v>
      </c>
      <c r="EF82" s="43">
        <f t="shared" si="152"/>
        <v>0</v>
      </c>
      <c r="EG82" s="13">
        <f ca="1">'13年1-9支出明细'!CA77/9*12</f>
        <v>0</v>
      </c>
      <c r="EH82" s="43">
        <f t="shared" si="153"/>
        <v>0</v>
      </c>
      <c r="EI82" s="13">
        <f ca="1">'13年1-9支出明细'!CB77/9*12</f>
        <v>0</v>
      </c>
      <c r="EJ82" s="40"/>
      <c r="EK82" s="13">
        <f ca="1">'13年1-9支出明细'!CC77/9*12</f>
        <v>0</v>
      </c>
      <c r="EL82" s="43">
        <f t="shared" si="154"/>
        <v>0</v>
      </c>
      <c r="EM82" s="13">
        <f ca="1">'13年1-9支出明细'!CD77/9*12</f>
        <v>0</v>
      </c>
      <c r="EN82" s="45">
        <f t="shared" si="155"/>
        <v>0</v>
      </c>
    </row>
    <row r="83" spans="1:144">
      <c r="A83" s="18">
        <v>208</v>
      </c>
      <c r="B83" s="3" t="s">
        <v>556</v>
      </c>
      <c r="C83" s="3" t="s">
        <v>372</v>
      </c>
      <c r="D83" s="12">
        <f t="shared" si="91"/>
        <v>50795.426666666659</v>
      </c>
      <c r="E83" s="12">
        <f t="shared" si="92"/>
        <v>8266.6666666666679</v>
      </c>
      <c r="F83" s="13">
        <v>0</v>
      </c>
      <c r="G83" s="40">
        <f t="shared" si="156"/>
        <v>0</v>
      </c>
      <c r="H83" s="13">
        <v>0</v>
      </c>
      <c r="I83" s="40">
        <f t="shared" si="97"/>
        <v>0</v>
      </c>
      <c r="J83" s="13">
        <v>0</v>
      </c>
      <c r="K83" s="40">
        <f t="shared" si="98"/>
        <v>0</v>
      </c>
      <c r="L83" s="13">
        <f ca="1">'13年1-9支出明细'!I78/9*12</f>
        <v>8266.6666666666679</v>
      </c>
      <c r="M83" s="13">
        <v>0</v>
      </c>
      <c r="N83" s="43">
        <f t="shared" si="99"/>
        <v>1.2382701366191432E-3</v>
      </c>
      <c r="O83" s="13">
        <f ca="1">'13年1-9支出明细'!K78/9*12</f>
        <v>0</v>
      </c>
      <c r="P83" s="43">
        <f t="shared" si="100"/>
        <v>7.6281047226997809E-5</v>
      </c>
      <c r="Q83" s="13">
        <f ca="1">'13年1-9支出明细'!L78/9*12</f>
        <v>0</v>
      </c>
      <c r="R83" s="43">
        <f t="shared" si="101"/>
        <v>0</v>
      </c>
      <c r="S83" s="13">
        <f ca="1">'13年1-9支出明细'!M78/9*12</f>
        <v>0</v>
      </c>
      <c r="T83" s="43">
        <f t="shared" si="102"/>
        <v>0</v>
      </c>
      <c r="U83" s="13">
        <f ca="1">'13年1-9支出明细'!N78/9*12</f>
        <v>0</v>
      </c>
      <c r="V83" s="43">
        <f t="shared" si="103"/>
        <v>0</v>
      </c>
      <c r="W83" s="13">
        <f ca="1">'13年1-9支出明细'!O78/9*12</f>
        <v>0</v>
      </c>
      <c r="X83" s="43">
        <f t="shared" si="104"/>
        <v>0</v>
      </c>
      <c r="Y83" s="13">
        <f ca="1">'13年1-9支出明细'!P78/9*12</f>
        <v>0</v>
      </c>
      <c r="Z83" s="43">
        <f t="shared" si="105"/>
        <v>0</v>
      </c>
      <c r="AA83" s="13">
        <f ca="1">'13年1-9支出明细'!Q78/9*12</f>
        <v>0</v>
      </c>
      <c r="AB83" s="43">
        <f t="shared" si="106"/>
        <v>0</v>
      </c>
      <c r="AC83" s="13">
        <f ca="1">'13年1-9支出明细'!R78/9*12</f>
        <v>0</v>
      </c>
      <c r="AD83" s="43">
        <f t="shared" si="107"/>
        <v>0</v>
      </c>
      <c r="AE83" s="13">
        <f ca="1">'13年1-9支出明细'!S78/9*12</f>
        <v>0</v>
      </c>
      <c r="AF83" s="43">
        <f t="shared" si="108"/>
        <v>0</v>
      </c>
      <c r="AG83" s="12">
        <f t="shared" si="157"/>
        <v>1984.7999999999997</v>
      </c>
      <c r="AH83" s="43">
        <f t="shared" si="109"/>
        <v>1.9012437404531317E-5</v>
      </c>
      <c r="AI83" s="13">
        <f ca="1">'13年1-9支出明细'!U78/9*12</f>
        <v>0</v>
      </c>
      <c r="AJ83" s="43">
        <f t="shared" si="110"/>
        <v>0</v>
      </c>
      <c r="AK83" s="13">
        <f ca="1">'13年1-9支出明细'!V78/9*12</f>
        <v>0</v>
      </c>
      <c r="AL83" s="43">
        <f t="shared" si="111"/>
        <v>0</v>
      </c>
      <c r="AM83" s="13">
        <f ca="1">'13年1-9支出明细'!W78/9*12</f>
        <v>0</v>
      </c>
      <c r="AN83" s="43">
        <f t="shared" si="112"/>
        <v>0</v>
      </c>
      <c r="AO83" s="13">
        <f ca="1">'13年1-9支出明细'!X78/9*12</f>
        <v>1984.7999999999997</v>
      </c>
      <c r="AP83" s="43">
        <f t="shared" si="113"/>
        <v>2.9200076211296582E-3</v>
      </c>
      <c r="AQ83" s="13">
        <f ca="1">'13年1-9支出明细'!Y78/9*12</f>
        <v>0</v>
      </c>
      <c r="AR83" s="43">
        <f t="shared" si="114"/>
        <v>0</v>
      </c>
      <c r="AS83" s="13">
        <f ca="1">'13年1-9支出明细'!Z78/9*12</f>
        <v>0</v>
      </c>
      <c r="AT83" s="13">
        <f ca="1">Sheet2!EP77+Sheet2!V77</f>
        <v>0</v>
      </c>
      <c r="AU83" s="43">
        <f t="shared" si="115"/>
        <v>0</v>
      </c>
      <c r="AV83" s="13">
        <f ca="1">'13年1-9支出明细'!AB78/9*12</f>
        <v>0</v>
      </c>
      <c r="AW83" s="43">
        <f t="shared" si="116"/>
        <v>0</v>
      </c>
      <c r="AX83" s="13">
        <f ca="1">'13年1-9支出明细'!AC78/9*12</f>
        <v>0</v>
      </c>
      <c r="AY83" s="43">
        <f t="shared" si="117"/>
        <v>0</v>
      </c>
      <c r="AZ83" s="12">
        <f t="shared" si="159"/>
        <v>0</v>
      </c>
      <c r="BA83" s="43">
        <f t="shared" si="118"/>
        <v>0</v>
      </c>
      <c r="BB83" s="13">
        <f ca="1">'13年1-9支出明细'!AE78/9*12</f>
        <v>0</v>
      </c>
      <c r="BC83" s="43">
        <f t="shared" si="119"/>
        <v>0</v>
      </c>
      <c r="BD83" s="13">
        <f ca="1">'13年1-9支出明细'!AF78/9*12</f>
        <v>0</v>
      </c>
      <c r="BE83" s="13">
        <f ca="1">Sheet2!BP77+Sheet2!ET77</f>
        <v>0</v>
      </c>
      <c r="BF83" s="43">
        <f t="shared" si="120"/>
        <v>0</v>
      </c>
      <c r="BG83" s="12">
        <f t="shared" si="158"/>
        <v>0</v>
      </c>
      <c r="BH83" s="43">
        <f t="shared" si="121"/>
        <v>0</v>
      </c>
      <c r="BI83" s="13">
        <f ca="1">'13年1-9支出明细'!AI78/9*12</f>
        <v>0</v>
      </c>
      <c r="BJ83" s="43">
        <f t="shared" si="122"/>
        <v>0</v>
      </c>
      <c r="BK83" s="13">
        <f ca="1">'13年1-9支出明细'!AJ78/9*12</f>
        <v>0</v>
      </c>
      <c r="BL83" s="43">
        <f t="shared" si="123"/>
        <v>0</v>
      </c>
      <c r="BM83" s="13">
        <f ca="1">'13年1-9支出明细'!AK78/9*12</f>
        <v>0</v>
      </c>
      <c r="BN83" s="43">
        <f t="shared" si="124"/>
        <v>0</v>
      </c>
      <c r="BO83" s="13">
        <f ca="1">'13年1-9支出明细'!AL78/9*12</f>
        <v>0</v>
      </c>
      <c r="BP83" s="43">
        <f t="shared" si="125"/>
        <v>0</v>
      </c>
      <c r="BQ83" s="13">
        <f ca="1">'13年1-9支出明细'!AM78/9*12</f>
        <v>0</v>
      </c>
      <c r="BR83" s="43">
        <f t="shared" si="126"/>
        <v>0</v>
      </c>
      <c r="BS83" s="13">
        <f ca="1">'13年1-9支出明细'!AN78/9*12</f>
        <v>0</v>
      </c>
      <c r="BT83" s="13">
        <f ca="1">Sheet2!DG77+Sheet2!AD77</f>
        <v>0</v>
      </c>
      <c r="BU83" s="43">
        <f t="shared" si="127"/>
        <v>0</v>
      </c>
      <c r="BV83" s="13">
        <f ca="1">'13年1-9支出明细'!AP78/9*12</f>
        <v>0</v>
      </c>
      <c r="BW83" s="43">
        <f t="shared" si="128"/>
        <v>0</v>
      </c>
      <c r="BX83" s="13">
        <f ca="1">'13年1-9支出明细'!AQ78/9*12</f>
        <v>0</v>
      </c>
      <c r="BY83" s="43">
        <f t="shared" si="129"/>
        <v>0</v>
      </c>
      <c r="BZ83" s="13">
        <f ca="1">'13年1-9支出明细'!AR78/9*12</f>
        <v>0</v>
      </c>
      <c r="CA83" s="13">
        <f ca="1">Sheet2!DK77+Sheet2!AH77</f>
        <v>0</v>
      </c>
      <c r="CB83" s="43">
        <f t="shared" si="130"/>
        <v>0</v>
      </c>
      <c r="CC83" s="13">
        <f ca="1">'13年1-9支出明细'!AT78/9*12</f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43">
        <f t="shared" si="131"/>
        <v>0</v>
      </c>
      <c r="CL83" s="13">
        <f ca="1">'13年1-9支出明细'!BB78/9*12</f>
        <v>0</v>
      </c>
      <c r="CM83" s="43">
        <f t="shared" si="132"/>
        <v>0</v>
      </c>
      <c r="CN83" s="13">
        <f ca="1">'13年1-9支出明细'!BC78/9*12</f>
        <v>0</v>
      </c>
      <c r="CO83" s="43">
        <f t="shared" si="133"/>
        <v>0</v>
      </c>
      <c r="CP83" s="13">
        <f ca="1">'13年1-9支出明细'!BD78/9*12</f>
        <v>0</v>
      </c>
      <c r="CQ83" s="43">
        <f t="shared" si="134"/>
        <v>0</v>
      </c>
      <c r="CR83" s="13">
        <f ca="1">'13年1-9支出明细'!BE78/9*12</f>
        <v>0</v>
      </c>
      <c r="CS83" s="13">
        <v>0</v>
      </c>
      <c r="CT83" s="43">
        <f t="shared" si="135"/>
        <v>0</v>
      </c>
      <c r="CU83" s="13">
        <f ca="1">'13年1-9支出明细'!BG78/9*12</f>
        <v>0</v>
      </c>
      <c r="CV83" s="43">
        <f t="shared" si="136"/>
        <v>0</v>
      </c>
      <c r="CW83" s="13">
        <f ca="1">'13年1-9支出明细'!BH78/9*12</f>
        <v>0</v>
      </c>
      <c r="CX83" s="43">
        <f t="shared" si="137"/>
        <v>0</v>
      </c>
      <c r="CY83" s="13">
        <f ca="1">'13年1-9支出明细'!BI78/9*12</f>
        <v>0</v>
      </c>
      <c r="CZ83" s="43">
        <f t="shared" si="138"/>
        <v>0</v>
      </c>
      <c r="DA83" s="13">
        <f ca="1">'13年1-9支出明细'!BJ78/9*12</f>
        <v>0</v>
      </c>
      <c r="DB83" s="43">
        <f t="shared" si="139"/>
        <v>0</v>
      </c>
      <c r="DC83" s="13">
        <f ca="1">'13年1-9支出明细'!BK78/9*12</f>
        <v>0</v>
      </c>
      <c r="DD83" s="43">
        <f t="shared" si="140"/>
        <v>0</v>
      </c>
      <c r="DE83" s="13">
        <f ca="1">'13年1-9支出明细'!BL78/9*12</f>
        <v>0</v>
      </c>
      <c r="DF83" s="43">
        <f t="shared" si="141"/>
        <v>0</v>
      </c>
      <c r="DG83" s="13">
        <f ca="1">'13年1-9支出明细'!BM78/9*12</f>
        <v>0</v>
      </c>
      <c r="DH83" s="43">
        <f t="shared" si="142"/>
        <v>0</v>
      </c>
      <c r="DI83" s="13">
        <f ca="1">'13年1-9支出明细'!BN78/9*12</f>
        <v>0</v>
      </c>
      <c r="DJ83" s="13">
        <f ca="1">Sheet2!EX77+Sheet2!BF77</f>
        <v>0</v>
      </c>
      <c r="DK83" s="43">
        <f t="shared" si="143"/>
        <v>0</v>
      </c>
      <c r="DL83" s="13">
        <f ca="1">'13年1-9支出明细'!BP78/9*12</f>
        <v>0</v>
      </c>
      <c r="DM83" s="43">
        <f t="shared" si="144"/>
        <v>0</v>
      </c>
      <c r="DN83" s="13">
        <f ca="1">'13年1-9支出明细'!BQ78/9*12</f>
        <v>0</v>
      </c>
      <c r="DO83" s="43">
        <f t="shared" si="145"/>
        <v>0</v>
      </c>
      <c r="DP83" s="13">
        <f ca="1">'13年1-9支出明细'!BR78/9*12</f>
        <v>0</v>
      </c>
      <c r="DQ83" s="13">
        <v>0</v>
      </c>
      <c r="DR83" s="43"/>
      <c r="DS83" s="13">
        <f ca="1">'13年1-9支出明细'!BT78/9*12</f>
        <v>0</v>
      </c>
      <c r="DT83" s="43">
        <f t="shared" si="146"/>
        <v>0</v>
      </c>
      <c r="DU83" s="12">
        <f ca="1">'13年1-9支出明细'!BU78/9*12</f>
        <v>40543.959999999992</v>
      </c>
      <c r="DV83" s="43">
        <f t="shared" si="147"/>
        <v>1.401309204831408E-3</v>
      </c>
      <c r="DW83" s="12">
        <f ca="1">'13年1-9支出明细'!BV78/9*12</f>
        <v>0</v>
      </c>
      <c r="DX83" s="43">
        <f t="shared" si="148"/>
        <v>0</v>
      </c>
      <c r="DY83" s="12">
        <f ca="1">'13年1-9支出明细'!BW78/9*12</f>
        <v>0</v>
      </c>
      <c r="DZ83" s="43">
        <f t="shared" si="149"/>
        <v>0</v>
      </c>
      <c r="EA83" s="12">
        <f ca="1">'13年1-9支出明细'!BX78/9*12</f>
        <v>0</v>
      </c>
      <c r="EB83" s="43">
        <f t="shared" si="150"/>
        <v>0</v>
      </c>
      <c r="EC83" s="27">
        <f t="shared" si="96"/>
        <v>0</v>
      </c>
      <c r="ED83" s="43">
        <f t="shared" si="151"/>
        <v>0</v>
      </c>
      <c r="EE83" s="13">
        <f ca="1">'13年1-9支出明细'!BZ78/9*12</f>
        <v>0</v>
      </c>
      <c r="EF83" s="43">
        <f t="shared" si="152"/>
        <v>0</v>
      </c>
      <c r="EG83" s="13">
        <f ca="1">'13年1-9支出明细'!CA78/9*12</f>
        <v>0</v>
      </c>
      <c r="EH83" s="43">
        <f t="shared" si="153"/>
        <v>0</v>
      </c>
      <c r="EI83" s="13">
        <f ca="1">'13年1-9支出明细'!CB78/9*12</f>
        <v>0</v>
      </c>
      <c r="EJ83" s="40"/>
      <c r="EK83" s="13">
        <f ca="1">'13年1-9支出明细'!CC78/9*12</f>
        <v>0</v>
      </c>
      <c r="EL83" s="43">
        <f t="shared" si="154"/>
        <v>0</v>
      </c>
      <c r="EM83" s="13">
        <f ca="1">'13年1-9支出明细'!CD78/9*12</f>
        <v>0</v>
      </c>
      <c r="EN83" s="45">
        <f t="shared" si="155"/>
        <v>0</v>
      </c>
    </row>
    <row r="84" spans="1:144">
      <c r="A84" s="18">
        <v>209</v>
      </c>
      <c r="B84" s="3" t="s">
        <v>557</v>
      </c>
      <c r="C84" s="3" t="s">
        <v>373</v>
      </c>
      <c r="D84" s="12">
        <f t="shared" si="91"/>
        <v>154096.61999999997</v>
      </c>
      <c r="E84" s="12">
        <f t="shared" si="92"/>
        <v>151675.79999999999</v>
      </c>
      <c r="F84" s="13">
        <v>104604</v>
      </c>
      <c r="G84" s="40">
        <f t="shared" si="156"/>
        <v>1.531534285671115E-3</v>
      </c>
      <c r="H84" s="13">
        <v>0</v>
      </c>
      <c r="I84" s="40">
        <f t="shared" si="97"/>
        <v>0</v>
      </c>
      <c r="J84" s="13">
        <v>47071.8</v>
      </c>
      <c r="K84" s="40">
        <f t="shared" si="98"/>
        <v>1.5315342856711152E-3</v>
      </c>
      <c r="L84" s="13">
        <f ca="1">'13年1-9支出明细'!I79/9*12</f>
        <v>0</v>
      </c>
      <c r="M84" s="13">
        <v>0</v>
      </c>
      <c r="N84" s="43">
        <f t="shared" si="99"/>
        <v>0</v>
      </c>
      <c r="O84" s="13">
        <f ca="1">'13年1-9支出明细'!K79/9*12</f>
        <v>0</v>
      </c>
      <c r="P84" s="43">
        <f t="shared" si="100"/>
        <v>2.3141161161767453E-4</v>
      </c>
      <c r="Q84" s="13">
        <f ca="1">'13年1-9支出明细'!L79/9*12</f>
        <v>0</v>
      </c>
      <c r="R84" s="43">
        <f t="shared" si="101"/>
        <v>0</v>
      </c>
      <c r="S84" s="13">
        <f ca="1">'13年1-9支出明细'!M79/9*12</f>
        <v>0</v>
      </c>
      <c r="T84" s="43">
        <f t="shared" si="102"/>
        <v>0</v>
      </c>
      <c r="U84" s="13">
        <f ca="1">'13年1-9支出明细'!N79/9*12</f>
        <v>0</v>
      </c>
      <c r="V84" s="43">
        <f t="shared" si="103"/>
        <v>0</v>
      </c>
      <c r="W84" s="13">
        <f ca="1">'13年1-9支出明细'!O79/9*12</f>
        <v>0</v>
      </c>
      <c r="X84" s="43">
        <f t="shared" si="104"/>
        <v>0</v>
      </c>
      <c r="Y84" s="13">
        <f ca="1">'13年1-9支出明细'!P79/9*12</f>
        <v>0</v>
      </c>
      <c r="Z84" s="43">
        <f t="shared" si="105"/>
        <v>0</v>
      </c>
      <c r="AA84" s="13">
        <f ca="1">'13年1-9支出明细'!Q79/9*12</f>
        <v>0</v>
      </c>
      <c r="AB84" s="43">
        <f t="shared" si="106"/>
        <v>0</v>
      </c>
      <c r="AC84" s="13">
        <f ca="1">'13年1-9支出明细'!R79/9*12</f>
        <v>0</v>
      </c>
      <c r="AD84" s="43">
        <f t="shared" si="107"/>
        <v>0</v>
      </c>
      <c r="AE84" s="13">
        <f ca="1">'13年1-9支出明细'!S79/9*12</f>
        <v>0</v>
      </c>
      <c r="AF84" s="43">
        <f t="shared" si="108"/>
        <v>0</v>
      </c>
      <c r="AG84" s="12">
        <f t="shared" si="157"/>
        <v>401.3</v>
      </c>
      <c r="AH84" s="43">
        <f t="shared" si="109"/>
        <v>3.8440604244449911E-6</v>
      </c>
      <c r="AI84" s="13">
        <f ca="1">'13年1-9支出明细'!U79/9*12</f>
        <v>0</v>
      </c>
      <c r="AJ84" s="43">
        <f t="shared" si="110"/>
        <v>0</v>
      </c>
      <c r="AK84" s="13">
        <f ca="1">'13年1-9支出明细'!V79/9*12</f>
        <v>0</v>
      </c>
      <c r="AL84" s="43">
        <f t="shared" si="111"/>
        <v>0</v>
      </c>
      <c r="AM84" s="13">
        <f ca="1">'13年1-9支出明细'!W79/9*12</f>
        <v>0</v>
      </c>
      <c r="AN84" s="43">
        <f t="shared" si="112"/>
        <v>0</v>
      </c>
      <c r="AO84" s="13">
        <f ca="1">'13年1-9支出明细'!X79/9*12</f>
        <v>0</v>
      </c>
      <c r="AP84" s="43">
        <f t="shared" si="113"/>
        <v>0</v>
      </c>
      <c r="AQ84" s="13">
        <f ca="1">'13年1-9支出明细'!Y79/9*12</f>
        <v>0</v>
      </c>
      <c r="AR84" s="43">
        <f t="shared" si="114"/>
        <v>0</v>
      </c>
      <c r="AS84" s="13">
        <f ca="1">'13年1-9支出明细'!Z79/9*12</f>
        <v>0</v>
      </c>
      <c r="AT84" s="13">
        <f ca="1">Sheet2!EP78+Sheet2!V78</f>
        <v>401.3</v>
      </c>
      <c r="AU84" s="43">
        <f t="shared" si="115"/>
        <v>0</v>
      </c>
      <c r="AV84" s="13">
        <f ca="1">'13年1-9支出明细'!AB79/9*12</f>
        <v>535.06666666666661</v>
      </c>
      <c r="AW84" s="43">
        <f t="shared" si="116"/>
        <v>1.1804568818194699E-4</v>
      </c>
      <c r="AX84" s="13">
        <f ca="1">'13年1-9支出明细'!AC79/9*12</f>
        <v>0</v>
      </c>
      <c r="AY84" s="43">
        <f t="shared" si="117"/>
        <v>0</v>
      </c>
      <c r="AZ84" s="12">
        <f t="shared" si="159"/>
        <v>0</v>
      </c>
      <c r="BA84" s="43">
        <f t="shared" si="118"/>
        <v>0</v>
      </c>
      <c r="BB84" s="13">
        <f ca="1">'13年1-9支出明细'!AE79/9*12</f>
        <v>0</v>
      </c>
      <c r="BC84" s="43">
        <f t="shared" si="119"/>
        <v>0</v>
      </c>
      <c r="BD84" s="13">
        <f ca="1">'13年1-9支出明细'!AF79/9*12</f>
        <v>0</v>
      </c>
      <c r="BE84" s="13">
        <f ca="1">Sheet2!BP78+Sheet2!ET78</f>
        <v>0</v>
      </c>
      <c r="BF84" s="43">
        <f t="shared" si="120"/>
        <v>0</v>
      </c>
      <c r="BG84" s="12">
        <f t="shared" si="158"/>
        <v>0</v>
      </c>
      <c r="BH84" s="43">
        <f t="shared" si="121"/>
        <v>0</v>
      </c>
      <c r="BI84" s="13">
        <f ca="1">'13年1-9支出明细'!AI79/9*12</f>
        <v>0</v>
      </c>
      <c r="BJ84" s="43">
        <f t="shared" si="122"/>
        <v>0</v>
      </c>
      <c r="BK84" s="13">
        <f ca="1">'13年1-9支出明细'!AJ79/9*12</f>
        <v>0</v>
      </c>
      <c r="BL84" s="43">
        <f t="shared" si="123"/>
        <v>0</v>
      </c>
      <c r="BM84" s="13">
        <f ca="1">'13年1-9支出明细'!AK79/9*12</f>
        <v>0</v>
      </c>
      <c r="BN84" s="43">
        <f t="shared" si="124"/>
        <v>0</v>
      </c>
      <c r="BO84" s="13">
        <f ca="1">'13年1-9支出明细'!AL79/9*12</f>
        <v>0</v>
      </c>
      <c r="BP84" s="43">
        <f t="shared" si="125"/>
        <v>0</v>
      </c>
      <c r="BQ84" s="13">
        <f ca="1">'13年1-9支出明细'!AM79/9*12</f>
        <v>0</v>
      </c>
      <c r="BR84" s="43">
        <f t="shared" si="126"/>
        <v>0</v>
      </c>
      <c r="BS84" s="13">
        <f ca="1">'13年1-9支出明细'!AN79/9*12</f>
        <v>0</v>
      </c>
      <c r="BT84" s="13">
        <f ca="1">Sheet2!DG78+Sheet2!AD78</f>
        <v>0</v>
      </c>
      <c r="BU84" s="43">
        <f t="shared" si="127"/>
        <v>0</v>
      </c>
      <c r="BV84" s="13">
        <f ca="1">'13年1-9支出明细'!AP79/9*12</f>
        <v>0</v>
      </c>
      <c r="BW84" s="43">
        <f t="shared" si="128"/>
        <v>0</v>
      </c>
      <c r="BX84" s="13">
        <f ca="1">'13年1-9支出明细'!AQ79/9*12</f>
        <v>0</v>
      </c>
      <c r="BY84" s="43">
        <f t="shared" si="129"/>
        <v>0</v>
      </c>
      <c r="BZ84" s="13">
        <f ca="1">'13年1-9支出明细'!AR79/9*12</f>
        <v>0</v>
      </c>
      <c r="CA84" s="13">
        <f ca="1">Sheet2!DK78+Sheet2!AH78</f>
        <v>0</v>
      </c>
      <c r="CB84" s="43">
        <f t="shared" si="130"/>
        <v>0</v>
      </c>
      <c r="CC84" s="13">
        <f ca="1">'13年1-9支出明细'!AT79/9*12</f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43">
        <f t="shared" si="131"/>
        <v>0</v>
      </c>
      <c r="CL84" s="13">
        <f ca="1">'13年1-9支出明细'!BB79/9*12</f>
        <v>0</v>
      </c>
      <c r="CM84" s="43">
        <f t="shared" si="132"/>
        <v>0</v>
      </c>
      <c r="CN84" s="13">
        <f ca="1">'13年1-9支出明细'!BC79/9*12</f>
        <v>0</v>
      </c>
      <c r="CO84" s="43">
        <f t="shared" si="133"/>
        <v>0</v>
      </c>
      <c r="CP84" s="13">
        <f ca="1">'13年1-9支出明细'!BD79/9*12</f>
        <v>0</v>
      </c>
      <c r="CQ84" s="43">
        <f t="shared" si="134"/>
        <v>0</v>
      </c>
      <c r="CR84" s="13">
        <f ca="1">'13年1-9支出明细'!BE79/9*12</f>
        <v>0</v>
      </c>
      <c r="CS84" s="13">
        <v>0</v>
      </c>
      <c r="CT84" s="43">
        <f t="shared" si="135"/>
        <v>0</v>
      </c>
      <c r="CU84" s="13">
        <f ca="1">'13年1-9支出明细'!BG79/9*12</f>
        <v>0</v>
      </c>
      <c r="CV84" s="43">
        <f t="shared" si="136"/>
        <v>0</v>
      </c>
      <c r="CW84" s="13">
        <f ca="1">'13年1-9支出明细'!BH79/9*12</f>
        <v>0</v>
      </c>
      <c r="CX84" s="43">
        <f t="shared" si="137"/>
        <v>0</v>
      </c>
      <c r="CY84" s="13">
        <f ca="1">'13年1-9支出明细'!BI79/9*12</f>
        <v>0</v>
      </c>
      <c r="CZ84" s="43">
        <f t="shared" si="138"/>
        <v>0</v>
      </c>
      <c r="DA84" s="13">
        <f ca="1">'13年1-9支出明细'!BJ79/9*12</f>
        <v>0</v>
      </c>
      <c r="DB84" s="43">
        <f t="shared" si="139"/>
        <v>0</v>
      </c>
      <c r="DC84" s="13">
        <f ca="1">'13年1-9支出明细'!BK79/9*12</f>
        <v>0</v>
      </c>
      <c r="DD84" s="43">
        <f t="shared" si="140"/>
        <v>0</v>
      </c>
      <c r="DE84" s="13">
        <f ca="1">'13年1-9支出明细'!BL79/9*12</f>
        <v>0</v>
      </c>
      <c r="DF84" s="43">
        <f t="shared" si="141"/>
        <v>0</v>
      </c>
      <c r="DG84" s="13">
        <f ca="1">'13年1-9支出明细'!BM79/9*12</f>
        <v>0</v>
      </c>
      <c r="DH84" s="43">
        <f t="shared" si="142"/>
        <v>0</v>
      </c>
      <c r="DI84" s="13">
        <f ca="1">'13年1-9支出明细'!BN79/9*12</f>
        <v>0</v>
      </c>
      <c r="DJ84" s="13">
        <f ca="1">Sheet2!EX78+Sheet2!BF78</f>
        <v>0</v>
      </c>
      <c r="DK84" s="43">
        <f t="shared" si="143"/>
        <v>0</v>
      </c>
      <c r="DL84" s="13">
        <f ca="1">'13年1-9支出明细'!BP79/9*12</f>
        <v>0</v>
      </c>
      <c r="DM84" s="43">
        <f t="shared" si="144"/>
        <v>0</v>
      </c>
      <c r="DN84" s="13">
        <f ca="1">'13年1-9支出明细'!BQ79/9*12</f>
        <v>0</v>
      </c>
      <c r="DO84" s="43">
        <f t="shared" si="145"/>
        <v>0</v>
      </c>
      <c r="DP84" s="13">
        <f ca="1">'13年1-9支出明细'!BR79/9*12</f>
        <v>0</v>
      </c>
      <c r="DQ84" s="13">
        <v>0</v>
      </c>
      <c r="DR84" s="43"/>
      <c r="DS84" s="13">
        <f ca="1">'13年1-9支出明细'!BT79/9*12</f>
        <v>0</v>
      </c>
      <c r="DT84" s="43">
        <f t="shared" si="146"/>
        <v>0</v>
      </c>
      <c r="DU84" s="12">
        <f ca="1">'13年1-9支出明细'!BU79/9*12</f>
        <v>2019.5200000000002</v>
      </c>
      <c r="DV84" s="43">
        <f t="shared" si="147"/>
        <v>6.9800087740347176E-5</v>
      </c>
      <c r="DW84" s="12">
        <f ca="1">'13年1-9支出明细'!BV79/9*12</f>
        <v>0</v>
      </c>
      <c r="DX84" s="43">
        <f t="shared" si="148"/>
        <v>0</v>
      </c>
      <c r="DY84" s="12">
        <f ca="1">'13年1-9支出明细'!BW79/9*12</f>
        <v>0</v>
      </c>
      <c r="DZ84" s="43">
        <f t="shared" si="149"/>
        <v>0</v>
      </c>
      <c r="EA84" s="12">
        <f ca="1">'13年1-9支出明细'!BX79/9*12</f>
        <v>0</v>
      </c>
      <c r="EB84" s="43">
        <f t="shared" si="150"/>
        <v>0</v>
      </c>
      <c r="EC84" s="27">
        <f t="shared" si="96"/>
        <v>0</v>
      </c>
      <c r="ED84" s="43">
        <f t="shared" si="151"/>
        <v>0</v>
      </c>
      <c r="EE84" s="13">
        <f ca="1">'13年1-9支出明细'!BZ79/9*12</f>
        <v>0</v>
      </c>
      <c r="EF84" s="43">
        <f t="shared" si="152"/>
        <v>0</v>
      </c>
      <c r="EG84" s="13">
        <f ca="1">'13年1-9支出明细'!CA79/9*12</f>
        <v>0</v>
      </c>
      <c r="EH84" s="43">
        <f t="shared" si="153"/>
        <v>0</v>
      </c>
      <c r="EI84" s="13">
        <f ca="1">'13年1-9支出明细'!CB79/9*12</f>
        <v>0</v>
      </c>
      <c r="EJ84" s="40"/>
      <c r="EK84" s="13">
        <f ca="1">'13年1-9支出明细'!CC79/9*12</f>
        <v>0</v>
      </c>
      <c r="EL84" s="43">
        <f t="shared" si="154"/>
        <v>0</v>
      </c>
      <c r="EM84" s="13">
        <f ca="1">'13年1-9支出明细'!CD79/9*12</f>
        <v>0</v>
      </c>
      <c r="EN84" s="45">
        <f t="shared" si="155"/>
        <v>0</v>
      </c>
    </row>
    <row r="85" spans="1:144">
      <c r="A85" s="18">
        <v>210</v>
      </c>
      <c r="B85" s="3" t="s">
        <v>558</v>
      </c>
      <c r="C85" s="3" t="s">
        <v>374</v>
      </c>
      <c r="D85" s="12">
        <f t="shared" si="91"/>
        <v>427546.5033333333</v>
      </c>
      <c r="E85" s="12">
        <f t="shared" si="92"/>
        <v>356190.53333333333</v>
      </c>
      <c r="F85" s="13">
        <v>232536</v>
      </c>
      <c r="G85" s="40">
        <f t="shared" si="156"/>
        <v>3.4046198678140262E-3</v>
      </c>
      <c r="H85" s="13">
        <v>0</v>
      </c>
      <c r="I85" s="40">
        <f t="shared" si="97"/>
        <v>0</v>
      </c>
      <c r="J85" s="13">
        <v>104641.2</v>
      </c>
      <c r="K85" s="40">
        <f t="shared" si="98"/>
        <v>3.4046198678140266E-3</v>
      </c>
      <c r="L85" s="13">
        <f ca="1">'13年1-9支出明细'!I80/9*12</f>
        <v>14613.333333333334</v>
      </c>
      <c r="M85" s="13">
        <v>2800</v>
      </c>
      <c r="N85" s="43">
        <f t="shared" si="99"/>
        <v>2.1889420479590015E-3</v>
      </c>
      <c r="O85" s="13">
        <f ca="1">'13年1-9支出明细'!K80/9*12</f>
        <v>4400</v>
      </c>
      <c r="P85" s="43">
        <f t="shared" si="100"/>
        <v>6.4205967254744542E-4</v>
      </c>
      <c r="Q85" s="13">
        <f ca="1">'13年1-9支出明细'!L80/9*12</f>
        <v>0</v>
      </c>
      <c r="R85" s="43">
        <f t="shared" si="101"/>
        <v>0</v>
      </c>
      <c r="S85" s="13">
        <f ca="1">'13年1-9支出明细'!M80/9*12</f>
        <v>0</v>
      </c>
      <c r="T85" s="43">
        <f t="shared" si="102"/>
        <v>0</v>
      </c>
      <c r="U85" s="13">
        <f ca="1">'13年1-9支出明细'!N80/9*12</f>
        <v>0</v>
      </c>
      <c r="V85" s="43">
        <f t="shared" si="103"/>
        <v>0</v>
      </c>
      <c r="W85" s="13">
        <f ca="1">'13年1-9支出明细'!O80/9*12</f>
        <v>0</v>
      </c>
      <c r="X85" s="43">
        <f t="shared" si="104"/>
        <v>0</v>
      </c>
      <c r="Y85" s="13">
        <f ca="1">'13年1-9支出明细'!P80/9*12</f>
        <v>0</v>
      </c>
      <c r="Z85" s="43">
        <f t="shared" si="105"/>
        <v>0</v>
      </c>
      <c r="AA85" s="13">
        <f ca="1">'13年1-9支出明细'!Q80/9*12</f>
        <v>0</v>
      </c>
      <c r="AB85" s="43">
        <f t="shared" si="106"/>
        <v>0</v>
      </c>
      <c r="AC85" s="13">
        <f ca="1">'13年1-9支出明细'!R80/9*12</f>
        <v>0</v>
      </c>
      <c r="AD85" s="43">
        <f t="shared" si="107"/>
        <v>0</v>
      </c>
      <c r="AE85" s="13">
        <f ca="1">'13年1-9支出明细'!S80/9*12</f>
        <v>0</v>
      </c>
      <c r="AF85" s="43">
        <f t="shared" si="108"/>
        <v>0</v>
      </c>
      <c r="AG85" s="12">
        <f t="shared" si="157"/>
        <v>748.69</v>
      </c>
      <c r="AH85" s="43">
        <f t="shared" si="109"/>
        <v>7.1717159212004003E-6</v>
      </c>
      <c r="AI85" s="13">
        <f ca="1">'13年1-9支出明细'!U80/9*12</f>
        <v>0</v>
      </c>
      <c r="AJ85" s="43">
        <f t="shared" si="110"/>
        <v>0</v>
      </c>
      <c r="AK85" s="13">
        <f ca="1">'13年1-9支出明细'!V80/9*12</f>
        <v>0</v>
      </c>
      <c r="AL85" s="43">
        <f t="shared" si="111"/>
        <v>0</v>
      </c>
      <c r="AM85" s="13">
        <f ca="1">'13年1-9支出明细'!W80/9*12</f>
        <v>0</v>
      </c>
      <c r="AN85" s="43">
        <f t="shared" si="112"/>
        <v>0</v>
      </c>
      <c r="AO85" s="13">
        <f ca="1">'13年1-9支出明细'!X80/9*12</f>
        <v>0</v>
      </c>
      <c r="AP85" s="43">
        <f t="shared" si="113"/>
        <v>0</v>
      </c>
      <c r="AQ85" s="13">
        <f ca="1">'13年1-9支出明细'!Y80/9*12</f>
        <v>0</v>
      </c>
      <c r="AR85" s="43">
        <f t="shared" si="114"/>
        <v>0</v>
      </c>
      <c r="AS85" s="13">
        <f ca="1">'13年1-9支出明细'!Z80/9*12</f>
        <v>0</v>
      </c>
      <c r="AT85" s="13">
        <f ca="1">Sheet2!EP79+Sheet2!V79</f>
        <v>748.69</v>
      </c>
      <c r="AU85" s="43">
        <f t="shared" si="115"/>
        <v>0</v>
      </c>
      <c r="AV85" s="13">
        <f ca="1">'13年1-9支出明细'!AB80/9*12</f>
        <v>998.25333333333333</v>
      </c>
      <c r="AW85" s="43">
        <f t="shared" si="116"/>
        <v>2.2023330746309968E-4</v>
      </c>
      <c r="AX85" s="13">
        <f ca="1">'13年1-9支出明细'!AC80/9*12</f>
        <v>0</v>
      </c>
      <c r="AY85" s="43">
        <f t="shared" si="117"/>
        <v>0</v>
      </c>
      <c r="AZ85" s="12">
        <f t="shared" si="159"/>
        <v>0</v>
      </c>
      <c r="BA85" s="43">
        <f t="shared" si="118"/>
        <v>0</v>
      </c>
      <c r="BB85" s="13">
        <f ca="1">'13年1-9支出明细'!AE80/9*12</f>
        <v>0</v>
      </c>
      <c r="BC85" s="43">
        <f t="shared" si="119"/>
        <v>0</v>
      </c>
      <c r="BD85" s="13">
        <f ca="1">'13年1-9支出明细'!AF80/9*12</f>
        <v>0</v>
      </c>
      <c r="BE85" s="13">
        <f ca="1">Sheet2!BP79+Sheet2!ET79</f>
        <v>0</v>
      </c>
      <c r="BF85" s="43">
        <f t="shared" si="120"/>
        <v>0</v>
      </c>
      <c r="BG85" s="12">
        <f t="shared" si="158"/>
        <v>1812</v>
      </c>
      <c r="BH85" s="43">
        <f t="shared" si="121"/>
        <v>1.8671102974589726E-5</v>
      </c>
      <c r="BI85" s="13">
        <f ca="1">'13年1-9支出明细'!AI80/9*12</f>
        <v>0</v>
      </c>
      <c r="BJ85" s="43">
        <f t="shared" si="122"/>
        <v>0</v>
      </c>
      <c r="BK85" s="13">
        <f ca="1">'13年1-9支出明细'!AJ80/9*12</f>
        <v>0</v>
      </c>
      <c r="BL85" s="43">
        <f t="shared" si="123"/>
        <v>0</v>
      </c>
      <c r="BM85" s="13">
        <f ca="1">'13年1-9支出明细'!AK80/9*12</f>
        <v>0</v>
      </c>
      <c r="BN85" s="43">
        <f t="shared" si="124"/>
        <v>0</v>
      </c>
      <c r="BO85" s="13">
        <f ca="1">'13年1-9支出明细'!AL80/9*12</f>
        <v>0</v>
      </c>
      <c r="BP85" s="43">
        <f t="shared" si="125"/>
        <v>0</v>
      </c>
      <c r="BQ85" s="13">
        <f ca="1">'13年1-9支出明细'!AM80/9*12</f>
        <v>0</v>
      </c>
      <c r="BR85" s="43">
        <f t="shared" si="126"/>
        <v>0</v>
      </c>
      <c r="BS85" s="13">
        <f ca="1">'13年1-9支出明细'!AN80/9*12</f>
        <v>0</v>
      </c>
      <c r="BT85" s="13">
        <f ca="1">Sheet2!DG79+Sheet2!AD79</f>
        <v>0</v>
      </c>
      <c r="BU85" s="43">
        <f t="shared" si="127"/>
        <v>0</v>
      </c>
      <c r="BV85" s="13">
        <f ca="1">'13年1-9支出明细'!AP80/9*12</f>
        <v>0</v>
      </c>
      <c r="BW85" s="43">
        <f t="shared" si="128"/>
        <v>0</v>
      </c>
      <c r="BX85" s="13">
        <f ca="1">'13年1-9支出明细'!AQ80/9*12</f>
        <v>0</v>
      </c>
      <c r="BY85" s="43">
        <f t="shared" si="129"/>
        <v>0</v>
      </c>
      <c r="BZ85" s="13">
        <f ca="1">'13年1-9支出明细'!AR80/9*12</f>
        <v>0</v>
      </c>
      <c r="CA85" s="13">
        <f ca="1">Sheet2!DK79+Sheet2!AH79</f>
        <v>0</v>
      </c>
      <c r="CB85" s="43">
        <f t="shared" si="130"/>
        <v>0</v>
      </c>
      <c r="CC85" s="13">
        <f ca="1">'13年1-9支出明细'!AT80/9*12</f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43">
        <f t="shared" si="131"/>
        <v>0</v>
      </c>
      <c r="CL85" s="13">
        <f ca="1">'13年1-9支出明细'!BB80/9*12</f>
        <v>1545.3333333333333</v>
      </c>
      <c r="CM85" s="43">
        <f t="shared" si="132"/>
        <v>6.8312372024816439E-4</v>
      </c>
      <c r="CN85" s="13">
        <f ca="1">'13年1-9支出明细'!BC80/9*12</f>
        <v>0</v>
      </c>
      <c r="CO85" s="43">
        <f t="shared" si="133"/>
        <v>0</v>
      </c>
      <c r="CP85" s="13">
        <f ca="1">'13年1-9支出明细'!BD80/9*12</f>
        <v>0</v>
      </c>
      <c r="CQ85" s="43">
        <f t="shared" si="134"/>
        <v>0</v>
      </c>
      <c r="CR85" s="13">
        <f ca="1">'13年1-9支出明细'!BE80/9*12</f>
        <v>0</v>
      </c>
      <c r="CS85" s="13">
        <v>0</v>
      </c>
      <c r="CT85" s="43">
        <f t="shared" si="135"/>
        <v>0</v>
      </c>
      <c r="CU85" s="13">
        <f ca="1">'13年1-9支出明细'!BG80/9*12</f>
        <v>0</v>
      </c>
      <c r="CV85" s="43">
        <f t="shared" si="136"/>
        <v>0</v>
      </c>
      <c r="CW85" s="13">
        <f ca="1">'13年1-9支出明细'!BH80/9*12</f>
        <v>0</v>
      </c>
      <c r="CX85" s="43">
        <f t="shared" si="137"/>
        <v>0</v>
      </c>
      <c r="CY85" s="13">
        <f ca="1">'13年1-9支出明细'!BI80/9*12</f>
        <v>266.66666666666663</v>
      </c>
      <c r="CZ85" s="43">
        <f t="shared" si="138"/>
        <v>2.2245914120760834E-4</v>
      </c>
      <c r="DA85" s="13">
        <f ca="1">'13年1-9支出明细'!BJ80/9*12</f>
        <v>0</v>
      </c>
      <c r="DB85" s="43">
        <f t="shared" si="139"/>
        <v>0</v>
      </c>
      <c r="DC85" s="13">
        <f ca="1">'13年1-9支出明细'!BK80/9*12</f>
        <v>0</v>
      </c>
      <c r="DD85" s="43">
        <f t="shared" si="140"/>
        <v>0</v>
      </c>
      <c r="DE85" s="13">
        <f ca="1">'13年1-9支出明细'!BL80/9*12</f>
        <v>0</v>
      </c>
      <c r="DF85" s="43">
        <f t="shared" si="141"/>
        <v>0</v>
      </c>
      <c r="DG85" s="13">
        <f ca="1">'13年1-9支出明细'!BM80/9*12</f>
        <v>0</v>
      </c>
      <c r="DH85" s="43">
        <f t="shared" si="142"/>
        <v>0</v>
      </c>
      <c r="DI85" s="13">
        <f ca="1">'13年1-9支出明细'!BN80/9*12</f>
        <v>0</v>
      </c>
      <c r="DJ85" s="13">
        <f ca="1">Sheet2!EX79+Sheet2!BF79</f>
        <v>0</v>
      </c>
      <c r="DK85" s="43">
        <f t="shared" si="143"/>
        <v>0</v>
      </c>
      <c r="DL85" s="13">
        <f ca="1">'13年1-9支出明细'!BP80/9*12</f>
        <v>0</v>
      </c>
      <c r="DM85" s="43">
        <f t="shared" si="144"/>
        <v>0</v>
      </c>
      <c r="DN85" s="13">
        <f ca="1">'13年1-9支出明细'!BQ80/9*12</f>
        <v>0</v>
      </c>
      <c r="DO85" s="43">
        <f t="shared" si="145"/>
        <v>0</v>
      </c>
      <c r="DP85" s="13">
        <f ca="1">'13年1-9支出明细'!BR80/9*12</f>
        <v>0</v>
      </c>
      <c r="DQ85" s="13">
        <v>0</v>
      </c>
      <c r="DR85" s="43"/>
      <c r="DS85" s="13">
        <f ca="1">'13年1-9支出明细'!BT80/9*12</f>
        <v>0</v>
      </c>
      <c r="DT85" s="43">
        <f t="shared" si="146"/>
        <v>0</v>
      </c>
      <c r="DU85" s="12">
        <f ca="1">'13年1-9支出明细'!BU80/9*12</f>
        <v>68795.28</v>
      </c>
      <c r="DV85" s="43">
        <f t="shared" si="147"/>
        <v>2.3777514360450755E-3</v>
      </c>
      <c r="DW85" s="12">
        <f ca="1">'13年1-9支出明细'!BV80/9*12</f>
        <v>0</v>
      </c>
      <c r="DX85" s="43">
        <f t="shared" si="148"/>
        <v>0</v>
      </c>
      <c r="DY85" s="12">
        <f ca="1">'13年1-9支出明细'!BW80/9*12</f>
        <v>0</v>
      </c>
      <c r="DZ85" s="43">
        <f t="shared" si="149"/>
        <v>0</v>
      </c>
      <c r="EA85" s="12">
        <f ca="1">'13年1-9支出明细'!BX80/9*12</f>
        <v>0</v>
      </c>
      <c r="EB85" s="43">
        <f t="shared" si="150"/>
        <v>0</v>
      </c>
      <c r="EC85" s="27">
        <f t="shared" si="96"/>
        <v>0</v>
      </c>
      <c r="ED85" s="43">
        <f t="shared" si="151"/>
        <v>0</v>
      </c>
      <c r="EE85" s="13">
        <f ca="1">'13年1-9支出明细'!BZ80/9*12</f>
        <v>0</v>
      </c>
      <c r="EF85" s="43">
        <f t="shared" si="152"/>
        <v>0</v>
      </c>
      <c r="EG85" s="13">
        <f ca="1">'13年1-9支出明细'!CA80/9*12</f>
        <v>0</v>
      </c>
      <c r="EH85" s="43">
        <f t="shared" si="153"/>
        <v>0</v>
      </c>
      <c r="EI85" s="13">
        <f ca="1">'13年1-9支出明细'!CB80/9*12</f>
        <v>0</v>
      </c>
      <c r="EJ85" s="40"/>
      <c r="EK85" s="13">
        <f ca="1">'13年1-9支出明细'!CC80/9*12</f>
        <v>0</v>
      </c>
      <c r="EL85" s="43">
        <f t="shared" si="154"/>
        <v>0</v>
      </c>
      <c r="EM85" s="13">
        <f ca="1">'13年1-9支出明细'!CD80/9*12</f>
        <v>0</v>
      </c>
      <c r="EN85" s="45">
        <f t="shared" si="155"/>
        <v>0</v>
      </c>
    </row>
    <row r="86" spans="1:144">
      <c r="A86" s="18">
        <v>211</v>
      </c>
      <c r="B86" s="3" t="s">
        <v>559</v>
      </c>
      <c r="C86" s="3" t="s">
        <v>375</v>
      </c>
      <c r="D86" s="12">
        <f t="shared" si="91"/>
        <v>4288129.8066666666</v>
      </c>
      <c r="E86" s="12">
        <f t="shared" si="92"/>
        <v>981317.33333333326</v>
      </c>
      <c r="F86" s="13">
        <v>452400</v>
      </c>
      <c r="G86" s="40">
        <f t="shared" si="156"/>
        <v>6.623705698038434E-3</v>
      </c>
      <c r="H86" s="13">
        <v>259388</v>
      </c>
      <c r="I86" s="40">
        <f t="shared" si="97"/>
        <v>6.9868825312798671E-3</v>
      </c>
      <c r="J86" s="13">
        <v>203580</v>
      </c>
      <c r="K86" s="40">
        <f t="shared" si="98"/>
        <v>6.6237056980384349E-3</v>
      </c>
      <c r="L86" s="13">
        <f ca="1">'13年1-9支出明细'!I81/9*12</f>
        <v>51282.666666666672</v>
      </c>
      <c r="M86" s="13">
        <v>11000</v>
      </c>
      <c r="N86" s="43">
        <f t="shared" si="99"/>
        <v>7.681668708813788E-3</v>
      </c>
      <c r="O86" s="13">
        <f ca="1">'13年1-9支出明细'!K81/9*12</f>
        <v>14666.666666666666</v>
      </c>
      <c r="P86" s="43">
        <f t="shared" si="100"/>
        <v>6.4396158032961441E-3</v>
      </c>
      <c r="Q86" s="13">
        <f ca="1">'13年1-9支出明细'!L81/9*12</f>
        <v>0</v>
      </c>
      <c r="R86" s="43">
        <f t="shared" si="101"/>
        <v>0</v>
      </c>
      <c r="S86" s="13">
        <f ca="1">'13年1-9支出明细'!M81/9*12</f>
        <v>0</v>
      </c>
      <c r="T86" s="43">
        <f t="shared" si="102"/>
        <v>0</v>
      </c>
      <c r="U86" s="13">
        <f ca="1">'13年1-9支出明细'!N81/9*12</f>
        <v>0</v>
      </c>
      <c r="V86" s="43">
        <f t="shared" si="103"/>
        <v>0</v>
      </c>
      <c r="W86" s="13">
        <f ca="1">'13年1-9支出明细'!O81/9*12</f>
        <v>0</v>
      </c>
      <c r="X86" s="43">
        <f t="shared" si="104"/>
        <v>0</v>
      </c>
      <c r="Y86" s="13">
        <f ca="1">'13年1-9支出明细'!P81/9*12</f>
        <v>0</v>
      </c>
      <c r="Z86" s="43">
        <f t="shared" si="105"/>
        <v>0</v>
      </c>
      <c r="AA86" s="13">
        <f ca="1">'13年1-9支出明细'!Q81/9*12</f>
        <v>0</v>
      </c>
      <c r="AB86" s="43">
        <f t="shared" si="106"/>
        <v>0</v>
      </c>
      <c r="AC86" s="13">
        <f ca="1">'13年1-9支出明细'!R81/9*12</f>
        <v>0</v>
      </c>
      <c r="AD86" s="43">
        <f t="shared" si="107"/>
        <v>0</v>
      </c>
      <c r="AE86" s="13">
        <f ca="1">'13年1-9支出明细'!S81/9*12</f>
        <v>0</v>
      </c>
      <c r="AF86" s="43">
        <f t="shared" si="108"/>
        <v>0</v>
      </c>
      <c r="AG86" s="12">
        <f t="shared" si="157"/>
        <v>2492015.2733333334</v>
      </c>
      <c r="AH86" s="43">
        <f t="shared" si="109"/>
        <v>2.3871062270952242E-2</v>
      </c>
      <c r="AI86" s="13">
        <f ca="1">'13年1-9支出明细'!U81/9*12</f>
        <v>0</v>
      </c>
      <c r="AJ86" s="43">
        <f t="shared" si="110"/>
        <v>0</v>
      </c>
      <c r="AK86" s="13">
        <f ca="1">'13年1-9支出明细'!V81/9*12</f>
        <v>0</v>
      </c>
      <c r="AL86" s="43">
        <f t="shared" si="111"/>
        <v>0</v>
      </c>
      <c r="AM86" s="13">
        <f ca="1">'13年1-9支出明细'!W81/9*12</f>
        <v>0</v>
      </c>
      <c r="AN86" s="43">
        <f t="shared" si="112"/>
        <v>0</v>
      </c>
      <c r="AO86" s="13">
        <f ca="1">'13年1-9支出明细'!X81/9*12</f>
        <v>1821.3333333333333</v>
      </c>
      <c r="AP86" s="43">
        <f t="shared" si="113"/>
        <v>2.6795179433448295E-3</v>
      </c>
      <c r="AQ86" s="13">
        <f ca="1">'13年1-9支出明细'!Y81/9*12</f>
        <v>82313.16</v>
      </c>
      <c r="AR86" s="43">
        <f t="shared" si="114"/>
        <v>4.0718624321134163E-2</v>
      </c>
      <c r="AS86" s="13">
        <f ca="1">'13年1-9支出明细'!Z81/9*12</f>
        <v>2402811.08</v>
      </c>
      <c r="AT86" s="13">
        <f ca="1">Sheet2!EP80+Sheet2!V80</f>
        <v>5069.7</v>
      </c>
      <c r="AU86" s="43">
        <f t="shared" si="115"/>
        <v>2.7168993084104916E-2</v>
      </c>
      <c r="AV86" s="13">
        <f ca="1">'13年1-9支出明细'!AB81/9*12</f>
        <v>6690.293333333334</v>
      </c>
      <c r="AW86" s="43">
        <f t="shared" si="116"/>
        <v>1.4760035148375758E-3</v>
      </c>
      <c r="AX86" s="13">
        <f ca="1">'13年1-9支出明细'!AC81/9*12</f>
        <v>73.333333333333329</v>
      </c>
      <c r="AY86" s="43">
        <f t="shared" si="117"/>
        <v>6.5378641651260997E-5</v>
      </c>
      <c r="AZ86" s="12">
        <f t="shared" si="159"/>
        <v>75224.666666666672</v>
      </c>
      <c r="BA86" s="43">
        <f t="shared" si="118"/>
        <v>2.8127504730496674E-4</v>
      </c>
      <c r="BB86" s="13">
        <f ca="1">'13年1-9支出明细'!AE81/9*12</f>
        <v>75224.666666666672</v>
      </c>
      <c r="BC86" s="43">
        <f t="shared" si="119"/>
        <v>3.256052648225283E-4</v>
      </c>
      <c r="BD86" s="13">
        <f ca="1">'13年1-9支出明细'!AF81/9*12</f>
        <v>0</v>
      </c>
      <c r="BE86" s="13">
        <f ca="1">Sheet2!BP80+Sheet2!ET80</f>
        <v>0</v>
      </c>
      <c r="BF86" s="43">
        <f t="shared" si="120"/>
        <v>0</v>
      </c>
      <c r="BG86" s="12">
        <f t="shared" si="158"/>
        <v>18088</v>
      </c>
      <c r="BH86" s="43">
        <f t="shared" si="121"/>
        <v>1.8638129724303474E-4</v>
      </c>
      <c r="BI86" s="13">
        <f ca="1">'13年1-9支出明细'!AI81/9*12</f>
        <v>0</v>
      </c>
      <c r="BJ86" s="43">
        <f t="shared" si="122"/>
        <v>0</v>
      </c>
      <c r="BK86" s="13">
        <f ca="1">'13年1-9支出明细'!AJ81/9*12</f>
        <v>0</v>
      </c>
      <c r="BL86" s="43">
        <f t="shared" si="123"/>
        <v>0</v>
      </c>
      <c r="BM86" s="13">
        <f ca="1">'13年1-9支出明细'!AK81/9*12</f>
        <v>0</v>
      </c>
      <c r="BN86" s="43">
        <f t="shared" si="124"/>
        <v>0</v>
      </c>
      <c r="BO86" s="13">
        <f ca="1">'13年1-9支出明细'!AL81/9*12</f>
        <v>0</v>
      </c>
      <c r="BP86" s="43">
        <f t="shared" si="125"/>
        <v>0</v>
      </c>
      <c r="BQ86" s="13">
        <f ca="1">'13年1-9支出明细'!AM81/9*12</f>
        <v>0</v>
      </c>
      <c r="BR86" s="43">
        <f t="shared" si="126"/>
        <v>0</v>
      </c>
      <c r="BS86" s="13">
        <f ca="1">'13年1-9支出明细'!AN81/9*12</f>
        <v>0</v>
      </c>
      <c r="BT86" s="13">
        <f ca="1">Sheet2!DG80+Sheet2!AD80</f>
        <v>0</v>
      </c>
      <c r="BU86" s="43">
        <f t="shared" si="127"/>
        <v>0</v>
      </c>
      <c r="BV86" s="13">
        <f ca="1">'13年1-9支出明细'!AP81/9*12</f>
        <v>0</v>
      </c>
      <c r="BW86" s="43">
        <f t="shared" si="128"/>
        <v>0</v>
      </c>
      <c r="BX86" s="13">
        <f ca="1">'13年1-9支出明细'!AQ81/9*12</f>
        <v>0</v>
      </c>
      <c r="BY86" s="43">
        <f t="shared" si="129"/>
        <v>0</v>
      </c>
      <c r="BZ86" s="13">
        <f ca="1">'13年1-9支出明细'!AR81/9*12</f>
        <v>0</v>
      </c>
      <c r="CA86" s="13">
        <f ca="1">Sheet2!DK80+Sheet2!AH80</f>
        <v>0</v>
      </c>
      <c r="CB86" s="43">
        <f t="shared" si="130"/>
        <v>0</v>
      </c>
      <c r="CC86" s="13">
        <f ca="1">'13年1-9支出明细'!AT81/9*12</f>
        <v>2100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1575</v>
      </c>
      <c r="CK86" s="43">
        <f t="shared" si="131"/>
        <v>1.3892630220761124E-3</v>
      </c>
      <c r="CL86" s="13">
        <f ca="1">'13年1-9支出明细'!BB81/9*12</f>
        <v>1278</v>
      </c>
      <c r="CM86" s="43">
        <f t="shared" si="132"/>
        <v>5.6494744250031536E-4</v>
      </c>
      <c r="CN86" s="13">
        <f ca="1">'13年1-9支出明细'!BC81/9*12</f>
        <v>0</v>
      </c>
      <c r="CO86" s="43">
        <f t="shared" si="133"/>
        <v>0</v>
      </c>
      <c r="CP86" s="13">
        <f ca="1">'13年1-9支出明细'!BD81/9*12</f>
        <v>0</v>
      </c>
      <c r="CQ86" s="43">
        <f t="shared" si="134"/>
        <v>0</v>
      </c>
      <c r="CR86" s="13">
        <f ca="1">'13年1-9支出明细'!BE81/9*12</f>
        <v>0</v>
      </c>
      <c r="CS86" s="13">
        <v>0</v>
      </c>
      <c r="CT86" s="43">
        <f t="shared" si="135"/>
        <v>0</v>
      </c>
      <c r="CU86" s="13">
        <f ca="1">'13年1-9支出明细'!BG81/9*12</f>
        <v>0</v>
      </c>
      <c r="CV86" s="43">
        <f t="shared" si="136"/>
        <v>0</v>
      </c>
      <c r="CW86" s="13">
        <f ca="1">'13年1-9支出明细'!BH81/9*12</f>
        <v>0</v>
      </c>
      <c r="CX86" s="43">
        <f t="shared" si="137"/>
        <v>0</v>
      </c>
      <c r="CY86" s="13">
        <f ca="1">'13年1-9支出明细'!BI81/9*12</f>
        <v>666.66666666666674</v>
      </c>
      <c r="CZ86" s="43">
        <f t="shared" si="138"/>
        <v>5.5614785301902098E-4</v>
      </c>
      <c r="DA86" s="13">
        <f ca="1">'13年1-9支出明细'!BJ81/9*12</f>
        <v>0</v>
      </c>
      <c r="DB86" s="43">
        <f t="shared" si="139"/>
        <v>0</v>
      </c>
      <c r="DC86" s="13">
        <f ca="1">'13年1-9支出明细'!BK81/9*12</f>
        <v>0</v>
      </c>
      <c r="DD86" s="43">
        <f t="shared" si="140"/>
        <v>0</v>
      </c>
      <c r="DE86" s="13">
        <f ca="1">'13年1-9支出明细'!BL81/9*12</f>
        <v>0</v>
      </c>
      <c r="DF86" s="43">
        <f t="shared" si="141"/>
        <v>0</v>
      </c>
      <c r="DG86" s="13">
        <f ca="1">'13年1-9支出明细'!BM81/9*12</f>
        <v>0</v>
      </c>
      <c r="DH86" s="43">
        <f t="shared" si="142"/>
        <v>0</v>
      </c>
      <c r="DI86" s="13">
        <f ca="1">'13年1-9支出明细'!BN81/9*12</f>
        <v>14043.333333333334</v>
      </c>
      <c r="DJ86" s="13">
        <f ca="1">Sheet2!EX80+Sheet2!BF80</f>
        <v>0</v>
      </c>
      <c r="DK86" s="43">
        <f t="shared" si="143"/>
        <v>1.0743016389105171E-2</v>
      </c>
      <c r="DL86" s="13">
        <f ca="1">'13年1-9支出明细'!BP81/9*12</f>
        <v>0</v>
      </c>
      <c r="DM86" s="43">
        <f t="shared" si="144"/>
        <v>0</v>
      </c>
      <c r="DN86" s="13">
        <f ca="1">'13年1-9支出明细'!BQ81/9*12</f>
        <v>0</v>
      </c>
      <c r="DO86" s="43">
        <f t="shared" si="145"/>
        <v>0</v>
      </c>
      <c r="DP86" s="13">
        <f ca="1">'13年1-9支出明细'!BR81/9*12</f>
        <v>0</v>
      </c>
      <c r="DQ86" s="13">
        <v>0</v>
      </c>
      <c r="DR86" s="43"/>
      <c r="DS86" s="13">
        <f ca="1">'13年1-9支出明细'!BT81/9*12</f>
        <v>0</v>
      </c>
      <c r="DT86" s="43">
        <f t="shared" si="146"/>
        <v>0</v>
      </c>
      <c r="DU86" s="12">
        <f ca="1">'13年1-9支出明细'!BU81/9*12</f>
        <v>721484.53333333344</v>
      </c>
      <c r="DV86" s="43">
        <f t="shared" si="147"/>
        <v>2.4936461995905018E-2</v>
      </c>
      <c r="DW86" s="12">
        <f ca="1">'13年1-9支出明细'!BV81/9*12</f>
        <v>0</v>
      </c>
      <c r="DX86" s="43">
        <f t="shared" si="148"/>
        <v>0</v>
      </c>
      <c r="DY86" s="12">
        <f ca="1">'13年1-9支出明细'!BW81/9*12</f>
        <v>0</v>
      </c>
      <c r="DZ86" s="43">
        <f t="shared" si="149"/>
        <v>0</v>
      </c>
      <c r="EA86" s="12">
        <f ca="1">'13年1-9支出明细'!BX81/9*12</f>
        <v>0</v>
      </c>
      <c r="EB86" s="43">
        <f t="shared" si="150"/>
        <v>0</v>
      </c>
      <c r="EC86" s="27">
        <f t="shared" si="96"/>
        <v>0</v>
      </c>
      <c r="ED86" s="43">
        <f t="shared" si="151"/>
        <v>0</v>
      </c>
      <c r="EE86" s="13">
        <f ca="1">'13年1-9支出明细'!BZ81/9*12</f>
        <v>0</v>
      </c>
      <c r="EF86" s="43">
        <f t="shared" si="152"/>
        <v>0</v>
      </c>
      <c r="EG86" s="13">
        <f ca="1">'13年1-9支出明细'!CA81/9*12</f>
        <v>0</v>
      </c>
      <c r="EH86" s="43">
        <f t="shared" si="153"/>
        <v>0</v>
      </c>
      <c r="EI86" s="13">
        <f ca="1">'13年1-9支出明细'!CB81/9*12</f>
        <v>0</v>
      </c>
      <c r="EJ86" s="40"/>
      <c r="EK86" s="13">
        <f ca="1">'13年1-9支出明细'!CC81/9*12</f>
        <v>0</v>
      </c>
      <c r="EL86" s="43">
        <f t="shared" si="154"/>
        <v>0</v>
      </c>
      <c r="EM86" s="13">
        <f ca="1">'13年1-9支出明细'!CD81/9*12</f>
        <v>0</v>
      </c>
      <c r="EN86" s="45">
        <f t="shared" si="155"/>
        <v>0</v>
      </c>
    </row>
    <row r="87" spans="1:144">
      <c r="A87" s="18">
        <v>212</v>
      </c>
      <c r="B87" s="3" t="s">
        <v>560</v>
      </c>
      <c r="C87" s="3" t="s">
        <v>376</v>
      </c>
      <c r="D87" s="12">
        <f t="shared" si="91"/>
        <v>605533.41333333333</v>
      </c>
      <c r="E87" s="12">
        <f t="shared" si="92"/>
        <v>416143</v>
      </c>
      <c r="F87" s="13">
        <v>239100</v>
      </c>
      <c r="G87" s="40">
        <f t="shared" si="156"/>
        <v>3.5007250937245573E-3</v>
      </c>
      <c r="H87" s="13">
        <v>69448</v>
      </c>
      <c r="I87" s="40">
        <f t="shared" si="97"/>
        <v>1.8706532994291339E-3</v>
      </c>
      <c r="J87" s="13">
        <v>107595</v>
      </c>
      <c r="K87" s="40">
        <f t="shared" si="98"/>
        <v>3.5007250937245577E-3</v>
      </c>
      <c r="L87" s="13">
        <f ca="1">'13年1-9支出明细'!I82/9*12</f>
        <v>0</v>
      </c>
      <c r="M87" s="13">
        <v>0</v>
      </c>
      <c r="N87" s="43">
        <f t="shared" si="99"/>
        <v>0</v>
      </c>
      <c r="O87" s="13">
        <f ca="1">'13年1-9支出明细'!K82/9*12</f>
        <v>0</v>
      </c>
      <c r="P87" s="43">
        <f t="shared" si="100"/>
        <v>9.093480640121642E-4</v>
      </c>
      <c r="Q87" s="13">
        <f ca="1">'13年1-9支出明细'!L82/9*12</f>
        <v>0</v>
      </c>
      <c r="R87" s="43">
        <f t="shared" si="101"/>
        <v>0</v>
      </c>
      <c r="S87" s="13">
        <f ca="1">'13年1-9支出明细'!M82/9*12</f>
        <v>0</v>
      </c>
      <c r="T87" s="43">
        <f t="shared" si="102"/>
        <v>0</v>
      </c>
      <c r="U87" s="13">
        <f ca="1">'13年1-9支出明细'!N82/9*12</f>
        <v>0</v>
      </c>
      <c r="V87" s="43">
        <f t="shared" si="103"/>
        <v>0</v>
      </c>
      <c r="W87" s="13">
        <f ca="1">'13年1-9支出明细'!O82/9*12</f>
        <v>0</v>
      </c>
      <c r="X87" s="43">
        <f t="shared" si="104"/>
        <v>0</v>
      </c>
      <c r="Y87" s="13">
        <f ca="1">'13年1-9支出明细'!P82/9*12</f>
        <v>0</v>
      </c>
      <c r="Z87" s="43">
        <f t="shared" si="105"/>
        <v>0</v>
      </c>
      <c r="AA87" s="13">
        <f ca="1">'13年1-9支出明细'!Q82/9*12</f>
        <v>0</v>
      </c>
      <c r="AB87" s="43">
        <f t="shared" si="106"/>
        <v>0</v>
      </c>
      <c r="AC87" s="13">
        <f ca="1">'13年1-9支出明细'!R82/9*12</f>
        <v>0</v>
      </c>
      <c r="AD87" s="43">
        <f t="shared" si="107"/>
        <v>0</v>
      </c>
      <c r="AE87" s="13">
        <f ca="1">'13年1-9支出明细'!S82/9*12</f>
        <v>0</v>
      </c>
      <c r="AF87" s="43">
        <f t="shared" si="108"/>
        <v>0</v>
      </c>
      <c r="AG87" s="12">
        <f t="shared" si="157"/>
        <v>161559.30666666667</v>
      </c>
      <c r="AH87" s="43">
        <f t="shared" si="109"/>
        <v>1.5475797083431477E-3</v>
      </c>
      <c r="AI87" s="13">
        <f ca="1">'13年1-9支出明细'!U82/9*12</f>
        <v>0</v>
      </c>
      <c r="AJ87" s="43">
        <f t="shared" si="110"/>
        <v>0</v>
      </c>
      <c r="AK87" s="13">
        <f ca="1">'13年1-9支出明细'!V82/9*12</f>
        <v>0</v>
      </c>
      <c r="AL87" s="43">
        <f t="shared" si="111"/>
        <v>0</v>
      </c>
      <c r="AM87" s="13">
        <f ca="1">'13年1-9支出明细'!W82/9*12</f>
        <v>0</v>
      </c>
      <c r="AN87" s="43">
        <f t="shared" si="112"/>
        <v>0</v>
      </c>
      <c r="AO87" s="13">
        <f ca="1">'13年1-9支出明细'!X82/9*12</f>
        <v>152.13333333333333</v>
      </c>
      <c r="AP87" s="43">
        <f t="shared" si="113"/>
        <v>2.2381624987968159E-4</v>
      </c>
      <c r="AQ87" s="13">
        <f ca="1">'13年1-9支出明细'!Y82/9*12</f>
        <v>1211.2</v>
      </c>
      <c r="AR87" s="43">
        <f t="shared" si="114"/>
        <v>5.9915568516331647E-4</v>
      </c>
      <c r="AS87" s="13">
        <f ca="1">'13年1-9支出明细'!Z82/9*12</f>
        <v>159728.29333333333</v>
      </c>
      <c r="AT87" s="13">
        <f ca="1">Sheet2!EP81+Sheet2!V81</f>
        <v>467.68</v>
      </c>
      <c r="AU87" s="43">
        <f t="shared" si="115"/>
        <v>1.8060749482265641E-3</v>
      </c>
      <c r="AV87" s="13">
        <f ca="1">'13年1-9支出明细'!AB82/9*12</f>
        <v>623.57333333333338</v>
      </c>
      <c r="AW87" s="43">
        <f t="shared" si="116"/>
        <v>1.3757190991510834E-4</v>
      </c>
      <c r="AX87" s="13">
        <f ca="1">'13年1-9支出明细'!AC82/9*12</f>
        <v>0</v>
      </c>
      <c r="AY87" s="43">
        <f t="shared" si="117"/>
        <v>0</v>
      </c>
      <c r="AZ87" s="12">
        <f t="shared" si="159"/>
        <v>2698.56</v>
      </c>
      <c r="BA87" s="43">
        <f t="shared" si="118"/>
        <v>1.0090275242012252E-5</v>
      </c>
      <c r="BB87" s="13">
        <f ca="1">'13年1-9支出明细'!AE82/9*12</f>
        <v>2698.56</v>
      </c>
      <c r="BC87" s="43">
        <f t="shared" si="119"/>
        <v>1.168054818152931E-5</v>
      </c>
      <c r="BD87" s="13">
        <f ca="1">'13年1-9支出明细'!AF82/9*12</f>
        <v>0</v>
      </c>
      <c r="BE87" s="13">
        <f ca="1">Sheet2!BP81+Sheet2!ET81</f>
        <v>0</v>
      </c>
      <c r="BF87" s="43">
        <f t="shared" si="120"/>
        <v>0</v>
      </c>
      <c r="BG87" s="12">
        <f t="shared" si="158"/>
        <v>1813.2000000000003</v>
      </c>
      <c r="BH87" s="43">
        <f t="shared" si="121"/>
        <v>1.8683467943447074E-5</v>
      </c>
      <c r="BI87" s="13">
        <f ca="1">'13年1-9支出明细'!AI82/9*12</f>
        <v>0</v>
      </c>
      <c r="BJ87" s="43">
        <f t="shared" si="122"/>
        <v>0</v>
      </c>
      <c r="BK87" s="13">
        <f ca="1">'13年1-9支出明细'!AJ82/9*12</f>
        <v>0</v>
      </c>
      <c r="BL87" s="43">
        <f t="shared" si="123"/>
        <v>0</v>
      </c>
      <c r="BM87" s="13">
        <f ca="1">'13年1-9支出明细'!AK82/9*12</f>
        <v>0</v>
      </c>
      <c r="BN87" s="43">
        <f t="shared" si="124"/>
        <v>0</v>
      </c>
      <c r="BO87" s="13">
        <f ca="1">'13年1-9支出明细'!AL82/9*12</f>
        <v>0</v>
      </c>
      <c r="BP87" s="43">
        <f t="shared" si="125"/>
        <v>0</v>
      </c>
      <c r="BQ87" s="13">
        <f ca="1">'13年1-9支出明细'!AM82/9*12</f>
        <v>0</v>
      </c>
      <c r="BR87" s="43">
        <f t="shared" si="126"/>
        <v>0</v>
      </c>
      <c r="BS87" s="13">
        <f ca="1">'13年1-9支出明细'!AN82/9*12</f>
        <v>0</v>
      </c>
      <c r="BT87" s="13">
        <f ca="1">Sheet2!DG81+Sheet2!AD81</f>
        <v>0</v>
      </c>
      <c r="BU87" s="43">
        <f t="shared" si="127"/>
        <v>0</v>
      </c>
      <c r="BV87" s="13">
        <f ca="1">'13年1-9支出明细'!AP82/9*12</f>
        <v>0</v>
      </c>
      <c r="BW87" s="43">
        <f t="shared" si="128"/>
        <v>0</v>
      </c>
      <c r="BX87" s="13">
        <f ca="1">'13年1-9支出明细'!AQ82/9*12</f>
        <v>0</v>
      </c>
      <c r="BY87" s="43">
        <f t="shared" si="129"/>
        <v>0</v>
      </c>
      <c r="BZ87" s="13">
        <f ca="1">'13年1-9支出明细'!AR82/9*12</f>
        <v>0</v>
      </c>
      <c r="CA87" s="13">
        <f ca="1">Sheet2!DK81+Sheet2!AH81</f>
        <v>0</v>
      </c>
      <c r="CB87" s="43">
        <f t="shared" si="130"/>
        <v>0</v>
      </c>
      <c r="CC87" s="13">
        <f ca="1">'13年1-9支出明细'!AT82/9*12</f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43">
        <f t="shared" si="131"/>
        <v>0</v>
      </c>
      <c r="CL87" s="13">
        <f ca="1">'13年1-9支出明细'!BB82/9*12</f>
        <v>1390.5333333333335</v>
      </c>
      <c r="CM87" s="43">
        <f t="shared" si="132"/>
        <v>6.1469346664953469E-4</v>
      </c>
      <c r="CN87" s="13">
        <f ca="1">'13年1-9支出明细'!BC82/9*12</f>
        <v>0</v>
      </c>
      <c r="CO87" s="43">
        <f t="shared" si="133"/>
        <v>0</v>
      </c>
      <c r="CP87" s="13">
        <f ca="1">'13年1-9支出明细'!BD82/9*12</f>
        <v>0</v>
      </c>
      <c r="CQ87" s="43">
        <f t="shared" si="134"/>
        <v>0</v>
      </c>
      <c r="CR87" s="13">
        <f ca="1">'13年1-9支出明细'!BE82/9*12</f>
        <v>0</v>
      </c>
      <c r="CS87" s="13">
        <v>0</v>
      </c>
      <c r="CT87" s="43">
        <f t="shared" si="135"/>
        <v>0</v>
      </c>
      <c r="CU87" s="13">
        <f ca="1">'13年1-9支出明细'!BG82/9*12</f>
        <v>0</v>
      </c>
      <c r="CV87" s="43">
        <f t="shared" si="136"/>
        <v>0</v>
      </c>
      <c r="CW87" s="13">
        <f ca="1">'13年1-9支出明细'!BH82/9*12</f>
        <v>0</v>
      </c>
      <c r="CX87" s="43">
        <f t="shared" si="137"/>
        <v>0</v>
      </c>
      <c r="CY87" s="13">
        <f ca="1">'13年1-9支出明细'!BI82/9*12</f>
        <v>400</v>
      </c>
      <c r="CZ87" s="43">
        <f t="shared" si="138"/>
        <v>3.3368871181141255E-4</v>
      </c>
      <c r="DA87" s="13">
        <f ca="1">'13年1-9支出明细'!BJ82/9*12</f>
        <v>0</v>
      </c>
      <c r="DB87" s="43">
        <f t="shared" si="139"/>
        <v>0</v>
      </c>
      <c r="DC87" s="13">
        <f ca="1">'13年1-9支出明细'!BK82/9*12</f>
        <v>0</v>
      </c>
      <c r="DD87" s="43">
        <f t="shared" si="140"/>
        <v>0</v>
      </c>
      <c r="DE87" s="13">
        <f ca="1">'13年1-9支出明细'!BL82/9*12</f>
        <v>0</v>
      </c>
      <c r="DF87" s="43">
        <f t="shared" si="141"/>
        <v>0</v>
      </c>
      <c r="DG87" s="13">
        <f ca="1">'13年1-9支出明细'!BM82/9*12</f>
        <v>0</v>
      </c>
      <c r="DH87" s="43">
        <f t="shared" si="142"/>
        <v>0</v>
      </c>
      <c r="DI87" s="13">
        <f ca="1">'13年1-9支出明细'!BN82/9*12</f>
        <v>22.666666666666664</v>
      </c>
      <c r="DJ87" s="13">
        <f ca="1">Sheet2!EX81+Sheet2!BF81</f>
        <v>0</v>
      </c>
      <c r="DK87" s="43">
        <f t="shared" si="143"/>
        <v>1.7339784345102099E-5</v>
      </c>
      <c r="DL87" s="13">
        <f ca="1">'13年1-9支出明细'!BP82/9*12</f>
        <v>0</v>
      </c>
      <c r="DM87" s="43">
        <f t="shared" si="144"/>
        <v>0</v>
      </c>
      <c r="DN87" s="13">
        <f ca="1">'13年1-9支出明细'!BQ82/9*12</f>
        <v>0</v>
      </c>
      <c r="DO87" s="43">
        <f t="shared" si="145"/>
        <v>0</v>
      </c>
      <c r="DP87" s="13">
        <f ca="1">'13年1-9支出明细'!BR82/9*12</f>
        <v>0</v>
      </c>
      <c r="DQ87" s="13">
        <v>0</v>
      </c>
      <c r="DR87" s="43"/>
      <c r="DS87" s="13">
        <f ca="1">'13年1-9支出明细'!BT82/9*12</f>
        <v>0</v>
      </c>
      <c r="DT87" s="43">
        <f t="shared" si="146"/>
        <v>0</v>
      </c>
      <c r="DU87" s="12">
        <f ca="1">'13年1-9支出明细'!BU82/9*12</f>
        <v>23319.346666666668</v>
      </c>
      <c r="DV87" s="43">
        <f t="shared" si="147"/>
        <v>8.0597985827370153E-4</v>
      </c>
      <c r="DW87" s="12">
        <f ca="1">'13年1-9支出明细'!BV82/9*12</f>
        <v>0</v>
      </c>
      <c r="DX87" s="43">
        <f t="shared" si="148"/>
        <v>0</v>
      </c>
      <c r="DY87" s="12">
        <f ca="1">'13年1-9支出明细'!BW82/9*12</f>
        <v>0</v>
      </c>
      <c r="DZ87" s="43">
        <f t="shared" si="149"/>
        <v>0</v>
      </c>
      <c r="EA87" s="12">
        <f ca="1">'13年1-9支出明细'!BX82/9*12</f>
        <v>0</v>
      </c>
      <c r="EB87" s="43">
        <f t="shared" si="150"/>
        <v>0</v>
      </c>
      <c r="EC87" s="27">
        <f t="shared" si="96"/>
        <v>0</v>
      </c>
      <c r="ED87" s="43">
        <f t="shared" si="151"/>
        <v>0</v>
      </c>
      <c r="EE87" s="13">
        <f ca="1">'13年1-9支出明细'!BZ82/9*12</f>
        <v>0</v>
      </c>
      <c r="EF87" s="43">
        <f t="shared" si="152"/>
        <v>0</v>
      </c>
      <c r="EG87" s="13">
        <f ca="1">'13年1-9支出明细'!CA82/9*12</f>
        <v>0</v>
      </c>
      <c r="EH87" s="43">
        <f t="shared" si="153"/>
        <v>0</v>
      </c>
      <c r="EI87" s="13">
        <f ca="1">'13年1-9支出明细'!CB82/9*12</f>
        <v>0</v>
      </c>
      <c r="EJ87" s="40"/>
      <c r="EK87" s="13">
        <f ca="1">'13年1-9支出明细'!CC82/9*12</f>
        <v>0</v>
      </c>
      <c r="EL87" s="43">
        <f t="shared" si="154"/>
        <v>0</v>
      </c>
      <c r="EM87" s="13">
        <f ca="1">'13年1-9支出明细'!CD82/9*12</f>
        <v>0</v>
      </c>
      <c r="EN87" s="45">
        <f t="shared" si="155"/>
        <v>0</v>
      </c>
    </row>
    <row r="88" spans="1:144">
      <c r="A88" s="18">
        <v>213</v>
      </c>
      <c r="B88" s="3" t="s">
        <v>561</v>
      </c>
      <c r="C88" s="3" t="s">
        <v>377</v>
      </c>
      <c r="D88" s="12">
        <f t="shared" si="91"/>
        <v>3563570.4933333332</v>
      </c>
      <c r="E88" s="12">
        <f t="shared" si="92"/>
        <v>557126.86666666658</v>
      </c>
      <c r="F88" s="13">
        <v>277596</v>
      </c>
      <c r="G88" s="40">
        <f t="shared" si="156"/>
        <v>4.0643550109475627E-3</v>
      </c>
      <c r="H88" s="13">
        <v>152402</v>
      </c>
      <c r="I88" s="40">
        <f t="shared" si="97"/>
        <v>4.105104598254793E-3</v>
      </c>
      <c r="J88" s="13">
        <v>124918.2</v>
      </c>
      <c r="K88" s="40">
        <f t="shared" si="98"/>
        <v>4.0643550109475627E-3</v>
      </c>
      <c r="L88" s="13">
        <f ca="1">'13年1-9支出明细'!I83/9*12</f>
        <v>0</v>
      </c>
      <c r="M88" s="13">
        <v>1658</v>
      </c>
      <c r="N88" s="43">
        <f t="shared" si="99"/>
        <v>0</v>
      </c>
      <c r="O88" s="13">
        <f ca="1">'13年1-9支出明细'!K83/9*12</f>
        <v>1040</v>
      </c>
      <c r="P88" s="43">
        <f t="shared" si="100"/>
        <v>5.3515229015111314E-3</v>
      </c>
      <c r="Q88" s="13">
        <f ca="1">'13年1-9支出明细'!L83/9*12</f>
        <v>0</v>
      </c>
      <c r="R88" s="43">
        <f t="shared" si="101"/>
        <v>0</v>
      </c>
      <c r="S88" s="13">
        <f ca="1">'13年1-9支出明细'!M83/9*12</f>
        <v>0</v>
      </c>
      <c r="T88" s="43">
        <f t="shared" si="102"/>
        <v>0</v>
      </c>
      <c r="U88" s="13">
        <f ca="1">'13年1-9支出明细'!N83/9*12</f>
        <v>0</v>
      </c>
      <c r="V88" s="43">
        <f t="shared" si="103"/>
        <v>0</v>
      </c>
      <c r="W88" s="13">
        <f ca="1">'13年1-9支出明细'!O83/9*12</f>
        <v>0</v>
      </c>
      <c r="X88" s="43">
        <f t="shared" si="104"/>
        <v>0</v>
      </c>
      <c r="Y88" s="13">
        <f ca="1">'13年1-9支出明细'!P83/9*12</f>
        <v>0</v>
      </c>
      <c r="Z88" s="43">
        <f t="shared" si="105"/>
        <v>0</v>
      </c>
      <c r="AA88" s="13">
        <f ca="1">'13年1-9支出明细'!Q83/9*12</f>
        <v>0</v>
      </c>
      <c r="AB88" s="43">
        <f t="shared" si="106"/>
        <v>0</v>
      </c>
      <c r="AC88" s="13">
        <f ca="1">'13年1-9支出明细'!R83/9*12</f>
        <v>0</v>
      </c>
      <c r="AD88" s="43">
        <f t="shared" si="107"/>
        <v>0</v>
      </c>
      <c r="AE88" s="13">
        <f ca="1">'13年1-9支出明细'!S83/9*12</f>
        <v>1170.6666666666667</v>
      </c>
      <c r="AF88" s="43">
        <f t="shared" si="108"/>
        <v>2.3585479027660422E-4</v>
      </c>
      <c r="AG88" s="12">
        <f t="shared" si="157"/>
        <v>2826981.1466666665</v>
      </c>
      <c r="AH88" s="43">
        <f t="shared" si="109"/>
        <v>2.7079706819221165E-2</v>
      </c>
      <c r="AI88" s="13">
        <f ca="1">'13年1-9支出明细'!U83/9*12</f>
        <v>0</v>
      </c>
      <c r="AJ88" s="43">
        <f t="shared" si="110"/>
        <v>0</v>
      </c>
      <c r="AK88" s="13">
        <f ca="1">'13年1-9支出明细'!V83/9*12</f>
        <v>0</v>
      </c>
      <c r="AL88" s="43">
        <f t="shared" si="111"/>
        <v>0</v>
      </c>
      <c r="AM88" s="13">
        <f ca="1">'13年1-9支出明细'!W83/9*12</f>
        <v>0</v>
      </c>
      <c r="AN88" s="43">
        <f t="shared" si="112"/>
        <v>0</v>
      </c>
      <c r="AO88" s="13">
        <f ca="1">'13年1-9支出明细'!X83/9*12</f>
        <v>552.66666666666674</v>
      </c>
      <c r="AP88" s="43">
        <f t="shared" si="113"/>
        <v>8.1307480784511871E-4</v>
      </c>
      <c r="AQ88" s="13">
        <f ca="1">'13年1-9支出明细'!Y83/9*12</f>
        <v>154.66666666666669</v>
      </c>
      <c r="AR88" s="43">
        <f t="shared" si="114"/>
        <v>7.6510413340978331E-5</v>
      </c>
      <c r="AS88" s="13">
        <f ca="1">'13年1-9支出明细'!Z83/9*12</f>
        <v>2821630.5333333332</v>
      </c>
      <c r="AT88" s="13">
        <f ca="1">Sheet2!EP82+Sheet2!V82</f>
        <v>4643.28</v>
      </c>
      <c r="AU88" s="43">
        <f t="shared" si="115"/>
        <v>3.1904655794259357E-2</v>
      </c>
      <c r="AV88" s="13">
        <f ca="1">'13年1-9支出明细'!AB83/9*12</f>
        <v>4928.24</v>
      </c>
      <c r="AW88" s="43">
        <f t="shared" si="116"/>
        <v>1.0872616789044326E-3</v>
      </c>
      <c r="AX88" s="13">
        <f ca="1">'13年1-9支出明细'!AC83/9*12</f>
        <v>973.33333333333337</v>
      </c>
      <c r="AY88" s="43">
        <f t="shared" si="117"/>
        <v>8.6775288009855508E-4</v>
      </c>
      <c r="AZ88" s="12">
        <f t="shared" si="159"/>
        <v>1989.2533333333333</v>
      </c>
      <c r="BA88" s="43">
        <f t="shared" si="118"/>
        <v>7.438083147835764E-6</v>
      </c>
      <c r="BB88" s="13">
        <f ca="1">'13年1-9支出明细'!AE83/9*12</f>
        <v>1989.2533333333333</v>
      </c>
      <c r="BC88" s="43">
        <f t="shared" si="119"/>
        <v>8.6103586376688998E-6</v>
      </c>
      <c r="BD88" s="13">
        <f ca="1">'13年1-9支出明细'!AF83/9*12</f>
        <v>0</v>
      </c>
      <c r="BE88" s="13">
        <f ca="1">Sheet2!BP82+Sheet2!ET82</f>
        <v>0</v>
      </c>
      <c r="BF88" s="43">
        <f t="shared" si="120"/>
        <v>0</v>
      </c>
      <c r="BG88" s="12">
        <f t="shared" si="158"/>
        <v>12152.666666666668</v>
      </c>
      <c r="BH88" s="43">
        <f t="shared" si="121"/>
        <v>1.252227873891818E-4</v>
      </c>
      <c r="BI88" s="13">
        <f ca="1">'13年1-9支出明细'!AI83/9*12</f>
        <v>0</v>
      </c>
      <c r="BJ88" s="43">
        <f t="shared" si="122"/>
        <v>0</v>
      </c>
      <c r="BK88" s="13">
        <f ca="1">'13年1-9支出明细'!AJ83/9*12</f>
        <v>0</v>
      </c>
      <c r="BL88" s="43">
        <f t="shared" si="123"/>
        <v>0</v>
      </c>
      <c r="BM88" s="13">
        <f ca="1">'13年1-9支出明细'!AK83/9*12</f>
        <v>0</v>
      </c>
      <c r="BN88" s="43">
        <f t="shared" si="124"/>
        <v>0</v>
      </c>
      <c r="BO88" s="13">
        <f ca="1">'13年1-9支出明细'!AL83/9*12</f>
        <v>0</v>
      </c>
      <c r="BP88" s="43">
        <f t="shared" si="125"/>
        <v>0</v>
      </c>
      <c r="BQ88" s="13">
        <f ca="1">'13年1-9支出明细'!AM83/9*12</f>
        <v>0</v>
      </c>
      <c r="BR88" s="43">
        <f t="shared" si="126"/>
        <v>0</v>
      </c>
      <c r="BS88" s="13">
        <f ca="1">'13年1-9支出明细'!AN83/9*12</f>
        <v>0</v>
      </c>
      <c r="BT88" s="13">
        <f ca="1">Sheet2!DG82+Sheet2!AD82</f>
        <v>0</v>
      </c>
      <c r="BU88" s="43">
        <f t="shared" si="127"/>
        <v>0</v>
      </c>
      <c r="BV88" s="13">
        <f ca="1">'13年1-9支出明细'!AP83/9*12</f>
        <v>0</v>
      </c>
      <c r="BW88" s="43">
        <f t="shared" si="128"/>
        <v>0</v>
      </c>
      <c r="BX88" s="13">
        <f ca="1">'13年1-9支出明细'!AQ83/9*12</f>
        <v>0</v>
      </c>
      <c r="BY88" s="43">
        <f t="shared" si="129"/>
        <v>0</v>
      </c>
      <c r="BZ88" s="13">
        <f ca="1">'13年1-9支出明细'!AR83/9*12</f>
        <v>0</v>
      </c>
      <c r="CA88" s="13">
        <f ca="1">Sheet2!DK82+Sheet2!AH82</f>
        <v>0</v>
      </c>
      <c r="CB88" s="43">
        <f t="shared" si="130"/>
        <v>0</v>
      </c>
      <c r="CC88" s="13">
        <f ca="1">'13年1-9支出明细'!AT83/9*12</f>
        <v>186.66666666666666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140</v>
      </c>
      <c r="CK88" s="43">
        <f t="shared" si="131"/>
        <v>1.2349004640676553E-4</v>
      </c>
      <c r="CL88" s="13">
        <f ca="1">'13年1-9支出明细'!BB83/9*12</f>
        <v>6566</v>
      </c>
      <c r="CM88" s="43">
        <f t="shared" si="132"/>
        <v>2.9025390512183655E-3</v>
      </c>
      <c r="CN88" s="13">
        <f ca="1">'13年1-9支出明细'!BC83/9*12</f>
        <v>0</v>
      </c>
      <c r="CO88" s="43">
        <f t="shared" si="133"/>
        <v>0</v>
      </c>
      <c r="CP88" s="13">
        <f ca="1">'13年1-9支出明细'!BD83/9*12</f>
        <v>0</v>
      </c>
      <c r="CQ88" s="43">
        <f t="shared" si="134"/>
        <v>0</v>
      </c>
      <c r="CR88" s="13">
        <f ca="1">'13年1-9支出明细'!BE83/9*12</f>
        <v>0</v>
      </c>
      <c r="CS88" s="13">
        <v>0</v>
      </c>
      <c r="CT88" s="43">
        <f t="shared" si="135"/>
        <v>0</v>
      </c>
      <c r="CU88" s="13">
        <f ca="1">'13年1-9支出明细'!BG83/9*12</f>
        <v>0</v>
      </c>
      <c r="CV88" s="43">
        <f t="shared" si="136"/>
        <v>0</v>
      </c>
      <c r="CW88" s="13">
        <f ca="1">'13年1-9支出明细'!BH83/9*12</f>
        <v>0</v>
      </c>
      <c r="CX88" s="43">
        <f t="shared" si="137"/>
        <v>0</v>
      </c>
      <c r="CY88" s="13">
        <f ca="1">'13年1-9支出明细'!BI83/9*12</f>
        <v>5400</v>
      </c>
      <c r="CZ88" s="43">
        <f t="shared" si="138"/>
        <v>4.5047976094540693E-3</v>
      </c>
      <c r="DA88" s="13">
        <f ca="1">'13年1-9支出明细'!BJ83/9*12</f>
        <v>0</v>
      </c>
      <c r="DB88" s="43">
        <f t="shared" si="139"/>
        <v>0</v>
      </c>
      <c r="DC88" s="13">
        <f ca="1">'13年1-9支出明细'!BK83/9*12</f>
        <v>0</v>
      </c>
      <c r="DD88" s="43">
        <f t="shared" si="140"/>
        <v>0</v>
      </c>
      <c r="DE88" s="13">
        <f ca="1">'13年1-9支出明细'!BL83/9*12</f>
        <v>0</v>
      </c>
      <c r="DF88" s="43">
        <f t="shared" si="141"/>
        <v>0</v>
      </c>
      <c r="DG88" s="13">
        <f ca="1">'13年1-9支出明细'!BM83/9*12</f>
        <v>0</v>
      </c>
      <c r="DH88" s="43">
        <f t="shared" si="142"/>
        <v>0</v>
      </c>
      <c r="DI88" s="13">
        <f ca="1">'13年1-9支出明细'!BN83/9*12</f>
        <v>0</v>
      </c>
      <c r="DJ88" s="13">
        <f ca="1">Sheet2!EX82+Sheet2!BF82</f>
        <v>0</v>
      </c>
      <c r="DK88" s="43">
        <f t="shared" si="143"/>
        <v>0</v>
      </c>
      <c r="DL88" s="13">
        <f ca="1">'13年1-9支出明细'!BP83/9*12</f>
        <v>0</v>
      </c>
      <c r="DM88" s="43">
        <f t="shared" si="144"/>
        <v>0</v>
      </c>
      <c r="DN88" s="13">
        <f ca="1">'13年1-9支出明细'!BQ83/9*12</f>
        <v>0</v>
      </c>
      <c r="DO88" s="43">
        <f t="shared" si="145"/>
        <v>0</v>
      </c>
      <c r="DP88" s="13">
        <f ca="1">'13年1-9支出明细'!BR83/9*12</f>
        <v>0</v>
      </c>
      <c r="DQ88" s="13">
        <v>0</v>
      </c>
      <c r="DR88" s="43"/>
      <c r="DS88" s="13">
        <f ca="1">'13年1-9支出明细'!BT83/9*12</f>
        <v>0</v>
      </c>
      <c r="DT88" s="43">
        <f t="shared" si="146"/>
        <v>0</v>
      </c>
      <c r="DU88" s="12">
        <f ca="1">'13年1-9支出明细'!BU83/9*12</f>
        <v>165320.56</v>
      </c>
      <c r="DV88" s="43">
        <f t="shared" si="147"/>
        <v>5.7139268703866901E-3</v>
      </c>
      <c r="DW88" s="12">
        <f ca="1">'13年1-9支出明细'!BV83/9*12</f>
        <v>0</v>
      </c>
      <c r="DX88" s="43">
        <f t="shared" si="148"/>
        <v>0</v>
      </c>
      <c r="DY88" s="12">
        <f ca="1">'13年1-9支出明细'!BW83/9*12</f>
        <v>0</v>
      </c>
      <c r="DZ88" s="43">
        <f t="shared" si="149"/>
        <v>0</v>
      </c>
      <c r="EA88" s="12">
        <f ca="1">'13年1-9支出明细'!BX83/9*12</f>
        <v>0</v>
      </c>
      <c r="EB88" s="43">
        <f t="shared" si="150"/>
        <v>0</v>
      </c>
      <c r="EC88" s="27">
        <f t="shared" si="96"/>
        <v>0</v>
      </c>
      <c r="ED88" s="43">
        <f t="shared" si="151"/>
        <v>0</v>
      </c>
      <c r="EE88" s="13">
        <f ca="1">'13年1-9支出明细'!BZ83/9*12</f>
        <v>0</v>
      </c>
      <c r="EF88" s="43">
        <f t="shared" si="152"/>
        <v>0</v>
      </c>
      <c r="EG88" s="13">
        <f ca="1">'13年1-9支出明细'!CA83/9*12</f>
        <v>0</v>
      </c>
      <c r="EH88" s="43">
        <f t="shared" si="153"/>
        <v>0</v>
      </c>
      <c r="EI88" s="13">
        <f ca="1">'13年1-9支出明细'!CB83/9*12</f>
        <v>0</v>
      </c>
      <c r="EJ88" s="40"/>
      <c r="EK88" s="13">
        <f ca="1">'13年1-9支出明细'!CC83/9*12</f>
        <v>0</v>
      </c>
      <c r="EL88" s="43">
        <f t="shared" si="154"/>
        <v>0</v>
      </c>
      <c r="EM88" s="13">
        <f ca="1">'13年1-9支出明细'!CD83/9*12</f>
        <v>0</v>
      </c>
      <c r="EN88" s="45">
        <f t="shared" si="155"/>
        <v>0</v>
      </c>
    </row>
    <row r="89" spans="1:144">
      <c r="A89" s="18">
        <v>214</v>
      </c>
      <c r="B89" s="3" t="s">
        <v>562</v>
      </c>
      <c r="C89" s="3" t="s">
        <v>378</v>
      </c>
      <c r="D89" s="12">
        <f t="shared" si="91"/>
        <v>2110998.94</v>
      </c>
      <c r="E89" s="12">
        <f t="shared" si="92"/>
        <v>1403065.4666666666</v>
      </c>
      <c r="F89" s="13">
        <v>546144</v>
      </c>
      <c r="G89" s="40">
        <f t="shared" si="156"/>
        <v>7.9962359079343553E-3</v>
      </c>
      <c r="H89" s="13">
        <v>499194</v>
      </c>
      <c r="I89" s="40">
        <f t="shared" si="97"/>
        <v>1.3446303754683031E-2</v>
      </c>
      <c r="J89" s="13">
        <v>245764.8</v>
      </c>
      <c r="K89" s="40">
        <f t="shared" si="98"/>
        <v>7.996235907934357E-3</v>
      </c>
      <c r="L89" s="13">
        <f ca="1">'13年1-9支出明细'!I84/9*12</f>
        <v>12785.333333333332</v>
      </c>
      <c r="M89" s="13">
        <v>74383</v>
      </c>
      <c r="N89" s="43">
        <f t="shared" si="99"/>
        <v>1.9151245709743486E-3</v>
      </c>
      <c r="O89" s="13">
        <f ca="1">'13年1-9支出明细'!K84/9*12</f>
        <v>16128</v>
      </c>
      <c r="P89" s="43">
        <f t="shared" si="100"/>
        <v>3.1701517322612442E-3</v>
      </c>
      <c r="Q89" s="13">
        <f ca="1">'13年1-9支出明细'!L84/9*12</f>
        <v>0</v>
      </c>
      <c r="R89" s="43">
        <f t="shared" si="101"/>
        <v>0</v>
      </c>
      <c r="S89" s="13">
        <f ca="1">'13年1-9支出明细'!M84/9*12</f>
        <v>0</v>
      </c>
      <c r="T89" s="43">
        <f t="shared" si="102"/>
        <v>0</v>
      </c>
      <c r="U89" s="13">
        <f ca="1">'13年1-9支出明细'!N84/9*12</f>
        <v>0</v>
      </c>
      <c r="V89" s="43">
        <f t="shared" si="103"/>
        <v>0</v>
      </c>
      <c r="W89" s="13">
        <f ca="1">'13年1-9支出明细'!O84/9*12</f>
        <v>0</v>
      </c>
      <c r="X89" s="43">
        <f t="shared" si="104"/>
        <v>0</v>
      </c>
      <c r="Y89" s="13">
        <f ca="1">'13年1-9支出明细'!P84/9*12</f>
        <v>0</v>
      </c>
      <c r="Z89" s="43">
        <f t="shared" si="105"/>
        <v>0</v>
      </c>
      <c r="AA89" s="13">
        <f ca="1">'13年1-9支出明细'!Q84/9*12</f>
        <v>0</v>
      </c>
      <c r="AB89" s="43">
        <f t="shared" si="106"/>
        <v>0</v>
      </c>
      <c r="AC89" s="13">
        <f ca="1">'13年1-9支出明细'!R84/9*12</f>
        <v>0</v>
      </c>
      <c r="AD89" s="43">
        <f t="shared" si="107"/>
        <v>0</v>
      </c>
      <c r="AE89" s="13">
        <f ca="1">'13年1-9支出明细'!S84/9*12</f>
        <v>83049.333333333328</v>
      </c>
      <c r="AF89" s="43">
        <f t="shared" si="108"/>
        <v>1.673199011612625E-2</v>
      </c>
      <c r="AG89" s="12">
        <f t="shared" si="157"/>
        <v>477894.51333333337</v>
      </c>
      <c r="AH89" s="43">
        <f t="shared" si="109"/>
        <v>4.5777607419986693E-3</v>
      </c>
      <c r="AI89" s="13">
        <f ca="1">'13年1-9支出明细'!U84/9*12</f>
        <v>0</v>
      </c>
      <c r="AJ89" s="43">
        <f t="shared" si="110"/>
        <v>0</v>
      </c>
      <c r="AK89" s="13">
        <f ca="1">'13年1-9支出明细'!V84/9*12</f>
        <v>0</v>
      </c>
      <c r="AL89" s="43">
        <f t="shared" si="111"/>
        <v>0</v>
      </c>
      <c r="AM89" s="13">
        <f ca="1">'13年1-9支出明细'!W84/9*12</f>
        <v>0</v>
      </c>
      <c r="AN89" s="43">
        <f t="shared" si="112"/>
        <v>0</v>
      </c>
      <c r="AO89" s="13">
        <f ca="1">'13年1-9支出明细'!X84/9*12</f>
        <v>39210.946666666663</v>
      </c>
      <c r="AP89" s="43">
        <f t="shared" si="113"/>
        <v>5.7686549324050401E-2</v>
      </c>
      <c r="AQ89" s="13">
        <f ca="1">'13年1-9支出明细'!Y84/9*12</f>
        <v>1425.3333333333333</v>
      </c>
      <c r="AR89" s="43">
        <f t="shared" si="114"/>
        <v>7.0508303328884326E-4</v>
      </c>
      <c r="AS89" s="13">
        <f ca="1">'13年1-9支出明细'!Z84/9*12</f>
        <v>421761.57333333336</v>
      </c>
      <c r="AT89" s="13">
        <f ca="1">Sheet2!EP83+Sheet2!V83</f>
        <v>15496.66</v>
      </c>
      <c r="AU89" s="43">
        <f t="shared" si="115"/>
        <v>4.7689297608177091E-3</v>
      </c>
      <c r="AV89" s="13">
        <f ca="1">'13年1-9支出明细'!AB84/9*12</f>
        <v>7376.88</v>
      </c>
      <c r="AW89" s="43">
        <f t="shared" si="116"/>
        <v>1.6274773415816868E-3</v>
      </c>
      <c r="AX89" s="13">
        <f ca="1">'13年1-9支出明细'!AC84/9*12</f>
        <v>13285.333333333332</v>
      </c>
      <c r="AY89" s="43">
        <f t="shared" si="117"/>
        <v>1.1844232462057536E-2</v>
      </c>
      <c r="AZ89" s="12">
        <f t="shared" si="159"/>
        <v>8724.8266666666659</v>
      </c>
      <c r="BA89" s="43">
        <f t="shared" si="118"/>
        <v>3.2623288904272998E-5</v>
      </c>
      <c r="BB89" s="13">
        <f ca="1">'13年1-9支出明细'!AE84/9*12</f>
        <v>8724.8266666666659</v>
      </c>
      <c r="BC89" s="43">
        <f t="shared" si="119"/>
        <v>3.7764866541967481E-5</v>
      </c>
      <c r="BD89" s="13">
        <f ca="1">'13年1-9支出明细'!AF84/9*12</f>
        <v>0</v>
      </c>
      <c r="BE89" s="13">
        <f ca="1">Sheet2!BP83+Sheet2!ET83</f>
        <v>0</v>
      </c>
      <c r="BF89" s="43">
        <f t="shared" si="120"/>
        <v>0</v>
      </c>
      <c r="BG89" s="12">
        <f t="shared" si="158"/>
        <v>34801.333333333336</v>
      </c>
      <c r="BH89" s="43">
        <f t="shared" si="121"/>
        <v>3.5859783571726747E-4</v>
      </c>
      <c r="BI89" s="13">
        <f ca="1">'13年1-9支出明细'!AI84/9*12</f>
        <v>0</v>
      </c>
      <c r="BJ89" s="43">
        <f t="shared" si="122"/>
        <v>0</v>
      </c>
      <c r="BK89" s="13">
        <f ca="1">'13年1-9支出明细'!AJ84/9*12</f>
        <v>0</v>
      </c>
      <c r="BL89" s="43">
        <f t="shared" si="123"/>
        <v>0</v>
      </c>
      <c r="BM89" s="13">
        <f ca="1">'13年1-9支出明细'!AK84/9*12</f>
        <v>0</v>
      </c>
      <c r="BN89" s="43">
        <f t="shared" si="124"/>
        <v>0</v>
      </c>
      <c r="BO89" s="13">
        <f ca="1">'13年1-9支出明细'!AL84/9*12</f>
        <v>0</v>
      </c>
      <c r="BP89" s="43">
        <f t="shared" si="125"/>
        <v>0</v>
      </c>
      <c r="BQ89" s="13">
        <f ca="1">'13年1-9支出明细'!AM84/9*12</f>
        <v>0</v>
      </c>
      <c r="BR89" s="43">
        <f t="shared" si="126"/>
        <v>0</v>
      </c>
      <c r="BS89" s="13">
        <f ca="1">'13年1-9支出明细'!AN84/9*12</f>
        <v>0</v>
      </c>
      <c r="BT89" s="13">
        <f ca="1">Sheet2!DG83+Sheet2!AD83</f>
        <v>0</v>
      </c>
      <c r="BU89" s="43">
        <f t="shared" si="127"/>
        <v>0</v>
      </c>
      <c r="BV89" s="13">
        <f ca="1">'13年1-9支出明细'!AP84/9*12</f>
        <v>0</v>
      </c>
      <c r="BW89" s="43">
        <f t="shared" si="128"/>
        <v>0</v>
      </c>
      <c r="BX89" s="13">
        <f ca="1">'13年1-9支出明细'!AQ84/9*12</f>
        <v>0</v>
      </c>
      <c r="BY89" s="43">
        <f t="shared" si="129"/>
        <v>0</v>
      </c>
      <c r="BZ89" s="13">
        <f ca="1">'13年1-9支出明细'!AR84/9*12</f>
        <v>0</v>
      </c>
      <c r="CA89" s="13">
        <f ca="1">Sheet2!DK83+Sheet2!AH83</f>
        <v>0</v>
      </c>
      <c r="CB89" s="43">
        <f t="shared" si="130"/>
        <v>0</v>
      </c>
      <c r="CC89" s="13">
        <f ca="1">'13年1-9支出明细'!AT84/9*12</f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43">
        <f t="shared" si="131"/>
        <v>0</v>
      </c>
      <c r="CL89" s="13">
        <f ca="1">'13年1-9支出明细'!BB84/9*12</f>
        <v>21567.600000000002</v>
      </c>
      <c r="CM89" s="43">
        <f t="shared" si="132"/>
        <v>9.5340848676602526E-3</v>
      </c>
      <c r="CN89" s="13">
        <f ca="1">'13年1-9支出明细'!BC84/9*12</f>
        <v>0</v>
      </c>
      <c r="CO89" s="43">
        <f t="shared" si="133"/>
        <v>0</v>
      </c>
      <c r="CP89" s="13">
        <f ca="1">'13年1-9支出明细'!BD84/9*12</f>
        <v>0</v>
      </c>
      <c r="CQ89" s="43">
        <f t="shared" si="134"/>
        <v>0</v>
      </c>
      <c r="CR89" s="13">
        <f ca="1">'13年1-9支出明细'!BE84/9*12</f>
        <v>0</v>
      </c>
      <c r="CS89" s="13">
        <v>0</v>
      </c>
      <c r="CT89" s="43">
        <f t="shared" si="135"/>
        <v>0</v>
      </c>
      <c r="CU89" s="13">
        <f ca="1">'13年1-9支出明细'!BG84/9*12</f>
        <v>0</v>
      </c>
      <c r="CV89" s="43">
        <f t="shared" si="136"/>
        <v>0</v>
      </c>
      <c r="CW89" s="13">
        <f ca="1">'13年1-9支出明细'!BH84/9*12</f>
        <v>0</v>
      </c>
      <c r="CX89" s="43">
        <f t="shared" si="137"/>
        <v>0</v>
      </c>
      <c r="CY89" s="13">
        <f ca="1">'13年1-9支出明细'!BI84/9*12</f>
        <v>7200</v>
      </c>
      <c r="CZ89" s="43">
        <f t="shared" si="138"/>
        <v>6.0063968126054263E-3</v>
      </c>
      <c r="DA89" s="13">
        <f ca="1">'13年1-9支出明细'!BJ84/9*12</f>
        <v>0</v>
      </c>
      <c r="DB89" s="43">
        <f t="shared" si="139"/>
        <v>0</v>
      </c>
      <c r="DC89" s="13">
        <f ca="1">'13年1-9支出明细'!BK84/9*12</f>
        <v>0</v>
      </c>
      <c r="DD89" s="43">
        <f t="shared" si="140"/>
        <v>0</v>
      </c>
      <c r="DE89" s="13">
        <f ca="1">'13年1-9支出明细'!BL84/9*12</f>
        <v>0</v>
      </c>
      <c r="DF89" s="43">
        <f t="shared" si="141"/>
        <v>0</v>
      </c>
      <c r="DG89" s="13">
        <f ca="1">'13年1-9支出明细'!BM84/9*12</f>
        <v>0</v>
      </c>
      <c r="DH89" s="43">
        <f t="shared" si="142"/>
        <v>0</v>
      </c>
      <c r="DI89" s="13">
        <f ca="1">'13年1-9支出明细'!BN84/9*12</f>
        <v>933.73333333333323</v>
      </c>
      <c r="DJ89" s="13">
        <f ca="1">Sheet2!EX83+Sheet2!BF83</f>
        <v>5100</v>
      </c>
      <c r="DK89" s="43">
        <f t="shared" si="143"/>
        <v>7.1429711628676474E-4</v>
      </c>
      <c r="DL89" s="13">
        <f ca="1">'13年1-9支出明细'!BP84/9*12</f>
        <v>0</v>
      </c>
      <c r="DM89" s="43">
        <f t="shared" si="144"/>
        <v>0</v>
      </c>
      <c r="DN89" s="13">
        <f ca="1">'13年1-9支出明细'!BQ84/9*12</f>
        <v>0</v>
      </c>
      <c r="DO89" s="43">
        <f t="shared" si="145"/>
        <v>0</v>
      </c>
      <c r="DP89" s="13">
        <f ca="1">'13年1-9支出明细'!BR84/9*12</f>
        <v>0</v>
      </c>
      <c r="DQ89" s="13">
        <v>7700</v>
      </c>
      <c r="DR89" s="43"/>
      <c r="DS89" s="13">
        <f ca="1">'13年1-9支出明细'!BT84/9*12</f>
        <v>0</v>
      </c>
      <c r="DT89" s="43">
        <f t="shared" si="146"/>
        <v>0</v>
      </c>
      <c r="DU89" s="12">
        <f ca="1">'13年1-9支出明细'!BU84/9*12</f>
        <v>176246.13333333336</v>
      </c>
      <c r="DV89" s="43">
        <f t="shared" si="147"/>
        <v>6.091544312788977E-3</v>
      </c>
      <c r="DW89" s="12">
        <f ca="1">'13年1-9支出明细'!BV84/9*12</f>
        <v>0</v>
      </c>
      <c r="DX89" s="43">
        <f t="shared" si="148"/>
        <v>0</v>
      </c>
      <c r="DY89" s="12">
        <f ca="1">'13年1-9支出明细'!BW84/9*12</f>
        <v>0</v>
      </c>
      <c r="DZ89" s="43">
        <f t="shared" si="149"/>
        <v>0</v>
      </c>
      <c r="EA89" s="12">
        <f ca="1">'13年1-9支出明细'!BX84/9*12</f>
        <v>10266.666666666666</v>
      </c>
      <c r="EB89" s="43">
        <f t="shared" si="150"/>
        <v>1.0302405326119842E-3</v>
      </c>
      <c r="EC89" s="27">
        <f t="shared" si="96"/>
        <v>0</v>
      </c>
      <c r="ED89" s="43">
        <f t="shared" si="151"/>
        <v>0</v>
      </c>
      <c r="EE89" s="13">
        <f ca="1">'13年1-9支出明细'!BZ84/9*12</f>
        <v>0</v>
      </c>
      <c r="EF89" s="43">
        <f t="shared" si="152"/>
        <v>0</v>
      </c>
      <c r="EG89" s="13">
        <f ca="1">'13年1-9支出明细'!CA84/9*12</f>
        <v>0</v>
      </c>
      <c r="EH89" s="43">
        <f t="shared" si="153"/>
        <v>0</v>
      </c>
      <c r="EI89" s="13">
        <f ca="1">'13年1-9支出明细'!CB84/9*12</f>
        <v>0</v>
      </c>
      <c r="EJ89" s="40"/>
      <c r="EK89" s="13">
        <f ca="1">'13年1-9支出明细'!CC84/9*12</f>
        <v>0</v>
      </c>
      <c r="EL89" s="43">
        <f t="shared" si="154"/>
        <v>0</v>
      </c>
      <c r="EM89" s="13">
        <f ca="1">'13年1-9支出明细'!CD84/9*12</f>
        <v>0</v>
      </c>
      <c r="EN89" s="45">
        <f t="shared" si="155"/>
        <v>0</v>
      </c>
    </row>
    <row r="90" spans="1:144">
      <c r="A90" s="18">
        <v>215</v>
      </c>
      <c r="B90" s="3" t="s">
        <v>563</v>
      </c>
      <c r="C90" s="3" t="s">
        <v>379</v>
      </c>
      <c r="D90" s="12">
        <f t="shared" si="91"/>
        <v>921274.16333333345</v>
      </c>
      <c r="E90" s="12">
        <f t="shared" si="92"/>
        <v>753863.6</v>
      </c>
      <c r="F90" s="13">
        <v>435168</v>
      </c>
      <c r="G90" s="40">
        <f t="shared" si="156"/>
        <v>6.3714075181343713E-3</v>
      </c>
      <c r="H90" s="13">
        <v>102870</v>
      </c>
      <c r="I90" s="40">
        <f t="shared" si="97"/>
        <v>2.7709092401836627E-3</v>
      </c>
      <c r="J90" s="13">
        <v>195825.6</v>
      </c>
      <c r="K90" s="40">
        <f t="shared" si="98"/>
        <v>6.3714075181343722E-3</v>
      </c>
      <c r="L90" s="13">
        <f ca="1">'13年1-9支出明细'!I85/9*12</f>
        <v>0</v>
      </c>
      <c r="M90" s="13">
        <v>10500</v>
      </c>
      <c r="N90" s="43">
        <f t="shared" si="99"/>
        <v>0</v>
      </c>
      <c r="O90" s="13">
        <f ca="1">'13年1-9支出明细'!K85/9*12</f>
        <v>20000</v>
      </c>
      <c r="P90" s="43">
        <f t="shared" si="100"/>
        <v>1.3835056140666256E-3</v>
      </c>
      <c r="Q90" s="13">
        <f ca="1">'13年1-9支出明细'!L85/9*12</f>
        <v>0</v>
      </c>
      <c r="R90" s="43">
        <f t="shared" si="101"/>
        <v>0</v>
      </c>
      <c r="S90" s="13">
        <f ca="1">'13年1-9支出明细'!M85/9*12</f>
        <v>0</v>
      </c>
      <c r="T90" s="43">
        <f t="shared" si="102"/>
        <v>0</v>
      </c>
      <c r="U90" s="13">
        <f ca="1">'13年1-9支出明细'!N85/9*12</f>
        <v>0</v>
      </c>
      <c r="V90" s="43">
        <f t="shared" si="103"/>
        <v>0</v>
      </c>
      <c r="W90" s="13">
        <f ca="1">'13年1-9支出明细'!O85/9*12</f>
        <v>0</v>
      </c>
      <c r="X90" s="43">
        <f t="shared" si="104"/>
        <v>0</v>
      </c>
      <c r="Y90" s="13">
        <f ca="1">'13年1-9支出明细'!P85/9*12</f>
        <v>0</v>
      </c>
      <c r="Z90" s="43">
        <f t="shared" si="105"/>
        <v>0</v>
      </c>
      <c r="AA90" s="13">
        <f ca="1">'13年1-9支出明细'!Q85/9*12</f>
        <v>0</v>
      </c>
      <c r="AB90" s="43">
        <f t="shared" si="106"/>
        <v>0</v>
      </c>
      <c r="AC90" s="13">
        <f ca="1">'13年1-9支出明细'!R85/9*12</f>
        <v>0</v>
      </c>
      <c r="AD90" s="43">
        <f t="shared" si="107"/>
        <v>0</v>
      </c>
      <c r="AE90" s="13">
        <f ca="1">'13年1-9支出明细'!S85/9*12</f>
        <v>0</v>
      </c>
      <c r="AF90" s="43">
        <f t="shared" si="108"/>
        <v>0</v>
      </c>
      <c r="AG90" s="12">
        <f t="shared" si="157"/>
        <v>132629.85666666666</v>
      </c>
      <c r="AH90" s="43">
        <f t="shared" si="109"/>
        <v>1.2704639499430475E-3</v>
      </c>
      <c r="AI90" s="13">
        <f ca="1">'13年1-9支出明细'!U85/9*12</f>
        <v>0</v>
      </c>
      <c r="AJ90" s="43">
        <f t="shared" si="110"/>
        <v>0</v>
      </c>
      <c r="AK90" s="13">
        <f ca="1">'13年1-9支出明细'!V85/9*12</f>
        <v>0</v>
      </c>
      <c r="AL90" s="43">
        <f t="shared" si="111"/>
        <v>0</v>
      </c>
      <c r="AM90" s="13">
        <f ca="1">'13年1-9支出明细'!W85/9*12</f>
        <v>0</v>
      </c>
      <c r="AN90" s="43">
        <f t="shared" si="112"/>
        <v>0</v>
      </c>
      <c r="AO90" s="13">
        <f ca="1">'13年1-9支出明细'!X85/9*12</f>
        <v>133.33333333333331</v>
      </c>
      <c r="AP90" s="43">
        <f t="shared" si="113"/>
        <v>1.9615797535467273E-4</v>
      </c>
      <c r="AQ90" s="13">
        <f ca="1">'13年1-9支出明细'!Y85/9*12</f>
        <v>17140.533333333333</v>
      </c>
      <c r="AR90" s="43">
        <f t="shared" si="114"/>
        <v>8.4790686867552822E-3</v>
      </c>
      <c r="AS90" s="13">
        <f ca="1">'13年1-9支出明细'!Z85/9*12</f>
        <v>110406.2</v>
      </c>
      <c r="AT90" s="13">
        <f ca="1">Sheet2!EP84+Sheet2!V84</f>
        <v>4949.79</v>
      </c>
      <c r="AU90" s="43">
        <f t="shared" si="115"/>
        <v>1.2483816598025275E-3</v>
      </c>
      <c r="AV90" s="13">
        <f ca="1">'13年1-9支出明细'!AB85/9*12</f>
        <v>5521.3466666666673</v>
      </c>
      <c r="AW90" s="43">
        <f t="shared" si="116"/>
        <v>1.2181120738059415E-3</v>
      </c>
      <c r="AX90" s="13">
        <f ca="1">'13年1-9支出明细'!AC85/9*12</f>
        <v>1080</v>
      </c>
      <c r="AY90" s="43">
        <f t="shared" si="117"/>
        <v>9.6284908613675278E-4</v>
      </c>
      <c r="AZ90" s="12">
        <f t="shared" si="159"/>
        <v>361.33333333333331</v>
      </c>
      <c r="BA90" s="43">
        <f t="shared" si="118"/>
        <v>1.3510734567499309E-6</v>
      </c>
      <c r="BB90" s="13">
        <f ca="1">'13年1-9支出明细'!AE85/9*12</f>
        <v>361.33333333333331</v>
      </c>
      <c r="BC90" s="43">
        <f t="shared" si="119"/>
        <v>1.5640087341369437E-6</v>
      </c>
      <c r="BD90" s="13">
        <f ca="1">'13年1-9支出明细'!AF85/9*12</f>
        <v>0</v>
      </c>
      <c r="BE90" s="13">
        <f ca="1">Sheet2!BP84+Sheet2!ET84</f>
        <v>0</v>
      </c>
      <c r="BF90" s="43">
        <f t="shared" si="120"/>
        <v>0</v>
      </c>
      <c r="BG90" s="12">
        <f t="shared" si="158"/>
        <v>11406.266666666666</v>
      </c>
      <c r="BH90" s="43">
        <f t="shared" si="121"/>
        <v>1.175317767599137E-4</v>
      </c>
      <c r="BI90" s="13">
        <f ca="1">'13年1-9支出明细'!AI85/9*12</f>
        <v>0</v>
      </c>
      <c r="BJ90" s="43">
        <f t="shared" si="122"/>
        <v>0</v>
      </c>
      <c r="BK90" s="13">
        <f ca="1">'13年1-9支出明细'!AJ85/9*12</f>
        <v>0</v>
      </c>
      <c r="BL90" s="43">
        <f t="shared" si="123"/>
        <v>0</v>
      </c>
      <c r="BM90" s="13">
        <f ca="1">'13年1-9支出明细'!AK85/9*12</f>
        <v>0</v>
      </c>
      <c r="BN90" s="43">
        <f t="shared" si="124"/>
        <v>0</v>
      </c>
      <c r="BO90" s="13">
        <f ca="1">'13年1-9支出明细'!AL85/9*12</f>
        <v>0</v>
      </c>
      <c r="BP90" s="43">
        <f t="shared" si="125"/>
        <v>0</v>
      </c>
      <c r="BQ90" s="13">
        <f ca="1">'13年1-9支出明细'!AM85/9*12</f>
        <v>0</v>
      </c>
      <c r="BR90" s="43">
        <f t="shared" si="126"/>
        <v>0</v>
      </c>
      <c r="BS90" s="13">
        <f ca="1">'13年1-9支出明细'!AN85/9*12</f>
        <v>0</v>
      </c>
      <c r="BT90" s="13">
        <f ca="1">Sheet2!DG84+Sheet2!AD84</f>
        <v>0</v>
      </c>
      <c r="BU90" s="43">
        <f t="shared" si="127"/>
        <v>0</v>
      </c>
      <c r="BV90" s="13">
        <f ca="1">'13年1-9支出明细'!AP85/9*12</f>
        <v>0</v>
      </c>
      <c r="BW90" s="43">
        <f t="shared" si="128"/>
        <v>0</v>
      </c>
      <c r="BX90" s="13">
        <f ca="1">'13年1-9支出明细'!AQ85/9*12</f>
        <v>0</v>
      </c>
      <c r="BY90" s="43">
        <f t="shared" si="129"/>
        <v>0</v>
      </c>
      <c r="BZ90" s="13">
        <f ca="1">'13年1-9支出明细'!AR85/9*12</f>
        <v>0</v>
      </c>
      <c r="CA90" s="13">
        <f ca="1">Sheet2!DK84+Sheet2!AH84</f>
        <v>0</v>
      </c>
      <c r="CB90" s="43">
        <f t="shared" si="130"/>
        <v>0</v>
      </c>
      <c r="CC90" s="13">
        <f ca="1">'13年1-9支出明细'!AT85/9*12</f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43">
        <f t="shared" si="131"/>
        <v>0</v>
      </c>
      <c r="CL90" s="13">
        <f ca="1">'13年1-9支出明细'!BB85/9*12</f>
        <v>6092</v>
      </c>
      <c r="CM90" s="43">
        <f t="shared" si="132"/>
        <v>2.6930045537651966E-3</v>
      </c>
      <c r="CN90" s="13">
        <f ca="1">'13年1-9支出明细'!BC85/9*12</f>
        <v>0</v>
      </c>
      <c r="CO90" s="43">
        <f t="shared" si="133"/>
        <v>0</v>
      </c>
      <c r="CP90" s="13">
        <f ca="1">'13年1-9支出明细'!BD85/9*12</f>
        <v>0</v>
      </c>
      <c r="CQ90" s="43">
        <f t="shared" si="134"/>
        <v>0</v>
      </c>
      <c r="CR90" s="13">
        <f ca="1">'13年1-9支出明细'!BE85/9*12</f>
        <v>0</v>
      </c>
      <c r="CS90" s="13">
        <v>0</v>
      </c>
      <c r="CT90" s="43">
        <f t="shared" si="135"/>
        <v>0</v>
      </c>
      <c r="CU90" s="13">
        <f ca="1">'13年1-9支出明细'!BG85/9*12</f>
        <v>0</v>
      </c>
      <c r="CV90" s="43">
        <f t="shared" si="136"/>
        <v>0</v>
      </c>
      <c r="CW90" s="13">
        <f ca="1">'13年1-9支出明细'!BH85/9*12</f>
        <v>0</v>
      </c>
      <c r="CX90" s="43">
        <f t="shared" si="137"/>
        <v>0</v>
      </c>
      <c r="CY90" s="13">
        <f ca="1">'13年1-9支出明细'!BI85/9*12</f>
        <v>2133.333333333333</v>
      </c>
      <c r="CZ90" s="43">
        <f t="shared" si="138"/>
        <v>1.7796731296608667E-3</v>
      </c>
      <c r="DA90" s="13">
        <f ca="1">'13年1-9支出明细'!BJ85/9*12</f>
        <v>0</v>
      </c>
      <c r="DB90" s="43">
        <f t="shared" si="139"/>
        <v>0</v>
      </c>
      <c r="DC90" s="13">
        <f ca="1">'13年1-9支出明细'!BK85/9*12</f>
        <v>0</v>
      </c>
      <c r="DD90" s="43">
        <f t="shared" si="140"/>
        <v>0</v>
      </c>
      <c r="DE90" s="13">
        <f ca="1">'13年1-9支出明细'!BL85/9*12</f>
        <v>0</v>
      </c>
      <c r="DF90" s="43">
        <f t="shared" si="141"/>
        <v>0</v>
      </c>
      <c r="DG90" s="13">
        <f ca="1">'13年1-9支出明细'!BM85/9*12</f>
        <v>0</v>
      </c>
      <c r="DH90" s="43">
        <f t="shared" si="142"/>
        <v>0</v>
      </c>
      <c r="DI90" s="13">
        <f ca="1">'13年1-9支出明细'!BN85/9*12</f>
        <v>3180.9333333333334</v>
      </c>
      <c r="DJ90" s="13">
        <f ca="1">Sheet2!EX84+Sheet2!BF84</f>
        <v>0</v>
      </c>
      <c r="DK90" s="43">
        <f t="shared" si="143"/>
        <v>2.4333837360064757E-3</v>
      </c>
      <c r="DL90" s="13">
        <f ca="1">'13年1-9支出明细'!BP85/9*12</f>
        <v>0</v>
      </c>
      <c r="DM90" s="43">
        <f t="shared" si="144"/>
        <v>0</v>
      </c>
      <c r="DN90" s="13">
        <f ca="1">'13年1-9支出明细'!BQ85/9*12</f>
        <v>0</v>
      </c>
      <c r="DO90" s="43">
        <f t="shared" si="145"/>
        <v>0</v>
      </c>
      <c r="DP90" s="13">
        <f ca="1">'13年1-9支出明细'!BR85/9*12</f>
        <v>0</v>
      </c>
      <c r="DQ90" s="13">
        <v>0</v>
      </c>
      <c r="DR90" s="43"/>
      <c r="DS90" s="13">
        <f ca="1">'13年1-9支出明细'!BT85/9*12</f>
        <v>0</v>
      </c>
      <c r="DT90" s="43">
        <f t="shared" si="146"/>
        <v>0</v>
      </c>
      <c r="DU90" s="12">
        <f ca="1">'13年1-9支出明细'!BU85/9*12</f>
        <v>21197.10666666667</v>
      </c>
      <c r="DV90" s="43">
        <f t="shared" si="147"/>
        <v>7.3262948877695266E-4</v>
      </c>
      <c r="DW90" s="12">
        <f ca="1">'13年1-9支出明细'!BV85/9*12</f>
        <v>0</v>
      </c>
      <c r="DX90" s="43">
        <f t="shared" si="148"/>
        <v>0</v>
      </c>
      <c r="DY90" s="12">
        <f ca="1">'13年1-9支出明细'!BW85/9*12</f>
        <v>0</v>
      </c>
      <c r="DZ90" s="43">
        <f t="shared" si="149"/>
        <v>0</v>
      </c>
      <c r="EA90" s="12">
        <f ca="1">'13年1-9支出明细'!BX85/9*12</f>
        <v>0</v>
      </c>
      <c r="EB90" s="43">
        <f t="shared" si="150"/>
        <v>0</v>
      </c>
      <c r="EC90" s="27">
        <f t="shared" si="96"/>
        <v>1816</v>
      </c>
      <c r="ED90" s="43">
        <f t="shared" si="151"/>
        <v>1.1046267233535368E-3</v>
      </c>
      <c r="EE90" s="13">
        <f ca="1">'13年1-9支出明细'!BZ85/9*12</f>
        <v>0</v>
      </c>
      <c r="EF90" s="43">
        <f t="shared" si="152"/>
        <v>0</v>
      </c>
      <c r="EG90" s="13">
        <f ca="1">'13年1-9支出明细'!CA85/9*12</f>
        <v>0</v>
      </c>
      <c r="EH90" s="43">
        <f t="shared" si="153"/>
        <v>0</v>
      </c>
      <c r="EI90" s="13">
        <f ca="1">'13年1-9支出明细'!CB85/9*12</f>
        <v>0</v>
      </c>
      <c r="EJ90" s="40"/>
      <c r="EK90" s="13">
        <f ca="1">'13年1-9支出明细'!CC85/9*12</f>
        <v>0</v>
      </c>
      <c r="EL90" s="43">
        <f t="shared" si="154"/>
        <v>0</v>
      </c>
      <c r="EM90" s="13">
        <f ca="1">'13年1-9支出明细'!CD85/9*12</f>
        <v>1816</v>
      </c>
      <c r="EN90" s="45">
        <f t="shared" si="155"/>
        <v>8.7759988159489405E-3</v>
      </c>
    </row>
    <row r="91" spans="1:144">
      <c r="A91" s="18">
        <v>216</v>
      </c>
      <c r="B91" s="3" t="s">
        <v>564</v>
      </c>
      <c r="C91" s="3" t="s">
        <v>380</v>
      </c>
      <c r="D91" s="12">
        <f t="shared" si="91"/>
        <v>897260.6333333333</v>
      </c>
      <c r="E91" s="12">
        <f t="shared" si="92"/>
        <v>806530.33333333337</v>
      </c>
      <c r="F91" s="13">
        <v>403860</v>
      </c>
      <c r="G91" s="40">
        <f t="shared" si="156"/>
        <v>5.9130189726122944E-3</v>
      </c>
      <c r="H91" s="13">
        <v>206320</v>
      </c>
      <c r="I91" s="40">
        <f t="shared" si="97"/>
        <v>5.5574413768318589E-3</v>
      </c>
      <c r="J91" s="13">
        <v>181737</v>
      </c>
      <c r="K91" s="40">
        <f t="shared" si="98"/>
        <v>5.9130189726122953E-3</v>
      </c>
      <c r="L91" s="13">
        <f ca="1">'13年1-9支出明细'!I86/9*12</f>
        <v>14613.333333333334</v>
      </c>
      <c r="M91" s="13">
        <v>0</v>
      </c>
      <c r="N91" s="43">
        <f t="shared" si="99"/>
        <v>2.1889420479590015E-3</v>
      </c>
      <c r="O91" s="13">
        <f ca="1">'13年1-9支出明细'!K86/9*12</f>
        <v>0</v>
      </c>
      <c r="P91" s="43">
        <f t="shared" si="100"/>
        <v>1.3474437609388319E-3</v>
      </c>
      <c r="Q91" s="13">
        <f ca="1">'13年1-9支出明细'!L86/9*12</f>
        <v>0</v>
      </c>
      <c r="R91" s="43">
        <f t="shared" si="101"/>
        <v>0</v>
      </c>
      <c r="S91" s="13">
        <f ca="1">'13年1-9支出明细'!M86/9*12</f>
        <v>0</v>
      </c>
      <c r="T91" s="43">
        <f t="shared" si="102"/>
        <v>0</v>
      </c>
      <c r="U91" s="13">
        <f ca="1">'13年1-9支出明细'!N86/9*12</f>
        <v>0</v>
      </c>
      <c r="V91" s="43">
        <f t="shared" si="103"/>
        <v>0</v>
      </c>
      <c r="W91" s="13">
        <f ca="1">'13年1-9支出明细'!O86/9*12</f>
        <v>0</v>
      </c>
      <c r="X91" s="43">
        <f t="shared" si="104"/>
        <v>0</v>
      </c>
      <c r="Y91" s="13">
        <f ca="1">'13年1-9支出明细'!P86/9*12</f>
        <v>0</v>
      </c>
      <c r="Z91" s="43">
        <f t="shared" si="105"/>
        <v>0</v>
      </c>
      <c r="AA91" s="13">
        <f ca="1">'13年1-9支出明细'!Q86/9*12</f>
        <v>0</v>
      </c>
      <c r="AB91" s="43">
        <f t="shared" si="106"/>
        <v>0</v>
      </c>
      <c r="AC91" s="13">
        <f ca="1">'13年1-9支出明细'!R86/9*12</f>
        <v>0</v>
      </c>
      <c r="AD91" s="43">
        <f t="shared" si="107"/>
        <v>0</v>
      </c>
      <c r="AE91" s="13">
        <f ca="1">'13年1-9支出明细'!S86/9*12</f>
        <v>0</v>
      </c>
      <c r="AF91" s="43">
        <f t="shared" si="108"/>
        <v>0</v>
      </c>
      <c r="AG91" s="12">
        <f t="shared" si="157"/>
        <v>69605.779999999984</v>
      </c>
      <c r="AH91" s="43">
        <f t="shared" si="109"/>
        <v>6.6675510643066191E-4</v>
      </c>
      <c r="AI91" s="13">
        <f ca="1">'13年1-9支出明细'!U86/9*12</f>
        <v>0</v>
      </c>
      <c r="AJ91" s="43">
        <f t="shared" si="110"/>
        <v>0</v>
      </c>
      <c r="AK91" s="13">
        <f ca="1">'13年1-9支出明细'!V86/9*12</f>
        <v>0</v>
      </c>
      <c r="AL91" s="43">
        <f t="shared" si="111"/>
        <v>0</v>
      </c>
      <c r="AM91" s="13">
        <f ca="1">'13年1-9支出明细'!W86/9*12</f>
        <v>0</v>
      </c>
      <c r="AN91" s="43">
        <f t="shared" si="112"/>
        <v>0</v>
      </c>
      <c r="AO91" s="13">
        <f ca="1">'13年1-9支出明细'!X86/9*12</f>
        <v>649.06666666666661</v>
      </c>
      <c r="AP91" s="43">
        <f t="shared" si="113"/>
        <v>9.5489702402654694E-4</v>
      </c>
      <c r="AQ91" s="13">
        <f ca="1">'13年1-9支出明细'!Y86/9*12</f>
        <v>386.40000000000003</v>
      </c>
      <c r="AR91" s="43">
        <f t="shared" si="114"/>
        <v>1.911441188466855E-4</v>
      </c>
      <c r="AS91" s="13">
        <f ca="1">'13年1-9支出明细'!Z86/9*12</f>
        <v>66069.693333333329</v>
      </c>
      <c r="AT91" s="13">
        <f ca="1">Sheet2!EP85+Sheet2!V85</f>
        <v>2500.62</v>
      </c>
      <c r="AU91" s="43">
        <f t="shared" si="115"/>
        <v>7.4706124679692495E-4</v>
      </c>
      <c r="AV91" s="13">
        <f ca="1">'13年1-9支出明细'!AB86/9*12</f>
        <v>2974.16</v>
      </c>
      <c r="AW91" s="43">
        <f t="shared" si="116"/>
        <v>6.5615517810220427E-4</v>
      </c>
      <c r="AX91" s="13">
        <f ca="1">'13年1-9支出明细'!AC86/9*12</f>
        <v>360</v>
      </c>
      <c r="AY91" s="43">
        <f t="shared" si="117"/>
        <v>3.2094969537891759E-4</v>
      </c>
      <c r="AZ91" s="12">
        <f t="shared" si="159"/>
        <v>7638.44</v>
      </c>
      <c r="BA91" s="43">
        <f t="shared" si="118"/>
        <v>2.8561144469493382E-5</v>
      </c>
      <c r="BB91" s="13">
        <f ca="1">'13年1-9支出明细'!AE86/9*12</f>
        <v>7638.44</v>
      </c>
      <c r="BC91" s="43">
        <f t="shared" si="119"/>
        <v>3.3062509802161426E-5</v>
      </c>
      <c r="BD91" s="13">
        <f ca="1">'13年1-9支出明细'!AF86/9*12</f>
        <v>0</v>
      </c>
      <c r="BE91" s="13">
        <f ca="1">Sheet2!BP85+Sheet2!ET85</f>
        <v>0</v>
      </c>
      <c r="BF91" s="43">
        <f t="shared" si="120"/>
        <v>0</v>
      </c>
      <c r="BG91" s="12">
        <f t="shared" si="158"/>
        <v>36</v>
      </c>
      <c r="BH91" s="43">
        <f t="shared" si="121"/>
        <v>3.7094906572032568E-7</v>
      </c>
      <c r="BI91" s="13">
        <f ca="1">'13年1-9支出明细'!AI86/9*12</f>
        <v>0</v>
      </c>
      <c r="BJ91" s="43">
        <f t="shared" si="122"/>
        <v>0</v>
      </c>
      <c r="BK91" s="13">
        <f ca="1">'13年1-9支出明细'!AJ86/9*12</f>
        <v>0</v>
      </c>
      <c r="BL91" s="43">
        <f t="shared" si="123"/>
        <v>0</v>
      </c>
      <c r="BM91" s="13">
        <f ca="1">'13年1-9支出明细'!AK86/9*12</f>
        <v>0</v>
      </c>
      <c r="BN91" s="43">
        <f t="shared" si="124"/>
        <v>0</v>
      </c>
      <c r="BO91" s="13">
        <f ca="1">'13年1-9支出明细'!AL86/9*12</f>
        <v>0</v>
      </c>
      <c r="BP91" s="43">
        <f t="shared" si="125"/>
        <v>0</v>
      </c>
      <c r="BQ91" s="13">
        <f ca="1">'13年1-9支出明细'!AM86/9*12</f>
        <v>0</v>
      </c>
      <c r="BR91" s="43">
        <f t="shared" si="126"/>
        <v>0</v>
      </c>
      <c r="BS91" s="13">
        <f ca="1">'13年1-9支出明细'!AN86/9*12</f>
        <v>0</v>
      </c>
      <c r="BT91" s="13">
        <f ca="1">Sheet2!DG85+Sheet2!AD85</f>
        <v>0</v>
      </c>
      <c r="BU91" s="43">
        <f t="shared" si="127"/>
        <v>0</v>
      </c>
      <c r="BV91" s="13">
        <f ca="1">'13年1-9支出明细'!AP86/9*12</f>
        <v>0</v>
      </c>
      <c r="BW91" s="43">
        <f t="shared" si="128"/>
        <v>0</v>
      </c>
      <c r="BX91" s="13">
        <f ca="1">'13年1-9支出明细'!AQ86/9*12</f>
        <v>0</v>
      </c>
      <c r="BY91" s="43">
        <f t="shared" si="129"/>
        <v>0</v>
      </c>
      <c r="BZ91" s="13">
        <f ca="1">'13年1-9支出明细'!AR86/9*12</f>
        <v>0</v>
      </c>
      <c r="CA91" s="13">
        <f ca="1">Sheet2!DK85+Sheet2!AH85</f>
        <v>0</v>
      </c>
      <c r="CB91" s="43">
        <f t="shared" si="130"/>
        <v>0</v>
      </c>
      <c r="CC91" s="13">
        <f ca="1">'13年1-9支出明细'!AT86/9*12</f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43">
        <f t="shared" si="131"/>
        <v>0</v>
      </c>
      <c r="CL91" s="13">
        <f ca="1">'13年1-9支出明细'!BB86/9*12</f>
        <v>0</v>
      </c>
      <c r="CM91" s="43">
        <f t="shared" si="132"/>
        <v>0</v>
      </c>
      <c r="CN91" s="13">
        <f ca="1">'13年1-9支出明细'!BC86/9*12</f>
        <v>0</v>
      </c>
      <c r="CO91" s="43">
        <f t="shared" si="133"/>
        <v>0</v>
      </c>
      <c r="CP91" s="13">
        <f ca="1">'13年1-9支出明细'!BD86/9*12</f>
        <v>0</v>
      </c>
      <c r="CQ91" s="43">
        <f t="shared" si="134"/>
        <v>0</v>
      </c>
      <c r="CR91" s="13">
        <f ca="1">'13年1-9支出明细'!BE86/9*12</f>
        <v>0</v>
      </c>
      <c r="CS91" s="13">
        <v>0</v>
      </c>
      <c r="CT91" s="43">
        <f t="shared" si="135"/>
        <v>0</v>
      </c>
      <c r="CU91" s="13">
        <f ca="1">'13年1-9支出明细'!BG86/9*12</f>
        <v>0</v>
      </c>
      <c r="CV91" s="43">
        <f t="shared" si="136"/>
        <v>0</v>
      </c>
      <c r="CW91" s="13">
        <f ca="1">'13年1-9支出明细'!BH86/9*12</f>
        <v>0</v>
      </c>
      <c r="CX91" s="43">
        <f t="shared" si="137"/>
        <v>0</v>
      </c>
      <c r="CY91" s="13">
        <f ca="1">'13年1-9支出明细'!BI86/9*12</f>
        <v>0</v>
      </c>
      <c r="CZ91" s="43">
        <f t="shared" si="138"/>
        <v>0</v>
      </c>
      <c r="DA91" s="13">
        <f ca="1">'13年1-9支出明细'!BJ86/9*12</f>
        <v>0</v>
      </c>
      <c r="DB91" s="43">
        <f t="shared" si="139"/>
        <v>0</v>
      </c>
      <c r="DC91" s="13">
        <f ca="1">'13年1-9支出明细'!BK86/9*12</f>
        <v>0</v>
      </c>
      <c r="DD91" s="43">
        <f t="shared" si="140"/>
        <v>0</v>
      </c>
      <c r="DE91" s="13">
        <f ca="1">'13年1-9支出明细'!BL86/9*12</f>
        <v>0</v>
      </c>
      <c r="DF91" s="43">
        <f t="shared" si="141"/>
        <v>0</v>
      </c>
      <c r="DG91" s="13">
        <f ca="1">'13年1-9支出明细'!BM86/9*12</f>
        <v>0</v>
      </c>
      <c r="DH91" s="43">
        <f t="shared" si="142"/>
        <v>0</v>
      </c>
      <c r="DI91" s="13">
        <f ca="1">'13年1-9支出明细'!BN86/9*12</f>
        <v>36</v>
      </c>
      <c r="DJ91" s="13">
        <f ca="1">Sheet2!EX85+Sheet2!BF85</f>
        <v>0</v>
      </c>
      <c r="DK91" s="43">
        <f t="shared" si="143"/>
        <v>2.7539657489279809E-5</v>
      </c>
      <c r="DL91" s="13">
        <f ca="1">'13年1-9支出明细'!BP86/9*12</f>
        <v>0</v>
      </c>
      <c r="DM91" s="43">
        <f t="shared" si="144"/>
        <v>0</v>
      </c>
      <c r="DN91" s="13">
        <f ca="1">'13年1-9支出明细'!BQ86/9*12</f>
        <v>0</v>
      </c>
      <c r="DO91" s="43">
        <f t="shared" si="145"/>
        <v>0</v>
      </c>
      <c r="DP91" s="13">
        <f ca="1">'13年1-9支出明细'!BR86/9*12</f>
        <v>0</v>
      </c>
      <c r="DQ91" s="13">
        <v>0</v>
      </c>
      <c r="DR91" s="43"/>
      <c r="DS91" s="13">
        <f ca="1">'13年1-9支出明细'!BT86/9*12</f>
        <v>0</v>
      </c>
      <c r="DT91" s="43">
        <f t="shared" si="146"/>
        <v>0</v>
      </c>
      <c r="DU91" s="12">
        <f ca="1">'13年1-9支出明细'!BU86/9*12</f>
        <v>13450.079999999998</v>
      </c>
      <c r="DV91" s="43">
        <f t="shared" si="147"/>
        <v>4.6487123876697852E-4</v>
      </c>
      <c r="DW91" s="12">
        <f ca="1">'13年1-9支出明细'!BV86/9*12</f>
        <v>0</v>
      </c>
      <c r="DX91" s="43">
        <f t="shared" si="148"/>
        <v>0</v>
      </c>
      <c r="DY91" s="12">
        <f ca="1">'13年1-9支出明细'!BW86/9*12</f>
        <v>0</v>
      </c>
      <c r="DZ91" s="43">
        <f t="shared" si="149"/>
        <v>0</v>
      </c>
      <c r="EA91" s="12">
        <f ca="1">'13年1-9支出明细'!BX86/9*12</f>
        <v>0</v>
      </c>
      <c r="EB91" s="43">
        <f t="shared" si="150"/>
        <v>0</v>
      </c>
      <c r="EC91" s="27">
        <f t="shared" si="96"/>
        <v>0</v>
      </c>
      <c r="ED91" s="43">
        <f t="shared" si="151"/>
        <v>0</v>
      </c>
      <c r="EE91" s="13">
        <f ca="1">'13年1-9支出明细'!BZ86/9*12</f>
        <v>0</v>
      </c>
      <c r="EF91" s="43">
        <f t="shared" si="152"/>
        <v>0</v>
      </c>
      <c r="EG91" s="13">
        <f ca="1">'13年1-9支出明细'!CA86/9*12</f>
        <v>0</v>
      </c>
      <c r="EH91" s="43">
        <f t="shared" si="153"/>
        <v>0</v>
      </c>
      <c r="EI91" s="13">
        <f ca="1">'13年1-9支出明细'!CB86/9*12</f>
        <v>0</v>
      </c>
      <c r="EJ91" s="40"/>
      <c r="EK91" s="13">
        <f ca="1">'13年1-9支出明细'!CC86/9*12</f>
        <v>0</v>
      </c>
      <c r="EL91" s="43">
        <f t="shared" si="154"/>
        <v>0</v>
      </c>
      <c r="EM91" s="13">
        <f ca="1">'13年1-9支出明细'!CD86/9*12</f>
        <v>0</v>
      </c>
      <c r="EN91" s="45">
        <f t="shared" si="155"/>
        <v>0</v>
      </c>
    </row>
    <row r="92" spans="1:144">
      <c r="A92" s="18">
        <v>217</v>
      </c>
      <c r="B92" s="3" t="s">
        <v>565</v>
      </c>
      <c r="C92" s="3" t="s">
        <v>381</v>
      </c>
      <c r="D92" s="12">
        <f t="shared" si="91"/>
        <v>189433.84</v>
      </c>
      <c r="E92" s="12">
        <f t="shared" si="92"/>
        <v>156316.4</v>
      </c>
      <c r="F92" s="13">
        <v>101832</v>
      </c>
      <c r="G92" s="40">
        <f t="shared" si="156"/>
        <v>1.4909487149483861E-3</v>
      </c>
      <c r="H92" s="13">
        <v>8660</v>
      </c>
      <c r="I92" s="40">
        <f t="shared" si="97"/>
        <v>2.3326600583251211E-4</v>
      </c>
      <c r="J92" s="13">
        <v>45824.4</v>
      </c>
      <c r="K92" s="40">
        <f t="shared" si="98"/>
        <v>1.4909487149483863E-3</v>
      </c>
      <c r="L92" s="13">
        <f ca="1">'13年1-9支出明细'!I87/9*12</f>
        <v>0</v>
      </c>
      <c r="M92" s="13">
        <v>0</v>
      </c>
      <c r="N92" s="43">
        <f t="shared" si="99"/>
        <v>0</v>
      </c>
      <c r="O92" s="13">
        <f ca="1">'13年1-9支出明细'!K87/9*12</f>
        <v>0</v>
      </c>
      <c r="P92" s="43">
        <f t="shared" si="100"/>
        <v>2.844785966708725E-4</v>
      </c>
      <c r="Q92" s="13">
        <f ca="1">'13年1-9支出明细'!L87/9*12</f>
        <v>0</v>
      </c>
      <c r="R92" s="43">
        <f t="shared" si="101"/>
        <v>0</v>
      </c>
      <c r="S92" s="13">
        <f ca="1">'13年1-9支出明细'!M87/9*12</f>
        <v>0</v>
      </c>
      <c r="T92" s="43">
        <f t="shared" si="102"/>
        <v>0</v>
      </c>
      <c r="U92" s="13">
        <f ca="1">'13年1-9支出明细'!N87/9*12</f>
        <v>0</v>
      </c>
      <c r="V92" s="43">
        <f t="shared" si="103"/>
        <v>0</v>
      </c>
      <c r="W92" s="13">
        <f ca="1">'13年1-9支出明细'!O87/9*12</f>
        <v>0</v>
      </c>
      <c r="X92" s="43">
        <f t="shared" si="104"/>
        <v>0</v>
      </c>
      <c r="Y92" s="13">
        <f ca="1">'13年1-9支出明细'!P87/9*12</f>
        <v>0</v>
      </c>
      <c r="Z92" s="43">
        <f t="shared" si="105"/>
        <v>0</v>
      </c>
      <c r="AA92" s="13">
        <f ca="1">'13年1-9支出明细'!Q87/9*12</f>
        <v>0</v>
      </c>
      <c r="AB92" s="43">
        <f t="shared" si="106"/>
        <v>0</v>
      </c>
      <c r="AC92" s="13">
        <f ca="1">'13年1-9支出明细'!R87/9*12</f>
        <v>0</v>
      </c>
      <c r="AD92" s="43">
        <f t="shared" si="107"/>
        <v>0</v>
      </c>
      <c r="AE92" s="13">
        <f ca="1">'13年1-9支出明细'!S87/9*12</f>
        <v>0</v>
      </c>
      <c r="AF92" s="43">
        <f t="shared" si="108"/>
        <v>0</v>
      </c>
      <c r="AG92" s="12">
        <f t="shared" si="157"/>
        <v>27909.826666666664</v>
      </c>
      <c r="AH92" s="43">
        <f t="shared" si="109"/>
        <v>2.6734876686382455E-4</v>
      </c>
      <c r="AI92" s="13">
        <f ca="1">'13年1-9支出明细'!U87/9*12</f>
        <v>0</v>
      </c>
      <c r="AJ92" s="43">
        <f t="shared" si="110"/>
        <v>0</v>
      </c>
      <c r="AK92" s="13">
        <f ca="1">'13年1-9支出明细'!V87/9*12</f>
        <v>0</v>
      </c>
      <c r="AL92" s="43">
        <f t="shared" si="111"/>
        <v>0</v>
      </c>
      <c r="AM92" s="13">
        <f ca="1">'13年1-9支出明细'!W87/9*12</f>
        <v>0</v>
      </c>
      <c r="AN92" s="43">
        <f t="shared" si="112"/>
        <v>0</v>
      </c>
      <c r="AO92" s="13">
        <f ca="1">'13年1-9支出明细'!X87/9*12</f>
        <v>241.86666666666667</v>
      </c>
      <c r="AP92" s="43">
        <f t="shared" si="113"/>
        <v>3.558305672933764E-4</v>
      </c>
      <c r="AQ92" s="13">
        <f ca="1">'13年1-9支出明细'!Y87/9*12</f>
        <v>1354.4133333333334</v>
      </c>
      <c r="AR92" s="43">
        <f t="shared" si="114"/>
        <v>6.7000037048188955E-4</v>
      </c>
      <c r="AS92" s="13">
        <f ca="1">'13年1-9支出明细'!Z87/9*12</f>
        <v>24619.026666666665</v>
      </c>
      <c r="AT92" s="13">
        <f ca="1">Sheet2!EP86+Sheet2!V86</f>
        <v>1694.52</v>
      </c>
      <c r="AU92" s="43">
        <f t="shared" si="115"/>
        <v>2.7837151693343326E-4</v>
      </c>
      <c r="AV92" s="13">
        <f ca="1">'13年1-9支出明细'!AB87/9*12</f>
        <v>2259.36</v>
      </c>
      <c r="AW92" s="43">
        <f t="shared" si="116"/>
        <v>4.984569637131145E-4</v>
      </c>
      <c r="AX92" s="13">
        <f ca="1">'13年1-9支出明细'!AC87/9*12</f>
        <v>0</v>
      </c>
      <c r="AY92" s="43">
        <f t="shared" si="117"/>
        <v>0</v>
      </c>
      <c r="AZ92" s="12">
        <f t="shared" si="159"/>
        <v>2293.4133333333334</v>
      </c>
      <c r="BA92" s="43">
        <f t="shared" si="118"/>
        <v>8.5753778967427543E-6</v>
      </c>
      <c r="BB92" s="13">
        <f ca="1">'13年1-9支出明细'!AE87/9*12</f>
        <v>2293.4133333333334</v>
      </c>
      <c r="BC92" s="43">
        <f t="shared" si="119"/>
        <v>9.9268961743158371E-6</v>
      </c>
      <c r="BD92" s="13">
        <f ca="1">'13年1-9支出明细'!AF87/9*12</f>
        <v>0</v>
      </c>
      <c r="BE92" s="13">
        <f ca="1">Sheet2!BP86+Sheet2!ET86</f>
        <v>0</v>
      </c>
      <c r="BF92" s="43">
        <f t="shared" si="120"/>
        <v>0</v>
      </c>
      <c r="BG92" s="12">
        <f t="shared" si="158"/>
        <v>0</v>
      </c>
      <c r="BH92" s="43">
        <f t="shared" si="121"/>
        <v>0</v>
      </c>
      <c r="BI92" s="13">
        <f ca="1">'13年1-9支出明细'!AI87/9*12</f>
        <v>0</v>
      </c>
      <c r="BJ92" s="43">
        <f t="shared" si="122"/>
        <v>0</v>
      </c>
      <c r="BK92" s="13">
        <f ca="1">'13年1-9支出明细'!AJ87/9*12</f>
        <v>0</v>
      </c>
      <c r="BL92" s="43">
        <f t="shared" si="123"/>
        <v>0</v>
      </c>
      <c r="BM92" s="13">
        <f ca="1">'13年1-9支出明细'!AK87/9*12</f>
        <v>0</v>
      </c>
      <c r="BN92" s="43">
        <f t="shared" si="124"/>
        <v>0</v>
      </c>
      <c r="BO92" s="13">
        <f ca="1">'13年1-9支出明细'!AL87/9*12</f>
        <v>0</v>
      </c>
      <c r="BP92" s="43">
        <f t="shared" si="125"/>
        <v>0</v>
      </c>
      <c r="BQ92" s="13">
        <f ca="1">'13年1-9支出明细'!AM87/9*12</f>
        <v>0</v>
      </c>
      <c r="BR92" s="43">
        <f t="shared" si="126"/>
        <v>0</v>
      </c>
      <c r="BS92" s="13">
        <f ca="1">'13年1-9支出明细'!AN87/9*12</f>
        <v>0</v>
      </c>
      <c r="BT92" s="13">
        <f ca="1">Sheet2!DG86+Sheet2!AD86</f>
        <v>0</v>
      </c>
      <c r="BU92" s="43">
        <f t="shared" si="127"/>
        <v>0</v>
      </c>
      <c r="BV92" s="13">
        <f ca="1">'13年1-9支出明细'!AP87/9*12</f>
        <v>0</v>
      </c>
      <c r="BW92" s="43">
        <f t="shared" si="128"/>
        <v>0</v>
      </c>
      <c r="BX92" s="13">
        <f ca="1">'13年1-9支出明细'!AQ87/9*12</f>
        <v>0</v>
      </c>
      <c r="BY92" s="43">
        <f t="shared" si="129"/>
        <v>0</v>
      </c>
      <c r="BZ92" s="13">
        <f ca="1">'13年1-9支出明细'!AR87/9*12</f>
        <v>0</v>
      </c>
      <c r="CA92" s="13">
        <f ca="1">Sheet2!DK86+Sheet2!AH86</f>
        <v>0</v>
      </c>
      <c r="CB92" s="43">
        <f t="shared" si="130"/>
        <v>0</v>
      </c>
      <c r="CC92" s="13">
        <f ca="1">'13年1-9支出明细'!AT87/9*12</f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43">
        <f t="shared" si="131"/>
        <v>0</v>
      </c>
      <c r="CL92" s="13">
        <f ca="1">'13年1-9支出明细'!BB87/9*12</f>
        <v>0</v>
      </c>
      <c r="CM92" s="43">
        <f t="shared" si="132"/>
        <v>0</v>
      </c>
      <c r="CN92" s="13">
        <f ca="1">'13年1-9支出明细'!BC87/9*12</f>
        <v>0</v>
      </c>
      <c r="CO92" s="43">
        <f t="shared" si="133"/>
        <v>0</v>
      </c>
      <c r="CP92" s="13">
        <f ca="1">'13年1-9支出明细'!BD87/9*12</f>
        <v>0</v>
      </c>
      <c r="CQ92" s="43">
        <f t="shared" si="134"/>
        <v>0</v>
      </c>
      <c r="CR92" s="13">
        <f ca="1">'13年1-9支出明细'!BE87/9*12</f>
        <v>0</v>
      </c>
      <c r="CS92" s="13">
        <v>0</v>
      </c>
      <c r="CT92" s="43">
        <f t="shared" si="135"/>
        <v>0</v>
      </c>
      <c r="CU92" s="13">
        <f ca="1">'13年1-9支出明细'!BG87/9*12</f>
        <v>0</v>
      </c>
      <c r="CV92" s="43">
        <f t="shared" si="136"/>
        <v>0</v>
      </c>
      <c r="CW92" s="13">
        <f ca="1">'13年1-9支出明细'!BH87/9*12</f>
        <v>0</v>
      </c>
      <c r="CX92" s="43">
        <f t="shared" si="137"/>
        <v>0</v>
      </c>
      <c r="CY92" s="13">
        <f ca="1">'13年1-9支出明细'!BI87/9*12</f>
        <v>0</v>
      </c>
      <c r="CZ92" s="43">
        <f t="shared" si="138"/>
        <v>0</v>
      </c>
      <c r="DA92" s="13">
        <f ca="1">'13年1-9支出明细'!BJ87/9*12</f>
        <v>0</v>
      </c>
      <c r="DB92" s="43">
        <f t="shared" si="139"/>
        <v>0</v>
      </c>
      <c r="DC92" s="13">
        <f ca="1">'13年1-9支出明细'!BK87/9*12</f>
        <v>0</v>
      </c>
      <c r="DD92" s="43">
        <f t="shared" si="140"/>
        <v>0</v>
      </c>
      <c r="DE92" s="13">
        <f ca="1">'13年1-9支出明细'!BL87/9*12</f>
        <v>0</v>
      </c>
      <c r="DF92" s="43">
        <f t="shared" si="141"/>
        <v>0</v>
      </c>
      <c r="DG92" s="13">
        <f ca="1">'13年1-9支出明细'!BM87/9*12</f>
        <v>0</v>
      </c>
      <c r="DH92" s="43">
        <f t="shared" si="142"/>
        <v>0</v>
      </c>
      <c r="DI92" s="13">
        <f ca="1">'13年1-9支出明细'!BN87/9*12</f>
        <v>0</v>
      </c>
      <c r="DJ92" s="13">
        <f ca="1">Sheet2!EX86+Sheet2!BF86</f>
        <v>0</v>
      </c>
      <c r="DK92" s="43">
        <f t="shared" si="143"/>
        <v>0</v>
      </c>
      <c r="DL92" s="13">
        <f ca="1">'13年1-9支出明细'!BP87/9*12</f>
        <v>0</v>
      </c>
      <c r="DM92" s="43">
        <f t="shared" si="144"/>
        <v>0</v>
      </c>
      <c r="DN92" s="13">
        <f ca="1">'13年1-9支出明细'!BQ87/9*12</f>
        <v>0</v>
      </c>
      <c r="DO92" s="43">
        <f t="shared" si="145"/>
        <v>0</v>
      </c>
      <c r="DP92" s="13">
        <f ca="1">'13年1-9支出明细'!BR87/9*12</f>
        <v>0</v>
      </c>
      <c r="DQ92" s="13">
        <v>0</v>
      </c>
      <c r="DR92" s="43"/>
      <c r="DS92" s="13">
        <f ca="1">'13年1-9支出明细'!BT87/9*12</f>
        <v>0</v>
      </c>
      <c r="DT92" s="43">
        <f t="shared" si="146"/>
        <v>0</v>
      </c>
      <c r="DU92" s="12">
        <f ca="1">'13年1-9支出明细'!BU87/9*12</f>
        <v>2914.2</v>
      </c>
      <c r="DV92" s="43">
        <f t="shared" si="147"/>
        <v>1.007226547362342E-4</v>
      </c>
      <c r="DW92" s="12">
        <f ca="1">'13年1-9支出明细'!BV87/9*12</f>
        <v>0</v>
      </c>
      <c r="DX92" s="43">
        <f t="shared" si="148"/>
        <v>0</v>
      </c>
      <c r="DY92" s="12">
        <f ca="1">'13年1-9支出明细'!BW87/9*12</f>
        <v>0</v>
      </c>
      <c r="DZ92" s="43">
        <f t="shared" si="149"/>
        <v>0</v>
      </c>
      <c r="EA92" s="12">
        <f ca="1">'13年1-9支出明细'!BX87/9*12</f>
        <v>0</v>
      </c>
      <c r="EB92" s="43">
        <f t="shared" si="150"/>
        <v>0</v>
      </c>
      <c r="EC92" s="27">
        <f t="shared" si="96"/>
        <v>0</v>
      </c>
      <c r="ED92" s="43">
        <f t="shared" si="151"/>
        <v>0</v>
      </c>
      <c r="EE92" s="13">
        <f ca="1">'13年1-9支出明细'!BZ87/9*12</f>
        <v>0</v>
      </c>
      <c r="EF92" s="43">
        <f t="shared" si="152"/>
        <v>0</v>
      </c>
      <c r="EG92" s="13">
        <f ca="1">'13年1-9支出明细'!CA87/9*12</f>
        <v>0</v>
      </c>
      <c r="EH92" s="43">
        <f t="shared" si="153"/>
        <v>0</v>
      </c>
      <c r="EI92" s="13">
        <f ca="1">'13年1-9支出明细'!CB87/9*12</f>
        <v>0</v>
      </c>
      <c r="EJ92" s="40"/>
      <c r="EK92" s="13">
        <f ca="1">'13年1-9支出明细'!CC87/9*12</f>
        <v>0</v>
      </c>
      <c r="EL92" s="43">
        <f t="shared" si="154"/>
        <v>0</v>
      </c>
      <c r="EM92" s="13">
        <f ca="1">'13年1-9支出明细'!CD87/9*12</f>
        <v>0</v>
      </c>
      <c r="EN92" s="45">
        <f t="shared" si="155"/>
        <v>0</v>
      </c>
    </row>
    <row r="93" spans="1:144">
      <c r="A93" s="18">
        <v>218</v>
      </c>
      <c r="B93" s="3" t="s">
        <v>566</v>
      </c>
      <c r="C93" s="3" t="s">
        <v>382</v>
      </c>
      <c r="D93" s="12">
        <f t="shared" si="91"/>
        <v>135517.31333333332</v>
      </c>
      <c r="E93" s="12">
        <f t="shared" si="92"/>
        <v>121692.2</v>
      </c>
      <c r="F93" s="13">
        <v>62676</v>
      </c>
      <c r="G93" s="40">
        <f t="shared" si="156"/>
        <v>9.1765556660092153E-4</v>
      </c>
      <c r="H93" s="13">
        <v>28412</v>
      </c>
      <c r="I93" s="40">
        <f t="shared" si="97"/>
        <v>7.6530643853502697E-4</v>
      </c>
      <c r="J93" s="13">
        <v>28204.2</v>
      </c>
      <c r="K93" s="40">
        <f t="shared" si="98"/>
        <v>9.1765556660092175E-4</v>
      </c>
      <c r="L93" s="13">
        <f ca="1">'13年1-9支出明细'!I88/9*12</f>
        <v>0</v>
      </c>
      <c r="M93" s="13">
        <v>1620</v>
      </c>
      <c r="N93" s="43">
        <f t="shared" si="99"/>
        <v>0</v>
      </c>
      <c r="O93" s="13">
        <f ca="1">'13年1-9支出明细'!K88/9*12</f>
        <v>2400</v>
      </c>
      <c r="P93" s="43">
        <f t="shared" si="100"/>
        <v>2.0351049802756248E-4</v>
      </c>
      <c r="Q93" s="13">
        <f ca="1">'13年1-9支出明细'!L88/9*12</f>
        <v>0</v>
      </c>
      <c r="R93" s="43">
        <f t="shared" si="101"/>
        <v>0</v>
      </c>
      <c r="S93" s="13">
        <f ca="1">'13年1-9支出明细'!M88/9*12</f>
        <v>0</v>
      </c>
      <c r="T93" s="43">
        <f t="shared" si="102"/>
        <v>0</v>
      </c>
      <c r="U93" s="13">
        <f ca="1">'13年1-9支出明细'!N88/9*12</f>
        <v>0</v>
      </c>
      <c r="V93" s="43">
        <f t="shared" si="103"/>
        <v>0</v>
      </c>
      <c r="W93" s="13">
        <f ca="1">'13年1-9支出明细'!O88/9*12</f>
        <v>0</v>
      </c>
      <c r="X93" s="43">
        <f t="shared" si="104"/>
        <v>0</v>
      </c>
      <c r="Y93" s="13">
        <f ca="1">'13年1-9支出明细'!P88/9*12</f>
        <v>0</v>
      </c>
      <c r="Z93" s="43">
        <f t="shared" si="105"/>
        <v>0</v>
      </c>
      <c r="AA93" s="13">
        <f ca="1">'13年1-9支出明细'!Q88/9*12</f>
        <v>0</v>
      </c>
      <c r="AB93" s="43">
        <f t="shared" si="106"/>
        <v>0</v>
      </c>
      <c r="AC93" s="13">
        <f ca="1">'13年1-9支出明细'!R88/9*12</f>
        <v>0</v>
      </c>
      <c r="AD93" s="43">
        <f t="shared" si="107"/>
        <v>0</v>
      </c>
      <c r="AE93" s="13">
        <f ca="1">'13年1-9支出明细'!S88/9*12</f>
        <v>0</v>
      </c>
      <c r="AF93" s="43">
        <f t="shared" si="108"/>
        <v>0</v>
      </c>
      <c r="AG93" s="12">
        <f t="shared" si="157"/>
        <v>4408.1000000000004</v>
      </c>
      <c r="AH93" s="43">
        <f t="shared" si="109"/>
        <v>4.2225274749553867E-5</v>
      </c>
      <c r="AI93" s="13">
        <f ca="1">'13年1-9支出明细'!U88/9*12</f>
        <v>0</v>
      </c>
      <c r="AJ93" s="43">
        <f t="shared" si="110"/>
        <v>0</v>
      </c>
      <c r="AK93" s="13">
        <f ca="1">'13年1-9支出明细'!V88/9*12</f>
        <v>0</v>
      </c>
      <c r="AL93" s="43">
        <f t="shared" si="111"/>
        <v>0</v>
      </c>
      <c r="AM93" s="13">
        <f ca="1">'13年1-9支出明细'!W88/9*12</f>
        <v>0</v>
      </c>
      <c r="AN93" s="43">
        <f t="shared" si="112"/>
        <v>0</v>
      </c>
      <c r="AO93" s="13">
        <f ca="1">'13年1-9支出明细'!X88/9*12</f>
        <v>442.19999999999993</v>
      </c>
      <c r="AP93" s="43">
        <f t="shared" si="113"/>
        <v>6.5055792526377213E-4</v>
      </c>
      <c r="AQ93" s="13">
        <f ca="1">'13年1-9支出明细'!Y88/9*12</f>
        <v>500</v>
      </c>
      <c r="AR93" s="43">
        <f t="shared" si="114"/>
        <v>2.4733969830057645E-4</v>
      </c>
      <c r="AS93" s="13">
        <f ca="1">'13年1-9支出明细'!Z88/9*12</f>
        <v>1697.52</v>
      </c>
      <c r="AT93" s="13">
        <f ca="1">Sheet2!EP87+Sheet2!V87</f>
        <v>1768.38</v>
      </c>
      <c r="AU93" s="43">
        <f t="shared" si="115"/>
        <v>1.9194147023880784E-5</v>
      </c>
      <c r="AV93" s="13">
        <f ca="1">'13年1-9支出明细'!AB88/9*12</f>
        <v>2357.893333333333</v>
      </c>
      <c r="AW93" s="43">
        <f t="shared" si="116"/>
        <v>5.2019525515753474E-4</v>
      </c>
      <c r="AX93" s="13">
        <f ca="1">'13年1-9支出明细'!AC88/9*12</f>
        <v>0</v>
      </c>
      <c r="AY93" s="43">
        <f t="shared" si="117"/>
        <v>0</v>
      </c>
      <c r="AZ93" s="12">
        <f t="shared" si="159"/>
        <v>1202.3333333333333</v>
      </c>
      <c r="BA93" s="43">
        <f t="shared" si="118"/>
        <v>4.4956844635581186E-6</v>
      </c>
      <c r="BB93" s="13">
        <f ca="1">'13年1-9支出明细'!AE88/9*12</f>
        <v>1202.3333333333333</v>
      </c>
      <c r="BC93" s="43">
        <f t="shared" si="119"/>
        <v>5.2042246347158261E-6</v>
      </c>
      <c r="BD93" s="13">
        <f ca="1">'13年1-9支出明细'!AF88/9*12</f>
        <v>0</v>
      </c>
      <c r="BE93" s="13">
        <f ca="1">Sheet2!BP87+Sheet2!ET87</f>
        <v>0</v>
      </c>
      <c r="BF93" s="43">
        <f t="shared" si="120"/>
        <v>0</v>
      </c>
      <c r="BG93" s="12">
        <f t="shared" si="158"/>
        <v>36.800000000000004</v>
      </c>
      <c r="BH93" s="43">
        <f t="shared" si="121"/>
        <v>3.791923782918885E-7</v>
      </c>
      <c r="BI93" s="13">
        <f ca="1">'13年1-9支出明细'!AI88/9*12</f>
        <v>0</v>
      </c>
      <c r="BJ93" s="43">
        <f t="shared" si="122"/>
        <v>0</v>
      </c>
      <c r="BK93" s="13">
        <f ca="1">'13年1-9支出明细'!AJ88/9*12</f>
        <v>0</v>
      </c>
      <c r="BL93" s="43">
        <f t="shared" si="123"/>
        <v>0</v>
      </c>
      <c r="BM93" s="13">
        <f ca="1">'13年1-9支出明细'!AK88/9*12</f>
        <v>0</v>
      </c>
      <c r="BN93" s="43">
        <f t="shared" si="124"/>
        <v>0</v>
      </c>
      <c r="BO93" s="13">
        <f ca="1">'13年1-9支出明细'!AL88/9*12</f>
        <v>0</v>
      </c>
      <c r="BP93" s="43">
        <f t="shared" si="125"/>
        <v>0</v>
      </c>
      <c r="BQ93" s="13">
        <f ca="1">'13年1-9支出明细'!AM88/9*12</f>
        <v>0</v>
      </c>
      <c r="BR93" s="43">
        <f t="shared" si="126"/>
        <v>0</v>
      </c>
      <c r="BS93" s="13">
        <f ca="1">'13年1-9支出明细'!AN88/9*12</f>
        <v>0</v>
      </c>
      <c r="BT93" s="14">
        <f ca="1">BV93+BX93+BZ93+CA93</f>
        <v>0</v>
      </c>
      <c r="BU93" s="43">
        <f t="shared" si="127"/>
        <v>0</v>
      </c>
      <c r="BV93" s="13">
        <f ca="1">'13年1-9支出明细'!AP88/9*12</f>
        <v>0</v>
      </c>
      <c r="BW93" s="43">
        <f t="shared" si="128"/>
        <v>0</v>
      </c>
      <c r="BX93" s="13">
        <f ca="1">'13年1-9支出明细'!AQ88/9*12</f>
        <v>0</v>
      </c>
      <c r="BY93" s="43">
        <f t="shared" si="129"/>
        <v>0</v>
      </c>
      <c r="BZ93" s="13">
        <f ca="1">'13年1-9支出明细'!AR88/9*12</f>
        <v>0</v>
      </c>
      <c r="CA93" s="13">
        <f ca="1">Sheet2!DK87+Sheet2!AH87</f>
        <v>0</v>
      </c>
      <c r="CB93" s="43">
        <f t="shared" si="130"/>
        <v>0</v>
      </c>
      <c r="CC93" s="13">
        <f ca="1">'13年1-9支出明细'!AT88/9*12</f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43">
        <f t="shared" si="131"/>
        <v>0</v>
      </c>
      <c r="CL93" s="13">
        <f ca="1">'13年1-9支出明细'!BB88/9*12</f>
        <v>0</v>
      </c>
      <c r="CM93" s="43">
        <f t="shared" si="132"/>
        <v>0</v>
      </c>
      <c r="CN93" s="13">
        <f ca="1">'13年1-9支出明细'!BC88/9*12</f>
        <v>0</v>
      </c>
      <c r="CO93" s="43">
        <f t="shared" si="133"/>
        <v>0</v>
      </c>
      <c r="CP93" s="13">
        <f ca="1">'13年1-9支出明细'!BD88/9*12</f>
        <v>0</v>
      </c>
      <c r="CQ93" s="43">
        <f t="shared" si="134"/>
        <v>0</v>
      </c>
      <c r="CR93" s="13">
        <f ca="1">'13年1-9支出明细'!BE88/9*12</f>
        <v>0</v>
      </c>
      <c r="CS93" s="13">
        <v>0</v>
      </c>
      <c r="CT93" s="43">
        <f t="shared" si="135"/>
        <v>0</v>
      </c>
      <c r="CU93" s="13">
        <f ca="1">'13年1-9支出明细'!BG88/9*12</f>
        <v>0</v>
      </c>
      <c r="CV93" s="43">
        <f t="shared" si="136"/>
        <v>0</v>
      </c>
      <c r="CW93" s="13">
        <f ca="1">'13年1-9支出明细'!BH88/9*12</f>
        <v>0</v>
      </c>
      <c r="CX93" s="43">
        <f t="shared" si="137"/>
        <v>0</v>
      </c>
      <c r="CY93" s="13">
        <f ca="1">'13年1-9支出明细'!BI88/9*12</f>
        <v>0</v>
      </c>
      <c r="CZ93" s="43">
        <f t="shared" si="138"/>
        <v>0</v>
      </c>
      <c r="DA93" s="13">
        <f ca="1">'13年1-9支出明细'!BJ88/9*12</f>
        <v>0</v>
      </c>
      <c r="DB93" s="43">
        <f t="shared" si="139"/>
        <v>0</v>
      </c>
      <c r="DC93" s="13">
        <f ca="1">'13年1-9支出明细'!BK88/9*12</f>
        <v>0</v>
      </c>
      <c r="DD93" s="43">
        <f t="shared" si="140"/>
        <v>0</v>
      </c>
      <c r="DE93" s="13">
        <f ca="1">'13年1-9支出明细'!BL88/9*12</f>
        <v>0</v>
      </c>
      <c r="DF93" s="43">
        <f t="shared" si="141"/>
        <v>0</v>
      </c>
      <c r="DG93" s="13">
        <f ca="1">'13年1-9支出明细'!BM88/9*12</f>
        <v>0</v>
      </c>
      <c r="DH93" s="43">
        <f t="shared" si="142"/>
        <v>0</v>
      </c>
      <c r="DI93" s="13">
        <f ca="1">'13年1-9支出明细'!BN88/9*12</f>
        <v>36.800000000000004</v>
      </c>
      <c r="DJ93" s="13">
        <f ca="1">Sheet2!EX87+Sheet2!BF87</f>
        <v>0</v>
      </c>
      <c r="DK93" s="43">
        <f t="shared" si="143"/>
        <v>2.8151649877930477E-5</v>
      </c>
      <c r="DL93" s="13">
        <f ca="1">'13年1-9支出明细'!BP88/9*12</f>
        <v>0</v>
      </c>
      <c r="DM93" s="43">
        <f t="shared" si="144"/>
        <v>0</v>
      </c>
      <c r="DN93" s="13">
        <f ca="1">'13年1-9支出明细'!BQ88/9*12</f>
        <v>0</v>
      </c>
      <c r="DO93" s="43">
        <f t="shared" si="145"/>
        <v>0</v>
      </c>
      <c r="DP93" s="13">
        <f ca="1">'13年1-9支出明细'!BR88/9*12</f>
        <v>0</v>
      </c>
      <c r="DQ93" s="14" t="s">
        <v>480</v>
      </c>
      <c r="DR93" s="43"/>
      <c r="DS93" s="13">
        <f ca="1">'13年1-9支出明细'!BT88/9*12</f>
        <v>0</v>
      </c>
      <c r="DT93" s="43">
        <f t="shared" si="146"/>
        <v>0</v>
      </c>
      <c r="DU93" s="12">
        <f ca="1">'13年1-9支出明细'!BU88/9*12</f>
        <v>8177.88</v>
      </c>
      <c r="DV93" s="43">
        <f t="shared" si="147"/>
        <v>2.8264970959932575E-4</v>
      </c>
      <c r="DW93" s="12">
        <f ca="1">'13年1-9支出明细'!BV88/9*12</f>
        <v>0</v>
      </c>
      <c r="DX93" s="43">
        <f t="shared" si="148"/>
        <v>0</v>
      </c>
      <c r="DY93" s="12">
        <f ca="1">'13年1-9支出明细'!BW88/9*12</f>
        <v>0</v>
      </c>
      <c r="DZ93" s="43">
        <f t="shared" si="149"/>
        <v>0</v>
      </c>
      <c r="EA93" s="12">
        <f ca="1">'13年1-9支出明细'!BX88/9*12</f>
        <v>0</v>
      </c>
      <c r="EB93" s="43">
        <f t="shared" si="150"/>
        <v>0</v>
      </c>
      <c r="EC93" s="27">
        <f t="shared" si="96"/>
        <v>0</v>
      </c>
      <c r="ED93" s="43">
        <f t="shared" si="151"/>
        <v>0</v>
      </c>
      <c r="EE93" s="13">
        <f ca="1">'13年1-9支出明细'!BZ88/9*12</f>
        <v>0</v>
      </c>
      <c r="EF93" s="43">
        <f t="shared" si="152"/>
        <v>0</v>
      </c>
      <c r="EG93" s="13">
        <f ca="1">'13年1-9支出明细'!CA88/9*12</f>
        <v>0</v>
      </c>
      <c r="EH93" s="43">
        <f t="shared" si="153"/>
        <v>0</v>
      </c>
      <c r="EI93" s="13">
        <f ca="1">'13年1-9支出明细'!CB88/9*12</f>
        <v>0</v>
      </c>
      <c r="EJ93" s="40"/>
      <c r="EK93" s="13">
        <f ca="1">'13年1-9支出明细'!CC88/9*12</f>
        <v>0</v>
      </c>
      <c r="EL93" s="43">
        <f t="shared" si="154"/>
        <v>0</v>
      </c>
      <c r="EM93" s="13">
        <f ca="1">'13年1-9支出明细'!CD88/9*12</f>
        <v>0</v>
      </c>
      <c r="EN93" s="45">
        <f t="shared" si="155"/>
        <v>0</v>
      </c>
    </row>
    <row r="94" spans="1:144">
      <c r="A94" s="18">
        <v>219</v>
      </c>
      <c r="B94" s="3" t="s">
        <v>567</v>
      </c>
      <c r="C94" s="3" t="s">
        <v>383</v>
      </c>
      <c r="D94" s="12">
        <f t="shared" si="91"/>
        <v>196474.44333333333</v>
      </c>
      <c r="E94" s="12">
        <f t="shared" si="92"/>
        <v>186552.8</v>
      </c>
      <c r="F94" s="13">
        <v>111024</v>
      </c>
      <c r="G94" s="40">
        <f t="shared" si="156"/>
        <v>1.6255311702454004E-3</v>
      </c>
      <c r="H94" s="13">
        <v>25568</v>
      </c>
      <c r="I94" s="40">
        <f t="shared" si="97"/>
        <v>6.8870037380204031E-4</v>
      </c>
      <c r="J94" s="13">
        <v>49960.800000000003</v>
      </c>
      <c r="K94" s="40">
        <f t="shared" si="98"/>
        <v>1.6255311702454006E-3</v>
      </c>
      <c r="L94" s="13">
        <f ca="1">'13年1-9支出明细'!I89/9*12</f>
        <v>0</v>
      </c>
      <c r="M94" s="13">
        <v>0</v>
      </c>
      <c r="N94" s="43">
        <f t="shared" si="99"/>
        <v>0</v>
      </c>
      <c r="O94" s="13">
        <f ca="1">'13年1-9支出明细'!K89/9*12</f>
        <v>0</v>
      </c>
      <c r="P94" s="43">
        <f t="shared" si="100"/>
        <v>2.9505168623070475E-4</v>
      </c>
      <c r="Q94" s="13">
        <f ca="1">'13年1-9支出明细'!L89/9*12</f>
        <v>0</v>
      </c>
      <c r="R94" s="43">
        <f t="shared" si="101"/>
        <v>0</v>
      </c>
      <c r="S94" s="13">
        <f ca="1">'13年1-9支出明细'!M89/9*12</f>
        <v>0</v>
      </c>
      <c r="T94" s="43">
        <f t="shared" si="102"/>
        <v>0</v>
      </c>
      <c r="U94" s="13">
        <f ca="1">'13年1-9支出明细'!N89/9*12</f>
        <v>0</v>
      </c>
      <c r="V94" s="43">
        <f t="shared" si="103"/>
        <v>0</v>
      </c>
      <c r="W94" s="13">
        <f ca="1">'13年1-9支出明细'!O89/9*12</f>
        <v>0</v>
      </c>
      <c r="X94" s="43">
        <f t="shared" si="104"/>
        <v>0</v>
      </c>
      <c r="Y94" s="13">
        <f ca="1">'13年1-9支出明细'!P89/9*12</f>
        <v>0</v>
      </c>
      <c r="Z94" s="43">
        <f t="shared" si="105"/>
        <v>0</v>
      </c>
      <c r="AA94" s="13">
        <f ca="1">'13年1-9支出明细'!Q89/9*12</f>
        <v>0</v>
      </c>
      <c r="AB94" s="43">
        <f t="shared" si="106"/>
        <v>0</v>
      </c>
      <c r="AC94" s="13">
        <f ca="1">'13年1-9支出明细'!R89/9*12</f>
        <v>0</v>
      </c>
      <c r="AD94" s="43">
        <f t="shared" si="107"/>
        <v>0</v>
      </c>
      <c r="AE94" s="13">
        <f ca="1">'13年1-9支出明细'!S89/9*12</f>
        <v>0</v>
      </c>
      <c r="AF94" s="43">
        <f t="shared" si="108"/>
        <v>0</v>
      </c>
      <c r="AG94" s="12">
        <f t="shared" si="157"/>
        <v>2440.6566666666668</v>
      </c>
      <c r="AH94" s="43">
        <f t="shared" si="109"/>
        <v>2.3379097189113292E-5</v>
      </c>
      <c r="AI94" s="13">
        <f ca="1">'13年1-9支出明细'!U89/9*12</f>
        <v>0</v>
      </c>
      <c r="AJ94" s="43">
        <f t="shared" si="110"/>
        <v>0</v>
      </c>
      <c r="AK94" s="13">
        <f ca="1">'13年1-9支出明细'!V89/9*12</f>
        <v>0</v>
      </c>
      <c r="AL94" s="43">
        <f t="shared" si="111"/>
        <v>0</v>
      </c>
      <c r="AM94" s="13">
        <f ca="1">'13年1-9支出明细'!W89/9*12</f>
        <v>0</v>
      </c>
      <c r="AN94" s="43">
        <f t="shared" si="112"/>
        <v>0</v>
      </c>
      <c r="AO94" s="13">
        <f ca="1">'13年1-9支出明细'!X89/9*12</f>
        <v>22.666666666666664</v>
      </c>
      <c r="AP94" s="43">
        <f t="shared" si="113"/>
        <v>3.3346855810294365E-5</v>
      </c>
      <c r="AQ94" s="13">
        <f ca="1">'13年1-9支出明细'!Y89/9*12</f>
        <v>0</v>
      </c>
      <c r="AR94" s="43">
        <f t="shared" si="114"/>
        <v>0</v>
      </c>
      <c r="AS94" s="13">
        <f ca="1">'13年1-9支出明细'!Z89/9*12</f>
        <v>41.199999999999996</v>
      </c>
      <c r="AT94" s="13">
        <f ca="1">Sheet2!EP88+Sheet2!V88</f>
        <v>2376.79</v>
      </c>
      <c r="AU94" s="43">
        <f t="shared" si="115"/>
        <v>4.6585539927888227E-7</v>
      </c>
      <c r="AV94" s="13">
        <f ca="1">'13年1-9支出明细'!AB89/9*12</f>
        <v>2449.0533333333333</v>
      </c>
      <c r="AW94" s="43">
        <f t="shared" si="116"/>
        <v>5.4030685172120208E-4</v>
      </c>
      <c r="AX94" s="13">
        <f ca="1">'13年1-9支出明细'!AC89/9*12</f>
        <v>720</v>
      </c>
      <c r="AY94" s="43">
        <f t="shared" si="117"/>
        <v>6.4189939075783519E-4</v>
      </c>
      <c r="AZ94" s="12">
        <f t="shared" si="159"/>
        <v>41.6</v>
      </c>
      <c r="BA94" s="43">
        <f t="shared" si="118"/>
        <v>1.5554794040811014E-7</v>
      </c>
      <c r="BB94" s="13">
        <f ca="1">'13年1-9支出明细'!AE89/9*12</f>
        <v>41.6</v>
      </c>
      <c r="BC94" s="43">
        <f t="shared" si="119"/>
        <v>1.8006299817369981E-7</v>
      </c>
      <c r="BD94" s="13">
        <f ca="1">'13年1-9支出明细'!AF89/9*12</f>
        <v>0</v>
      </c>
      <c r="BE94" s="13">
        <f ca="1">Sheet2!BP88+Sheet2!ET88</f>
        <v>0</v>
      </c>
      <c r="BF94" s="43">
        <f t="shared" si="120"/>
        <v>0</v>
      </c>
      <c r="BG94" s="12">
        <f t="shared" si="158"/>
        <v>3202.6666666666665</v>
      </c>
      <c r="BH94" s="43">
        <f t="shared" si="121"/>
        <v>3.3000727994823044E-5</v>
      </c>
      <c r="BI94" s="13">
        <f ca="1">'13年1-9支出明细'!AI89/9*12</f>
        <v>0</v>
      </c>
      <c r="BJ94" s="43">
        <f t="shared" si="122"/>
        <v>0</v>
      </c>
      <c r="BK94" s="13">
        <f ca="1">'13年1-9支出明细'!AJ89/9*12</f>
        <v>0</v>
      </c>
      <c r="BL94" s="43">
        <f t="shared" si="123"/>
        <v>0</v>
      </c>
      <c r="BM94" s="13">
        <f ca="1">'13年1-9支出明细'!AK89/9*12</f>
        <v>0</v>
      </c>
      <c r="BN94" s="43">
        <f t="shared" si="124"/>
        <v>0</v>
      </c>
      <c r="BO94" s="13">
        <f ca="1">'13年1-9支出明细'!AL89/9*12</f>
        <v>0</v>
      </c>
      <c r="BP94" s="43">
        <f t="shared" si="125"/>
        <v>0</v>
      </c>
      <c r="BQ94" s="13">
        <f ca="1">'13年1-9支出明细'!AM89/9*12</f>
        <v>0</v>
      </c>
      <c r="BR94" s="43">
        <f t="shared" si="126"/>
        <v>0</v>
      </c>
      <c r="BS94" s="13">
        <f ca="1">'13年1-9支出明细'!AN89/9*12</f>
        <v>0</v>
      </c>
      <c r="BT94" s="14">
        <f t="shared" ref="BT94:BT157" si="160">BV94+BX94+BZ94+CA94</f>
        <v>0</v>
      </c>
      <c r="BU94" s="43">
        <f t="shared" si="127"/>
        <v>0</v>
      </c>
      <c r="BV94" s="13">
        <f ca="1">'13年1-9支出明细'!AP89/9*12</f>
        <v>0</v>
      </c>
      <c r="BW94" s="43">
        <f t="shared" si="128"/>
        <v>0</v>
      </c>
      <c r="BX94" s="13">
        <f ca="1">'13年1-9支出明细'!AQ89/9*12</f>
        <v>0</v>
      </c>
      <c r="BY94" s="43">
        <f t="shared" si="129"/>
        <v>0</v>
      </c>
      <c r="BZ94" s="13">
        <f ca="1">'13年1-9支出明细'!AR89/9*12</f>
        <v>0</v>
      </c>
      <c r="CA94" s="13">
        <f ca="1">Sheet2!DK88+Sheet2!AH88</f>
        <v>0</v>
      </c>
      <c r="CB94" s="43">
        <f t="shared" si="130"/>
        <v>0</v>
      </c>
      <c r="CC94" s="13">
        <f ca="1">'13年1-9支出明细'!AT89/9*12</f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43">
        <f t="shared" si="131"/>
        <v>0</v>
      </c>
      <c r="CL94" s="13">
        <f ca="1">'13年1-9支出明细'!BB89/9*12</f>
        <v>3196</v>
      </c>
      <c r="CM94" s="43">
        <f t="shared" si="132"/>
        <v>1.4128106621525884E-3</v>
      </c>
      <c r="CN94" s="13">
        <f ca="1">'13年1-9支出明细'!BC89/9*12</f>
        <v>0</v>
      </c>
      <c r="CO94" s="43">
        <f t="shared" si="133"/>
        <v>0</v>
      </c>
      <c r="CP94" s="13">
        <f ca="1">'13年1-9支出明细'!BD89/9*12</f>
        <v>0</v>
      </c>
      <c r="CQ94" s="43">
        <f t="shared" si="134"/>
        <v>0</v>
      </c>
      <c r="CR94" s="13">
        <f ca="1">'13年1-9支出明细'!BE89/9*12</f>
        <v>0</v>
      </c>
      <c r="CS94" s="13">
        <v>0</v>
      </c>
      <c r="CT94" s="43">
        <f t="shared" si="135"/>
        <v>0</v>
      </c>
      <c r="CU94" s="13">
        <f ca="1">'13年1-9支出明细'!BG89/9*12</f>
        <v>0</v>
      </c>
      <c r="CV94" s="43">
        <f t="shared" si="136"/>
        <v>0</v>
      </c>
      <c r="CW94" s="13">
        <f ca="1">'13年1-9支出明细'!BH89/9*12</f>
        <v>0</v>
      </c>
      <c r="CX94" s="43">
        <f t="shared" si="137"/>
        <v>0</v>
      </c>
      <c r="CY94" s="13">
        <f ca="1">'13年1-9支出明细'!BI89/9*12</f>
        <v>0</v>
      </c>
      <c r="CZ94" s="43">
        <f t="shared" si="138"/>
        <v>0</v>
      </c>
      <c r="DA94" s="13">
        <f ca="1">'13年1-9支出明细'!BJ89/9*12</f>
        <v>0</v>
      </c>
      <c r="DB94" s="43">
        <f t="shared" si="139"/>
        <v>0</v>
      </c>
      <c r="DC94" s="13">
        <f ca="1">'13年1-9支出明细'!BK89/9*12</f>
        <v>0</v>
      </c>
      <c r="DD94" s="43">
        <f t="shared" si="140"/>
        <v>0</v>
      </c>
      <c r="DE94" s="13">
        <f ca="1">'13年1-9支出明细'!BL89/9*12</f>
        <v>0</v>
      </c>
      <c r="DF94" s="43">
        <f t="shared" si="141"/>
        <v>0</v>
      </c>
      <c r="DG94" s="13">
        <f ca="1">'13年1-9支出明细'!BM89/9*12</f>
        <v>0</v>
      </c>
      <c r="DH94" s="43">
        <f t="shared" si="142"/>
        <v>0</v>
      </c>
      <c r="DI94" s="13">
        <f ca="1">'13年1-9支出明细'!BN89/9*12</f>
        <v>6.666666666666667</v>
      </c>
      <c r="DJ94" s="13">
        <f ca="1">Sheet2!EX88+Sheet2!BF88</f>
        <v>0</v>
      </c>
      <c r="DK94" s="43">
        <f t="shared" si="143"/>
        <v>5.0999365720888539E-6</v>
      </c>
      <c r="DL94" s="13">
        <f ca="1">'13年1-9支出明细'!BP89/9*12</f>
        <v>0</v>
      </c>
      <c r="DM94" s="43">
        <f t="shared" si="144"/>
        <v>0</v>
      </c>
      <c r="DN94" s="13">
        <f ca="1">'13年1-9支出明细'!BQ89/9*12</f>
        <v>0</v>
      </c>
      <c r="DO94" s="43">
        <f t="shared" si="145"/>
        <v>0</v>
      </c>
      <c r="DP94" s="13">
        <f ca="1">'13年1-9支出明细'!BR89/9*12</f>
        <v>0</v>
      </c>
      <c r="DQ94" s="13">
        <f ca="1">Sheet2!FC4+Sheet2!BJ4</f>
        <v>0</v>
      </c>
      <c r="DR94" s="43"/>
      <c r="DS94" s="13">
        <f ca="1">'13年1-9支出明细'!BT89/9*12</f>
        <v>0</v>
      </c>
      <c r="DT94" s="43">
        <f t="shared" si="146"/>
        <v>0</v>
      </c>
      <c r="DU94" s="12">
        <f ca="1">'13年1-9支出明细'!BU89/9*12</f>
        <v>4236.72</v>
      </c>
      <c r="DV94" s="43">
        <f t="shared" si="147"/>
        <v>1.4643253234990675E-4</v>
      </c>
      <c r="DW94" s="12">
        <f ca="1">'13年1-9支出明细'!BV89/9*12</f>
        <v>0</v>
      </c>
      <c r="DX94" s="43">
        <f t="shared" si="148"/>
        <v>0</v>
      </c>
      <c r="DY94" s="12">
        <f ca="1">'13年1-9支出明细'!BW89/9*12</f>
        <v>0</v>
      </c>
      <c r="DZ94" s="43">
        <f t="shared" si="149"/>
        <v>0</v>
      </c>
      <c r="EA94" s="12">
        <f ca="1">'13年1-9支出明细'!BX89/9*12</f>
        <v>0</v>
      </c>
      <c r="EB94" s="43">
        <f t="shared" si="150"/>
        <v>0</v>
      </c>
      <c r="EC94" s="27">
        <f t="shared" si="96"/>
        <v>0</v>
      </c>
      <c r="ED94" s="43">
        <f t="shared" si="151"/>
        <v>0</v>
      </c>
      <c r="EE94" s="13">
        <f ca="1">'13年1-9支出明细'!BZ89/9*12</f>
        <v>0</v>
      </c>
      <c r="EF94" s="43">
        <f t="shared" si="152"/>
        <v>0</v>
      </c>
      <c r="EG94" s="13">
        <f ca="1">'13年1-9支出明细'!CA89/9*12</f>
        <v>0</v>
      </c>
      <c r="EH94" s="43">
        <f t="shared" si="153"/>
        <v>0</v>
      </c>
      <c r="EI94" s="13">
        <f ca="1">'13年1-9支出明细'!CB89/9*12</f>
        <v>0</v>
      </c>
      <c r="EJ94" s="40"/>
      <c r="EK94" s="13">
        <f ca="1">'13年1-9支出明细'!CC89/9*12</f>
        <v>0</v>
      </c>
      <c r="EL94" s="43">
        <f t="shared" si="154"/>
        <v>0</v>
      </c>
      <c r="EM94" s="13">
        <f ca="1">'13年1-9支出明细'!CD89/9*12</f>
        <v>0</v>
      </c>
      <c r="EN94" s="45">
        <f t="shared" si="155"/>
        <v>0</v>
      </c>
    </row>
    <row r="95" spans="1:144">
      <c r="A95" s="18">
        <v>220</v>
      </c>
      <c r="B95" s="3" t="s">
        <v>568</v>
      </c>
      <c r="C95" s="3" t="s">
        <v>384</v>
      </c>
      <c r="D95" s="12">
        <f t="shared" si="91"/>
        <v>21572499.000000004</v>
      </c>
      <c r="E95" s="12">
        <f t="shared" si="92"/>
        <v>585013.13333333342</v>
      </c>
      <c r="F95" s="13">
        <v>174804</v>
      </c>
      <c r="G95" s="40">
        <f t="shared" si="156"/>
        <v>2.5593506870908718E-3</v>
      </c>
      <c r="H95" s="13">
        <v>301846</v>
      </c>
      <c r="I95" s="40">
        <f t="shared" si="97"/>
        <v>8.1305324245404681E-3</v>
      </c>
      <c r="J95" s="13">
        <v>78661.8</v>
      </c>
      <c r="K95" s="40">
        <f t="shared" si="98"/>
        <v>2.5593506870908726E-3</v>
      </c>
      <c r="L95" s="13">
        <f ca="1">'13年1-9支出明细'!I90/9*12</f>
        <v>29701.333333333336</v>
      </c>
      <c r="M95" s="13">
        <v>0</v>
      </c>
      <c r="N95" s="43">
        <f t="shared" si="99"/>
        <v>4.4489847682787154E-3</v>
      </c>
      <c r="O95" s="13">
        <f ca="1">'13年1-9支出明细'!K90/9*12</f>
        <v>0</v>
      </c>
      <c r="P95" s="43">
        <f t="shared" si="100"/>
        <v>3.2396082147750381E-2</v>
      </c>
      <c r="Q95" s="13">
        <f ca="1">'13年1-9支出明细'!L90/9*12</f>
        <v>0</v>
      </c>
      <c r="R95" s="43">
        <f t="shared" si="101"/>
        <v>0</v>
      </c>
      <c r="S95" s="13">
        <f ca="1">'13年1-9支出明细'!M90/9*12</f>
        <v>0</v>
      </c>
      <c r="T95" s="43">
        <f t="shared" si="102"/>
        <v>0</v>
      </c>
      <c r="U95" s="13">
        <f ca="1">'13年1-9支出明细'!N90/9*12</f>
        <v>0</v>
      </c>
      <c r="V95" s="43">
        <f t="shared" si="103"/>
        <v>0</v>
      </c>
      <c r="W95" s="13">
        <f ca="1">'13年1-9支出明细'!O90/9*12</f>
        <v>0</v>
      </c>
      <c r="X95" s="43">
        <f t="shared" si="104"/>
        <v>0</v>
      </c>
      <c r="Y95" s="13">
        <f ca="1">'13年1-9支出明细'!P90/9*12</f>
        <v>0</v>
      </c>
      <c r="Z95" s="43">
        <f t="shared" si="105"/>
        <v>0</v>
      </c>
      <c r="AA95" s="13">
        <f ca="1">'13年1-9支出明细'!Q90/9*12</f>
        <v>0</v>
      </c>
      <c r="AB95" s="43">
        <f t="shared" si="106"/>
        <v>0</v>
      </c>
      <c r="AC95" s="13">
        <f ca="1">'13年1-9支出明细'!R90/9*12</f>
        <v>0</v>
      </c>
      <c r="AD95" s="43">
        <f t="shared" si="107"/>
        <v>0</v>
      </c>
      <c r="AE95" s="13">
        <f ca="1">'13年1-9支出明细'!S90/9*12</f>
        <v>0</v>
      </c>
      <c r="AF95" s="43">
        <f t="shared" si="108"/>
        <v>0</v>
      </c>
      <c r="AG95" s="12">
        <f t="shared" si="157"/>
        <v>20312982.933333337</v>
      </c>
      <c r="AH95" s="43">
        <f t="shared" si="109"/>
        <v>0.19457845451396263</v>
      </c>
      <c r="AI95" s="13">
        <f ca="1">'13年1-9支出明细'!U90/9*12</f>
        <v>0</v>
      </c>
      <c r="AJ95" s="43">
        <f t="shared" si="110"/>
        <v>0</v>
      </c>
      <c r="AK95" s="13">
        <f ca="1">'13年1-9支出明细'!V90/9*12</f>
        <v>1079.8266666666666</v>
      </c>
      <c r="AL95" s="43">
        <f t="shared" si="111"/>
        <v>1.1077872159984679E-2</v>
      </c>
      <c r="AM95" s="13">
        <f ca="1">'13年1-9支出明细'!W90/9*12</f>
        <v>0</v>
      </c>
      <c r="AN95" s="43">
        <f t="shared" si="112"/>
        <v>0</v>
      </c>
      <c r="AO95" s="13">
        <f ca="1">'13年1-9支出明细'!X90/9*12</f>
        <v>514</v>
      </c>
      <c r="AP95" s="43">
        <f t="shared" si="113"/>
        <v>7.5618899499226347E-4</v>
      </c>
      <c r="AQ95" s="13">
        <f ca="1">'13年1-9支出明细'!Y90/9*12</f>
        <v>6730.0666666666675</v>
      </c>
      <c r="AR95" s="43">
        <f t="shared" si="114"/>
        <v>3.3292253177521999E-3</v>
      </c>
      <c r="AS95" s="13">
        <f ca="1">'13年1-9支出明细'!Z90/9*12</f>
        <v>20296505.400000002</v>
      </c>
      <c r="AT95" s="13">
        <f ca="1">Sheet2!EP89+Sheet2!V89</f>
        <v>8153.64</v>
      </c>
      <c r="AU95" s="43">
        <f t="shared" si="115"/>
        <v>0.22949603463793672</v>
      </c>
      <c r="AV95" s="13">
        <f ca="1">'13年1-9支出明细'!AB90/9*12</f>
        <v>5192.8533333333326</v>
      </c>
      <c r="AW95" s="43">
        <f t="shared" si="116"/>
        <v>1.1456403165236431E-3</v>
      </c>
      <c r="AX95" s="13">
        <f ca="1">'13年1-9支出明细'!AC90/9*12</f>
        <v>5678.666666666667</v>
      </c>
      <c r="AY95" s="43">
        <f t="shared" si="117"/>
        <v>5.0626842689585564E-3</v>
      </c>
      <c r="AZ95" s="12">
        <f t="shared" si="159"/>
        <v>12084.146666666667</v>
      </c>
      <c r="BA95" s="43">
        <f t="shared" si="118"/>
        <v>4.518423378820984E-5</v>
      </c>
      <c r="BB95" s="13">
        <f ca="1">'13年1-9支出明细'!AE90/9*12</f>
        <v>12084.146666666667</v>
      </c>
      <c r="BC95" s="43">
        <f t="shared" si="119"/>
        <v>5.230547305698848E-5</v>
      </c>
      <c r="BD95" s="13">
        <f ca="1">'13年1-9支出明细'!AF90/9*12</f>
        <v>0</v>
      </c>
      <c r="BE95" s="13">
        <f ca="1">Sheet2!BP89+Sheet2!ET89</f>
        <v>0</v>
      </c>
      <c r="BF95" s="43">
        <f t="shared" si="120"/>
        <v>0</v>
      </c>
      <c r="BG95" s="12">
        <f t="shared" si="158"/>
        <v>18410.26666666667</v>
      </c>
      <c r="BH95" s="43">
        <f t="shared" si="121"/>
        <v>1.8970197832394599E-4</v>
      </c>
      <c r="BI95" s="13">
        <f ca="1">'13年1-9支出明细'!AI90/9*12</f>
        <v>0</v>
      </c>
      <c r="BJ95" s="43">
        <f t="shared" si="122"/>
        <v>0</v>
      </c>
      <c r="BK95" s="13">
        <f ca="1">'13年1-9支出明细'!AJ90/9*12</f>
        <v>0</v>
      </c>
      <c r="BL95" s="43">
        <f t="shared" si="123"/>
        <v>0</v>
      </c>
      <c r="BM95" s="13">
        <f ca="1">'13年1-9支出明细'!AK90/9*12</f>
        <v>0</v>
      </c>
      <c r="BN95" s="43">
        <f t="shared" si="124"/>
        <v>0</v>
      </c>
      <c r="BO95" s="13">
        <f ca="1">'13年1-9支出明细'!AL90/9*12</f>
        <v>0</v>
      </c>
      <c r="BP95" s="43">
        <f t="shared" si="125"/>
        <v>0</v>
      </c>
      <c r="BQ95" s="13">
        <f ca="1">'13年1-9支出明细'!AM90/9*12</f>
        <v>0</v>
      </c>
      <c r="BR95" s="43">
        <f t="shared" si="126"/>
        <v>0</v>
      </c>
      <c r="BS95" s="13">
        <f ca="1">'13年1-9支出明细'!AN90/9*12</f>
        <v>0</v>
      </c>
      <c r="BT95" s="14">
        <f t="shared" si="160"/>
        <v>0</v>
      </c>
      <c r="BU95" s="43">
        <f t="shared" si="127"/>
        <v>0</v>
      </c>
      <c r="BV95" s="13">
        <f ca="1">'13年1-9支出明细'!AP90/9*12</f>
        <v>0</v>
      </c>
      <c r="BW95" s="43">
        <f t="shared" si="128"/>
        <v>0</v>
      </c>
      <c r="BX95" s="13">
        <f ca="1">'13年1-9支出明细'!AQ90/9*12</f>
        <v>0</v>
      </c>
      <c r="BY95" s="43">
        <f t="shared" si="129"/>
        <v>0</v>
      </c>
      <c r="BZ95" s="13">
        <f ca="1">'13年1-9支出明细'!AR90/9*12</f>
        <v>0</v>
      </c>
      <c r="CA95" s="13">
        <f ca="1">Sheet2!DK89+Sheet2!AH89</f>
        <v>0</v>
      </c>
      <c r="CB95" s="43">
        <f t="shared" si="130"/>
        <v>0</v>
      </c>
      <c r="CC95" s="13">
        <f ca="1">'13年1-9支出明细'!AT90/9*12</f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43">
        <f t="shared" si="131"/>
        <v>0</v>
      </c>
      <c r="CL95" s="13">
        <f ca="1">'13年1-9支出明细'!BB90/9*12</f>
        <v>266.66666666666663</v>
      </c>
      <c r="CM95" s="43">
        <f t="shared" si="132"/>
        <v>1.1788157381331566E-4</v>
      </c>
      <c r="CN95" s="13">
        <f ca="1">'13年1-9支出明细'!BC90/9*12</f>
        <v>0</v>
      </c>
      <c r="CO95" s="43">
        <f t="shared" si="133"/>
        <v>0</v>
      </c>
      <c r="CP95" s="13">
        <f ca="1">'13年1-9支出明细'!BD90/9*12</f>
        <v>0</v>
      </c>
      <c r="CQ95" s="43">
        <f t="shared" si="134"/>
        <v>0</v>
      </c>
      <c r="CR95" s="13">
        <f ca="1">'13年1-9支出明细'!BE90/9*12</f>
        <v>0</v>
      </c>
      <c r="CS95" s="13">
        <v>0</v>
      </c>
      <c r="CT95" s="43">
        <f t="shared" si="135"/>
        <v>0</v>
      </c>
      <c r="CU95" s="13">
        <f ca="1">'13年1-9支出明细'!BG90/9*12</f>
        <v>0</v>
      </c>
      <c r="CV95" s="43">
        <f t="shared" si="136"/>
        <v>0</v>
      </c>
      <c r="CW95" s="13">
        <f ca="1">'13年1-9支出明细'!BH90/9*12</f>
        <v>0</v>
      </c>
      <c r="CX95" s="43">
        <f t="shared" si="137"/>
        <v>0</v>
      </c>
      <c r="CY95" s="13">
        <f ca="1">'13年1-9支出明细'!BI90/9*12</f>
        <v>1133.3333333333333</v>
      </c>
      <c r="CZ95" s="43">
        <f t="shared" si="138"/>
        <v>9.4545135013233549E-4</v>
      </c>
      <c r="DA95" s="13">
        <f ca="1">'13年1-9支出明细'!BJ90/9*12</f>
        <v>0</v>
      </c>
      <c r="DB95" s="43">
        <f t="shared" si="139"/>
        <v>0</v>
      </c>
      <c r="DC95" s="13">
        <f ca="1">'13年1-9支出明细'!BK90/9*12</f>
        <v>0</v>
      </c>
      <c r="DD95" s="43">
        <f t="shared" si="140"/>
        <v>0</v>
      </c>
      <c r="DE95" s="13">
        <f ca="1">'13年1-9支出明细'!BL90/9*12</f>
        <v>0</v>
      </c>
      <c r="DF95" s="43">
        <f t="shared" si="141"/>
        <v>0</v>
      </c>
      <c r="DG95" s="13">
        <f ca="1">'13年1-9支出明细'!BM90/9*12</f>
        <v>0</v>
      </c>
      <c r="DH95" s="43">
        <f t="shared" si="142"/>
        <v>0</v>
      </c>
      <c r="DI95" s="13">
        <f ca="1">'13年1-9支出明细'!BN90/9*12</f>
        <v>17010.26666666667</v>
      </c>
      <c r="DJ95" s="13">
        <f ca="1">Sheet2!EX89+Sheet2!BF89</f>
        <v>0</v>
      </c>
      <c r="DK95" s="43">
        <f t="shared" si="143"/>
        <v>1.3012692161147596E-2</v>
      </c>
      <c r="DL95" s="13">
        <f ca="1">'13年1-9支出明细'!BP90/9*12</f>
        <v>0</v>
      </c>
      <c r="DM95" s="43">
        <f t="shared" si="144"/>
        <v>0</v>
      </c>
      <c r="DN95" s="13">
        <f ca="1">'13年1-9支出明细'!BQ90/9*12</f>
        <v>0</v>
      </c>
      <c r="DO95" s="43">
        <f t="shared" si="145"/>
        <v>0</v>
      </c>
      <c r="DP95" s="13">
        <f ca="1">'13年1-9支出明细'!BR90/9*12</f>
        <v>0</v>
      </c>
      <c r="DQ95" s="13">
        <f ca="1">Sheet2!FC5+Sheet2!BJ5</f>
        <v>179.5</v>
      </c>
      <c r="DR95" s="43"/>
      <c r="DS95" s="13">
        <f ca="1">'13年1-9支出明细'!BT90/9*12</f>
        <v>0</v>
      </c>
      <c r="DT95" s="43">
        <f t="shared" si="146"/>
        <v>0</v>
      </c>
      <c r="DU95" s="12">
        <f ca="1">'13年1-9支出明细'!BU90/9*12</f>
        <v>644008.52</v>
      </c>
      <c r="DV95" s="43">
        <f t="shared" si="147"/>
        <v>2.225868087542145E-2</v>
      </c>
      <c r="DW95" s="12">
        <f ca="1">'13年1-9支出明细'!BV90/9*12</f>
        <v>0</v>
      </c>
      <c r="DX95" s="43">
        <f t="shared" si="148"/>
        <v>0</v>
      </c>
      <c r="DY95" s="12">
        <f ca="1">'13年1-9支出明细'!BW90/9*12</f>
        <v>0</v>
      </c>
      <c r="DZ95" s="43">
        <f t="shared" si="149"/>
        <v>0</v>
      </c>
      <c r="EA95" s="12">
        <f ca="1">'13年1-9支出明细'!BX90/9*12</f>
        <v>0</v>
      </c>
      <c r="EB95" s="43">
        <f t="shared" si="150"/>
        <v>0</v>
      </c>
      <c r="EC95" s="27">
        <f t="shared" si="96"/>
        <v>0</v>
      </c>
      <c r="ED95" s="43">
        <f t="shared" si="151"/>
        <v>0</v>
      </c>
      <c r="EE95" s="13">
        <f ca="1">'13年1-9支出明细'!BZ90/9*12</f>
        <v>0</v>
      </c>
      <c r="EF95" s="43">
        <f t="shared" si="152"/>
        <v>0</v>
      </c>
      <c r="EG95" s="13">
        <f ca="1">'13年1-9支出明细'!CA90/9*12</f>
        <v>0</v>
      </c>
      <c r="EH95" s="43">
        <f t="shared" si="153"/>
        <v>0</v>
      </c>
      <c r="EI95" s="13">
        <f ca="1">'13年1-9支出明细'!CB90/9*12</f>
        <v>0</v>
      </c>
      <c r="EJ95" s="40"/>
      <c r="EK95" s="13">
        <f ca="1">'13年1-9支出明细'!CC90/9*12</f>
        <v>0</v>
      </c>
      <c r="EL95" s="43">
        <f t="shared" si="154"/>
        <v>0</v>
      </c>
      <c r="EM95" s="13">
        <f ca="1">'13年1-9支出明细'!CD90/9*12</f>
        <v>0</v>
      </c>
      <c r="EN95" s="45">
        <f t="shared" si="155"/>
        <v>0</v>
      </c>
    </row>
    <row r="96" spans="1:144">
      <c r="A96" s="18">
        <v>221</v>
      </c>
      <c r="B96" s="3" t="s">
        <v>569</v>
      </c>
      <c r="C96" s="3" t="s">
        <v>385</v>
      </c>
      <c r="D96" s="12">
        <f t="shared" si="91"/>
        <v>853049.95333333337</v>
      </c>
      <c r="E96" s="12">
        <f t="shared" si="92"/>
        <v>592088.46666666667</v>
      </c>
      <c r="F96" s="13">
        <v>324012</v>
      </c>
      <c r="G96" s="40">
        <f t="shared" si="156"/>
        <v>4.7439437016640789E-3</v>
      </c>
      <c r="H96" s="13">
        <v>100174</v>
      </c>
      <c r="I96" s="40">
        <f t="shared" si="97"/>
        <v>2.6982897076519709E-3</v>
      </c>
      <c r="J96" s="13">
        <v>145805.4</v>
      </c>
      <c r="K96" s="40">
        <f t="shared" si="98"/>
        <v>4.7439437016640789E-3</v>
      </c>
      <c r="L96" s="13">
        <f ca="1">'13年1-9支出明细'!I91/9*12</f>
        <v>0</v>
      </c>
      <c r="M96" s="13">
        <v>16572.8</v>
      </c>
      <c r="N96" s="43">
        <f t="shared" si="99"/>
        <v>0</v>
      </c>
      <c r="O96" s="13">
        <f ca="1">'13年1-9支出明细'!K91/9*12</f>
        <v>13200</v>
      </c>
      <c r="P96" s="43">
        <f t="shared" si="100"/>
        <v>1.2810512293601817E-3</v>
      </c>
      <c r="Q96" s="13">
        <f ca="1">'13年1-9支出明细'!L91/9*12</f>
        <v>0</v>
      </c>
      <c r="R96" s="43">
        <f t="shared" si="101"/>
        <v>0</v>
      </c>
      <c r="S96" s="13">
        <f ca="1">'13年1-9支出明细'!M91/9*12</f>
        <v>0</v>
      </c>
      <c r="T96" s="43">
        <f t="shared" si="102"/>
        <v>0</v>
      </c>
      <c r="U96" s="13">
        <f ca="1">'13年1-9支出明细'!N91/9*12</f>
        <v>0</v>
      </c>
      <c r="V96" s="43">
        <f t="shared" si="103"/>
        <v>0</v>
      </c>
      <c r="W96" s="13">
        <f ca="1">'13年1-9支出明细'!O91/9*12</f>
        <v>0</v>
      </c>
      <c r="X96" s="43">
        <f t="shared" si="104"/>
        <v>0</v>
      </c>
      <c r="Y96" s="13">
        <f ca="1">'13年1-9支出明细'!P91/9*12</f>
        <v>0</v>
      </c>
      <c r="Z96" s="43">
        <f t="shared" si="105"/>
        <v>0</v>
      </c>
      <c r="AA96" s="13">
        <f ca="1">'13年1-9支出明细'!Q91/9*12</f>
        <v>0</v>
      </c>
      <c r="AB96" s="43">
        <f t="shared" si="106"/>
        <v>0</v>
      </c>
      <c r="AC96" s="13">
        <f ca="1">'13年1-9支出明细'!R91/9*12</f>
        <v>0</v>
      </c>
      <c r="AD96" s="43">
        <f t="shared" si="107"/>
        <v>0</v>
      </c>
      <c r="AE96" s="13">
        <f ca="1">'13年1-9支出明细'!S91/9*12</f>
        <v>8897.0666666666657</v>
      </c>
      <c r="AF96" s="43">
        <f t="shared" si="108"/>
        <v>1.7924964061021918E-3</v>
      </c>
      <c r="AG96" s="12">
        <f t="shared" si="157"/>
        <v>55359.91333333333</v>
      </c>
      <c r="AH96" s="43">
        <f t="shared" si="109"/>
        <v>5.3029367541831854E-4</v>
      </c>
      <c r="AI96" s="13">
        <f ca="1">'13年1-9支出明细'!U91/9*12</f>
        <v>0</v>
      </c>
      <c r="AJ96" s="43">
        <f t="shared" si="110"/>
        <v>0</v>
      </c>
      <c r="AK96" s="13">
        <f ca="1">'13年1-9支出明细'!V91/9*12</f>
        <v>0</v>
      </c>
      <c r="AL96" s="43">
        <f t="shared" si="111"/>
        <v>0</v>
      </c>
      <c r="AM96" s="13">
        <f ca="1">'13年1-9支出明细'!W91/9*12</f>
        <v>0</v>
      </c>
      <c r="AN96" s="43">
        <f t="shared" si="112"/>
        <v>0</v>
      </c>
      <c r="AO96" s="13">
        <f ca="1">'13年1-9支出明细'!X91/9*12</f>
        <v>1187.3333333333333</v>
      </c>
      <c r="AP96" s="43">
        <f t="shared" si="113"/>
        <v>1.7467867705333608E-3</v>
      </c>
      <c r="AQ96" s="13">
        <f ca="1">'13年1-9支出明细'!Y91/9*12</f>
        <v>10240.933333333332</v>
      </c>
      <c r="AR96" s="43">
        <f t="shared" si="114"/>
        <v>5.0659787219659667E-3</v>
      </c>
      <c r="AS96" s="13">
        <f ca="1">'13年1-9支出明细'!Z91/9*12</f>
        <v>3431.4666666666662</v>
      </c>
      <c r="AT96" s="13">
        <f ca="1">Sheet2!EP90+Sheet2!V90</f>
        <v>40500.18</v>
      </c>
      <c r="AU96" s="43">
        <f t="shared" si="115"/>
        <v>3.8800176556120758E-5</v>
      </c>
      <c r="AV96" s="13">
        <f ca="1">'13年1-9支出明细'!AB91/9*12</f>
        <v>18173.573333333334</v>
      </c>
      <c r="AW96" s="43">
        <f t="shared" si="116"/>
        <v>4.0094293001340904E-3</v>
      </c>
      <c r="AX96" s="13">
        <f ca="1">'13年1-9支出明细'!AC91/9*12</f>
        <v>7320</v>
      </c>
      <c r="AY96" s="43">
        <f t="shared" si="117"/>
        <v>6.5259771393713249E-3</v>
      </c>
      <c r="AZ96" s="12">
        <f t="shared" si="159"/>
        <v>363.73333333333335</v>
      </c>
      <c r="BA96" s="43">
        <f t="shared" si="118"/>
        <v>1.3600473763888603E-6</v>
      </c>
      <c r="BB96" s="13">
        <f ca="1">'13年1-9支出明细'!AE91/9*12</f>
        <v>363.73333333333335</v>
      </c>
      <c r="BC96" s="43">
        <f t="shared" si="119"/>
        <v>1.5743969840315803E-6</v>
      </c>
      <c r="BD96" s="13">
        <f ca="1">'13年1-9支出明细'!AF91/9*12</f>
        <v>0</v>
      </c>
      <c r="BE96" s="13">
        <f ca="1">Sheet2!BP90+Sheet2!ET90</f>
        <v>0</v>
      </c>
      <c r="BF96" s="43">
        <f t="shared" si="120"/>
        <v>0</v>
      </c>
      <c r="BG96" s="12">
        <f t="shared" si="158"/>
        <v>7173.8666666666668</v>
      </c>
      <c r="BH96" s="43">
        <f t="shared" si="121"/>
        <v>7.3920531600060748E-5</v>
      </c>
      <c r="BI96" s="13">
        <f ca="1">'13年1-9支出明细'!AI91/9*12</f>
        <v>0</v>
      </c>
      <c r="BJ96" s="43">
        <f t="shared" si="122"/>
        <v>0</v>
      </c>
      <c r="BK96" s="13">
        <f ca="1">'13年1-9支出明细'!AJ91/9*12</f>
        <v>0</v>
      </c>
      <c r="BL96" s="43">
        <f t="shared" si="123"/>
        <v>0</v>
      </c>
      <c r="BM96" s="13">
        <f ca="1">'13年1-9支出明细'!AK91/9*12</f>
        <v>0</v>
      </c>
      <c r="BN96" s="43">
        <f t="shared" si="124"/>
        <v>0</v>
      </c>
      <c r="BO96" s="13">
        <f ca="1">'13年1-9支出明细'!AL91/9*12</f>
        <v>0</v>
      </c>
      <c r="BP96" s="43">
        <f t="shared" si="125"/>
        <v>0</v>
      </c>
      <c r="BQ96" s="13">
        <f ca="1">'13年1-9支出明细'!AM91/9*12</f>
        <v>0</v>
      </c>
      <c r="BR96" s="43">
        <f t="shared" si="126"/>
        <v>0</v>
      </c>
      <c r="BS96" s="13">
        <f ca="1">'13年1-9支出明细'!AN91/9*12</f>
        <v>0</v>
      </c>
      <c r="BT96" s="14">
        <f t="shared" si="160"/>
        <v>0</v>
      </c>
      <c r="BU96" s="43">
        <f t="shared" si="127"/>
        <v>0</v>
      </c>
      <c r="BV96" s="13">
        <f ca="1">'13年1-9支出明细'!AP91/9*12</f>
        <v>0</v>
      </c>
      <c r="BW96" s="43">
        <f t="shared" si="128"/>
        <v>0</v>
      </c>
      <c r="BX96" s="13">
        <f ca="1">'13年1-9支出明细'!AQ91/9*12</f>
        <v>0</v>
      </c>
      <c r="BY96" s="43">
        <f t="shared" si="129"/>
        <v>0</v>
      </c>
      <c r="BZ96" s="13">
        <f ca="1">'13年1-9支出明细'!AR91/9*12</f>
        <v>0</v>
      </c>
      <c r="CA96" s="13">
        <f ca="1">Sheet2!DK90+Sheet2!AH90</f>
        <v>0</v>
      </c>
      <c r="CB96" s="43">
        <f t="shared" si="130"/>
        <v>0</v>
      </c>
      <c r="CC96" s="13">
        <f ca="1">'13年1-9支出明细'!AT91/9*12</f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43">
        <f t="shared" si="131"/>
        <v>0</v>
      </c>
      <c r="CL96" s="13">
        <f ca="1">'13年1-9支出明细'!BB91/9*12</f>
        <v>2505.4666666666667</v>
      </c>
      <c r="CM96" s="43">
        <f t="shared" si="132"/>
        <v>1.1075563267630075E-3</v>
      </c>
      <c r="CN96" s="13">
        <f ca="1">'13年1-9支出明细'!BC91/9*12</f>
        <v>0</v>
      </c>
      <c r="CO96" s="43">
        <f t="shared" si="133"/>
        <v>0</v>
      </c>
      <c r="CP96" s="13">
        <f ca="1">'13年1-9支出明细'!BD91/9*12</f>
        <v>0</v>
      </c>
      <c r="CQ96" s="43">
        <f t="shared" si="134"/>
        <v>0</v>
      </c>
      <c r="CR96" s="13">
        <f ca="1">'13年1-9支出明细'!BE91/9*12</f>
        <v>0</v>
      </c>
      <c r="CS96" s="13">
        <v>0</v>
      </c>
      <c r="CT96" s="43">
        <f t="shared" si="135"/>
        <v>0</v>
      </c>
      <c r="CU96" s="13">
        <f ca="1">'13年1-9支出明细'!BG91/9*12</f>
        <v>0</v>
      </c>
      <c r="CV96" s="43">
        <f t="shared" si="136"/>
        <v>0</v>
      </c>
      <c r="CW96" s="13">
        <f ca="1">'13年1-9支出明细'!BH91/9*12</f>
        <v>0</v>
      </c>
      <c r="CX96" s="43">
        <f t="shared" si="137"/>
        <v>0</v>
      </c>
      <c r="CY96" s="13">
        <f ca="1">'13年1-9支出明细'!BI91/9*12</f>
        <v>3200</v>
      </c>
      <c r="CZ96" s="43">
        <f t="shared" si="138"/>
        <v>2.6695096944913004E-3</v>
      </c>
      <c r="DA96" s="13">
        <f ca="1">'13年1-9支出明细'!BJ91/9*12</f>
        <v>0</v>
      </c>
      <c r="DB96" s="43">
        <f t="shared" si="139"/>
        <v>0</v>
      </c>
      <c r="DC96" s="13">
        <f ca="1">'13年1-9支出明细'!BK91/9*12</f>
        <v>0</v>
      </c>
      <c r="DD96" s="43">
        <f t="shared" si="140"/>
        <v>0</v>
      </c>
      <c r="DE96" s="13">
        <f ca="1">'13年1-9支出明细'!BL91/9*12</f>
        <v>0</v>
      </c>
      <c r="DF96" s="43">
        <f t="shared" si="141"/>
        <v>0</v>
      </c>
      <c r="DG96" s="13">
        <f ca="1">'13年1-9支出明细'!BM91/9*12</f>
        <v>0</v>
      </c>
      <c r="DH96" s="43">
        <f t="shared" si="142"/>
        <v>0</v>
      </c>
      <c r="DI96" s="13">
        <f ca="1">'13年1-9支出明细'!BN91/9*12</f>
        <v>1468.3999999999999</v>
      </c>
      <c r="DJ96" s="13">
        <f ca="1">Sheet2!EX90+Sheet2!BF90</f>
        <v>0</v>
      </c>
      <c r="DK96" s="43">
        <f t="shared" si="143"/>
        <v>1.1233120293682908E-3</v>
      </c>
      <c r="DL96" s="13">
        <f ca="1">'13年1-9支出明细'!BP91/9*12</f>
        <v>0</v>
      </c>
      <c r="DM96" s="43">
        <f t="shared" si="144"/>
        <v>0</v>
      </c>
      <c r="DN96" s="13">
        <f ca="1">'13年1-9支出明细'!BQ91/9*12</f>
        <v>0</v>
      </c>
      <c r="DO96" s="43">
        <f t="shared" si="145"/>
        <v>0</v>
      </c>
      <c r="DP96" s="13">
        <f ca="1">'13年1-9支出明细'!BR91/9*12</f>
        <v>0</v>
      </c>
      <c r="DQ96" s="13">
        <f ca="1">Sheet2!FC6+Sheet2!BJ6</f>
        <v>0</v>
      </c>
      <c r="DR96" s="43"/>
      <c r="DS96" s="13">
        <f ca="1">'13年1-9支出明细'!BT91/9*12</f>
        <v>0</v>
      </c>
      <c r="DT96" s="43">
        <f t="shared" si="146"/>
        <v>0</v>
      </c>
      <c r="DU96" s="12">
        <f ca="1">'13年1-9支出明细'!BU91/9*12</f>
        <v>198063.97333333333</v>
      </c>
      <c r="DV96" s="43">
        <f t="shared" si="147"/>
        <v>6.8456280288724291E-3</v>
      </c>
      <c r="DW96" s="12">
        <f ca="1">'13年1-9支出明细'!BV91/9*12</f>
        <v>0</v>
      </c>
      <c r="DX96" s="43">
        <f t="shared" si="148"/>
        <v>0</v>
      </c>
      <c r="DY96" s="12">
        <f ca="1">'13年1-9支出明细'!BW91/9*12</f>
        <v>0</v>
      </c>
      <c r="DZ96" s="43">
        <f t="shared" si="149"/>
        <v>0</v>
      </c>
      <c r="EA96" s="12">
        <f ca="1">'13年1-9支出明细'!BX91/9*12</f>
        <v>0</v>
      </c>
      <c r="EB96" s="43">
        <f t="shared" si="150"/>
        <v>0</v>
      </c>
      <c r="EC96" s="27">
        <f t="shared" si="96"/>
        <v>0</v>
      </c>
      <c r="ED96" s="43">
        <f t="shared" si="151"/>
        <v>0</v>
      </c>
      <c r="EE96" s="13">
        <f ca="1">'13年1-9支出明细'!BZ91/9*12</f>
        <v>0</v>
      </c>
      <c r="EF96" s="43">
        <f t="shared" si="152"/>
        <v>0</v>
      </c>
      <c r="EG96" s="13">
        <f ca="1">'13年1-9支出明细'!CA91/9*12</f>
        <v>0</v>
      </c>
      <c r="EH96" s="43">
        <f t="shared" si="153"/>
        <v>0</v>
      </c>
      <c r="EI96" s="13">
        <f ca="1">'13年1-9支出明细'!CB91/9*12</f>
        <v>0</v>
      </c>
      <c r="EJ96" s="40"/>
      <c r="EK96" s="13">
        <f ca="1">'13年1-9支出明细'!CC91/9*12</f>
        <v>0</v>
      </c>
      <c r="EL96" s="43">
        <f t="shared" si="154"/>
        <v>0</v>
      </c>
      <c r="EM96" s="13">
        <f ca="1">'13年1-9支出明细'!CD91/9*12</f>
        <v>0</v>
      </c>
      <c r="EN96" s="45">
        <f t="shared" si="155"/>
        <v>0</v>
      </c>
    </row>
    <row r="97" spans="1:144">
      <c r="A97" s="18">
        <v>3</v>
      </c>
      <c r="B97" s="3" t="s">
        <v>570</v>
      </c>
      <c r="C97" s="3" t="s">
        <v>386</v>
      </c>
      <c r="D97" s="12">
        <f>SUM(D98:D110)</f>
        <v>267454741.75333336</v>
      </c>
      <c r="E97" s="12">
        <f t="shared" ref="E97:J97" si="161">SUM(E98:E110)</f>
        <v>5752462.6533333333</v>
      </c>
      <c r="F97" s="12">
        <f t="shared" si="161"/>
        <v>2804688</v>
      </c>
      <c r="G97" s="40">
        <f t="shared" si="156"/>
        <v>4.106416420605663E-2</v>
      </c>
      <c r="H97" s="12">
        <f t="shared" si="161"/>
        <v>1479018</v>
      </c>
      <c r="I97" s="40">
        <f t="shared" si="97"/>
        <v>3.9838870833070486E-2</v>
      </c>
      <c r="J97" s="12">
        <f t="shared" si="161"/>
        <v>1262109.6000000001</v>
      </c>
      <c r="K97" s="40">
        <f t="shared" si="98"/>
        <v>4.1064164206056644E-2</v>
      </c>
      <c r="L97" s="12">
        <f ca="1">SUM(L98:L110)</f>
        <v>43840</v>
      </c>
      <c r="M97" s="12">
        <f ca="1">SUM(M98:M110)</f>
        <v>121105.29000000001</v>
      </c>
      <c r="N97" s="43">
        <f t="shared" si="99"/>
        <v>6.5668261438770036E-3</v>
      </c>
      <c r="O97" s="12">
        <f ca="1">SUM(O98:O110)</f>
        <v>138093.33333333334</v>
      </c>
      <c r="P97" s="43">
        <f t="shared" si="100"/>
        <v>0.40164497328966614</v>
      </c>
      <c r="Q97" s="12">
        <f ca="1">SUM(Q98:Q110)</f>
        <v>0</v>
      </c>
      <c r="R97" s="43">
        <f t="shared" si="101"/>
        <v>0</v>
      </c>
      <c r="S97" s="12">
        <f ca="1">SUM(S98:S110)</f>
        <v>0</v>
      </c>
      <c r="T97" s="43">
        <f t="shared" si="102"/>
        <v>0</v>
      </c>
      <c r="U97" s="12">
        <f ca="1">SUM(U98:U110)</f>
        <v>0</v>
      </c>
      <c r="V97" s="43">
        <f t="shared" si="103"/>
        <v>0</v>
      </c>
      <c r="W97" s="12">
        <f ca="1">SUM(W98:W110)</f>
        <v>0</v>
      </c>
      <c r="X97" s="43">
        <f t="shared" si="104"/>
        <v>0</v>
      </c>
      <c r="Y97" s="12">
        <f ca="1">SUM(Y98:Y110)</f>
        <v>0</v>
      </c>
      <c r="Z97" s="43">
        <f t="shared" si="105"/>
        <v>0</v>
      </c>
      <c r="AA97" s="12">
        <f ca="1">SUM(AA98:AA110)</f>
        <v>0</v>
      </c>
      <c r="AB97" s="43">
        <f t="shared" si="106"/>
        <v>0</v>
      </c>
      <c r="AC97" s="12">
        <f ca="1">SUM(AC98:AC110)</f>
        <v>0</v>
      </c>
      <c r="AD97" s="43">
        <f t="shared" si="107"/>
        <v>0</v>
      </c>
      <c r="AE97" s="12">
        <f ca="1">SUM(AE98:AE110)</f>
        <v>24713.72</v>
      </c>
      <c r="AF97" s="43">
        <f t="shared" si="108"/>
        <v>4.9790853481389971E-3</v>
      </c>
      <c r="AG97" s="12">
        <f>SUM(AG98:AG110)</f>
        <v>282305.55333333334</v>
      </c>
      <c r="AH97" s="43">
        <f t="shared" si="109"/>
        <v>2.7042103293538787E-3</v>
      </c>
      <c r="AI97" s="12">
        <f ca="1">SUM(AI98:AI110)</f>
        <v>0</v>
      </c>
      <c r="AJ97" s="43">
        <f t="shared" si="110"/>
        <v>0</v>
      </c>
      <c r="AK97" s="12">
        <f ca="1">SUM(AK98:AK110)</f>
        <v>0</v>
      </c>
      <c r="AL97" s="43">
        <f t="shared" si="111"/>
        <v>0</v>
      </c>
      <c r="AM97" s="12">
        <f ca="1">SUM(AM98:AM110)</f>
        <v>0</v>
      </c>
      <c r="AN97" s="43">
        <f t="shared" si="112"/>
        <v>0</v>
      </c>
      <c r="AO97" s="12">
        <f ca="1">SUM(AO98:AO110)</f>
        <v>557.4799999999999</v>
      </c>
      <c r="AP97" s="43">
        <f t="shared" si="113"/>
        <v>8.2015611075542214E-4</v>
      </c>
      <c r="AQ97" s="12">
        <f ca="1">SUM(AQ98:AQ110)</f>
        <v>1100.8</v>
      </c>
      <c r="AR97" s="43">
        <f t="shared" si="114"/>
        <v>5.4454307977854909E-4</v>
      </c>
      <c r="AS97" s="12">
        <f ca="1">SUM(AS98:AS110)</f>
        <v>123218.97333333334</v>
      </c>
      <c r="AT97" s="12">
        <f ca="1">SUM(AT98:AT110)</f>
        <v>157428.29999999999</v>
      </c>
      <c r="AU97" s="43">
        <f t="shared" si="115"/>
        <v>1.3932578645857758E-3</v>
      </c>
      <c r="AV97" s="12">
        <f ca="1">SUM(AV98:AV110)</f>
        <v>88408.51999999999</v>
      </c>
      <c r="AW97" s="43">
        <f t="shared" si="116"/>
        <v>1.9504568747596731E-2</v>
      </c>
      <c r="AX97" s="12">
        <f ca="1">SUM(AX98:AX110)</f>
        <v>121501.90666666668</v>
      </c>
      <c r="AY97" s="43">
        <f t="shared" si="117"/>
        <v>0.10832222203506764</v>
      </c>
      <c r="AZ97" s="12">
        <f>SUM(AZ98:AZ110)</f>
        <v>260948844.82666665</v>
      </c>
      <c r="BA97" s="43">
        <f t="shared" si="118"/>
        <v>0.97572248472748846</v>
      </c>
      <c r="BB97" s="12">
        <f ca="1">SUM(BB98:BB110)</f>
        <v>229438528.88</v>
      </c>
      <c r="BC97" s="43">
        <f t="shared" si="119"/>
        <v>0.99311032227634155</v>
      </c>
      <c r="BD97" s="12">
        <f ca="1">SUM(BD98:BD110)</f>
        <v>31510315.946666665</v>
      </c>
      <c r="BE97" s="12">
        <f ca="1">SUM(BE98:BE110)</f>
        <v>0</v>
      </c>
      <c r="BF97" s="43">
        <f t="shared" si="120"/>
        <v>0.99956449328169672</v>
      </c>
      <c r="BG97" s="12">
        <f>SUM(BG98:BG110)</f>
        <v>55804.133333333331</v>
      </c>
      <c r="BH97" s="43">
        <f t="shared" si="121"/>
        <v>5.7501364231479118E-4</v>
      </c>
      <c r="BI97" s="12">
        <f ca="1">SUM(BI98:BI110)</f>
        <v>0</v>
      </c>
      <c r="BJ97" s="43">
        <f t="shared" si="122"/>
        <v>0</v>
      </c>
      <c r="BK97" s="12">
        <f ca="1">SUM(BK98:BK110)</f>
        <v>0</v>
      </c>
      <c r="BL97" s="43">
        <f t="shared" si="123"/>
        <v>0</v>
      </c>
      <c r="BM97" s="12">
        <f ca="1">SUM(BM98:BM110)</f>
        <v>0</v>
      </c>
      <c r="BN97" s="43">
        <f t="shared" si="124"/>
        <v>0</v>
      </c>
      <c r="BO97" s="12">
        <f ca="1">SUM(BO98:BO110)</f>
        <v>0</v>
      </c>
      <c r="BP97" s="43">
        <f t="shared" si="125"/>
        <v>0</v>
      </c>
      <c r="BQ97" s="12">
        <f ca="1">SUM(BQ98:BQ110)</f>
        <v>0</v>
      </c>
      <c r="BR97" s="43">
        <f t="shared" si="126"/>
        <v>0</v>
      </c>
      <c r="BS97" s="12">
        <f ca="1">SUM(BS98:BS110)</f>
        <v>0</v>
      </c>
      <c r="BT97" s="12">
        <f ca="1">SUM(BT98:BT110)</f>
        <v>0</v>
      </c>
      <c r="BU97" s="43">
        <f t="shared" si="127"/>
        <v>0</v>
      </c>
      <c r="BV97" s="12">
        <f ca="1">SUM(BV98:BV110)</f>
        <v>0</v>
      </c>
      <c r="BW97" s="43">
        <f t="shared" si="128"/>
        <v>0</v>
      </c>
      <c r="BX97" s="12">
        <f ca="1">SUM(BX98:BX110)</f>
        <v>0</v>
      </c>
      <c r="BY97" s="43">
        <f t="shared" si="129"/>
        <v>0</v>
      </c>
      <c r="BZ97" s="12">
        <f ca="1">SUM(BZ98:BZ110)</f>
        <v>0</v>
      </c>
      <c r="CA97" s="12">
        <f ca="1">SUM(CA98:CA110)</f>
        <v>0</v>
      </c>
      <c r="CB97" s="43">
        <f t="shared" si="130"/>
        <v>0</v>
      </c>
      <c r="CC97" s="12">
        <f t="shared" ref="CC97:CJ97" si="162">SUM(CC98:CC110)</f>
        <v>0</v>
      </c>
      <c r="CD97" s="12">
        <f t="shared" si="162"/>
        <v>0</v>
      </c>
      <c r="CE97" s="12">
        <f t="shared" si="162"/>
        <v>0</v>
      </c>
      <c r="CF97" s="12">
        <f t="shared" si="162"/>
        <v>0</v>
      </c>
      <c r="CG97" s="12">
        <f t="shared" si="162"/>
        <v>0</v>
      </c>
      <c r="CH97" s="12">
        <f t="shared" si="162"/>
        <v>0</v>
      </c>
      <c r="CI97" s="12">
        <f t="shared" si="162"/>
        <v>0</v>
      </c>
      <c r="CJ97" s="12">
        <f t="shared" si="162"/>
        <v>0</v>
      </c>
      <c r="CK97" s="43">
        <f t="shared" si="131"/>
        <v>0</v>
      </c>
      <c r="CL97" s="12">
        <f ca="1">SUM(CL98:CL110)</f>
        <v>13555.466666666669</v>
      </c>
      <c r="CM97" s="43">
        <f t="shared" si="132"/>
        <v>5.9922740416522768E-3</v>
      </c>
      <c r="CN97" s="12">
        <f ca="1">SUM(CN98:CN110)</f>
        <v>0</v>
      </c>
      <c r="CO97" s="43">
        <f t="shared" si="133"/>
        <v>0</v>
      </c>
      <c r="CP97" s="12">
        <f ca="1">SUM(CP98:CP110)</f>
        <v>0</v>
      </c>
      <c r="CQ97" s="43">
        <f t="shared" si="134"/>
        <v>0</v>
      </c>
      <c r="CR97" s="12">
        <f ca="1">SUM(CR98:CR110)</f>
        <v>0</v>
      </c>
      <c r="CS97" s="12">
        <f ca="1">SUM(CS98:CS110)</f>
        <v>0</v>
      </c>
      <c r="CT97" s="43">
        <f t="shared" si="135"/>
        <v>0</v>
      </c>
      <c r="CU97" s="12">
        <f ca="1">SUM(CU98:CU110)</f>
        <v>0</v>
      </c>
      <c r="CV97" s="43">
        <f t="shared" si="136"/>
        <v>0</v>
      </c>
      <c r="CW97" s="12">
        <f ca="1">SUM(CW98:CW110)</f>
        <v>2133.333333333333</v>
      </c>
      <c r="CX97" s="43">
        <f t="shared" si="137"/>
        <v>2.3186893608387851E-3</v>
      </c>
      <c r="CY97" s="12">
        <f ca="1">SUM(CY98:CY110)</f>
        <v>36468</v>
      </c>
      <c r="CZ97" s="43">
        <f t="shared" si="138"/>
        <v>3.0422399855846483E-2</v>
      </c>
      <c r="DA97" s="12">
        <f ca="1">SUM(DA98:DA110)</f>
        <v>0</v>
      </c>
      <c r="DB97" s="43">
        <f t="shared" si="139"/>
        <v>0</v>
      </c>
      <c r="DC97" s="12">
        <f ca="1">SUM(DC98:DC110)</f>
        <v>0</v>
      </c>
      <c r="DD97" s="43">
        <f t="shared" si="140"/>
        <v>0</v>
      </c>
      <c r="DE97" s="12">
        <f ca="1">SUM(DE98:DE110)</f>
        <v>0</v>
      </c>
      <c r="DF97" s="43">
        <f t="shared" si="141"/>
        <v>0</v>
      </c>
      <c r="DG97" s="12">
        <f ca="1">SUM(DG98:DG110)</f>
        <v>0</v>
      </c>
      <c r="DH97" s="43">
        <f t="shared" si="142"/>
        <v>0</v>
      </c>
      <c r="DI97" s="12">
        <f ca="1">SUM(DI98:DI110)</f>
        <v>980.66666666666674</v>
      </c>
      <c r="DJ97" s="12">
        <f ca="1">SUM(DJ98:DJ110)</f>
        <v>0</v>
      </c>
      <c r="DK97" s="43">
        <f t="shared" si="143"/>
        <v>7.502006697542704E-4</v>
      </c>
      <c r="DL97" s="12">
        <f ca="1">SUM(DL98:DL110)</f>
        <v>0</v>
      </c>
      <c r="DM97" s="43">
        <f t="shared" si="144"/>
        <v>0</v>
      </c>
      <c r="DN97" s="12">
        <f ca="1">SUM(DN98:DN110)</f>
        <v>2666.666666666667</v>
      </c>
      <c r="DO97" s="43">
        <f t="shared" si="145"/>
        <v>1.7991516999734627E-2</v>
      </c>
      <c r="DP97" s="12">
        <f ca="1">SUM(DP98:DP110)</f>
        <v>0</v>
      </c>
      <c r="DQ97" s="12">
        <f ca="1">SUM(DQ98:DQ110)</f>
        <v>0</v>
      </c>
      <c r="DR97" s="43"/>
      <c r="DS97" s="12">
        <f ca="1">SUM(DS98:DS110)</f>
        <v>0</v>
      </c>
      <c r="DT97" s="43">
        <f t="shared" si="146"/>
        <v>0</v>
      </c>
      <c r="DU97" s="12">
        <f ca="1">SUM(DU98:DU110)</f>
        <v>173362.5866666667</v>
      </c>
      <c r="DV97" s="43">
        <f t="shared" si="147"/>
        <v>5.9918811203785432E-3</v>
      </c>
      <c r="DW97" s="12">
        <f ca="1">SUM(DW98:DW110)</f>
        <v>0</v>
      </c>
      <c r="DX97" s="43">
        <f t="shared" si="148"/>
        <v>0</v>
      </c>
      <c r="DY97" s="12">
        <f ca="1">SUM(DY98:DY110)</f>
        <v>0</v>
      </c>
      <c r="DZ97" s="43">
        <f t="shared" si="149"/>
        <v>0</v>
      </c>
      <c r="EA97" s="12">
        <f ca="1">SUM(EA98:EA110)</f>
        <v>241864</v>
      </c>
      <c r="EB97" s="43">
        <f t="shared" si="150"/>
        <v>2.4270593783733599E-2</v>
      </c>
      <c r="EC97" s="12">
        <f>SUM(EC98:EC110)</f>
        <v>98</v>
      </c>
      <c r="ED97" s="43">
        <f t="shared" si="151"/>
        <v>5.9610913484937561E-5</v>
      </c>
      <c r="EE97" s="12">
        <f ca="1">SUM(EE98:EE110)</f>
        <v>0</v>
      </c>
      <c r="EF97" s="43">
        <f t="shared" si="152"/>
        <v>0</v>
      </c>
      <c r="EG97" s="12">
        <f ca="1">SUM(EG98:EG110)</f>
        <v>0</v>
      </c>
      <c r="EH97" s="43">
        <f t="shared" si="153"/>
        <v>0</v>
      </c>
      <c r="EI97" s="12">
        <f ca="1">SUM(EI98:EI110)</f>
        <v>0</v>
      </c>
      <c r="EJ97" s="39"/>
      <c r="EK97" s="12">
        <f ca="1">SUM(EK98:EK110)</f>
        <v>0</v>
      </c>
      <c r="EL97" s="43">
        <f t="shared" si="154"/>
        <v>0</v>
      </c>
      <c r="EM97" s="12">
        <f ca="1">SUM(EM98:EM110)</f>
        <v>98</v>
      </c>
      <c r="EN97" s="45">
        <f t="shared" si="155"/>
        <v>4.7359464975935914E-4</v>
      </c>
    </row>
    <row r="98" spans="1:144">
      <c r="A98" s="18">
        <v>301</v>
      </c>
      <c r="B98" s="3" t="s">
        <v>571</v>
      </c>
      <c r="C98" s="3" t="s">
        <v>387</v>
      </c>
      <c r="D98" s="12">
        <f t="shared" ref="D98:D110" si="163">E98+AG98+AZ98+BG98+DU98+DW98+DY98+EA98+EC98</f>
        <v>4549008.8833333328</v>
      </c>
      <c r="E98" s="12">
        <f t="shared" ref="E98:E110" si="164">F98+H98+J98+L98+O98+AE98+Q98+S98+U98+W98+AC98</f>
        <v>4414109</v>
      </c>
      <c r="F98" s="13">
        <v>2241780</v>
      </c>
      <c r="G98" s="40">
        <f t="shared" si="156"/>
        <v>3.2822482227561012E-2</v>
      </c>
      <c r="H98" s="13">
        <v>1036488</v>
      </c>
      <c r="I98" s="40">
        <f t="shared" si="97"/>
        <v>2.7918870190915566E-2</v>
      </c>
      <c r="J98" s="13">
        <v>1008801</v>
      </c>
      <c r="K98" s="40">
        <f t="shared" si="98"/>
        <v>3.2822482227561019E-2</v>
      </c>
      <c r="L98" s="13">
        <f ca="1">'13年1-9支出明细'!I93/9*12</f>
        <v>43840</v>
      </c>
      <c r="M98" s="13">
        <v>62400</v>
      </c>
      <c r="N98" s="43">
        <f t="shared" si="99"/>
        <v>6.5668261438770036E-3</v>
      </c>
      <c r="O98" s="13">
        <f ca="1">'13年1-9支出明细'!K93/9*12</f>
        <v>83200</v>
      </c>
      <c r="P98" s="43">
        <f t="shared" si="100"/>
        <v>6.8313858990241621E-3</v>
      </c>
      <c r="Q98" s="13">
        <f ca="1">'13年1-9支出明细'!L93/9*12</f>
        <v>0</v>
      </c>
      <c r="R98" s="43">
        <f t="shared" si="101"/>
        <v>0</v>
      </c>
      <c r="S98" s="13">
        <f ca="1">'13年1-9支出明细'!M93/9*12</f>
        <v>0</v>
      </c>
      <c r="T98" s="43">
        <f t="shared" si="102"/>
        <v>0</v>
      </c>
      <c r="U98" s="13">
        <f ca="1">'13年1-9支出明细'!N93/9*12</f>
        <v>0</v>
      </c>
      <c r="V98" s="43">
        <f t="shared" si="103"/>
        <v>0</v>
      </c>
      <c r="W98" s="13">
        <f ca="1">'13年1-9支出明细'!O93/9*12</f>
        <v>0</v>
      </c>
      <c r="X98" s="43">
        <f t="shared" si="104"/>
        <v>0</v>
      </c>
      <c r="Y98" s="13">
        <f ca="1">'13年1-9支出明细'!P93/9*12</f>
        <v>0</v>
      </c>
      <c r="Z98" s="43">
        <f t="shared" si="105"/>
        <v>0</v>
      </c>
      <c r="AA98" s="13">
        <f ca="1">'13年1-9支出明细'!Q93/9*12</f>
        <v>0</v>
      </c>
      <c r="AB98" s="43">
        <f t="shared" si="106"/>
        <v>0</v>
      </c>
      <c r="AC98" s="13">
        <f ca="1">'13年1-9支出明细'!R93/9*12</f>
        <v>0</v>
      </c>
      <c r="AD98" s="43">
        <f t="shared" si="107"/>
        <v>0</v>
      </c>
      <c r="AE98" s="13">
        <f ca="1">'13年1-9支出明细'!S93/9*12</f>
        <v>0</v>
      </c>
      <c r="AF98" s="43">
        <f t="shared" si="108"/>
        <v>0</v>
      </c>
      <c r="AG98" s="12">
        <f t="shared" si="157"/>
        <v>43310.43</v>
      </c>
      <c r="AH98" s="43">
        <f t="shared" si="109"/>
        <v>4.1487144263317987E-4</v>
      </c>
      <c r="AI98" s="13">
        <f ca="1">'13年1-9支出明细'!U93/9*12</f>
        <v>0</v>
      </c>
      <c r="AJ98" s="43">
        <f t="shared" si="110"/>
        <v>0</v>
      </c>
      <c r="AK98" s="13">
        <f ca="1">'13年1-9支出明细'!V93/9*12</f>
        <v>0</v>
      </c>
      <c r="AL98" s="43">
        <f t="shared" si="111"/>
        <v>0</v>
      </c>
      <c r="AM98" s="13">
        <f ca="1">'13年1-9支出明细'!W93/9*12</f>
        <v>0</v>
      </c>
      <c r="AN98" s="43">
        <f t="shared" si="112"/>
        <v>0</v>
      </c>
      <c r="AO98" s="13">
        <f ca="1">'13年1-9支出明细'!X93/9*12</f>
        <v>102.73333333333332</v>
      </c>
      <c r="AP98" s="43">
        <f t="shared" si="113"/>
        <v>1.5113972001077534E-4</v>
      </c>
      <c r="AQ98" s="13">
        <f ca="1">'13年1-9支出明细'!Y93/9*12</f>
        <v>0</v>
      </c>
      <c r="AR98" s="43">
        <f t="shared" si="114"/>
        <v>0</v>
      </c>
      <c r="AS98" s="13">
        <f ca="1">'13年1-9支出明细'!Z93/9*12</f>
        <v>126.66666666666666</v>
      </c>
      <c r="AT98" s="13">
        <f ca="1">Sheet2!EP92+Sheet2!V92</f>
        <v>43081.03</v>
      </c>
      <c r="AU98" s="43">
        <f t="shared" si="115"/>
        <v>1.4322415188185702E-6</v>
      </c>
      <c r="AV98" s="13">
        <f ca="1">'13年1-9支出明细'!AB93/9*12</f>
        <v>55794.706666666665</v>
      </c>
      <c r="AW98" s="43">
        <f t="shared" si="116"/>
        <v>1.2309353124924993E-2</v>
      </c>
      <c r="AX98" s="13">
        <f ca="1">'13年1-9支出明细'!AC93/9*12</f>
        <v>1646.6666666666667</v>
      </c>
      <c r="AY98" s="43">
        <f t="shared" si="117"/>
        <v>1.4680476807146787E-3</v>
      </c>
      <c r="AZ98" s="12">
        <f t="shared" si="159"/>
        <v>0</v>
      </c>
      <c r="BA98" s="43">
        <f t="shared" si="118"/>
        <v>0</v>
      </c>
      <c r="BB98" s="13">
        <f ca="1">'13年1-9支出明细'!AE93/9*12</f>
        <v>0</v>
      </c>
      <c r="BC98" s="43">
        <f t="shared" si="119"/>
        <v>0</v>
      </c>
      <c r="BD98" s="13">
        <f ca="1">'13年1-9支出明细'!AF93/9*12</f>
        <v>0</v>
      </c>
      <c r="BE98" s="13">
        <f ca="1">Sheet2!BP92+Sheet2!ET92</f>
        <v>0</v>
      </c>
      <c r="BF98" s="43">
        <f t="shared" si="120"/>
        <v>0</v>
      </c>
      <c r="BG98" s="12">
        <f t="shared" si="158"/>
        <v>49648.533333333333</v>
      </c>
      <c r="BH98" s="43">
        <f t="shared" si="121"/>
        <v>5.1158547373290127E-4</v>
      </c>
      <c r="BI98" s="13">
        <f ca="1">'13年1-9支出明细'!AI93/9*12</f>
        <v>0</v>
      </c>
      <c r="BJ98" s="43">
        <f t="shared" si="122"/>
        <v>0</v>
      </c>
      <c r="BK98" s="13">
        <f ca="1">'13年1-9支出明细'!AJ93/9*12</f>
        <v>0</v>
      </c>
      <c r="BL98" s="43">
        <f t="shared" si="123"/>
        <v>0</v>
      </c>
      <c r="BM98" s="13">
        <f ca="1">'13年1-9支出明细'!AK93/9*12</f>
        <v>0</v>
      </c>
      <c r="BN98" s="43">
        <f t="shared" si="124"/>
        <v>0</v>
      </c>
      <c r="BO98" s="13">
        <f ca="1">'13年1-9支出明细'!AL93/9*12</f>
        <v>0</v>
      </c>
      <c r="BP98" s="43">
        <f t="shared" si="125"/>
        <v>0</v>
      </c>
      <c r="BQ98" s="13">
        <f ca="1">'13年1-9支出明细'!AM93/9*12</f>
        <v>0</v>
      </c>
      <c r="BR98" s="43">
        <f t="shared" si="126"/>
        <v>0</v>
      </c>
      <c r="BS98" s="13">
        <f ca="1">'13年1-9支出明细'!AN93/9*12</f>
        <v>0</v>
      </c>
      <c r="BT98" s="14">
        <f t="shared" si="160"/>
        <v>0</v>
      </c>
      <c r="BU98" s="43">
        <f t="shared" si="127"/>
        <v>0</v>
      </c>
      <c r="BV98" s="13">
        <f ca="1">'13年1-9支出明细'!AP93/9*12</f>
        <v>0</v>
      </c>
      <c r="BW98" s="43">
        <f t="shared" si="128"/>
        <v>0</v>
      </c>
      <c r="BX98" s="13">
        <f ca="1">'13年1-9支出明细'!AQ93/9*12</f>
        <v>0</v>
      </c>
      <c r="BY98" s="43">
        <f t="shared" si="129"/>
        <v>0</v>
      </c>
      <c r="BZ98" s="13">
        <f ca="1">'13年1-9支出明细'!AR93/9*12</f>
        <v>0</v>
      </c>
      <c r="CA98" s="13">
        <f ca="1">Sheet2!DK92+Sheet2!AH92</f>
        <v>0</v>
      </c>
      <c r="CB98" s="43">
        <f t="shared" si="130"/>
        <v>0</v>
      </c>
      <c r="CC98" s="13">
        <f ca="1">'13年1-9支出明细'!AT93/9*12</f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43">
        <f t="shared" si="131"/>
        <v>0</v>
      </c>
      <c r="CL98" s="13">
        <f ca="1">'13年1-9支出明细'!BB93/9*12</f>
        <v>11752.800000000001</v>
      </c>
      <c r="CM98" s="43">
        <f t="shared" si="132"/>
        <v>5.1953946026742628E-3</v>
      </c>
      <c r="CN98" s="13">
        <f ca="1">'13年1-9支出明细'!BC93/9*12</f>
        <v>0</v>
      </c>
      <c r="CO98" s="43">
        <f t="shared" si="133"/>
        <v>0</v>
      </c>
      <c r="CP98" s="13">
        <f ca="1">'13年1-9支出明细'!BD93/9*12</f>
        <v>0</v>
      </c>
      <c r="CQ98" s="43">
        <f t="shared" si="134"/>
        <v>0</v>
      </c>
      <c r="CR98" s="13">
        <f ca="1">'13年1-9支出明细'!BE93/9*12</f>
        <v>0</v>
      </c>
      <c r="CS98" s="13">
        <f ca="1">Sheet2!DZ92+Sheet2!AV92</f>
        <v>0</v>
      </c>
      <c r="CT98" s="43">
        <f t="shared" si="135"/>
        <v>0</v>
      </c>
      <c r="CU98" s="13">
        <f ca="1">'13年1-9支出明细'!BG93/9*12</f>
        <v>0</v>
      </c>
      <c r="CV98" s="43">
        <f t="shared" si="136"/>
        <v>0</v>
      </c>
      <c r="CW98" s="13">
        <f ca="1">'13年1-9支出明细'!BH93/9*12</f>
        <v>0</v>
      </c>
      <c r="CX98" s="43">
        <f t="shared" si="137"/>
        <v>0</v>
      </c>
      <c r="CY98" s="13">
        <f ca="1">'13年1-9支出明细'!BI93/9*12</f>
        <v>34868</v>
      </c>
      <c r="CZ98" s="43">
        <f t="shared" si="138"/>
        <v>2.9087645008600831E-2</v>
      </c>
      <c r="DA98" s="13">
        <f ca="1">'13年1-9支出明细'!BJ93/9*12</f>
        <v>0</v>
      </c>
      <c r="DB98" s="43">
        <f t="shared" si="139"/>
        <v>0</v>
      </c>
      <c r="DC98" s="13">
        <f ca="1">'13年1-9支出明细'!BK93/9*12</f>
        <v>0</v>
      </c>
      <c r="DD98" s="43">
        <f t="shared" si="140"/>
        <v>0</v>
      </c>
      <c r="DE98" s="13">
        <f ca="1">'13年1-9支出明细'!BL93/9*12</f>
        <v>0</v>
      </c>
      <c r="DF98" s="43">
        <f t="shared" si="141"/>
        <v>0</v>
      </c>
      <c r="DG98" s="13">
        <f ca="1">'13年1-9支出明细'!BM93/9*12</f>
        <v>0</v>
      </c>
      <c r="DH98" s="43">
        <f t="shared" si="142"/>
        <v>0</v>
      </c>
      <c r="DI98" s="13">
        <f ca="1">'13年1-9支出明细'!BN93/9*12</f>
        <v>361.06666666666666</v>
      </c>
      <c r="DJ98" s="13">
        <f ca="1">Sheet2!EX92+Sheet2!BF92</f>
        <v>0</v>
      </c>
      <c r="DK98" s="43">
        <f t="shared" si="143"/>
        <v>2.7621256474433232E-4</v>
      </c>
      <c r="DL98" s="13">
        <f ca="1">'13年1-9支出明细'!BP93/9*12</f>
        <v>0</v>
      </c>
      <c r="DM98" s="43">
        <f t="shared" si="144"/>
        <v>0</v>
      </c>
      <c r="DN98" s="13">
        <f ca="1">'13年1-9支出明细'!BQ93/9*12</f>
        <v>2666.666666666667</v>
      </c>
      <c r="DO98" s="43">
        <f t="shared" si="145"/>
        <v>1.7991516999734627E-2</v>
      </c>
      <c r="DP98" s="13">
        <f ca="1">'13年1-9支出明细'!BR93/9*12</f>
        <v>0</v>
      </c>
      <c r="DQ98" s="13">
        <f ca="1">Sheet2!FC8+Sheet2!BJ8</f>
        <v>0</v>
      </c>
      <c r="DR98" s="43"/>
      <c r="DS98" s="13">
        <f ca="1">'13年1-9支出明细'!BT93/9*12</f>
        <v>0</v>
      </c>
      <c r="DT98" s="43">
        <f t="shared" si="146"/>
        <v>0</v>
      </c>
      <c r="DU98" s="12">
        <f ca="1">'13年1-9支出明细'!BU93/9*12</f>
        <v>41940.92</v>
      </c>
      <c r="DV98" s="43">
        <f t="shared" si="147"/>
        <v>1.4495919307116944E-3</v>
      </c>
      <c r="DW98" s="12">
        <f ca="1">'13年1-9支出明细'!BV93/9*12</f>
        <v>0</v>
      </c>
      <c r="DX98" s="43">
        <f t="shared" si="148"/>
        <v>0</v>
      </c>
      <c r="DY98" s="12">
        <f ca="1">'13年1-9支出明细'!BW93/9*12</f>
        <v>0</v>
      </c>
      <c r="DZ98" s="43">
        <f t="shared" si="149"/>
        <v>0</v>
      </c>
      <c r="EA98" s="12">
        <f ca="1">'13年1-9支出明细'!BX93/9*12</f>
        <v>0</v>
      </c>
      <c r="EB98" s="43">
        <f t="shared" si="150"/>
        <v>0</v>
      </c>
      <c r="EC98" s="27">
        <f t="shared" ref="EC98:EC110" si="165">EE98+EG98+EI98+EK98+EM98</f>
        <v>0</v>
      </c>
      <c r="ED98" s="43">
        <f t="shared" si="151"/>
        <v>0</v>
      </c>
      <c r="EE98" s="13">
        <f ca="1">'13年1-9支出明细'!BZ93/9*12</f>
        <v>0</v>
      </c>
      <c r="EF98" s="43">
        <f t="shared" si="152"/>
        <v>0</v>
      </c>
      <c r="EG98" s="13">
        <f ca="1">'13年1-9支出明细'!CA93/9*12</f>
        <v>0</v>
      </c>
      <c r="EH98" s="43">
        <f t="shared" si="153"/>
        <v>0</v>
      </c>
      <c r="EI98" s="13">
        <f ca="1">'13年1-9支出明细'!CB93/9*12</f>
        <v>0</v>
      </c>
      <c r="EJ98" s="40"/>
      <c r="EK98" s="13">
        <f ca="1">'13年1-9支出明细'!CC93/9*12</f>
        <v>0</v>
      </c>
      <c r="EL98" s="43">
        <f t="shared" si="154"/>
        <v>0</v>
      </c>
      <c r="EM98" s="13">
        <f ca="1">'13年1-9支出明细'!CD93/9*12</f>
        <v>0</v>
      </c>
      <c r="EN98" s="45">
        <f t="shared" si="155"/>
        <v>0</v>
      </c>
    </row>
    <row r="99" spans="1:144">
      <c r="A99" s="18">
        <v>302</v>
      </c>
      <c r="B99" s="3" t="s">
        <v>572</v>
      </c>
      <c r="C99" s="3" t="s">
        <v>388</v>
      </c>
      <c r="D99" s="12">
        <f t="shared" si="163"/>
        <v>1204888.7100000002</v>
      </c>
      <c r="E99" s="12">
        <f t="shared" si="164"/>
        <v>1180381.2666666668</v>
      </c>
      <c r="F99" s="13">
        <v>562908</v>
      </c>
      <c r="G99" s="40">
        <f t="shared" si="156"/>
        <v>8.2416819784956203E-3</v>
      </c>
      <c r="H99" s="13">
        <v>316338</v>
      </c>
      <c r="I99" s="40">
        <f t="shared" si="97"/>
        <v>8.5208893479266981E-3</v>
      </c>
      <c r="J99" s="13">
        <v>253308.6</v>
      </c>
      <c r="K99" s="40">
        <f t="shared" si="98"/>
        <v>8.241681978495622E-3</v>
      </c>
      <c r="L99" s="13">
        <f ca="1">'13年1-9支出明细'!I94/9*12</f>
        <v>0</v>
      </c>
      <c r="M99" s="13">
        <v>35870</v>
      </c>
      <c r="N99" s="43">
        <f t="shared" si="99"/>
        <v>0</v>
      </c>
      <c r="O99" s="13">
        <f ca="1">'13年1-9支出明细'!K94/9*12</f>
        <v>47826.666666666672</v>
      </c>
      <c r="P99" s="43">
        <f t="shared" si="100"/>
        <v>1.8094182610951556E-3</v>
      </c>
      <c r="Q99" s="13">
        <f ca="1">'13年1-9支出明细'!L94/9*12</f>
        <v>0</v>
      </c>
      <c r="R99" s="43">
        <f t="shared" si="101"/>
        <v>0</v>
      </c>
      <c r="S99" s="13">
        <f ca="1">'13年1-9支出明细'!M94/9*12</f>
        <v>0</v>
      </c>
      <c r="T99" s="43">
        <f t="shared" si="102"/>
        <v>0</v>
      </c>
      <c r="U99" s="13">
        <f ca="1">'13年1-9支出明细'!N94/9*12</f>
        <v>0</v>
      </c>
      <c r="V99" s="43">
        <f t="shared" si="103"/>
        <v>0</v>
      </c>
      <c r="W99" s="13">
        <f ca="1">'13年1-9支出明细'!O94/9*12</f>
        <v>0</v>
      </c>
      <c r="X99" s="43">
        <f t="shared" si="104"/>
        <v>0</v>
      </c>
      <c r="Y99" s="13">
        <f ca="1">'13年1-9支出明细'!P94/9*12</f>
        <v>0</v>
      </c>
      <c r="Z99" s="43">
        <f t="shared" si="105"/>
        <v>0</v>
      </c>
      <c r="AA99" s="13">
        <f ca="1">'13年1-9支出明细'!Q94/9*12</f>
        <v>0</v>
      </c>
      <c r="AB99" s="43">
        <f t="shared" si="106"/>
        <v>0</v>
      </c>
      <c r="AC99" s="13">
        <f ca="1">'13年1-9支出明细'!R94/9*12</f>
        <v>0</v>
      </c>
      <c r="AD99" s="43">
        <f t="shared" si="107"/>
        <v>0</v>
      </c>
      <c r="AE99" s="13">
        <f ca="1">'13年1-9支出明细'!S94/9*12</f>
        <v>0</v>
      </c>
      <c r="AF99" s="43">
        <f t="shared" si="108"/>
        <v>0</v>
      </c>
      <c r="AG99" s="12">
        <f t="shared" si="157"/>
        <v>3989.51</v>
      </c>
      <c r="AH99" s="43">
        <f t="shared" si="109"/>
        <v>3.8215593082301361E-5</v>
      </c>
      <c r="AI99" s="13">
        <f ca="1">'13年1-9支出明细'!U94/9*12</f>
        <v>0</v>
      </c>
      <c r="AJ99" s="43">
        <f t="shared" si="110"/>
        <v>0</v>
      </c>
      <c r="AK99" s="13">
        <f ca="1">'13年1-9支出明细'!V94/9*12</f>
        <v>0</v>
      </c>
      <c r="AL99" s="43">
        <f t="shared" si="111"/>
        <v>0</v>
      </c>
      <c r="AM99" s="13">
        <f ca="1">'13年1-9支出明细'!W94/9*12</f>
        <v>0</v>
      </c>
      <c r="AN99" s="43">
        <f t="shared" si="112"/>
        <v>0</v>
      </c>
      <c r="AO99" s="13">
        <f ca="1">'13年1-9支出明细'!X94/9*12</f>
        <v>0</v>
      </c>
      <c r="AP99" s="43">
        <f t="shared" si="113"/>
        <v>0</v>
      </c>
      <c r="AQ99" s="13">
        <f ca="1">'13年1-9支出明细'!Y94/9*12</f>
        <v>0</v>
      </c>
      <c r="AR99" s="43">
        <f t="shared" si="114"/>
        <v>0</v>
      </c>
      <c r="AS99" s="13">
        <f ca="1">'13年1-9支出明细'!Z94/9*12</f>
        <v>22</v>
      </c>
      <c r="AT99" s="13">
        <f ca="1">Sheet2!EP93+Sheet2!V93</f>
        <v>3967.51</v>
      </c>
      <c r="AU99" s="43">
        <f t="shared" si="115"/>
        <v>2.4875773747901482E-7</v>
      </c>
      <c r="AV99" s="13">
        <f ca="1">'13年1-9支出明细'!AB94/9*12</f>
        <v>4936.0400000000009</v>
      </c>
      <c r="AW99" s="43">
        <f t="shared" si="116"/>
        <v>1.0889825044111969E-3</v>
      </c>
      <c r="AX99" s="13">
        <f ca="1">'13年1-9支出明细'!AC94/9*12</f>
        <v>360</v>
      </c>
      <c r="AY99" s="43">
        <f t="shared" si="117"/>
        <v>3.2094969537891759E-4</v>
      </c>
      <c r="AZ99" s="12">
        <f t="shared" si="159"/>
        <v>0</v>
      </c>
      <c r="BA99" s="43">
        <f t="shared" si="118"/>
        <v>0</v>
      </c>
      <c r="BB99" s="13">
        <f ca="1">'13年1-9支出明细'!AE94/9*12</f>
        <v>0</v>
      </c>
      <c r="BC99" s="43">
        <f t="shared" si="119"/>
        <v>0</v>
      </c>
      <c r="BD99" s="13">
        <f ca="1">'13年1-9支出明细'!AF94/9*12</f>
        <v>0</v>
      </c>
      <c r="BE99" s="13">
        <f ca="1">Sheet2!BP93+Sheet2!ET93</f>
        <v>0</v>
      </c>
      <c r="BF99" s="43">
        <f t="shared" si="120"/>
        <v>0</v>
      </c>
      <c r="BG99" s="12">
        <f t="shared" si="158"/>
        <v>3460.9333333333329</v>
      </c>
      <c r="BH99" s="43">
        <f t="shared" si="121"/>
        <v>3.566194407000923E-5</v>
      </c>
      <c r="BI99" s="13">
        <f ca="1">'13年1-9支出明细'!AI94/9*12</f>
        <v>0</v>
      </c>
      <c r="BJ99" s="43">
        <f t="shared" si="122"/>
        <v>0</v>
      </c>
      <c r="BK99" s="13">
        <f ca="1">'13年1-9支出明细'!AJ94/9*12</f>
        <v>0</v>
      </c>
      <c r="BL99" s="43">
        <f t="shared" si="123"/>
        <v>0</v>
      </c>
      <c r="BM99" s="13">
        <f ca="1">'13年1-9支出明细'!AK94/9*12</f>
        <v>0</v>
      </c>
      <c r="BN99" s="43">
        <f t="shared" si="124"/>
        <v>0</v>
      </c>
      <c r="BO99" s="13">
        <f ca="1">'13年1-9支出明细'!AL94/9*12</f>
        <v>0</v>
      </c>
      <c r="BP99" s="43">
        <f t="shared" si="125"/>
        <v>0</v>
      </c>
      <c r="BQ99" s="13">
        <f ca="1">'13年1-9支出明细'!AM94/9*12</f>
        <v>0</v>
      </c>
      <c r="BR99" s="43">
        <f t="shared" si="126"/>
        <v>0</v>
      </c>
      <c r="BS99" s="13">
        <f ca="1">'13年1-9支出明细'!AN94/9*12</f>
        <v>0</v>
      </c>
      <c r="BT99" s="14">
        <f t="shared" si="160"/>
        <v>0</v>
      </c>
      <c r="BU99" s="43">
        <f t="shared" si="127"/>
        <v>0</v>
      </c>
      <c r="BV99" s="13">
        <f ca="1">'13年1-9支出明细'!AP94/9*12</f>
        <v>0</v>
      </c>
      <c r="BW99" s="43">
        <f t="shared" si="128"/>
        <v>0</v>
      </c>
      <c r="BX99" s="13">
        <f ca="1">'13年1-9支出明细'!AQ94/9*12</f>
        <v>0</v>
      </c>
      <c r="BY99" s="43">
        <f t="shared" si="129"/>
        <v>0</v>
      </c>
      <c r="BZ99" s="13">
        <f ca="1">'13年1-9支出明细'!AR94/9*12</f>
        <v>0</v>
      </c>
      <c r="CA99" s="13">
        <f ca="1">Sheet2!DK93+Sheet2!AH93</f>
        <v>0</v>
      </c>
      <c r="CB99" s="43">
        <f t="shared" si="130"/>
        <v>0</v>
      </c>
      <c r="CC99" s="13">
        <f ca="1">'13年1-9支出明细'!AT94/9*12</f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43">
        <f t="shared" si="131"/>
        <v>0</v>
      </c>
      <c r="CL99" s="13">
        <f ca="1">'13年1-9支出明细'!BB94/9*12</f>
        <v>1241.3333333333333</v>
      </c>
      <c r="CM99" s="43">
        <f t="shared" si="132"/>
        <v>5.4873872610098446E-4</v>
      </c>
      <c r="CN99" s="13">
        <f ca="1">'13年1-9支出明细'!BC94/9*12</f>
        <v>0</v>
      </c>
      <c r="CO99" s="43">
        <f t="shared" si="133"/>
        <v>0</v>
      </c>
      <c r="CP99" s="13">
        <f ca="1">'13年1-9支出明细'!BD94/9*12</f>
        <v>0</v>
      </c>
      <c r="CQ99" s="43">
        <f t="shared" si="134"/>
        <v>0</v>
      </c>
      <c r="CR99" s="13">
        <f ca="1">'13年1-9支出明细'!BE94/9*12</f>
        <v>0</v>
      </c>
      <c r="CS99" s="13">
        <f ca="1">Sheet2!DZ93+Sheet2!AV93</f>
        <v>0</v>
      </c>
      <c r="CT99" s="43">
        <f t="shared" si="135"/>
        <v>0</v>
      </c>
      <c r="CU99" s="13">
        <f ca="1">'13年1-9支出明细'!BG94/9*12</f>
        <v>0</v>
      </c>
      <c r="CV99" s="43">
        <f t="shared" si="136"/>
        <v>0</v>
      </c>
      <c r="CW99" s="13">
        <f ca="1">'13年1-9支出明细'!BH94/9*12</f>
        <v>0</v>
      </c>
      <c r="CX99" s="43">
        <f t="shared" si="137"/>
        <v>0</v>
      </c>
      <c r="CY99" s="13">
        <f ca="1">'13年1-9支出明细'!BI94/9*12</f>
        <v>1600</v>
      </c>
      <c r="CZ99" s="43">
        <f t="shared" si="138"/>
        <v>1.3347548472456502E-3</v>
      </c>
      <c r="DA99" s="13">
        <f ca="1">'13年1-9支出明细'!BJ94/9*12</f>
        <v>0</v>
      </c>
      <c r="DB99" s="43">
        <f t="shared" si="139"/>
        <v>0</v>
      </c>
      <c r="DC99" s="13">
        <f ca="1">'13年1-9支出明细'!BK94/9*12</f>
        <v>0</v>
      </c>
      <c r="DD99" s="43">
        <f t="shared" si="140"/>
        <v>0</v>
      </c>
      <c r="DE99" s="13">
        <f ca="1">'13年1-9支出明细'!BL94/9*12</f>
        <v>0</v>
      </c>
      <c r="DF99" s="43">
        <f t="shared" si="141"/>
        <v>0</v>
      </c>
      <c r="DG99" s="13">
        <f ca="1">'13年1-9支出明细'!BM94/9*12</f>
        <v>0</v>
      </c>
      <c r="DH99" s="43">
        <f t="shared" si="142"/>
        <v>0</v>
      </c>
      <c r="DI99" s="13">
        <f ca="1">'13年1-9支出明细'!BN94/9*12</f>
        <v>619.6</v>
      </c>
      <c r="DJ99" s="13">
        <f ca="1">Sheet2!EX93+Sheet2!BF93</f>
        <v>0</v>
      </c>
      <c r="DK99" s="43">
        <f t="shared" si="143"/>
        <v>4.7398810500993808E-4</v>
      </c>
      <c r="DL99" s="13">
        <f ca="1">'13年1-9支出明细'!BP94/9*12</f>
        <v>0</v>
      </c>
      <c r="DM99" s="43">
        <f t="shared" si="144"/>
        <v>0</v>
      </c>
      <c r="DN99" s="13">
        <f ca="1">'13年1-9支出明细'!BQ94/9*12</f>
        <v>0</v>
      </c>
      <c r="DO99" s="43">
        <f t="shared" si="145"/>
        <v>0</v>
      </c>
      <c r="DP99" s="13">
        <f ca="1">'13年1-9支出明细'!BR94/9*12</f>
        <v>0</v>
      </c>
      <c r="DQ99" s="13">
        <f ca="1">Sheet2!FC9+Sheet2!BJ9</f>
        <v>0</v>
      </c>
      <c r="DR99" s="43"/>
      <c r="DS99" s="13">
        <f ca="1">'13年1-9支出明细'!BT94/9*12</f>
        <v>0</v>
      </c>
      <c r="DT99" s="43">
        <f t="shared" si="146"/>
        <v>0</v>
      </c>
      <c r="DU99" s="12">
        <f ca="1">'13年1-9支出明细'!BU94/9*12</f>
        <v>16959</v>
      </c>
      <c r="DV99" s="43">
        <f t="shared" si="147"/>
        <v>5.8614902946667899E-4</v>
      </c>
      <c r="DW99" s="12">
        <f ca="1">'13年1-9支出明细'!BV94/9*12</f>
        <v>0</v>
      </c>
      <c r="DX99" s="43">
        <f t="shared" si="148"/>
        <v>0</v>
      </c>
      <c r="DY99" s="12">
        <f ca="1">'13年1-9支出明细'!BW94/9*12</f>
        <v>0</v>
      </c>
      <c r="DZ99" s="43">
        <f t="shared" si="149"/>
        <v>0</v>
      </c>
      <c r="EA99" s="12">
        <f ca="1">'13年1-9支出明细'!BX94/9*12</f>
        <v>0</v>
      </c>
      <c r="EB99" s="43">
        <f t="shared" si="150"/>
        <v>0</v>
      </c>
      <c r="EC99" s="27">
        <f t="shared" si="165"/>
        <v>98</v>
      </c>
      <c r="ED99" s="43">
        <f t="shared" si="151"/>
        <v>5.9610913484937561E-5</v>
      </c>
      <c r="EE99" s="13">
        <f ca="1">'13年1-9支出明细'!BZ94/9*12</f>
        <v>0</v>
      </c>
      <c r="EF99" s="43">
        <f t="shared" si="152"/>
        <v>0</v>
      </c>
      <c r="EG99" s="13">
        <f ca="1">'13年1-9支出明细'!CA94/9*12</f>
        <v>0</v>
      </c>
      <c r="EH99" s="43">
        <f t="shared" si="153"/>
        <v>0</v>
      </c>
      <c r="EI99" s="13">
        <f ca="1">'13年1-9支出明细'!CB94/9*12</f>
        <v>0</v>
      </c>
      <c r="EJ99" s="40"/>
      <c r="EK99" s="13">
        <f ca="1">'13年1-9支出明细'!CC94/9*12</f>
        <v>0</v>
      </c>
      <c r="EL99" s="43">
        <f t="shared" si="154"/>
        <v>0</v>
      </c>
      <c r="EM99" s="13">
        <f ca="1">'13年1-9支出明细'!CD94/9*12</f>
        <v>98</v>
      </c>
      <c r="EN99" s="45">
        <f t="shared" si="155"/>
        <v>4.7359464975935914E-4</v>
      </c>
    </row>
    <row r="100" spans="1:144">
      <c r="A100" s="18">
        <v>303</v>
      </c>
      <c r="B100" s="3" t="s">
        <v>573</v>
      </c>
      <c r="C100" s="3" t="s">
        <v>389</v>
      </c>
      <c r="D100" s="12">
        <f t="shared" si="163"/>
        <v>297511.35666666669</v>
      </c>
      <c r="E100" s="12">
        <f t="shared" si="164"/>
        <v>31780.386666666669</v>
      </c>
      <c r="F100" s="13">
        <v>0</v>
      </c>
      <c r="G100" s="40">
        <f t="shared" si="156"/>
        <v>0</v>
      </c>
      <c r="H100" s="13">
        <v>0</v>
      </c>
      <c r="I100" s="40">
        <f t="shared" si="97"/>
        <v>0</v>
      </c>
      <c r="J100" s="13">
        <v>0</v>
      </c>
      <c r="K100" s="40">
        <f t="shared" si="98"/>
        <v>0</v>
      </c>
      <c r="L100" s="13">
        <f ca="1">'13年1-9支出明细'!I95/9*12</f>
        <v>0</v>
      </c>
      <c r="M100" s="13">
        <v>22835.29</v>
      </c>
      <c r="N100" s="43">
        <f t="shared" si="99"/>
        <v>0</v>
      </c>
      <c r="O100" s="13">
        <f ca="1">'13年1-9支出明细'!K95/9*12</f>
        <v>7066.666666666667</v>
      </c>
      <c r="P100" s="43">
        <f t="shared" si="100"/>
        <v>4.467819120289214E-4</v>
      </c>
      <c r="Q100" s="13">
        <f ca="1">'13年1-9支出明细'!L95/9*12</f>
        <v>0</v>
      </c>
      <c r="R100" s="43">
        <f t="shared" si="101"/>
        <v>0</v>
      </c>
      <c r="S100" s="13">
        <f ca="1">'13年1-9支出明细'!M95/9*12</f>
        <v>0</v>
      </c>
      <c r="T100" s="43">
        <f t="shared" si="102"/>
        <v>0</v>
      </c>
      <c r="U100" s="13">
        <f ca="1">'13年1-9支出明细'!N95/9*12</f>
        <v>0</v>
      </c>
      <c r="V100" s="43">
        <f t="shared" si="103"/>
        <v>0</v>
      </c>
      <c r="W100" s="13">
        <f ca="1">'13年1-9支出明细'!O95/9*12</f>
        <v>0</v>
      </c>
      <c r="X100" s="43">
        <f t="shared" si="104"/>
        <v>0</v>
      </c>
      <c r="Y100" s="13">
        <f ca="1">'13年1-9支出明细'!P95/9*12</f>
        <v>0</v>
      </c>
      <c r="Z100" s="43">
        <f t="shared" si="105"/>
        <v>0</v>
      </c>
      <c r="AA100" s="13">
        <f ca="1">'13年1-9支出明细'!Q95/9*12</f>
        <v>0</v>
      </c>
      <c r="AB100" s="43">
        <f t="shared" si="106"/>
        <v>0</v>
      </c>
      <c r="AC100" s="13">
        <f ca="1">'13年1-9支出明细'!R95/9*12</f>
        <v>0</v>
      </c>
      <c r="AD100" s="43">
        <f t="shared" si="107"/>
        <v>0</v>
      </c>
      <c r="AE100" s="13">
        <f ca="1">'13年1-9支出明细'!S95/9*12</f>
        <v>24713.72</v>
      </c>
      <c r="AF100" s="43">
        <f t="shared" si="108"/>
        <v>4.9790853481389971E-3</v>
      </c>
      <c r="AG100" s="12">
        <f t="shared" si="157"/>
        <v>9259.0099999999984</v>
      </c>
      <c r="AH100" s="43">
        <f t="shared" si="109"/>
        <v>8.8692235012560204E-5</v>
      </c>
      <c r="AI100" s="13">
        <f ca="1">'13年1-9支出明细'!U95/9*12</f>
        <v>0</v>
      </c>
      <c r="AJ100" s="43">
        <f t="shared" si="110"/>
        <v>0</v>
      </c>
      <c r="AK100" s="13">
        <f ca="1">'13年1-9支出明细'!V95/9*12</f>
        <v>0</v>
      </c>
      <c r="AL100" s="43">
        <f t="shared" si="111"/>
        <v>0</v>
      </c>
      <c r="AM100" s="13">
        <f ca="1">'13年1-9支出明细'!W95/9*12</f>
        <v>0</v>
      </c>
      <c r="AN100" s="43">
        <f t="shared" si="112"/>
        <v>0</v>
      </c>
      <c r="AO100" s="13">
        <f ca="1">'13年1-9支出明细'!X95/9*12</f>
        <v>168</v>
      </c>
      <c r="AP100" s="43">
        <f t="shared" si="113"/>
        <v>2.4715904894688766E-4</v>
      </c>
      <c r="AQ100" s="13">
        <f ca="1">'13年1-9支出明细'!Y95/9*12</f>
        <v>546.18666666666661</v>
      </c>
      <c r="AR100" s="43">
        <f t="shared" si="114"/>
        <v>2.7018729069826171E-4</v>
      </c>
      <c r="AS100" s="13">
        <f ca="1">'13年1-9支出明细'!Z95/9*12</f>
        <v>316.93333333333334</v>
      </c>
      <c r="AT100" s="13">
        <f ca="1">Sheet2!EP94+Sheet2!V94</f>
        <v>8227.89</v>
      </c>
      <c r="AU100" s="43">
        <f t="shared" si="115"/>
        <v>3.5836190423492017E-6</v>
      </c>
      <c r="AV100" s="13">
        <f ca="1">'13年1-9支出明细'!AB95/9*12</f>
        <v>10970.519999999999</v>
      </c>
      <c r="AW100" s="43">
        <f t="shared" si="116"/>
        <v>2.4203013639057056E-3</v>
      </c>
      <c r="AX100" s="13">
        <f ca="1">'13年1-9支出明细'!AC95/9*12</f>
        <v>0</v>
      </c>
      <c r="AY100" s="43">
        <f t="shared" si="117"/>
        <v>0</v>
      </c>
      <c r="AZ100" s="12">
        <f t="shared" si="159"/>
        <v>8693.3333333333339</v>
      </c>
      <c r="BA100" s="43">
        <f t="shared" si="118"/>
        <v>3.2505531136566608E-5</v>
      </c>
      <c r="BB100" s="13">
        <f ca="1">'13年1-9支出明细'!AE95/9*12</f>
        <v>8693.3333333333339</v>
      </c>
      <c r="BC100" s="43">
        <f t="shared" si="119"/>
        <v>3.7628549618350092E-5</v>
      </c>
      <c r="BD100" s="13">
        <f ca="1">'13年1-9支出明细'!AF95/9*12</f>
        <v>0</v>
      </c>
      <c r="BE100" s="13">
        <f ca="1">Sheet2!BP94+Sheet2!ET94</f>
        <v>0</v>
      </c>
      <c r="BF100" s="43">
        <f t="shared" si="120"/>
        <v>0</v>
      </c>
      <c r="BG100" s="12">
        <f t="shared" si="158"/>
        <v>2694.6666666666665</v>
      </c>
      <c r="BH100" s="43">
        <f t="shared" si="121"/>
        <v>2.7766224511880673E-5</v>
      </c>
      <c r="BI100" s="13">
        <f ca="1">'13年1-9支出明细'!AI95/9*12</f>
        <v>0</v>
      </c>
      <c r="BJ100" s="43">
        <f t="shared" si="122"/>
        <v>0</v>
      </c>
      <c r="BK100" s="13">
        <f ca="1">'13年1-9支出明细'!AJ95/9*12</f>
        <v>0</v>
      </c>
      <c r="BL100" s="43">
        <f t="shared" si="123"/>
        <v>0</v>
      </c>
      <c r="BM100" s="13">
        <f ca="1">'13年1-9支出明细'!AK95/9*12</f>
        <v>0</v>
      </c>
      <c r="BN100" s="43">
        <f t="shared" si="124"/>
        <v>0</v>
      </c>
      <c r="BO100" s="13">
        <f ca="1">'13年1-9支出明细'!AL95/9*12</f>
        <v>0</v>
      </c>
      <c r="BP100" s="43">
        <f t="shared" si="125"/>
        <v>0</v>
      </c>
      <c r="BQ100" s="13">
        <f ca="1">'13年1-9支出明细'!AM95/9*12</f>
        <v>0</v>
      </c>
      <c r="BR100" s="43">
        <f t="shared" si="126"/>
        <v>0</v>
      </c>
      <c r="BS100" s="13">
        <f ca="1">'13年1-9支出明细'!AN95/9*12</f>
        <v>0</v>
      </c>
      <c r="BT100" s="14">
        <f t="shared" si="160"/>
        <v>0</v>
      </c>
      <c r="BU100" s="43">
        <f t="shared" si="127"/>
        <v>0</v>
      </c>
      <c r="BV100" s="13">
        <f ca="1">'13年1-9支出明细'!AP95/9*12</f>
        <v>0</v>
      </c>
      <c r="BW100" s="43">
        <f t="shared" si="128"/>
        <v>0</v>
      </c>
      <c r="BX100" s="13">
        <f ca="1">'13年1-9支出明细'!AQ95/9*12</f>
        <v>0</v>
      </c>
      <c r="BY100" s="43">
        <f t="shared" si="129"/>
        <v>0</v>
      </c>
      <c r="BZ100" s="13">
        <f ca="1">'13年1-9支出明细'!AR95/9*12</f>
        <v>0</v>
      </c>
      <c r="CA100" s="13">
        <f ca="1">Sheet2!DK94+Sheet2!AH94</f>
        <v>0</v>
      </c>
      <c r="CB100" s="43">
        <f t="shared" si="130"/>
        <v>0</v>
      </c>
      <c r="CC100" s="13">
        <f ca="1">'13年1-9支出明细'!AT95/9*12</f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43">
        <f t="shared" si="131"/>
        <v>0</v>
      </c>
      <c r="CL100" s="13">
        <f ca="1">'13年1-9支出明细'!BB95/9*12</f>
        <v>561.33333333333337</v>
      </c>
      <c r="CM100" s="43">
        <f t="shared" si="132"/>
        <v>2.4814071287702954E-4</v>
      </c>
      <c r="CN100" s="13">
        <f ca="1">'13年1-9支出明细'!BC95/9*12</f>
        <v>0</v>
      </c>
      <c r="CO100" s="43">
        <f t="shared" si="133"/>
        <v>0</v>
      </c>
      <c r="CP100" s="13">
        <f ca="1">'13年1-9支出明细'!BD95/9*12</f>
        <v>0</v>
      </c>
      <c r="CQ100" s="43">
        <f t="shared" si="134"/>
        <v>0</v>
      </c>
      <c r="CR100" s="13">
        <f ca="1">'13年1-9支出明细'!BE95/9*12</f>
        <v>0</v>
      </c>
      <c r="CS100" s="13">
        <f ca="1">Sheet2!DZ94+Sheet2!AV94</f>
        <v>0</v>
      </c>
      <c r="CT100" s="43">
        <f t="shared" si="135"/>
        <v>0</v>
      </c>
      <c r="CU100" s="13">
        <f ca="1">'13年1-9支出明细'!BG95/9*12</f>
        <v>0</v>
      </c>
      <c r="CV100" s="43">
        <f t="shared" si="136"/>
        <v>0</v>
      </c>
      <c r="CW100" s="13">
        <f ca="1">'13年1-9支出明细'!BH95/9*12</f>
        <v>2133.333333333333</v>
      </c>
      <c r="CX100" s="43">
        <f t="shared" si="137"/>
        <v>2.3186893608387851E-3</v>
      </c>
      <c r="CY100" s="13">
        <f ca="1">'13年1-9支出明细'!BI95/9*12</f>
        <v>0</v>
      </c>
      <c r="CZ100" s="43">
        <f t="shared" si="138"/>
        <v>0</v>
      </c>
      <c r="DA100" s="13">
        <f ca="1">'13年1-9支出明细'!BJ95/9*12</f>
        <v>0</v>
      </c>
      <c r="DB100" s="43">
        <f t="shared" si="139"/>
        <v>0</v>
      </c>
      <c r="DC100" s="13">
        <f ca="1">'13年1-9支出明细'!BK95/9*12</f>
        <v>0</v>
      </c>
      <c r="DD100" s="43">
        <f t="shared" si="140"/>
        <v>0</v>
      </c>
      <c r="DE100" s="13">
        <f ca="1">'13年1-9支出明细'!BL95/9*12</f>
        <v>0</v>
      </c>
      <c r="DF100" s="43">
        <f t="shared" si="141"/>
        <v>0</v>
      </c>
      <c r="DG100" s="13">
        <f ca="1">'13年1-9支出明细'!BM95/9*12</f>
        <v>0</v>
      </c>
      <c r="DH100" s="43">
        <f t="shared" si="142"/>
        <v>0</v>
      </c>
      <c r="DI100" s="13">
        <f ca="1">'13年1-9支出明细'!BN95/9*12</f>
        <v>0</v>
      </c>
      <c r="DJ100" s="13">
        <f ca="1">Sheet2!EX94+Sheet2!BF94</f>
        <v>0</v>
      </c>
      <c r="DK100" s="43">
        <f t="shared" si="143"/>
        <v>0</v>
      </c>
      <c r="DL100" s="13">
        <f ca="1">'13年1-9支出明细'!BP95/9*12</f>
        <v>0</v>
      </c>
      <c r="DM100" s="43">
        <f t="shared" si="144"/>
        <v>0</v>
      </c>
      <c r="DN100" s="13">
        <f ca="1">'13年1-9支出明细'!BQ95/9*12</f>
        <v>0</v>
      </c>
      <c r="DO100" s="43">
        <f t="shared" si="145"/>
        <v>0</v>
      </c>
      <c r="DP100" s="13">
        <f ca="1">'13年1-9支出明细'!BR95/9*12</f>
        <v>0</v>
      </c>
      <c r="DQ100" s="13">
        <f ca="1">Sheet2!FC10+Sheet2!BJ10</f>
        <v>0</v>
      </c>
      <c r="DR100" s="43"/>
      <c r="DS100" s="13">
        <f ca="1">'13年1-9支出明细'!BT95/9*12</f>
        <v>0</v>
      </c>
      <c r="DT100" s="43">
        <f t="shared" si="146"/>
        <v>0</v>
      </c>
      <c r="DU100" s="12">
        <f ca="1">'13年1-9支出明细'!BU95/9*12</f>
        <v>3219.9600000000005</v>
      </c>
      <c r="DV100" s="43">
        <f t="shared" si="147"/>
        <v>1.1129054949711234E-4</v>
      </c>
      <c r="DW100" s="12">
        <f ca="1">'13年1-9支出明细'!BV95/9*12</f>
        <v>0</v>
      </c>
      <c r="DX100" s="43">
        <f t="shared" si="148"/>
        <v>0</v>
      </c>
      <c r="DY100" s="12">
        <f ca="1">'13年1-9支出明细'!BW95/9*12</f>
        <v>0</v>
      </c>
      <c r="DZ100" s="43">
        <f t="shared" si="149"/>
        <v>0</v>
      </c>
      <c r="EA100" s="12">
        <f ca="1">'13年1-9支出明细'!BX95/9*12</f>
        <v>241864</v>
      </c>
      <c r="EB100" s="43">
        <f t="shared" si="150"/>
        <v>2.4270593783733599E-2</v>
      </c>
      <c r="EC100" s="27">
        <f t="shared" si="165"/>
        <v>0</v>
      </c>
      <c r="ED100" s="43">
        <f t="shared" si="151"/>
        <v>0</v>
      </c>
      <c r="EE100" s="13">
        <f ca="1">'13年1-9支出明细'!BZ95/9*12</f>
        <v>0</v>
      </c>
      <c r="EF100" s="43">
        <f t="shared" si="152"/>
        <v>0</v>
      </c>
      <c r="EG100" s="13">
        <f ca="1">'13年1-9支出明细'!CA95/9*12</f>
        <v>0</v>
      </c>
      <c r="EH100" s="43">
        <f t="shared" si="153"/>
        <v>0</v>
      </c>
      <c r="EI100" s="13">
        <f ca="1">'13年1-9支出明细'!CB95/9*12</f>
        <v>0</v>
      </c>
      <c r="EJ100" s="40"/>
      <c r="EK100" s="13">
        <f ca="1">'13年1-9支出明细'!CC95/9*12</f>
        <v>0</v>
      </c>
      <c r="EL100" s="43">
        <f t="shared" si="154"/>
        <v>0</v>
      </c>
      <c r="EM100" s="13">
        <f ca="1">'13年1-9支出明细'!CD95/9*12</f>
        <v>0</v>
      </c>
      <c r="EN100" s="45">
        <f t="shared" si="155"/>
        <v>0</v>
      </c>
    </row>
    <row r="101" spans="1:144">
      <c r="A101" s="18">
        <v>304</v>
      </c>
      <c r="B101" s="3" t="s">
        <v>574</v>
      </c>
      <c r="C101" s="3" t="s">
        <v>390</v>
      </c>
      <c r="D101" s="12">
        <f t="shared" si="163"/>
        <v>13438.163333333334</v>
      </c>
      <c r="E101" s="12">
        <f t="shared" si="164"/>
        <v>0</v>
      </c>
      <c r="F101" s="13">
        <v>0</v>
      </c>
      <c r="G101" s="40">
        <f t="shared" si="156"/>
        <v>0</v>
      </c>
      <c r="H101" s="13">
        <v>0</v>
      </c>
      <c r="I101" s="40">
        <f t="shared" si="97"/>
        <v>0</v>
      </c>
      <c r="J101" s="13">
        <v>0</v>
      </c>
      <c r="K101" s="40">
        <f t="shared" si="98"/>
        <v>0</v>
      </c>
      <c r="L101" s="13">
        <f ca="1">'13年1-9支出明细'!I96/9*12</f>
        <v>0</v>
      </c>
      <c r="M101" s="13">
        <v>0</v>
      </c>
      <c r="N101" s="43">
        <f t="shared" si="99"/>
        <v>0</v>
      </c>
      <c r="O101" s="13">
        <f ca="1">'13年1-9支出明细'!K96/9*12</f>
        <v>0</v>
      </c>
      <c r="P101" s="43">
        <f t="shared" si="100"/>
        <v>2.0180501260496228E-5</v>
      </c>
      <c r="Q101" s="13">
        <f ca="1">'13年1-9支出明细'!L96/9*12</f>
        <v>0</v>
      </c>
      <c r="R101" s="43">
        <f t="shared" si="101"/>
        <v>0</v>
      </c>
      <c r="S101" s="13">
        <f ca="1">'13年1-9支出明细'!M96/9*12</f>
        <v>0</v>
      </c>
      <c r="T101" s="43">
        <f t="shared" si="102"/>
        <v>0</v>
      </c>
      <c r="U101" s="13">
        <f ca="1">'13年1-9支出明细'!N96/9*12</f>
        <v>0</v>
      </c>
      <c r="V101" s="43">
        <f t="shared" si="103"/>
        <v>0</v>
      </c>
      <c r="W101" s="13">
        <f ca="1">'13年1-9支出明细'!O96/9*12</f>
        <v>0</v>
      </c>
      <c r="X101" s="43">
        <f t="shared" si="104"/>
        <v>0</v>
      </c>
      <c r="Y101" s="13">
        <f ca="1">'13年1-9支出明细'!P96/9*12</f>
        <v>0</v>
      </c>
      <c r="Z101" s="43">
        <f t="shared" si="105"/>
        <v>0</v>
      </c>
      <c r="AA101" s="13">
        <f ca="1">'13年1-9支出明细'!Q96/9*12</f>
        <v>0</v>
      </c>
      <c r="AB101" s="43">
        <f t="shared" si="106"/>
        <v>0</v>
      </c>
      <c r="AC101" s="13">
        <f ca="1">'13年1-9支出明细'!R96/9*12</f>
        <v>0</v>
      </c>
      <c r="AD101" s="43">
        <f t="shared" si="107"/>
        <v>0</v>
      </c>
      <c r="AE101" s="13">
        <f ca="1">'13年1-9支出明细'!S96/9*12</f>
        <v>0</v>
      </c>
      <c r="AF101" s="43">
        <f t="shared" si="108"/>
        <v>0</v>
      </c>
      <c r="AG101" s="12">
        <f t="shared" si="157"/>
        <v>840.40333333333331</v>
      </c>
      <c r="AH101" s="43">
        <f t="shared" si="109"/>
        <v>8.0502397065495104E-6</v>
      </c>
      <c r="AI101" s="13">
        <f ca="1">'13年1-9支出明细'!U96/9*12</f>
        <v>0</v>
      </c>
      <c r="AJ101" s="43">
        <f t="shared" si="110"/>
        <v>0</v>
      </c>
      <c r="AK101" s="13">
        <f ca="1">'13年1-9支出明细'!V96/9*12</f>
        <v>0</v>
      </c>
      <c r="AL101" s="43">
        <f t="shared" si="111"/>
        <v>0</v>
      </c>
      <c r="AM101" s="13">
        <f ca="1">'13年1-9支出明细'!W96/9*12</f>
        <v>0</v>
      </c>
      <c r="AN101" s="43">
        <f t="shared" si="112"/>
        <v>0</v>
      </c>
      <c r="AO101" s="13">
        <f ca="1">'13年1-9支出明细'!X96/9*12</f>
        <v>87.466666666666654</v>
      </c>
      <c r="AP101" s="43">
        <f t="shared" si="113"/>
        <v>1.2867963183266532E-4</v>
      </c>
      <c r="AQ101" s="13">
        <f ca="1">'13年1-9支出明细'!Y96/9*12</f>
        <v>0</v>
      </c>
      <c r="AR101" s="43">
        <f t="shared" si="114"/>
        <v>0</v>
      </c>
      <c r="AS101" s="13">
        <f ca="1">'13年1-9支出明细'!Z96/9*12</f>
        <v>42.666666666666664</v>
      </c>
      <c r="AT101" s="13">
        <f ca="1">Sheet2!EP95+Sheet2!V95</f>
        <v>710.27</v>
      </c>
      <c r="AU101" s="43">
        <f t="shared" si="115"/>
        <v>4.8243924844414998E-7</v>
      </c>
      <c r="AV101" s="13">
        <f ca="1">'13年1-9支出明细'!AB96/9*12</f>
        <v>769.69333333333338</v>
      </c>
      <c r="AW101" s="43">
        <f t="shared" si="116"/>
        <v>1.6980870774182044E-4</v>
      </c>
      <c r="AX101" s="13">
        <f ca="1">'13年1-9支出明细'!AC96/9*12</f>
        <v>177.33333333333334</v>
      </c>
      <c r="AY101" s="43">
        <f t="shared" si="117"/>
        <v>1.5809744253850386E-4</v>
      </c>
      <c r="AZ101" s="12">
        <f t="shared" si="159"/>
        <v>3662.586666666667</v>
      </c>
      <c r="BA101" s="43">
        <f t="shared" si="118"/>
        <v>1.3694899340533785E-5</v>
      </c>
      <c r="BB101" s="13">
        <f ca="1">'13年1-9支出明细'!AE96/9*12</f>
        <v>3662.586666666667</v>
      </c>
      <c r="BC101" s="43">
        <f t="shared" si="119"/>
        <v>1.5853277314207146E-5</v>
      </c>
      <c r="BD101" s="13">
        <f ca="1">'13年1-9支出明细'!AF96/9*12</f>
        <v>0</v>
      </c>
      <c r="BE101" s="13">
        <f ca="1">Sheet2!BP95+Sheet2!ET95</f>
        <v>0</v>
      </c>
      <c r="BF101" s="43">
        <f t="shared" si="120"/>
        <v>0</v>
      </c>
      <c r="BG101" s="12">
        <f t="shared" si="158"/>
        <v>0</v>
      </c>
      <c r="BH101" s="43">
        <f t="shared" si="121"/>
        <v>0</v>
      </c>
      <c r="BI101" s="13">
        <f ca="1">'13年1-9支出明细'!AI96/9*12</f>
        <v>0</v>
      </c>
      <c r="BJ101" s="43">
        <f t="shared" si="122"/>
        <v>0</v>
      </c>
      <c r="BK101" s="13">
        <f ca="1">'13年1-9支出明细'!AJ96/9*12</f>
        <v>0</v>
      </c>
      <c r="BL101" s="43">
        <f t="shared" si="123"/>
        <v>0</v>
      </c>
      <c r="BM101" s="13">
        <f ca="1">'13年1-9支出明细'!AK96/9*12</f>
        <v>0</v>
      </c>
      <c r="BN101" s="43">
        <f t="shared" si="124"/>
        <v>0</v>
      </c>
      <c r="BO101" s="13">
        <f ca="1">'13年1-9支出明细'!AL96/9*12</f>
        <v>0</v>
      </c>
      <c r="BP101" s="43">
        <f t="shared" si="125"/>
        <v>0</v>
      </c>
      <c r="BQ101" s="13">
        <f ca="1">'13年1-9支出明细'!AM96/9*12</f>
        <v>0</v>
      </c>
      <c r="BR101" s="43">
        <f t="shared" si="126"/>
        <v>0</v>
      </c>
      <c r="BS101" s="13">
        <f ca="1">'13年1-9支出明细'!AN96/9*12</f>
        <v>0</v>
      </c>
      <c r="BT101" s="14">
        <f t="shared" si="160"/>
        <v>0</v>
      </c>
      <c r="BU101" s="43">
        <f t="shared" si="127"/>
        <v>0</v>
      </c>
      <c r="BV101" s="13">
        <f ca="1">'13年1-9支出明细'!AP96/9*12</f>
        <v>0</v>
      </c>
      <c r="BW101" s="43">
        <f t="shared" si="128"/>
        <v>0</v>
      </c>
      <c r="BX101" s="13">
        <f ca="1">'13年1-9支出明细'!AQ96/9*12</f>
        <v>0</v>
      </c>
      <c r="BY101" s="43">
        <f t="shared" si="129"/>
        <v>0</v>
      </c>
      <c r="BZ101" s="13">
        <f ca="1">'13年1-9支出明细'!AR96/9*12</f>
        <v>0</v>
      </c>
      <c r="CA101" s="13">
        <f ca="1">Sheet2!DK95+Sheet2!AH95</f>
        <v>0</v>
      </c>
      <c r="CB101" s="43">
        <f t="shared" si="130"/>
        <v>0</v>
      </c>
      <c r="CC101" s="13">
        <f ca="1">'13年1-9支出明细'!AT96/9*12</f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43">
        <f t="shared" si="131"/>
        <v>0</v>
      </c>
      <c r="CL101" s="13">
        <f ca="1">'13年1-9支出明细'!BB96/9*12</f>
        <v>0</v>
      </c>
      <c r="CM101" s="43">
        <f t="shared" si="132"/>
        <v>0</v>
      </c>
      <c r="CN101" s="13">
        <f ca="1">'13年1-9支出明细'!BC96/9*12</f>
        <v>0</v>
      </c>
      <c r="CO101" s="43">
        <f t="shared" si="133"/>
        <v>0</v>
      </c>
      <c r="CP101" s="13">
        <f ca="1">'13年1-9支出明细'!BD96/9*12</f>
        <v>0</v>
      </c>
      <c r="CQ101" s="43">
        <f t="shared" si="134"/>
        <v>0</v>
      </c>
      <c r="CR101" s="13">
        <f ca="1">'13年1-9支出明细'!BE96/9*12</f>
        <v>0</v>
      </c>
      <c r="CS101" s="13">
        <f ca="1">Sheet2!DZ95+Sheet2!AV95</f>
        <v>0</v>
      </c>
      <c r="CT101" s="43">
        <f t="shared" si="135"/>
        <v>0</v>
      </c>
      <c r="CU101" s="13">
        <f ca="1">'13年1-9支出明细'!BG96/9*12</f>
        <v>0</v>
      </c>
      <c r="CV101" s="43">
        <f t="shared" si="136"/>
        <v>0</v>
      </c>
      <c r="CW101" s="13">
        <f ca="1">'13年1-9支出明细'!BH96/9*12</f>
        <v>0</v>
      </c>
      <c r="CX101" s="43">
        <f t="shared" si="137"/>
        <v>0</v>
      </c>
      <c r="CY101" s="13">
        <f ca="1">'13年1-9支出明细'!BI96/9*12</f>
        <v>0</v>
      </c>
      <c r="CZ101" s="43">
        <f t="shared" si="138"/>
        <v>0</v>
      </c>
      <c r="DA101" s="13">
        <f ca="1">'13年1-9支出明细'!BJ96/9*12</f>
        <v>0</v>
      </c>
      <c r="DB101" s="43">
        <f t="shared" si="139"/>
        <v>0</v>
      </c>
      <c r="DC101" s="13">
        <f ca="1">'13年1-9支出明细'!BK96/9*12</f>
        <v>0</v>
      </c>
      <c r="DD101" s="43">
        <f t="shared" si="140"/>
        <v>0</v>
      </c>
      <c r="DE101" s="13">
        <f ca="1">'13年1-9支出明细'!BL96/9*12</f>
        <v>0</v>
      </c>
      <c r="DF101" s="43">
        <f t="shared" si="141"/>
        <v>0</v>
      </c>
      <c r="DG101" s="13">
        <f ca="1">'13年1-9支出明细'!BM96/9*12</f>
        <v>0</v>
      </c>
      <c r="DH101" s="43">
        <f t="shared" si="142"/>
        <v>0</v>
      </c>
      <c r="DI101" s="13">
        <f ca="1">'13年1-9支出明细'!BN96/9*12</f>
        <v>0</v>
      </c>
      <c r="DJ101" s="13">
        <f ca="1">Sheet2!EX95+Sheet2!BF95</f>
        <v>0</v>
      </c>
      <c r="DK101" s="43">
        <f t="shared" si="143"/>
        <v>0</v>
      </c>
      <c r="DL101" s="13">
        <f ca="1">'13年1-9支出明细'!BP96/9*12</f>
        <v>0</v>
      </c>
      <c r="DM101" s="43">
        <f t="shared" si="144"/>
        <v>0</v>
      </c>
      <c r="DN101" s="13">
        <f ca="1">'13年1-9支出明细'!BQ96/9*12</f>
        <v>0</v>
      </c>
      <c r="DO101" s="43">
        <f t="shared" si="145"/>
        <v>0</v>
      </c>
      <c r="DP101" s="13">
        <f ca="1">'13年1-9支出明细'!BR96/9*12</f>
        <v>0</v>
      </c>
      <c r="DQ101" s="13">
        <f ca="1">Sheet2!FC11+Sheet2!BJ11</f>
        <v>0</v>
      </c>
      <c r="DR101" s="43"/>
      <c r="DS101" s="13">
        <f ca="1">'13年1-9支出明细'!BT96/9*12</f>
        <v>0</v>
      </c>
      <c r="DT101" s="43">
        <f t="shared" si="146"/>
        <v>0</v>
      </c>
      <c r="DU101" s="12">
        <f ca="1">'13年1-9支出明细'!BU96/9*12</f>
        <v>8935.1733333333323</v>
      </c>
      <c r="DV101" s="43">
        <f t="shared" si="147"/>
        <v>3.0882382082964114E-4</v>
      </c>
      <c r="DW101" s="12">
        <f ca="1">'13年1-9支出明细'!BV96/9*12</f>
        <v>0</v>
      </c>
      <c r="DX101" s="43">
        <f t="shared" si="148"/>
        <v>0</v>
      </c>
      <c r="DY101" s="12">
        <f ca="1">'13年1-9支出明细'!BW96/9*12</f>
        <v>0</v>
      </c>
      <c r="DZ101" s="43">
        <f t="shared" si="149"/>
        <v>0</v>
      </c>
      <c r="EA101" s="12">
        <f ca="1">'13年1-9支出明细'!BX96/9*12</f>
        <v>0</v>
      </c>
      <c r="EB101" s="43">
        <f t="shared" si="150"/>
        <v>0</v>
      </c>
      <c r="EC101" s="27">
        <f t="shared" si="165"/>
        <v>0</v>
      </c>
      <c r="ED101" s="43">
        <f t="shared" si="151"/>
        <v>0</v>
      </c>
      <c r="EE101" s="13">
        <f ca="1">'13年1-9支出明细'!BZ96/9*12</f>
        <v>0</v>
      </c>
      <c r="EF101" s="43">
        <f t="shared" si="152"/>
        <v>0</v>
      </c>
      <c r="EG101" s="13">
        <f ca="1">'13年1-9支出明细'!CA96/9*12</f>
        <v>0</v>
      </c>
      <c r="EH101" s="43">
        <f t="shared" si="153"/>
        <v>0</v>
      </c>
      <c r="EI101" s="13">
        <f ca="1">'13年1-9支出明细'!CB96/9*12</f>
        <v>0</v>
      </c>
      <c r="EJ101" s="40"/>
      <c r="EK101" s="13">
        <f ca="1">'13年1-9支出明细'!CC96/9*12</f>
        <v>0</v>
      </c>
      <c r="EL101" s="43">
        <f t="shared" si="154"/>
        <v>0</v>
      </c>
      <c r="EM101" s="13">
        <f ca="1">'13年1-9支出明细'!CD96/9*12</f>
        <v>0</v>
      </c>
      <c r="EN101" s="45">
        <f t="shared" si="155"/>
        <v>0</v>
      </c>
    </row>
    <row r="102" spans="1:144">
      <c r="A102" s="18">
        <v>305</v>
      </c>
      <c r="B102" s="3" t="s">
        <v>575</v>
      </c>
      <c r="C102" s="3" t="s">
        <v>391</v>
      </c>
      <c r="D102" s="12">
        <f t="shared" si="163"/>
        <v>170140857.84333333</v>
      </c>
      <c r="E102" s="12">
        <f t="shared" si="164"/>
        <v>0</v>
      </c>
      <c r="F102" s="13">
        <v>0</v>
      </c>
      <c r="G102" s="40">
        <f t="shared" si="156"/>
        <v>0</v>
      </c>
      <c r="H102" s="13">
        <v>0</v>
      </c>
      <c r="I102" s="40">
        <f t="shared" si="97"/>
        <v>0</v>
      </c>
      <c r="J102" s="13">
        <v>0</v>
      </c>
      <c r="K102" s="40">
        <f t="shared" si="98"/>
        <v>0</v>
      </c>
      <c r="L102" s="13">
        <f ca="1">'13年1-9支出明细'!I97/9*12</f>
        <v>0</v>
      </c>
      <c r="M102" s="13">
        <v>0</v>
      </c>
      <c r="N102" s="43">
        <f t="shared" si="99"/>
        <v>0</v>
      </c>
      <c r="O102" s="13">
        <f ca="1">'13年1-9支出明细'!K97/9*12</f>
        <v>0</v>
      </c>
      <c r="P102" s="43">
        <f t="shared" si="100"/>
        <v>0.25550573474966182</v>
      </c>
      <c r="Q102" s="13">
        <f ca="1">'13年1-9支出明细'!L97/9*12</f>
        <v>0</v>
      </c>
      <c r="R102" s="43">
        <f t="shared" si="101"/>
        <v>0</v>
      </c>
      <c r="S102" s="13">
        <f ca="1">'13年1-9支出明细'!M97/9*12</f>
        <v>0</v>
      </c>
      <c r="T102" s="43">
        <f t="shared" si="102"/>
        <v>0</v>
      </c>
      <c r="U102" s="13">
        <f ca="1">'13年1-9支出明细'!N97/9*12</f>
        <v>0</v>
      </c>
      <c r="V102" s="43">
        <f t="shared" si="103"/>
        <v>0</v>
      </c>
      <c r="W102" s="13">
        <f ca="1">'13年1-9支出明细'!O97/9*12</f>
        <v>0</v>
      </c>
      <c r="X102" s="43">
        <f t="shared" si="104"/>
        <v>0</v>
      </c>
      <c r="Y102" s="13">
        <f ca="1">'13年1-9支出明细'!P97/9*12</f>
        <v>0</v>
      </c>
      <c r="Z102" s="43">
        <f t="shared" si="105"/>
        <v>0</v>
      </c>
      <c r="AA102" s="13">
        <f ca="1">'13年1-9支出明细'!Q97/9*12</f>
        <v>0</v>
      </c>
      <c r="AB102" s="43">
        <f t="shared" si="106"/>
        <v>0</v>
      </c>
      <c r="AC102" s="13">
        <f ca="1">'13年1-9支出明细'!R97/9*12</f>
        <v>0</v>
      </c>
      <c r="AD102" s="43">
        <f t="shared" si="107"/>
        <v>0</v>
      </c>
      <c r="AE102" s="13">
        <f ca="1">'13年1-9支出明细'!S97/9*12</f>
        <v>0</v>
      </c>
      <c r="AF102" s="43">
        <f t="shared" si="108"/>
        <v>0</v>
      </c>
      <c r="AG102" s="12">
        <f t="shared" si="157"/>
        <v>9775.9766666666674</v>
      </c>
      <c r="AH102" s="43">
        <f t="shared" si="109"/>
        <v>9.3644268663421371E-5</v>
      </c>
      <c r="AI102" s="13">
        <f ca="1">'13年1-9支出明细'!U97/9*12</f>
        <v>0</v>
      </c>
      <c r="AJ102" s="43">
        <f t="shared" si="110"/>
        <v>0</v>
      </c>
      <c r="AK102" s="13">
        <f ca="1">'13年1-9支出明细'!V97/9*12</f>
        <v>0</v>
      </c>
      <c r="AL102" s="43">
        <f t="shared" si="111"/>
        <v>0</v>
      </c>
      <c r="AM102" s="13">
        <f ca="1">'13年1-9支出明细'!W97/9*12</f>
        <v>0</v>
      </c>
      <c r="AN102" s="43">
        <f t="shared" si="112"/>
        <v>0</v>
      </c>
      <c r="AO102" s="13">
        <f ca="1">'13年1-9支出明细'!X97/9*12</f>
        <v>0</v>
      </c>
      <c r="AP102" s="43">
        <f t="shared" si="113"/>
        <v>0</v>
      </c>
      <c r="AQ102" s="13">
        <f ca="1">'13年1-9支出明细'!Y97/9*12</f>
        <v>0</v>
      </c>
      <c r="AR102" s="43">
        <f t="shared" si="114"/>
        <v>0</v>
      </c>
      <c r="AS102" s="13">
        <f ca="1">'13年1-9支出明细'!Z97/9*12</f>
        <v>15.066666666666666</v>
      </c>
      <c r="AT102" s="13">
        <f ca="1">Sheet2!EP96+Sheet2!V96</f>
        <v>9760.91</v>
      </c>
      <c r="AU102" s="43">
        <f t="shared" si="115"/>
        <v>1.7036135960684045E-7</v>
      </c>
      <c r="AV102" s="13">
        <f ca="1">'13年1-9支出明细'!AB97/9*12</f>
        <v>10613.013333333334</v>
      </c>
      <c r="AW102" s="43">
        <f t="shared" si="116"/>
        <v>2.3414287240546587E-3</v>
      </c>
      <c r="AX102" s="13">
        <f ca="1">'13年1-9支出明细'!AC97/9*12</f>
        <v>2401.5333333333338</v>
      </c>
      <c r="AY102" s="43">
        <f t="shared" si="117"/>
        <v>2.1410316438212501E-3</v>
      </c>
      <c r="AZ102" s="12">
        <f t="shared" si="159"/>
        <v>170068378.41333333</v>
      </c>
      <c r="BA102" s="43">
        <f t="shared" si="118"/>
        <v>0.63590831708512252</v>
      </c>
      <c r="BB102" s="13">
        <f ca="1">'13年1-9支出明细'!AE97/9*12</f>
        <v>170068378.41333333</v>
      </c>
      <c r="BC102" s="43">
        <f t="shared" si="119"/>
        <v>0.7361303392222146</v>
      </c>
      <c r="BD102" s="13">
        <f ca="1">'13年1-9支出明细'!AF97/9*12</f>
        <v>0</v>
      </c>
      <c r="BE102" s="13">
        <f ca="1">Sheet2!BP96+Sheet2!ET96</f>
        <v>0</v>
      </c>
      <c r="BF102" s="43">
        <f t="shared" si="120"/>
        <v>0</v>
      </c>
      <c r="BG102" s="12">
        <f t="shared" si="158"/>
        <v>0</v>
      </c>
      <c r="BH102" s="43">
        <f t="shared" si="121"/>
        <v>0</v>
      </c>
      <c r="BI102" s="13">
        <f ca="1">'13年1-9支出明细'!AI97/9*12</f>
        <v>0</v>
      </c>
      <c r="BJ102" s="43">
        <f t="shared" si="122"/>
        <v>0</v>
      </c>
      <c r="BK102" s="13">
        <f ca="1">'13年1-9支出明细'!AJ97/9*12</f>
        <v>0</v>
      </c>
      <c r="BL102" s="43">
        <f t="shared" si="123"/>
        <v>0</v>
      </c>
      <c r="BM102" s="13">
        <f ca="1">'13年1-9支出明细'!AK97/9*12</f>
        <v>0</v>
      </c>
      <c r="BN102" s="43">
        <f t="shared" si="124"/>
        <v>0</v>
      </c>
      <c r="BO102" s="13">
        <f ca="1">'13年1-9支出明细'!AL97/9*12</f>
        <v>0</v>
      </c>
      <c r="BP102" s="43">
        <f t="shared" si="125"/>
        <v>0</v>
      </c>
      <c r="BQ102" s="13">
        <f ca="1">'13年1-9支出明细'!AM97/9*12</f>
        <v>0</v>
      </c>
      <c r="BR102" s="43">
        <f t="shared" si="126"/>
        <v>0</v>
      </c>
      <c r="BS102" s="13">
        <f ca="1">'13年1-9支出明细'!AN97/9*12</f>
        <v>0</v>
      </c>
      <c r="BT102" s="14">
        <f t="shared" si="160"/>
        <v>0</v>
      </c>
      <c r="BU102" s="43">
        <f t="shared" si="127"/>
        <v>0</v>
      </c>
      <c r="BV102" s="13">
        <f ca="1">'13年1-9支出明细'!AP97/9*12</f>
        <v>0</v>
      </c>
      <c r="BW102" s="43">
        <f t="shared" si="128"/>
        <v>0</v>
      </c>
      <c r="BX102" s="13">
        <f ca="1">'13年1-9支出明细'!AQ97/9*12</f>
        <v>0</v>
      </c>
      <c r="BY102" s="43">
        <f t="shared" si="129"/>
        <v>0</v>
      </c>
      <c r="BZ102" s="13">
        <f ca="1">'13年1-9支出明细'!AR97/9*12</f>
        <v>0</v>
      </c>
      <c r="CA102" s="13">
        <f ca="1">Sheet2!DK96+Sheet2!AH96</f>
        <v>0</v>
      </c>
      <c r="CB102" s="43">
        <f t="shared" si="130"/>
        <v>0</v>
      </c>
      <c r="CC102" s="13">
        <f ca="1">'13年1-9支出明细'!AT97/9*12</f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43">
        <f t="shared" si="131"/>
        <v>0</v>
      </c>
      <c r="CL102" s="13">
        <f ca="1">'13年1-9支出明细'!BB97/9*12</f>
        <v>0</v>
      </c>
      <c r="CM102" s="43">
        <f t="shared" si="132"/>
        <v>0</v>
      </c>
      <c r="CN102" s="13">
        <f ca="1">'13年1-9支出明细'!BC97/9*12</f>
        <v>0</v>
      </c>
      <c r="CO102" s="43">
        <f t="shared" si="133"/>
        <v>0</v>
      </c>
      <c r="CP102" s="13">
        <f ca="1">'13年1-9支出明细'!BD97/9*12</f>
        <v>0</v>
      </c>
      <c r="CQ102" s="43">
        <f t="shared" si="134"/>
        <v>0</v>
      </c>
      <c r="CR102" s="13">
        <f ca="1">'13年1-9支出明细'!BE97/9*12</f>
        <v>0</v>
      </c>
      <c r="CS102" s="13">
        <f ca="1">Sheet2!DZ96+Sheet2!AV96</f>
        <v>0</v>
      </c>
      <c r="CT102" s="43">
        <f t="shared" si="135"/>
        <v>0</v>
      </c>
      <c r="CU102" s="13">
        <f ca="1">'13年1-9支出明细'!BG97/9*12</f>
        <v>0</v>
      </c>
      <c r="CV102" s="43">
        <f t="shared" si="136"/>
        <v>0</v>
      </c>
      <c r="CW102" s="13">
        <f ca="1">'13年1-9支出明细'!BH97/9*12</f>
        <v>0</v>
      </c>
      <c r="CX102" s="43">
        <f t="shared" si="137"/>
        <v>0</v>
      </c>
      <c r="CY102" s="13">
        <f ca="1">'13年1-9支出明细'!BI97/9*12</f>
        <v>0</v>
      </c>
      <c r="CZ102" s="43">
        <f t="shared" si="138"/>
        <v>0</v>
      </c>
      <c r="DA102" s="13">
        <f ca="1">'13年1-9支出明细'!BJ97/9*12</f>
        <v>0</v>
      </c>
      <c r="DB102" s="43">
        <f t="shared" si="139"/>
        <v>0</v>
      </c>
      <c r="DC102" s="13">
        <f ca="1">'13年1-9支出明细'!BK97/9*12</f>
        <v>0</v>
      </c>
      <c r="DD102" s="43">
        <f t="shared" si="140"/>
        <v>0</v>
      </c>
      <c r="DE102" s="13">
        <f ca="1">'13年1-9支出明细'!BL97/9*12</f>
        <v>0</v>
      </c>
      <c r="DF102" s="43">
        <f t="shared" si="141"/>
        <v>0</v>
      </c>
      <c r="DG102" s="13">
        <f ca="1">'13年1-9支出明细'!BM97/9*12</f>
        <v>0</v>
      </c>
      <c r="DH102" s="43">
        <f t="shared" si="142"/>
        <v>0</v>
      </c>
      <c r="DI102" s="13">
        <f ca="1">'13年1-9支出明细'!BN97/9*12</f>
        <v>0</v>
      </c>
      <c r="DJ102" s="13">
        <f ca="1">Sheet2!EX96+Sheet2!BF96</f>
        <v>0</v>
      </c>
      <c r="DK102" s="43">
        <f t="shared" si="143"/>
        <v>0</v>
      </c>
      <c r="DL102" s="13">
        <f ca="1">'13年1-9支出明细'!BP97/9*12</f>
        <v>0</v>
      </c>
      <c r="DM102" s="43">
        <f t="shared" si="144"/>
        <v>0</v>
      </c>
      <c r="DN102" s="13">
        <f ca="1">'13年1-9支出明细'!BQ97/9*12</f>
        <v>0</v>
      </c>
      <c r="DO102" s="43">
        <f t="shared" si="145"/>
        <v>0</v>
      </c>
      <c r="DP102" s="13">
        <f ca="1">'13年1-9支出明细'!BR97/9*12</f>
        <v>0</v>
      </c>
      <c r="DQ102" s="13">
        <f ca="1">Sheet2!FC12+Sheet2!BJ12</f>
        <v>0</v>
      </c>
      <c r="DR102" s="43"/>
      <c r="DS102" s="13">
        <f ca="1">'13年1-9支出明细'!BT97/9*12</f>
        <v>0</v>
      </c>
      <c r="DT102" s="43">
        <f t="shared" si="146"/>
        <v>0</v>
      </c>
      <c r="DU102" s="12">
        <f ca="1">'13年1-9支出明细'!BU97/9*12</f>
        <v>62703.453333333331</v>
      </c>
      <c r="DV102" s="43">
        <f t="shared" si="147"/>
        <v>2.167201386611388E-3</v>
      </c>
      <c r="DW102" s="12">
        <f ca="1">'13年1-9支出明细'!BV97/9*12</f>
        <v>0</v>
      </c>
      <c r="DX102" s="43">
        <f t="shared" si="148"/>
        <v>0</v>
      </c>
      <c r="DY102" s="12">
        <f ca="1">'13年1-9支出明细'!BW97/9*12</f>
        <v>0</v>
      </c>
      <c r="DZ102" s="43">
        <f t="shared" si="149"/>
        <v>0</v>
      </c>
      <c r="EA102" s="12">
        <f ca="1">'13年1-9支出明细'!BX97/9*12</f>
        <v>0</v>
      </c>
      <c r="EB102" s="43">
        <f t="shared" si="150"/>
        <v>0</v>
      </c>
      <c r="EC102" s="27">
        <f t="shared" si="165"/>
        <v>0</v>
      </c>
      <c r="ED102" s="43">
        <f t="shared" si="151"/>
        <v>0</v>
      </c>
      <c r="EE102" s="13">
        <f ca="1">'13年1-9支出明细'!BZ97/9*12</f>
        <v>0</v>
      </c>
      <c r="EF102" s="43">
        <f t="shared" si="152"/>
        <v>0</v>
      </c>
      <c r="EG102" s="13">
        <f ca="1">'13年1-9支出明细'!CA97/9*12</f>
        <v>0</v>
      </c>
      <c r="EH102" s="43">
        <f t="shared" si="153"/>
        <v>0</v>
      </c>
      <c r="EI102" s="13">
        <f ca="1">'13年1-9支出明细'!CB97/9*12</f>
        <v>0</v>
      </c>
      <c r="EJ102" s="40"/>
      <c r="EK102" s="13">
        <f ca="1">'13年1-9支出明细'!CC97/9*12</f>
        <v>0</v>
      </c>
      <c r="EL102" s="43">
        <f t="shared" si="154"/>
        <v>0</v>
      </c>
      <c r="EM102" s="13">
        <f ca="1">'13年1-9支出明细'!CD97/9*12</f>
        <v>0</v>
      </c>
      <c r="EN102" s="45">
        <f t="shared" si="155"/>
        <v>0</v>
      </c>
    </row>
    <row r="103" spans="1:144">
      <c r="A103" s="18">
        <v>306</v>
      </c>
      <c r="B103" s="3" t="s">
        <v>576</v>
      </c>
      <c r="C103" s="3" t="s">
        <v>392</v>
      </c>
      <c r="D103" s="12">
        <f t="shared" si="163"/>
        <v>42827825.519999996</v>
      </c>
      <c r="E103" s="12">
        <f t="shared" si="164"/>
        <v>0</v>
      </c>
      <c r="F103" s="13">
        <v>0</v>
      </c>
      <c r="G103" s="40">
        <f t="shared" si="156"/>
        <v>0</v>
      </c>
      <c r="H103" s="13">
        <v>0</v>
      </c>
      <c r="I103" s="40">
        <f t="shared" si="97"/>
        <v>0</v>
      </c>
      <c r="J103" s="13">
        <v>0</v>
      </c>
      <c r="K103" s="40">
        <f t="shared" si="98"/>
        <v>0</v>
      </c>
      <c r="L103" s="13">
        <f ca="1">'13年1-9支出明细'!I98/9*12</f>
        <v>0</v>
      </c>
      <c r="M103" s="13">
        <v>0</v>
      </c>
      <c r="N103" s="43">
        <f t="shared" si="99"/>
        <v>0</v>
      </c>
      <c r="O103" s="13">
        <f ca="1">'13年1-9支出明细'!K98/9*12</f>
        <v>0</v>
      </c>
      <c r="P103" s="43">
        <f t="shared" si="100"/>
        <v>6.4315856672675698E-2</v>
      </c>
      <c r="Q103" s="13">
        <f ca="1">'13年1-9支出明细'!L98/9*12</f>
        <v>0</v>
      </c>
      <c r="R103" s="43">
        <f t="shared" si="101"/>
        <v>0</v>
      </c>
      <c r="S103" s="13">
        <f ca="1">'13年1-9支出明细'!M98/9*12</f>
        <v>0</v>
      </c>
      <c r="T103" s="43">
        <f t="shared" si="102"/>
        <v>0</v>
      </c>
      <c r="U103" s="13">
        <f ca="1">'13年1-9支出明细'!N98/9*12</f>
        <v>0</v>
      </c>
      <c r="V103" s="43">
        <f t="shared" si="103"/>
        <v>0</v>
      </c>
      <c r="W103" s="13">
        <f ca="1">'13年1-9支出明细'!O98/9*12</f>
        <v>0</v>
      </c>
      <c r="X103" s="43">
        <f t="shared" si="104"/>
        <v>0</v>
      </c>
      <c r="Y103" s="13">
        <f ca="1">'13年1-9支出明细'!P98/9*12</f>
        <v>0</v>
      </c>
      <c r="Z103" s="43">
        <f t="shared" si="105"/>
        <v>0</v>
      </c>
      <c r="AA103" s="13">
        <f ca="1">'13年1-9支出明细'!Q98/9*12</f>
        <v>0</v>
      </c>
      <c r="AB103" s="43">
        <f t="shared" si="106"/>
        <v>0</v>
      </c>
      <c r="AC103" s="13">
        <f ca="1">'13年1-9支出明细'!R98/9*12</f>
        <v>0</v>
      </c>
      <c r="AD103" s="43">
        <f t="shared" si="107"/>
        <v>0</v>
      </c>
      <c r="AE103" s="13">
        <f ca="1">'13年1-9支出明细'!S98/9*12</f>
        <v>0</v>
      </c>
      <c r="AF103" s="43">
        <f t="shared" si="108"/>
        <v>0</v>
      </c>
      <c r="AG103" s="12">
        <f t="shared" si="157"/>
        <v>54636.24</v>
      </c>
      <c r="AH103" s="43">
        <f t="shared" si="109"/>
        <v>5.2336159462865281E-4</v>
      </c>
      <c r="AI103" s="13">
        <f ca="1">'13年1-9支出明细'!U98/9*12</f>
        <v>0</v>
      </c>
      <c r="AJ103" s="43">
        <f t="shared" si="110"/>
        <v>0</v>
      </c>
      <c r="AK103" s="13">
        <f ca="1">'13年1-9支出明细'!V98/9*12</f>
        <v>0</v>
      </c>
      <c r="AL103" s="43">
        <f t="shared" si="111"/>
        <v>0</v>
      </c>
      <c r="AM103" s="13">
        <f ca="1">'13年1-9支出明细'!W98/9*12</f>
        <v>0</v>
      </c>
      <c r="AN103" s="43">
        <f t="shared" si="112"/>
        <v>0</v>
      </c>
      <c r="AO103" s="13">
        <f ca="1">'13年1-9支出明细'!X98/9*12</f>
        <v>0</v>
      </c>
      <c r="AP103" s="43">
        <f t="shared" si="113"/>
        <v>0</v>
      </c>
      <c r="AQ103" s="13">
        <f ca="1">'13年1-9支出明细'!Y98/9*12</f>
        <v>0</v>
      </c>
      <c r="AR103" s="43">
        <f t="shared" si="114"/>
        <v>0</v>
      </c>
      <c r="AS103" s="13">
        <f ca="1">'13年1-9支出明细'!Z98/9*12</f>
        <v>0</v>
      </c>
      <c r="AT103" s="13">
        <f ca="1">Sheet2!EP97+Sheet2!V97</f>
        <v>54636.24</v>
      </c>
      <c r="AU103" s="43">
        <f t="shared" si="115"/>
        <v>0</v>
      </c>
      <c r="AV103" s="13">
        <f ca="1">'13年1-9支出明细'!AB98/9*12</f>
        <v>3459.9466666666667</v>
      </c>
      <c r="AW103" s="43">
        <f t="shared" si="116"/>
        <v>7.633287789798784E-4</v>
      </c>
      <c r="AX103" s="13">
        <f ca="1">'13年1-9支出明细'!AC98/9*12</f>
        <v>69388.373333333337</v>
      </c>
      <c r="AY103" s="43">
        <f t="shared" si="117"/>
        <v>6.1861603567144291E-2</v>
      </c>
      <c r="AZ103" s="12">
        <f t="shared" si="159"/>
        <v>42765456.119999997</v>
      </c>
      <c r="BA103" s="43">
        <f t="shared" si="118"/>
        <v>0.15990573605960115</v>
      </c>
      <c r="BB103" s="13">
        <f ca="1">'13年1-9支出明细'!AE98/9*12</f>
        <v>42765456.119999997</v>
      </c>
      <c r="BC103" s="43">
        <f t="shared" si="119"/>
        <v>0.18510760209694707</v>
      </c>
      <c r="BD103" s="13">
        <f ca="1">'13年1-9支出明细'!AF98/9*12</f>
        <v>0</v>
      </c>
      <c r="BE103" s="13">
        <f ca="1">Sheet2!BP97+Sheet2!ET97</f>
        <v>0</v>
      </c>
      <c r="BF103" s="43">
        <f t="shared" si="120"/>
        <v>0</v>
      </c>
      <c r="BG103" s="12">
        <f t="shared" si="158"/>
        <v>0</v>
      </c>
      <c r="BH103" s="43">
        <f t="shared" si="121"/>
        <v>0</v>
      </c>
      <c r="BI103" s="13">
        <f ca="1">'13年1-9支出明细'!AI98/9*12</f>
        <v>0</v>
      </c>
      <c r="BJ103" s="43">
        <f t="shared" si="122"/>
        <v>0</v>
      </c>
      <c r="BK103" s="13">
        <f ca="1">'13年1-9支出明细'!AJ98/9*12</f>
        <v>0</v>
      </c>
      <c r="BL103" s="43">
        <f t="shared" si="123"/>
        <v>0</v>
      </c>
      <c r="BM103" s="13">
        <f ca="1">'13年1-9支出明细'!AK98/9*12</f>
        <v>0</v>
      </c>
      <c r="BN103" s="43">
        <f t="shared" si="124"/>
        <v>0</v>
      </c>
      <c r="BO103" s="13">
        <f ca="1">'13年1-9支出明细'!AL98/9*12</f>
        <v>0</v>
      </c>
      <c r="BP103" s="43">
        <f t="shared" si="125"/>
        <v>0</v>
      </c>
      <c r="BQ103" s="13">
        <f ca="1">'13年1-9支出明细'!AM98/9*12</f>
        <v>0</v>
      </c>
      <c r="BR103" s="43">
        <f t="shared" si="126"/>
        <v>0</v>
      </c>
      <c r="BS103" s="13">
        <f ca="1">'13年1-9支出明细'!AN98/9*12</f>
        <v>0</v>
      </c>
      <c r="BT103" s="14">
        <f t="shared" si="160"/>
        <v>0</v>
      </c>
      <c r="BU103" s="43">
        <f t="shared" si="127"/>
        <v>0</v>
      </c>
      <c r="BV103" s="13">
        <f ca="1">'13年1-9支出明细'!AP98/9*12</f>
        <v>0</v>
      </c>
      <c r="BW103" s="43">
        <f t="shared" si="128"/>
        <v>0</v>
      </c>
      <c r="BX103" s="13">
        <f ca="1">'13年1-9支出明细'!AQ98/9*12</f>
        <v>0</v>
      </c>
      <c r="BY103" s="43">
        <f t="shared" si="129"/>
        <v>0</v>
      </c>
      <c r="BZ103" s="13">
        <f ca="1">'13年1-9支出明细'!AR98/9*12</f>
        <v>0</v>
      </c>
      <c r="CA103" s="13">
        <f ca="1">Sheet2!DK97+Sheet2!AH97</f>
        <v>0</v>
      </c>
      <c r="CB103" s="43">
        <f t="shared" si="130"/>
        <v>0</v>
      </c>
      <c r="CC103" s="13">
        <f ca="1">'13年1-9支出明细'!AT98/9*12</f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43">
        <f t="shared" si="131"/>
        <v>0</v>
      </c>
      <c r="CL103" s="13">
        <f ca="1">'13年1-9支出明细'!BB98/9*12</f>
        <v>0</v>
      </c>
      <c r="CM103" s="43">
        <f t="shared" si="132"/>
        <v>0</v>
      </c>
      <c r="CN103" s="13">
        <f ca="1">'13年1-9支出明细'!BC98/9*12</f>
        <v>0</v>
      </c>
      <c r="CO103" s="43">
        <f t="shared" si="133"/>
        <v>0</v>
      </c>
      <c r="CP103" s="13">
        <f ca="1">'13年1-9支出明细'!BD98/9*12</f>
        <v>0</v>
      </c>
      <c r="CQ103" s="43">
        <f t="shared" si="134"/>
        <v>0</v>
      </c>
      <c r="CR103" s="13">
        <f ca="1">'13年1-9支出明细'!BE98/9*12</f>
        <v>0</v>
      </c>
      <c r="CS103" s="13">
        <v>0</v>
      </c>
      <c r="CT103" s="43">
        <f t="shared" si="135"/>
        <v>0</v>
      </c>
      <c r="CU103" s="13">
        <f ca="1">'13年1-9支出明细'!BG98/9*12</f>
        <v>0</v>
      </c>
      <c r="CV103" s="43">
        <f t="shared" si="136"/>
        <v>0</v>
      </c>
      <c r="CW103" s="13">
        <f ca="1">'13年1-9支出明细'!BH98/9*12</f>
        <v>0</v>
      </c>
      <c r="CX103" s="43">
        <f t="shared" si="137"/>
        <v>0</v>
      </c>
      <c r="CY103" s="13">
        <f ca="1">'13年1-9支出明细'!BI98/9*12</f>
        <v>0</v>
      </c>
      <c r="CZ103" s="43">
        <f t="shared" si="138"/>
        <v>0</v>
      </c>
      <c r="DA103" s="13">
        <f ca="1">'13年1-9支出明细'!BJ98/9*12</f>
        <v>0</v>
      </c>
      <c r="DB103" s="43">
        <f t="shared" si="139"/>
        <v>0</v>
      </c>
      <c r="DC103" s="13">
        <f ca="1">'13年1-9支出明细'!BK98/9*12</f>
        <v>0</v>
      </c>
      <c r="DD103" s="43">
        <f t="shared" si="140"/>
        <v>0</v>
      </c>
      <c r="DE103" s="13">
        <f ca="1">'13年1-9支出明细'!BL98/9*12</f>
        <v>0</v>
      </c>
      <c r="DF103" s="43">
        <f t="shared" si="141"/>
        <v>0</v>
      </c>
      <c r="DG103" s="13">
        <f ca="1">'13年1-9支出明细'!BM98/9*12</f>
        <v>0</v>
      </c>
      <c r="DH103" s="43">
        <f t="shared" si="142"/>
        <v>0</v>
      </c>
      <c r="DI103" s="13">
        <f ca="1">'13年1-9支出明细'!BN98/9*12</f>
        <v>0</v>
      </c>
      <c r="DJ103" s="13">
        <f ca="1">Sheet2!EX97+Sheet2!BF97</f>
        <v>0</v>
      </c>
      <c r="DK103" s="43">
        <f t="shared" si="143"/>
        <v>0</v>
      </c>
      <c r="DL103" s="13">
        <f ca="1">'13年1-9支出明细'!BP98/9*12</f>
        <v>0</v>
      </c>
      <c r="DM103" s="43">
        <f t="shared" si="144"/>
        <v>0</v>
      </c>
      <c r="DN103" s="13">
        <f ca="1">'13年1-9支出明细'!BQ98/9*12</f>
        <v>0</v>
      </c>
      <c r="DO103" s="43">
        <f t="shared" si="145"/>
        <v>0</v>
      </c>
      <c r="DP103" s="13">
        <f ca="1">'13年1-9支出明细'!BR98/9*12</f>
        <v>0</v>
      </c>
      <c r="DQ103" s="13">
        <f ca="1">Sheet2!FC13+Sheet2!BJ13</f>
        <v>0</v>
      </c>
      <c r="DR103" s="43"/>
      <c r="DS103" s="13">
        <f ca="1">'13年1-9支出明细'!BT98/9*12</f>
        <v>0</v>
      </c>
      <c r="DT103" s="43">
        <f t="shared" si="146"/>
        <v>0</v>
      </c>
      <c r="DU103" s="12">
        <f ca="1">'13年1-9支出明细'!BU98/9*12</f>
        <v>7733.16</v>
      </c>
      <c r="DV103" s="43">
        <f t="shared" si="147"/>
        <v>2.6727898040630597E-4</v>
      </c>
      <c r="DW103" s="12">
        <f ca="1">'13年1-9支出明细'!BV98/9*12</f>
        <v>0</v>
      </c>
      <c r="DX103" s="43">
        <f t="shared" si="148"/>
        <v>0</v>
      </c>
      <c r="DY103" s="12">
        <f ca="1">'13年1-9支出明细'!BW98/9*12</f>
        <v>0</v>
      </c>
      <c r="DZ103" s="43">
        <f t="shared" si="149"/>
        <v>0</v>
      </c>
      <c r="EA103" s="12">
        <f ca="1">'13年1-9支出明细'!BX98/9*12</f>
        <v>0</v>
      </c>
      <c r="EB103" s="43">
        <f t="shared" si="150"/>
        <v>0</v>
      </c>
      <c r="EC103" s="27">
        <f t="shared" si="165"/>
        <v>0</v>
      </c>
      <c r="ED103" s="43">
        <f t="shared" si="151"/>
        <v>0</v>
      </c>
      <c r="EE103" s="13">
        <f ca="1">'13年1-9支出明细'!BZ98/9*12</f>
        <v>0</v>
      </c>
      <c r="EF103" s="43">
        <f t="shared" si="152"/>
        <v>0</v>
      </c>
      <c r="EG103" s="13">
        <f ca="1">'13年1-9支出明细'!CA98/9*12</f>
        <v>0</v>
      </c>
      <c r="EH103" s="43">
        <f t="shared" si="153"/>
        <v>0</v>
      </c>
      <c r="EI103" s="13">
        <f ca="1">'13年1-9支出明细'!CB98/9*12</f>
        <v>0</v>
      </c>
      <c r="EJ103" s="40"/>
      <c r="EK103" s="13">
        <f ca="1">'13年1-9支出明细'!CC98/9*12</f>
        <v>0</v>
      </c>
      <c r="EL103" s="43">
        <f t="shared" si="154"/>
        <v>0</v>
      </c>
      <c r="EM103" s="13">
        <f ca="1">'13年1-9支出明细'!CD98/9*12</f>
        <v>0</v>
      </c>
      <c r="EN103" s="45">
        <f t="shared" si="155"/>
        <v>0</v>
      </c>
    </row>
    <row r="104" spans="1:144">
      <c r="A104" s="18">
        <v>307</v>
      </c>
      <c r="B104" s="3" t="s">
        <v>577</v>
      </c>
      <c r="C104" s="3" t="s">
        <v>393</v>
      </c>
      <c r="D104" s="12">
        <f t="shared" si="163"/>
        <v>16401141.320000002</v>
      </c>
      <c r="E104" s="12">
        <f t="shared" si="164"/>
        <v>0</v>
      </c>
      <c r="F104" s="13">
        <v>0</v>
      </c>
      <c r="G104" s="40">
        <f t="shared" si="156"/>
        <v>0</v>
      </c>
      <c r="H104" s="13">
        <v>0</v>
      </c>
      <c r="I104" s="40">
        <f t="shared" si="97"/>
        <v>0</v>
      </c>
      <c r="J104" s="13">
        <v>0</v>
      </c>
      <c r="K104" s="40">
        <f t="shared" si="98"/>
        <v>0</v>
      </c>
      <c r="L104" s="13">
        <f ca="1">'13年1-9支出明细'!I99/9*12</f>
        <v>0</v>
      </c>
      <c r="M104" s="13">
        <v>0</v>
      </c>
      <c r="N104" s="43">
        <f t="shared" si="99"/>
        <v>0</v>
      </c>
      <c r="O104" s="13">
        <f ca="1">'13年1-9支出明细'!K99/9*12</f>
        <v>0</v>
      </c>
      <c r="P104" s="43">
        <f t="shared" si="100"/>
        <v>2.4630096008792634E-2</v>
      </c>
      <c r="Q104" s="13">
        <f ca="1">'13年1-9支出明细'!L99/9*12</f>
        <v>0</v>
      </c>
      <c r="R104" s="43">
        <f t="shared" si="101"/>
        <v>0</v>
      </c>
      <c r="S104" s="13">
        <f ca="1">'13年1-9支出明细'!M99/9*12</f>
        <v>0</v>
      </c>
      <c r="T104" s="43">
        <f t="shared" si="102"/>
        <v>0</v>
      </c>
      <c r="U104" s="13">
        <f ca="1">'13年1-9支出明细'!N99/9*12</f>
        <v>0</v>
      </c>
      <c r="V104" s="43">
        <f t="shared" si="103"/>
        <v>0</v>
      </c>
      <c r="W104" s="13">
        <f ca="1">'13年1-9支出明细'!O99/9*12</f>
        <v>0</v>
      </c>
      <c r="X104" s="43">
        <f t="shared" si="104"/>
        <v>0</v>
      </c>
      <c r="Y104" s="13">
        <f ca="1">'13年1-9支出明细'!P99/9*12</f>
        <v>0</v>
      </c>
      <c r="Z104" s="43">
        <f t="shared" si="105"/>
        <v>0</v>
      </c>
      <c r="AA104" s="13">
        <f ca="1">'13年1-9支出明细'!Q99/9*12</f>
        <v>0</v>
      </c>
      <c r="AB104" s="43">
        <f t="shared" si="106"/>
        <v>0</v>
      </c>
      <c r="AC104" s="13">
        <f ca="1">'13年1-9支出明细'!R99/9*12</f>
        <v>0</v>
      </c>
      <c r="AD104" s="43">
        <f t="shared" si="107"/>
        <v>0</v>
      </c>
      <c r="AE104" s="13">
        <f ca="1">'13年1-9支出明细'!S99/9*12</f>
        <v>0</v>
      </c>
      <c r="AF104" s="43">
        <f t="shared" si="108"/>
        <v>0</v>
      </c>
      <c r="AG104" s="12">
        <f t="shared" si="157"/>
        <v>1387.5066666666667</v>
      </c>
      <c r="AH104" s="43">
        <f t="shared" si="109"/>
        <v>1.3290953067497935E-5</v>
      </c>
      <c r="AI104" s="13">
        <f ca="1">'13年1-9支出明细'!U99/9*12</f>
        <v>0</v>
      </c>
      <c r="AJ104" s="43">
        <f t="shared" si="110"/>
        <v>0</v>
      </c>
      <c r="AK104" s="13">
        <f ca="1">'13年1-9支出明细'!V99/9*12</f>
        <v>0</v>
      </c>
      <c r="AL104" s="43">
        <f t="shared" si="111"/>
        <v>0</v>
      </c>
      <c r="AM104" s="13">
        <f ca="1">'13年1-9支出明细'!W99/9*12</f>
        <v>0</v>
      </c>
      <c r="AN104" s="43">
        <f t="shared" si="112"/>
        <v>0</v>
      </c>
      <c r="AO104" s="13">
        <f ca="1">'13年1-9支出明细'!X99/9*12</f>
        <v>0</v>
      </c>
      <c r="AP104" s="43">
        <f t="shared" si="113"/>
        <v>0</v>
      </c>
      <c r="AQ104" s="13">
        <f ca="1">'13年1-9支出明细'!Y99/9*12</f>
        <v>0</v>
      </c>
      <c r="AR104" s="43">
        <f t="shared" si="114"/>
        <v>0</v>
      </c>
      <c r="AS104" s="13">
        <f ca="1">'13年1-9支出明细'!Z99/9*12</f>
        <v>126.66666666666666</v>
      </c>
      <c r="AT104" s="13">
        <f ca="1">Sheet2!EP98+Sheet2!V98</f>
        <v>1260.8399999999999</v>
      </c>
      <c r="AU104" s="43">
        <f t="shared" si="115"/>
        <v>1.4322415188185702E-6</v>
      </c>
      <c r="AV104" s="13">
        <f ca="1">'13年1-9支出明细'!AB99/9*12</f>
        <v>1381.12</v>
      </c>
      <c r="AW104" s="43">
        <f t="shared" si="116"/>
        <v>3.0470083639767744E-4</v>
      </c>
      <c r="AX104" s="13">
        <f ca="1">'13年1-9支出明细'!AC99/9*12</f>
        <v>300</v>
      </c>
      <c r="AY104" s="43">
        <f t="shared" si="117"/>
        <v>2.6745807948243136E-4</v>
      </c>
      <c r="AZ104" s="12">
        <f t="shared" si="159"/>
        <v>16397348.173333336</v>
      </c>
      <c r="BA104" s="43">
        <f t="shared" si="118"/>
        <v>6.131186866626652E-2</v>
      </c>
      <c r="BB104" s="13">
        <f ca="1">'13年1-9支出明细'!AE99/9*12</f>
        <v>16397348.173333336</v>
      </c>
      <c r="BC104" s="43">
        <f t="shared" si="119"/>
        <v>7.0974896014145195E-2</v>
      </c>
      <c r="BD104" s="13">
        <f ca="1">'13年1-9支出明细'!AF99/9*12</f>
        <v>0</v>
      </c>
      <c r="BE104" s="13">
        <f ca="1">Sheet2!BP98+Sheet2!ET98</f>
        <v>0</v>
      </c>
      <c r="BF104" s="43">
        <f t="shared" si="120"/>
        <v>0</v>
      </c>
      <c r="BG104" s="12">
        <f t="shared" si="158"/>
        <v>0</v>
      </c>
      <c r="BH104" s="43">
        <f t="shared" si="121"/>
        <v>0</v>
      </c>
      <c r="BI104" s="13">
        <f ca="1">'13年1-9支出明细'!AI99/9*12</f>
        <v>0</v>
      </c>
      <c r="BJ104" s="43">
        <f t="shared" si="122"/>
        <v>0</v>
      </c>
      <c r="BK104" s="13">
        <f ca="1">'13年1-9支出明细'!AJ99/9*12</f>
        <v>0</v>
      </c>
      <c r="BL104" s="43">
        <f t="shared" si="123"/>
        <v>0</v>
      </c>
      <c r="BM104" s="13">
        <f ca="1">'13年1-9支出明细'!AK99/9*12</f>
        <v>0</v>
      </c>
      <c r="BN104" s="43">
        <f t="shared" si="124"/>
        <v>0</v>
      </c>
      <c r="BO104" s="13">
        <f ca="1">'13年1-9支出明细'!AL99/9*12</f>
        <v>0</v>
      </c>
      <c r="BP104" s="43">
        <f t="shared" si="125"/>
        <v>0</v>
      </c>
      <c r="BQ104" s="13">
        <f ca="1">'13年1-9支出明细'!AM99/9*12</f>
        <v>0</v>
      </c>
      <c r="BR104" s="43">
        <f t="shared" si="126"/>
        <v>0</v>
      </c>
      <c r="BS104" s="13">
        <f ca="1">'13年1-9支出明细'!AN99/9*12</f>
        <v>0</v>
      </c>
      <c r="BT104" s="14">
        <f t="shared" si="160"/>
        <v>0</v>
      </c>
      <c r="BU104" s="43">
        <f t="shared" si="127"/>
        <v>0</v>
      </c>
      <c r="BV104" s="13">
        <f ca="1">'13年1-9支出明细'!AP99/9*12</f>
        <v>0</v>
      </c>
      <c r="BW104" s="43">
        <f t="shared" si="128"/>
        <v>0</v>
      </c>
      <c r="BX104" s="13">
        <f ca="1">'13年1-9支出明细'!AQ99/9*12</f>
        <v>0</v>
      </c>
      <c r="BY104" s="43">
        <f t="shared" si="129"/>
        <v>0</v>
      </c>
      <c r="BZ104" s="13">
        <f ca="1">'13年1-9支出明细'!AR99/9*12</f>
        <v>0</v>
      </c>
      <c r="CA104" s="13">
        <f ca="1">Sheet2!DK98+Sheet2!AH98</f>
        <v>0</v>
      </c>
      <c r="CB104" s="43">
        <f t="shared" si="130"/>
        <v>0</v>
      </c>
      <c r="CC104" s="13">
        <f ca="1">'13年1-9支出明细'!AT99/9*12</f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43">
        <f t="shared" si="131"/>
        <v>0</v>
      </c>
      <c r="CL104" s="13">
        <f ca="1">'13年1-9支出明细'!BB99/9*12</f>
        <v>0</v>
      </c>
      <c r="CM104" s="43">
        <f t="shared" si="132"/>
        <v>0</v>
      </c>
      <c r="CN104" s="13">
        <f ca="1">'13年1-9支出明细'!BC99/9*12</f>
        <v>0</v>
      </c>
      <c r="CO104" s="43">
        <f t="shared" si="133"/>
        <v>0</v>
      </c>
      <c r="CP104" s="13">
        <f ca="1">'13年1-9支出明细'!BD99/9*12</f>
        <v>0</v>
      </c>
      <c r="CQ104" s="43">
        <f t="shared" si="134"/>
        <v>0</v>
      </c>
      <c r="CR104" s="13">
        <f ca="1">'13年1-9支出明细'!BE99/9*12</f>
        <v>0</v>
      </c>
      <c r="CS104" s="13">
        <f ca="1">Sheet2!DZ98+Sheet2!AV98</f>
        <v>0</v>
      </c>
      <c r="CT104" s="43">
        <f t="shared" si="135"/>
        <v>0</v>
      </c>
      <c r="CU104" s="13">
        <f ca="1">'13年1-9支出明细'!BG99/9*12</f>
        <v>0</v>
      </c>
      <c r="CV104" s="43">
        <f t="shared" si="136"/>
        <v>0</v>
      </c>
      <c r="CW104" s="13">
        <f ca="1">'13年1-9支出明细'!BH99/9*12</f>
        <v>0</v>
      </c>
      <c r="CX104" s="43">
        <f t="shared" si="137"/>
        <v>0</v>
      </c>
      <c r="CY104" s="13">
        <f ca="1">'13年1-9支出明细'!BI99/9*12</f>
        <v>0</v>
      </c>
      <c r="CZ104" s="43">
        <f t="shared" si="138"/>
        <v>0</v>
      </c>
      <c r="DA104" s="13">
        <f ca="1">'13年1-9支出明细'!BJ99/9*12</f>
        <v>0</v>
      </c>
      <c r="DB104" s="43">
        <f t="shared" si="139"/>
        <v>0</v>
      </c>
      <c r="DC104" s="13">
        <f ca="1">'13年1-9支出明细'!BK99/9*12</f>
        <v>0</v>
      </c>
      <c r="DD104" s="43">
        <f t="shared" si="140"/>
        <v>0</v>
      </c>
      <c r="DE104" s="13">
        <f ca="1">'13年1-9支出明细'!BL99/9*12</f>
        <v>0</v>
      </c>
      <c r="DF104" s="43">
        <f t="shared" si="141"/>
        <v>0</v>
      </c>
      <c r="DG104" s="13">
        <f ca="1">'13年1-9支出明细'!BM99/9*12</f>
        <v>0</v>
      </c>
      <c r="DH104" s="43">
        <f t="shared" si="142"/>
        <v>0</v>
      </c>
      <c r="DI104" s="13">
        <f ca="1">'13年1-9支出明细'!BN99/9*12</f>
        <v>0</v>
      </c>
      <c r="DJ104" s="13">
        <f ca="1">Sheet2!EX98+Sheet2!BF98</f>
        <v>0</v>
      </c>
      <c r="DK104" s="43">
        <f t="shared" si="143"/>
        <v>0</v>
      </c>
      <c r="DL104" s="13">
        <f ca="1">'13年1-9支出明细'!BP99/9*12</f>
        <v>0</v>
      </c>
      <c r="DM104" s="43">
        <f t="shared" si="144"/>
        <v>0</v>
      </c>
      <c r="DN104" s="13">
        <f ca="1">'13年1-9支出明细'!BQ99/9*12</f>
        <v>0</v>
      </c>
      <c r="DO104" s="43">
        <f t="shared" si="145"/>
        <v>0</v>
      </c>
      <c r="DP104" s="13">
        <f ca="1">'13年1-9支出明细'!BR99/9*12</f>
        <v>0</v>
      </c>
      <c r="DQ104" s="13">
        <f ca="1">Sheet2!FC14+Sheet2!BJ14</f>
        <v>0</v>
      </c>
      <c r="DR104" s="43"/>
      <c r="DS104" s="13">
        <f ca="1">'13年1-9支出明细'!BT99/9*12</f>
        <v>0</v>
      </c>
      <c r="DT104" s="43">
        <f t="shared" si="146"/>
        <v>0</v>
      </c>
      <c r="DU104" s="12">
        <f ca="1">'13年1-9支出明细'!BU99/9*12</f>
        <v>2405.64</v>
      </c>
      <c r="DV104" s="43">
        <f t="shared" si="147"/>
        <v>8.3145442021712463E-5</v>
      </c>
      <c r="DW104" s="12">
        <f ca="1">'13年1-9支出明细'!BV99/9*12</f>
        <v>0</v>
      </c>
      <c r="DX104" s="43">
        <f t="shared" si="148"/>
        <v>0</v>
      </c>
      <c r="DY104" s="12">
        <f ca="1">'13年1-9支出明细'!BW99/9*12</f>
        <v>0</v>
      </c>
      <c r="DZ104" s="43">
        <f t="shared" si="149"/>
        <v>0</v>
      </c>
      <c r="EA104" s="12">
        <f ca="1">'13年1-9支出明细'!BX99/9*12</f>
        <v>0</v>
      </c>
      <c r="EB104" s="43">
        <f t="shared" si="150"/>
        <v>0</v>
      </c>
      <c r="EC104" s="27">
        <f t="shared" si="165"/>
        <v>0</v>
      </c>
      <c r="ED104" s="43">
        <f t="shared" si="151"/>
        <v>0</v>
      </c>
      <c r="EE104" s="13">
        <f ca="1">'13年1-9支出明细'!BZ99/9*12</f>
        <v>0</v>
      </c>
      <c r="EF104" s="43">
        <f t="shared" si="152"/>
        <v>0</v>
      </c>
      <c r="EG104" s="13">
        <f ca="1">'13年1-9支出明细'!CA99/9*12</f>
        <v>0</v>
      </c>
      <c r="EH104" s="43">
        <f t="shared" si="153"/>
        <v>0</v>
      </c>
      <c r="EI104" s="13">
        <f ca="1">'13年1-9支出明细'!CB99/9*12</f>
        <v>0</v>
      </c>
      <c r="EJ104" s="40"/>
      <c r="EK104" s="13">
        <f ca="1">'13年1-9支出明细'!CC99/9*12</f>
        <v>0</v>
      </c>
      <c r="EL104" s="43">
        <f t="shared" si="154"/>
        <v>0</v>
      </c>
      <c r="EM104" s="13">
        <f ca="1">'13年1-9支出明细'!CD99/9*12</f>
        <v>0</v>
      </c>
      <c r="EN104" s="45">
        <f t="shared" si="155"/>
        <v>0</v>
      </c>
    </row>
    <row r="105" spans="1:144">
      <c r="A105" s="18">
        <v>308</v>
      </c>
      <c r="B105" s="3" t="s">
        <v>578</v>
      </c>
      <c r="C105" s="3" t="s">
        <v>394</v>
      </c>
      <c r="D105" s="12">
        <f t="shared" si="163"/>
        <v>180592.59666666671</v>
      </c>
      <c r="E105" s="12">
        <f t="shared" si="164"/>
        <v>0</v>
      </c>
      <c r="F105" s="13">
        <v>0</v>
      </c>
      <c r="G105" s="40">
        <f t="shared" si="156"/>
        <v>0</v>
      </c>
      <c r="H105" s="13">
        <v>0</v>
      </c>
      <c r="I105" s="40">
        <f t="shared" si="97"/>
        <v>0</v>
      </c>
      <c r="J105" s="13">
        <v>0</v>
      </c>
      <c r="K105" s="40">
        <f t="shared" si="98"/>
        <v>0</v>
      </c>
      <c r="L105" s="13">
        <f ca="1">'13年1-9支出明细'!I100/9*12</f>
        <v>0</v>
      </c>
      <c r="M105" s="13">
        <v>0</v>
      </c>
      <c r="N105" s="43">
        <f t="shared" si="99"/>
        <v>0</v>
      </c>
      <c r="O105" s="13">
        <f ca="1">'13年1-9支出明细'!K100/9*12</f>
        <v>0</v>
      </c>
      <c r="P105" s="43">
        <f t="shared" si="100"/>
        <v>2.7120143090000306E-4</v>
      </c>
      <c r="Q105" s="13">
        <f ca="1">'13年1-9支出明细'!L100/9*12</f>
        <v>0</v>
      </c>
      <c r="R105" s="43">
        <f t="shared" si="101"/>
        <v>0</v>
      </c>
      <c r="S105" s="13">
        <f ca="1">'13年1-9支出明细'!M100/9*12</f>
        <v>0</v>
      </c>
      <c r="T105" s="43">
        <f t="shared" si="102"/>
        <v>0</v>
      </c>
      <c r="U105" s="13">
        <f ca="1">'13年1-9支出明细'!N100/9*12</f>
        <v>0</v>
      </c>
      <c r="V105" s="43">
        <f t="shared" si="103"/>
        <v>0</v>
      </c>
      <c r="W105" s="13">
        <f ca="1">'13年1-9支出明细'!O100/9*12</f>
        <v>0</v>
      </c>
      <c r="X105" s="43">
        <f t="shared" si="104"/>
        <v>0</v>
      </c>
      <c r="Y105" s="13">
        <f ca="1">'13年1-9支出明细'!P100/9*12</f>
        <v>0</v>
      </c>
      <c r="Z105" s="43">
        <f t="shared" si="105"/>
        <v>0</v>
      </c>
      <c r="AA105" s="13">
        <f ca="1">'13年1-9支出明细'!Q100/9*12</f>
        <v>0</v>
      </c>
      <c r="AB105" s="43">
        <f t="shared" si="106"/>
        <v>0</v>
      </c>
      <c r="AC105" s="13">
        <f ca="1">'13年1-9支出明细'!R100/9*12</f>
        <v>0</v>
      </c>
      <c r="AD105" s="43">
        <f t="shared" si="107"/>
        <v>0</v>
      </c>
      <c r="AE105" s="13">
        <f ca="1">'13年1-9支出明细'!S100/9*12</f>
        <v>0</v>
      </c>
      <c r="AF105" s="43">
        <f t="shared" si="108"/>
        <v>0</v>
      </c>
      <c r="AG105" s="12">
        <f t="shared" si="157"/>
        <v>719.8900000000001</v>
      </c>
      <c r="AH105" s="43">
        <f t="shared" si="109"/>
        <v>6.8958401668420256E-6</v>
      </c>
      <c r="AI105" s="13">
        <f ca="1">'13年1-9支出明细'!U100/9*12</f>
        <v>0</v>
      </c>
      <c r="AJ105" s="43">
        <f t="shared" si="110"/>
        <v>0</v>
      </c>
      <c r="AK105" s="13">
        <f ca="1">'13年1-9支出明细'!V100/9*12</f>
        <v>0</v>
      </c>
      <c r="AL105" s="43">
        <f t="shared" si="111"/>
        <v>0</v>
      </c>
      <c r="AM105" s="13">
        <f ca="1">'13年1-9支出明细'!W100/9*12</f>
        <v>0</v>
      </c>
      <c r="AN105" s="43">
        <f t="shared" si="112"/>
        <v>0</v>
      </c>
      <c r="AO105" s="13">
        <f ca="1">'13年1-9支出明细'!X100/9*12</f>
        <v>306.66666666666669</v>
      </c>
      <c r="AP105" s="43">
        <f t="shared" si="113"/>
        <v>4.5116334331574739E-4</v>
      </c>
      <c r="AQ105" s="13">
        <f ca="1">'13年1-9支出明细'!Y100/9*12</f>
        <v>20.613333333333333</v>
      </c>
      <c r="AR105" s="43">
        <f t="shared" si="114"/>
        <v>1.0196991295271767E-5</v>
      </c>
      <c r="AS105" s="13">
        <f ca="1">'13年1-9支出明细'!Z100/9*12</f>
        <v>100</v>
      </c>
      <c r="AT105" s="13">
        <f ca="1">Sheet2!EP99+Sheet2!V99</f>
        <v>292.61</v>
      </c>
      <c r="AU105" s="43">
        <f t="shared" si="115"/>
        <v>1.1307169885409765E-6</v>
      </c>
      <c r="AV105" s="13">
        <f ca="1">'13年1-9支出明细'!AB100/9*12</f>
        <v>390.14666666666665</v>
      </c>
      <c r="AW105" s="43">
        <f t="shared" si="116"/>
        <v>8.6073632740890879E-5</v>
      </c>
      <c r="AX105" s="13">
        <f ca="1">'13年1-9支出明细'!AC100/9*12</f>
        <v>0</v>
      </c>
      <c r="AY105" s="43">
        <f t="shared" si="117"/>
        <v>0</v>
      </c>
      <c r="AZ105" s="12">
        <f t="shared" si="159"/>
        <v>178224.38666666669</v>
      </c>
      <c r="BA105" s="43">
        <f t="shared" si="118"/>
        <v>6.6640471818506361E-4</v>
      </c>
      <c r="BB105" s="13">
        <f ca="1">'13年1-9支出明细'!AE100/9*12</f>
        <v>178224.38666666669</v>
      </c>
      <c r="BC105" s="43">
        <f t="shared" si="119"/>
        <v>7.7143311083819157E-4</v>
      </c>
      <c r="BD105" s="13">
        <f ca="1">'13年1-9支出明细'!AF100/9*12</f>
        <v>0</v>
      </c>
      <c r="BE105" s="13">
        <f ca="1">Sheet2!BP99+Sheet2!ET99</f>
        <v>0</v>
      </c>
      <c r="BF105" s="43">
        <f t="shared" si="120"/>
        <v>0</v>
      </c>
      <c r="BG105" s="12">
        <f t="shared" si="158"/>
        <v>0</v>
      </c>
      <c r="BH105" s="43">
        <f t="shared" si="121"/>
        <v>0</v>
      </c>
      <c r="BI105" s="13">
        <f ca="1">'13年1-9支出明细'!AI100/9*12</f>
        <v>0</v>
      </c>
      <c r="BJ105" s="43">
        <f t="shared" si="122"/>
        <v>0</v>
      </c>
      <c r="BK105" s="13">
        <f ca="1">'13年1-9支出明细'!AJ100/9*12</f>
        <v>0</v>
      </c>
      <c r="BL105" s="43">
        <f t="shared" si="123"/>
        <v>0</v>
      </c>
      <c r="BM105" s="13">
        <f ca="1">'13年1-9支出明细'!AK100/9*12</f>
        <v>0</v>
      </c>
      <c r="BN105" s="43">
        <f t="shared" si="124"/>
        <v>0</v>
      </c>
      <c r="BO105" s="13">
        <f ca="1">'13年1-9支出明细'!AL100/9*12</f>
        <v>0</v>
      </c>
      <c r="BP105" s="43">
        <f t="shared" si="125"/>
        <v>0</v>
      </c>
      <c r="BQ105" s="13">
        <f ca="1">'13年1-9支出明细'!AM100/9*12</f>
        <v>0</v>
      </c>
      <c r="BR105" s="43">
        <f t="shared" si="126"/>
        <v>0</v>
      </c>
      <c r="BS105" s="13">
        <f ca="1">'13年1-9支出明细'!AN100/9*12</f>
        <v>0</v>
      </c>
      <c r="BT105" s="14">
        <f t="shared" si="160"/>
        <v>0</v>
      </c>
      <c r="BU105" s="43">
        <f t="shared" si="127"/>
        <v>0</v>
      </c>
      <c r="BV105" s="13">
        <f ca="1">'13年1-9支出明细'!AP100/9*12</f>
        <v>0</v>
      </c>
      <c r="BW105" s="43">
        <f t="shared" si="128"/>
        <v>0</v>
      </c>
      <c r="BX105" s="13">
        <f ca="1">'13年1-9支出明细'!AQ100/9*12</f>
        <v>0</v>
      </c>
      <c r="BY105" s="43">
        <f t="shared" si="129"/>
        <v>0</v>
      </c>
      <c r="BZ105" s="13">
        <f ca="1">'13年1-9支出明细'!AR100/9*12</f>
        <v>0</v>
      </c>
      <c r="CA105" s="13">
        <f ca="1">Sheet2!DK99+Sheet2!AH99</f>
        <v>0</v>
      </c>
      <c r="CB105" s="43">
        <f t="shared" si="130"/>
        <v>0</v>
      </c>
      <c r="CC105" s="13">
        <f ca="1">'13年1-9支出明细'!AT100/9*12</f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43">
        <f t="shared" si="131"/>
        <v>0</v>
      </c>
      <c r="CL105" s="13">
        <f ca="1">'13年1-9支出明细'!BB100/9*12</f>
        <v>0</v>
      </c>
      <c r="CM105" s="43">
        <f t="shared" si="132"/>
        <v>0</v>
      </c>
      <c r="CN105" s="13">
        <f ca="1">'13年1-9支出明细'!BC100/9*12</f>
        <v>0</v>
      </c>
      <c r="CO105" s="43">
        <f t="shared" si="133"/>
        <v>0</v>
      </c>
      <c r="CP105" s="13">
        <f ca="1">'13年1-9支出明细'!BD100/9*12</f>
        <v>0</v>
      </c>
      <c r="CQ105" s="43">
        <f t="shared" si="134"/>
        <v>0</v>
      </c>
      <c r="CR105" s="13">
        <f ca="1">'13年1-9支出明细'!BE100/9*12</f>
        <v>0</v>
      </c>
      <c r="CS105" s="13">
        <f ca="1">Sheet2!DZ99+Sheet2!AV99</f>
        <v>0</v>
      </c>
      <c r="CT105" s="43">
        <f t="shared" si="135"/>
        <v>0</v>
      </c>
      <c r="CU105" s="13">
        <f ca="1">'13年1-9支出明细'!BG100/9*12</f>
        <v>0</v>
      </c>
      <c r="CV105" s="43">
        <f t="shared" si="136"/>
        <v>0</v>
      </c>
      <c r="CW105" s="13">
        <f ca="1">'13年1-9支出明细'!BH100/9*12</f>
        <v>0</v>
      </c>
      <c r="CX105" s="43">
        <f t="shared" si="137"/>
        <v>0</v>
      </c>
      <c r="CY105" s="13">
        <f ca="1">'13年1-9支出明细'!BI100/9*12</f>
        <v>0</v>
      </c>
      <c r="CZ105" s="43">
        <f t="shared" si="138"/>
        <v>0</v>
      </c>
      <c r="DA105" s="13">
        <f ca="1">'13年1-9支出明细'!BJ100/9*12</f>
        <v>0</v>
      </c>
      <c r="DB105" s="43">
        <f t="shared" si="139"/>
        <v>0</v>
      </c>
      <c r="DC105" s="13">
        <f ca="1">'13年1-9支出明细'!BK100/9*12</f>
        <v>0</v>
      </c>
      <c r="DD105" s="43">
        <f t="shared" si="140"/>
        <v>0</v>
      </c>
      <c r="DE105" s="13">
        <f ca="1">'13年1-9支出明细'!BL100/9*12</f>
        <v>0</v>
      </c>
      <c r="DF105" s="43">
        <f t="shared" si="141"/>
        <v>0</v>
      </c>
      <c r="DG105" s="13">
        <f ca="1">'13年1-9支出明细'!BM100/9*12</f>
        <v>0</v>
      </c>
      <c r="DH105" s="43">
        <f t="shared" si="142"/>
        <v>0</v>
      </c>
      <c r="DI105" s="13">
        <f ca="1">'13年1-9支出明细'!BN100/9*12</f>
        <v>0</v>
      </c>
      <c r="DJ105" s="13">
        <f ca="1">Sheet2!EX99+Sheet2!BF99</f>
        <v>0</v>
      </c>
      <c r="DK105" s="43">
        <f t="shared" si="143"/>
        <v>0</v>
      </c>
      <c r="DL105" s="13">
        <f ca="1">'13年1-9支出明细'!BP100/9*12</f>
        <v>0</v>
      </c>
      <c r="DM105" s="43">
        <f t="shared" si="144"/>
        <v>0</v>
      </c>
      <c r="DN105" s="13">
        <f ca="1">'13年1-9支出明细'!BQ100/9*12</f>
        <v>0</v>
      </c>
      <c r="DO105" s="43">
        <f t="shared" si="145"/>
        <v>0</v>
      </c>
      <c r="DP105" s="13">
        <f ca="1">'13年1-9支出明细'!BR100/9*12</f>
        <v>0</v>
      </c>
      <c r="DQ105" s="13">
        <f ca="1">Sheet2!FC15+Sheet2!BJ15</f>
        <v>0</v>
      </c>
      <c r="DR105" s="43"/>
      <c r="DS105" s="13">
        <f ca="1">'13年1-9支出明细'!BT100/9*12</f>
        <v>0</v>
      </c>
      <c r="DT105" s="43">
        <f t="shared" si="146"/>
        <v>0</v>
      </c>
      <c r="DU105" s="12">
        <f ca="1">'13年1-9支出明细'!BU100/9*12</f>
        <v>1648.3200000000002</v>
      </c>
      <c r="DV105" s="43">
        <f t="shared" si="147"/>
        <v>5.6970409119082286E-5</v>
      </c>
      <c r="DW105" s="12">
        <f ca="1">'13年1-9支出明细'!BV100/9*12</f>
        <v>0</v>
      </c>
      <c r="DX105" s="43">
        <f t="shared" si="148"/>
        <v>0</v>
      </c>
      <c r="DY105" s="12">
        <f ca="1">'13年1-9支出明细'!BW100/9*12</f>
        <v>0</v>
      </c>
      <c r="DZ105" s="43">
        <f t="shared" si="149"/>
        <v>0</v>
      </c>
      <c r="EA105" s="12">
        <f ca="1">'13年1-9支出明细'!BX100/9*12</f>
        <v>0</v>
      </c>
      <c r="EB105" s="43">
        <f t="shared" si="150"/>
        <v>0</v>
      </c>
      <c r="EC105" s="27">
        <f t="shared" si="165"/>
        <v>0</v>
      </c>
      <c r="ED105" s="43">
        <f t="shared" si="151"/>
        <v>0</v>
      </c>
      <c r="EE105" s="13">
        <f ca="1">'13年1-9支出明细'!BZ100/9*12</f>
        <v>0</v>
      </c>
      <c r="EF105" s="43">
        <f t="shared" si="152"/>
        <v>0</v>
      </c>
      <c r="EG105" s="13">
        <f ca="1">'13年1-9支出明细'!CA100/9*12</f>
        <v>0</v>
      </c>
      <c r="EH105" s="43">
        <f t="shared" si="153"/>
        <v>0</v>
      </c>
      <c r="EI105" s="13">
        <f ca="1">'13年1-9支出明细'!CB100/9*12</f>
        <v>0</v>
      </c>
      <c r="EJ105" s="40"/>
      <c r="EK105" s="13">
        <f ca="1">'13年1-9支出明细'!CC100/9*12</f>
        <v>0</v>
      </c>
      <c r="EL105" s="43">
        <f t="shared" si="154"/>
        <v>0</v>
      </c>
      <c r="EM105" s="13">
        <f ca="1">'13年1-9支出明细'!CD100/9*12</f>
        <v>0</v>
      </c>
      <c r="EN105" s="45">
        <f t="shared" si="155"/>
        <v>0</v>
      </c>
    </row>
    <row r="106" spans="1:144">
      <c r="A106" s="18">
        <v>309</v>
      </c>
      <c r="B106" s="3" t="s">
        <v>579</v>
      </c>
      <c r="C106" s="3" t="s">
        <v>395</v>
      </c>
      <c r="D106" s="12">
        <f t="shared" si="163"/>
        <v>27349363.906666666</v>
      </c>
      <c r="E106" s="12">
        <f t="shared" si="164"/>
        <v>0</v>
      </c>
      <c r="F106" s="13">
        <v>0</v>
      </c>
      <c r="G106" s="40">
        <f t="shared" si="156"/>
        <v>0</v>
      </c>
      <c r="H106" s="13">
        <v>0</v>
      </c>
      <c r="I106" s="40">
        <f t="shared" si="97"/>
        <v>0</v>
      </c>
      <c r="J106" s="13">
        <v>0</v>
      </c>
      <c r="K106" s="40">
        <f t="shared" si="98"/>
        <v>0</v>
      </c>
      <c r="L106" s="13">
        <f ca="1">'13年1-9支出明细'!I101/9*12</f>
        <v>0</v>
      </c>
      <c r="M106" s="13">
        <v>0</v>
      </c>
      <c r="N106" s="43">
        <f t="shared" si="99"/>
        <v>0</v>
      </c>
      <c r="O106" s="13">
        <f ca="1">'13年1-9支出明细'!K101/9*12</f>
        <v>0</v>
      </c>
      <c r="P106" s="43">
        <f t="shared" si="100"/>
        <v>4.1071377025401291E-2</v>
      </c>
      <c r="Q106" s="13">
        <f ca="1">'13年1-9支出明细'!L101/9*12</f>
        <v>0</v>
      </c>
      <c r="R106" s="43">
        <f t="shared" si="101"/>
        <v>0</v>
      </c>
      <c r="S106" s="13">
        <f ca="1">'13年1-9支出明细'!M101/9*12</f>
        <v>0</v>
      </c>
      <c r="T106" s="43">
        <f t="shared" si="102"/>
        <v>0</v>
      </c>
      <c r="U106" s="13">
        <f ca="1">'13年1-9支出明细'!N101/9*12</f>
        <v>0</v>
      </c>
      <c r="V106" s="43">
        <f t="shared" si="103"/>
        <v>0</v>
      </c>
      <c r="W106" s="13">
        <f ca="1">'13年1-9支出明细'!O101/9*12</f>
        <v>0</v>
      </c>
      <c r="X106" s="43">
        <f t="shared" si="104"/>
        <v>0</v>
      </c>
      <c r="Y106" s="13">
        <f ca="1">'13年1-9支出明细'!P101/9*12</f>
        <v>0</v>
      </c>
      <c r="Z106" s="43">
        <f t="shared" si="105"/>
        <v>0</v>
      </c>
      <c r="AA106" s="13">
        <f ca="1">'13年1-9支出明细'!Q101/9*12</f>
        <v>0</v>
      </c>
      <c r="AB106" s="43">
        <f t="shared" si="106"/>
        <v>0</v>
      </c>
      <c r="AC106" s="13">
        <f ca="1">'13年1-9支出明细'!R101/9*12</f>
        <v>0</v>
      </c>
      <c r="AD106" s="43">
        <f t="shared" si="107"/>
        <v>0</v>
      </c>
      <c r="AE106" s="13">
        <f ca="1">'13年1-9支出明细'!S101/9*12</f>
        <v>0</v>
      </c>
      <c r="AF106" s="43">
        <f t="shared" si="108"/>
        <v>0</v>
      </c>
      <c r="AG106" s="12">
        <f t="shared" si="157"/>
        <v>35470</v>
      </c>
      <c r="AH106" s="43">
        <f t="shared" si="109"/>
        <v>3.3976781274623434E-4</v>
      </c>
      <c r="AI106" s="13">
        <f ca="1">'13年1-9支出明细'!U101/9*12</f>
        <v>0</v>
      </c>
      <c r="AJ106" s="43">
        <f t="shared" si="110"/>
        <v>0</v>
      </c>
      <c r="AK106" s="13">
        <f ca="1">'13年1-9支出明细'!V101/9*12</f>
        <v>0</v>
      </c>
      <c r="AL106" s="43">
        <f t="shared" si="111"/>
        <v>0</v>
      </c>
      <c r="AM106" s="13">
        <f ca="1">'13年1-9支出明细'!W101/9*12</f>
        <v>0</v>
      </c>
      <c r="AN106" s="43">
        <f t="shared" si="112"/>
        <v>0</v>
      </c>
      <c r="AO106" s="13">
        <f ca="1">'13年1-9支出明细'!X101/9*12</f>
        <v>0</v>
      </c>
      <c r="AP106" s="43">
        <f t="shared" si="113"/>
        <v>0</v>
      </c>
      <c r="AQ106" s="13">
        <f ca="1">'13年1-9支出明细'!Y101/9*12</f>
        <v>0</v>
      </c>
      <c r="AR106" s="43">
        <f t="shared" si="114"/>
        <v>0</v>
      </c>
      <c r="AS106" s="13">
        <f ca="1">'13年1-9支出明细'!Z101/9*12</f>
        <v>0</v>
      </c>
      <c r="AT106" s="13">
        <f ca="1">Sheet2!EP100+Sheet2!V100</f>
        <v>35470</v>
      </c>
      <c r="AU106" s="43">
        <f t="shared" si="115"/>
        <v>0</v>
      </c>
      <c r="AV106" s="13">
        <f ca="1">'13年1-9支出明细'!AB101/9*12</f>
        <v>93.333333333333329</v>
      </c>
      <c r="AW106" s="43">
        <f t="shared" si="116"/>
        <v>2.0591074439911012E-5</v>
      </c>
      <c r="AX106" s="13">
        <f ca="1">'13年1-9支出明细'!AC101/9*12</f>
        <v>47200</v>
      </c>
      <c r="AY106" s="43">
        <f t="shared" si="117"/>
        <v>4.2080071171902531E-2</v>
      </c>
      <c r="AZ106" s="12">
        <f t="shared" si="159"/>
        <v>27306522.426666666</v>
      </c>
      <c r="BA106" s="43">
        <f t="shared" si="118"/>
        <v>0.10210272411480455</v>
      </c>
      <c r="BB106" s="13">
        <f ca="1">'13年1-9支出明细'!AE101/9*12</f>
        <v>0</v>
      </c>
      <c r="BC106" s="43">
        <f t="shared" si="119"/>
        <v>0</v>
      </c>
      <c r="BD106" s="13">
        <f ca="1">'13年1-9支出明细'!AF101/9*12</f>
        <v>27306522.426666666</v>
      </c>
      <c r="BE106" s="13">
        <f ca="1">Sheet2!BP100+Sheet2!ET100</f>
        <v>0</v>
      </c>
      <c r="BF106" s="43">
        <f t="shared" si="120"/>
        <v>0.86621252223856959</v>
      </c>
      <c r="BG106" s="12">
        <f t="shared" si="158"/>
        <v>0</v>
      </c>
      <c r="BH106" s="43">
        <f t="shared" si="121"/>
        <v>0</v>
      </c>
      <c r="BI106" s="13">
        <f ca="1">'13年1-9支出明细'!AI101/9*12</f>
        <v>0</v>
      </c>
      <c r="BJ106" s="43">
        <f t="shared" si="122"/>
        <v>0</v>
      </c>
      <c r="BK106" s="13">
        <f ca="1">'13年1-9支出明细'!AJ101/9*12</f>
        <v>0</v>
      </c>
      <c r="BL106" s="43">
        <f t="shared" si="123"/>
        <v>0</v>
      </c>
      <c r="BM106" s="13">
        <f ca="1">'13年1-9支出明细'!AK101/9*12</f>
        <v>0</v>
      </c>
      <c r="BN106" s="43">
        <f t="shared" si="124"/>
        <v>0</v>
      </c>
      <c r="BO106" s="13">
        <f ca="1">'13年1-9支出明细'!AL101/9*12</f>
        <v>0</v>
      </c>
      <c r="BP106" s="43">
        <f t="shared" si="125"/>
        <v>0</v>
      </c>
      <c r="BQ106" s="13">
        <f ca="1">'13年1-9支出明细'!AM101/9*12</f>
        <v>0</v>
      </c>
      <c r="BR106" s="43">
        <f t="shared" si="126"/>
        <v>0</v>
      </c>
      <c r="BS106" s="13">
        <f ca="1">'13年1-9支出明细'!AN101/9*12</f>
        <v>0</v>
      </c>
      <c r="BT106" s="14">
        <f t="shared" si="160"/>
        <v>0</v>
      </c>
      <c r="BU106" s="43">
        <f t="shared" si="127"/>
        <v>0</v>
      </c>
      <c r="BV106" s="13">
        <f ca="1">'13年1-9支出明细'!AP101/9*12</f>
        <v>0</v>
      </c>
      <c r="BW106" s="43">
        <f t="shared" si="128"/>
        <v>0</v>
      </c>
      <c r="BX106" s="13">
        <f ca="1">'13年1-9支出明细'!AQ101/9*12</f>
        <v>0</v>
      </c>
      <c r="BY106" s="43">
        <f t="shared" si="129"/>
        <v>0</v>
      </c>
      <c r="BZ106" s="13">
        <f ca="1">'13年1-9支出明细'!AR101/9*12</f>
        <v>0</v>
      </c>
      <c r="CA106" s="13">
        <f ca="1">Sheet2!DK100+Sheet2!AH100</f>
        <v>0</v>
      </c>
      <c r="CB106" s="43">
        <f t="shared" si="130"/>
        <v>0</v>
      </c>
      <c r="CC106" s="13">
        <f ca="1">'13年1-9支出明细'!AT101/9*12</f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43">
        <f t="shared" si="131"/>
        <v>0</v>
      </c>
      <c r="CL106" s="13">
        <f ca="1">'13年1-9支出明细'!BB101/9*12</f>
        <v>0</v>
      </c>
      <c r="CM106" s="43">
        <f t="shared" si="132"/>
        <v>0</v>
      </c>
      <c r="CN106" s="13">
        <f ca="1">'13年1-9支出明细'!BC101/9*12</f>
        <v>0</v>
      </c>
      <c r="CO106" s="43">
        <f t="shared" si="133"/>
        <v>0</v>
      </c>
      <c r="CP106" s="13">
        <f ca="1">'13年1-9支出明细'!BD101/9*12</f>
        <v>0</v>
      </c>
      <c r="CQ106" s="43">
        <f t="shared" si="134"/>
        <v>0</v>
      </c>
      <c r="CR106" s="13">
        <f ca="1">'13年1-9支出明细'!BE101/9*12</f>
        <v>0</v>
      </c>
      <c r="CS106" s="13">
        <f ca="1">Sheet2!DZ100+Sheet2!AV100</f>
        <v>0</v>
      </c>
      <c r="CT106" s="43">
        <f t="shared" si="135"/>
        <v>0</v>
      </c>
      <c r="CU106" s="13">
        <f ca="1">'13年1-9支出明细'!BG101/9*12</f>
        <v>0</v>
      </c>
      <c r="CV106" s="43">
        <f t="shared" si="136"/>
        <v>0</v>
      </c>
      <c r="CW106" s="13">
        <f ca="1">'13年1-9支出明细'!BH101/9*12</f>
        <v>0</v>
      </c>
      <c r="CX106" s="43">
        <f t="shared" si="137"/>
        <v>0</v>
      </c>
      <c r="CY106" s="13">
        <f ca="1">'13年1-9支出明细'!BI101/9*12</f>
        <v>0</v>
      </c>
      <c r="CZ106" s="43">
        <f t="shared" si="138"/>
        <v>0</v>
      </c>
      <c r="DA106" s="13">
        <f ca="1">'13年1-9支出明细'!BJ101/9*12</f>
        <v>0</v>
      </c>
      <c r="DB106" s="43">
        <f t="shared" si="139"/>
        <v>0</v>
      </c>
      <c r="DC106" s="13">
        <f ca="1">'13年1-9支出明细'!BK101/9*12</f>
        <v>0</v>
      </c>
      <c r="DD106" s="43">
        <f t="shared" si="140"/>
        <v>0</v>
      </c>
      <c r="DE106" s="13">
        <f ca="1">'13年1-9支出明细'!BL101/9*12</f>
        <v>0</v>
      </c>
      <c r="DF106" s="43">
        <f t="shared" si="141"/>
        <v>0</v>
      </c>
      <c r="DG106" s="13">
        <f ca="1">'13年1-9支出明细'!BM101/9*12</f>
        <v>0</v>
      </c>
      <c r="DH106" s="43">
        <f t="shared" si="142"/>
        <v>0</v>
      </c>
      <c r="DI106" s="13">
        <f ca="1">'13年1-9支出明细'!BN101/9*12</f>
        <v>0</v>
      </c>
      <c r="DJ106" s="13">
        <f ca="1">Sheet2!EX100+Sheet2!BF100</f>
        <v>0</v>
      </c>
      <c r="DK106" s="43">
        <f t="shared" si="143"/>
        <v>0</v>
      </c>
      <c r="DL106" s="13">
        <f ca="1">'13年1-9支出明细'!BP101/9*12</f>
        <v>0</v>
      </c>
      <c r="DM106" s="43">
        <f t="shared" si="144"/>
        <v>0</v>
      </c>
      <c r="DN106" s="13">
        <f ca="1">'13年1-9支出明细'!BQ101/9*12</f>
        <v>0</v>
      </c>
      <c r="DO106" s="43">
        <f t="shared" si="145"/>
        <v>0</v>
      </c>
      <c r="DP106" s="13">
        <f ca="1">'13年1-9支出明细'!BR101/9*12</f>
        <v>0</v>
      </c>
      <c r="DQ106" s="13">
        <f ca="1">Sheet2!FC16+Sheet2!BJ16</f>
        <v>0</v>
      </c>
      <c r="DR106" s="43"/>
      <c r="DS106" s="13">
        <f ca="1">'13年1-9支出明细'!BT101/9*12</f>
        <v>0</v>
      </c>
      <c r="DT106" s="43">
        <f t="shared" si="146"/>
        <v>0</v>
      </c>
      <c r="DU106" s="12">
        <f ca="1">'13年1-9支出明细'!BU101/9*12</f>
        <v>7371.4800000000014</v>
      </c>
      <c r="DV106" s="43">
        <f t="shared" si="147"/>
        <v>2.5477833880140549E-4</v>
      </c>
      <c r="DW106" s="12">
        <f ca="1">'13年1-9支出明细'!BV101/9*12</f>
        <v>0</v>
      </c>
      <c r="DX106" s="43">
        <f t="shared" si="148"/>
        <v>0</v>
      </c>
      <c r="DY106" s="12">
        <f ca="1">'13年1-9支出明细'!BW101/9*12</f>
        <v>0</v>
      </c>
      <c r="DZ106" s="43">
        <f t="shared" si="149"/>
        <v>0</v>
      </c>
      <c r="EA106" s="12">
        <f ca="1">'13年1-9支出明细'!BX101/9*12</f>
        <v>0</v>
      </c>
      <c r="EB106" s="43">
        <f t="shared" si="150"/>
        <v>0</v>
      </c>
      <c r="EC106" s="27">
        <f t="shared" si="165"/>
        <v>0</v>
      </c>
      <c r="ED106" s="43">
        <f t="shared" si="151"/>
        <v>0</v>
      </c>
      <c r="EE106" s="13">
        <f ca="1">'13年1-9支出明细'!BZ101/9*12</f>
        <v>0</v>
      </c>
      <c r="EF106" s="43">
        <f t="shared" si="152"/>
        <v>0</v>
      </c>
      <c r="EG106" s="13">
        <f ca="1">'13年1-9支出明细'!CA101/9*12</f>
        <v>0</v>
      </c>
      <c r="EH106" s="43">
        <f t="shared" si="153"/>
        <v>0</v>
      </c>
      <c r="EI106" s="13">
        <f ca="1">'13年1-9支出明细'!CB101/9*12</f>
        <v>0</v>
      </c>
      <c r="EJ106" s="40"/>
      <c r="EK106" s="13">
        <f ca="1">'13年1-9支出明细'!CC101/9*12</f>
        <v>0</v>
      </c>
      <c r="EL106" s="43">
        <f t="shared" si="154"/>
        <v>0</v>
      </c>
      <c r="EM106" s="13">
        <f ca="1">'13年1-9支出明细'!CD101/9*12</f>
        <v>0</v>
      </c>
      <c r="EN106" s="45">
        <f t="shared" si="155"/>
        <v>0</v>
      </c>
    </row>
    <row r="107" spans="1:144">
      <c r="A107" s="18">
        <v>310</v>
      </c>
      <c r="B107" s="3" t="s">
        <v>580</v>
      </c>
      <c r="C107" s="3" t="s">
        <v>396</v>
      </c>
      <c r="D107" s="12">
        <f t="shared" si="163"/>
        <v>126192</v>
      </c>
      <c r="E107" s="12">
        <f t="shared" si="164"/>
        <v>126192</v>
      </c>
      <c r="F107" s="13">
        <v>0</v>
      </c>
      <c r="G107" s="40">
        <f t="shared" si="156"/>
        <v>0</v>
      </c>
      <c r="H107" s="13">
        <v>126192</v>
      </c>
      <c r="I107" s="40">
        <f t="shared" si="97"/>
        <v>3.399111294228218E-3</v>
      </c>
      <c r="J107" s="13">
        <v>0</v>
      </c>
      <c r="K107" s="40">
        <f t="shared" si="98"/>
        <v>0</v>
      </c>
      <c r="L107" s="13">
        <f ca="1">'13年1-9支出明细'!I102/9*12</f>
        <v>0</v>
      </c>
      <c r="M107" s="13">
        <v>0</v>
      </c>
      <c r="N107" s="43">
        <f t="shared" si="99"/>
        <v>0</v>
      </c>
      <c r="O107" s="13">
        <f ca="1">'13年1-9支出明细'!K102/9*12</f>
        <v>0</v>
      </c>
      <c r="P107" s="43">
        <f t="shared" si="100"/>
        <v>1.8950638951884595E-4</v>
      </c>
      <c r="Q107" s="13">
        <f ca="1">'13年1-9支出明细'!L102/9*12</f>
        <v>0</v>
      </c>
      <c r="R107" s="43">
        <f t="shared" si="101"/>
        <v>0</v>
      </c>
      <c r="S107" s="13">
        <f ca="1">'13年1-9支出明细'!M102/9*12</f>
        <v>0</v>
      </c>
      <c r="T107" s="43">
        <f t="shared" si="102"/>
        <v>0</v>
      </c>
      <c r="U107" s="13">
        <f ca="1">'13年1-9支出明细'!N102/9*12</f>
        <v>0</v>
      </c>
      <c r="V107" s="43">
        <f t="shared" si="103"/>
        <v>0</v>
      </c>
      <c r="W107" s="13">
        <f ca="1">'13年1-9支出明细'!O102/9*12</f>
        <v>0</v>
      </c>
      <c r="X107" s="43">
        <f t="shared" si="104"/>
        <v>0</v>
      </c>
      <c r="Y107" s="13">
        <f ca="1">'13年1-9支出明细'!P102/9*12</f>
        <v>0</v>
      </c>
      <c r="Z107" s="43">
        <f t="shared" si="105"/>
        <v>0</v>
      </c>
      <c r="AA107" s="13">
        <f ca="1">'13年1-9支出明细'!Q102/9*12</f>
        <v>0</v>
      </c>
      <c r="AB107" s="43">
        <f t="shared" si="106"/>
        <v>0</v>
      </c>
      <c r="AC107" s="13">
        <f ca="1">'13年1-9支出明细'!R102/9*12</f>
        <v>0</v>
      </c>
      <c r="AD107" s="43">
        <f t="shared" si="107"/>
        <v>0</v>
      </c>
      <c r="AE107" s="13">
        <f ca="1">'13年1-9支出明细'!S102/9*12</f>
        <v>0</v>
      </c>
      <c r="AF107" s="43">
        <f t="shared" si="108"/>
        <v>0</v>
      </c>
      <c r="AG107" s="12">
        <f t="shared" si="157"/>
        <v>0</v>
      </c>
      <c r="AH107" s="43">
        <f t="shared" si="109"/>
        <v>0</v>
      </c>
      <c r="AI107" s="13">
        <f ca="1">'13年1-9支出明细'!U102/9*12</f>
        <v>0</v>
      </c>
      <c r="AJ107" s="43">
        <f t="shared" si="110"/>
        <v>0</v>
      </c>
      <c r="AK107" s="13">
        <f ca="1">'13年1-9支出明细'!V102/9*12</f>
        <v>0</v>
      </c>
      <c r="AL107" s="43">
        <f t="shared" si="111"/>
        <v>0</v>
      </c>
      <c r="AM107" s="13">
        <f ca="1">'13年1-9支出明细'!W102/9*12</f>
        <v>0</v>
      </c>
      <c r="AN107" s="43">
        <f t="shared" si="112"/>
        <v>0</v>
      </c>
      <c r="AO107" s="13">
        <f ca="1">'13年1-9支出明细'!X102/9*12</f>
        <v>0</v>
      </c>
      <c r="AP107" s="43">
        <f t="shared" si="113"/>
        <v>0</v>
      </c>
      <c r="AQ107" s="13">
        <f ca="1">'13年1-9支出明细'!Y102/9*12</f>
        <v>0</v>
      </c>
      <c r="AR107" s="43">
        <f t="shared" si="114"/>
        <v>0</v>
      </c>
      <c r="AS107" s="13">
        <f ca="1">'13年1-9支出明细'!Z102/9*12</f>
        <v>0</v>
      </c>
      <c r="AT107" s="13">
        <f ca="1">Sheet2!EP101+Sheet2!V101</f>
        <v>0</v>
      </c>
      <c r="AU107" s="43">
        <f t="shared" si="115"/>
        <v>0</v>
      </c>
      <c r="AV107" s="13">
        <f ca="1">'13年1-9支出明细'!AB102/9*12</f>
        <v>0</v>
      </c>
      <c r="AW107" s="43">
        <f t="shared" si="116"/>
        <v>0</v>
      </c>
      <c r="AX107" s="13">
        <f ca="1">'13年1-9支出明细'!AC102/9*12</f>
        <v>0</v>
      </c>
      <c r="AY107" s="43">
        <f t="shared" si="117"/>
        <v>0</v>
      </c>
      <c r="AZ107" s="12">
        <f t="shared" si="159"/>
        <v>0</v>
      </c>
      <c r="BA107" s="43">
        <f t="shared" si="118"/>
        <v>0</v>
      </c>
      <c r="BB107" s="13">
        <f ca="1">'13年1-9支出明细'!AE102/9*12</f>
        <v>0</v>
      </c>
      <c r="BC107" s="43">
        <f t="shared" si="119"/>
        <v>0</v>
      </c>
      <c r="BD107" s="13">
        <f ca="1">'13年1-9支出明细'!AF102/9*12</f>
        <v>0</v>
      </c>
      <c r="BE107" s="13">
        <f ca="1">Sheet2!BP101+Sheet2!ET101</f>
        <v>0</v>
      </c>
      <c r="BF107" s="43">
        <f t="shared" si="120"/>
        <v>0</v>
      </c>
      <c r="BG107" s="12">
        <f t="shared" si="158"/>
        <v>0</v>
      </c>
      <c r="BH107" s="43">
        <f t="shared" si="121"/>
        <v>0</v>
      </c>
      <c r="BI107" s="13">
        <f ca="1">'13年1-9支出明细'!AI102/9*12</f>
        <v>0</v>
      </c>
      <c r="BJ107" s="43">
        <f t="shared" si="122"/>
        <v>0</v>
      </c>
      <c r="BK107" s="13">
        <f ca="1">'13年1-9支出明细'!AJ102/9*12</f>
        <v>0</v>
      </c>
      <c r="BL107" s="43">
        <f t="shared" si="123"/>
        <v>0</v>
      </c>
      <c r="BM107" s="13">
        <f ca="1">'13年1-9支出明细'!AK102/9*12</f>
        <v>0</v>
      </c>
      <c r="BN107" s="43">
        <f t="shared" si="124"/>
        <v>0</v>
      </c>
      <c r="BO107" s="13">
        <f ca="1">'13年1-9支出明细'!AL102/9*12</f>
        <v>0</v>
      </c>
      <c r="BP107" s="43">
        <f t="shared" si="125"/>
        <v>0</v>
      </c>
      <c r="BQ107" s="13">
        <f ca="1">'13年1-9支出明细'!AM102/9*12</f>
        <v>0</v>
      </c>
      <c r="BR107" s="43">
        <f t="shared" si="126"/>
        <v>0</v>
      </c>
      <c r="BS107" s="13">
        <f ca="1">'13年1-9支出明细'!AN102/9*12</f>
        <v>0</v>
      </c>
      <c r="BT107" s="14">
        <f t="shared" si="160"/>
        <v>0</v>
      </c>
      <c r="BU107" s="43">
        <f t="shared" si="127"/>
        <v>0</v>
      </c>
      <c r="BV107" s="13">
        <f ca="1">'13年1-9支出明细'!AP102/9*12</f>
        <v>0</v>
      </c>
      <c r="BW107" s="43">
        <f t="shared" si="128"/>
        <v>0</v>
      </c>
      <c r="BX107" s="13">
        <f ca="1">'13年1-9支出明细'!AQ102/9*12</f>
        <v>0</v>
      </c>
      <c r="BY107" s="43">
        <f t="shared" si="129"/>
        <v>0</v>
      </c>
      <c r="BZ107" s="13">
        <f ca="1">'13年1-9支出明细'!AR102/9*12</f>
        <v>0</v>
      </c>
      <c r="CA107" s="13">
        <f ca="1">Sheet2!DK101+Sheet2!AH101</f>
        <v>0</v>
      </c>
      <c r="CB107" s="43">
        <f t="shared" si="130"/>
        <v>0</v>
      </c>
      <c r="CC107" s="13">
        <f ca="1">'13年1-9支出明细'!AT102/9*12</f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43">
        <f t="shared" si="131"/>
        <v>0</v>
      </c>
      <c r="CL107" s="13">
        <f ca="1">'13年1-9支出明细'!BB102/9*12</f>
        <v>0</v>
      </c>
      <c r="CM107" s="43">
        <f t="shared" si="132"/>
        <v>0</v>
      </c>
      <c r="CN107" s="13">
        <f ca="1">'13年1-9支出明细'!BC102/9*12</f>
        <v>0</v>
      </c>
      <c r="CO107" s="43">
        <f t="shared" si="133"/>
        <v>0</v>
      </c>
      <c r="CP107" s="13">
        <f ca="1">'13年1-9支出明细'!BD102/9*12</f>
        <v>0</v>
      </c>
      <c r="CQ107" s="43">
        <f t="shared" si="134"/>
        <v>0</v>
      </c>
      <c r="CR107" s="13">
        <f ca="1">'13年1-9支出明细'!BE102/9*12</f>
        <v>0</v>
      </c>
      <c r="CS107" s="13">
        <f ca="1">Sheet2!DZ101+Sheet2!AV101</f>
        <v>0</v>
      </c>
      <c r="CT107" s="43">
        <f t="shared" si="135"/>
        <v>0</v>
      </c>
      <c r="CU107" s="13">
        <f ca="1">'13年1-9支出明细'!BG102/9*12</f>
        <v>0</v>
      </c>
      <c r="CV107" s="43">
        <f t="shared" si="136"/>
        <v>0</v>
      </c>
      <c r="CW107" s="13">
        <f ca="1">'13年1-9支出明细'!BH102/9*12</f>
        <v>0</v>
      </c>
      <c r="CX107" s="43">
        <f t="shared" si="137"/>
        <v>0</v>
      </c>
      <c r="CY107" s="13">
        <f ca="1">'13年1-9支出明细'!BI102/9*12</f>
        <v>0</v>
      </c>
      <c r="CZ107" s="43">
        <f t="shared" si="138"/>
        <v>0</v>
      </c>
      <c r="DA107" s="13">
        <f ca="1">'13年1-9支出明细'!BJ102/9*12</f>
        <v>0</v>
      </c>
      <c r="DB107" s="43">
        <f t="shared" si="139"/>
        <v>0</v>
      </c>
      <c r="DC107" s="13">
        <f ca="1">'13年1-9支出明细'!BK102/9*12</f>
        <v>0</v>
      </c>
      <c r="DD107" s="43">
        <f t="shared" si="140"/>
        <v>0</v>
      </c>
      <c r="DE107" s="13">
        <f ca="1">'13年1-9支出明细'!BL102/9*12</f>
        <v>0</v>
      </c>
      <c r="DF107" s="43">
        <f t="shared" si="141"/>
        <v>0</v>
      </c>
      <c r="DG107" s="13">
        <f ca="1">'13年1-9支出明细'!BM102/9*12</f>
        <v>0</v>
      </c>
      <c r="DH107" s="43">
        <f t="shared" si="142"/>
        <v>0</v>
      </c>
      <c r="DI107" s="13">
        <f ca="1">'13年1-9支出明细'!BN102/9*12</f>
        <v>0</v>
      </c>
      <c r="DJ107" s="13">
        <f ca="1">Sheet2!EX101+Sheet2!BF101</f>
        <v>0</v>
      </c>
      <c r="DK107" s="43">
        <f t="shared" si="143"/>
        <v>0</v>
      </c>
      <c r="DL107" s="13">
        <f ca="1">'13年1-9支出明细'!BP102/9*12</f>
        <v>0</v>
      </c>
      <c r="DM107" s="43">
        <f t="shared" si="144"/>
        <v>0</v>
      </c>
      <c r="DN107" s="13">
        <f ca="1">'13年1-9支出明细'!BQ102/9*12</f>
        <v>0</v>
      </c>
      <c r="DO107" s="43">
        <f t="shared" si="145"/>
        <v>0</v>
      </c>
      <c r="DP107" s="13">
        <f ca="1">'13年1-9支出明细'!BR102/9*12</f>
        <v>0</v>
      </c>
      <c r="DQ107" s="13">
        <f ca="1">Sheet2!FC17+Sheet2!BJ17</f>
        <v>0</v>
      </c>
      <c r="DR107" s="43"/>
      <c r="DS107" s="13">
        <f ca="1">'13年1-9支出明细'!BT102/9*12</f>
        <v>0</v>
      </c>
      <c r="DT107" s="43">
        <f t="shared" si="146"/>
        <v>0</v>
      </c>
      <c r="DU107" s="12">
        <f ca="1">'13年1-9支出明细'!BU102/9*12</f>
        <v>0</v>
      </c>
      <c r="DV107" s="43">
        <f t="shared" si="147"/>
        <v>0</v>
      </c>
      <c r="DW107" s="12">
        <f ca="1">'13年1-9支出明细'!BV102/9*12</f>
        <v>0</v>
      </c>
      <c r="DX107" s="43">
        <f t="shared" si="148"/>
        <v>0</v>
      </c>
      <c r="DY107" s="12">
        <f ca="1">'13年1-9支出明细'!BW102/9*12</f>
        <v>0</v>
      </c>
      <c r="DZ107" s="43">
        <f t="shared" si="149"/>
        <v>0</v>
      </c>
      <c r="EA107" s="12">
        <f ca="1">'13年1-9支出明细'!BX102/9*12</f>
        <v>0</v>
      </c>
      <c r="EB107" s="43">
        <f t="shared" si="150"/>
        <v>0</v>
      </c>
      <c r="EC107" s="27">
        <f t="shared" si="165"/>
        <v>0</v>
      </c>
      <c r="ED107" s="43">
        <f t="shared" si="151"/>
        <v>0</v>
      </c>
      <c r="EE107" s="13">
        <f ca="1">'13年1-9支出明细'!BZ102/9*12</f>
        <v>0</v>
      </c>
      <c r="EF107" s="43">
        <f t="shared" si="152"/>
        <v>0</v>
      </c>
      <c r="EG107" s="13">
        <f ca="1">'13年1-9支出明细'!CA102/9*12</f>
        <v>0</v>
      </c>
      <c r="EH107" s="43">
        <f t="shared" si="153"/>
        <v>0</v>
      </c>
      <c r="EI107" s="13">
        <f ca="1">'13年1-9支出明细'!CB102/9*12</f>
        <v>0</v>
      </c>
      <c r="EJ107" s="40"/>
      <c r="EK107" s="13">
        <f ca="1">'13年1-9支出明细'!CC102/9*12</f>
        <v>0</v>
      </c>
      <c r="EL107" s="43">
        <f t="shared" si="154"/>
        <v>0</v>
      </c>
      <c r="EM107" s="13">
        <f ca="1">'13年1-9支出明细'!CD102/9*12</f>
        <v>0</v>
      </c>
      <c r="EN107" s="45">
        <f t="shared" si="155"/>
        <v>0</v>
      </c>
    </row>
    <row r="108" spans="1:144">
      <c r="A108" s="18">
        <v>311</v>
      </c>
      <c r="B108" s="3" t="s">
        <v>581</v>
      </c>
      <c r="C108" s="3" t="s">
        <v>397</v>
      </c>
      <c r="D108" s="12">
        <f t="shared" si="163"/>
        <v>139574.70666666667</v>
      </c>
      <c r="E108" s="12">
        <f t="shared" si="164"/>
        <v>0</v>
      </c>
      <c r="F108" s="13">
        <v>0</v>
      </c>
      <c r="G108" s="40">
        <f t="shared" si="156"/>
        <v>0</v>
      </c>
      <c r="H108" s="13">
        <v>0</v>
      </c>
      <c r="I108" s="40">
        <f t="shared" si="97"/>
        <v>0</v>
      </c>
      <c r="J108" s="13">
        <v>0</v>
      </c>
      <c r="K108" s="40">
        <f t="shared" si="98"/>
        <v>0</v>
      </c>
      <c r="L108" s="13">
        <f ca="1">'13年1-9支出明细'!I103/9*12</f>
        <v>0</v>
      </c>
      <c r="M108" s="13">
        <v>0</v>
      </c>
      <c r="N108" s="43">
        <f t="shared" si="99"/>
        <v>0</v>
      </c>
      <c r="O108" s="13">
        <f ca="1">'13年1-9支出明细'!K103/9*12</f>
        <v>0</v>
      </c>
      <c r="P108" s="43">
        <f t="shared" si="100"/>
        <v>2.0960360980531255E-4</v>
      </c>
      <c r="Q108" s="13">
        <f ca="1">'13年1-9支出明细'!L103/9*12</f>
        <v>0</v>
      </c>
      <c r="R108" s="43">
        <f t="shared" si="101"/>
        <v>0</v>
      </c>
      <c r="S108" s="13">
        <f ca="1">'13年1-9支出明细'!M103/9*12</f>
        <v>0</v>
      </c>
      <c r="T108" s="43">
        <f t="shared" si="102"/>
        <v>0</v>
      </c>
      <c r="U108" s="13">
        <f ca="1">'13年1-9支出明细'!N103/9*12</f>
        <v>0</v>
      </c>
      <c r="V108" s="43">
        <f t="shared" si="103"/>
        <v>0</v>
      </c>
      <c r="W108" s="13">
        <f ca="1">'13年1-9支出明细'!O103/9*12</f>
        <v>0</v>
      </c>
      <c r="X108" s="43">
        <f t="shared" si="104"/>
        <v>0</v>
      </c>
      <c r="Y108" s="13">
        <f ca="1">'13年1-9支出明细'!P103/9*12</f>
        <v>0</v>
      </c>
      <c r="Z108" s="43">
        <f t="shared" si="105"/>
        <v>0</v>
      </c>
      <c r="AA108" s="13">
        <f ca="1">'13年1-9支出明细'!Q103/9*12</f>
        <v>0</v>
      </c>
      <c r="AB108" s="43">
        <f t="shared" si="106"/>
        <v>0</v>
      </c>
      <c r="AC108" s="13">
        <f ca="1">'13年1-9支出明细'!R103/9*12</f>
        <v>0</v>
      </c>
      <c r="AD108" s="43">
        <f t="shared" si="107"/>
        <v>0</v>
      </c>
      <c r="AE108" s="13">
        <f ca="1">'13年1-9支出明细'!S103/9*12</f>
        <v>0</v>
      </c>
      <c r="AF108" s="43">
        <f t="shared" si="108"/>
        <v>0</v>
      </c>
      <c r="AG108" s="12">
        <f t="shared" si="157"/>
        <v>122808.84000000001</v>
      </c>
      <c r="AH108" s="43">
        <f t="shared" si="109"/>
        <v>1.1763882422526715E-3</v>
      </c>
      <c r="AI108" s="13">
        <f ca="1">'13年1-9支出明细'!U103/9*12</f>
        <v>0</v>
      </c>
      <c r="AJ108" s="43">
        <f t="shared" si="110"/>
        <v>0</v>
      </c>
      <c r="AK108" s="13">
        <f ca="1">'13年1-9支出明细'!V103/9*12</f>
        <v>0</v>
      </c>
      <c r="AL108" s="43">
        <f t="shared" si="111"/>
        <v>0</v>
      </c>
      <c r="AM108" s="13">
        <f ca="1">'13年1-9支出明细'!W103/9*12</f>
        <v>0</v>
      </c>
      <c r="AN108" s="43">
        <f t="shared" si="112"/>
        <v>0</v>
      </c>
      <c r="AO108" s="13">
        <f ca="1">'13年1-9支出明细'!X103/9*12</f>
        <v>-130.05333333333334</v>
      </c>
      <c r="AP108" s="43">
        <f t="shared" si="113"/>
        <v>-1.9133248916094781E-4</v>
      </c>
      <c r="AQ108" s="13">
        <f ca="1">'13年1-9支出明细'!Y103/9*12</f>
        <v>534</v>
      </c>
      <c r="AR108" s="43">
        <f t="shared" si="114"/>
        <v>2.6415879778501569E-4</v>
      </c>
      <c r="AS108" s="13">
        <f ca="1">'13年1-9支出明细'!Z103/9*12</f>
        <v>122404.89333333334</v>
      </c>
      <c r="AT108" s="13">
        <f ca="1">Sheet2!EP102+Sheet2!V102</f>
        <v>0</v>
      </c>
      <c r="AU108" s="43">
        <f t="shared" si="115"/>
        <v>1.3840529237254613E-3</v>
      </c>
      <c r="AV108" s="13">
        <f ca="1">'13年1-9支出明细'!AB103/9*12</f>
        <v>0</v>
      </c>
      <c r="AW108" s="43">
        <f t="shared" si="116"/>
        <v>0</v>
      </c>
      <c r="AX108" s="13">
        <f ca="1">'13年1-9支出明细'!AC103/9*12</f>
        <v>0</v>
      </c>
      <c r="AY108" s="43">
        <f t="shared" si="117"/>
        <v>0</v>
      </c>
      <c r="AZ108" s="12">
        <f t="shared" si="159"/>
        <v>16765.866666666669</v>
      </c>
      <c r="BA108" s="43">
        <f t="shared" si="118"/>
        <v>6.2689808393196807E-5</v>
      </c>
      <c r="BB108" s="13">
        <f ca="1">'13年1-9支出明细'!AE103/9*12</f>
        <v>16765.866666666669</v>
      </c>
      <c r="BC108" s="43">
        <f t="shared" si="119"/>
        <v>7.2570005263954208E-5</v>
      </c>
      <c r="BD108" s="13">
        <f ca="1">'13年1-9支出明细'!AF103/9*12</f>
        <v>0</v>
      </c>
      <c r="BE108" s="13">
        <f ca="1">Sheet2!BP102+Sheet2!ET102</f>
        <v>0</v>
      </c>
      <c r="BF108" s="43">
        <f t="shared" si="120"/>
        <v>0</v>
      </c>
      <c r="BG108" s="12">
        <f t="shared" si="158"/>
        <v>0</v>
      </c>
      <c r="BH108" s="43">
        <f t="shared" si="121"/>
        <v>0</v>
      </c>
      <c r="BI108" s="13">
        <f ca="1">'13年1-9支出明细'!AI103/9*12</f>
        <v>0</v>
      </c>
      <c r="BJ108" s="43">
        <f t="shared" si="122"/>
        <v>0</v>
      </c>
      <c r="BK108" s="13">
        <f ca="1">'13年1-9支出明细'!AJ103/9*12</f>
        <v>0</v>
      </c>
      <c r="BL108" s="43">
        <f t="shared" si="123"/>
        <v>0</v>
      </c>
      <c r="BM108" s="13">
        <f ca="1">'13年1-9支出明细'!AK103/9*12</f>
        <v>0</v>
      </c>
      <c r="BN108" s="43">
        <f t="shared" si="124"/>
        <v>0</v>
      </c>
      <c r="BO108" s="13">
        <f ca="1">'13年1-9支出明细'!AL103/9*12</f>
        <v>0</v>
      </c>
      <c r="BP108" s="43">
        <f t="shared" si="125"/>
        <v>0</v>
      </c>
      <c r="BQ108" s="13">
        <f ca="1">'13年1-9支出明细'!AM103/9*12</f>
        <v>0</v>
      </c>
      <c r="BR108" s="43">
        <f t="shared" si="126"/>
        <v>0</v>
      </c>
      <c r="BS108" s="13">
        <f ca="1">'13年1-9支出明细'!AN103/9*12</f>
        <v>0</v>
      </c>
      <c r="BT108" s="14">
        <f t="shared" si="160"/>
        <v>0</v>
      </c>
      <c r="BU108" s="43">
        <f t="shared" si="127"/>
        <v>0</v>
      </c>
      <c r="BV108" s="13">
        <f ca="1">'13年1-9支出明细'!AP103/9*12</f>
        <v>0</v>
      </c>
      <c r="BW108" s="43">
        <f t="shared" si="128"/>
        <v>0</v>
      </c>
      <c r="BX108" s="13">
        <f ca="1">'13年1-9支出明细'!AQ103/9*12</f>
        <v>0</v>
      </c>
      <c r="BY108" s="43">
        <f t="shared" si="129"/>
        <v>0</v>
      </c>
      <c r="BZ108" s="13">
        <f ca="1">'13年1-9支出明细'!AR103/9*12</f>
        <v>0</v>
      </c>
      <c r="CA108" s="13">
        <f ca="1">Sheet2!DK102+Sheet2!AH102</f>
        <v>0</v>
      </c>
      <c r="CB108" s="43">
        <f t="shared" si="130"/>
        <v>0</v>
      </c>
      <c r="CC108" s="13">
        <f ca="1">'13年1-9支出明细'!AT103/9*12</f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43">
        <f t="shared" si="131"/>
        <v>0</v>
      </c>
      <c r="CL108" s="13">
        <f ca="1">'13年1-9支出明细'!BB103/9*12</f>
        <v>0</v>
      </c>
      <c r="CM108" s="43">
        <f t="shared" si="132"/>
        <v>0</v>
      </c>
      <c r="CN108" s="13">
        <f ca="1">'13年1-9支出明细'!BC103/9*12</f>
        <v>0</v>
      </c>
      <c r="CO108" s="43">
        <f t="shared" si="133"/>
        <v>0</v>
      </c>
      <c r="CP108" s="13">
        <f ca="1">'13年1-9支出明细'!BD103/9*12</f>
        <v>0</v>
      </c>
      <c r="CQ108" s="43">
        <f t="shared" si="134"/>
        <v>0</v>
      </c>
      <c r="CR108" s="13">
        <f ca="1">'13年1-9支出明细'!BE103/9*12</f>
        <v>0</v>
      </c>
      <c r="CS108" s="13">
        <f ca="1">Sheet2!DZ102+Sheet2!AV102</f>
        <v>0</v>
      </c>
      <c r="CT108" s="43">
        <f t="shared" si="135"/>
        <v>0</v>
      </c>
      <c r="CU108" s="13">
        <f ca="1">'13年1-9支出明细'!BG103/9*12</f>
        <v>0</v>
      </c>
      <c r="CV108" s="43">
        <f t="shared" si="136"/>
        <v>0</v>
      </c>
      <c r="CW108" s="13">
        <f ca="1">'13年1-9支出明细'!BH103/9*12</f>
        <v>0</v>
      </c>
      <c r="CX108" s="43">
        <f t="shared" si="137"/>
        <v>0</v>
      </c>
      <c r="CY108" s="13">
        <f ca="1">'13年1-9支出明细'!BI103/9*12</f>
        <v>0</v>
      </c>
      <c r="CZ108" s="43">
        <f t="shared" si="138"/>
        <v>0</v>
      </c>
      <c r="DA108" s="13">
        <f ca="1">'13年1-9支出明细'!BJ103/9*12</f>
        <v>0</v>
      </c>
      <c r="DB108" s="43">
        <f t="shared" si="139"/>
        <v>0</v>
      </c>
      <c r="DC108" s="13">
        <f ca="1">'13年1-9支出明细'!BK103/9*12</f>
        <v>0</v>
      </c>
      <c r="DD108" s="43">
        <f t="shared" si="140"/>
        <v>0</v>
      </c>
      <c r="DE108" s="13">
        <f ca="1">'13年1-9支出明细'!BL103/9*12</f>
        <v>0</v>
      </c>
      <c r="DF108" s="43">
        <f t="shared" si="141"/>
        <v>0</v>
      </c>
      <c r="DG108" s="13">
        <f ca="1">'13年1-9支出明细'!BM103/9*12</f>
        <v>0</v>
      </c>
      <c r="DH108" s="43">
        <f t="shared" si="142"/>
        <v>0</v>
      </c>
      <c r="DI108" s="13">
        <f ca="1">'13年1-9支出明细'!BN103/9*12</f>
        <v>0</v>
      </c>
      <c r="DJ108" s="13">
        <f ca="1">Sheet2!EX102+Sheet2!BF102</f>
        <v>0</v>
      </c>
      <c r="DK108" s="43">
        <f t="shared" si="143"/>
        <v>0</v>
      </c>
      <c r="DL108" s="13">
        <f ca="1">'13年1-9支出明细'!BP103/9*12</f>
        <v>0</v>
      </c>
      <c r="DM108" s="43">
        <f t="shared" si="144"/>
        <v>0</v>
      </c>
      <c r="DN108" s="13">
        <f ca="1">'13年1-9支出明细'!BQ103/9*12</f>
        <v>0</v>
      </c>
      <c r="DO108" s="43">
        <f t="shared" si="145"/>
        <v>0</v>
      </c>
      <c r="DP108" s="13">
        <f ca="1">'13年1-9支出明细'!BR103/9*12</f>
        <v>0</v>
      </c>
      <c r="DQ108" s="13">
        <f ca="1">Sheet2!FC18+Sheet2!BJ18</f>
        <v>0</v>
      </c>
      <c r="DR108" s="43"/>
      <c r="DS108" s="13">
        <f ca="1">'13年1-9支出明细'!BT103/9*12</f>
        <v>0</v>
      </c>
      <c r="DT108" s="43">
        <f t="shared" si="146"/>
        <v>0</v>
      </c>
      <c r="DU108" s="12">
        <f ca="1">'13年1-9支出明细'!BU103/9*12</f>
        <v>0</v>
      </c>
      <c r="DV108" s="43">
        <f t="shared" si="147"/>
        <v>0</v>
      </c>
      <c r="DW108" s="12">
        <f ca="1">'13年1-9支出明细'!BV103/9*12</f>
        <v>0</v>
      </c>
      <c r="DX108" s="43">
        <f t="shared" si="148"/>
        <v>0</v>
      </c>
      <c r="DY108" s="12">
        <f ca="1">'13年1-9支出明细'!BW103/9*12</f>
        <v>0</v>
      </c>
      <c r="DZ108" s="43">
        <f t="shared" si="149"/>
        <v>0</v>
      </c>
      <c r="EA108" s="12">
        <f ca="1">'13年1-9支出明细'!BX103/9*12</f>
        <v>0</v>
      </c>
      <c r="EB108" s="43">
        <f t="shared" si="150"/>
        <v>0</v>
      </c>
      <c r="EC108" s="27">
        <f t="shared" si="165"/>
        <v>0</v>
      </c>
      <c r="ED108" s="43">
        <f t="shared" si="151"/>
        <v>0</v>
      </c>
      <c r="EE108" s="13">
        <f ca="1">'13年1-9支出明细'!BZ103/9*12</f>
        <v>0</v>
      </c>
      <c r="EF108" s="43">
        <f t="shared" si="152"/>
        <v>0</v>
      </c>
      <c r="EG108" s="13">
        <f ca="1">'13年1-9支出明细'!CA103/9*12</f>
        <v>0</v>
      </c>
      <c r="EH108" s="43">
        <f t="shared" si="153"/>
        <v>0</v>
      </c>
      <c r="EI108" s="13">
        <f ca="1">'13年1-9支出明细'!CB103/9*12</f>
        <v>0</v>
      </c>
      <c r="EJ108" s="40"/>
      <c r="EK108" s="13">
        <f ca="1">'13年1-9支出明细'!CC103/9*12</f>
        <v>0</v>
      </c>
      <c r="EL108" s="43">
        <f t="shared" si="154"/>
        <v>0</v>
      </c>
      <c r="EM108" s="13">
        <f ca="1">'13年1-9支出明细'!CD103/9*12</f>
        <v>0</v>
      </c>
      <c r="EN108" s="45">
        <f t="shared" si="155"/>
        <v>0</v>
      </c>
    </row>
    <row r="109" spans="1:144">
      <c r="A109" s="18">
        <v>315</v>
      </c>
      <c r="B109" s="3" t="s">
        <v>582</v>
      </c>
      <c r="C109" s="3" t="s">
        <v>398</v>
      </c>
      <c r="D109" s="12">
        <f t="shared" si="163"/>
        <v>4213662.4533333341</v>
      </c>
      <c r="E109" s="12">
        <f t="shared" si="164"/>
        <v>0</v>
      </c>
      <c r="F109" s="13">
        <v>0</v>
      </c>
      <c r="G109" s="40">
        <f t="shared" si="156"/>
        <v>0</v>
      </c>
      <c r="H109" s="13">
        <v>0</v>
      </c>
      <c r="I109" s="40">
        <f t="shared" si="97"/>
        <v>0</v>
      </c>
      <c r="J109" s="13">
        <v>0</v>
      </c>
      <c r="K109" s="40">
        <f t="shared" si="98"/>
        <v>0</v>
      </c>
      <c r="L109" s="13">
        <f ca="1">'13年1-9支出明细'!I104/9*12</f>
        <v>0</v>
      </c>
      <c r="M109" s="13">
        <v>0</v>
      </c>
      <c r="N109" s="43">
        <f t="shared" si="99"/>
        <v>0</v>
      </c>
      <c r="O109" s="13">
        <f ca="1">'13年1-9支出明细'!K104/9*12</f>
        <v>0</v>
      </c>
      <c r="P109" s="43">
        <f t="shared" si="100"/>
        <v>6.3277858991245316E-3</v>
      </c>
      <c r="Q109" s="13">
        <f ca="1">'13年1-9支出明细'!L104/9*12</f>
        <v>0</v>
      </c>
      <c r="R109" s="43">
        <f t="shared" si="101"/>
        <v>0</v>
      </c>
      <c r="S109" s="13">
        <f ca="1">'13年1-9支出明细'!M104/9*12</f>
        <v>0</v>
      </c>
      <c r="T109" s="43">
        <f t="shared" si="102"/>
        <v>0</v>
      </c>
      <c r="U109" s="13">
        <f ca="1">'13年1-9支出明细'!N104/9*12</f>
        <v>0</v>
      </c>
      <c r="V109" s="43">
        <f t="shared" si="103"/>
        <v>0</v>
      </c>
      <c r="W109" s="13">
        <f ca="1">'13年1-9支出明细'!O104/9*12</f>
        <v>0</v>
      </c>
      <c r="X109" s="43">
        <f t="shared" si="104"/>
        <v>0</v>
      </c>
      <c r="Y109" s="13">
        <f ca="1">'13年1-9支出明细'!P104/9*12</f>
        <v>0</v>
      </c>
      <c r="Z109" s="43">
        <f t="shared" si="105"/>
        <v>0</v>
      </c>
      <c r="AA109" s="13">
        <f ca="1">'13年1-9支出明细'!Q104/9*12</f>
        <v>0</v>
      </c>
      <c r="AB109" s="43">
        <f t="shared" si="106"/>
        <v>0</v>
      </c>
      <c r="AC109" s="13">
        <f ca="1">'13年1-9支出明细'!R104/9*12</f>
        <v>0</v>
      </c>
      <c r="AD109" s="43">
        <f t="shared" si="107"/>
        <v>0</v>
      </c>
      <c r="AE109" s="13">
        <f ca="1">'13年1-9支出明细'!S104/9*12</f>
        <v>0</v>
      </c>
      <c r="AF109" s="43">
        <f t="shared" si="108"/>
        <v>0</v>
      </c>
      <c r="AG109" s="12">
        <f t="shared" si="157"/>
        <v>21</v>
      </c>
      <c r="AH109" s="43">
        <f t="shared" si="109"/>
        <v>2.0115940421964818E-7</v>
      </c>
      <c r="AI109" s="13">
        <f ca="1">'13年1-9支出明细'!U104/9*12</f>
        <v>0</v>
      </c>
      <c r="AJ109" s="43">
        <f t="shared" si="110"/>
        <v>0</v>
      </c>
      <c r="AK109" s="13">
        <f ca="1">'13年1-9支出明细'!V104/9*12</f>
        <v>0</v>
      </c>
      <c r="AL109" s="43">
        <f t="shared" si="111"/>
        <v>0</v>
      </c>
      <c r="AM109" s="13">
        <f ca="1">'13年1-9支出明细'!W104/9*12</f>
        <v>0</v>
      </c>
      <c r="AN109" s="43">
        <f t="shared" si="112"/>
        <v>0</v>
      </c>
      <c r="AO109" s="13">
        <f ca="1">'13年1-9支出明细'!X104/9*12</f>
        <v>0</v>
      </c>
      <c r="AP109" s="43">
        <f t="shared" si="113"/>
        <v>0</v>
      </c>
      <c r="AQ109" s="13">
        <f ca="1">'13年1-9支出明细'!Y104/9*12</f>
        <v>0</v>
      </c>
      <c r="AR109" s="43">
        <f t="shared" si="114"/>
        <v>0</v>
      </c>
      <c r="AS109" s="13">
        <f ca="1">'13年1-9支出明细'!Z104/9*12</f>
        <v>0</v>
      </c>
      <c r="AT109" s="13">
        <f ca="1">Sheet2!EP103+Sheet2!V103</f>
        <v>21</v>
      </c>
      <c r="AU109" s="43">
        <f t="shared" si="115"/>
        <v>0</v>
      </c>
      <c r="AV109" s="13">
        <f ca="1">'13年1-9支出明细'!AB104/9*12</f>
        <v>0</v>
      </c>
      <c r="AW109" s="43">
        <f t="shared" si="116"/>
        <v>0</v>
      </c>
      <c r="AX109" s="13">
        <f ca="1">'13年1-9支出明细'!AC104/9*12</f>
        <v>28</v>
      </c>
      <c r="AY109" s="43">
        <f t="shared" si="117"/>
        <v>2.4962754085026924E-5</v>
      </c>
      <c r="AZ109" s="12">
        <f t="shared" si="159"/>
        <v>4193195.9733333336</v>
      </c>
      <c r="BA109" s="43">
        <f t="shared" si="118"/>
        <v>1.5678918206239921E-2</v>
      </c>
      <c r="BB109" s="13">
        <f ca="1">'13年1-9支出明细'!AE104/9*12</f>
        <v>0</v>
      </c>
      <c r="BC109" s="43">
        <f t="shared" si="119"/>
        <v>0</v>
      </c>
      <c r="BD109" s="13">
        <f ca="1">'13年1-9支出明细'!AF104/9*12</f>
        <v>4193195.9733333336</v>
      </c>
      <c r="BE109" s="13">
        <f ca="1">Sheet2!BP103+Sheet2!ET103</f>
        <v>0</v>
      </c>
      <c r="BF109" s="43">
        <f t="shared" si="120"/>
        <v>0.13301579760133034</v>
      </c>
      <c r="BG109" s="12">
        <f t="shared" si="158"/>
        <v>0</v>
      </c>
      <c r="BH109" s="43">
        <f t="shared" si="121"/>
        <v>0</v>
      </c>
      <c r="BI109" s="13">
        <f ca="1">'13年1-9支出明细'!AI104/9*12</f>
        <v>0</v>
      </c>
      <c r="BJ109" s="43">
        <f t="shared" si="122"/>
        <v>0</v>
      </c>
      <c r="BK109" s="13">
        <f ca="1">'13年1-9支出明细'!AJ104/9*12</f>
        <v>0</v>
      </c>
      <c r="BL109" s="43">
        <f t="shared" si="123"/>
        <v>0</v>
      </c>
      <c r="BM109" s="13">
        <f ca="1">'13年1-9支出明细'!AK104/9*12</f>
        <v>0</v>
      </c>
      <c r="BN109" s="43">
        <f t="shared" si="124"/>
        <v>0</v>
      </c>
      <c r="BO109" s="13">
        <f ca="1">'13年1-9支出明细'!AL104/9*12</f>
        <v>0</v>
      </c>
      <c r="BP109" s="43">
        <f t="shared" si="125"/>
        <v>0</v>
      </c>
      <c r="BQ109" s="13">
        <f ca="1">'13年1-9支出明细'!AM104/9*12</f>
        <v>0</v>
      </c>
      <c r="BR109" s="43">
        <f t="shared" si="126"/>
        <v>0</v>
      </c>
      <c r="BS109" s="13">
        <f ca="1">'13年1-9支出明细'!AN104/9*12</f>
        <v>0</v>
      </c>
      <c r="BT109" s="14">
        <f t="shared" si="160"/>
        <v>0</v>
      </c>
      <c r="BU109" s="43">
        <f t="shared" si="127"/>
        <v>0</v>
      </c>
      <c r="BV109" s="13">
        <f ca="1">'13年1-9支出明细'!AP104/9*12</f>
        <v>0</v>
      </c>
      <c r="BW109" s="43">
        <f t="shared" si="128"/>
        <v>0</v>
      </c>
      <c r="BX109" s="13">
        <f ca="1">'13年1-9支出明细'!AQ104/9*12</f>
        <v>0</v>
      </c>
      <c r="BY109" s="43">
        <f t="shared" si="129"/>
        <v>0</v>
      </c>
      <c r="BZ109" s="13">
        <f ca="1">'13年1-9支出明细'!AR104/9*12</f>
        <v>0</v>
      </c>
      <c r="CA109" s="13">
        <f ca="1">Sheet2!DK103+Sheet2!AH103</f>
        <v>0</v>
      </c>
      <c r="CB109" s="43">
        <f t="shared" si="130"/>
        <v>0</v>
      </c>
      <c r="CC109" s="13">
        <f ca="1">'13年1-9支出明细'!AT104/9*12</f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43">
        <f t="shared" si="131"/>
        <v>0</v>
      </c>
      <c r="CL109" s="13">
        <f ca="1">'13年1-9支出明细'!BB104/9*12</f>
        <v>0</v>
      </c>
      <c r="CM109" s="43">
        <f t="shared" si="132"/>
        <v>0</v>
      </c>
      <c r="CN109" s="13">
        <f ca="1">'13年1-9支出明细'!BC104/9*12</f>
        <v>0</v>
      </c>
      <c r="CO109" s="43">
        <f t="shared" si="133"/>
        <v>0</v>
      </c>
      <c r="CP109" s="13">
        <f ca="1">'13年1-9支出明细'!BD104/9*12</f>
        <v>0</v>
      </c>
      <c r="CQ109" s="43">
        <f t="shared" si="134"/>
        <v>0</v>
      </c>
      <c r="CR109" s="13">
        <f ca="1">'13年1-9支出明细'!BE104/9*12</f>
        <v>0</v>
      </c>
      <c r="CS109" s="13">
        <f ca="1">Sheet2!DZ103+Sheet2!AV103</f>
        <v>0</v>
      </c>
      <c r="CT109" s="43">
        <f t="shared" si="135"/>
        <v>0</v>
      </c>
      <c r="CU109" s="13">
        <f ca="1">'13年1-9支出明细'!BG104/9*12</f>
        <v>0</v>
      </c>
      <c r="CV109" s="43">
        <f t="shared" si="136"/>
        <v>0</v>
      </c>
      <c r="CW109" s="13">
        <f ca="1">'13年1-9支出明细'!BH104/9*12</f>
        <v>0</v>
      </c>
      <c r="CX109" s="43">
        <f t="shared" si="137"/>
        <v>0</v>
      </c>
      <c r="CY109" s="13">
        <f ca="1">'13年1-9支出明细'!BI104/9*12</f>
        <v>0</v>
      </c>
      <c r="CZ109" s="43">
        <f t="shared" si="138"/>
        <v>0</v>
      </c>
      <c r="DA109" s="13">
        <f ca="1">'13年1-9支出明细'!BJ104/9*12</f>
        <v>0</v>
      </c>
      <c r="DB109" s="43">
        <f t="shared" si="139"/>
        <v>0</v>
      </c>
      <c r="DC109" s="13">
        <f ca="1">'13年1-9支出明细'!BK104/9*12</f>
        <v>0</v>
      </c>
      <c r="DD109" s="43">
        <f t="shared" si="140"/>
        <v>0</v>
      </c>
      <c r="DE109" s="13">
        <f ca="1">'13年1-9支出明细'!BL104/9*12</f>
        <v>0</v>
      </c>
      <c r="DF109" s="43">
        <f t="shared" si="141"/>
        <v>0</v>
      </c>
      <c r="DG109" s="13">
        <f ca="1">'13年1-9支出明细'!BM104/9*12</f>
        <v>0</v>
      </c>
      <c r="DH109" s="43">
        <f t="shared" si="142"/>
        <v>0</v>
      </c>
      <c r="DI109" s="13">
        <f ca="1">'13年1-9支出明细'!BN104/9*12</f>
        <v>0</v>
      </c>
      <c r="DJ109" s="13">
        <f ca="1">Sheet2!EX103+Sheet2!BF103</f>
        <v>0</v>
      </c>
      <c r="DK109" s="43">
        <f t="shared" si="143"/>
        <v>0</v>
      </c>
      <c r="DL109" s="13">
        <f ca="1">'13年1-9支出明细'!BP104/9*12</f>
        <v>0</v>
      </c>
      <c r="DM109" s="43">
        <f t="shared" si="144"/>
        <v>0</v>
      </c>
      <c r="DN109" s="13">
        <f ca="1">'13年1-9支出明细'!BQ104/9*12</f>
        <v>0</v>
      </c>
      <c r="DO109" s="43">
        <f t="shared" si="145"/>
        <v>0</v>
      </c>
      <c r="DP109" s="13">
        <f ca="1">'13年1-9支出明细'!BR104/9*12</f>
        <v>0</v>
      </c>
      <c r="DQ109" s="13">
        <f ca="1">Sheet2!FC19+Sheet2!BJ19</f>
        <v>0</v>
      </c>
      <c r="DR109" s="43"/>
      <c r="DS109" s="13">
        <f ca="1">'13年1-9支出明细'!BT104/9*12</f>
        <v>0</v>
      </c>
      <c r="DT109" s="43">
        <f t="shared" si="146"/>
        <v>0</v>
      </c>
      <c r="DU109" s="12">
        <f ca="1">'13年1-9支出明细'!BU104/9*12</f>
        <v>20445.48</v>
      </c>
      <c r="DV109" s="43">
        <f t="shared" si="147"/>
        <v>7.0665123291352059E-4</v>
      </c>
      <c r="DW109" s="12">
        <f ca="1">'13年1-9支出明细'!BV104/9*12</f>
        <v>0</v>
      </c>
      <c r="DX109" s="43">
        <f t="shared" si="148"/>
        <v>0</v>
      </c>
      <c r="DY109" s="12">
        <f ca="1">'13年1-9支出明细'!BW104/9*12</f>
        <v>0</v>
      </c>
      <c r="DZ109" s="43">
        <f t="shared" si="149"/>
        <v>0</v>
      </c>
      <c r="EA109" s="12">
        <f ca="1">'13年1-9支出明细'!BX104/9*12</f>
        <v>0</v>
      </c>
      <c r="EB109" s="43">
        <f t="shared" si="150"/>
        <v>0</v>
      </c>
      <c r="EC109" s="27">
        <f t="shared" si="165"/>
        <v>0</v>
      </c>
      <c r="ED109" s="43">
        <f t="shared" si="151"/>
        <v>0</v>
      </c>
      <c r="EE109" s="13">
        <f ca="1">'13年1-9支出明细'!BZ104/9*12</f>
        <v>0</v>
      </c>
      <c r="EF109" s="43">
        <f t="shared" si="152"/>
        <v>0</v>
      </c>
      <c r="EG109" s="13">
        <f ca="1">'13年1-9支出明细'!CA104/9*12</f>
        <v>0</v>
      </c>
      <c r="EH109" s="43">
        <f t="shared" si="153"/>
        <v>0</v>
      </c>
      <c r="EI109" s="13">
        <f ca="1">'13年1-9支出明细'!CB104/9*12</f>
        <v>0</v>
      </c>
      <c r="EJ109" s="40"/>
      <c r="EK109" s="13">
        <f ca="1">'13年1-9支出明细'!CC104/9*12</f>
        <v>0</v>
      </c>
      <c r="EL109" s="43">
        <f t="shared" si="154"/>
        <v>0</v>
      </c>
      <c r="EM109" s="13">
        <f ca="1">'13年1-9支出明细'!CD104/9*12</f>
        <v>0</v>
      </c>
      <c r="EN109" s="45">
        <f t="shared" si="155"/>
        <v>0</v>
      </c>
    </row>
    <row r="110" spans="1:144">
      <c r="A110" s="18">
        <v>316</v>
      </c>
      <c r="B110" s="3" t="s">
        <v>583</v>
      </c>
      <c r="C110" s="3" t="s">
        <v>399</v>
      </c>
      <c r="D110" s="12">
        <f t="shared" si="163"/>
        <v>10684.293333333333</v>
      </c>
      <c r="E110" s="12">
        <f t="shared" si="164"/>
        <v>0</v>
      </c>
      <c r="F110" s="13">
        <v>0</v>
      </c>
      <c r="G110" s="40">
        <f t="shared" si="156"/>
        <v>0</v>
      </c>
      <c r="H110" s="13">
        <v>0</v>
      </c>
      <c r="I110" s="40">
        <f t="shared" si="97"/>
        <v>0</v>
      </c>
      <c r="J110" s="13">
        <v>0</v>
      </c>
      <c r="K110" s="40">
        <f t="shared" si="98"/>
        <v>0</v>
      </c>
      <c r="L110" s="13">
        <f ca="1">'13年1-9支出明细'!I105/9*12</f>
        <v>0</v>
      </c>
      <c r="M110" s="13">
        <v>0</v>
      </c>
      <c r="N110" s="43">
        <f t="shared" si="99"/>
        <v>0</v>
      </c>
      <c r="O110" s="13">
        <f ca="1">'13年1-9支出明细'!K105/9*12</f>
        <v>0</v>
      </c>
      <c r="P110" s="43">
        <f t="shared" si="100"/>
        <v>1.6044930377205176E-5</v>
      </c>
      <c r="Q110" s="13">
        <f ca="1">'13年1-9支出明细'!L105/9*12</f>
        <v>0</v>
      </c>
      <c r="R110" s="43">
        <f t="shared" si="101"/>
        <v>0</v>
      </c>
      <c r="S110" s="13">
        <f ca="1">'13年1-9支出明细'!M105/9*12</f>
        <v>0</v>
      </c>
      <c r="T110" s="43">
        <f t="shared" si="102"/>
        <v>0</v>
      </c>
      <c r="U110" s="13">
        <f ca="1">'13年1-9支出明细'!N105/9*12</f>
        <v>0</v>
      </c>
      <c r="V110" s="43">
        <f t="shared" si="103"/>
        <v>0</v>
      </c>
      <c r="W110" s="13">
        <f ca="1">'13年1-9支出明细'!O105/9*12</f>
        <v>0</v>
      </c>
      <c r="X110" s="43">
        <f t="shared" si="104"/>
        <v>0</v>
      </c>
      <c r="Y110" s="13">
        <f ca="1">'13年1-9支出明细'!P105/9*12</f>
        <v>0</v>
      </c>
      <c r="Z110" s="43">
        <f t="shared" si="105"/>
        <v>0</v>
      </c>
      <c r="AA110" s="13">
        <f ca="1">'13年1-9支出明细'!Q105/9*12</f>
        <v>0</v>
      </c>
      <c r="AB110" s="43">
        <f t="shared" si="106"/>
        <v>0</v>
      </c>
      <c r="AC110" s="13">
        <f ca="1">'13年1-9支出明细'!R105/9*12</f>
        <v>0</v>
      </c>
      <c r="AD110" s="43">
        <f t="shared" si="107"/>
        <v>0</v>
      </c>
      <c r="AE110" s="13">
        <f ca="1">'13年1-9支出明细'!S105/9*12</f>
        <v>0</v>
      </c>
      <c r="AF110" s="43">
        <f t="shared" si="108"/>
        <v>0</v>
      </c>
      <c r="AG110" s="12">
        <f t="shared" si="157"/>
        <v>86.74666666666667</v>
      </c>
      <c r="AH110" s="43">
        <f t="shared" si="109"/>
        <v>8.3094798974795622E-7</v>
      </c>
      <c r="AI110" s="13">
        <f ca="1">'13年1-9支出明细'!U105/9*12</f>
        <v>0</v>
      </c>
      <c r="AJ110" s="43">
        <f t="shared" si="110"/>
        <v>0</v>
      </c>
      <c r="AK110" s="13">
        <f ca="1">'13年1-9支出明细'!V105/9*12</f>
        <v>0</v>
      </c>
      <c r="AL110" s="43">
        <f t="shared" si="111"/>
        <v>0</v>
      </c>
      <c r="AM110" s="13">
        <f ca="1">'13年1-9支出明细'!W105/9*12</f>
        <v>0</v>
      </c>
      <c r="AN110" s="43">
        <f t="shared" si="112"/>
        <v>0</v>
      </c>
      <c r="AO110" s="13">
        <f ca="1">'13年1-9支出明细'!X105/9*12</f>
        <v>22.666666666666664</v>
      </c>
      <c r="AP110" s="43">
        <f t="shared" si="113"/>
        <v>3.3346855810294365E-5</v>
      </c>
      <c r="AQ110" s="13">
        <f ca="1">'13年1-9支出明细'!Y105/9*12</f>
        <v>0</v>
      </c>
      <c r="AR110" s="43">
        <f t="shared" si="114"/>
        <v>0</v>
      </c>
      <c r="AS110" s="13">
        <f ca="1">'13年1-9支出明细'!Z105/9*12</f>
        <v>64.08</v>
      </c>
      <c r="AT110" s="13">
        <f ca="1">Sheet2!EP104+Sheet2!V104</f>
        <v>0</v>
      </c>
      <c r="AU110" s="43">
        <f t="shared" si="115"/>
        <v>7.2456344625705775E-7</v>
      </c>
      <c r="AV110" s="13">
        <f ca="1">'13年1-9支出明细'!AB105/9*12</f>
        <v>0</v>
      </c>
      <c r="AW110" s="43">
        <f t="shared" si="116"/>
        <v>0</v>
      </c>
      <c r="AX110" s="13">
        <f ca="1">'13年1-9支出明细'!AC105/9*12</f>
        <v>0</v>
      </c>
      <c r="AY110" s="43">
        <f t="shared" si="117"/>
        <v>0</v>
      </c>
      <c r="AZ110" s="12">
        <f t="shared" si="159"/>
        <v>10597.546666666667</v>
      </c>
      <c r="BA110" s="43">
        <f t="shared" si="118"/>
        <v>3.9625638398529638E-5</v>
      </c>
      <c r="BB110" s="13">
        <f ca="1">'13年1-9支出明细'!AE105/9*12</f>
        <v>0</v>
      </c>
      <c r="BC110" s="43">
        <f t="shared" si="119"/>
        <v>0</v>
      </c>
      <c r="BD110" s="13">
        <f ca="1">'13年1-9支出明细'!AF105/9*12</f>
        <v>10597.546666666667</v>
      </c>
      <c r="BE110" s="13">
        <f ca="1">Sheet2!BP104+Sheet2!ET104</f>
        <v>0</v>
      </c>
      <c r="BF110" s="43">
        <f t="shared" si="120"/>
        <v>3.3617344179680877E-4</v>
      </c>
      <c r="BG110" s="12">
        <f t="shared" si="158"/>
        <v>0</v>
      </c>
      <c r="BH110" s="43">
        <f t="shared" si="121"/>
        <v>0</v>
      </c>
      <c r="BI110" s="13">
        <f ca="1">'13年1-9支出明细'!AI105/9*12</f>
        <v>0</v>
      </c>
      <c r="BJ110" s="43">
        <f t="shared" si="122"/>
        <v>0</v>
      </c>
      <c r="BK110" s="13">
        <f ca="1">'13年1-9支出明细'!AJ105/9*12</f>
        <v>0</v>
      </c>
      <c r="BL110" s="43">
        <f t="shared" si="123"/>
        <v>0</v>
      </c>
      <c r="BM110" s="13">
        <f ca="1">'13年1-9支出明细'!AK105/9*12</f>
        <v>0</v>
      </c>
      <c r="BN110" s="43">
        <f t="shared" si="124"/>
        <v>0</v>
      </c>
      <c r="BO110" s="13">
        <f ca="1">'13年1-9支出明细'!AL105/9*12</f>
        <v>0</v>
      </c>
      <c r="BP110" s="43">
        <f t="shared" si="125"/>
        <v>0</v>
      </c>
      <c r="BQ110" s="13">
        <f ca="1">'13年1-9支出明细'!AM105/9*12</f>
        <v>0</v>
      </c>
      <c r="BR110" s="43">
        <f t="shared" si="126"/>
        <v>0</v>
      </c>
      <c r="BS110" s="13">
        <f ca="1">'13年1-9支出明细'!AN105/9*12</f>
        <v>0</v>
      </c>
      <c r="BT110" s="14">
        <f t="shared" si="160"/>
        <v>0</v>
      </c>
      <c r="BU110" s="43">
        <f t="shared" si="127"/>
        <v>0</v>
      </c>
      <c r="BV110" s="13">
        <f ca="1">'13年1-9支出明细'!AP105/9*12</f>
        <v>0</v>
      </c>
      <c r="BW110" s="43">
        <f t="shared" si="128"/>
        <v>0</v>
      </c>
      <c r="BX110" s="13">
        <f ca="1">'13年1-9支出明细'!AQ105/9*12</f>
        <v>0</v>
      </c>
      <c r="BY110" s="43">
        <f t="shared" si="129"/>
        <v>0</v>
      </c>
      <c r="BZ110" s="13">
        <f ca="1">'13年1-9支出明细'!AR105/9*12</f>
        <v>0</v>
      </c>
      <c r="CA110" s="13">
        <f ca="1">Sheet2!DK104+Sheet2!AH104</f>
        <v>0</v>
      </c>
      <c r="CB110" s="43">
        <f t="shared" si="130"/>
        <v>0</v>
      </c>
      <c r="CC110" s="13">
        <f ca="1">'13年1-9支出明细'!AT105/9*12</f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43">
        <f t="shared" si="131"/>
        <v>0</v>
      </c>
      <c r="CL110" s="13">
        <f ca="1">'13年1-9支出明细'!BB105/9*12</f>
        <v>0</v>
      </c>
      <c r="CM110" s="43">
        <f t="shared" si="132"/>
        <v>0</v>
      </c>
      <c r="CN110" s="13">
        <f ca="1">'13年1-9支出明细'!BC105/9*12</f>
        <v>0</v>
      </c>
      <c r="CO110" s="43">
        <f t="shared" si="133"/>
        <v>0</v>
      </c>
      <c r="CP110" s="13">
        <f ca="1">'13年1-9支出明细'!BD105/9*12</f>
        <v>0</v>
      </c>
      <c r="CQ110" s="43">
        <f t="shared" si="134"/>
        <v>0</v>
      </c>
      <c r="CR110" s="13">
        <f ca="1">'13年1-9支出明细'!BE105/9*12</f>
        <v>0</v>
      </c>
      <c r="CS110" s="13">
        <f ca="1">Sheet2!DZ104+Sheet2!AV104</f>
        <v>0</v>
      </c>
      <c r="CT110" s="43">
        <f t="shared" si="135"/>
        <v>0</v>
      </c>
      <c r="CU110" s="13">
        <f ca="1">'13年1-9支出明细'!BG105/9*12</f>
        <v>0</v>
      </c>
      <c r="CV110" s="43">
        <f t="shared" si="136"/>
        <v>0</v>
      </c>
      <c r="CW110" s="13">
        <f ca="1">'13年1-9支出明细'!BH105/9*12</f>
        <v>0</v>
      </c>
      <c r="CX110" s="43">
        <f t="shared" si="137"/>
        <v>0</v>
      </c>
      <c r="CY110" s="13">
        <f ca="1">'13年1-9支出明细'!BI105/9*12</f>
        <v>0</v>
      </c>
      <c r="CZ110" s="43">
        <f t="shared" si="138"/>
        <v>0</v>
      </c>
      <c r="DA110" s="13">
        <f ca="1">'13年1-9支出明细'!BJ105/9*12</f>
        <v>0</v>
      </c>
      <c r="DB110" s="43">
        <f t="shared" si="139"/>
        <v>0</v>
      </c>
      <c r="DC110" s="13">
        <f ca="1">'13年1-9支出明细'!BK105/9*12</f>
        <v>0</v>
      </c>
      <c r="DD110" s="43">
        <f t="shared" si="140"/>
        <v>0</v>
      </c>
      <c r="DE110" s="13">
        <f ca="1">'13年1-9支出明细'!BL105/9*12</f>
        <v>0</v>
      </c>
      <c r="DF110" s="43">
        <f t="shared" si="141"/>
        <v>0</v>
      </c>
      <c r="DG110" s="13">
        <f ca="1">'13年1-9支出明细'!BM105/9*12</f>
        <v>0</v>
      </c>
      <c r="DH110" s="43">
        <f t="shared" si="142"/>
        <v>0</v>
      </c>
      <c r="DI110" s="13">
        <f ca="1">'13年1-9支出明细'!BN105/9*12</f>
        <v>0</v>
      </c>
      <c r="DJ110" s="13">
        <f ca="1">Sheet2!EX104+Sheet2!BF104</f>
        <v>0</v>
      </c>
      <c r="DK110" s="43">
        <f t="shared" si="143"/>
        <v>0</v>
      </c>
      <c r="DL110" s="13">
        <f ca="1">'13年1-9支出明细'!BP105/9*12</f>
        <v>0</v>
      </c>
      <c r="DM110" s="43">
        <f t="shared" si="144"/>
        <v>0</v>
      </c>
      <c r="DN110" s="13">
        <f ca="1">'13年1-9支出明细'!BQ105/9*12</f>
        <v>0</v>
      </c>
      <c r="DO110" s="43">
        <f t="shared" si="145"/>
        <v>0</v>
      </c>
      <c r="DP110" s="13">
        <f ca="1">'13年1-9支出明细'!BR105/9*12</f>
        <v>0</v>
      </c>
      <c r="DQ110" s="13">
        <f ca="1">Sheet2!FC20+Sheet2!BJ20</f>
        <v>0</v>
      </c>
      <c r="DR110" s="43"/>
      <c r="DS110" s="13">
        <f ca="1">'13年1-9支出明细'!BT105/9*12</f>
        <v>0</v>
      </c>
      <c r="DT110" s="43">
        <f t="shared" si="146"/>
        <v>0</v>
      </c>
      <c r="DU110" s="12">
        <f ca="1">'13年1-9支出明细'!BU105/9*12</f>
        <v>0</v>
      </c>
      <c r="DV110" s="43">
        <f t="shared" si="147"/>
        <v>0</v>
      </c>
      <c r="DW110" s="12">
        <f ca="1">'13年1-9支出明细'!BV105/9*12</f>
        <v>0</v>
      </c>
      <c r="DX110" s="43">
        <f t="shared" si="148"/>
        <v>0</v>
      </c>
      <c r="DY110" s="12">
        <f ca="1">'13年1-9支出明细'!BW105/9*12</f>
        <v>0</v>
      </c>
      <c r="DZ110" s="43">
        <f t="shared" si="149"/>
        <v>0</v>
      </c>
      <c r="EA110" s="12">
        <f ca="1">'13年1-9支出明细'!BX105/9*12</f>
        <v>0</v>
      </c>
      <c r="EB110" s="43">
        <f t="shared" si="150"/>
        <v>0</v>
      </c>
      <c r="EC110" s="27">
        <f t="shared" si="165"/>
        <v>0</v>
      </c>
      <c r="ED110" s="43">
        <f t="shared" si="151"/>
        <v>0</v>
      </c>
      <c r="EE110" s="13">
        <f ca="1">'13年1-9支出明细'!BZ105/9*12</f>
        <v>0</v>
      </c>
      <c r="EF110" s="43">
        <f t="shared" si="152"/>
        <v>0</v>
      </c>
      <c r="EG110" s="13">
        <f ca="1">'13年1-9支出明细'!CA105/9*12</f>
        <v>0</v>
      </c>
      <c r="EH110" s="43">
        <f t="shared" si="153"/>
        <v>0</v>
      </c>
      <c r="EI110" s="13">
        <f ca="1">'13年1-9支出明细'!CB105/9*12</f>
        <v>0</v>
      </c>
      <c r="EJ110" s="40"/>
      <c r="EK110" s="13">
        <f ca="1">'13年1-9支出明细'!CC105/9*12</f>
        <v>0</v>
      </c>
      <c r="EL110" s="43">
        <f t="shared" si="154"/>
        <v>0</v>
      </c>
      <c r="EM110" s="13">
        <f ca="1">'13年1-9支出明细'!CD105/9*12</f>
        <v>0</v>
      </c>
      <c r="EN110" s="45">
        <f t="shared" si="155"/>
        <v>0</v>
      </c>
    </row>
    <row r="111" spans="1:144">
      <c r="A111" s="18">
        <v>4</v>
      </c>
      <c r="B111" s="3" t="s">
        <v>584</v>
      </c>
      <c r="C111" s="3" t="s">
        <v>400</v>
      </c>
      <c r="D111" s="12">
        <f>SUM(D112:D188)-D120-D136-D148-D175-D177-D183-D185-D187</f>
        <v>141474267.31333327</v>
      </c>
      <c r="E111" s="12">
        <f>SUM(E112:E188)-E120-E136-E148-E175-E177-E183-E185-E187</f>
        <v>33156134.213333338</v>
      </c>
      <c r="F111" s="12">
        <f>SUM(F112:F188)-F120-F136-F148-F175-F177-F183-F185-F187</f>
        <v>14733900</v>
      </c>
      <c r="G111" s="40">
        <f t="shared" si="156"/>
        <v>0.21572285009798517</v>
      </c>
      <c r="H111" s="12">
        <f>SUM(H112:H188)-H120-H136-H148-H175-H177-H183-H185-H187</f>
        <v>4933252</v>
      </c>
      <c r="I111" s="40">
        <f t="shared" si="97"/>
        <v>0.13288221591284666</v>
      </c>
      <c r="J111" s="12">
        <f>SUM(J112:J188)-J120-J136-J148-J175-J177-J183-J185-J187</f>
        <v>6630255.0000000019</v>
      </c>
      <c r="K111" s="40">
        <f t="shared" si="98"/>
        <v>0.21572285009798525</v>
      </c>
      <c r="L111" s="12">
        <f ca="1">SUM(L112:L188)-L120-L136-L148-L175-L177-L183-L185-L187</f>
        <v>1501204.0000000005</v>
      </c>
      <c r="M111" s="12">
        <f ca="1">SUM(M112:M188)-M120-M136-M148-M175-M177-M183-M185-M187</f>
        <v>713335.23</v>
      </c>
      <c r="N111" s="43">
        <f t="shared" si="99"/>
        <v>0.22486646155321025</v>
      </c>
      <c r="O111" s="12">
        <f ca="1">SUM(O112:O188)-O120-O136-O148-O175-O177-O183-O185-O187</f>
        <v>1347070.6666666667</v>
      </c>
      <c r="P111" s="43">
        <f t="shared" si="100"/>
        <v>0.21245623817970927</v>
      </c>
      <c r="Q111" s="12">
        <f ca="1">SUM(Q112:Q188)-Q120-Q136-Q148-Q175-Q177-Q183-Q185-Q187</f>
        <v>6600</v>
      </c>
      <c r="R111" s="43">
        <f t="shared" si="101"/>
        <v>1</v>
      </c>
      <c r="S111" s="12">
        <f ca="1">SUM(S112:S188)-S120-S136-S148-S175-S177-S183-S185-S187</f>
        <v>24000</v>
      </c>
      <c r="T111" s="43">
        <f t="shared" si="102"/>
        <v>1</v>
      </c>
      <c r="U111" s="12">
        <f ca="1">SUM(U112:U188)-U120-U136-U148-U175-U177-U183-U185-U187</f>
        <v>657925.33333333326</v>
      </c>
      <c r="V111" s="43">
        <f t="shared" si="103"/>
        <v>1</v>
      </c>
      <c r="W111" s="12">
        <f ca="1">SUM(W112:W188)-W120-W136-W148-W175-W177-W183-W185-W187</f>
        <v>572000</v>
      </c>
      <c r="X111" s="43">
        <f t="shared" si="104"/>
        <v>0.98976093466654969</v>
      </c>
      <c r="Y111" s="12">
        <f ca="1">SUM(Y112:Y188)-Y120-Y136-Y148-Y175-Y177-Y183-Y185-Y187</f>
        <v>0</v>
      </c>
      <c r="Z111" s="43">
        <f t="shared" si="105"/>
        <v>0</v>
      </c>
      <c r="AA111" s="12">
        <f ca="1">SUM(AA112:AA188)-AA120-AA136-AA148-AA175-AA177-AA183-AA185-AA187</f>
        <v>572000</v>
      </c>
      <c r="AB111" s="43">
        <f t="shared" si="106"/>
        <v>1</v>
      </c>
      <c r="AC111" s="12">
        <f ca="1">SUM(AC112:AC188)-AC120-AC136-AC148-AC175-AC177-AC183-AC185-AC187</f>
        <v>6666.6666666666661</v>
      </c>
      <c r="AD111" s="43">
        <f t="shared" si="107"/>
        <v>1</v>
      </c>
      <c r="AE111" s="12">
        <f ca="1">SUM(AE112:AE188)-AE120-AE136-AE148-AE175-AE177-AE183-AE185-AE187</f>
        <v>2743260.5466666664</v>
      </c>
      <c r="AF111" s="43">
        <f t="shared" si="108"/>
        <v>0.55268605430650564</v>
      </c>
      <c r="AG111" s="12">
        <f>SUM(AG112:AG188)-AG120-AG136-AG148-AG175-AG177-AG183-AG185-AG187</f>
        <v>3801629.3666666658</v>
      </c>
      <c r="AH111" s="43">
        <f t="shared" si="109"/>
        <v>3.6415880879170706E-2</v>
      </c>
      <c r="AI111" s="12">
        <f ca="1">SUM(AI112:AI188)-AI120-AI136-AI148-AI175-AI177-AI183-AI185-AI187</f>
        <v>0</v>
      </c>
      <c r="AJ111" s="43">
        <f t="shared" si="110"/>
        <v>0</v>
      </c>
      <c r="AK111" s="12">
        <f ca="1">SUM(AK112:AK188)-AK120-AK136-AK148-AK175-AK177-AK183-AK185-AK187</f>
        <v>2159.5466666666666</v>
      </c>
      <c r="AL111" s="43">
        <f t="shared" si="111"/>
        <v>2.2154650033512521E-2</v>
      </c>
      <c r="AM111" s="12">
        <f ca="1">SUM(AM112:AM188)-AM120-AM136-AM148-AM175-AM177-AM183-AM185-AM187</f>
        <v>0</v>
      </c>
      <c r="AN111" s="43">
        <f t="shared" si="112"/>
        <v>0</v>
      </c>
      <c r="AO111" s="12">
        <f ca="1">SUM(AO112:AO188)-AO120-AO136-AO148-AO175-AO177-AO183-AO185-AO187</f>
        <v>31698.653333333332</v>
      </c>
      <c r="AP111" s="43">
        <f t="shared" si="113"/>
        <v>4.6634577445022363E-2</v>
      </c>
      <c r="AQ111" s="12">
        <f ca="1">SUM(AQ112:AQ188)-AQ120-AQ136-AQ148-AQ175-AQ177-AQ183-AQ185-AQ187</f>
        <v>208818.44</v>
      </c>
      <c r="AR111" s="43">
        <f t="shared" si="114"/>
        <v>0.10329817989839406</v>
      </c>
      <c r="AS111" s="12">
        <f ca="1">SUM(AS112:AS188)-AS120-AS136-AS148-AS175-AS177-AS183-AS185-AS187</f>
        <v>74107.946666666641</v>
      </c>
      <c r="AT111" s="12">
        <f ca="1">SUM(AT112:AT188)-AT120-AT136-AT148-AT175-AT177-AT183-AT185-AT187</f>
        <v>3484844.7799999989</v>
      </c>
      <c r="AU111" s="43">
        <f t="shared" si="115"/>
        <v>8.3795114281888603E-4</v>
      </c>
      <c r="AV111" s="12">
        <f ca="1">SUM(AV112:AV188)-AV120-AV136-AV148-AV175-AV177-AV183-AV185-AV187</f>
        <v>3558034.5599999991</v>
      </c>
      <c r="AW111" s="43">
        <f t="shared" si="116"/>
        <v>0.78496879805074293</v>
      </c>
      <c r="AX111" s="12">
        <f ca="1">SUM(AX112:AX188)-AX120-AX136-AX148-AX175-AX177-AX183-AX185-AX187</f>
        <v>540065.06666666653</v>
      </c>
      <c r="AY111" s="43">
        <f t="shared" si="117"/>
        <v>0.48148255175405957</v>
      </c>
      <c r="AZ111" s="12">
        <f>SUM(AZ112:AZ188)-AZ120-AZ136-AZ148-AZ175-AZ177-AZ183-AZ185-AZ187</f>
        <v>865040.13333333365</v>
      </c>
      <c r="BA111" s="43">
        <f t="shared" si="118"/>
        <v>3.23450026707589E-3</v>
      </c>
      <c r="BB111" s="12">
        <f ca="1">SUM(BB112:BB188)-BB120-BB136-BB148-BB175-BB177-BB183-BB185-BB187</f>
        <v>851311.2000000003</v>
      </c>
      <c r="BC111" s="43">
        <f t="shared" si="119"/>
        <v>3.6848472848762079E-3</v>
      </c>
      <c r="BD111" s="12">
        <f ca="1">SUM(BD112:BD188)-BD120-BD136-BD148-BD175-BD177-BD183-BD185-BD187</f>
        <v>13728.933333333334</v>
      </c>
      <c r="BE111" s="12">
        <f ca="1">SUM(BE112:BE188)-BE120-BE136-BE148-BE175-BE177-BE183-BE185-BE187</f>
        <v>0</v>
      </c>
      <c r="BF111" s="43">
        <f t="shared" si="120"/>
        <v>4.355067183032552E-4</v>
      </c>
      <c r="BG111" s="12">
        <f>SUM(BG112:BG188)-BG120-BG136-BG148-BG175-BG177-BG183-BG185-BG187</f>
        <v>86639355.186666727</v>
      </c>
      <c r="BH111" s="43">
        <f t="shared" si="121"/>
        <v>0.89274410725292985</v>
      </c>
      <c r="BI111" s="12">
        <f ca="1">SUM(BI112:BI188)-BI120-BI136-BI148-BI175-BI177-BI183-BI185-BI187</f>
        <v>1878625.3333333333</v>
      </c>
      <c r="BJ111" s="43">
        <f t="shared" si="122"/>
        <v>0.98504020296888839</v>
      </c>
      <c r="BK111" s="12">
        <f ca="1">SUM(BK112:BK188)-BK120-BK136-BK148-BK175-BK177-BK183-BK185-BK187</f>
        <v>179069.33333333334</v>
      </c>
      <c r="BL111" s="43">
        <f t="shared" si="123"/>
        <v>1</v>
      </c>
      <c r="BM111" s="12">
        <f ca="1">SUM(BM112:BM188)-BM120-BM136-BM148-BM175-BM177-BM183-BM185-BM187</f>
        <v>1442898.5999999999</v>
      </c>
      <c r="BN111" s="43">
        <f t="shared" si="124"/>
        <v>0.98688313018922358</v>
      </c>
      <c r="BO111" s="12">
        <f ca="1">SUM(BO112:BO188)-BO120-BO136-BO148-BO175-BO177-BO183-BO185-BO187</f>
        <v>10410417.586666666</v>
      </c>
      <c r="BP111" s="43">
        <f t="shared" si="125"/>
        <v>0.99826373643798372</v>
      </c>
      <c r="BQ111" s="12">
        <f ca="1">SUM(BQ112:BQ188)-BQ120-BQ136-BQ148-BQ175-BQ177-BQ183-BQ185-BQ187</f>
        <v>486764.53333333338</v>
      </c>
      <c r="BR111" s="43">
        <f t="shared" si="126"/>
        <v>1</v>
      </c>
      <c r="BS111" s="12">
        <f ca="1">SUM(BS112:BS188)-BS120-BS136-BS148-BS175-BS177-BS183-BS185-BS187</f>
        <v>3073800</v>
      </c>
      <c r="BT111" s="12">
        <f ca="1">SUM(BT112:BT188)-BT120-BT136-BT148-BT175-BT177-BT183-BT185-BT187</f>
        <v>5244535</v>
      </c>
      <c r="BU111" s="43">
        <f t="shared" si="127"/>
        <v>1</v>
      </c>
      <c r="BV111" s="12">
        <f ca="1">SUM(BV112:BV188)-BV120-BV136-BV148-BV175-BV177-BV183-BV185-BV187</f>
        <v>953200</v>
      </c>
      <c r="BW111" s="43">
        <f t="shared" si="128"/>
        <v>1</v>
      </c>
      <c r="BX111" s="12">
        <f ca="1">SUM(BX112:BX188)-BX120-BX136-BX148-BX175-BX177-BX183-BX185-BX187</f>
        <v>4287095</v>
      </c>
      <c r="BY111" s="43">
        <f t="shared" si="129"/>
        <v>0.99970151864051071</v>
      </c>
      <c r="BZ111" s="12">
        <f ca="1">SUM(BZ112:BZ188)-BZ120-BZ136-BZ148-BZ175-BZ177-BZ183-BZ185-BZ187</f>
        <v>4240</v>
      </c>
      <c r="CA111" s="12">
        <f ca="1">SUM(CA112:CA188)-CA120-CA136-CA148-CA175-CA177-CA183-CA185-CA187</f>
        <v>0</v>
      </c>
      <c r="CB111" s="43">
        <f t="shared" si="130"/>
        <v>1</v>
      </c>
      <c r="CC111" s="12">
        <f t="shared" ref="CC111:CJ111" si="166">SUM(CC112:CC188)-CC120-CC136-CC148-CC175-CC177-CC183-CC185-CC187</f>
        <v>1509306.146666667</v>
      </c>
      <c r="CD111" s="12">
        <f t="shared" si="166"/>
        <v>0</v>
      </c>
      <c r="CE111" s="12">
        <f t="shared" si="166"/>
        <v>0</v>
      </c>
      <c r="CF111" s="12">
        <f t="shared" si="166"/>
        <v>0</v>
      </c>
      <c r="CG111" s="12">
        <f t="shared" si="166"/>
        <v>0</v>
      </c>
      <c r="CH111" s="12">
        <f t="shared" si="166"/>
        <v>0</v>
      </c>
      <c r="CI111" s="12">
        <f t="shared" si="166"/>
        <v>0</v>
      </c>
      <c r="CJ111" s="12">
        <f t="shared" si="166"/>
        <v>0</v>
      </c>
      <c r="CK111" s="43">
        <f t="shared" si="131"/>
        <v>0.99848724693151703</v>
      </c>
      <c r="CL111" s="12">
        <f ca="1">SUM(CL112:CL188)-CL120-CL136-CL148-CL175-CL177-CL183-CL185-CL187</f>
        <v>1708213.8666666665</v>
      </c>
      <c r="CM111" s="43">
        <f t="shared" si="132"/>
        <v>0.75512602129648509</v>
      </c>
      <c r="CN111" s="12">
        <f ca="1">SUM(CN112:CN188)-CN120-CN136-CN148-CN175-CN177-CN183-CN185-CN187</f>
        <v>11178616.133333331</v>
      </c>
      <c r="CO111" s="43">
        <f t="shared" si="133"/>
        <v>1</v>
      </c>
      <c r="CP111" s="12">
        <f ca="1">SUM(CP112:CP188)-CP120-CP136-CP148-CP175-CP177-CP183-CP185-CP187</f>
        <v>7915362.2666666675</v>
      </c>
      <c r="CQ111" s="43">
        <f t="shared" si="134"/>
        <v>1</v>
      </c>
      <c r="CR111" s="12">
        <f ca="1">SUM(CR112:CR188)-CR120-CR136-CR148-CR175-CR177-CR183-CR185-CR187</f>
        <v>3263253.8666666667</v>
      </c>
      <c r="CS111" s="12">
        <f ca="1">SUM(CS112:CS188)-CS120-CS136-CS148-CS175-CS177-CS183-CS185-CS187</f>
        <v>0</v>
      </c>
      <c r="CT111" s="43">
        <f t="shared" si="135"/>
        <v>1</v>
      </c>
      <c r="CU111" s="12">
        <f ca="1">SUM(CU112:CU188)-CU120-CU136-CU148-CU175-CU177-CU183-CU185-CU187</f>
        <v>42505.333333333328</v>
      </c>
      <c r="CV111" s="43">
        <f t="shared" si="136"/>
        <v>0.22505471231909632</v>
      </c>
      <c r="CW111" s="12">
        <f ca="1">SUM(CW112:CW188)-CW120-CW136-CW148-CW175-CW177-CW183-CW185-CW187</f>
        <v>917926.66666666674</v>
      </c>
      <c r="CX111" s="43">
        <f t="shared" si="137"/>
        <v>0.99768131063916121</v>
      </c>
      <c r="CY111" s="12">
        <f ca="1">SUM(CY112:CY188)-CY120-CY136-CY148-CY175-CY177-CY183-CY185-CY187</f>
        <v>720739.99999999988</v>
      </c>
      <c r="CZ111" s="43">
        <f t="shared" si="138"/>
        <v>0.60125700537739357</v>
      </c>
      <c r="DA111" s="12">
        <f ca="1">SUM(DA112:DA188)-DA120-DA136-DA148-DA175-DA177-DA183-DA185-DA187</f>
        <v>1909842.2666666668</v>
      </c>
      <c r="DB111" s="43">
        <f t="shared" si="139"/>
        <v>0.99676485686770644</v>
      </c>
      <c r="DC111" s="12">
        <f ca="1">SUM(DC112:DC188)-DC120-DC136-DC148-DC175-DC177-DC183-DC185-DC187</f>
        <v>1597710.6666666667</v>
      </c>
      <c r="DD111" s="43">
        <f t="shared" si="140"/>
        <v>0.87062710380619046</v>
      </c>
      <c r="DE111" s="12">
        <f ca="1">SUM(DE112:DE188)-DE120-DE136-DE148-DE175-DE177-DE183-DE185-DE187</f>
        <v>1346424.1066666667</v>
      </c>
      <c r="DF111" s="43">
        <f t="shared" si="141"/>
        <v>1</v>
      </c>
      <c r="DG111" s="12">
        <f ca="1">SUM(DG112:DG188)-DG120-DG136-DG148-DG175-DG177-DG183-DG185-DG187</f>
        <v>7220397.706666667</v>
      </c>
      <c r="DH111" s="43">
        <f t="shared" si="142"/>
        <v>1</v>
      </c>
      <c r="DI111" s="12">
        <f ca="1">SUM(DI112:DI188)-DI120-DI136-DI148-DI175-DI177-DI183-DI185-DI187</f>
        <v>40515.666666666672</v>
      </c>
      <c r="DJ111" s="12">
        <f ca="1">SUM(DJ112:DJ188)-DJ120-DJ136-DJ148-DJ175-DJ177-DJ183-DJ185-DJ187</f>
        <v>851769</v>
      </c>
      <c r="DK111" s="43">
        <f t="shared" si="143"/>
        <v>3.0994099526384197E-2</v>
      </c>
      <c r="DL111" s="12">
        <f ca="1">SUM(DL112:DL188)-DL120-DL136-DL148-DL175-DL177-DL183-DL185-DL187</f>
        <v>110666.66666666666</v>
      </c>
      <c r="DM111" s="43">
        <f t="shared" si="144"/>
        <v>1</v>
      </c>
      <c r="DN111" s="12">
        <f ca="1">SUM(DN112:DN188)-DN120-DN136-DN148-DN175-DN177-DN183-DN185-DN187</f>
        <v>74600</v>
      </c>
      <c r="DO111" s="43">
        <f t="shared" si="145"/>
        <v>0.50331268806757612</v>
      </c>
      <c r="DP111" s="12">
        <f ca="1">SUM(DP112:DP188)-DP120-DP136-DP148-DP175-DP177-DP183-DP185-DP187</f>
        <v>0</v>
      </c>
      <c r="DQ111" s="12">
        <f ca="1">SUM(DQ112:DQ188)-DQ120-DQ136-DQ148-DQ175-DQ177-DQ183-DQ185-DQ187</f>
        <v>482247.43999999994</v>
      </c>
      <c r="DR111" s="43"/>
      <c r="DS111" s="12">
        <f ca="1">SUM(DS112:DS188)-DS120-DS136-DS148-DS175-DS177-DS183-DS185-DS187</f>
        <v>34694010.57333333</v>
      </c>
      <c r="DT111" s="43">
        <f t="shared" si="146"/>
        <v>1</v>
      </c>
      <c r="DU111" s="12">
        <f ca="1">SUM(DU112:DU188)-DU120-DU136-DU148-DU175-DU177-DU183-DU185-DU187</f>
        <v>4189937.6266666674</v>
      </c>
      <c r="DV111" s="43">
        <f t="shared" si="147"/>
        <v>0.1448156066629275</v>
      </c>
      <c r="DW111" s="12">
        <f ca="1">SUM(DW112:DW188)-DW120-DW136-DW148-DW175-DW177-DW183-DW185-DW187</f>
        <v>1758863.8133333335</v>
      </c>
      <c r="DX111" s="43">
        <f t="shared" si="148"/>
        <v>1</v>
      </c>
      <c r="DY111" s="12">
        <f ca="1">SUM(DY112:DY188)-DY120-DY136-DY148-DY175-DY177-DY183-DY185-DY187</f>
        <v>22011.599999999999</v>
      </c>
      <c r="DZ111" s="43">
        <f t="shared" si="149"/>
        <v>0.50520701041402083</v>
      </c>
      <c r="EA111" s="12">
        <f ca="1">SUM(EA112:EA188)-EA120-EA136-EA148-EA175-EA177-EA183-EA185-EA187</f>
        <v>9563871.786666669</v>
      </c>
      <c r="EB111" s="43">
        <f t="shared" si="150"/>
        <v>0.9597163990254739</v>
      </c>
      <c r="EC111" s="12">
        <f>SUM(EC112:EC188)-EC120-EC136-EC148-EC175-EC177-EC183-EC185-EC187</f>
        <v>1477423.5866666662</v>
      </c>
      <c r="ED111" s="43">
        <f t="shared" si="151"/>
        <v>0.89867928168768152</v>
      </c>
      <c r="EE111" s="12">
        <f ca="1">SUM(EE112:EE188)-EE120-EE136-EE148-EE175-EE177-EE183-EE185-EE187</f>
        <v>879759.58666666655</v>
      </c>
      <c r="EF111" s="43">
        <f t="shared" si="152"/>
        <v>1</v>
      </c>
      <c r="EG111" s="12">
        <f ca="1">SUM(EG112:EG188)-EG120-EG136-EG148-EG175-EG177-EG183-EG185-EG187</f>
        <v>259226.66666666666</v>
      </c>
      <c r="EH111" s="43">
        <f t="shared" si="153"/>
        <v>1</v>
      </c>
      <c r="EI111" s="12">
        <f ca="1">SUM(EI112:EI188)-EI120-EI136-EI148-EI175-EI177-EI183-EI185-EI187</f>
        <v>0</v>
      </c>
      <c r="EJ111" s="39"/>
      <c r="EK111" s="12">
        <f ca="1">SUM(EK112:EK188)-EK120-EK136-EK148-EK175-EK177-EK183-EK185-EK187</f>
        <v>298080</v>
      </c>
      <c r="EL111" s="43">
        <f t="shared" si="154"/>
        <v>1</v>
      </c>
      <c r="EM111" s="12">
        <f ca="1">SUM(EM112:EM188)-EM120-EM136-EM148-EM175-EM177-EM183-EM185-EM187</f>
        <v>40357.333333333336</v>
      </c>
      <c r="EN111" s="45">
        <f t="shared" si="155"/>
        <v>0.19503078719613992</v>
      </c>
    </row>
    <row r="112" spans="1:144">
      <c r="A112" s="18">
        <v>401</v>
      </c>
      <c r="B112" s="3" t="s">
        <v>585</v>
      </c>
      <c r="C112" s="3" t="s">
        <v>401</v>
      </c>
      <c r="D112" s="12">
        <f t="shared" ref="D112:D143" si="167">E112+AG112+AZ112+BG112+DU112+DW112+DY112+EA112+EC112</f>
        <v>10537304.226666667</v>
      </c>
      <c r="E112" s="12">
        <f t="shared" ref="E112:E143" si="168">F112+H112+J112+L112+O112+AE112+Q112+S112+U112+W112+AC112</f>
        <v>3160400.1333333333</v>
      </c>
      <c r="F112" s="13">
        <v>1638984</v>
      </c>
      <c r="G112" s="40">
        <f t="shared" si="156"/>
        <v>2.3996789698925342E-2</v>
      </c>
      <c r="H112" s="13">
        <v>339108</v>
      </c>
      <c r="I112" s="40">
        <f t="shared" si="97"/>
        <v>9.1342227143015597E-3</v>
      </c>
      <c r="J112" s="13">
        <v>737542.8</v>
      </c>
      <c r="K112" s="40">
        <f t="shared" si="98"/>
        <v>2.3996789698925349E-2</v>
      </c>
      <c r="L112" s="13">
        <f ca="1">'13年1-9支出明细'!I107/9*12</f>
        <v>271165.33333333331</v>
      </c>
      <c r="M112" s="13">
        <v>2000</v>
      </c>
      <c r="N112" s="43">
        <f t="shared" si="99"/>
        <v>4.061805657496477E-2</v>
      </c>
      <c r="O112" s="13">
        <f ca="1">'13年1-9支出明细'!K107/9*12</f>
        <v>13333.333333333332</v>
      </c>
      <c r="P112" s="43">
        <f t="shared" si="100"/>
        <v>1.5824192335942653E-2</v>
      </c>
      <c r="Q112" s="13">
        <f ca="1">'13年1-9支出明细'!L107/9*12</f>
        <v>0</v>
      </c>
      <c r="R112" s="43">
        <f t="shared" si="101"/>
        <v>0</v>
      </c>
      <c r="S112" s="13">
        <f ca="1">'13年1-9支出明细'!M107/9*12</f>
        <v>0</v>
      </c>
      <c r="T112" s="43">
        <f t="shared" si="102"/>
        <v>0</v>
      </c>
      <c r="U112" s="13">
        <f ca="1">'13年1-9支出明细'!N107/9*12</f>
        <v>0</v>
      </c>
      <c r="V112" s="43">
        <f t="shared" si="103"/>
        <v>0</v>
      </c>
      <c r="W112" s="13">
        <f ca="1">'13年1-9支出明细'!O107/9*12</f>
        <v>0</v>
      </c>
      <c r="X112" s="43">
        <f t="shared" si="104"/>
        <v>0</v>
      </c>
      <c r="Y112" s="13">
        <f ca="1">'13年1-9支出明细'!P107/9*12</f>
        <v>0</v>
      </c>
      <c r="Z112" s="43">
        <f t="shared" si="105"/>
        <v>0</v>
      </c>
      <c r="AA112" s="13">
        <f ca="1">'13年1-9支出明细'!Q107/9*12</f>
        <v>0</v>
      </c>
      <c r="AB112" s="43">
        <f t="shared" si="106"/>
        <v>0</v>
      </c>
      <c r="AC112" s="13">
        <f ca="1">'13年1-9支出明细'!R107/9*12</f>
        <v>0</v>
      </c>
      <c r="AD112" s="43">
        <f t="shared" si="107"/>
        <v>0</v>
      </c>
      <c r="AE112" s="13">
        <f ca="1">'13年1-9支出明细'!S107/9*12</f>
        <v>160266.66666666666</v>
      </c>
      <c r="AF112" s="43">
        <f t="shared" si="108"/>
        <v>3.2289004318049916E-2</v>
      </c>
      <c r="AG112" s="12">
        <f t="shared" si="157"/>
        <v>184119.8</v>
      </c>
      <c r="AH112" s="43">
        <f t="shared" si="109"/>
        <v>1.7636871082400368E-3</v>
      </c>
      <c r="AI112" s="13">
        <f ca="1">'13年1-9支出明细'!U107/9*12</f>
        <v>0</v>
      </c>
      <c r="AJ112" s="43">
        <f t="shared" si="110"/>
        <v>0</v>
      </c>
      <c r="AK112" s="13">
        <f ca="1">'13年1-9支出明细'!V107/9*12</f>
        <v>0</v>
      </c>
      <c r="AL112" s="43">
        <f t="shared" si="111"/>
        <v>0</v>
      </c>
      <c r="AM112" s="13">
        <f ca="1">'13年1-9支出明细'!W107/9*12</f>
        <v>0</v>
      </c>
      <c r="AN112" s="43">
        <f t="shared" si="112"/>
        <v>0</v>
      </c>
      <c r="AO112" s="13">
        <f ca="1">'13年1-9支出明细'!X107/9*12</f>
        <v>276.13333333333333</v>
      </c>
      <c r="AP112" s="43">
        <f t="shared" si="113"/>
        <v>4.0624316695952724E-4</v>
      </c>
      <c r="AQ112" s="13">
        <f ca="1">'13年1-9支出明细'!Y107/9*12</f>
        <v>82754.253333333341</v>
      </c>
      <c r="AR112" s="43">
        <f t="shared" si="114"/>
        <v>4.0936824105112284E-2</v>
      </c>
      <c r="AS112" s="13">
        <f ca="1">'13年1-9支出明细'!Z107/9*12</f>
        <v>25017.053333333337</v>
      </c>
      <c r="AT112" s="13">
        <f ca="1">Sheet2!EP106+Sheet2!V106</f>
        <v>76072.36</v>
      </c>
      <c r="AU112" s="43">
        <f t="shared" si="115"/>
        <v>2.8287207207235669E-4</v>
      </c>
      <c r="AV112" s="13">
        <f ca="1">'13年1-9支出明细'!AB107/9*12</f>
        <v>46800.479999999996</v>
      </c>
      <c r="AW112" s="43">
        <f t="shared" si="116"/>
        <v>1.0325058937538212E-2</v>
      </c>
      <c r="AX112" s="13">
        <f ca="1">'13年1-9支出明细'!AC107/9*12</f>
        <v>7633.333333333333</v>
      </c>
      <c r="AY112" s="43">
        <f t="shared" si="117"/>
        <v>6.8053222446085304E-3</v>
      </c>
      <c r="AZ112" s="12">
        <f t="shared" si="159"/>
        <v>668150.44000000006</v>
      </c>
      <c r="BA112" s="43">
        <f t="shared" si="118"/>
        <v>2.4983034813647253E-3</v>
      </c>
      <c r="BB112" s="13">
        <f ca="1">'13年1-9支出明细'!AE107/9*12</f>
        <v>668150.44000000006</v>
      </c>
      <c r="BC112" s="43">
        <f t="shared" si="119"/>
        <v>2.8920473908047293E-3</v>
      </c>
      <c r="BD112" s="13">
        <f ca="1">'13年1-9支出明细'!AF107/9*12</f>
        <v>0</v>
      </c>
      <c r="BE112" s="13">
        <f ca="1">Sheet2!BP106+Sheet2!ET106</f>
        <v>0</v>
      </c>
      <c r="BF112" s="43">
        <f t="shared" si="120"/>
        <v>0</v>
      </c>
      <c r="BG112" s="12">
        <f t="shared" si="158"/>
        <v>5252919.9333333336</v>
      </c>
      <c r="BH112" s="43">
        <f t="shared" si="121"/>
        <v>5.4126826154824323E-2</v>
      </c>
      <c r="BI112" s="13">
        <f ca="1">'13年1-9支出明细'!AI107/9*12</f>
        <v>854965.33333333326</v>
      </c>
      <c r="BJ112" s="43">
        <f t="shared" si="122"/>
        <v>0.44829334010082722</v>
      </c>
      <c r="BK112" s="13">
        <f ca="1">'13年1-9支出明细'!AJ107/9*12</f>
        <v>0</v>
      </c>
      <c r="BL112" s="43">
        <f t="shared" si="123"/>
        <v>0</v>
      </c>
      <c r="BM112" s="13">
        <f ca="1">'13年1-9支出明细'!AK107/9*12</f>
        <v>0</v>
      </c>
      <c r="BN112" s="43">
        <f t="shared" si="124"/>
        <v>0</v>
      </c>
      <c r="BO112" s="13">
        <f ca="1">'13年1-9支出明细'!AL107/9*12</f>
        <v>0</v>
      </c>
      <c r="BP112" s="43">
        <f t="shared" si="125"/>
        <v>0</v>
      </c>
      <c r="BQ112" s="13">
        <f ca="1">'13年1-9支出明细'!AM107/9*12</f>
        <v>463551.20000000007</v>
      </c>
      <c r="BR112" s="43">
        <f t="shared" si="126"/>
        <v>0.95231095993298887</v>
      </c>
      <c r="BS112" s="13">
        <f ca="1">'13年1-9支出明细'!AN107/9*12</f>
        <v>0</v>
      </c>
      <c r="BT112" s="14">
        <f t="shared" si="160"/>
        <v>0</v>
      </c>
      <c r="BU112" s="43">
        <f t="shared" si="127"/>
        <v>0</v>
      </c>
      <c r="BV112" s="13">
        <f ca="1">'13年1-9支出明细'!AP107/9*12</f>
        <v>0</v>
      </c>
      <c r="BW112" s="43">
        <f t="shared" si="128"/>
        <v>0</v>
      </c>
      <c r="BX112" s="13">
        <f ca="1">'13年1-9支出明细'!AQ107/9*12</f>
        <v>0</v>
      </c>
      <c r="BY112" s="43">
        <f t="shared" si="129"/>
        <v>0</v>
      </c>
      <c r="BZ112" s="13">
        <f ca="1">'13年1-9支出明细'!AR107/9*12</f>
        <v>0</v>
      </c>
      <c r="CA112" s="13">
        <f ca="1">Sheet2!DK106+Sheet2!AH106</f>
        <v>0</v>
      </c>
      <c r="CB112" s="43">
        <f t="shared" si="130"/>
        <v>0</v>
      </c>
      <c r="CC112" s="13">
        <f ca="1">'13年1-9支出明细'!AT107/9*12</f>
        <v>3762.6666666666665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43">
        <f t="shared" si="131"/>
        <v>2.489206506856374E-3</v>
      </c>
      <c r="CL112" s="13">
        <f ca="1">'13年1-9支出明细'!BB107/9*12</f>
        <v>1187083.2000000002</v>
      </c>
      <c r="CM112" s="43">
        <f t="shared" si="132"/>
        <v>0.52475713448755124</v>
      </c>
      <c r="CN112" s="13">
        <f ca="1">'13年1-9支出明细'!BC107/9*12</f>
        <v>0</v>
      </c>
      <c r="CO112" s="43">
        <f t="shared" si="133"/>
        <v>0</v>
      </c>
      <c r="CP112" s="13">
        <f ca="1">'13年1-9支出明细'!BD107/9*12</f>
        <v>0</v>
      </c>
      <c r="CQ112" s="43">
        <f t="shared" si="134"/>
        <v>0</v>
      </c>
      <c r="CR112" s="13">
        <f ca="1">'13年1-9支出明细'!BE107/9*12</f>
        <v>0</v>
      </c>
      <c r="CS112" s="13">
        <f ca="1">Sheet2!DZ106+Sheet2!AV106</f>
        <v>0</v>
      </c>
      <c r="CT112" s="43">
        <f t="shared" si="135"/>
        <v>0</v>
      </c>
      <c r="CU112" s="13">
        <f ca="1">'13年1-9支出明细'!BG107/9*12</f>
        <v>0</v>
      </c>
      <c r="CV112" s="43">
        <f t="shared" si="136"/>
        <v>0</v>
      </c>
      <c r="CW112" s="13">
        <f ca="1">'13年1-9支出明细'!BH107/9*12</f>
        <v>917926.66666666674</v>
      </c>
      <c r="CX112" s="43">
        <f t="shared" si="137"/>
        <v>0.99768131063916121</v>
      </c>
      <c r="CY112" s="13">
        <f ca="1">'13年1-9支出明细'!BI107/9*12</f>
        <v>336742.66666666669</v>
      </c>
      <c r="CZ112" s="43">
        <f t="shared" si="138"/>
        <v>0.28091806662984975</v>
      </c>
      <c r="DA112" s="13">
        <f ca="1">'13年1-9支出明细'!BJ107/9*12</f>
        <v>1390065.8666666667</v>
      </c>
      <c r="DB112" s="43">
        <f t="shared" si="139"/>
        <v>0.72548860647166402</v>
      </c>
      <c r="DC112" s="13">
        <f ca="1">'13年1-9支出明细'!BK107/9*12</f>
        <v>27333.333333333336</v>
      </c>
      <c r="DD112" s="43">
        <f t="shared" si="140"/>
        <v>1.4894524605645667E-2</v>
      </c>
      <c r="DE112" s="13">
        <f ca="1">'13年1-9支出明细'!BL107/9*12</f>
        <v>0</v>
      </c>
      <c r="DF112" s="43">
        <f t="shared" si="141"/>
        <v>0</v>
      </c>
      <c r="DG112" s="13">
        <f ca="1">'13年1-9支出明细'!BM107/9*12</f>
        <v>0</v>
      </c>
      <c r="DH112" s="43">
        <f t="shared" si="142"/>
        <v>0</v>
      </c>
      <c r="DI112" s="13">
        <f ca="1">'13年1-9支出明细'!BN107/9*12</f>
        <v>822.33333333333326</v>
      </c>
      <c r="DJ112" s="13">
        <f ca="1">Sheet2!EX106+Sheet2!BF106</f>
        <v>0</v>
      </c>
      <c r="DK112" s="43">
        <f t="shared" si="143"/>
        <v>6.2907717616716009E-4</v>
      </c>
      <c r="DL112" s="13">
        <f ca="1">'13年1-9支出明细'!BP107/9*12</f>
        <v>4000</v>
      </c>
      <c r="DM112" s="43">
        <f t="shared" si="144"/>
        <v>3.6144578313253017E-2</v>
      </c>
      <c r="DN112" s="13">
        <f ca="1">'13年1-9支出明细'!BQ107/9*12</f>
        <v>66666.666666666672</v>
      </c>
      <c r="DO112" s="43">
        <f t="shared" si="145"/>
        <v>0.44978792499336567</v>
      </c>
      <c r="DP112" s="13">
        <f ca="1">'13年1-9支出明细'!BR107/9*12</f>
        <v>0</v>
      </c>
      <c r="DQ112" s="13">
        <f ca="1">Sheet2!FC22+Sheet2!BJ22</f>
        <v>0</v>
      </c>
      <c r="DR112" s="43"/>
      <c r="DS112" s="13">
        <f ca="1">'13年1-9支出明细'!BT107/9*12</f>
        <v>0</v>
      </c>
      <c r="DT112" s="43">
        <f t="shared" si="146"/>
        <v>0</v>
      </c>
      <c r="DU112" s="12">
        <f ca="1">'13年1-9支出明细'!BU107/9*12</f>
        <v>714415.52</v>
      </c>
      <c r="DV112" s="43">
        <f t="shared" si="147"/>
        <v>2.4692137725333619E-2</v>
      </c>
      <c r="DW112" s="12">
        <f ca="1">'13年1-9支出明细'!BV107/9*12</f>
        <v>0</v>
      </c>
      <c r="DX112" s="43">
        <f t="shared" si="148"/>
        <v>0</v>
      </c>
      <c r="DY112" s="12">
        <f ca="1">'13年1-9支出明细'!BW107/9*12</f>
        <v>0</v>
      </c>
      <c r="DZ112" s="43">
        <f t="shared" si="149"/>
        <v>0</v>
      </c>
      <c r="EA112" s="12">
        <f ca="1">'13年1-9支出明细'!BX107/9*12</f>
        <v>448929.60000000003</v>
      </c>
      <c r="EB112" s="43">
        <f t="shared" si="150"/>
        <v>4.5049234111294002E-2</v>
      </c>
      <c r="EC112" s="27">
        <f t="shared" ref="EC112:EC119" si="169">EE112+EG112+EI112+EK112+EM112</f>
        <v>108368.8</v>
      </c>
      <c r="ED112" s="43">
        <f t="shared" si="151"/>
        <v>6.5917991441494905E-2</v>
      </c>
      <c r="EE112" s="13">
        <f ca="1">'13年1-9支出明细'!BZ107/9*12</f>
        <v>0</v>
      </c>
      <c r="EF112" s="43">
        <f t="shared" si="152"/>
        <v>0</v>
      </c>
      <c r="EG112" s="13">
        <f ca="1">'13年1-9支出明细'!CA107/9*12</f>
        <v>0</v>
      </c>
      <c r="EH112" s="43">
        <f t="shared" si="153"/>
        <v>0</v>
      </c>
      <c r="EI112" s="13">
        <f ca="1">'13年1-9支出明细'!CB107/9*12</f>
        <v>0</v>
      </c>
      <c r="EJ112" s="40"/>
      <c r="EK112" s="13">
        <f ca="1">'13年1-9支出明细'!CC107/9*12</f>
        <v>98080</v>
      </c>
      <c r="EL112" s="43">
        <f t="shared" si="154"/>
        <v>0.3290391841116479</v>
      </c>
      <c r="EM112" s="13">
        <f ca="1">'13年1-9支出明细'!CD107/9*12</f>
        <v>10288.800000000001</v>
      </c>
      <c r="EN112" s="45">
        <f t="shared" si="155"/>
        <v>4.9721639106572395E-2</v>
      </c>
    </row>
    <row r="113" spans="1:144">
      <c r="A113" s="18">
        <v>402</v>
      </c>
      <c r="B113" s="3" t="s">
        <v>586</v>
      </c>
      <c r="C113" s="3" t="s">
        <v>402</v>
      </c>
      <c r="D113" s="12">
        <f t="shared" si="167"/>
        <v>625538.77333333343</v>
      </c>
      <c r="E113" s="12">
        <f t="shared" si="168"/>
        <v>390653.66666666669</v>
      </c>
      <c r="F113" s="13">
        <v>218460</v>
      </c>
      <c r="G113" s="40">
        <f t="shared" si="156"/>
        <v>3.1985295021960134E-3</v>
      </c>
      <c r="H113" s="13">
        <v>56820</v>
      </c>
      <c r="I113" s="40">
        <f t="shared" si="97"/>
        <v>1.5305051329565055E-3</v>
      </c>
      <c r="J113" s="13">
        <v>98307</v>
      </c>
      <c r="K113" s="40">
        <f t="shared" si="98"/>
        <v>3.1985295021960138E-3</v>
      </c>
      <c r="L113" s="13">
        <f ca="1">'13年1-9支出明细'!I108/9*12</f>
        <v>0</v>
      </c>
      <c r="M113" s="13">
        <v>0</v>
      </c>
      <c r="N113" s="43">
        <f t="shared" si="99"/>
        <v>0</v>
      </c>
      <c r="O113" s="13">
        <f ca="1">'13年1-9支出明细'!K108/9*12</f>
        <v>0</v>
      </c>
      <c r="P113" s="43">
        <f t="shared" si="100"/>
        <v>9.3939072554874935E-4</v>
      </c>
      <c r="Q113" s="13">
        <f ca="1">'13年1-9支出明细'!L108/9*12</f>
        <v>0</v>
      </c>
      <c r="R113" s="43">
        <f t="shared" si="101"/>
        <v>0</v>
      </c>
      <c r="S113" s="13">
        <f ca="1">'13年1-9支出明细'!M108/9*12</f>
        <v>0</v>
      </c>
      <c r="T113" s="43">
        <f t="shared" si="102"/>
        <v>0</v>
      </c>
      <c r="U113" s="13">
        <f ca="1">'13年1-9支出明细'!N108/9*12</f>
        <v>0</v>
      </c>
      <c r="V113" s="43">
        <f t="shared" si="103"/>
        <v>0</v>
      </c>
      <c r="W113" s="13">
        <f ca="1">'13年1-9支出明细'!O108/9*12</f>
        <v>0</v>
      </c>
      <c r="X113" s="43">
        <f t="shared" si="104"/>
        <v>0</v>
      </c>
      <c r="Y113" s="13">
        <f ca="1">'13年1-9支出明细'!P108/9*12</f>
        <v>0</v>
      </c>
      <c r="Z113" s="43">
        <f t="shared" si="105"/>
        <v>0</v>
      </c>
      <c r="AA113" s="13">
        <f ca="1">'13年1-9支出明细'!Q108/9*12</f>
        <v>0</v>
      </c>
      <c r="AB113" s="43">
        <f t="shared" si="106"/>
        <v>0</v>
      </c>
      <c r="AC113" s="13">
        <f ca="1">'13年1-9支出明细'!R108/9*12</f>
        <v>0</v>
      </c>
      <c r="AD113" s="43">
        <f t="shared" si="107"/>
        <v>0</v>
      </c>
      <c r="AE113" s="13">
        <f ca="1">'13年1-9支出明细'!S108/9*12</f>
        <v>17066.666666666664</v>
      </c>
      <c r="AF113" s="43">
        <f t="shared" si="108"/>
        <v>3.438429744351405E-3</v>
      </c>
      <c r="AG113" s="12">
        <f t="shared" si="157"/>
        <v>16544.213333333333</v>
      </c>
      <c r="AH113" s="43">
        <f t="shared" si="109"/>
        <v>1.584773379721949E-4</v>
      </c>
      <c r="AI113" s="13">
        <f ca="1">'13年1-9支出明细'!U108/9*12</f>
        <v>0</v>
      </c>
      <c r="AJ113" s="43">
        <f t="shared" si="110"/>
        <v>0</v>
      </c>
      <c r="AK113" s="13">
        <f ca="1">'13年1-9支出明细'!V108/9*12</f>
        <v>0</v>
      </c>
      <c r="AL113" s="43">
        <f t="shared" si="111"/>
        <v>0</v>
      </c>
      <c r="AM113" s="13">
        <f ca="1">'13年1-9支出明细'!W108/9*12</f>
        <v>0</v>
      </c>
      <c r="AN113" s="43">
        <f t="shared" si="112"/>
        <v>0</v>
      </c>
      <c r="AO113" s="13">
        <f ca="1">'13年1-9支出明细'!X108/9*12</f>
        <v>0</v>
      </c>
      <c r="AP113" s="43">
        <f t="shared" si="113"/>
        <v>0</v>
      </c>
      <c r="AQ113" s="13">
        <f ca="1">'13年1-9支出明细'!Y108/9*12</f>
        <v>6173.3333333333339</v>
      </c>
      <c r="AR113" s="43">
        <f t="shared" si="114"/>
        <v>3.0538208083511179E-3</v>
      </c>
      <c r="AS113" s="13">
        <f ca="1">'13年1-9支出明细'!Z108/9*12</f>
        <v>0</v>
      </c>
      <c r="AT113" s="13">
        <f ca="1">Sheet2!EP107+Sheet2!V107</f>
        <v>10370.879999999999</v>
      </c>
      <c r="AU113" s="43">
        <f t="shared" si="115"/>
        <v>0</v>
      </c>
      <c r="AV113" s="13">
        <f ca="1">'13年1-9支出明细'!AB108/9*12</f>
        <v>4947.84</v>
      </c>
      <c r="AW113" s="43">
        <f t="shared" si="116"/>
        <v>1.0915858045368141E-3</v>
      </c>
      <c r="AX113" s="13">
        <f ca="1">'13年1-9支出明细'!AC108/9*12</f>
        <v>8880</v>
      </c>
      <c r="AY113" s="43">
        <f t="shared" si="117"/>
        <v>7.9167591526799683E-3</v>
      </c>
      <c r="AZ113" s="12">
        <f t="shared" si="159"/>
        <v>0</v>
      </c>
      <c r="BA113" s="43">
        <f t="shared" si="118"/>
        <v>0</v>
      </c>
      <c r="BB113" s="13">
        <f ca="1">'13年1-9支出明细'!AE108/9*12</f>
        <v>0</v>
      </c>
      <c r="BC113" s="43">
        <f t="shared" si="119"/>
        <v>0</v>
      </c>
      <c r="BD113" s="13">
        <f ca="1">'13年1-9支出明细'!AF108/9*12</f>
        <v>0</v>
      </c>
      <c r="BE113" s="13">
        <f ca="1">Sheet2!BP107+Sheet2!ET107</f>
        <v>0</v>
      </c>
      <c r="BF113" s="43">
        <f t="shared" si="120"/>
        <v>0</v>
      </c>
      <c r="BG113" s="12">
        <f t="shared" si="158"/>
        <v>52200.000000000007</v>
      </c>
      <c r="BH113" s="43">
        <f t="shared" si="121"/>
        <v>5.3787614529447227E-4</v>
      </c>
      <c r="BI113" s="13">
        <f ca="1">'13年1-9支出明细'!AI108/9*12</f>
        <v>0</v>
      </c>
      <c r="BJ113" s="43">
        <f t="shared" si="122"/>
        <v>0</v>
      </c>
      <c r="BK113" s="13">
        <f ca="1">'13年1-9支出明细'!AJ108/9*12</f>
        <v>0</v>
      </c>
      <c r="BL113" s="43">
        <f t="shared" si="123"/>
        <v>0</v>
      </c>
      <c r="BM113" s="13">
        <f ca="1">'13年1-9支出明细'!AK108/9*12</f>
        <v>0</v>
      </c>
      <c r="BN113" s="43">
        <f t="shared" si="124"/>
        <v>0</v>
      </c>
      <c r="BO113" s="13">
        <f ca="1">'13年1-9支出明细'!AL108/9*12</f>
        <v>0</v>
      </c>
      <c r="BP113" s="43">
        <f t="shared" si="125"/>
        <v>0</v>
      </c>
      <c r="BQ113" s="13">
        <f ca="1">'13年1-9支出明细'!AM108/9*12</f>
        <v>0</v>
      </c>
      <c r="BR113" s="43">
        <f t="shared" si="126"/>
        <v>0</v>
      </c>
      <c r="BS113" s="13">
        <f ca="1">'13年1-9支出明细'!AN108/9*12</f>
        <v>0</v>
      </c>
      <c r="BT113" s="14">
        <f t="shared" si="160"/>
        <v>0</v>
      </c>
      <c r="BU113" s="43">
        <f t="shared" si="127"/>
        <v>0</v>
      </c>
      <c r="BV113" s="13">
        <f ca="1">'13年1-9支出明细'!AP108/9*12</f>
        <v>0</v>
      </c>
      <c r="BW113" s="43">
        <f t="shared" si="128"/>
        <v>0</v>
      </c>
      <c r="BX113" s="13">
        <f ca="1">'13年1-9支出明细'!AQ108/9*12</f>
        <v>0</v>
      </c>
      <c r="BY113" s="43">
        <f t="shared" si="129"/>
        <v>0</v>
      </c>
      <c r="BZ113" s="13">
        <f ca="1">'13年1-9支出明细'!AR108/9*12</f>
        <v>0</v>
      </c>
      <c r="CA113" s="13">
        <f ca="1">Sheet2!DK107+Sheet2!AH107</f>
        <v>0</v>
      </c>
      <c r="CB113" s="43">
        <f t="shared" si="130"/>
        <v>0</v>
      </c>
      <c r="CC113" s="13">
        <f ca="1">'13年1-9支出明细'!AT108/9*12</f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43">
        <f t="shared" si="131"/>
        <v>0</v>
      </c>
      <c r="CL113" s="13">
        <f ca="1">'13年1-9支出明细'!BB108/9*12</f>
        <v>7852.666666666667</v>
      </c>
      <c r="CM113" s="43">
        <f t="shared" si="132"/>
        <v>3.4713176448676135E-3</v>
      </c>
      <c r="CN113" s="13">
        <f ca="1">'13年1-9支出明细'!BC108/9*12</f>
        <v>0</v>
      </c>
      <c r="CO113" s="43">
        <f t="shared" si="133"/>
        <v>0</v>
      </c>
      <c r="CP113" s="13">
        <f ca="1">'13年1-9支出明细'!BD108/9*12</f>
        <v>0</v>
      </c>
      <c r="CQ113" s="43">
        <f t="shared" si="134"/>
        <v>0</v>
      </c>
      <c r="CR113" s="13">
        <f ca="1">'13年1-9支出明细'!BE108/9*12</f>
        <v>0</v>
      </c>
      <c r="CS113" s="13">
        <f ca="1">Sheet2!DZ107+Sheet2!AV107</f>
        <v>0</v>
      </c>
      <c r="CT113" s="43">
        <f t="shared" si="135"/>
        <v>0</v>
      </c>
      <c r="CU113" s="13">
        <f ca="1">'13年1-9支出明细'!BG108/9*12</f>
        <v>0</v>
      </c>
      <c r="CV113" s="43">
        <f t="shared" si="136"/>
        <v>0</v>
      </c>
      <c r="CW113" s="13">
        <f ca="1">'13年1-9支出明细'!BH108/9*12</f>
        <v>0</v>
      </c>
      <c r="CX113" s="43">
        <f t="shared" si="137"/>
        <v>0</v>
      </c>
      <c r="CY113" s="13">
        <f ca="1">'13年1-9支出明细'!BI108/9*12</f>
        <v>2746.6666666666665</v>
      </c>
      <c r="CZ113" s="43">
        <f t="shared" si="138"/>
        <v>2.2913291544383661E-3</v>
      </c>
      <c r="DA113" s="13">
        <f ca="1">'13年1-9支出明细'!BJ108/9*12</f>
        <v>32110.666666666664</v>
      </c>
      <c r="DB113" s="43">
        <f t="shared" si="139"/>
        <v>1.6758862562922278E-2</v>
      </c>
      <c r="DC113" s="13">
        <f ca="1">'13年1-9支出明细'!BK108/9*12</f>
        <v>9466.6666666666679</v>
      </c>
      <c r="DD113" s="43">
        <f t="shared" si="140"/>
        <v>5.1585914487845969E-3</v>
      </c>
      <c r="DE113" s="13">
        <f ca="1">'13年1-9支出明细'!BL108/9*12</f>
        <v>0</v>
      </c>
      <c r="DF113" s="43">
        <f t="shared" si="141"/>
        <v>0</v>
      </c>
      <c r="DG113" s="13">
        <f ca="1">'13年1-9支出明细'!BM108/9*12</f>
        <v>0</v>
      </c>
      <c r="DH113" s="43">
        <f t="shared" si="142"/>
        <v>0</v>
      </c>
      <c r="DI113" s="13">
        <f ca="1">'13年1-9支出明细'!BN108/9*12</f>
        <v>23.333333333333332</v>
      </c>
      <c r="DJ113" s="13">
        <f ca="1">Sheet2!EX107+Sheet2!BF107</f>
        <v>0</v>
      </c>
      <c r="DK113" s="43">
        <f t="shared" si="143"/>
        <v>1.7849778002310987E-5</v>
      </c>
      <c r="DL113" s="13">
        <f ca="1">'13年1-9支出明细'!BP108/9*12</f>
        <v>0</v>
      </c>
      <c r="DM113" s="43">
        <f t="shared" si="144"/>
        <v>0</v>
      </c>
      <c r="DN113" s="13">
        <f ca="1">'13年1-9支出明细'!BQ108/9*12</f>
        <v>0</v>
      </c>
      <c r="DO113" s="43">
        <f t="shared" si="145"/>
        <v>0</v>
      </c>
      <c r="DP113" s="13">
        <f ca="1">'13年1-9支出明细'!BR108/9*12</f>
        <v>0</v>
      </c>
      <c r="DQ113" s="13">
        <f ca="1">Sheet2!FC23+Sheet2!BJ23</f>
        <v>0</v>
      </c>
      <c r="DR113" s="43"/>
      <c r="DS113" s="13">
        <f ca="1">'13年1-9支出明细'!BT108/9*12</f>
        <v>0</v>
      </c>
      <c r="DT113" s="43">
        <f t="shared" si="146"/>
        <v>0</v>
      </c>
      <c r="DU113" s="12">
        <f ca="1">'13年1-9支出明细'!BU108/9*12</f>
        <v>12051.826666666664</v>
      </c>
      <c r="DV113" s="43">
        <f t="shared" si="147"/>
        <v>4.1654381177942722E-4</v>
      </c>
      <c r="DW113" s="12">
        <f ca="1">'13年1-9支出明细'!BV108/9*12</f>
        <v>0</v>
      </c>
      <c r="DX113" s="43">
        <f t="shared" si="148"/>
        <v>0</v>
      </c>
      <c r="DY113" s="12">
        <f ca="1">'13年1-9支出明细'!BW108/9*12</f>
        <v>1062.4000000000001</v>
      </c>
      <c r="DZ113" s="43">
        <f t="shared" si="149"/>
        <v>2.4384048768097542E-2</v>
      </c>
      <c r="EA113" s="12">
        <f ca="1">'13年1-9支出明细'!BX108/9*12</f>
        <v>153026.66666666669</v>
      </c>
      <c r="EB113" s="43">
        <f t="shared" si="150"/>
        <v>1.5355935834789279E-2</v>
      </c>
      <c r="EC113" s="27">
        <f t="shared" si="169"/>
        <v>0</v>
      </c>
      <c r="ED113" s="43">
        <f t="shared" si="151"/>
        <v>0</v>
      </c>
      <c r="EE113" s="13">
        <f ca="1">'13年1-9支出明细'!BZ108/9*12</f>
        <v>0</v>
      </c>
      <c r="EF113" s="43">
        <f t="shared" si="152"/>
        <v>0</v>
      </c>
      <c r="EG113" s="13">
        <f ca="1">'13年1-9支出明细'!CA108/9*12</f>
        <v>0</v>
      </c>
      <c r="EH113" s="43">
        <f t="shared" si="153"/>
        <v>0</v>
      </c>
      <c r="EI113" s="13">
        <f ca="1">'13年1-9支出明细'!CB108/9*12</f>
        <v>0</v>
      </c>
      <c r="EJ113" s="40"/>
      <c r="EK113" s="13">
        <f ca="1">'13年1-9支出明细'!CC108/9*12</f>
        <v>0</v>
      </c>
      <c r="EL113" s="43">
        <f t="shared" si="154"/>
        <v>0</v>
      </c>
      <c r="EM113" s="13">
        <f ca="1">'13年1-9支出明细'!CD108/9*12</f>
        <v>0</v>
      </c>
      <c r="EN113" s="45">
        <f t="shared" si="155"/>
        <v>0</v>
      </c>
    </row>
    <row r="114" spans="1:144">
      <c r="A114" s="18">
        <v>403</v>
      </c>
      <c r="B114" s="3" t="s">
        <v>587</v>
      </c>
      <c r="C114" s="3" t="s">
        <v>403</v>
      </c>
      <c r="D114" s="12">
        <f t="shared" si="167"/>
        <v>673196.33666666667</v>
      </c>
      <c r="E114" s="12">
        <f t="shared" si="168"/>
        <v>555654.46666666667</v>
      </c>
      <c r="F114" s="13">
        <v>191724</v>
      </c>
      <c r="G114" s="40">
        <f t="shared" si="156"/>
        <v>2.8070807940997365E-3</v>
      </c>
      <c r="H114" s="13">
        <v>63644</v>
      </c>
      <c r="I114" s="40">
        <f t="shared" si="97"/>
        <v>1.714316590670254E-3</v>
      </c>
      <c r="J114" s="13">
        <v>86275.8</v>
      </c>
      <c r="K114" s="40">
        <f t="shared" si="98"/>
        <v>2.8070807940997369E-3</v>
      </c>
      <c r="L114" s="13">
        <f ca="1">'13年1-9支出明细'!I109/9*12</f>
        <v>1424</v>
      </c>
      <c r="M114" s="13">
        <v>0</v>
      </c>
      <c r="N114" s="43">
        <f t="shared" si="99"/>
        <v>2.1330201708213625E-4</v>
      </c>
      <c r="O114" s="13">
        <f ca="1">'13年1-9支出明细'!K109/9*12</f>
        <v>0</v>
      </c>
      <c r="P114" s="43">
        <f t="shared" si="100"/>
        <v>1.0109595473485919E-3</v>
      </c>
      <c r="Q114" s="13">
        <f ca="1">'13年1-9支出明细'!L109/9*12</f>
        <v>6600</v>
      </c>
      <c r="R114" s="43">
        <f t="shared" si="101"/>
        <v>1</v>
      </c>
      <c r="S114" s="13">
        <f ca="1">'13年1-9支出明细'!M109/9*12</f>
        <v>24000</v>
      </c>
      <c r="T114" s="43">
        <f t="shared" si="102"/>
        <v>1</v>
      </c>
      <c r="U114" s="13">
        <f ca="1">'13年1-9支出明细'!N109/9*12</f>
        <v>0</v>
      </c>
      <c r="V114" s="43">
        <f t="shared" si="103"/>
        <v>0</v>
      </c>
      <c r="W114" s="13">
        <f ca="1">'13年1-9支出明细'!O109/9*12</f>
        <v>0</v>
      </c>
      <c r="X114" s="43">
        <f t="shared" si="104"/>
        <v>0</v>
      </c>
      <c r="Y114" s="13">
        <f ca="1">'13年1-9支出明细'!P109/9*12</f>
        <v>0</v>
      </c>
      <c r="Z114" s="43">
        <f t="shared" si="105"/>
        <v>0</v>
      </c>
      <c r="AA114" s="13">
        <f ca="1">'13年1-9支出明细'!Q109/9*12</f>
        <v>0</v>
      </c>
      <c r="AB114" s="43">
        <f t="shared" si="106"/>
        <v>0</v>
      </c>
      <c r="AC114" s="13">
        <f ca="1">'13年1-9支出明细'!R109/9*12</f>
        <v>6666.6666666666661</v>
      </c>
      <c r="AD114" s="43">
        <f t="shared" si="107"/>
        <v>1</v>
      </c>
      <c r="AE114" s="13">
        <f ca="1">'13年1-9支出明细'!S109/9*12</f>
        <v>175320</v>
      </c>
      <c r="AF114" s="43">
        <f t="shared" si="108"/>
        <v>3.5321806803497363E-2</v>
      </c>
      <c r="AG114" s="12">
        <f t="shared" si="157"/>
        <v>9713.51</v>
      </c>
      <c r="AH114" s="43">
        <f t="shared" si="109"/>
        <v>9.3045899261028328E-5</v>
      </c>
      <c r="AI114" s="13">
        <f ca="1">'13年1-9支出明细'!U109/9*12</f>
        <v>0</v>
      </c>
      <c r="AJ114" s="43">
        <f t="shared" si="110"/>
        <v>0</v>
      </c>
      <c r="AK114" s="13">
        <f ca="1">'13年1-9支出明细'!V109/9*12</f>
        <v>0</v>
      </c>
      <c r="AL114" s="43">
        <f t="shared" si="111"/>
        <v>0</v>
      </c>
      <c r="AM114" s="13">
        <f ca="1">'13年1-9支出明细'!W109/9*12</f>
        <v>0</v>
      </c>
      <c r="AN114" s="43">
        <f t="shared" si="112"/>
        <v>0</v>
      </c>
      <c r="AO114" s="13">
        <f ca="1">'13年1-9支出明细'!X109/9*12</f>
        <v>0</v>
      </c>
      <c r="AP114" s="43">
        <f t="shared" si="113"/>
        <v>0</v>
      </c>
      <c r="AQ114" s="13">
        <f ca="1">'13年1-9支出明细'!Y109/9*12</f>
        <v>160</v>
      </c>
      <c r="AR114" s="43">
        <f t="shared" si="114"/>
        <v>7.9148703456184466E-5</v>
      </c>
      <c r="AS114" s="13">
        <f ca="1">'13年1-9支出明细'!Z109/9*12</f>
        <v>32</v>
      </c>
      <c r="AT114" s="13">
        <f ca="1">Sheet2!EP108+Sheet2!V108</f>
        <v>9521.51</v>
      </c>
      <c r="AU114" s="43">
        <f t="shared" si="115"/>
        <v>3.6182943633311251E-7</v>
      </c>
      <c r="AV114" s="13">
        <f ca="1">'13年1-9支出明细'!AB109/9*12</f>
        <v>7402.0133333333333</v>
      </c>
      <c r="AW114" s="43">
        <f t="shared" si="116"/>
        <v>1.6330222237701485E-3</v>
      </c>
      <c r="AX114" s="13">
        <f ca="1">'13年1-9支出明细'!AC109/9*12</f>
        <v>5293.333333333333</v>
      </c>
      <c r="AY114" s="43">
        <f t="shared" si="117"/>
        <v>4.7191492246455658E-3</v>
      </c>
      <c r="AZ114" s="12">
        <f t="shared" si="159"/>
        <v>0</v>
      </c>
      <c r="BA114" s="43">
        <f t="shared" si="118"/>
        <v>0</v>
      </c>
      <c r="BB114" s="13">
        <f ca="1">'13年1-9支出明细'!AE109/9*12</f>
        <v>0</v>
      </c>
      <c r="BC114" s="43">
        <f t="shared" si="119"/>
        <v>0</v>
      </c>
      <c r="BD114" s="13">
        <f ca="1">'13年1-9支出明细'!AF109/9*12</f>
        <v>0</v>
      </c>
      <c r="BE114" s="13">
        <f ca="1">Sheet2!BP108+Sheet2!ET108</f>
        <v>0</v>
      </c>
      <c r="BF114" s="43">
        <f t="shared" si="120"/>
        <v>0</v>
      </c>
      <c r="BG114" s="12">
        <f t="shared" si="158"/>
        <v>96821.333333333343</v>
      </c>
      <c r="BH114" s="43">
        <f t="shared" si="121"/>
        <v>9.9766064282767308E-4</v>
      </c>
      <c r="BI114" s="13">
        <f ca="1">'13年1-9支出明细'!AI109/9*12</f>
        <v>0</v>
      </c>
      <c r="BJ114" s="43">
        <f t="shared" si="122"/>
        <v>0</v>
      </c>
      <c r="BK114" s="13">
        <f ca="1">'13年1-9支出明细'!AJ109/9*12</f>
        <v>0</v>
      </c>
      <c r="BL114" s="43">
        <f t="shared" si="123"/>
        <v>0</v>
      </c>
      <c r="BM114" s="13">
        <f ca="1">'13年1-9支出明细'!AK109/9*12</f>
        <v>0</v>
      </c>
      <c r="BN114" s="43">
        <f t="shared" si="124"/>
        <v>0</v>
      </c>
      <c r="BO114" s="13">
        <f ca="1">'13年1-9支出明细'!AL109/9*12</f>
        <v>0</v>
      </c>
      <c r="BP114" s="43">
        <f t="shared" si="125"/>
        <v>0</v>
      </c>
      <c r="BQ114" s="13">
        <f ca="1">'13年1-9支出明细'!AM109/9*12</f>
        <v>576</v>
      </c>
      <c r="BR114" s="43">
        <f t="shared" si="126"/>
        <v>1.1833236823060786E-3</v>
      </c>
      <c r="BS114" s="13">
        <f ca="1">'13年1-9支出明细'!AN109/9*12</f>
        <v>0</v>
      </c>
      <c r="BT114" s="14">
        <f t="shared" si="160"/>
        <v>0</v>
      </c>
      <c r="BU114" s="43">
        <f t="shared" si="127"/>
        <v>0</v>
      </c>
      <c r="BV114" s="13">
        <f ca="1">'13年1-9支出明细'!AP109/9*12</f>
        <v>0</v>
      </c>
      <c r="BW114" s="43">
        <f t="shared" si="128"/>
        <v>0</v>
      </c>
      <c r="BX114" s="13">
        <f ca="1">'13年1-9支出明细'!AQ109/9*12</f>
        <v>0</v>
      </c>
      <c r="BY114" s="43">
        <f t="shared" si="129"/>
        <v>0</v>
      </c>
      <c r="BZ114" s="13">
        <f ca="1">'13年1-9支出明细'!AR109/9*12</f>
        <v>0</v>
      </c>
      <c r="CA114" s="13">
        <f ca="1">Sheet2!DK108+Sheet2!AH108</f>
        <v>0</v>
      </c>
      <c r="CB114" s="43">
        <f t="shared" si="130"/>
        <v>0</v>
      </c>
      <c r="CC114" s="13">
        <f ca="1">'13年1-9支出明细'!AT109/9*12</f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43">
        <f t="shared" si="131"/>
        <v>0</v>
      </c>
      <c r="CL114" s="13">
        <f ca="1">'13年1-9支出明细'!BB109/9*12</f>
        <v>13517.333333333332</v>
      </c>
      <c r="CM114" s="43">
        <f t="shared" si="132"/>
        <v>5.9754169765969716E-3</v>
      </c>
      <c r="CN114" s="13">
        <f ca="1">'13年1-9支出明细'!BC109/9*12</f>
        <v>0</v>
      </c>
      <c r="CO114" s="43">
        <f t="shared" si="133"/>
        <v>0</v>
      </c>
      <c r="CP114" s="13">
        <f ca="1">'13年1-9支出明细'!BD109/9*12</f>
        <v>0</v>
      </c>
      <c r="CQ114" s="43">
        <f t="shared" si="134"/>
        <v>0</v>
      </c>
      <c r="CR114" s="13">
        <f ca="1">'13年1-9支出明细'!BE109/9*12</f>
        <v>0</v>
      </c>
      <c r="CS114" s="13">
        <f ca="1">Sheet2!DZ108+Sheet2!AV108</f>
        <v>0</v>
      </c>
      <c r="CT114" s="43">
        <f t="shared" si="135"/>
        <v>0</v>
      </c>
      <c r="CU114" s="13">
        <f ca="1">'13年1-9支出明细'!BG109/9*12</f>
        <v>0</v>
      </c>
      <c r="CV114" s="43">
        <f t="shared" si="136"/>
        <v>0</v>
      </c>
      <c r="CW114" s="13">
        <f ca="1">'13年1-9支出明细'!BH109/9*12</f>
        <v>0</v>
      </c>
      <c r="CX114" s="43">
        <f t="shared" si="137"/>
        <v>0</v>
      </c>
      <c r="CY114" s="13">
        <f ca="1">'13年1-9支出明细'!BI109/9*12</f>
        <v>33733.333333333336</v>
      </c>
      <c r="CZ114" s="43">
        <f t="shared" si="138"/>
        <v>2.8141081362762461E-2</v>
      </c>
      <c r="DA114" s="13">
        <f ca="1">'13年1-9支出明细'!BJ109/9*12</f>
        <v>26328</v>
      </c>
      <c r="DB114" s="43">
        <f t="shared" si="139"/>
        <v>1.374083379012014E-2</v>
      </c>
      <c r="DC114" s="13">
        <f ca="1">'13年1-9支出明细'!BK109/9*12</f>
        <v>22666.666666666668</v>
      </c>
      <c r="DD114" s="43">
        <f t="shared" si="140"/>
        <v>1.2351556990047625E-2</v>
      </c>
      <c r="DE114" s="13">
        <f ca="1">'13年1-9支出明细'!BL109/9*12</f>
        <v>0</v>
      </c>
      <c r="DF114" s="43">
        <f t="shared" si="141"/>
        <v>0</v>
      </c>
      <c r="DG114" s="13">
        <f ca="1">'13年1-9支出明细'!BM109/9*12</f>
        <v>0</v>
      </c>
      <c r="DH114" s="43">
        <f t="shared" si="142"/>
        <v>0</v>
      </c>
      <c r="DI114" s="13">
        <f ca="1">'13年1-9支出明细'!BN109/9*12</f>
        <v>0</v>
      </c>
      <c r="DJ114" s="13">
        <f ca="1">Sheet2!EX108+Sheet2!BF108</f>
        <v>0</v>
      </c>
      <c r="DK114" s="43">
        <f t="shared" si="143"/>
        <v>0</v>
      </c>
      <c r="DL114" s="13">
        <f ca="1">'13年1-9支出明细'!BP109/9*12</f>
        <v>0</v>
      </c>
      <c r="DM114" s="43">
        <f t="shared" si="144"/>
        <v>0</v>
      </c>
      <c r="DN114" s="13">
        <f ca="1">'13年1-9支出明细'!BQ109/9*12</f>
        <v>0</v>
      </c>
      <c r="DO114" s="43">
        <f t="shared" si="145"/>
        <v>0</v>
      </c>
      <c r="DP114" s="13">
        <f ca="1">'13年1-9支出明细'!BR109/9*12</f>
        <v>0</v>
      </c>
      <c r="DQ114" s="13">
        <f ca="1">Sheet2!FC24+Sheet2!BJ24</f>
        <v>0</v>
      </c>
      <c r="DR114" s="43"/>
      <c r="DS114" s="13">
        <f ca="1">'13年1-9支出明细'!BT109/9*12</f>
        <v>0</v>
      </c>
      <c r="DT114" s="43">
        <f t="shared" si="146"/>
        <v>0</v>
      </c>
      <c r="DU114" s="12">
        <f ca="1">'13年1-9支出明细'!BU109/9*12</f>
        <v>8311.0266666666685</v>
      </c>
      <c r="DV114" s="43">
        <f t="shared" si="147"/>
        <v>2.8725161946685279E-4</v>
      </c>
      <c r="DW114" s="12">
        <f ca="1">'13年1-9支出明细'!BV109/9*12</f>
        <v>0</v>
      </c>
      <c r="DX114" s="43">
        <f t="shared" si="148"/>
        <v>0</v>
      </c>
      <c r="DY114" s="12">
        <f ca="1">'13年1-9支出明细'!BW109/9*12</f>
        <v>0</v>
      </c>
      <c r="DZ114" s="43">
        <f t="shared" si="149"/>
        <v>0</v>
      </c>
      <c r="EA114" s="12">
        <f ca="1">'13年1-9支出明细'!BX109/9*12</f>
        <v>2696</v>
      </c>
      <c r="EB114" s="43">
        <f t="shared" si="150"/>
        <v>2.705384879144717E-4</v>
      </c>
      <c r="EC114" s="27">
        <f t="shared" si="169"/>
        <v>0</v>
      </c>
      <c r="ED114" s="43">
        <f t="shared" si="151"/>
        <v>0</v>
      </c>
      <c r="EE114" s="13">
        <f ca="1">'13年1-9支出明细'!BZ109/9*12</f>
        <v>0</v>
      </c>
      <c r="EF114" s="43">
        <f t="shared" si="152"/>
        <v>0</v>
      </c>
      <c r="EG114" s="13">
        <f ca="1">'13年1-9支出明细'!CA109/9*12</f>
        <v>0</v>
      </c>
      <c r="EH114" s="43">
        <f t="shared" si="153"/>
        <v>0</v>
      </c>
      <c r="EI114" s="13">
        <f ca="1">'13年1-9支出明细'!CB109/9*12</f>
        <v>0</v>
      </c>
      <c r="EJ114" s="40"/>
      <c r="EK114" s="13">
        <f ca="1">'13年1-9支出明细'!CC109/9*12</f>
        <v>0</v>
      </c>
      <c r="EL114" s="43">
        <f t="shared" si="154"/>
        <v>0</v>
      </c>
      <c r="EM114" s="13">
        <f ca="1">'13年1-9支出明细'!CD109/9*12</f>
        <v>0</v>
      </c>
      <c r="EN114" s="45">
        <f t="shared" si="155"/>
        <v>0</v>
      </c>
    </row>
    <row r="115" spans="1:144">
      <c r="A115" s="18">
        <v>404</v>
      </c>
      <c r="B115" s="3" t="s">
        <v>588</v>
      </c>
      <c r="C115" s="3" t="s">
        <v>404</v>
      </c>
      <c r="D115" s="12">
        <f t="shared" si="167"/>
        <v>167009.44</v>
      </c>
      <c r="E115" s="12">
        <f t="shared" si="168"/>
        <v>100934</v>
      </c>
      <c r="F115" s="13">
        <v>59160</v>
      </c>
      <c r="G115" s="40">
        <f t="shared" si="156"/>
        <v>8.6617689897425677E-4</v>
      </c>
      <c r="H115" s="13">
        <v>15152</v>
      </c>
      <c r="I115" s="40">
        <f t="shared" si="97"/>
        <v>4.0813470212173477E-4</v>
      </c>
      <c r="J115" s="13">
        <v>26622</v>
      </c>
      <c r="K115" s="40">
        <f t="shared" si="98"/>
        <v>8.6617689897425687E-4</v>
      </c>
      <c r="L115" s="13">
        <f ca="1">'13年1-9支出明细'!I110/9*12</f>
        <v>0</v>
      </c>
      <c r="M115" s="13">
        <v>0</v>
      </c>
      <c r="N115" s="43">
        <f t="shared" si="99"/>
        <v>0</v>
      </c>
      <c r="O115" s="13">
        <f ca="1">'13年1-9支出明细'!K110/9*12</f>
        <v>0</v>
      </c>
      <c r="P115" s="43">
        <f t="shared" si="100"/>
        <v>2.5080318871215557E-4</v>
      </c>
      <c r="Q115" s="13">
        <f ca="1">'13年1-9支出明细'!L110/9*12</f>
        <v>0</v>
      </c>
      <c r="R115" s="43">
        <f t="shared" si="101"/>
        <v>0</v>
      </c>
      <c r="S115" s="13">
        <f ca="1">'13年1-9支出明细'!M110/9*12</f>
        <v>0</v>
      </c>
      <c r="T115" s="43">
        <f t="shared" si="102"/>
        <v>0</v>
      </c>
      <c r="U115" s="13">
        <f ca="1">'13年1-9支出明细'!N110/9*12</f>
        <v>0</v>
      </c>
      <c r="V115" s="43">
        <f t="shared" si="103"/>
        <v>0</v>
      </c>
      <c r="W115" s="13">
        <f ca="1">'13年1-9支出明细'!O110/9*12</f>
        <v>0</v>
      </c>
      <c r="X115" s="43">
        <f t="shared" si="104"/>
        <v>0</v>
      </c>
      <c r="Y115" s="13">
        <f ca="1">'13年1-9支出明细'!P110/9*12</f>
        <v>0</v>
      </c>
      <c r="Z115" s="43">
        <f t="shared" si="105"/>
        <v>0</v>
      </c>
      <c r="AA115" s="13">
        <f ca="1">'13年1-9支出明细'!Q110/9*12</f>
        <v>0</v>
      </c>
      <c r="AB115" s="43">
        <f t="shared" si="106"/>
        <v>0</v>
      </c>
      <c r="AC115" s="13">
        <f ca="1">'13年1-9支出明细'!R110/9*12</f>
        <v>0</v>
      </c>
      <c r="AD115" s="43">
        <f t="shared" si="107"/>
        <v>0</v>
      </c>
      <c r="AE115" s="13">
        <f ca="1">'13年1-9支出明细'!S110/9*12</f>
        <v>0</v>
      </c>
      <c r="AF115" s="43">
        <f t="shared" si="108"/>
        <v>0</v>
      </c>
      <c r="AG115" s="12">
        <f t="shared" si="157"/>
        <v>3337</v>
      </c>
      <c r="AH115" s="43">
        <f t="shared" si="109"/>
        <v>3.1965187232426953E-5</v>
      </c>
      <c r="AI115" s="13">
        <f ca="1">'13年1-9支出明细'!U110/9*12</f>
        <v>0</v>
      </c>
      <c r="AJ115" s="43">
        <f t="shared" si="110"/>
        <v>0</v>
      </c>
      <c r="AK115" s="13">
        <f ca="1">'13年1-9支出明细'!V110/9*12</f>
        <v>0</v>
      </c>
      <c r="AL115" s="43">
        <f t="shared" si="111"/>
        <v>0</v>
      </c>
      <c r="AM115" s="13">
        <f ca="1">'13年1-9支出明细'!W110/9*12</f>
        <v>0</v>
      </c>
      <c r="AN115" s="43">
        <f t="shared" si="112"/>
        <v>0</v>
      </c>
      <c r="AO115" s="13">
        <f ca="1">'13年1-9支出明细'!X110/9*12</f>
        <v>18.133333333333333</v>
      </c>
      <c r="AP115" s="43">
        <f t="shared" si="113"/>
        <v>2.6677484648235493E-5</v>
      </c>
      <c r="AQ115" s="13">
        <f ca="1">'13年1-9支出明细'!Y110/9*12</f>
        <v>2.72</v>
      </c>
      <c r="AR115" s="43">
        <f t="shared" si="114"/>
        <v>1.3455279587551361E-6</v>
      </c>
      <c r="AS115" s="13">
        <f ca="1">'13年1-9支出明细'!Z110/9*12</f>
        <v>107.86666666666667</v>
      </c>
      <c r="AT115" s="13">
        <f ca="1">Sheet2!EP109+Sheet2!V109</f>
        <v>3208.28</v>
      </c>
      <c r="AU115" s="43">
        <f t="shared" si="115"/>
        <v>1.2196667249728668E-6</v>
      </c>
      <c r="AV115" s="13">
        <f ca="1">'13年1-9支出明细'!AB110/9*12</f>
        <v>2491.04</v>
      </c>
      <c r="AW115" s="43">
        <f t="shared" si="116"/>
        <v>5.4956989363709929E-4</v>
      </c>
      <c r="AX115" s="13">
        <f ca="1">'13年1-9支出明细'!AC110/9*12</f>
        <v>1786.6666666666665</v>
      </c>
      <c r="AY115" s="43">
        <f t="shared" si="117"/>
        <v>1.5928614511398131E-3</v>
      </c>
      <c r="AZ115" s="12">
        <f t="shared" si="159"/>
        <v>2210.3999999999996</v>
      </c>
      <c r="BA115" s="43">
        <f t="shared" si="118"/>
        <v>8.2649799874540037E-6</v>
      </c>
      <c r="BB115" s="13">
        <f ca="1">'13年1-9支出明细'!AE110/9*12</f>
        <v>2210.3999999999996</v>
      </c>
      <c r="BC115" s="43">
        <f t="shared" si="119"/>
        <v>9.5675781529602398E-6</v>
      </c>
      <c r="BD115" s="13">
        <f ca="1">'13年1-9支出明细'!AF110/9*12</f>
        <v>0</v>
      </c>
      <c r="BE115" s="13">
        <f ca="1">Sheet2!BP109+Sheet2!ET109</f>
        <v>0</v>
      </c>
      <c r="BF115" s="43">
        <f t="shared" si="120"/>
        <v>0</v>
      </c>
      <c r="BG115" s="12">
        <f t="shared" si="158"/>
        <v>23777.333333333336</v>
      </c>
      <c r="BH115" s="43">
        <f t="shared" si="121"/>
        <v>2.4500498848113218E-4</v>
      </c>
      <c r="BI115" s="13">
        <f ca="1">'13年1-9支出明细'!AI110/9*12</f>
        <v>0</v>
      </c>
      <c r="BJ115" s="43">
        <f t="shared" si="122"/>
        <v>0</v>
      </c>
      <c r="BK115" s="13">
        <f ca="1">'13年1-9支出明细'!AJ110/9*12</f>
        <v>0</v>
      </c>
      <c r="BL115" s="43">
        <f t="shared" si="123"/>
        <v>0</v>
      </c>
      <c r="BM115" s="13">
        <f ca="1">'13年1-9支出明细'!AK110/9*12</f>
        <v>0</v>
      </c>
      <c r="BN115" s="43">
        <f t="shared" si="124"/>
        <v>0</v>
      </c>
      <c r="BO115" s="13">
        <f ca="1">'13年1-9支出明细'!AL110/9*12</f>
        <v>0</v>
      </c>
      <c r="BP115" s="43">
        <f t="shared" si="125"/>
        <v>0</v>
      </c>
      <c r="BQ115" s="13">
        <f ca="1">'13年1-9支出明细'!AM110/9*12</f>
        <v>0</v>
      </c>
      <c r="BR115" s="43">
        <f t="shared" si="126"/>
        <v>0</v>
      </c>
      <c r="BS115" s="13">
        <f ca="1">'13年1-9支出明细'!AN110/9*12</f>
        <v>0</v>
      </c>
      <c r="BT115" s="14">
        <f t="shared" si="160"/>
        <v>0</v>
      </c>
      <c r="BU115" s="43">
        <f t="shared" si="127"/>
        <v>0</v>
      </c>
      <c r="BV115" s="13">
        <f ca="1">'13年1-9支出明细'!AP110/9*12</f>
        <v>0</v>
      </c>
      <c r="BW115" s="43">
        <f t="shared" si="128"/>
        <v>0</v>
      </c>
      <c r="BX115" s="13">
        <f ca="1">'13年1-9支出明细'!AQ110/9*12</f>
        <v>0</v>
      </c>
      <c r="BY115" s="43">
        <f t="shared" si="129"/>
        <v>0</v>
      </c>
      <c r="BZ115" s="13">
        <f ca="1">'13年1-9支出明细'!AR110/9*12</f>
        <v>0</v>
      </c>
      <c r="CA115" s="13">
        <f ca="1">Sheet2!DK109+Sheet2!AH109</f>
        <v>0</v>
      </c>
      <c r="CB115" s="43">
        <f t="shared" si="130"/>
        <v>0</v>
      </c>
      <c r="CC115" s="13">
        <f ca="1">'13年1-9支出明细'!AT110/9*12</f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43">
        <f t="shared" si="131"/>
        <v>0</v>
      </c>
      <c r="CL115" s="13">
        <f ca="1">'13年1-9支出明细'!BB110/9*12</f>
        <v>984</v>
      </c>
      <c r="CM115" s="43">
        <f t="shared" si="132"/>
        <v>4.3498300737113485E-4</v>
      </c>
      <c r="CN115" s="13">
        <f ca="1">'13年1-9支出明细'!BC110/9*12</f>
        <v>0</v>
      </c>
      <c r="CO115" s="43">
        <f t="shared" si="133"/>
        <v>0</v>
      </c>
      <c r="CP115" s="13">
        <f ca="1">'13年1-9支出明细'!BD110/9*12</f>
        <v>0</v>
      </c>
      <c r="CQ115" s="43">
        <f t="shared" si="134"/>
        <v>0</v>
      </c>
      <c r="CR115" s="13">
        <f ca="1">'13年1-9支出明细'!BE110/9*12</f>
        <v>0</v>
      </c>
      <c r="CS115" s="13">
        <f ca="1">Sheet2!DZ109+Sheet2!AV109</f>
        <v>0</v>
      </c>
      <c r="CT115" s="43">
        <f t="shared" si="135"/>
        <v>0</v>
      </c>
      <c r="CU115" s="13">
        <f ca="1">'13年1-9支出明细'!BG110/9*12</f>
        <v>12686.666666666666</v>
      </c>
      <c r="CV115" s="43">
        <f t="shared" si="136"/>
        <v>6.717260854218142E-2</v>
      </c>
      <c r="CW115" s="13">
        <f ca="1">'13年1-9支出明细'!BH110/9*12</f>
        <v>0</v>
      </c>
      <c r="CX115" s="43">
        <f t="shared" si="137"/>
        <v>0</v>
      </c>
      <c r="CY115" s="13">
        <f ca="1">'13年1-9支出明细'!BI110/9*12</f>
        <v>4773.333333333333</v>
      </c>
      <c r="CZ115" s="43">
        <f t="shared" si="138"/>
        <v>3.9820186276161894E-3</v>
      </c>
      <c r="DA115" s="13">
        <f ca="1">'13年1-9支出明细'!BJ110/9*12</f>
        <v>0</v>
      </c>
      <c r="DB115" s="43">
        <f t="shared" si="139"/>
        <v>0</v>
      </c>
      <c r="DC115" s="13">
        <f ca="1">'13年1-9支出明细'!BK110/9*12</f>
        <v>5333.3333333333339</v>
      </c>
      <c r="DD115" s="43">
        <f t="shared" si="140"/>
        <v>2.9062487035406179E-3</v>
      </c>
      <c r="DE115" s="13">
        <f ca="1">'13年1-9支出明细'!BL110/9*12</f>
        <v>0</v>
      </c>
      <c r="DF115" s="43">
        <f t="shared" si="141"/>
        <v>0</v>
      </c>
      <c r="DG115" s="13">
        <f ca="1">'13年1-9支出明细'!BM110/9*12</f>
        <v>0</v>
      </c>
      <c r="DH115" s="43">
        <f t="shared" si="142"/>
        <v>0</v>
      </c>
      <c r="DI115" s="13">
        <f ca="1">'13年1-9支出明细'!BN110/9*12</f>
        <v>0</v>
      </c>
      <c r="DJ115" s="13">
        <f ca="1">Sheet2!EX109+Sheet2!BF109</f>
        <v>0</v>
      </c>
      <c r="DK115" s="43">
        <f t="shared" si="143"/>
        <v>0</v>
      </c>
      <c r="DL115" s="13">
        <f ca="1">'13年1-9支出明细'!BP110/9*12</f>
        <v>0</v>
      </c>
      <c r="DM115" s="43">
        <f t="shared" si="144"/>
        <v>0</v>
      </c>
      <c r="DN115" s="13">
        <f ca="1">'13年1-9支出明细'!BQ110/9*12</f>
        <v>0</v>
      </c>
      <c r="DO115" s="43">
        <f t="shared" si="145"/>
        <v>0</v>
      </c>
      <c r="DP115" s="13">
        <f ca="1">'13年1-9支出明细'!BR110/9*12</f>
        <v>0</v>
      </c>
      <c r="DQ115" s="13">
        <f ca="1">Sheet2!FC25+Sheet2!BJ25</f>
        <v>0</v>
      </c>
      <c r="DR115" s="43"/>
      <c r="DS115" s="13">
        <f ca="1">'13年1-9支出明细'!BT110/9*12</f>
        <v>0</v>
      </c>
      <c r="DT115" s="43">
        <f t="shared" si="146"/>
        <v>0</v>
      </c>
      <c r="DU115" s="12">
        <f ca="1">'13年1-9支出明细'!BU110/9*12</f>
        <v>17017.373333333333</v>
      </c>
      <c r="DV115" s="43">
        <f t="shared" si="147"/>
        <v>5.8816657016365803E-4</v>
      </c>
      <c r="DW115" s="12">
        <f ca="1">'13年1-9支出明细'!BV110/9*12</f>
        <v>0</v>
      </c>
      <c r="DX115" s="43">
        <f t="shared" si="148"/>
        <v>0</v>
      </c>
      <c r="DY115" s="12">
        <f ca="1">'13年1-9支出明细'!BW110/9*12</f>
        <v>0</v>
      </c>
      <c r="DZ115" s="43">
        <f t="shared" si="149"/>
        <v>0</v>
      </c>
      <c r="EA115" s="12">
        <f ca="1">'13年1-9支出明细'!BX110/9*12</f>
        <v>19733.333333333332</v>
      </c>
      <c r="EB115" s="43">
        <f t="shared" si="150"/>
        <v>1.9802025821632945E-3</v>
      </c>
      <c r="EC115" s="27">
        <f t="shared" si="169"/>
        <v>0</v>
      </c>
      <c r="ED115" s="43">
        <f t="shared" si="151"/>
        <v>0</v>
      </c>
      <c r="EE115" s="13">
        <f ca="1">'13年1-9支出明细'!BZ110/9*12</f>
        <v>0</v>
      </c>
      <c r="EF115" s="43">
        <f t="shared" si="152"/>
        <v>0</v>
      </c>
      <c r="EG115" s="13">
        <f ca="1">'13年1-9支出明细'!CA110/9*12</f>
        <v>0</v>
      </c>
      <c r="EH115" s="43">
        <f t="shared" si="153"/>
        <v>0</v>
      </c>
      <c r="EI115" s="13">
        <f ca="1">'13年1-9支出明细'!CB110/9*12</f>
        <v>0</v>
      </c>
      <c r="EJ115" s="40"/>
      <c r="EK115" s="13">
        <f ca="1">'13年1-9支出明细'!CC110/9*12</f>
        <v>0</v>
      </c>
      <c r="EL115" s="43">
        <f t="shared" si="154"/>
        <v>0</v>
      </c>
      <c r="EM115" s="13">
        <f ca="1">'13年1-9支出明细'!CD110/9*12</f>
        <v>0</v>
      </c>
      <c r="EN115" s="45">
        <f t="shared" si="155"/>
        <v>0</v>
      </c>
    </row>
    <row r="116" spans="1:144" hidden="1">
      <c r="A116" s="18">
        <v>405</v>
      </c>
      <c r="B116" s="3" t="s">
        <v>589</v>
      </c>
      <c r="C116" s="3" t="s">
        <v>405</v>
      </c>
      <c r="D116" s="12">
        <f t="shared" si="167"/>
        <v>0</v>
      </c>
      <c r="E116" s="12">
        <f t="shared" si="168"/>
        <v>0</v>
      </c>
      <c r="F116" s="13">
        <v>0</v>
      </c>
      <c r="G116" s="40">
        <f t="shared" si="156"/>
        <v>0</v>
      </c>
      <c r="H116" s="13">
        <v>0</v>
      </c>
      <c r="I116" s="40">
        <f t="shared" si="97"/>
        <v>0</v>
      </c>
      <c r="J116" s="13">
        <v>0</v>
      </c>
      <c r="K116" s="40">
        <f t="shared" si="98"/>
        <v>0</v>
      </c>
      <c r="L116" s="13">
        <f ca="1">'13年1-9支出明细'!I111/9*12</f>
        <v>0</v>
      </c>
      <c r="M116" s="13">
        <v>0</v>
      </c>
      <c r="N116" s="43">
        <f t="shared" si="99"/>
        <v>0</v>
      </c>
      <c r="O116" s="13">
        <f ca="1">'13年1-9支出明细'!K111/9*12</f>
        <v>0</v>
      </c>
      <c r="P116" s="43">
        <f t="shared" si="100"/>
        <v>0</v>
      </c>
      <c r="Q116" s="13">
        <f ca="1">'13年1-9支出明细'!L111/9*12</f>
        <v>0</v>
      </c>
      <c r="R116" s="43">
        <f t="shared" si="101"/>
        <v>0</v>
      </c>
      <c r="S116" s="13">
        <f ca="1">'13年1-9支出明细'!M111/9*12</f>
        <v>0</v>
      </c>
      <c r="T116" s="43">
        <f t="shared" si="102"/>
        <v>0</v>
      </c>
      <c r="U116" s="13">
        <f ca="1">'13年1-9支出明细'!N111/9*12</f>
        <v>0</v>
      </c>
      <c r="V116" s="43">
        <f t="shared" si="103"/>
        <v>0</v>
      </c>
      <c r="W116" s="13">
        <f ca="1">'13年1-9支出明细'!O111/9*12</f>
        <v>0</v>
      </c>
      <c r="X116" s="43">
        <f t="shared" si="104"/>
        <v>0</v>
      </c>
      <c r="Y116" s="13">
        <f ca="1">'13年1-9支出明细'!P111/9*12</f>
        <v>0</v>
      </c>
      <c r="Z116" s="43">
        <f t="shared" si="105"/>
        <v>0</v>
      </c>
      <c r="AA116" s="13">
        <f ca="1">'13年1-9支出明细'!Q111/9*12</f>
        <v>0</v>
      </c>
      <c r="AB116" s="43">
        <f t="shared" si="106"/>
        <v>0</v>
      </c>
      <c r="AC116" s="13">
        <f ca="1">'13年1-9支出明细'!R111/9*12</f>
        <v>0</v>
      </c>
      <c r="AD116" s="43">
        <f t="shared" si="107"/>
        <v>0</v>
      </c>
      <c r="AE116" s="13">
        <f ca="1">'13年1-9支出明细'!S111/9*12</f>
        <v>0</v>
      </c>
      <c r="AF116" s="43">
        <f t="shared" si="108"/>
        <v>0</v>
      </c>
      <c r="AG116" s="12">
        <f t="shared" si="157"/>
        <v>0</v>
      </c>
      <c r="AH116" s="43">
        <f t="shared" si="109"/>
        <v>0</v>
      </c>
      <c r="AI116" s="13">
        <f ca="1">'13年1-9支出明细'!U111/9*12</f>
        <v>0</v>
      </c>
      <c r="AJ116" s="43">
        <f t="shared" si="110"/>
        <v>0</v>
      </c>
      <c r="AK116" s="13">
        <f ca="1">'13年1-9支出明细'!V111/9*12</f>
        <v>0</v>
      </c>
      <c r="AL116" s="43">
        <f t="shared" si="111"/>
        <v>0</v>
      </c>
      <c r="AM116" s="13">
        <f ca="1">'13年1-9支出明细'!W111/9*12</f>
        <v>0</v>
      </c>
      <c r="AN116" s="43">
        <f t="shared" si="112"/>
        <v>0</v>
      </c>
      <c r="AO116" s="13">
        <f ca="1">'13年1-9支出明细'!X111/9*12</f>
        <v>0</v>
      </c>
      <c r="AP116" s="43">
        <f t="shared" si="113"/>
        <v>0</v>
      </c>
      <c r="AQ116" s="13">
        <f ca="1">'13年1-9支出明细'!Y111/9*12</f>
        <v>0</v>
      </c>
      <c r="AR116" s="43">
        <f t="shared" si="114"/>
        <v>0</v>
      </c>
      <c r="AS116" s="13">
        <f ca="1">'13年1-9支出明细'!Z111/9*12</f>
        <v>0</v>
      </c>
      <c r="AT116" s="13">
        <f ca="1">Sheet2!EP110+Sheet2!V110</f>
        <v>0</v>
      </c>
      <c r="AU116" s="43">
        <f t="shared" si="115"/>
        <v>0</v>
      </c>
      <c r="AV116" s="13">
        <f ca="1">'13年1-9支出明细'!AB111/9*12</f>
        <v>0</v>
      </c>
      <c r="AW116" s="43">
        <f t="shared" si="116"/>
        <v>0</v>
      </c>
      <c r="AX116" s="13">
        <f ca="1">'13年1-9支出明细'!AC111/9*12</f>
        <v>0</v>
      </c>
      <c r="AY116" s="43">
        <f t="shared" si="117"/>
        <v>0</v>
      </c>
      <c r="AZ116" s="12">
        <f t="shared" si="159"/>
        <v>0</v>
      </c>
      <c r="BA116" s="43">
        <f t="shared" si="118"/>
        <v>0</v>
      </c>
      <c r="BB116" s="13">
        <f ca="1">'13年1-9支出明细'!AE111/9*12</f>
        <v>0</v>
      </c>
      <c r="BC116" s="43">
        <f t="shared" si="119"/>
        <v>0</v>
      </c>
      <c r="BD116" s="13">
        <f ca="1">'13年1-9支出明细'!AF111/9*12</f>
        <v>0</v>
      </c>
      <c r="BE116" s="13">
        <f ca="1">Sheet2!BP110+Sheet2!ET110</f>
        <v>0</v>
      </c>
      <c r="BF116" s="43">
        <f t="shared" si="120"/>
        <v>0</v>
      </c>
      <c r="BG116" s="12">
        <f t="shared" si="158"/>
        <v>0</v>
      </c>
      <c r="BH116" s="43">
        <f t="shared" si="121"/>
        <v>0</v>
      </c>
      <c r="BI116" s="13">
        <f ca="1">'13年1-9支出明细'!AI111/9*12</f>
        <v>0</v>
      </c>
      <c r="BJ116" s="43">
        <f t="shared" si="122"/>
        <v>0</v>
      </c>
      <c r="BK116" s="13">
        <f ca="1">'13年1-9支出明细'!AJ111/9*12</f>
        <v>0</v>
      </c>
      <c r="BL116" s="43">
        <f t="shared" si="123"/>
        <v>0</v>
      </c>
      <c r="BM116" s="13">
        <f ca="1">'13年1-9支出明细'!AK111/9*12</f>
        <v>0</v>
      </c>
      <c r="BN116" s="43">
        <f t="shared" si="124"/>
        <v>0</v>
      </c>
      <c r="BO116" s="13">
        <f ca="1">'13年1-9支出明细'!AL111/9*12</f>
        <v>0</v>
      </c>
      <c r="BP116" s="43">
        <f t="shared" si="125"/>
        <v>0</v>
      </c>
      <c r="BQ116" s="13">
        <f ca="1">'13年1-9支出明细'!AM111/9*12</f>
        <v>0</v>
      </c>
      <c r="BR116" s="43">
        <f t="shared" si="126"/>
        <v>0</v>
      </c>
      <c r="BS116" s="13">
        <f ca="1">'13年1-9支出明细'!AN111/9*12</f>
        <v>0</v>
      </c>
      <c r="BT116" s="14">
        <f t="shared" si="160"/>
        <v>0</v>
      </c>
      <c r="BU116" s="43">
        <f t="shared" si="127"/>
        <v>0</v>
      </c>
      <c r="BV116" s="13">
        <f ca="1">'13年1-9支出明细'!AP111/9*12</f>
        <v>0</v>
      </c>
      <c r="BW116" s="43">
        <f t="shared" si="128"/>
        <v>0</v>
      </c>
      <c r="BX116" s="13">
        <f ca="1">'13年1-9支出明细'!AQ111/9*12</f>
        <v>0</v>
      </c>
      <c r="BY116" s="43">
        <f t="shared" si="129"/>
        <v>0</v>
      </c>
      <c r="BZ116" s="13">
        <f ca="1">'13年1-9支出明细'!AR111/9*12</f>
        <v>0</v>
      </c>
      <c r="CA116" s="13">
        <f ca="1">Sheet2!DK110+Sheet2!AH110</f>
        <v>0</v>
      </c>
      <c r="CB116" s="43">
        <f t="shared" si="130"/>
        <v>0</v>
      </c>
      <c r="CC116" s="13">
        <f ca="1">'13年1-9支出明细'!AT111/9*12</f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43">
        <f t="shared" si="131"/>
        <v>0</v>
      </c>
      <c r="CL116" s="13">
        <f ca="1">'13年1-9支出明细'!BB111/9*12</f>
        <v>0</v>
      </c>
      <c r="CM116" s="43">
        <f t="shared" si="132"/>
        <v>0</v>
      </c>
      <c r="CN116" s="13">
        <f ca="1">'13年1-9支出明细'!BC111/9*12</f>
        <v>0</v>
      </c>
      <c r="CO116" s="43">
        <f t="shared" si="133"/>
        <v>0</v>
      </c>
      <c r="CP116" s="13">
        <f ca="1">'13年1-9支出明细'!BD111/9*12</f>
        <v>0</v>
      </c>
      <c r="CQ116" s="43">
        <f t="shared" si="134"/>
        <v>0</v>
      </c>
      <c r="CR116" s="13">
        <f ca="1">'13年1-9支出明细'!BE111/9*12</f>
        <v>0</v>
      </c>
      <c r="CS116" s="13">
        <f ca="1">Sheet2!DZ110+Sheet2!AV110</f>
        <v>0</v>
      </c>
      <c r="CT116" s="43">
        <f t="shared" si="135"/>
        <v>0</v>
      </c>
      <c r="CU116" s="13">
        <f ca="1">'13年1-9支出明细'!BG111/9*12</f>
        <v>0</v>
      </c>
      <c r="CV116" s="43">
        <f t="shared" si="136"/>
        <v>0</v>
      </c>
      <c r="CW116" s="13">
        <f ca="1">'13年1-9支出明细'!BH111/9*12</f>
        <v>0</v>
      </c>
      <c r="CX116" s="43">
        <f t="shared" si="137"/>
        <v>0</v>
      </c>
      <c r="CY116" s="13">
        <f ca="1">'13年1-9支出明细'!BI111/9*12</f>
        <v>0</v>
      </c>
      <c r="CZ116" s="43">
        <f t="shared" si="138"/>
        <v>0</v>
      </c>
      <c r="DA116" s="13">
        <f ca="1">'13年1-9支出明细'!BJ111/9*12</f>
        <v>0</v>
      </c>
      <c r="DB116" s="43">
        <f t="shared" si="139"/>
        <v>0</v>
      </c>
      <c r="DC116" s="13">
        <f ca="1">'13年1-9支出明细'!BK111/9*12</f>
        <v>0</v>
      </c>
      <c r="DD116" s="43">
        <f t="shared" si="140"/>
        <v>0</v>
      </c>
      <c r="DE116" s="13">
        <f ca="1">'13年1-9支出明细'!BL111/9*12</f>
        <v>0</v>
      </c>
      <c r="DF116" s="43">
        <f t="shared" si="141"/>
        <v>0</v>
      </c>
      <c r="DG116" s="13">
        <f ca="1">'13年1-9支出明细'!BM111/9*12</f>
        <v>0</v>
      </c>
      <c r="DH116" s="43">
        <f t="shared" si="142"/>
        <v>0</v>
      </c>
      <c r="DI116" s="13">
        <f ca="1">'13年1-9支出明细'!BN111/9*12</f>
        <v>0</v>
      </c>
      <c r="DJ116" s="13">
        <f ca="1">Sheet2!EX110+Sheet2!BF110</f>
        <v>0</v>
      </c>
      <c r="DK116" s="43">
        <f t="shared" si="143"/>
        <v>0</v>
      </c>
      <c r="DL116" s="13">
        <f ca="1">'13年1-9支出明细'!BP111/9*12</f>
        <v>0</v>
      </c>
      <c r="DM116" s="43">
        <f t="shared" si="144"/>
        <v>0</v>
      </c>
      <c r="DN116" s="13">
        <f ca="1">'13年1-9支出明细'!BQ111/9*12</f>
        <v>0</v>
      </c>
      <c r="DO116" s="43">
        <f t="shared" si="145"/>
        <v>0</v>
      </c>
      <c r="DP116" s="13">
        <f ca="1">'13年1-9支出明细'!BR111/9*12</f>
        <v>0</v>
      </c>
      <c r="DQ116" s="13">
        <f ca="1">Sheet2!FC26+Sheet2!BJ26</f>
        <v>0</v>
      </c>
      <c r="DR116" s="43"/>
      <c r="DS116" s="13">
        <f ca="1">'13年1-9支出明细'!BT111/9*12</f>
        <v>0</v>
      </c>
      <c r="DT116" s="43">
        <f t="shared" si="146"/>
        <v>0</v>
      </c>
      <c r="DU116" s="12">
        <f ca="1">'13年1-9支出明细'!BU111/9*12</f>
        <v>0</v>
      </c>
      <c r="DV116" s="43">
        <f t="shared" si="147"/>
        <v>0</v>
      </c>
      <c r="DW116" s="12">
        <f ca="1">'13年1-9支出明细'!BV111/9*12</f>
        <v>0</v>
      </c>
      <c r="DX116" s="43">
        <f t="shared" si="148"/>
        <v>0</v>
      </c>
      <c r="DY116" s="12">
        <f ca="1">'13年1-9支出明细'!BW111/9*12</f>
        <v>0</v>
      </c>
      <c r="DZ116" s="43">
        <f t="shared" si="149"/>
        <v>0</v>
      </c>
      <c r="EA116" s="12">
        <f ca="1">'13年1-9支出明细'!BX111/9*12</f>
        <v>0</v>
      </c>
      <c r="EB116" s="43">
        <f t="shared" si="150"/>
        <v>0</v>
      </c>
      <c r="EC116" s="27">
        <f t="shared" si="169"/>
        <v>0</v>
      </c>
      <c r="ED116" s="43">
        <f t="shared" si="151"/>
        <v>0</v>
      </c>
      <c r="EE116" s="13">
        <f ca="1">'13年1-9支出明细'!BZ111/9*12</f>
        <v>0</v>
      </c>
      <c r="EF116" s="43">
        <f t="shared" si="152"/>
        <v>0</v>
      </c>
      <c r="EG116" s="13">
        <f ca="1">'13年1-9支出明细'!CA111/9*12</f>
        <v>0</v>
      </c>
      <c r="EH116" s="43">
        <f t="shared" si="153"/>
        <v>0</v>
      </c>
      <c r="EI116" s="13">
        <f ca="1">'13年1-9支出明细'!CB111/9*12</f>
        <v>0</v>
      </c>
      <c r="EJ116" s="40"/>
      <c r="EK116" s="13">
        <f ca="1">'13年1-9支出明细'!CC111/9*12</f>
        <v>0</v>
      </c>
      <c r="EL116" s="43">
        <f t="shared" si="154"/>
        <v>0</v>
      </c>
      <c r="EM116" s="13">
        <f ca="1">'13年1-9支出明细'!CD111/9*12</f>
        <v>0</v>
      </c>
      <c r="EN116" s="45">
        <f t="shared" si="155"/>
        <v>0</v>
      </c>
    </row>
    <row r="117" spans="1:144">
      <c r="A117" s="18">
        <v>406</v>
      </c>
      <c r="B117" s="3" t="s">
        <v>590</v>
      </c>
      <c r="C117" s="3" t="s">
        <v>406</v>
      </c>
      <c r="D117" s="12">
        <f t="shared" si="167"/>
        <v>1895988.6633333336</v>
      </c>
      <c r="E117" s="12">
        <f t="shared" si="168"/>
        <v>287355</v>
      </c>
      <c r="F117" s="13">
        <v>122220</v>
      </c>
      <c r="G117" s="40">
        <f t="shared" si="156"/>
        <v>1.7894547091385001E-3</v>
      </c>
      <c r="H117" s="13">
        <v>42616</v>
      </c>
      <c r="I117" s="40">
        <f t="shared" si="97"/>
        <v>1.1479057857457663E-3</v>
      </c>
      <c r="J117" s="13">
        <v>54999</v>
      </c>
      <c r="K117" s="40">
        <f t="shared" si="98"/>
        <v>1.7894547091385003E-3</v>
      </c>
      <c r="L117" s="13">
        <f ca="1">'13年1-9支出明细'!I112/9*12</f>
        <v>0</v>
      </c>
      <c r="M117" s="13">
        <v>0</v>
      </c>
      <c r="N117" s="43">
        <f t="shared" si="99"/>
        <v>0</v>
      </c>
      <c r="O117" s="13">
        <f ca="1">'13年1-9支出明细'!K112/9*12</f>
        <v>10666.666666666668</v>
      </c>
      <c r="P117" s="43">
        <f t="shared" si="100"/>
        <v>2.8472642176759445E-3</v>
      </c>
      <c r="Q117" s="13">
        <f ca="1">'13年1-9支出明细'!L112/9*12</f>
        <v>0</v>
      </c>
      <c r="R117" s="43">
        <f t="shared" si="101"/>
        <v>0</v>
      </c>
      <c r="S117" s="13">
        <f ca="1">'13年1-9支出明细'!M112/9*12</f>
        <v>0</v>
      </c>
      <c r="T117" s="43">
        <f t="shared" si="102"/>
        <v>0</v>
      </c>
      <c r="U117" s="13">
        <f ca="1">'13年1-9支出明细'!N112/9*12</f>
        <v>0</v>
      </c>
      <c r="V117" s="43">
        <f t="shared" si="103"/>
        <v>0</v>
      </c>
      <c r="W117" s="13">
        <f ca="1">'13年1-9支出明细'!O112/9*12</f>
        <v>0</v>
      </c>
      <c r="X117" s="43">
        <f t="shared" si="104"/>
        <v>0</v>
      </c>
      <c r="Y117" s="13">
        <f ca="1">'13年1-9支出明细'!P112/9*12</f>
        <v>0</v>
      </c>
      <c r="Z117" s="43">
        <f t="shared" si="105"/>
        <v>0</v>
      </c>
      <c r="AA117" s="13">
        <f ca="1">'13年1-9支出明细'!Q112/9*12</f>
        <v>0</v>
      </c>
      <c r="AB117" s="43">
        <f t="shared" si="106"/>
        <v>0</v>
      </c>
      <c r="AC117" s="13">
        <f ca="1">'13年1-9支出明细'!R112/9*12</f>
        <v>0</v>
      </c>
      <c r="AD117" s="43">
        <f t="shared" si="107"/>
        <v>0</v>
      </c>
      <c r="AE117" s="13">
        <f ca="1">'13年1-9支出明细'!S112/9*12</f>
        <v>56853.333333333328</v>
      </c>
      <c r="AF117" s="43">
        <f t="shared" si="108"/>
        <v>1.1454269085870617E-2</v>
      </c>
      <c r="AG117" s="12">
        <f t="shared" si="157"/>
        <v>7274.01</v>
      </c>
      <c r="AH117" s="43">
        <f t="shared" si="109"/>
        <v>6.96778818041792E-5</v>
      </c>
      <c r="AI117" s="13">
        <f ca="1">'13年1-9支出明细'!U112/9*12</f>
        <v>0</v>
      </c>
      <c r="AJ117" s="43">
        <f t="shared" si="110"/>
        <v>0</v>
      </c>
      <c r="AK117" s="13">
        <f ca="1">'13年1-9支出明细'!V112/9*12</f>
        <v>0</v>
      </c>
      <c r="AL117" s="43">
        <f t="shared" si="111"/>
        <v>0</v>
      </c>
      <c r="AM117" s="13">
        <f ca="1">'13年1-9支出明细'!W112/9*12</f>
        <v>0</v>
      </c>
      <c r="AN117" s="43">
        <f t="shared" si="112"/>
        <v>0</v>
      </c>
      <c r="AO117" s="13">
        <f ca="1">'13年1-9支出明细'!X112/9*12</f>
        <v>0</v>
      </c>
      <c r="AP117" s="43">
        <f t="shared" si="113"/>
        <v>0</v>
      </c>
      <c r="AQ117" s="13">
        <f ca="1">'13年1-9支出明细'!Y112/9*12</f>
        <v>0</v>
      </c>
      <c r="AR117" s="43">
        <f t="shared" si="114"/>
        <v>0</v>
      </c>
      <c r="AS117" s="13">
        <f ca="1">'13年1-9支出明细'!Z112/9*12</f>
        <v>0</v>
      </c>
      <c r="AT117" s="13">
        <f ca="1">Sheet2!EP111+Sheet2!V111</f>
        <v>7274.01</v>
      </c>
      <c r="AU117" s="43">
        <f t="shared" si="115"/>
        <v>0</v>
      </c>
      <c r="AV117" s="13">
        <f ca="1">'13年1-9支出明细'!AB112/9*12</f>
        <v>7058.68</v>
      </c>
      <c r="AW117" s="43">
        <f t="shared" si="116"/>
        <v>1.5572764856519043E-3</v>
      </c>
      <c r="AX117" s="13">
        <f ca="1">'13年1-9支出明细'!AC112/9*12</f>
        <v>2640</v>
      </c>
      <c r="AY117" s="43">
        <f t="shared" si="117"/>
        <v>2.3536310994453956E-3</v>
      </c>
      <c r="AZ117" s="12">
        <f t="shared" si="159"/>
        <v>0</v>
      </c>
      <c r="BA117" s="43">
        <f t="shared" si="118"/>
        <v>0</v>
      </c>
      <c r="BB117" s="13">
        <f ca="1">'13年1-9支出明细'!AE112/9*12</f>
        <v>0</v>
      </c>
      <c r="BC117" s="43">
        <f t="shared" si="119"/>
        <v>0</v>
      </c>
      <c r="BD117" s="13">
        <f ca="1">'13年1-9支出明细'!AF112/9*12</f>
        <v>0</v>
      </c>
      <c r="BE117" s="13">
        <f ca="1">Sheet2!BP111+Sheet2!ET111</f>
        <v>0</v>
      </c>
      <c r="BF117" s="43">
        <f t="shared" si="120"/>
        <v>0</v>
      </c>
      <c r="BG117" s="12">
        <f t="shared" si="158"/>
        <v>1127498.6666666667</v>
      </c>
      <c r="BH117" s="43">
        <f t="shared" si="121"/>
        <v>1.1617904916692026E-2</v>
      </c>
      <c r="BI117" s="13">
        <f ca="1">'13年1-9支出明细'!AI112/9*12</f>
        <v>1023660</v>
      </c>
      <c r="BJ117" s="43">
        <f t="shared" si="122"/>
        <v>0.53674686286806117</v>
      </c>
      <c r="BK117" s="13">
        <f ca="1">'13年1-9支出明细'!AJ112/9*12</f>
        <v>0</v>
      </c>
      <c r="BL117" s="43">
        <f t="shared" si="123"/>
        <v>0</v>
      </c>
      <c r="BM117" s="13">
        <f ca="1">'13年1-9支出明细'!AK112/9*12</f>
        <v>0</v>
      </c>
      <c r="BN117" s="43">
        <f t="shared" si="124"/>
        <v>0</v>
      </c>
      <c r="BO117" s="13">
        <f ca="1">'13年1-9支出明细'!AL112/9*12</f>
        <v>0</v>
      </c>
      <c r="BP117" s="43">
        <f t="shared" si="125"/>
        <v>0</v>
      </c>
      <c r="BQ117" s="13">
        <f ca="1">'13年1-9支出明细'!AM112/9*12</f>
        <v>7840</v>
      </c>
      <c r="BR117" s="43">
        <f t="shared" si="126"/>
        <v>1.6106350120277182E-2</v>
      </c>
      <c r="BS117" s="13">
        <f ca="1">'13年1-9支出明细'!AN112/9*12</f>
        <v>0</v>
      </c>
      <c r="BT117" s="14">
        <f t="shared" si="160"/>
        <v>0</v>
      </c>
      <c r="BU117" s="43">
        <f t="shared" si="127"/>
        <v>0</v>
      </c>
      <c r="BV117" s="13">
        <f ca="1">'13年1-9支出明细'!AP112/9*12</f>
        <v>0</v>
      </c>
      <c r="BW117" s="43">
        <f t="shared" si="128"/>
        <v>0</v>
      </c>
      <c r="BX117" s="13">
        <f ca="1">'13年1-9支出明细'!AQ112/9*12</f>
        <v>0</v>
      </c>
      <c r="BY117" s="43">
        <f t="shared" si="129"/>
        <v>0</v>
      </c>
      <c r="BZ117" s="13">
        <f ca="1">'13年1-9支出明细'!AR112/9*12</f>
        <v>0</v>
      </c>
      <c r="CA117" s="13">
        <f ca="1">Sheet2!DK111+Sheet2!AH111</f>
        <v>0</v>
      </c>
      <c r="CB117" s="43">
        <f t="shared" si="130"/>
        <v>0</v>
      </c>
      <c r="CC117" s="13">
        <f ca="1">'13年1-9支出明细'!AT112/9*12</f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43">
        <f t="shared" si="131"/>
        <v>0</v>
      </c>
      <c r="CL117" s="13">
        <f ca="1">'13年1-9支出明细'!BB112/9*12</f>
        <v>0</v>
      </c>
      <c r="CM117" s="43">
        <f t="shared" si="132"/>
        <v>0</v>
      </c>
      <c r="CN117" s="13">
        <f ca="1">'13年1-9支出明细'!BC112/9*12</f>
        <v>0</v>
      </c>
      <c r="CO117" s="43">
        <f t="shared" si="133"/>
        <v>0</v>
      </c>
      <c r="CP117" s="13">
        <f ca="1">'13年1-9支出明细'!BD112/9*12</f>
        <v>0</v>
      </c>
      <c r="CQ117" s="43">
        <f t="shared" si="134"/>
        <v>0</v>
      </c>
      <c r="CR117" s="13">
        <f ca="1">'13年1-9支出明细'!BE112/9*12</f>
        <v>0</v>
      </c>
      <c r="CS117" s="13">
        <v>0</v>
      </c>
      <c r="CT117" s="43">
        <f t="shared" si="135"/>
        <v>0</v>
      </c>
      <c r="CU117" s="13">
        <f ca="1">'13年1-9支出明细'!BG112/9*12</f>
        <v>0</v>
      </c>
      <c r="CV117" s="43">
        <f t="shared" si="136"/>
        <v>0</v>
      </c>
      <c r="CW117" s="13">
        <f ca="1">'13年1-9支出明细'!BH112/9*12</f>
        <v>0</v>
      </c>
      <c r="CX117" s="43">
        <f t="shared" si="137"/>
        <v>0</v>
      </c>
      <c r="CY117" s="13">
        <f ca="1">'13年1-9支出明细'!BI112/9*12</f>
        <v>2665.3333333333335</v>
      </c>
      <c r="CZ117" s="43">
        <f t="shared" si="138"/>
        <v>2.223479116370046E-3</v>
      </c>
      <c r="DA117" s="13">
        <f ca="1">'13年1-9支出明细'!BJ112/9*12</f>
        <v>0</v>
      </c>
      <c r="DB117" s="43">
        <f t="shared" si="139"/>
        <v>0</v>
      </c>
      <c r="DC117" s="13">
        <f ca="1">'13年1-9支出明细'!BK112/9*12</f>
        <v>0</v>
      </c>
      <c r="DD117" s="43">
        <f t="shared" si="140"/>
        <v>0</v>
      </c>
      <c r="DE117" s="13">
        <f ca="1">'13年1-9支出明细'!BL112/9*12</f>
        <v>0</v>
      </c>
      <c r="DF117" s="43">
        <f t="shared" si="141"/>
        <v>0</v>
      </c>
      <c r="DG117" s="13">
        <f ca="1">'13年1-9支出明细'!BM112/9*12</f>
        <v>0</v>
      </c>
      <c r="DH117" s="43">
        <f t="shared" si="142"/>
        <v>0</v>
      </c>
      <c r="DI117" s="13">
        <f ca="1">'13年1-9支出明细'!BN112/9*12</f>
        <v>0</v>
      </c>
      <c r="DJ117" s="13">
        <f ca="1">Sheet2!EX111+Sheet2!BF111</f>
        <v>0</v>
      </c>
      <c r="DK117" s="43">
        <f t="shared" si="143"/>
        <v>0</v>
      </c>
      <c r="DL117" s="13">
        <f ca="1">'13年1-9支出明细'!BP112/9*12</f>
        <v>93333.333333333328</v>
      </c>
      <c r="DM117" s="43">
        <f t="shared" si="144"/>
        <v>0.84337349397590367</v>
      </c>
      <c r="DN117" s="13">
        <f ca="1">'13年1-9支出明细'!BQ112/9*12</f>
        <v>0</v>
      </c>
      <c r="DO117" s="43">
        <f t="shared" si="145"/>
        <v>0</v>
      </c>
      <c r="DP117" s="13">
        <f ca="1">'13年1-9支出明细'!BR112/9*12</f>
        <v>0</v>
      </c>
      <c r="DQ117" s="13">
        <f ca="1">Sheet2!FC27+Sheet2!BJ27</f>
        <v>0</v>
      </c>
      <c r="DR117" s="43"/>
      <c r="DS117" s="13">
        <f ca="1">'13年1-9支出明细'!BT112/9*12</f>
        <v>0</v>
      </c>
      <c r="DT117" s="43">
        <f t="shared" si="146"/>
        <v>0</v>
      </c>
      <c r="DU117" s="12">
        <f ca="1">'13年1-9支出明细'!BU112/9*12</f>
        <v>34007.653333333335</v>
      </c>
      <c r="DV117" s="43">
        <f t="shared" si="147"/>
        <v>1.1753967212555342E-3</v>
      </c>
      <c r="DW117" s="12">
        <f ca="1">'13年1-9支出明细'!BV112/9*12</f>
        <v>0</v>
      </c>
      <c r="DX117" s="43">
        <f t="shared" si="148"/>
        <v>0</v>
      </c>
      <c r="DY117" s="12">
        <f ca="1">'13年1-9支出明细'!BW112/9*12</f>
        <v>0</v>
      </c>
      <c r="DZ117" s="43">
        <f t="shared" si="149"/>
        <v>0</v>
      </c>
      <c r="EA117" s="12">
        <f ca="1">'13年1-9支出明细'!BX112/9*12</f>
        <v>439853.33333333337</v>
      </c>
      <c r="EB117" s="43">
        <f t="shared" si="150"/>
        <v>4.4138447961476299E-2</v>
      </c>
      <c r="EC117" s="27">
        <f t="shared" si="169"/>
        <v>0</v>
      </c>
      <c r="ED117" s="43">
        <f t="shared" si="151"/>
        <v>0</v>
      </c>
      <c r="EE117" s="13">
        <f ca="1">'13年1-9支出明细'!BZ112/9*12</f>
        <v>0</v>
      </c>
      <c r="EF117" s="43">
        <f t="shared" si="152"/>
        <v>0</v>
      </c>
      <c r="EG117" s="13">
        <f ca="1">'13年1-9支出明细'!CA112/9*12</f>
        <v>0</v>
      </c>
      <c r="EH117" s="43">
        <f t="shared" si="153"/>
        <v>0</v>
      </c>
      <c r="EI117" s="13">
        <f ca="1">'13年1-9支出明细'!CB112/9*12</f>
        <v>0</v>
      </c>
      <c r="EJ117" s="40"/>
      <c r="EK117" s="13">
        <f ca="1">'13年1-9支出明细'!CC112/9*12</f>
        <v>0</v>
      </c>
      <c r="EL117" s="43">
        <f t="shared" si="154"/>
        <v>0</v>
      </c>
      <c r="EM117" s="13">
        <f ca="1">'13年1-9支出明细'!CD112/9*12</f>
        <v>0</v>
      </c>
      <c r="EN117" s="45">
        <f t="shared" si="155"/>
        <v>0</v>
      </c>
    </row>
    <row r="118" spans="1:144">
      <c r="A118" s="18">
        <v>407</v>
      </c>
      <c r="B118" s="3" t="s">
        <v>591</v>
      </c>
      <c r="C118" s="3" t="s">
        <v>407</v>
      </c>
      <c r="D118" s="12">
        <f t="shared" si="167"/>
        <v>127622.34333333332</v>
      </c>
      <c r="E118" s="12">
        <f t="shared" si="168"/>
        <v>106015.53333333333</v>
      </c>
      <c r="F118" s="13">
        <v>62076</v>
      </c>
      <c r="G118" s="40">
        <f t="shared" si="156"/>
        <v>9.0887081103323134E-4</v>
      </c>
      <c r="H118" s="13">
        <v>15152</v>
      </c>
      <c r="I118" s="40">
        <f t="shared" si="97"/>
        <v>4.0813470212173477E-4</v>
      </c>
      <c r="J118" s="13">
        <v>27934.2</v>
      </c>
      <c r="K118" s="40">
        <f t="shared" si="98"/>
        <v>9.0887081103323145E-4</v>
      </c>
      <c r="L118" s="13">
        <f ca="1">'13年1-9支出明细'!I113/9*12</f>
        <v>0</v>
      </c>
      <c r="M118" s="13">
        <v>0</v>
      </c>
      <c r="N118" s="43">
        <f t="shared" si="99"/>
        <v>0</v>
      </c>
      <c r="O118" s="13">
        <f ca="1">'13年1-9支出明细'!K113/9*12</f>
        <v>0</v>
      </c>
      <c r="P118" s="43">
        <f t="shared" si="100"/>
        <v>1.9165437988964877E-4</v>
      </c>
      <c r="Q118" s="13">
        <f ca="1">'13年1-9支出明细'!L113/9*12</f>
        <v>0</v>
      </c>
      <c r="R118" s="43">
        <f t="shared" si="101"/>
        <v>0</v>
      </c>
      <c r="S118" s="13">
        <f ca="1">'13年1-9支出明细'!M113/9*12</f>
        <v>0</v>
      </c>
      <c r="T118" s="43">
        <f t="shared" si="102"/>
        <v>0</v>
      </c>
      <c r="U118" s="13">
        <f ca="1">'13年1-9支出明细'!N113/9*12</f>
        <v>0</v>
      </c>
      <c r="V118" s="43">
        <f t="shared" si="103"/>
        <v>0</v>
      </c>
      <c r="W118" s="13">
        <f ca="1">'13年1-9支出明细'!O113/9*12</f>
        <v>0</v>
      </c>
      <c r="X118" s="43">
        <f t="shared" si="104"/>
        <v>0</v>
      </c>
      <c r="Y118" s="13">
        <f ca="1">'13年1-9支出明细'!P113/9*12</f>
        <v>0</v>
      </c>
      <c r="Z118" s="43">
        <f t="shared" si="105"/>
        <v>0</v>
      </c>
      <c r="AA118" s="13">
        <f ca="1">'13年1-9支出明细'!Q113/9*12</f>
        <v>0</v>
      </c>
      <c r="AB118" s="43">
        <f t="shared" si="106"/>
        <v>0</v>
      </c>
      <c r="AC118" s="13">
        <f ca="1">'13年1-9支出明细'!R113/9*12</f>
        <v>0</v>
      </c>
      <c r="AD118" s="43">
        <f t="shared" si="107"/>
        <v>0</v>
      </c>
      <c r="AE118" s="13">
        <f ca="1">'13年1-9支出明细'!S113/9*12</f>
        <v>853.33333333333337</v>
      </c>
      <c r="AF118" s="43">
        <f t="shared" si="108"/>
        <v>1.7192148721757028E-4</v>
      </c>
      <c r="AG118" s="12">
        <f t="shared" si="157"/>
        <v>4401.1833333333334</v>
      </c>
      <c r="AH118" s="43">
        <f t="shared" si="109"/>
        <v>4.2159019866418027E-5</v>
      </c>
      <c r="AI118" s="13">
        <f ca="1">'13年1-9支出明细'!U113/9*12</f>
        <v>0</v>
      </c>
      <c r="AJ118" s="43">
        <f t="shared" si="110"/>
        <v>0</v>
      </c>
      <c r="AK118" s="13">
        <f ca="1">'13年1-9支出明细'!V113/9*12</f>
        <v>0</v>
      </c>
      <c r="AL118" s="43">
        <f t="shared" si="111"/>
        <v>0</v>
      </c>
      <c r="AM118" s="13">
        <f ca="1">'13年1-9支出明细'!W113/9*12</f>
        <v>0</v>
      </c>
      <c r="AN118" s="43">
        <f t="shared" si="112"/>
        <v>0</v>
      </c>
      <c r="AO118" s="13">
        <f ca="1">'13年1-9支出明细'!X113/9*12</f>
        <v>61.86666666666666</v>
      </c>
      <c r="AP118" s="43">
        <f t="shared" si="113"/>
        <v>9.1017300564568147E-5</v>
      </c>
      <c r="AQ118" s="13">
        <f ca="1">'13年1-9支出明细'!Y113/9*12</f>
        <v>913.4666666666667</v>
      </c>
      <c r="AR118" s="43">
        <f t="shared" si="114"/>
        <v>4.5187313948193321E-4</v>
      </c>
      <c r="AS118" s="13">
        <f ca="1">'13年1-9支出明细'!Z113/9*12</f>
        <v>22.8</v>
      </c>
      <c r="AT118" s="13">
        <f ca="1">Sheet2!EP112+Sheet2!V112</f>
        <v>3403.05</v>
      </c>
      <c r="AU118" s="43">
        <f t="shared" si="115"/>
        <v>2.5780347338734265E-7</v>
      </c>
      <c r="AV118" s="13">
        <f ca="1">'13年1-9支出明细'!AB113/9*12</f>
        <v>4453.2133333333331</v>
      </c>
      <c r="AW118" s="43">
        <f t="shared" si="116"/>
        <v>9.8246193475147415E-4</v>
      </c>
      <c r="AX118" s="13">
        <f ca="1">'13年1-9支出明细'!AC113/9*12</f>
        <v>69.186666666666667</v>
      </c>
      <c r="AY118" s="43">
        <f t="shared" si="117"/>
        <v>6.1681776641526055E-5</v>
      </c>
      <c r="AZ118" s="12">
        <f t="shared" si="159"/>
        <v>212.26666666666665</v>
      </c>
      <c r="BA118" s="43">
        <f t="shared" si="118"/>
        <v>7.9369333695420293E-7</v>
      </c>
      <c r="BB118" s="13">
        <f ca="1">'13年1-9支出明细'!AE113/9*12</f>
        <v>212.26666666666665</v>
      </c>
      <c r="BC118" s="43">
        <f t="shared" si="119"/>
        <v>9.1878299068118614E-7</v>
      </c>
      <c r="BD118" s="13">
        <f ca="1">'13年1-9支出明细'!AF113/9*12</f>
        <v>0</v>
      </c>
      <c r="BE118" s="13">
        <f ca="1">Sheet2!BP112+Sheet2!ET112</f>
        <v>0</v>
      </c>
      <c r="BF118" s="43">
        <f t="shared" si="120"/>
        <v>0</v>
      </c>
      <c r="BG118" s="12">
        <f t="shared" si="158"/>
        <v>3666.6666666666665</v>
      </c>
      <c r="BH118" s="43">
        <f t="shared" si="121"/>
        <v>3.7781849286329464E-5</v>
      </c>
      <c r="BI118" s="13">
        <f ca="1">'13年1-9支出明细'!AI113/9*12</f>
        <v>0</v>
      </c>
      <c r="BJ118" s="43">
        <f t="shared" si="122"/>
        <v>0</v>
      </c>
      <c r="BK118" s="13">
        <f ca="1">'13年1-9支出明细'!AJ113/9*12</f>
        <v>0</v>
      </c>
      <c r="BL118" s="43">
        <f t="shared" si="123"/>
        <v>0</v>
      </c>
      <c r="BM118" s="13">
        <f ca="1">'13年1-9支出明细'!AK113/9*12</f>
        <v>0</v>
      </c>
      <c r="BN118" s="43">
        <f t="shared" si="124"/>
        <v>0</v>
      </c>
      <c r="BO118" s="13">
        <f ca="1">'13年1-9支出明细'!AL113/9*12</f>
        <v>0</v>
      </c>
      <c r="BP118" s="43">
        <f t="shared" si="125"/>
        <v>0</v>
      </c>
      <c r="BQ118" s="13">
        <f ca="1">'13年1-9支出明细'!AM113/9*12</f>
        <v>0</v>
      </c>
      <c r="BR118" s="43">
        <f t="shared" si="126"/>
        <v>0</v>
      </c>
      <c r="BS118" s="13">
        <f ca="1">'13年1-9支出明细'!AN113/9*12</f>
        <v>0</v>
      </c>
      <c r="BT118" s="14">
        <f t="shared" si="160"/>
        <v>0</v>
      </c>
      <c r="BU118" s="43">
        <f t="shared" si="127"/>
        <v>0</v>
      </c>
      <c r="BV118" s="13">
        <f ca="1">'13年1-9支出明细'!AP113/9*12</f>
        <v>0</v>
      </c>
      <c r="BW118" s="43">
        <f t="shared" si="128"/>
        <v>0</v>
      </c>
      <c r="BX118" s="13">
        <f ca="1">'13年1-9支出明细'!AQ113/9*12</f>
        <v>0</v>
      </c>
      <c r="BY118" s="43">
        <f t="shared" si="129"/>
        <v>0</v>
      </c>
      <c r="BZ118" s="13">
        <f ca="1">'13年1-9支出明细'!AR113/9*12</f>
        <v>0</v>
      </c>
      <c r="CA118" s="13">
        <f ca="1">Sheet2!DK112+Sheet2!AH112</f>
        <v>0</v>
      </c>
      <c r="CB118" s="43">
        <f t="shared" si="130"/>
        <v>0</v>
      </c>
      <c r="CC118" s="13">
        <f ca="1">'13年1-9支出明细'!AT113/9*12</f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43">
        <f t="shared" si="131"/>
        <v>0</v>
      </c>
      <c r="CL118" s="13">
        <f ca="1">'13年1-9支出明细'!BB113/9*12</f>
        <v>0</v>
      </c>
      <c r="CM118" s="43">
        <f t="shared" si="132"/>
        <v>0</v>
      </c>
      <c r="CN118" s="13">
        <f ca="1">'13年1-9支出明细'!BC113/9*12</f>
        <v>0</v>
      </c>
      <c r="CO118" s="43">
        <f t="shared" si="133"/>
        <v>0</v>
      </c>
      <c r="CP118" s="13">
        <f ca="1">'13年1-9支出明细'!BD113/9*12</f>
        <v>0</v>
      </c>
      <c r="CQ118" s="43">
        <f t="shared" si="134"/>
        <v>0</v>
      </c>
      <c r="CR118" s="13">
        <f ca="1">'13年1-9支出明细'!BE113/9*12</f>
        <v>0</v>
      </c>
      <c r="CS118" s="13">
        <f ca="1">Sheet2!DZ112+Sheet2!AV112</f>
        <v>0</v>
      </c>
      <c r="CT118" s="43">
        <f t="shared" si="135"/>
        <v>0</v>
      </c>
      <c r="CU118" s="13">
        <f ca="1">'13年1-9支出明细'!BG113/9*12</f>
        <v>0</v>
      </c>
      <c r="CV118" s="43">
        <f t="shared" si="136"/>
        <v>0</v>
      </c>
      <c r="CW118" s="13">
        <f ca="1">'13年1-9支出明细'!BH113/9*12</f>
        <v>0</v>
      </c>
      <c r="CX118" s="43">
        <f t="shared" si="137"/>
        <v>0</v>
      </c>
      <c r="CY118" s="13">
        <f ca="1">'13年1-9支出明细'!BI113/9*12</f>
        <v>0</v>
      </c>
      <c r="CZ118" s="43">
        <f t="shared" si="138"/>
        <v>0</v>
      </c>
      <c r="DA118" s="13">
        <f ca="1">'13年1-9支出明细'!BJ113/9*12</f>
        <v>3666.6666666666665</v>
      </c>
      <c r="DB118" s="43">
        <f t="shared" si="139"/>
        <v>1.913668232696768E-3</v>
      </c>
      <c r="DC118" s="13">
        <f ca="1">'13年1-9支出明细'!BK113/9*12</f>
        <v>0</v>
      </c>
      <c r="DD118" s="43">
        <f t="shared" si="140"/>
        <v>0</v>
      </c>
      <c r="DE118" s="13">
        <f ca="1">'13年1-9支出明细'!BL113/9*12</f>
        <v>0</v>
      </c>
      <c r="DF118" s="43">
        <f t="shared" si="141"/>
        <v>0</v>
      </c>
      <c r="DG118" s="13">
        <f ca="1">'13年1-9支出明细'!BM113/9*12</f>
        <v>0</v>
      </c>
      <c r="DH118" s="43">
        <f t="shared" si="142"/>
        <v>0</v>
      </c>
      <c r="DI118" s="13">
        <f ca="1">'13年1-9支出明细'!BN113/9*12</f>
        <v>0</v>
      </c>
      <c r="DJ118" s="13">
        <f ca="1">Sheet2!EX112+Sheet2!BF112</f>
        <v>0</v>
      </c>
      <c r="DK118" s="43">
        <f t="shared" si="143"/>
        <v>0</v>
      </c>
      <c r="DL118" s="13">
        <f ca="1">'13年1-9支出明细'!BP113/9*12</f>
        <v>0</v>
      </c>
      <c r="DM118" s="43">
        <f t="shared" si="144"/>
        <v>0</v>
      </c>
      <c r="DN118" s="13">
        <f ca="1">'13年1-9支出明细'!BQ113/9*12</f>
        <v>0</v>
      </c>
      <c r="DO118" s="43">
        <f t="shared" si="145"/>
        <v>0</v>
      </c>
      <c r="DP118" s="13">
        <f ca="1">'13年1-9支出明细'!BR113/9*12</f>
        <v>0</v>
      </c>
      <c r="DQ118" s="13">
        <f ca="1">Sheet2!FC28+Sheet2!BJ28</f>
        <v>0</v>
      </c>
      <c r="DR118" s="43"/>
      <c r="DS118" s="13">
        <f ca="1">'13年1-9支出明细'!BT113/9*12</f>
        <v>0</v>
      </c>
      <c r="DT118" s="43">
        <f t="shared" si="146"/>
        <v>0</v>
      </c>
      <c r="DU118" s="12">
        <f ca="1">'13年1-9支出明细'!BU113/9*12</f>
        <v>1353.3600000000001</v>
      </c>
      <c r="DV118" s="43">
        <f t="shared" si="147"/>
        <v>4.6775791645676325E-5</v>
      </c>
      <c r="DW118" s="12">
        <f ca="1">'13年1-9支出明细'!BV113/9*12</f>
        <v>0</v>
      </c>
      <c r="DX118" s="43">
        <f t="shared" si="148"/>
        <v>0</v>
      </c>
      <c r="DY118" s="12">
        <f ca="1">'13年1-9支出明细'!BW113/9*12</f>
        <v>0</v>
      </c>
      <c r="DZ118" s="43">
        <f t="shared" si="149"/>
        <v>0</v>
      </c>
      <c r="EA118" s="12">
        <f ca="1">'13年1-9支出明细'!BX113/9*12</f>
        <v>11973.333333333334</v>
      </c>
      <c r="EB118" s="43">
        <f t="shared" si="150"/>
        <v>1.2015012964747558E-3</v>
      </c>
      <c r="EC118" s="27">
        <f t="shared" si="169"/>
        <v>0</v>
      </c>
      <c r="ED118" s="43">
        <f t="shared" si="151"/>
        <v>0</v>
      </c>
      <c r="EE118" s="13">
        <f ca="1">'13年1-9支出明细'!BZ113/9*12</f>
        <v>0</v>
      </c>
      <c r="EF118" s="43">
        <f t="shared" si="152"/>
        <v>0</v>
      </c>
      <c r="EG118" s="13">
        <f ca="1">'13年1-9支出明细'!CA113/9*12</f>
        <v>0</v>
      </c>
      <c r="EH118" s="43">
        <f t="shared" si="153"/>
        <v>0</v>
      </c>
      <c r="EI118" s="13">
        <f ca="1">'13年1-9支出明细'!CB113/9*12</f>
        <v>0</v>
      </c>
      <c r="EJ118" s="40"/>
      <c r="EK118" s="13">
        <f ca="1">'13年1-9支出明细'!CC113/9*12</f>
        <v>0</v>
      </c>
      <c r="EL118" s="43">
        <f t="shared" si="154"/>
        <v>0</v>
      </c>
      <c r="EM118" s="13">
        <f ca="1">'13年1-9支出明细'!CD113/9*12</f>
        <v>0</v>
      </c>
      <c r="EN118" s="45">
        <f t="shared" si="155"/>
        <v>0</v>
      </c>
    </row>
    <row r="119" spans="1:144">
      <c r="A119" s="18">
        <v>408</v>
      </c>
      <c r="B119" s="3" t="s">
        <v>592</v>
      </c>
      <c r="C119" s="3" t="s">
        <v>408</v>
      </c>
      <c r="D119" s="12">
        <f t="shared" si="167"/>
        <v>513271.26666666666</v>
      </c>
      <c r="E119" s="12">
        <f t="shared" si="168"/>
        <v>411492.6</v>
      </c>
      <c r="F119" s="13">
        <v>62028</v>
      </c>
      <c r="G119" s="40">
        <f t="shared" si="156"/>
        <v>9.0816803058781613E-4</v>
      </c>
      <c r="H119" s="13">
        <v>15152</v>
      </c>
      <c r="I119" s="40">
        <f t="shared" si="97"/>
        <v>4.0813470212173477E-4</v>
      </c>
      <c r="J119" s="13">
        <v>27912.6</v>
      </c>
      <c r="K119" s="40">
        <f t="shared" si="98"/>
        <v>9.0816803058781624E-4</v>
      </c>
      <c r="L119" s="13">
        <f ca="1">'13年1-9支出明细'!I114/9*12</f>
        <v>11733.333333333334</v>
      </c>
      <c r="M119" s="13">
        <v>0</v>
      </c>
      <c r="N119" s="43">
        <f t="shared" si="99"/>
        <v>1.757544710040074E-3</v>
      </c>
      <c r="O119" s="13">
        <f ca="1">'13年1-9支出明细'!K114/9*12</f>
        <v>0</v>
      </c>
      <c r="P119" s="43">
        <f t="shared" si="100"/>
        <v>7.7079517393943188E-4</v>
      </c>
      <c r="Q119" s="13">
        <f ca="1">'13年1-9支出明细'!L114/9*12</f>
        <v>0</v>
      </c>
      <c r="R119" s="43">
        <f t="shared" si="101"/>
        <v>0</v>
      </c>
      <c r="S119" s="13">
        <f ca="1">'13年1-9支出明细'!M114/9*12</f>
        <v>0</v>
      </c>
      <c r="T119" s="43">
        <f t="shared" si="102"/>
        <v>0</v>
      </c>
      <c r="U119" s="13">
        <f ca="1">'13年1-9支出明细'!N114/9*12</f>
        <v>0</v>
      </c>
      <c r="V119" s="43">
        <f t="shared" si="103"/>
        <v>0</v>
      </c>
      <c r="W119" s="13">
        <f ca="1">'13年1-9支出明细'!O114/9*12</f>
        <v>294666.66666666663</v>
      </c>
      <c r="X119" s="43">
        <f t="shared" si="104"/>
        <v>0.50987684513125286</v>
      </c>
      <c r="Y119" s="13">
        <f ca="1">'13年1-9支出明细'!P114/9*12</f>
        <v>0</v>
      </c>
      <c r="Z119" s="43">
        <f t="shared" si="105"/>
        <v>0</v>
      </c>
      <c r="AA119" s="13">
        <f ca="1">'13年1-9支出明细'!Q114/9*12</f>
        <v>294666.66666666663</v>
      </c>
      <c r="AB119" s="43">
        <f t="shared" si="106"/>
        <v>0.51515151515151514</v>
      </c>
      <c r="AC119" s="13">
        <f ca="1">'13年1-9支出明细'!R114/9*12</f>
        <v>0</v>
      </c>
      <c r="AD119" s="43">
        <f t="shared" si="107"/>
        <v>0</v>
      </c>
      <c r="AE119" s="13">
        <f ca="1">'13年1-9支出明细'!S114/9*12</f>
        <v>0</v>
      </c>
      <c r="AF119" s="43">
        <f t="shared" si="108"/>
        <v>0</v>
      </c>
      <c r="AG119" s="12">
        <f t="shared" si="157"/>
        <v>741.6</v>
      </c>
      <c r="AH119" s="43">
        <f t="shared" si="109"/>
        <v>7.103800674728147E-6</v>
      </c>
      <c r="AI119" s="13">
        <f ca="1">'13年1-9支出明细'!U114/9*12</f>
        <v>0</v>
      </c>
      <c r="AJ119" s="43">
        <f t="shared" si="110"/>
        <v>0</v>
      </c>
      <c r="AK119" s="13">
        <f ca="1">'13年1-9支出明细'!V114/9*12</f>
        <v>0</v>
      </c>
      <c r="AL119" s="43">
        <f t="shared" si="111"/>
        <v>0</v>
      </c>
      <c r="AM119" s="13">
        <f ca="1">'13年1-9支出明细'!W114/9*12</f>
        <v>0</v>
      </c>
      <c r="AN119" s="43">
        <f t="shared" si="112"/>
        <v>0</v>
      </c>
      <c r="AO119" s="13">
        <f ca="1">'13年1-9支出明细'!X114/9*12</f>
        <v>0</v>
      </c>
      <c r="AP119" s="43">
        <f t="shared" si="113"/>
        <v>0</v>
      </c>
      <c r="AQ119" s="13">
        <f ca="1">'13年1-9支出明细'!Y114/9*12</f>
        <v>0</v>
      </c>
      <c r="AR119" s="43">
        <f t="shared" si="114"/>
        <v>0</v>
      </c>
      <c r="AS119" s="13">
        <f ca="1">'13年1-9支出明细'!Z114/9*12</f>
        <v>0</v>
      </c>
      <c r="AT119" s="13">
        <f ca="1">Sheet2!EP113+Sheet2!V113</f>
        <v>741.6</v>
      </c>
      <c r="AU119" s="43">
        <f t="shared" si="115"/>
        <v>0</v>
      </c>
      <c r="AV119" s="13">
        <f ca="1">'13年1-9支出明细'!AB114/9*12</f>
        <v>988.80000000000007</v>
      </c>
      <c r="AW119" s="43">
        <f t="shared" si="116"/>
        <v>2.1814772578054298E-4</v>
      </c>
      <c r="AX119" s="13">
        <f ca="1">'13年1-9支出明细'!AC114/9*12</f>
        <v>0</v>
      </c>
      <c r="AY119" s="43">
        <f t="shared" si="117"/>
        <v>0</v>
      </c>
      <c r="AZ119" s="12">
        <f t="shared" si="159"/>
        <v>0</v>
      </c>
      <c r="BA119" s="43">
        <f t="shared" si="118"/>
        <v>0</v>
      </c>
      <c r="BB119" s="13">
        <f ca="1">'13年1-9支出明细'!AE114/9*12</f>
        <v>0</v>
      </c>
      <c r="BC119" s="43">
        <f t="shared" si="119"/>
        <v>0</v>
      </c>
      <c r="BD119" s="13">
        <f ca="1">'13年1-9支出明细'!AF114/9*12</f>
        <v>0</v>
      </c>
      <c r="BE119" s="13">
        <f ca="1">Sheet2!BP113+Sheet2!ET113</f>
        <v>0</v>
      </c>
      <c r="BF119" s="43">
        <f t="shared" si="120"/>
        <v>0</v>
      </c>
      <c r="BG119" s="12">
        <f t="shared" si="158"/>
        <v>72081.866666666669</v>
      </c>
      <c r="BH119" s="43">
        <f t="shared" si="121"/>
        <v>7.4274169709380791E-4</v>
      </c>
      <c r="BI119" s="13">
        <f ca="1">'13年1-9支出明细'!AI114/9*12</f>
        <v>0</v>
      </c>
      <c r="BJ119" s="43">
        <f t="shared" si="122"/>
        <v>0</v>
      </c>
      <c r="BK119" s="13">
        <f ca="1">'13年1-9支出明细'!AJ114/9*12</f>
        <v>0</v>
      </c>
      <c r="BL119" s="43">
        <f t="shared" si="123"/>
        <v>0</v>
      </c>
      <c r="BM119" s="13">
        <f ca="1">'13年1-9支出明细'!AK114/9*12</f>
        <v>0</v>
      </c>
      <c r="BN119" s="43">
        <f t="shared" si="124"/>
        <v>0</v>
      </c>
      <c r="BO119" s="13">
        <f ca="1">'13年1-9支出明细'!AL114/9*12</f>
        <v>0</v>
      </c>
      <c r="BP119" s="43">
        <f t="shared" si="125"/>
        <v>0</v>
      </c>
      <c r="BQ119" s="13">
        <f ca="1">'13年1-9支出明细'!AM114/9*12</f>
        <v>0</v>
      </c>
      <c r="BR119" s="43">
        <f t="shared" si="126"/>
        <v>0</v>
      </c>
      <c r="BS119" s="13">
        <f ca="1">'13年1-9支出明细'!AN114/9*12</f>
        <v>0</v>
      </c>
      <c r="BT119" s="14">
        <f t="shared" si="160"/>
        <v>0</v>
      </c>
      <c r="BU119" s="43">
        <f t="shared" si="127"/>
        <v>0</v>
      </c>
      <c r="BV119" s="13">
        <f ca="1">'13年1-9支出明细'!AP114/9*12</f>
        <v>0</v>
      </c>
      <c r="BW119" s="43">
        <f t="shared" si="128"/>
        <v>0</v>
      </c>
      <c r="BX119" s="13">
        <f ca="1">'13年1-9支出明细'!AQ114/9*12</f>
        <v>0</v>
      </c>
      <c r="BY119" s="43">
        <f t="shared" si="129"/>
        <v>0</v>
      </c>
      <c r="BZ119" s="13">
        <f ca="1">'13年1-9支出明细'!AR114/9*12</f>
        <v>0</v>
      </c>
      <c r="CA119" s="13">
        <f ca="1">Sheet2!DK113+Sheet2!AH113</f>
        <v>0</v>
      </c>
      <c r="CB119" s="43">
        <f t="shared" si="130"/>
        <v>0</v>
      </c>
      <c r="CC119" s="13">
        <f ca="1">'13年1-9支出明细'!AT114/9*12</f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43">
        <f t="shared" si="131"/>
        <v>0</v>
      </c>
      <c r="CL119" s="13">
        <f ca="1">'13年1-9支出明细'!BB114/9*12</f>
        <v>0</v>
      </c>
      <c r="CM119" s="43">
        <f t="shared" si="132"/>
        <v>0</v>
      </c>
      <c r="CN119" s="13">
        <f ca="1">'13年1-9支出明细'!BC114/9*12</f>
        <v>0</v>
      </c>
      <c r="CO119" s="43">
        <f t="shared" si="133"/>
        <v>0</v>
      </c>
      <c r="CP119" s="13">
        <f ca="1">'13年1-9支出明细'!BD114/9*12</f>
        <v>0</v>
      </c>
      <c r="CQ119" s="43">
        <f t="shared" si="134"/>
        <v>0</v>
      </c>
      <c r="CR119" s="13">
        <f ca="1">'13年1-9支出明细'!BE114/9*12</f>
        <v>0</v>
      </c>
      <c r="CS119" s="13">
        <f ca="1">Sheet2!DZ113+Sheet2!AV113</f>
        <v>0</v>
      </c>
      <c r="CT119" s="43">
        <f t="shared" si="135"/>
        <v>0</v>
      </c>
      <c r="CU119" s="13">
        <f ca="1">'13年1-9支出明细'!BG114/9*12</f>
        <v>0</v>
      </c>
      <c r="CV119" s="43">
        <f t="shared" si="136"/>
        <v>0</v>
      </c>
      <c r="CW119" s="13">
        <f ca="1">'13年1-9支出明细'!BH114/9*12</f>
        <v>0</v>
      </c>
      <c r="CX119" s="43">
        <f t="shared" si="137"/>
        <v>0</v>
      </c>
      <c r="CY119" s="13">
        <f ca="1">'13年1-9支出明细'!BI114/9*12</f>
        <v>0</v>
      </c>
      <c r="CZ119" s="43">
        <f t="shared" si="138"/>
        <v>0</v>
      </c>
      <c r="DA119" s="13">
        <f ca="1">'13年1-9支出明细'!BJ114/9*12</f>
        <v>45600</v>
      </c>
      <c r="DB119" s="43">
        <f t="shared" si="139"/>
        <v>2.3799074021174354E-2</v>
      </c>
      <c r="DC119" s="13">
        <f ca="1">'13年1-9支出明细'!BK114/9*12</f>
        <v>0</v>
      </c>
      <c r="DD119" s="43">
        <f t="shared" si="140"/>
        <v>0</v>
      </c>
      <c r="DE119" s="13">
        <f ca="1">'13年1-9支出明细'!BL114/9*12</f>
        <v>0</v>
      </c>
      <c r="DF119" s="43">
        <f t="shared" si="141"/>
        <v>0</v>
      </c>
      <c r="DG119" s="13">
        <f ca="1">'13年1-9支出明细'!BM114/9*12</f>
        <v>0</v>
      </c>
      <c r="DH119" s="43">
        <f t="shared" si="142"/>
        <v>0</v>
      </c>
      <c r="DI119" s="13">
        <f ca="1">'13年1-9支出明细'!BN114/9*12</f>
        <v>26481.866666666669</v>
      </c>
      <c r="DJ119" s="13">
        <f ca="1">Sheet2!EX113+Sheet2!BF113</f>
        <v>0</v>
      </c>
      <c r="DK119" s="43">
        <f t="shared" si="143"/>
        <v>2.0258376046577112E-2</v>
      </c>
      <c r="DL119" s="13">
        <f ca="1">'13年1-9支出明细'!BP114/9*12</f>
        <v>0</v>
      </c>
      <c r="DM119" s="43">
        <f t="shared" si="144"/>
        <v>0</v>
      </c>
      <c r="DN119" s="13">
        <f ca="1">'13年1-9支出明细'!BQ114/9*12</f>
        <v>0</v>
      </c>
      <c r="DO119" s="43">
        <f t="shared" si="145"/>
        <v>0</v>
      </c>
      <c r="DP119" s="13">
        <f ca="1">'13年1-9支出明细'!BR114/9*12</f>
        <v>0</v>
      </c>
      <c r="DQ119" s="13">
        <f ca="1">Sheet2!FC29+Sheet2!BJ29</f>
        <v>0</v>
      </c>
      <c r="DR119" s="43"/>
      <c r="DS119" s="13">
        <f ca="1">'13年1-9支出明细'!BT114/9*12</f>
        <v>0</v>
      </c>
      <c r="DT119" s="43">
        <f t="shared" si="146"/>
        <v>0</v>
      </c>
      <c r="DU119" s="12">
        <f ca="1">'13年1-9支出明细'!BU114/9*12</f>
        <v>3355.2</v>
      </c>
      <c r="DV119" s="43">
        <f t="shared" si="147"/>
        <v>1.1596481064134686E-4</v>
      </c>
      <c r="DW119" s="12">
        <f ca="1">'13年1-9支出明细'!BV114/9*12</f>
        <v>0</v>
      </c>
      <c r="DX119" s="43">
        <f t="shared" si="148"/>
        <v>0</v>
      </c>
      <c r="DY119" s="12">
        <f ca="1">'13年1-9支出明细'!BW114/9*12</f>
        <v>0</v>
      </c>
      <c r="DZ119" s="43">
        <f t="shared" si="149"/>
        <v>0</v>
      </c>
      <c r="EA119" s="12">
        <f ca="1">'13年1-9支出明细'!BX114/9*12</f>
        <v>25600</v>
      </c>
      <c r="EB119" s="43">
        <f t="shared" si="150"/>
        <v>2.5689114579415711E-3</v>
      </c>
      <c r="EC119" s="27">
        <f t="shared" si="169"/>
        <v>0</v>
      </c>
      <c r="ED119" s="43">
        <f t="shared" si="151"/>
        <v>0</v>
      </c>
      <c r="EE119" s="13">
        <f ca="1">'13年1-9支出明细'!BZ114/9*12</f>
        <v>0</v>
      </c>
      <c r="EF119" s="43">
        <f t="shared" si="152"/>
        <v>0</v>
      </c>
      <c r="EG119" s="13">
        <f ca="1">'13年1-9支出明细'!CA114/9*12</f>
        <v>0</v>
      </c>
      <c r="EH119" s="43">
        <f t="shared" si="153"/>
        <v>0</v>
      </c>
      <c r="EI119" s="13">
        <f ca="1">'13年1-9支出明细'!CB114/9*12</f>
        <v>0</v>
      </c>
      <c r="EJ119" s="40"/>
      <c r="EK119" s="13">
        <f ca="1">'13年1-9支出明细'!CC114/9*12</f>
        <v>0</v>
      </c>
      <c r="EL119" s="43">
        <f t="shared" si="154"/>
        <v>0</v>
      </c>
      <c r="EM119" s="13">
        <f ca="1">'13年1-9支出明细'!CD114/9*12</f>
        <v>0</v>
      </c>
      <c r="EN119" s="45">
        <f t="shared" si="155"/>
        <v>0</v>
      </c>
    </row>
    <row r="120" spans="1:144">
      <c r="A120" s="18">
        <v>409</v>
      </c>
      <c r="B120" s="3" t="s">
        <v>593</v>
      </c>
      <c r="C120" s="3" t="s">
        <v>409</v>
      </c>
      <c r="D120" s="12">
        <f t="shared" si="167"/>
        <v>48386409.850000001</v>
      </c>
      <c r="E120" s="12">
        <f t="shared" si="168"/>
        <v>4795425.5333333332</v>
      </c>
      <c r="F120" s="13">
        <f>SUM(F121:F127)</f>
        <v>2353236</v>
      </c>
      <c r="G120" s="40">
        <f t="shared" si="156"/>
        <v>3.4454338421815146E-2</v>
      </c>
      <c r="H120" s="13">
        <f>SUM(H121:H127)</f>
        <v>969332</v>
      </c>
      <c r="I120" s="40">
        <f t="shared" si="97"/>
        <v>2.6109954268549725E-2</v>
      </c>
      <c r="J120" s="13">
        <f>SUM(J121:J127)</f>
        <v>1058956.2</v>
      </c>
      <c r="K120" s="40">
        <f t="shared" si="98"/>
        <v>3.4454338421815153E-2</v>
      </c>
      <c r="L120" s="13">
        <f ca="1">SUM(L121:L127)</f>
        <v>293457.33333333331</v>
      </c>
      <c r="M120" s="13">
        <f ca="1">SUM(M121:M127)</f>
        <v>120</v>
      </c>
      <c r="N120" s="43">
        <f t="shared" si="99"/>
        <v>4.3957191803051132E-2</v>
      </c>
      <c r="O120" s="13">
        <f ca="1">SUM(O121:O127)</f>
        <v>0</v>
      </c>
      <c r="P120" s="43">
        <f t="shared" si="100"/>
        <v>7.2663352926117544E-2</v>
      </c>
      <c r="Q120" s="13">
        <f ca="1">SUM(Q121:Q127)</f>
        <v>0</v>
      </c>
      <c r="R120" s="43">
        <f t="shared" si="101"/>
        <v>0</v>
      </c>
      <c r="S120" s="13">
        <f ca="1">SUM(S121:S127)</f>
        <v>0</v>
      </c>
      <c r="T120" s="43">
        <f t="shared" si="102"/>
        <v>0</v>
      </c>
      <c r="U120" s="13">
        <f ca="1">SUM(U121:U127)</f>
        <v>0</v>
      </c>
      <c r="V120" s="43">
        <f t="shared" si="103"/>
        <v>0</v>
      </c>
      <c r="W120" s="13">
        <f ca="1">SUM(W121:W127)</f>
        <v>0</v>
      </c>
      <c r="X120" s="43">
        <f t="shared" si="104"/>
        <v>0</v>
      </c>
      <c r="Y120" s="13">
        <f ca="1">SUM(Y121:Y127)</f>
        <v>0</v>
      </c>
      <c r="Z120" s="43">
        <f t="shared" si="105"/>
        <v>0</v>
      </c>
      <c r="AA120" s="13">
        <f ca="1">SUM(AA121:AA127)</f>
        <v>0</v>
      </c>
      <c r="AB120" s="43">
        <f t="shared" si="106"/>
        <v>0</v>
      </c>
      <c r="AC120" s="13">
        <f ca="1">SUM(AC121:AC127)</f>
        <v>0</v>
      </c>
      <c r="AD120" s="43">
        <f t="shared" si="107"/>
        <v>0</v>
      </c>
      <c r="AE120" s="13">
        <f ca="1">SUM(AE121:AE127)</f>
        <v>120444</v>
      </c>
      <c r="AF120" s="43">
        <f t="shared" si="108"/>
        <v>2.4265912038788712E-2</v>
      </c>
      <c r="AG120" s="13">
        <f>SUM(AG121:AG127)</f>
        <v>845121.67666666675</v>
      </c>
      <c r="AH120" s="43">
        <f t="shared" si="109"/>
        <v>8.0954368081608014E-3</v>
      </c>
      <c r="AI120" s="13">
        <f ca="1">SUM(AI121:AI127)</f>
        <v>0</v>
      </c>
      <c r="AJ120" s="43">
        <f t="shared" si="110"/>
        <v>0</v>
      </c>
      <c r="AK120" s="13">
        <f ca="1">SUM(AK121:AK127)</f>
        <v>0</v>
      </c>
      <c r="AL120" s="43">
        <f t="shared" si="111"/>
        <v>0</v>
      </c>
      <c r="AM120" s="13">
        <f ca="1">SUM(AM121:AM127)</f>
        <v>0</v>
      </c>
      <c r="AN120" s="43">
        <f t="shared" si="112"/>
        <v>0</v>
      </c>
      <c r="AO120" s="13">
        <f ca="1">SUM(AO121:AO127)</f>
        <v>1221.1999999999998</v>
      </c>
      <c r="AP120" s="43">
        <f t="shared" si="113"/>
        <v>1.7966108962734475E-3</v>
      </c>
      <c r="AQ120" s="13">
        <f ca="1">SUM(AQ121:AQ127)</f>
        <v>1913.6533333333334</v>
      </c>
      <c r="AR120" s="43">
        <f t="shared" si="114"/>
        <v>9.4664487623711841E-4</v>
      </c>
      <c r="AS120" s="13">
        <f ca="1">SUM(AS121:AS127)</f>
        <v>964.45333333333338</v>
      </c>
      <c r="AT120" s="13">
        <f ca="1">SUM(AT121:AT127)</f>
        <v>841022.37</v>
      </c>
      <c r="AU120" s="43">
        <f t="shared" si="115"/>
        <v>1.0905237686549733E-5</v>
      </c>
      <c r="AV120" s="13">
        <f ca="1">SUM(AV121:AV127)</f>
        <v>795502.69333333336</v>
      </c>
      <c r="AW120" s="43">
        <f t="shared" si="116"/>
        <v>0.17550273402403255</v>
      </c>
      <c r="AX120" s="13">
        <f ca="1">SUM(AX121:AX127)</f>
        <v>299605.73333333334</v>
      </c>
      <c r="AY120" s="43">
        <f t="shared" si="117"/>
        <v>0.26710658013086264</v>
      </c>
      <c r="AZ120" s="13">
        <f>SUM(AZ121:AZ127)</f>
        <v>3510.96</v>
      </c>
      <c r="BA120" s="43">
        <f t="shared" si="118"/>
        <v>1.3127947039789864E-5</v>
      </c>
      <c r="BB120" s="13">
        <f ca="1">SUM(BB121:BB127)</f>
        <v>3510.96</v>
      </c>
      <c r="BC120" s="43">
        <f t="shared" si="119"/>
        <v>1.5196970770863775E-5</v>
      </c>
      <c r="BD120" s="13">
        <f ca="1">SUM(BD121:BD127)</f>
        <v>0</v>
      </c>
      <c r="BE120" s="13">
        <f ca="1">SUM(BE121:BE127)</f>
        <v>0</v>
      </c>
      <c r="BF120" s="43">
        <f t="shared" si="120"/>
        <v>0</v>
      </c>
      <c r="BG120" s="13">
        <f>SUM(BG121:BG127)</f>
        <v>35055587.906666666</v>
      </c>
      <c r="BH120" s="43">
        <f t="shared" si="121"/>
        <v>0.36121771061818742</v>
      </c>
      <c r="BI120" s="13">
        <f ca="1">SUM(BI121:BI127)</f>
        <v>0</v>
      </c>
      <c r="BJ120" s="43">
        <f t="shared" si="122"/>
        <v>0</v>
      </c>
      <c r="BK120" s="13">
        <f ca="1">SUM(BK121:BK127)</f>
        <v>179041.33333333334</v>
      </c>
      <c r="BL120" s="43">
        <f t="shared" si="123"/>
        <v>0.99984363598457204</v>
      </c>
      <c r="BM120" s="13">
        <f ca="1">SUM(BM121:BM127)</f>
        <v>0</v>
      </c>
      <c r="BN120" s="43">
        <f t="shared" si="124"/>
        <v>0</v>
      </c>
      <c r="BO120" s="13">
        <f ca="1">SUM(BO121:BO127)</f>
        <v>0</v>
      </c>
      <c r="BP120" s="43">
        <f t="shared" si="125"/>
        <v>0</v>
      </c>
      <c r="BQ120" s="13">
        <f ca="1">SUM(BQ121:BQ127)</f>
        <v>2649.333333333333</v>
      </c>
      <c r="BR120" s="43">
        <f t="shared" si="126"/>
        <v>5.4427411035698559E-3</v>
      </c>
      <c r="BS120" s="13">
        <f ca="1">SUM(BS121:BS127)</f>
        <v>0</v>
      </c>
      <c r="BT120" s="13">
        <f ca="1">SUM(BT121:BT127)</f>
        <v>0</v>
      </c>
      <c r="BU120" s="43">
        <f t="shared" si="127"/>
        <v>0</v>
      </c>
      <c r="BV120" s="13">
        <f ca="1">SUM(BV121:BV127)</f>
        <v>0</v>
      </c>
      <c r="BW120" s="43">
        <f t="shared" si="128"/>
        <v>0</v>
      </c>
      <c r="BX120" s="13">
        <f ca="1">SUM(BX121:BX127)</f>
        <v>0</v>
      </c>
      <c r="BY120" s="43">
        <f t="shared" si="129"/>
        <v>0</v>
      </c>
      <c r="BZ120" s="13">
        <f ca="1">SUM(BZ121:BZ127)</f>
        <v>0</v>
      </c>
      <c r="CA120" s="13">
        <f ca="1">SUM(CA121:CA127)</f>
        <v>0</v>
      </c>
      <c r="CB120" s="43">
        <f t="shared" si="130"/>
        <v>0</v>
      </c>
      <c r="CC120" s="13">
        <f t="shared" ref="CC120:CJ120" si="170">SUM(CC121:CC127)</f>
        <v>0</v>
      </c>
      <c r="CD120" s="13">
        <f t="shared" si="170"/>
        <v>0</v>
      </c>
      <c r="CE120" s="13">
        <f t="shared" si="170"/>
        <v>0</v>
      </c>
      <c r="CF120" s="13">
        <f t="shared" si="170"/>
        <v>0</v>
      </c>
      <c r="CG120" s="13">
        <f t="shared" si="170"/>
        <v>0</v>
      </c>
      <c r="CH120" s="13">
        <f t="shared" si="170"/>
        <v>0</v>
      </c>
      <c r="CI120" s="13">
        <f t="shared" si="170"/>
        <v>0</v>
      </c>
      <c r="CJ120" s="13">
        <f t="shared" si="170"/>
        <v>0</v>
      </c>
      <c r="CK120" s="43">
        <f t="shared" si="131"/>
        <v>0</v>
      </c>
      <c r="CL120" s="13">
        <f ca="1">SUM(CL121:CL127)</f>
        <v>53745.333333333328</v>
      </c>
      <c r="CM120" s="43">
        <f t="shared" si="132"/>
        <v>2.3758441794204707E-2</v>
      </c>
      <c r="CN120" s="13">
        <f ca="1">SUM(CN121:CN127)</f>
        <v>0</v>
      </c>
      <c r="CO120" s="43">
        <f t="shared" si="133"/>
        <v>0</v>
      </c>
      <c r="CP120" s="13">
        <f ca="1">SUM(CP121:CP127)</f>
        <v>0</v>
      </c>
      <c r="CQ120" s="43">
        <f t="shared" si="134"/>
        <v>0</v>
      </c>
      <c r="CR120" s="13">
        <f ca="1">SUM(CR121:CR127)</f>
        <v>0</v>
      </c>
      <c r="CS120" s="13">
        <f ca="1">SUM(CS121:CS127)</f>
        <v>0</v>
      </c>
      <c r="CT120" s="43">
        <f t="shared" si="135"/>
        <v>0</v>
      </c>
      <c r="CU120" s="13">
        <f ca="1">SUM(CU121:CU127)</f>
        <v>0</v>
      </c>
      <c r="CV120" s="43">
        <f t="shared" si="136"/>
        <v>0</v>
      </c>
      <c r="CW120" s="13">
        <f ca="1">SUM(CW121:CW127)</f>
        <v>0</v>
      </c>
      <c r="CX120" s="43">
        <f t="shared" si="137"/>
        <v>0</v>
      </c>
      <c r="CY120" s="13">
        <f ca="1">SUM(CY121:CY127)</f>
        <v>0</v>
      </c>
      <c r="CZ120" s="43">
        <f t="shared" si="138"/>
        <v>0</v>
      </c>
      <c r="DA120" s="13">
        <f ca="1">SUM(DA121:DA127)</f>
        <v>67116.799999999988</v>
      </c>
      <c r="DB120" s="43">
        <f t="shared" si="139"/>
        <v>3.5028896738253386E-2</v>
      </c>
      <c r="DC120" s="13">
        <f ca="1">SUM(DC121:DC127)</f>
        <v>56133.333333333328</v>
      </c>
      <c r="DD120" s="43">
        <f t="shared" si="140"/>
        <v>3.0588267604764997E-2</v>
      </c>
      <c r="DE120" s="13">
        <f ca="1">SUM(DE121:DE127)</f>
        <v>0</v>
      </c>
      <c r="DF120" s="43">
        <f t="shared" si="141"/>
        <v>0</v>
      </c>
      <c r="DG120" s="13">
        <f ca="1">SUM(DG121:DG127)</f>
        <v>0</v>
      </c>
      <c r="DH120" s="43">
        <f t="shared" si="142"/>
        <v>0</v>
      </c>
      <c r="DI120" s="13">
        <f ca="1">SUM(DI121:DI127)</f>
        <v>2891.2</v>
      </c>
      <c r="DJ120" s="13">
        <f ca="1">SUM(DJ121:DJ127)</f>
        <v>0</v>
      </c>
      <c r="DK120" s="43">
        <f t="shared" si="143"/>
        <v>2.2117404925834938E-3</v>
      </c>
      <c r="DL120" s="13">
        <f ca="1">SUM(DL121:DL127)</f>
        <v>0</v>
      </c>
      <c r="DM120" s="43">
        <f t="shared" si="144"/>
        <v>0</v>
      </c>
      <c r="DN120" s="13">
        <f ca="1">SUM(DN121:DN127)</f>
        <v>0</v>
      </c>
      <c r="DO120" s="43">
        <f t="shared" si="145"/>
        <v>0</v>
      </c>
      <c r="DP120" s="13">
        <f ca="1">SUM(DP121:DP127)</f>
        <v>0</v>
      </c>
      <c r="DQ120" s="13">
        <f ca="1">SUM(DQ121:DQ127)</f>
        <v>71551.44</v>
      </c>
      <c r="DR120" s="43"/>
      <c r="DS120" s="13">
        <f ca="1">SUM(DS121:DS127)</f>
        <v>34694010.57333333</v>
      </c>
      <c r="DT120" s="43">
        <f t="shared" si="146"/>
        <v>1</v>
      </c>
      <c r="DU120" s="13">
        <f ca="1">SUM(DU121:DU127)</f>
        <v>87975.906666666662</v>
      </c>
      <c r="DV120" s="43">
        <f t="shared" si="147"/>
        <v>3.0406859077255618E-3</v>
      </c>
      <c r="DW120" s="13">
        <f ca="1">SUM(DW121:DW127)</f>
        <v>1887417.3333333335</v>
      </c>
      <c r="DX120" s="43">
        <f t="shared" si="148"/>
        <v>1.0730889560780548</v>
      </c>
      <c r="DY120" s="13">
        <f ca="1">SUM(DY121:DY127)</f>
        <v>0</v>
      </c>
      <c r="DZ120" s="43">
        <f t="shared" si="149"/>
        <v>0</v>
      </c>
      <c r="EA120" s="13">
        <f ca="1">SUM(EA121:EA127)</f>
        <v>5711370.5333333332</v>
      </c>
      <c r="EB120" s="43">
        <f t="shared" si="150"/>
        <v>0.57312520326679151</v>
      </c>
      <c r="EC120" s="13">
        <f>SUM(EC121:EC127)</f>
        <v>0</v>
      </c>
      <c r="ED120" s="43">
        <f t="shared" si="151"/>
        <v>0</v>
      </c>
      <c r="EE120" s="13">
        <f ca="1">SUM(EE121:EE127)</f>
        <v>0</v>
      </c>
      <c r="EF120" s="43">
        <f t="shared" si="152"/>
        <v>0</v>
      </c>
      <c r="EG120" s="13">
        <f ca="1">SUM(EG121:EG127)</f>
        <v>0</v>
      </c>
      <c r="EH120" s="43">
        <f t="shared" si="153"/>
        <v>0</v>
      </c>
      <c r="EI120" s="13">
        <f ca="1">SUM(EI121:EI127)</f>
        <v>0</v>
      </c>
      <c r="EJ120" s="40"/>
      <c r="EK120" s="13">
        <f ca="1">SUM(EK121:EK127)</f>
        <v>0</v>
      </c>
      <c r="EL120" s="43">
        <f t="shared" si="154"/>
        <v>0</v>
      </c>
      <c r="EM120" s="13">
        <f ca="1">SUM(EM121:EM127)</f>
        <v>0</v>
      </c>
      <c r="EN120" s="45">
        <f t="shared" si="155"/>
        <v>0</v>
      </c>
    </row>
    <row r="121" spans="1:144">
      <c r="A121" s="18">
        <v>40901</v>
      </c>
      <c r="B121" s="3" t="s">
        <v>594</v>
      </c>
      <c r="C121" s="3" t="s">
        <v>410</v>
      </c>
      <c r="D121" s="12">
        <f t="shared" si="167"/>
        <v>1048124.8533333333</v>
      </c>
      <c r="E121" s="12">
        <f t="shared" si="168"/>
        <v>998863.33333333337</v>
      </c>
      <c r="F121" s="13">
        <v>391440</v>
      </c>
      <c r="G121" s="40">
        <f t="shared" si="156"/>
        <v>5.7311745323611069E-3</v>
      </c>
      <c r="H121" s="13">
        <v>328982</v>
      </c>
      <c r="I121" s="40">
        <f t="shared" si="97"/>
        <v>8.8614684908535218E-3</v>
      </c>
      <c r="J121" s="13">
        <v>176148</v>
      </c>
      <c r="K121" s="40">
        <f t="shared" si="98"/>
        <v>5.7311745323611078E-3</v>
      </c>
      <c r="L121" s="13">
        <f ca="1">'13年1-9支出明细'!I116/9*12</f>
        <v>102293.33333333334</v>
      </c>
      <c r="M121" s="13">
        <v>0</v>
      </c>
      <c r="N121" s="43">
        <f t="shared" si="99"/>
        <v>1.532259433571301E-2</v>
      </c>
      <c r="O121" s="13">
        <f ca="1">'13年1-9支出明细'!K116/9*12</f>
        <v>0</v>
      </c>
      <c r="P121" s="43">
        <f t="shared" si="100"/>
        <v>1.5740011785229646E-3</v>
      </c>
      <c r="Q121" s="13">
        <f ca="1">'13年1-9支出明细'!L116/9*12</f>
        <v>0</v>
      </c>
      <c r="R121" s="43">
        <f t="shared" si="101"/>
        <v>0</v>
      </c>
      <c r="S121" s="13">
        <f ca="1">'13年1-9支出明细'!M116/9*12</f>
        <v>0</v>
      </c>
      <c r="T121" s="43">
        <f t="shared" si="102"/>
        <v>0</v>
      </c>
      <c r="U121" s="13">
        <f ca="1">'13年1-9支出明细'!N116/9*12</f>
        <v>0</v>
      </c>
      <c r="V121" s="43">
        <f t="shared" si="103"/>
        <v>0</v>
      </c>
      <c r="W121" s="13">
        <f ca="1">'13年1-9支出明细'!O116/9*12</f>
        <v>0</v>
      </c>
      <c r="X121" s="43">
        <f t="shared" si="104"/>
        <v>0</v>
      </c>
      <c r="Y121" s="13">
        <f ca="1">'13年1-9支出明细'!P116/9*12</f>
        <v>0</v>
      </c>
      <c r="Z121" s="43">
        <f t="shared" si="105"/>
        <v>0</v>
      </c>
      <c r="AA121" s="13">
        <f ca="1">'13年1-9支出明细'!Q116/9*12</f>
        <v>0</v>
      </c>
      <c r="AB121" s="43">
        <f t="shared" si="106"/>
        <v>0</v>
      </c>
      <c r="AC121" s="13">
        <f ca="1">'13年1-9支出明细'!R116/9*12</f>
        <v>0</v>
      </c>
      <c r="AD121" s="43">
        <f t="shared" si="107"/>
        <v>0</v>
      </c>
      <c r="AE121" s="13">
        <f ca="1">'13年1-9支出明细'!S116/9*12</f>
        <v>0</v>
      </c>
      <c r="AF121" s="43">
        <f t="shared" si="108"/>
        <v>0</v>
      </c>
      <c r="AG121" s="12">
        <f t="shared" si="157"/>
        <v>20464.146666666667</v>
      </c>
      <c r="AH121" s="43">
        <f t="shared" si="109"/>
        <v>1.9602645482524598E-4</v>
      </c>
      <c r="AI121" s="13">
        <f ca="1">'13年1-9支出明细'!U116/9*12</f>
        <v>0</v>
      </c>
      <c r="AJ121" s="43">
        <f t="shared" si="110"/>
        <v>0</v>
      </c>
      <c r="AK121" s="13">
        <f ca="1">'13年1-9支出明细'!V116/9*12</f>
        <v>0</v>
      </c>
      <c r="AL121" s="43">
        <f t="shared" si="111"/>
        <v>0</v>
      </c>
      <c r="AM121" s="13">
        <f ca="1">'13年1-9支出明细'!W116/9*12</f>
        <v>0</v>
      </c>
      <c r="AN121" s="43">
        <f t="shared" si="112"/>
        <v>0</v>
      </c>
      <c r="AO121" s="13">
        <f ca="1">'13年1-9支出明细'!X116/9*12</f>
        <v>258.66666666666669</v>
      </c>
      <c r="AP121" s="43">
        <f t="shared" si="113"/>
        <v>3.8054647218806518E-4</v>
      </c>
      <c r="AQ121" s="13">
        <f ca="1">'13年1-9支出明细'!Y116/9*12</f>
        <v>0</v>
      </c>
      <c r="AR121" s="43">
        <f t="shared" si="114"/>
        <v>0</v>
      </c>
      <c r="AS121" s="13">
        <f ca="1">'13年1-9支出明细'!Z116/9*12</f>
        <v>0</v>
      </c>
      <c r="AT121" s="13">
        <f ca="1">Sheet2!EP115+Sheet2!V115</f>
        <v>20205.48</v>
      </c>
      <c r="AU121" s="43">
        <f t="shared" si="115"/>
        <v>0</v>
      </c>
      <c r="AV121" s="13">
        <f ca="1">'13年1-9支出明细'!AB116/9*12</f>
        <v>7183.1466666666656</v>
      </c>
      <c r="AW121" s="43">
        <f t="shared" si="116"/>
        <v>1.5847361542085569E-3</v>
      </c>
      <c r="AX121" s="13">
        <f ca="1">'13年1-9支出明细'!AC116/9*12</f>
        <v>19757.493333333336</v>
      </c>
      <c r="AY121" s="43">
        <f t="shared" si="117"/>
        <v>1.761433740773425E-2</v>
      </c>
      <c r="AZ121" s="12">
        <f t="shared" si="159"/>
        <v>913.06666666666661</v>
      </c>
      <c r="BA121" s="43">
        <f t="shared" si="118"/>
        <v>3.4140778715215965E-6</v>
      </c>
      <c r="BB121" s="13">
        <f ca="1">'13年1-9支出明细'!AE116/9*12</f>
        <v>913.06666666666661</v>
      </c>
      <c r="BC121" s="43">
        <f t="shared" si="119"/>
        <v>3.9521519599150522E-6</v>
      </c>
      <c r="BD121" s="13">
        <f ca="1">'13年1-9支出明细'!AF116/9*12</f>
        <v>0</v>
      </c>
      <c r="BE121" s="13">
        <f ca="1">Sheet2!BP115+Sheet2!ET115</f>
        <v>0</v>
      </c>
      <c r="BF121" s="43">
        <f t="shared" si="120"/>
        <v>0</v>
      </c>
      <c r="BG121" s="12">
        <f t="shared" si="158"/>
        <v>6908.1333333333332</v>
      </c>
      <c r="BH121" s="43">
        <f t="shared" si="121"/>
        <v>7.118237794087331E-5</v>
      </c>
      <c r="BI121" s="13">
        <f ca="1">'13年1-9支出明细'!AI116/9*12</f>
        <v>0</v>
      </c>
      <c r="BJ121" s="43">
        <f t="shared" si="122"/>
        <v>0</v>
      </c>
      <c r="BK121" s="13">
        <f ca="1">'13年1-9支出明细'!AJ116/9*12</f>
        <v>0</v>
      </c>
      <c r="BL121" s="43">
        <f t="shared" si="123"/>
        <v>0</v>
      </c>
      <c r="BM121" s="13">
        <f ca="1">'13年1-9支出明细'!AK116/9*12</f>
        <v>0</v>
      </c>
      <c r="BN121" s="43">
        <f t="shared" si="124"/>
        <v>0</v>
      </c>
      <c r="BO121" s="13">
        <f ca="1">'13年1-9支出明细'!AL116/9*12</f>
        <v>0</v>
      </c>
      <c r="BP121" s="43">
        <f t="shared" si="125"/>
        <v>0</v>
      </c>
      <c r="BQ121" s="13">
        <f ca="1">'13年1-9支出明细'!AM116/9*12</f>
        <v>0</v>
      </c>
      <c r="BR121" s="43">
        <f t="shared" si="126"/>
        <v>0</v>
      </c>
      <c r="BS121" s="13">
        <f ca="1">'13年1-9支出明细'!AN116/9*12</f>
        <v>0</v>
      </c>
      <c r="BT121" s="14">
        <f t="shared" si="160"/>
        <v>0</v>
      </c>
      <c r="BU121" s="43">
        <f t="shared" si="127"/>
        <v>0</v>
      </c>
      <c r="BV121" s="13">
        <f ca="1">'13年1-9支出明细'!AP116/9*12</f>
        <v>0</v>
      </c>
      <c r="BW121" s="43">
        <f t="shared" si="128"/>
        <v>0</v>
      </c>
      <c r="BX121" s="13">
        <f ca="1">'13年1-9支出明细'!AQ116/9*12</f>
        <v>0</v>
      </c>
      <c r="BY121" s="43">
        <f t="shared" si="129"/>
        <v>0</v>
      </c>
      <c r="BZ121" s="13">
        <f ca="1">'13年1-9支出明细'!AR116/9*12</f>
        <v>0</v>
      </c>
      <c r="CA121" s="13">
        <f ca="1">Sheet2!DK115+Sheet2!AH115</f>
        <v>0</v>
      </c>
      <c r="CB121" s="43">
        <f t="shared" si="130"/>
        <v>0</v>
      </c>
      <c r="CC121" s="13">
        <f ca="1">'13年1-9支出明细'!AT116/9*12</f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43">
        <f t="shared" si="131"/>
        <v>0</v>
      </c>
      <c r="CL121" s="13">
        <f ca="1">'13年1-9支出明细'!BB116/9*12</f>
        <v>0</v>
      </c>
      <c r="CM121" s="43">
        <f t="shared" si="132"/>
        <v>0</v>
      </c>
      <c r="CN121" s="13">
        <f ca="1">'13年1-9支出明细'!BC116/9*12</f>
        <v>0</v>
      </c>
      <c r="CO121" s="43">
        <f t="shared" si="133"/>
        <v>0</v>
      </c>
      <c r="CP121" s="13">
        <f ca="1">'13年1-9支出明细'!BD116/9*12</f>
        <v>0</v>
      </c>
      <c r="CQ121" s="43">
        <f t="shared" si="134"/>
        <v>0</v>
      </c>
      <c r="CR121" s="13">
        <f ca="1">'13年1-9支出明细'!BE116/9*12</f>
        <v>0</v>
      </c>
      <c r="CS121" s="13">
        <f ca="1">Sheet2!DZ115+Sheet2!AV115</f>
        <v>0</v>
      </c>
      <c r="CT121" s="43">
        <f t="shared" si="135"/>
        <v>0</v>
      </c>
      <c r="CU121" s="13">
        <f ca="1">'13年1-9支出明细'!BG116/9*12</f>
        <v>0</v>
      </c>
      <c r="CV121" s="43">
        <f t="shared" si="136"/>
        <v>0</v>
      </c>
      <c r="CW121" s="13">
        <f ca="1">'13年1-9支出明细'!BH116/9*12</f>
        <v>0</v>
      </c>
      <c r="CX121" s="43">
        <f t="shared" si="137"/>
        <v>0</v>
      </c>
      <c r="CY121" s="13">
        <f ca="1">'13年1-9支出明细'!BI116/9*12</f>
        <v>0</v>
      </c>
      <c r="CZ121" s="43">
        <f t="shared" si="138"/>
        <v>0</v>
      </c>
      <c r="DA121" s="13">
        <f ca="1">'13年1-9支出明细'!BJ116/9*12</f>
        <v>5622</v>
      </c>
      <c r="DB121" s="43">
        <f t="shared" si="139"/>
        <v>2.9341753102421538E-3</v>
      </c>
      <c r="DC121" s="13">
        <f ca="1">'13年1-9支出明细'!BK116/9*12</f>
        <v>0</v>
      </c>
      <c r="DD121" s="43">
        <f t="shared" si="140"/>
        <v>0</v>
      </c>
      <c r="DE121" s="13">
        <f ca="1">'13年1-9支出明细'!BL116/9*12</f>
        <v>0</v>
      </c>
      <c r="DF121" s="43">
        <f t="shared" si="141"/>
        <v>0</v>
      </c>
      <c r="DG121" s="13">
        <f ca="1">'13年1-9支出明细'!BM116/9*12</f>
        <v>0</v>
      </c>
      <c r="DH121" s="43">
        <f t="shared" si="142"/>
        <v>0</v>
      </c>
      <c r="DI121" s="13">
        <f ca="1">'13年1-9支出明细'!BN116/9*12</f>
        <v>1286.1333333333332</v>
      </c>
      <c r="DJ121" s="13">
        <f ca="1">Sheet2!EX115+Sheet2!BF115</f>
        <v>0</v>
      </c>
      <c r="DK121" s="43">
        <f t="shared" si="143"/>
        <v>9.8387976348738161E-4</v>
      </c>
      <c r="DL121" s="13">
        <f ca="1">'13年1-9支出明细'!BP116/9*12</f>
        <v>0</v>
      </c>
      <c r="DM121" s="43">
        <f t="shared" si="144"/>
        <v>0</v>
      </c>
      <c r="DN121" s="13">
        <f ca="1">'13年1-9支出明细'!BQ116/9*12</f>
        <v>0</v>
      </c>
      <c r="DO121" s="43">
        <f t="shared" si="145"/>
        <v>0</v>
      </c>
      <c r="DP121" s="13">
        <f ca="1">'13年1-9支出明细'!BR116/9*12</f>
        <v>0</v>
      </c>
      <c r="DQ121" s="13">
        <f ca="1">Sheet2!FC31+Sheet2!BJ31</f>
        <v>0</v>
      </c>
      <c r="DR121" s="43"/>
      <c r="DS121" s="13">
        <f ca="1">'13年1-9支出明细'!BT116/9*12</f>
        <v>0</v>
      </c>
      <c r="DT121" s="43">
        <f t="shared" si="146"/>
        <v>0</v>
      </c>
      <c r="DU121" s="12">
        <f ca="1">'13年1-9支出明细'!BU116/9*12</f>
        <v>20976.173333333332</v>
      </c>
      <c r="DV121" s="43">
        <f t="shared" si="147"/>
        <v>7.2499343364928158E-4</v>
      </c>
      <c r="DW121" s="12">
        <f ca="1">'13年1-9支出明细'!BV116/9*12</f>
        <v>0</v>
      </c>
      <c r="DX121" s="43">
        <f t="shared" si="148"/>
        <v>0</v>
      </c>
      <c r="DY121" s="12">
        <f ca="1">'13年1-9支出明细'!BW116/9*12</f>
        <v>0</v>
      </c>
      <c r="DZ121" s="43">
        <f t="shared" si="149"/>
        <v>0</v>
      </c>
      <c r="EA121" s="12">
        <f ca="1">'13年1-9支出明细'!BX116/9*12</f>
        <v>0</v>
      </c>
      <c r="EB121" s="43">
        <f t="shared" si="150"/>
        <v>0</v>
      </c>
      <c r="EC121" s="27">
        <f t="shared" ref="EC121:EC135" si="171">EE121+EG121+EI121+EK121+EM121</f>
        <v>0</v>
      </c>
      <c r="ED121" s="43">
        <f t="shared" si="151"/>
        <v>0</v>
      </c>
      <c r="EE121" s="13">
        <f ca="1">'13年1-9支出明细'!BZ116/9*12</f>
        <v>0</v>
      </c>
      <c r="EF121" s="43">
        <f t="shared" si="152"/>
        <v>0</v>
      </c>
      <c r="EG121" s="13">
        <f ca="1">'13年1-9支出明细'!CA116/9*12</f>
        <v>0</v>
      </c>
      <c r="EH121" s="43">
        <f t="shared" si="153"/>
        <v>0</v>
      </c>
      <c r="EI121" s="13">
        <f ca="1">'13年1-9支出明细'!CB116/9*12</f>
        <v>0</v>
      </c>
      <c r="EJ121" s="40"/>
      <c r="EK121" s="13">
        <f ca="1">'13年1-9支出明细'!CC116/9*12</f>
        <v>0</v>
      </c>
      <c r="EL121" s="43">
        <f t="shared" si="154"/>
        <v>0</v>
      </c>
      <c r="EM121" s="13">
        <f ca="1">'13年1-9支出明细'!CD116/9*12</f>
        <v>0</v>
      </c>
      <c r="EN121" s="45">
        <f t="shared" si="155"/>
        <v>0</v>
      </c>
    </row>
    <row r="122" spans="1:144">
      <c r="A122" s="18">
        <v>40902</v>
      </c>
      <c r="B122" s="3" t="s">
        <v>595</v>
      </c>
      <c r="C122" s="3" t="s">
        <v>411</v>
      </c>
      <c r="D122" s="12">
        <f t="shared" si="167"/>
        <v>2098326.1466666665</v>
      </c>
      <c r="E122" s="12">
        <f t="shared" si="168"/>
        <v>1417851.3333333333</v>
      </c>
      <c r="F122" s="13">
        <v>651120</v>
      </c>
      <c r="G122" s="40">
        <f t="shared" si="156"/>
        <v>9.5332167420574387E-3</v>
      </c>
      <c r="H122" s="13">
        <v>257694</v>
      </c>
      <c r="I122" s="40">
        <f t="shared" si="97"/>
        <v>6.9412528991920752E-3</v>
      </c>
      <c r="J122" s="13">
        <v>293004</v>
      </c>
      <c r="K122" s="40">
        <f t="shared" si="98"/>
        <v>9.5332167420574404E-3</v>
      </c>
      <c r="L122" s="13">
        <f ca="1">'13年1-9支出明细'!I117/9*12</f>
        <v>102293.33333333334</v>
      </c>
      <c r="M122" s="13">
        <v>0</v>
      </c>
      <c r="N122" s="43">
        <f t="shared" si="99"/>
        <v>1.532259433571301E-2</v>
      </c>
      <c r="O122" s="13">
        <f ca="1">'13年1-9支出明细'!K117/9*12</f>
        <v>0</v>
      </c>
      <c r="P122" s="43">
        <f t="shared" si="100"/>
        <v>3.1511206105600386E-3</v>
      </c>
      <c r="Q122" s="13">
        <f ca="1">'13年1-9支出明细'!L117/9*12</f>
        <v>0</v>
      </c>
      <c r="R122" s="43">
        <f t="shared" si="101"/>
        <v>0</v>
      </c>
      <c r="S122" s="13">
        <f ca="1">'13年1-9支出明细'!M117/9*12</f>
        <v>0</v>
      </c>
      <c r="T122" s="43">
        <f t="shared" si="102"/>
        <v>0</v>
      </c>
      <c r="U122" s="13">
        <f ca="1">'13年1-9支出明细'!N117/9*12</f>
        <v>0</v>
      </c>
      <c r="V122" s="43">
        <f t="shared" si="103"/>
        <v>0</v>
      </c>
      <c r="W122" s="13">
        <f ca="1">'13年1-9支出明细'!O117/9*12</f>
        <v>0</v>
      </c>
      <c r="X122" s="43">
        <f t="shared" si="104"/>
        <v>0</v>
      </c>
      <c r="Y122" s="13">
        <f ca="1">'13年1-9支出明细'!P117/9*12</f>
        <v>0</v>
      </c>
      <c r="Z122" s="43">
        <f t="shared" si="105"/>
        <v>0</v>
      </c>
      <c r="AA122" s="13">
        <f ca="1">'13年1-9支出明细'!Q117/9*12</f>
        <v>0</v>
      </c>
      <c r="AB122" s="43">
        <f t="shared" si="106"/>
        <v>0</v>
      </c>
      <c r="AC122" s="13">
        <f ca="1">'13年1-9支出明细'!R117/9*12</f>
        <v>0</v>
      </c>
      <c r="AD122" s="43">
        <f t="shared" si="107"/>
        <v>0</v>
      </c>
      <c r="AE122" s="13">
        <f ca="1">'13年1-9支出明细'!S117/9*12</f>
        <v>113740</v>
      </c>
      <c r="AF122" s="43">
        <f t="shared" si="108"/>
        <v>2.2915253854835674E-2</v>
      </c>
      <c r="AG122" s="12">
        <f t="shared" si="157"/>
        <v>638529.43999999994</v>
      </c>
      <c r="AH122" s="43">
        <f t="shared" si="109"/>
        <v>6.1164857965288364E-3</v>
      </c>
      <c r="AI122" s="13">
        <f ca="1">'13年1-9支出明细'!U117/9*12</f>
        <v>0</v>
      </c>
      <c r="AJ122" s="43">
        <f t="shared" si="110"/>
        <v>0</v>
      </c>
      <c r="AK122" s="13">
        <f ca="1">'13年1-9支出明细'!V117/9*12</f>
        <v>0</v>
      </c>
      <c r="AL122" s="43">
        <f t="shared" si="111"/>
        <v>0</v>
      </c>
      <c r="AM122" s="13">
        <f ca="1">'13年1-9支出明细'!W117/9*12</f>
        <v>0</v>
      </c>
      <c r="AN122" s="43">
        <f t="shared" si="112"/>
        <v>0</v>
      </c>
      <c r="AO122" s="13">
        <f ca="1">'13年1-9支出明细'!X117/9*12</f>
        <v>0</v>
      </c>
      <c r="AP122" s="43">
        <f t="shared" si="113"/>
        <v>0</v>
      </c>
      <c r="AQ122" s="13">
        <f ca="1">'13年1-9支出明细'!Y117/9*12</f>
        <v>0</v>
      </c>
      <c r="AR122" s="43">
        <f t="shared" si="114"/>
        <v>0</v>
      </c>
      <c r="AS122" s="13">
        <f ca="1">'13年1-9支出明细'!Z117/9*12</f>
        <v>0</v>
      </c>
      <c r="AT122" s="13">
        <f ca="1">Sheet2!EP116+Sheet2!V116</f>
        <v>638529.43999999994</v>
      </c>
      <c r="AU122" s="43">
        <f t="shared" si="115"/>
        <v>0</v>
      </c>
      <c r="AV122" s="13">
        <f ca="1">'13年1-9支出明细'!AB117/9*12</f>
        <v>590878.44000000006</v>
      </c>
      <c r="AW122" s="43">
        <f t="shared" si="116"/>
        <v>0.13035880653191245</v>
      </c>
      <c r="AX122" s="13">
        <f ca="1">'13年1-9支出明细'!AC117/9*12</f>
        <v>260494.14666666667</v>
      </c>
      <c r="AY122" s="43">
        <f t="shared" si="117"/>
        <v>0.23223754727960486</v>
      </c>
      <c r="AZ122" s="12">
        <f t="shared" si="159"/>
        <v>283.20000000000005</v>
      </c>
      <c r="BA122" s="43">
        <f t="shared" si="118"/>
        <v>1.0589225173936729E-6</v>
      </c>
      <c r="BB122" s="13">
        <f ca="1">'13年1-9支出明细'!AE117/9*12</f>
        <v>283.20000000000005</v>
      </c>
      <c r="BC122" s="43">
        <f t="shared" si="119"/>
        <v>1.2258134875671105E-6</v>
      </c>
      <c r="BD122" s="13">
        <f ca="1">'13年1-9支出明细'!AF117/9*12</f>
        <v>0</v>
      </c>
      <c r="BE122" s="13">
        <f ca="1">Sheet2!BP116+Sheet2!ET116</f>
        <v>0</v>
      </c>
      <c r="BF122" s="43">
        <f t="shared" si="120"/>
        <v>0</v>
      </c>
      <c r="BG122" s="12">
        <f t="shared" si="158"/>
        <v>8825.8666666666668</v>
      </c>
      <c r="BH122" s="43">
        <f t="shared" si="121"/>
        <v>9.0942972060337914E-5</v>
      </c>
      <c r="BI122" s="13">
        <f ca="1">'13年1-9支出明细'!AI117/9*12</f>
        <v>0</v>
      </c>
      <c r="BJ122" s="43">
        <f t="shared" si="122"/>
        <v>0</v>
      </c>
      <c r="BK122" s="13">
        <f ca="1">'13年1-9支出明细'!AJ117/9*12</f>
        <v>0</v>
      </c>
      <c r="BL122" s="43">
        <f t="shared" si="123"/>
        <v>0</v>
      </c>
      <c r="BM122" s="13">
        <f ca="1">'13年1-9支出明细'!AK117/9*12</f>
        <v>0</v>
      </c>
      <c r="BN122" s="43">
        <f t="shared" si="124"/>
        <v>0</v>
      </c>
      <c r="BO122" s="13">
        <f ca="1">'13年1-9支出明细'!AL117/9*12</f>
        <v>0</v>
      </c>
      <c r="BP122" s="43">
        <f t="shared" si="125"/>
        <v>0</v>
      </c>
      <c r="BQ122" s="13">
        <f ca="1">'13年1-9支出明细'!AM117/9*12</f>
        <v>0</v>
      </c>
      <c r="BR122" s="43">
        <f t="shared" si="126"/>
        <v>0</v>
      </c>
      <c r="BS122" s="13">
        <f ca="1">'13年1-9支出明细'!AN117/9*12</f>
        <v>0</v>
      </c>
      <c r="BT122" s="14">
        <f t="shared" si="160"/>
        <v>0</v>
      </c>
      <c r="BU122" s="43">
        <f t="shared" si="127"/>
        <v>0</v>
      </c>
      <c r="BV122" s="13">
        <f ca="1">'13年1-9支出明细'!AP117/9*12</f>
        <v>0</v>
      </c>
      <c r="BW122" s="43">
        <f t="shared" si="128"/>
        <v>0</v>
      </c>
      <c r="BX122" s="13">
        <f ca="1">'13年1-9支出明细'!AQ117/9*12</f>
        <v>0</v>
      </c>
      <c r="BY122" s="43">
        <f t="shared" si="129"/>
        <v>0</v>
      </c>
      <c r="BZ122" s="13">
        <f ca="1">'13年1-9支出明细'!AR117/9*12</f>
        <v>0</v>
      </c>
      <c r="CA122" s="13">
        <f ca="1">Sheet2!DK116+Sheet2!AH116</f>
        <v>0</v>
      </c>
      <c r="CB122" s="43">
        <f t="shared" si="130"/>
        <v>0</v>
      </c>
      <c r="CC122" s="13">
        <f ca="1">'13年1-9支出明细'!AT117/9*12</f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43">
        <f t="shared" si="131"/>
        <v>0</v>
      </c>
      <c r="CL122" s="13">
        <f ca="1">'13年1-9支出明细'!BB117/9*12</f>
        <v>0</v>
      </c>
      <c r="CM122" s="43">
        <f t="shared" si="132"/>
        <v>0</v>
      </c>
      <c r="CN122" s="13">
        <f ca="1">'13年1-9支出明细'!BC117/9*12</f>
        <v>0</v>
      </c>
      <c r="CO122" s="43">
        <f t="shared" si="133"/>
        <v>0</v>
      </c>
      <c r="CP122" s="13">
        <f ca="1">'13年1-9支出明细'!BD117/9*12</f>
        <v>0</v>
      </c>
      <c r="CQ122" s="43">
        <f t="shared" si="134"/>
        <v>0</v>
      </c>
      <c r="CR122" s="13">
        <f ca="1">'13年1-9支出明细'!BE117/9*12</f>
        <v>0</v>
      </c>
      <c r="CS122" s="13">
        <v>0</v>
      </c>
      <c r="CT122" s="43">
        <f t="shared" si="135"/>
        <v>0</v>
      </c>
      <c r="CU122" s="13">
        <f ca="1">'13年1-9支出明细'!BG117/9*12</f>
        <v>0</v>
      </c>
      <c r="CV122" s="43">
        <f t="shared" si="136"/>
        <v>0</v>
      </c>
      <c r="CW122" s="13">
        <f ca="1">'13年1-9支出明细'!BH117/9*12</f>
        <v>0</v>
      </c>
      <c r="CX122" s="43">
        <f t="shared" si="137"/>
        <v>0</v>
      </c>
      <c r="CY122" s="13">
        <f ca="1">'13年1-9支出明细'!BI117/9*12</f>
        <v>0</v>
      </c>
      <c r="CZ122" s="43">
        <f t="shared" si="138"/>
        <v>0</v>
      </c>
      <c r="DA122" s="13">
        <f ca="1">'13年1-9支出明细'!BJ117/9*12</f>
        <v>7573.333333333333</v>
      </c>
      <c r="DB122" s="43">
        <f t="shared" si="139"/>
        <v>3.9525947497155061E-3</v>
      </c>
      <c r="DC122" s="13">
        <f ca="1">'13年1-9支出明细'!BK117/9*12</f>
        <v>0</v>
      </c>
      <c r="DD122" s="43">
        <f t="shared" si="140"/>
        <v>0</v>
      </c>
      <c r="DE122" s="13">
        <f ca="1">'13年1-9支出明细'!BL117/9*12</f>
        <v>0</v>
      </c>
      <c r="DF122" s="43">
        <f t="shared" si="141"/>
        <v>0</v>
      </c>
      <c r="DG122" s="13">
        <f ca="1">'13年1-9支出明细'!BM117/9*12</f>
        <v>0</v>
      </c>
      <c r="DH122" s="43">
        <f t="shared" si="142"/>
        <v>0</v>
      </c>
      <c r="DI122" s="13">
        <f ca="1">'13年1-9支出明细'!BN117/9*12</f>
        <v>1252.5333333333333</v>
      </c>
      <c r="DJ122" s="13">
        <f ca="1">Sheet2!EX116+Sheet2!BF116</f>
        <v>0</v>
      </c>
      <c r="DK122" s="43">
        <f t="shared" si="143"/>
        <v>9.581760831640538E-4</v>
      </c>
      <c r="DL122" s="13">
        <f ca="1">'13年1-9支出明细'!BP117/9*12</f>
        <v>0</v>
      </c>
      <c r="DM122" s="43">
        <f t="shared" si="144"/>
        <v>0</v>
      </c>
      <c r="DN122" s="13">
        <f ca="1">'13年1-9支出明细'!BQ117/9*12</f>
        <v>0</v>
      </c>
      <c r="DO122" s="43">
        <f t="shared" si="145"/>
        <v>0</v>
      </c>
      <c r="DP122" s="13">
        <f ca="1">'13年1-9支出明细'!BR117/9*12</f>
        <v>0</v>
      </c>
      <c r="DQ122" s="13">
        <f ca="1">Sheet2!FC32+Sheet2!BJ32</f>
        <v>5000</v>
      </c>
      <c r="DR122" s="43"/>
      <c r="DS122" s="13">
        <f ca="1">'13年1-9支出明细'!BT117/9*12</f>
        <v>0</v>
      </c>
      <c r="DT122" s="43">
        <f t="shared" si="146"/>
        <v>0</v>
      </c>
      <c r="DU122" s="12">
        <f ca="1">'13年1-9支出明细'!BU117/9*12</f>
        <v>32836.306666666671</v>
      </c>
      <c r="DV122" s="43">
        <f t="shared" si="147"/>
        <v>1.1349118039941572E-3</v>
      </c>
      <c r="DW122" s="12">
        <f ca="1">'13年1-9支出明细'!BV117/9*12</f>
        <v>0</v>
      </c>
      <c r="DX122" s="43">
        <f t="shared" si="148"/>
        <v>0</v>
      </c>
      <c r="DY122" s="12">
        <f ca="1">'13年1-9支出明细'!BW117/9*12</f>
        <v>0</v>
      </c>
      <c r="DZ122" s="43">
        <f t="shared" si="149"/>
        <v>0</v>
      </c>
      <c r="EA122" s="12">
        <f ca="1">'13年1-9支出明细'!BX117/9*12</f>
        <v>0</v>
      </c>
      <c r="EB122" s="43">
        <f t="shared" si="150"/>
        <v>0</v>
      </c>
      <c r="EC122" s="27">
        <f t="shared" si="171"/>
        <v>0</v>
      </c>
      <c r="ED122" s="43">
        <f t="shared" si="151"/>
        <v>0</v>
      </c>
      <c r="EE122" s="13">
        <f ca="1">'13年1-9支出明细'!BZ117/9*12</f>
        <v>0</v>
      </c>
      <c r="EF122" s="43">
        <f t="shared" si="152"/>
        <v>0</v>
      </c>
      <c r="EG122" s="13">
        <f ca="1">'13年1-9支出明细'!CA117/9*12</f>
        <v>0</v>
      </c>
      <c r="EH122" s="43">
        <f t="shared" si="153"/>
        <v>0</v>
      </c>
      <c r="EI122" s="13">
        <f ca="1">'13年1-9支出明细'!CB117/9*12</f>
        <v>0</v>
      </c>
      <c r="EJ122" s="40"/>
      <c r="EK122" s="13">
        <f ca="1">'13年1-9支出明细'!CC117/9*12</f>
        <v>0</v>
      </c>
      <c r="EL122" s="43">
        <f t="shared" si="154"/>
        <v>0</v>
      </c>
      <c r="EM122" s="13">
        <f ca="1">'13年1-9支出明细'!CD117/9*12</f>
        <v>0</v>
      </c>
      <c r="EN122" s="45">
        <f t="shared" si="155"/>
        <v>0</v>
      </c>
    </row>
    <row r="123" spans="1:144">
      <c r="A123" s="18">
        <v>40903</v>
      </c>
      <c r="B123" s="3" t="s">
        <v>596</v>
      </c>
      <c r="C123" s="3" t="s">
        <v>412</v>
      </c>
      <c r="D123" s="12">
        <f t="shared" si="167"/>
        <v>862320.87333333329</v>
      </c>
      <c r="E123" s="12">
        <f t="shared" si="168"/>
        <v>838205</v>
      </c>
      <c r="F123" s="13">
        <v>414660</v>
      </c>
      <c r="G123" s="40">
        <f t="shared" si="156"/>
        <v>6.0711445728307192E-3</v>
      </c>
      <c r="H123" s="13">
        <v>173364</v>
      </c>
      <c r="I123" s="40">
        <f t="shared" si="97"/>
        <v>4.669737625305731E-3</v>
      </c>
      <c r="J123" s="13">
        <v>186597</v>
      </c>
      <c r="K123" s="40">
        <f t="shared" si="98"/>
        <v>6.07114457283072E-3</v>
      </c>
      <c r="L123" s="13">
        <f ca="1">'13年1-9支出明细'!I118/9*12</f>
        <v>58453.333333333336</v>
      </c>
      <c r="M123" s="13">
        <v>0</v>
      </c>
      <c r="N123" s="43">
        <f t="shared" si="99"/>
        <v>8.755768191836006E-3</v>
      </c>
      <c r="O123" s="13">
        <f ca="1">'13年1-9支出明细'!K118/9*12</f>
        <v>0</v>
      </c>
      <c r="P123" s="43">
        <f t="shared" si="100"/>
        <v>1.2949736537350869E-3</v>
      </c>
      <c r="Q123" s="13">
        <f ca="1">'13年1-9支出明细'!L118/9*12</f>
        <v>0</v>
      </c>
      <c r="R123" s="43">
        <f t="shared" si="101"/>
        <v>0</v>
      </c>
      <c r="S123" s="13">
        <f ca="1">'13年1-9支出明细'!M118/9*12</f>
        <v>0</v>
      </c>
      <c r="T123" s="43">
        <f t="shared" si="102"/>
        <v>0</v>
      </c>
      <c r="U123" s="13">
        <f ca="1">'13年1-9支出明细'!N118/9*12</f>
        <v>0</v>
      </c>
      <c r="V123" s="43">
        <f t="shared" si="103"/>
        <v>0</v>
      </c>
      <c r="W123" s="13">
        <f ca="1">'13年1-9支出明细'!O118/9*12</f>
        <v>0</v>
      </c>
      <c r="X123" s="43">
        <f t="shared" si="104"/>
        <v>0</v>
      </c>
      <c r="Y123" s="13">
        <f ca="1">'13年1-9支出明细'!P118/9*12</f>
        <v>0</v>
      </c>
      <c r="Z123" s="43">
        <f t="shared" si="105"/>
        <v>0</v>
      </c>
      <c r="AA123" s="13">
        <f ca="1">'13年1-9支出明细'!Q118/9*12</f>
        <v>0</v>
      </c>
      <c r="AB123" s="43">
        <f t="shared" si="106"/>
        <v>0</v>
      </c>
      <c r="AC123" s="13">
        <f ca="1">'13年1-9支出明细'!R118/9*12</f>
        <v>0</v>
      </c>
      <c r="AD123" s="43">
        <f t="shared" si="107"/>
        <v>0</v>
      </c>
      <c r="AE123" s="13">
        <f ca="1">'13年1-9支出明细'!S118/9*12</f>
        <v>5130.6666666666661</v>
      </c>
      <c r="AF123" s="43">
        <f t="shared" si="108"/>
        <v>1.0336779418956411E-3</v>
      </c>
      <c r="AG123" s="12">
        <f t="shared" si="157"/>
        <v>17044.059999999998</v>
      </c>
      <c r="AH123" s="43">
        <f t="shared" si="109"/>
        <v>1.6326537881352078E-4</v>
      </c>
      <c r="AI123" s="13">
        <f ca="1">'13年1-9支出明细'!U118/9*12</f>
        <v>0</v>
      </c>
      <c r="AJ123" s="43">
        <f t="shared" si="110"/>
        <v>0</v>
      </c>
      <c r="AK123" s="13">
        <f ca="1">'13年1-9支出明细'!V118/9*12</f>
        <v>0</v>
      </c>
      <c r="AL123" s="43">
        <f t="shared" si="111"/>
        <v>0</v>
      </c>
      <c r="AM123" s="13">
        <f ca="1">'13年1-9支出明细'!W118/9*12</f>
        <v>0</v>
      </c>
      <c r="AN123" s="43">
        <f t="shared" si="112"/>
        <v>0</v>
      </c>
      <c r="AO123" s="13">
        <f ca="1">'13年1-9支出明细'!X118/9*12</f>
        <v>140.93333333333334</v>
      </c>
      <c r="AP123" s="43">
        <f t="shared" si="113"/>
        <v>2.0733897994988911E-4</v>
      </c>
      <c r="AQ123" s="13">
        <f ca="1">'13年1-9支出明细'!Y118/9*12</f>
        <v>179.8533333333333</v>
      </c>
      <c r="AR123" s="43">
        <f t="shared" si="114"/>
        <v>8.8969738410039339E-5</v>
      </c>
      <c r="AS123" s="13">
        <f ca="1">'13年1-9支出明细'!Z118/9*12</f>
        <v>30.133333333333333</v>
      </c>
      <c r="AT123" s="13">
        <f ca="1">Sheet2!EP117+Sheet2!V117</f>
        <v>16693.14</v>
      </c>
      <c r="AU123" s="43">
        <f t="shared" si="115"/>
        <v>3.4072271921368091E-7</v>
      </c>
      <c r="AV123" s="13">
        <f ca="1">'13年1-9支出明细'!AB118/9*12</f>
        <v>15460.093333333334</v>
      </c>
      <c r="AW123" s="43">
        <f t="shared" si="116"/>
        <v>3.4107849929425572E-3</v>
      </c>
      <c r="AX123" s="13">
        <f ca="1">'13年1-9支出明细'!AC118/9*12</f>
        <v>6797.4266666666663</v>
      </c>
      <c r="AY123" s="43">
        <f t="shared" si="117"/>
        <v>6.0600889389644383E-3</v>
      </c>
      <c r="AZ123" s="12">
        <f t="shared" si="159"/>
        <v>0</v>
      </c>
      <c r="BA123" s="43">
        <f t="shared" si="118"/>
        <v>0</v>
      </c>
      <c r="BB123" s="13">
        <f ca="1">'13年1-9支出明细'!AE118/9*12</f>
        <v>0</v>
      </c>
      <c r="BC123" s="43">
        <f t="shared" si="119"/>
        <v>0</v>
      </c>
      <c r="BD123" s="13">
        <f ca="1">'13年1-9支出明细'!AF118/9*12</f>
        <v>0</v>
      </c>
      <c r="BE123" s="13">
        <f ca="1">Sheet2!BP117+Sheet2!ET117</f>
        <v>0</v>
      </c>
      <c r="BF123" s="43">
        <f t="shared" si="120"/>
        <v>0</v>
      </c>
      <c r="BG123" s="12">
        <f t="shared" si="158"/>
        <v>279.2</v>
      </c>
      <c r="BH123" s="43">
        <f t="shared" si="121"/>
        <v>2.8769160874754146E-6</v>
      </c>
      <c r="BI123" s="13">
        <f ca="1">'13年1-9支出明细'!AI118/9*12</f>
        <v>0</v>
      </c>
      <c r="BJ123" s="43">
        <f t="shared" si="122"/>
        <v>0</v>
      </c>
      <c r="BK123" s="13">
        <f ca="1">'13年1-9支出明细'!AJ118/9*12</f>
        <v>0</v>
      </c>
      <c r="BL123" s="43">
        <f t="shared" si="123"/>
        <v>0</v>
      </c>
      <c r="BM123" s="13">
        <f ca="1">'13年1-9支出明细'!AK118/9*12</f>
        <v>0</v>
      </c>
      <c r="BN123" s="43">
        <f t="shared" si="124"/>
        <v>0</v>
      </c>
      <c r="BO123" s="13">
        <f ca="1">'13年1-9支出明细'!AL118/9*12</f>
        <v>0</v>
      </c>
      <c r="BP123" s="43">
        <f t="shared" si="125"/>
        <v>0</v>
      </c>
      <c r="BQ123" s="13">
        <f ca="1">'13年1-9支出明细'!AM118/9*12</f>
        <v>0</v>
      </c>
      <c r="BR123" s="43">
        <f t="shared" si="126"/>
        <v>0</v>
      </c>
      <c r="BS123" s="13">
        <f ca="1">'13年1-9支出明细'!AN118/9*12</f>
        <v>0</v>
      </c>
      <c r="BT123" s="14">
        <f t="shared" si="160"/>
        <v>0</v>
      </c>
      <c r="BU123" s="43">
        <f t="shared" si="127"/>
        <v>0</v>
      </c>
      <c r="BV123" s="13">
        <f ca="1">'13年1-9支出明细'!AP118/9*12</f>
        <v>0</v>
      </c>
      <c r="BW123" s="43">
        <f t="shared" si="128"/>
        <v>0</v>
      </c>
      <c r="BX123" s="13">
        <f ca="1">'13年1-9支出明细'!AQ118/9*12</f>
        <v>0</v>
      </c>
      <c r="BY123" s="43">
        <f t="shared" si="129"/>
        <v>0</v>
      </c>
      <c r="BZ123" s="13">
        <f ca="1">'13年1-9支出明细'!AR118/9*12</f>
        <v>0</v>
      </c>
      <c r="CA123" s="13">
        <f ca="1">Sheet2!DK117+Sheet2!AH117</f>
        <v>0</v>
      </c>
      <c r="CB123" s="43">
        <f t="shared" si="130"/>
        <v>0</v>
      </c>
      <c r="CC123" s="13">
        <f ca="1">'13年1-9支出明细'!AT118/9*12</f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43">
        <f t="shared" si="131"/>
        <v>0</v>
      </c>
      <c r="CL123" s="13">
        <f ca="1">'13年1-9支出明细'!BB118/9*12</f>
        <v>0</v>
      </c>
      <c r="CM123" s="43">
        <f t="shared" si="132"/>
        <v>0</v>
      </c>
      <c r="CN123" s="13">
        <f ca="1">'13年1-9支出明细'!BC118/9*12</f>
        <v>0</v>
      </c>
      <c r="CO123" s="43">
        <f t="shared" si="133"/>
        <v>0</v>
      </c>
      <c r="CP123" s="13">
        <f ca="1">'13年1-9支出明细'!BD118/9*12</f>
        <v>0</v>
      </c>
      <c r="CQ123" s="43">
        <f t="shared" si="134"/>
        <v>0</v>
      </c>
      <c r="CR123" s="13">
        <f ca="1">'13年1-9支出明细'!BE118/9*12</f>
        <v>0</v>
      </c>
      <c r="CS123" s="13">
        <f ca="1">Sheet2!DZ117+Sheet2!AV117</f>
        <v>0</v>
      </c>
      <c r="CT123" s="43">
        <f t="shared" si="135"/>
        <v>0</v>
      </c>
      <c r="CU123" s="13">
        <f ca="1">'13年1-9支出明细'!BG118/9*12</f>
        <v>0</v>
      </c>
      <c r="CV123" s="43">
        <f t="shared" si="136"/>
        <v>0</v>
      </c>
      <c r="CW123" s="13">
        <f ca="1">'13年1-9支出明细'!BH118/9*12</f>
        <v>0</v>
      </c>
      <c r="CX123" s="43">
        <f t="shared" si="137"/>
        <v>0</v>
      </c>
      <c r="CY123" s="13">
        <f ca="1">'13年1-9支出明细'!BI118/9*12</f>
        <v>0</v>
      </c>
      <c r="CZ123" s="43">
        <f t="shared" si="138"/>
        <v>0</v>
      </c>
      <c r="DA123" s="13">
        <f ca="1">'13年1-9支出明细'!BJ118/9*12</f>
        <v>0</v>
      </c>
      <c r="DB123" s="43">
        <f t="shared" si="139"/>
        <v>0</v>
      </c>
      <c r="DC123" s="13">
        <f ca="1">'13年1-9支出明细'!BK118/9*12</f>
        <v>0</v>
      </c>
      <c r="DD123" s="43">
        <f t="shared" si="140"/>
        <v>0</v>
      </c>
      <c r="DE123" s="13">
        <f ca="1">'13年1-9支出明细'!BL118/9*12</f>
        <v>0</v>
      </c>
      <c r="DF123" s="43">
        <f t="shared" si="141"/>
        <v>0</v>
      </c>
      <c r="DG123" s="13">
        <f ca="1">'13年1-9支出明细'!BM118/9*12</f>
        <v>0</v>
      </c>
      <c r="DH123" s="43">
        <f t="shared" si="142"/>
        <v>0</v>
      </c>
      <c r="DI123" s="13">
        <f ca="1">'13年1-9支出明细'!BN118/9*12</f>
        <v>279.2</v>
      </c>
      <c r="DJ123" s="13">
        <f ca="1">Sheet2!EX117+Sheet2!BF117</f>
        <v>0</v>
      </c>
      <c r="DK123" s="43">
        <f t="shared" si="143"/>
        <v>2.1358534363908119E-4</v>
      </c>
      <c r="DL123" s="13">
        <f ca="1">'13年1-9支出明细'!BP118/9*12</f>
        <v>0</v>
      </c>
      <c r="DM123" s="43">
        <f t="shared" si="144"/>
        <v>0</v>
      </c>
      <c r="DN123" s="13">
        <f ca="1">'13年1-9支出明细'!BQ118/9*12</f>
        <v>0</v>
      </c>
      <c r="DO123" s="43">
        <f t="shared" si="145"/>
        <v>0</v>
      </c>
      <c r="DP123" s="13">
        <f ca="1">'13年1-9支出明细'!BR118/9*12</f>
        <v>0</v>
      </c>
      <c r="DQ123" s="13">
        <f ca="1">Sheet2!FC33+Sheet2!BJ33</f>
        <v>66551.44</v>
      </c>
      <c r="DR123" s="43"/>
      <c r="DS123" s="13">
        <f ca="1">'13年1-9支出明细'!BT118/9*12</f>
        <v>0</v>
      </c>
      <c r="DT123" s="43">
        <f t="shared" si="146"/>
        <v>0</v>
      </c>
      <c r="DU123" s="12">
        <f ca="1">'13年1-9支出明细'!BU118/9*12</f>
        <v>6792.6133333333337</v>
      </c>
      <c r="DV123" s="43">
        <f t="shared" si="147"/>
        <v>2.3477113702905576E-4</v>
      </c>
      <c r="DW123" s="12">
        <f ca="1">'13年1-9支出明细'!BV118/9*12</f>
        <v>0</v>
      </c>
      <c r="DX123" s="43">
        <f t="shared" si="148"/>
        <v>0</v>
      </c>
      <c r="DY123" s="12">
        <f ca="1">'13年1-9支出明细'!BW118/9*12</f>
        <v>0</v>
      </c>
      <c r="DZ123" s="43">
        <f t="shared" si="149"/>
        <v>0</v>
      </c>
      <c r="EA123" s="12">
        <f ca="1">'13年1-9支出明细'!BX118/9*12</f>
        <v>0</v>
      </c>
      <c r="EB123" s="43">
        <f t="shared" si="150"/>
        <v>0</v>
      </c>
      <c r="EC123" s="27">
        <f t="shared" si="171"/>
        <v>0</v>
      </c>
      <c r="ED123" s="43">
        <f t="shared" si="151"/>
        <v>0</v>
      </c>
      <c r="EE123" s="13">
        <f ca="1">'13年1-9支出明细'!BZ118/9*12</f>
        <v>0</v>
      </c>
      <c r="EF123" s="43">
        <f t="shared" si="152"/>
        <v>0</v>
      </c>
      <c r="EG123" s="13">
        <f ca="1">'13年1-9支出明细'!CA118/9*12</f>
        <v>0</v>
      </c>
      <c r="EH123" s="43">
        <f t="shared" si="153"/>
        <v>0</v>
      </c>
      <c r="EI123" s="13">
        <f ca="1">'13年1-9支出明细'!CB118/9*12</f>
        <v>0</v>
      </c>
      <c r="EJ123" s="40"/>
      <c r="EK123" s="13">
        <f ca="1">'13年1-9支出明细'!CC118/9*12</f>
        <v>0</v>
      </c>
      <c r="EL123" s="43">
        <f t="shared" si="154"/>
        <v>0</v>
      </c>
      <c r="EM123" s="13">
        <f ca="1">'13年1-9支出明细'!CD118/9*12</f>
        <v>0</v>
      </c>
      <c r="EN123" s="45">
        <f t="shared" si="155"/>
        <v>0</v>
      </c>
    </row>
    <row r="124" spans="1:144">
      <c r="A124" s="18">
        <v>40904</v>
      </c>
      <c r="B124" s="3" t="s">
        <v>597</v>
      </c>
      <c r="C124" s="3" t="s">
        <v>413</v>
      </c>
      <c r="D124" s="12">
        <f t="shared" si="167"/>
        <v>44352019.11333333</v>
      </c>
      <c r="E124" s="12">
        <f t="shared" si="168"/>
        <v>1518585.8666666665</v>
      </c>
      <c r="F124" s="13">
        <v>896016</v>
      </c>
      <c r="G124" s="40">
        <f t="shared" si="156"/>
        <v>1.3118802574565883E-2</v>
      </c>
      <c r="H124" s="13">
        <v>209292</v>
      </c>
      <c r="I124" s="40">
        <f t="shared" si="97"/>
        <v>5.6374952531983973E-3</v>
      </c>
      <c r="J124" s="13">
        <v>403207.2</v>
      </c>
      <c r="K124" s="40">
        <f t="shared" si="98"/>
        <v>1.3118802574565887E-2</v>
      </c>
      <c r="L124" s="13">
        <f ca="1">'13年1-9支出明细'!I119/9*12</f>
        <v>8497.3333333333321</v>
      </c>
      <c r="M124" s="13">
        <v>120</v>
      </c>
      <c r="N124" s="43">
        <f t="shared" si="99"/>
        <v>1.2728218678506125E-3</v>
      </c>
      <c r="O124" s="13">
        <f ca="1">'13年1-9支出明细'!K119/9*12</f>
        <v>0</v>
      </c>
      <c r="P124" s="43">
        <f t="shared" si="100"/>
        <v>6.6604784851960877E-2</v>
      </c>
      <c r="Q124" s="13">
        <f ca="1">'13年1-9支出明细'!L119/9*12</f>
        <v>0</v>
      </c>
      <c r="R124" s="43">
        <f t="shared" si="101"/>
        <v>0</v>
      </c>
      <c r="S124" s="13">
        <f ca="1">'13年1-9支出明细'!M119/9*12</f>
        <v>0</v>
      </c>
      <c r="T124" s="43">
        <f t="shared" si="102"/>
        <v>0</v>
      </c>
      <c r="U124" s="13">
        <f ca="1">'13年1-9支出明细'!N119/9*12</f>
        <v>0</v>
      </c>
      <c r="V124" s="43">
        <f t="shared" si="103"/>
        <v>0</v>
      </c>
      <c r="W124" s="13">
        <f ca="1">'13年1-9支出明细'!O119/9*12</f>
        <v>0</v>
      </c>
      <c r="X124" s="43">
        <f t="shared" si="104"/>
        <v>0</v>
      </c>
      <c r="Y124" s="13">
        <f ca="1">'13年1-9支出明细'!P119/9*12</f>
        <v>0</v>
      </c>
      <c r="Z124" s="43">
        <f t="shared" si="105"/>
        <v>0</v>
      </c>
      <c r="AA124" s="13">
        <f ca="1">'13年1-9支出明细'!Q119/9*12</f>
        <v>0</v>
      </c>
      <c r="AB124" s="43">
        <f t="shared" si="106"/>
        <v>0</v>
      </c>
      <c r="AC124" s="13">
        <f ca="1">'13年1-9支出明细'!R119/9*12</f>
        <v>0</v>
      </c>
      <c r="AD124" s="43">
        <f t="shared" si="107"/>
        <v>0</v>
      </c>
      <c r="AE124" s="13">
        <f ca="1">'13年1-9支出明细'!S119/9*12</f>
        <v>1573.3333333333335</v>
      </c>
      <c r="AF124" s="43">
        <f t="shared" si="108"/>
        <v>3.169802420573952E-4</v>
      </c>
      <c r="AG124" s="12">
        <f t="shared" si="157"/>
        <v>167571.1</v>
      </c>
      <c r="AH124" s="43">
        <f t="shared" si="109"/>
        <v>1.6051667924014803E-3</v>
      </c>
      <c r="AI124" s="13">
        <f ca="1">'13年1-9支出明细'!U119/9*12</f>
        <v>0</v>
      </c>
      <c r="AJ124" s="43">
        <f t="shared" si="110"/>
        <v>0</v>
      </c>
      <c r="AK124" s="13">
        <f ca="1">'13年1-9支出明细'!V119/9*12</f>
        <v>0</v>
      </c>
      <c r="AL124" s="43">
        <f t="shared" si="111"/>
        <v>0</v>
      </c>
      <c r="AM124" s="13">
        <f ca="1">'13年1-9支出明细'!W119/9*12</f>
        <v>0</v>
      </c>
      <c r="AN124" s="43">
        <f t="shared" si="112"/>
        <v>0</v>
      </c>
      <c r="AO124" s="13">
        <f ca="1">'13年1-9支出明细'!X119/9*12</f>
        <v>730.5333333333333</v>
      </c>
      <c r="AP124" s="43">
        <f t="shared" si="113"/>
        <v>1.074749546968252E-3</v>
      </c>
      <c r="AQ124" s="13">
        <f ca="1">'13年1-9支出明细'!Y119/9*12</f>
        <v>1720.2000000000003</v>
      </c>
      <c r="AR124" s="43">
        <f t="shared" si="114"/>
        <v>8.5094749803330341E-4</v>
      </c>
      <c r="AS124" s="13">
        <f ca="1">'13年1-9支出明细'!Z119/9*12</f>
        <v>904.18666666666672</v>
      </c>
      <c r="AT124" s="13">
        <f ca="1">Sheet2!EP118+Sheet2!V118</f>
        <v>164216.18</v>
      </c>
      <c r="AU124" s="43">
        <f t="shared" si="115"/>
        <v>1.0223792248122371E-5</v>
      </c>
      <c r="AV124" s="13">
        <f ca="1">'13年1-9支出明细'!AB119/9*12</f>
        <v>180700.17333333334</v>
      </c>
      <c r="AW124" s="43">
        <f t="shared" si="116"/>
        <v>3.9865829147265962E-2</v>
      </c>
      <c r="AX124" s="13">
        <f ca="1">'13年1-9支出明细'!AC119/9*12</f>
        <v>12000</v>
      </c>
      <c r="AY124" s="43">
        <f t="shared" si="117"/>
        <v>1.0698323179297253E-2</v>
      </c>
      <c r="AZ124" s="12">
        <f t="shared" si="159"/>
        <v>2314.6933333333336</v>
      </c>
      <c r="BA124" s="43">
        <f t="shared" si="118"/>
        <v>8.6549466508745958E-6</v>
      </c>
      <c r="BB124" s="13">
        <f ca="1">'13年1-9支出明细'!AE119/9*12</f>
        <v>2314.6933333333336</v>
      </c>
      <c r="BC124" s="43">
        <f t="shared" si="119"/>
        <v>1.0019005323381615E-5</v>
      </c>
      <c r="BD124" s="13">
        <f ca="1">'13年1-9支出明细'!AF119/9*12</f>
        <v>0</v>
      </c>
      <c r="BE124" s="13">
        <f ca="1">Sheet2!BP118+Sheet2!ET118</f>
        <v>0</v>
      </c>
      <c r="BF124" s="43">
        <f t="shared" si="120"/>
        <v>0</v>
      </c>
      <c r="BG124" s="12">
        <f t="shared" si="158"/>
        <v>35039574.706666663</v>
      </c>
      <c r="BH124" s="43">
        <f t="shared" si="121"/>
        <v>0.36105270835209868</v>
      </c>
      <c r="BI124" s="13">
        <f ca="1">'13年1-9支出明细'!AI119/9*12</f>
        <v>0</v>
      </c>
      <c r="BJ124" s="43">
        <f t="shared" si="122"/>
        <v>0</v>
      </c>
      <c r="BK124" s="13">
        <f ca="1">'13年1-9支出明细'!AJ119/9*12</f>
        <v>179041.33333333334</v>
      </c>
      <c r="BL124" s="43">
        <f t="shared" si="123"/>
        <v>0.99984363598457204</v>
      </c>
      <c r="BM124" s="13">
        <f ca="1">'13年1-9支出明细'!AK119/9*12</f>
        <v>0</v>
      </c>
      <c r="BN124" s="43">
        <f t="shared" si="124"/>
        <v>0</v>
      </c>
      <c r="BO124" s="13">
        <f ca="1">'13年1-9支出明细'!AL119/9*12</f>
        <v>0</v>
      </c>
      <c r="BP124" s="43">
        <f t="shared" si="125"/>
        <v>0</v>
      </c>
      <c r="BQ124" s="13">
        <f ca="1">'13年1-9支出明细'!AM119/9*12</f>
        <v>2649.333333333333</v>
      </c>
      <c r="BR124" s="43">
        <f t="shared" si="126"/>
        <v>5.4427411035698559E-3</v>
      </c>
      <c r="BS124" s="13">
        <f ca="1">'13年1-9支出明细'!AN119/9*12</f>
        <v>0</v>
      </c>
      <c r="BT124" s="14">
        <f t="shared" si="160"/>
        <v>0</v>
      </c>
      <c r="BU124" s="43">
        <f t="shared" si="127"/>
        <v>0</v>
      </c>
      <c r="BV124" s="13">
        <f ca="1">'13年1-9支出明细'!AP119/9*12</f>
        <v>0</v>
      </c>
      <c r="BW124" s="43">
        <f t="shared" si="128"/>
        <v>0</v>
      </c>
      <c r="BX124" s="13">
        <f ca="1">'13年1-9支出明细'!AQ119/9*12</f>
        <v>0</v>
      </c>
      <c r="BY124" s="43">
        <f t="shared" si="129"/>
        <v>0</v>
      </c>
      <c r="BZ124" s="13">
        <f ca="1">'13年1-9支出明细'!AR119/9*12</f>
        <v>0</v>
      </c>
      <c r="CA124" s="13">
        <f ca="1">Sheet2!DK118+Sheet2!AH118</f>
        <v>0</v>
      </c>
      <c r="CB124" s="43">
        <f t="shared" si="130"/>
        <v>0</v>
      </c>
      <c r="CC124" s="13">
        <f ca="1">'13年1-9支出明细'!AT119/9*12</f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43">
        <f t="shared" si="131"/>
        <v>0</v>
      </c>
      <c r="CL124" s="13">
        <f ca="1">'13年1-9支出明细'!BB119/9*12</f>
        <v>53745.333333333328</v>
      </c>
      <c r="CM124" s="43">
        <f t="shared" si="132"/>
        <v>2.3758441794204707E-2</v>
      </c>
      <c r="CN124" s="13">
        <f ca="1">'13年1-9支出明细'!BC119/9*12</f>
        <v>0</v>
      </c>
      <c r="CO124" s="43">
        <f t="shared" si="133"/>
        <v>0</v>
      </c>
      <c r="CP124" s="13">
        <f ca="1">'13年1-9支出明细'!BD119/9*12</f>
        <v>0</v>
      </c>
      <c r="CQ124" s="43">
        <f t="shared" si="134"/>
        <v>0</v>
      </c>
      <c r="CR124" s="13">
        <f ca="1">'13年1-9支出明细'!BE119/9*12</f>
        <v>0</v>
      </c>
      <c r="CS124" s="13">
        <v>0</v>
      </c>
      <c r="CT124" s="43">
        <f t="shared" si="135"/>
        <v>0</v>
      </c>
      <c r="CU124" s="13">
        <f ca="1">'13年1-9支出明细'!BG119/9*12</f>
        <v>0</v>
      </c>
      <c r="CV124" s="43">
        <f t="shared" si="136"/>
        <v>0</v>
      </c>
      <c r="CW124" s="13">
        <f ca="1">'13年1-9支出明细'!BH119/9*12</f>
        <v>0</v>
      </c>
      <c r="CX124" s="43">
        <f t="shared" si="137"/>
        <v>0</v>
      </c>
      <c r="CY124" s="13">
        <f ca="1">'13年1-9支出明细'!BI119/9*12</f>
        <v>0</v>
      </c>
      <c r="CZ124" s="43">
        <f t="shared" si="138"/>
        <v>0</v>
      </c>
      <c r="DA124" s="13">
        <f ca="1">'13年1-9支出明细'!BJ119/9*12</f>
        <v>53921.46666666666</v>
      </c>
      <c r="DB124" s="43">
        <f t="shared" si="139"/>
        <v>2.8142126678295732E-2</v>
      </c>
      <c r="DC124" s="13">
        <f ca="1">'13年1-9支出明细'!BK119/9*12</f>
        <v>56133.333333333328</v>
      </c>
      <c r="DD124" s="43">
        <f t="shared" si="140"/>
        <v>3.0588267604764997E-2</v>
      </c>
      <c r="DE124" s="13">
        <f ca="1">'13年1-9支出明细'!BL119/9*12</f>
        <v>0</v>
      </c>
      <c r="DF124" s="43">
        <f t="shared" si="141"/>
        <v>0</v>
      </c>
      <c r="DG124" s="13">
        <f ca="1">'13年1-9支出明细'!BM119/9*12</f>
        <v>0</v>
      </c>
      <c r="DH124" s="43">
        <f t="shared" si="142"/>
        <v>0</v>
      </c>
      <c r="DI124" s="13">
        <f ca="1">'13年1-9支出明细'!BN119/9*12</f>
        <v>73.333333333333329</v>
      </c>
      <c r="DJ124" s="13">
        <f ca="1">Sheet2!EX118+Sheet2!BF118</f>
        <v>0</v>
      </c>
      <c r="DK124" s="43">
        <f t="shared" si="143"/>
        <v>5.6099302292977386E-5</v>
      </c>
      <c r="DL124" s="13">
        <f ca="1">'13年1-9支出明细'!BP119/9*12</f>
        <v>0</v>
      </c>
      <c r="DM124" s="43">
        <f t="shared" si="144"/>
        <v>0</v>
      </c>
      <c r="DN124" s="13">
        <f ca="1">'13年1-9支出明细'!BQ119/9*12</f>
        <v>0</v>
      </c>
      <c r="DO124" s="43">
        <f t="shared" si="145"/>
        <v>0</v>
      </c>
      <c r="DP124" s="13">
        <f ca="1">'13年1-9支出明细'!BR119/9*12</f>
        <v>0</v>
      </c>
      <c r="DQ124" s="13">
        <f ca="1">Sheet2!FC34+Sheet2!BJ34</f>
        <v>0</v>
      </c>
      <c r="DR124" s="43"/>
      <c r="DS124" s="13">
        <f ca="1">'13年1-9支出明细'!BT119/9*12</f>
        <v>34694010.57333333</v>
      </c>
      <c r="DT124" s="43">
        <f t="shared" si="146"/>
        <v>1</v>
      </c>
      <c r="DU124" s="12">
        <f ca="1">'13年1-9支出明细'!BU119/9*12</f>
        <v>25184.879999999997</v>
      </c>
      <c r="DV124" s="43">
        <f t="shared" si="147"/>
        <v>8.7045774923254747E-4</v>
      </c>
      <c r="DW124" s="12">
        <f ca="1">'13年1-9支出明细'!BV119/9*12</f>
        <v>1887417.3333333335</v>
      </c>
      <c r="DX124" s="43">
        <f t="shared" si="148"/>
        <v>1.0730889560780548</v>
      </c>
      <c r="DY124" s="12">
        <f ca="1">'13年1-9支出明细'!BW119/9*12</f>
        <v>0</v>
      </c>
      <c r="DZ124" s="43">
        <f t="shared" si="149"/>
        <v>0</v>
      </c>
      <c r="EA124" s="12">
        <f ca="1">'13年1-9支出明细'!BX119/9*12</f>
        <v>5711370.5333333332</v>
      </c>
      <c r="EB124" s="43">
        <f t="shared" si="150"/>
        <v>0.57312520326679151</v>
      </c>
      <c r="EC124" s="27">
        <f t="shared" si="171"/>
        <v>0</v>
      </c>
      <c r="ED124" s="43">
        <f t="shared" si="151"/>
        <v>0</v>
      </c>
      <c r="EE124" s="13">
        <f ca="1">'13年1-9支出明细'!BZ119/9*12</f>
        <v>0</v>
      </c>
      <c r="EF124" s="43">
        <f t="shared" si="152"/>
        <v>0</v>
      </c>
      <c r="EG124" s="13">
        <f ca="1">'13年1-9支出明细'!CA119/9*12</f>
        <v>0</v>
      </c>
      <c r="EH124" s="43">
        <f t="shared" si="153"/>
        <v>0</v>
      </c>
      <c r="EI124" s="13">
        <f ca="1">'13年1-9支出明细'!CB119/9*12</f>
        <v>0</v>
      </c>
      <c r="EJ124" s="40"/>
      <c r="EK124" s="13">
        <f ca="1">'13年1-9支出明细'!CC119/9*12</f>
        <v>0</v>
      </c>
      <c r="EL124" s="43">
        <f t="shared" si="154"/>
        <v>0</v>
      </c>
      <c r="EM124" s="13">
        <f ca="1">'13年1-9支出明细'!CD119/9*12</f>
        <v>0</v>
      </c>
      <c r="EN124" s="45">
        <f t="shared" si="155"/>
        <v>0</v>
      </c>
    </row>
    <row r="125" spans="1:144" hidden="1">
      <c r="A125" s="18">
        <v>40905</v>
      </c>
      <c r="B125" s="3">
        <v>222</v>
      </c>
      <c r="C125" s="3" t="s">
        <v>414</v>
      </c>
      <c r="D125" s="12">
        <f t="shared" si="167"/>
        <v>0</v>
      </c>
      <c r="E125" s="12">
        <f t="shared" si="168"/>
        <v>0</v>
      </c>
      <c r="F125" s="13">
        <v>0</v>
      </c>
      <c r="G125" s="40">
        <f t="shared" si="156"/>
        <v>0</v>
      </c>
      <c r="H125" s="13">
        <v>0</v>
      </c>
      <c r="I125" s="40">
        <f t="shared" si="97"/>
        <v>0</v>
      </c>
      <c r="J125" s="13">
        <v>0</v>
      </c>
      <c r="K125" s="40">
        <f t="shared" si="98"/>
        <v>0</v>
      </c>
      <c r="L125" s="13">
        <f ca="1">'13年1-9支出明细'!I120/9*12</f>
        <v>0</v>
      </c>
      <c r="M125" s="13">
        <v>0</v>
      </c>
      <c r="N125" s="43">
        <f t="shared" si="99"/>
        <v>0</v>
      </c>
      <c r="O125" s="13">
        <f ca="1">'13年1-9支出明细'!K120/9*12</f>
        <v>0</v>
      </c>
      <c r="P125" s="43">
        <f t="shared" si="100"/>
        <v>0</v>
      </c>
      <c r="Q125" s="13">
        <f ca="1">'13年1-9支出明细'!L120/9*12</f>
        <v>0</v>
      </c>
      <c r="R125" s="43">
        <f t="shared" si="101"/>
        <v>0</v>
      </c>
      <c r="S125" s="13">
        <f ca="1">'13年1-9支出明细'!M120/9*12</f>
        <v>0</v>
      </c>
      <c r="T125" s="43">
        <f t="shared" si="102"/>
        <v>0</v>
      </c>
      <c r="U125" s="13">
        <f ca="1">'13年1-9支出明细'!N120/9*12</f>
        <v>0</v>
      </c>
      <c r="V125" s="43">
        <f t="shared" si="103"/>
        <v>0</v>
      </c>
      <c r="W125" s="13">
        <f ca="1">'13年1-9支出明细'!O120/9*12</f>
        <v>0</v>
      </c>
      <c r="X125" s="43">
        <f t="shared" si="104"/>
        <v>0</v>
      </c>
      <c r="Y125" s="13">
        <f ca="1">'13年1-9支出明细'!P120/9*12</f>
        <v>0</v>
      </c>
      <c r="Z125" s="43">
        <f t="shared" si="105"/>
        <v>0</v>
      </c>
      <c r="AA125" s="13">
        <f ca="1">'13年1-9支出明细'!Q120/9*12</f>
        <v>0</v>
      </c>
      <c r="AB125" s="43">
        <f t="shared" si="106"/>
        <v>0</v>
      </c>
      <c r="AC125" s="13">
        <f ca="1">'13年1-9支出明细'!R120/9*12</f>
        <v>0</v>
      </c>
      <c r="AD125" s="43">
        <f t="shared" si="107"/>
        <v>0</v>
      </c>
      <c r="AE125" s="13">
        <f ca="1">'13年1-9支出明细'!S120/9*12</f>
        <v>0</v>
      </c>
      <c r="AF125" s="43">
        <f t="shared" si="108"/>
        <v>0</v>
      </c>
      <c r="AG125" s="12">
        <f t="shared" si="157"/>
        <v>0</v>
      </c>
      <c r="AH125" s="43">
        <f t="shared" si="109"/>
        <v>0</v>
      </c>
      <c r="AI125" s="13">
        <f ca="1">'13年1-9支出明细'!U120/9*12</f>
        <v>0</v>
      </c>
      <c r="AJ125" s="43">
        <f t="shared" si="110"/>
        <v>0</v>
      </c>
      <c r="AK125" s="13">
        <f ca="1">'13年1-9支出明细'!V120/9*12</f>
        <v>0</v>
      </c>
      <c r="AL125" s="43">
        <f t="shared" si="111"/>
        <v>0</v>
      </c>
      <c r="AM125" s="13">
        <f ca="1">'13年1-9支出明细'!W120/9*12</f>
        <v>0</v>
      </c>
      <c r="AN125" s="43">
        <f t="shared" si="112"/>
        <v>0</v>
      </c>
      <c r="AO125" s="13">
        <f ca="1">'13年1-9支出明细'!X120/9*12</f>
        <v>0</v>
      </c>
      <c r="AP125" s="43">
        <f t="shared" si="113"/>
        <v>0</v>
      </c>
      <c r="AQ125" s="13">
        <f ca="1">'13年1-9支出明细'!Y120/9*12</f>
        <v>0</v>
      </c>
      <c r="AR125" s="43">
        <f t="shared" si="114"/>
        <v>0</v>
      </c>
      <c r="AS125" s="13">
        <f ca="1">'13年1-9支出明细'!Z120/9*12</f>
        <v>0</v>
      </c>
      <c r="AT125" s="13">
        <f ca="1">Sheet2!EP119+Sheet2!V119</f>
        <v>0</v>
      </c>
      <c r="AU125" s="43">
        <f t="shared" si="115"/>
        <v>0</v>
      </c>
      <c r="AV125" s="13">
        <f ca="1">'13年1-9支出明细'!AB120/9*12</f>
        <v>0</v>
      </c>
      <c r="AW125" s="43">
        <f t="shared" si="116"/>
        <v>0</v>
      </c>
      <c r="AX125" s="13">
        <f ca="1">'13年1-9支出明细'!AC120/9*12</f>
        <v>0</v>
      </c>
      <c r="AY125" s="43">
        <f t="shared" si="117"/>
        <v>0</v>
      </c>
      <c r="AZ125" s="12">
        <f t="shared" si="159"/>
        <v>0</v>
      </c>
      <c r="BA125" s="43">
        <f t="shared" si="118"/>
        <v>0</v>
      </c>
      <c r="BB125" s="13">
        <f ca="1">'13年1-9支出明细'!AE120/9*12</f>
        <v>0</v>
      </c>
      <c r="BC125" s="43">
        <f t="shared" si="119"/>
        <v>0</v>
      </c>
      <c r="BD125" s="13">
        <f ca="1">'13年1-9支出明细'!AF120/9*12</f>
        <v>0</v>
      </c>
      <c r="BE125" s="13">
        <f ca="1">Sheet2!BP119+Sheet2!ET119</f>
        <v>0</v>
      </c>
      <c r="BF125" s="43">
        <f t="shared" si="120"/>
        <v>0</v>
      </c>
      <c r="BG125" s="12">
        <f t="shared" si="158"/>
        <v>0</v>
      </c>
      <c r="BH125" s="43">
        <f t="shared" si="121"/>
        <v>0</v>
      </c>
      <c r="BI125" s="13">
        <f ca="1">'13年1-9支出明细'!AI120/9*12</f>
        <v>0</v>
      </c>
      <c r="BJ125" s="43">
        <f t="shared" si="122"/>
        <v>0</v>
      </c>
      <c r="BK125" s="13">
        <f ca="1">'13年1-9支出明细'!AJ120/9*12</f>
        <v>0</v>
      </c>
      <c r="BL125" s="43">
        <f t="shared" si="123"/>
        <v>0</v>
      </c>
      <c r="BM125" s="13">
        <f ca="1">'13年1-9支出明细'!AK120/9*12</f>
        <v>0</v>
      </c>
      <c r="BN125" s="43">
        <f t="shared" si="124"/>
        <v>0</v>
      </c>
      <c r="BO125" s="13">
        <f ca="1">'13年1-9支出明细'!AL120/9*12</f>
        <v>0</v>
      </c>
      <c r="BP125" s="43">
        <f t="shared" si="125"/>
        <v>0</v>
      </c>
      <c r="BQ125" s="13">
        <f ca="1">'13年1-9支出明细'!AM120/9*12</f>
        <v>0</v>
      </c>
      <c r="BR125" s="43">
        <f t="shared" si="126"/>
        <v>0</v>
      </c>
      <c r="BS125" s="13">
        <f ca="1">'13年1-9支出明细'!AN120/9*12</f>
        <v>0</v>
      </c>
      <c r="BT125" s="14">
        <f t="shared" si="160"/>
        <v>0</v>
      </c>
      <c r="BU125" s="43">
        <f t="shared" si="127"/>
        <v>0</v>
      </c>
      <c r="BV125" s="13">
        <f ca="1">'13年1-9支出明细'!AP120/9*12</f>
        <v>0</v>
      </c>
      <c r="BW125" s="43">
        <f t="shared" si="128"/>
        <v>0</v>
      </c>
      <c r="BX125" s="13">
        <f ca="1">'13年1-9支出明细'!AQ120/9*12</f>
        <v>0</v>
      </c>
      <c r="BY125" s="43">
        <f t="shared" si="129"/>
        <v>0</v>
      </c>
      <c r="BZ125" s="13">
        <f ca="1">'13年1-9支出明细'!AR120/9*12</f>
        <v>0</v>
      </c>
      <c r="CA125" s="13">
        <f ca="1">Sheet2!DK119+Sheet2!AH119</f>
        <v>0</v>
      </c>
      <c r="CB125" s="43">
        <f t="shared" si="130"/>
        <v>0</v>
      </c>
      <c r="CC125" s="13">
        <f ca="1">'13年1-9支出明细'!AT120/9*12</f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43">
        <f t="shared" si="131"/>
        <v>0</v>
      </c>
      <c r="CL125" s="13">
        <f ca="1">'13年1-9支出明细'!BB120/9*12</f>
        <v>0</v>
      </c>
      <c r="CM125" s="43">
        <f t="shared" si="132"/>
        <v>0</v>
      </c>
      <c r="CN125" s="13">
        <f ca="1">'13年1-9支出明细'!BC120/9*12</f>
        <v>0</v>
      </c>
      <c r="CO125" s="43">
        <f t="shared" si="133"/>
        <v>0</v>
      </c>
      <c r="CP125" s="13">
        <f ca="1">'13年1-9支出明细'!BD120/9*12</f>
        <v>0</v>
      </c>
      <c r="CQ125" s="43">
        <f t="shared" si="134"/>
        <v>0</v>
      </c>
      <c r="CR125" s="13">
        <f ca="1">'13年1-9支出明细'!BE120/9*12</f>
        <v>0</v>
      </c>
      <c r="CS125" s="13">
        <f ca="1">Sheet2!DZ119+Sheet2!AV119</f>
        <v>0</v>
      </c>
      <c r="CT125" s="43">
        <f t="shared" si="135"/>
        <v>0</v>
      </c>
      <c r="CU125" s="13">
        <f ca="1">'13年1-9支出明细'!BG120/9*12</f>
        <v>0</v>
      </c>
      <c r="CV125" s="43">
        <f t="shared" si="136"/>
        <v>0</v>
      </c>
      <c r="CW125" s="13">
        <f ca="1">'13年1-9支出明细'!BH120/9*12</f>
        <v>0</v>
      </c>
      <c r="CX125" s="43">
        <f t="shared" si="137"/>
        <v>0</v>
      </c>
      <c r="CY125" s="13">
        <f ca="1">'13年1-9支出明细'!BI120/9*12</f>
        <v>0</v>
      </c>
      <c r="CZ125" s="43">
        <f t="shared" si="138"/>
        <v>0</v>
      </c>
      <c r="DA125" s="13">
        <f ca="1">'13年1-9支出明细'!BJ120/9*12</f>
        <v>0</v>
      </c>
      <c r="DB125" s="43">
        <f t="shared" si="139"/>
        <v>0</v>
      </c>
      <c r="DC125" s="13">
        <f ca="1">'13年1-9支出明细'!BK120/9*12</f>
        <v>0</v>
      </c>
      <c r="DD125" s="43">
        <f t="shared" si="140"/>
        <v>0</v>
      </c>
      <c r="DE125" s="13">
        <f ca="1">'13年1-9支出明细'!BL120/9*12</f>
        <v>0</v>
      </c>
      <c r="DF125" s="43">
        <f t="shared" si="141"/>
        <v>0</v>
      </c>
      <c r="DG125" s="13">
        <f ca="1">'13年1-9支出明细'!BM120/9*12</f>
        <v>0</v>
      </c>
      <c r="DH125" s="43">
        <f t="shared" si="142"/>
        <v>0</v>
      </c>
      <c r="DI125" s="13">
        <f ca="1">'13年1-9支出明细'!BN120/9*12</f>
        <v>0</v>
      </c>
      <c r="DJ125" s="13">
        <f ca="1">Sheet2!EX119+Sheet2!BF119</f>
        <v>0</v>
      </c>
      <c r="DK125" s="43">
        <f t="shared" si="143"/>
        <v>0</v>
      </c>
      <c r="DL125" s="13">
        <f ca="1">'13年1-9支出明细'!BP120/9*12</f>
        <v>0</v>
      </c>
      <c r="DM125" s="43">
        <f t="shared" si="144"/>
        <v>0</v>
      </c>
      <c r="DN125" s="13">
        <f ca="1">'13年1-9支出明细'!BQ120/9*12</f>
        <v>0</v>
      </c>
      <c r="DO125" s="43">
        <f t="shared" si="145"/>
        <v>0</v>
      </c>
      <c r="DP125" s="13">
        <f ca="1">'13年1-9支出明细'!BR120/9*12</f>
        <v>0</v>
      </c>
      <c r="DQ125" s="13">
        <f ca="1">Sheet2!FC35+Sheet2!BJ35</f>
        <v>0</v>
      </c>
      <c r="DR125" s="43"/>
      <c r="DS125" s="13">
        <f ca="1">'13年1-9支出明细'!BT120/9*12</f>
        <v>0</v>
      </c>
      <c r="DT125" s="43">
        <f t="shared" si="146"/>
        <v>0</v>
      </c>
      <c r="DU125" s="12">
        <f ca="1">'13年1-9支出明细'!BU120/9*12</f>
        <v>0</v>
      </c>
      <c r="DV125" s="43">
        <f t="shared" si="147"/>
        <v>0</v>
      </c>
      <c r="DW125" s="12">
        <f ca="1">'13年1-9支出明细'!BV120/9*12</f>
        <v>0</v>
      </c>
      <c r="DX125" s="43">
        <f t="shared" si="148"/>
        <v>0</v>
      </c>
      <c r="DY125" s="12">
        <f ca="1">'13年1-9支出明细'!BW120/9*12</f>
        <v>0</v>
      </c>
      <c r="DZ125" s="43">
        <f t="shared" si="149"/>
        <v>0</v>
      </c>
      <c r="EA125" s="12">
        <f ca="1">'13年1-9支出明细'!BX120/9*12</f>
        <v>0</v>
      </c>
      <c r="EB125" s="43">
        <f t="shared" si="150"/>
        <v>0</v>
      </c>
      <c r="EC125" s="27">
        <f t="shared" si="171"/>
        <v>0</v>
      </c>
      <c r="ED125" s="43">
        <f t="shared" si="151"/>
        <v>0</v>
      </c>
      <c r="EE125" s="13">
        <f ca="1">'13年1-9支出明细'!BZ120/9*12</f>
        <v>0</v>
      </c>
      <c r="EF125" s="43">
        <f t="shared" si="152"/>
        <v>0</v>
      </c>
      <c r="EG125" s="13">
        <f ca="1">'13年1-9支出明细'!CA120/9*12</f>
        <v>0</v>
      </c>
      <c r="EH125" s="43">
        <f t="shared" si="153"/>
        <v>0</v>
      </c>
      <c r="EI125" s="13">
        <f ca="1">'13年1-9支出明细'!CB120/9*12</f>
        <v>0</v>
      </c>
      <c r="EJ125" s="40"/>
      <c r="EK125" s="13">
        <f ca="1">'13年1-9支出明细'!CC120/9*12</f>
        <v>0</v>
      </c>
      <c r="EL125" s="43">
        <f t="shared" si="154"/>
        <v>0</v>
      </c>
      <c r="EM125" s="13">
        <f ca="1">'13年1-9支出明细'!CD120/9*12</f>
        <v>0</v>
      </c>
      <c r="EN125" s="45">
        <f t="shared" si="155"/>
        <v>0</v>
      </c>
    </row>
    <row r="126" spans="1:144">
      <c r="A126" s="18">
        <v>40906</v>
      </c>
      <c r="B126" s="3" t="s">
        <v>598</v>
      </c>
      <c r="C126" s="3" t="s">
        <v>415</v>
      </c>
      <c r="D126" s="12">
        <f t="shared" si="167"/>
        <v>25618.863333333335</v>
      </c>
      <c r="E126" s="12">
        <f t="shared" si="168"/>
        <v>21920</v>
      </c>
      <c r="F126" s="13">
        <v>0</v>
      </c>
      <c r="G126" s="40">
        <f t="shared" si="156"/>
        <v>0</v>
      </c>
      <c r="H126" s="13">
        <v>0</v>
      </c>
      <c r="I126" s="40">
        <f t="shared" si="97"/>
        <v>0</v>
      </c>
      <c r="J126" s="13">
        <v>0</v>
      </c>
      <c r="K126" s="40">
        <f t="shared" si="98"/>
        <v>0</v>
      </c>
      <c r="L126" s="13">
        <f ca="1">'13年1-9支出明细'!I121/9*12</f>
        <v>21920</v>
      </c>
      <c r="M126" s="13">
        <v>0</v>
      </c>
      <c r="N126" s="43">
        <f t="shared" si="99"/>
        <v>3.2834130719385018E-3</v>
      </c>
      <c r="O126" s="13">
        <f ca="1">'13年1-9支出明细'!K121/9*12</f>
        <v>0</v>
      </c>
      <c r="P126" s="43">
        <f t="shared" si="100"/>
        <v>3.8472631338569382E-5</v>
      </c>
      <c r="Q126" s="13">
        <f ca="1">'13年1-9支出明细'!L121/9*12</f>
        <v>0</v>
      </c>
      <c r="R126" s="43">
        <f t="shared" si="101"/>
        <v>0</v>
      </c>
      <c r="S126" s="13">
        <f ca="1">'13年1-9支出明细'!M121/9*12</f>
        <v>0</v>
      </c>
      <c r="T126" s="43">
        <f t="shared" si="102"/>
        <v>0</v>
      </c>
      <c r="U126" s="13">
        <f ca="1">'13年1-9支出明细'!N121/9*12</f>
        <v>0</v>
      </c>
      <c r="V126" s="43">
        <f t="shared" si="103"/>
        <v>0</v>
      </c>
      <c r="W126" s="13">
        <f ca="1">'13年1-9支出明细'!O121/9*12</f>
        <v>0</v>
      </c>
      <c r="X126" s="43">
        <f t="shared" si="104"/>
        <v>0</v>
      </c>
      <c r="Y126" s="13">
        <f ca="1">'13年1-9支出明细'!P121/9*12</f>
        <v>0</v>
      </c>
      <c r="Z126" s="43">
        <f t="shared" si="105"/>
        <v>0</v>
      </c>
      <c r="AA126" s="13">
        <f ca="1">'13年1-9支出明细'!Q121/9*12</f>
        <v>0</v>
      </c>
      <c r="AB126" s="43">
        <f t="shared" si="106"/>
        <v>0</v>
      </c>
      <c r="AC126" s="13">
        <f ca="1">'13年1-9支出明细'!R121/9*12</f>
        <v>0</v>
      </c>
      <c r="AD126" s="43">
        <f t="shared" si="107"/>
        <v>0</v>
      </c>
      <c r="AE126" s="13">
        <f ca="1">'13年1-9支出明细'!S121/9*12</f>
        <v>0</v>
      </c>
      <c r="AF126" s="43">
        <f t="shared" si="108"/>
        <v>0</v>
      </c>
      <c r="AG126" s="12">
        <f t="shared" si="157"/>
        <v>1512.93</v>
      </c>
      <c r="AH126" s="43">
        <f t="shared" si="109"/>
        <v>1.4492385591715825E-5</v>
      </c>
      <c r="AI126" s="13">
        <f ca="1">'13年1-9支出明细'!U121/9*12</f>
        <v>0</v>
      </c>
      <c r="AJ126" s="43">
        <f t="shared" si="110"/>
        <v>0</v>
      </c>
      <c r="AK126" s="13">
        <f ca="1">'13年1-9支出明细'!V121/9*12</f>
        <v>0</v>
      </c>
      <c r="AL126" s="43">
        <f t="shared" si="111"/>
        <v>0</v>
      </c>
      <c r="AM126" s="13">
        <f ca="1">'13年1-9支出明细'!W121/9*12</f>
        <v>0</v>
      </c>
      <c r="AN126" s="43">
        <f t="shared" si="112"/>
        <v>0</v>
      </c>
      <c r="AO126" s="13">
        <f ca="1">'13年1-9支出明细'!X121/9*12</f>
        <v>91.066666666666663</v>
      </c>
      <c r="AP126" s="43">
        <f t="shared" si="113"/>
        <v>1.3397589716724148E-4</v>
      </c>
      <c r="AQ126" s="13">
        <f ca="1">'13年1-9支出明细'!Y121/9*12</f>
        <v>13.6</v>
      </c>
      <c r="AR126" s="43">
        <f t="shared" si="114"/>
        <v>6.7276397937756802E-6</v>
      </c>
      <c r="AS126" s="13">
        <f ca="1">'13年1-9支出明细'!Z121/9*12</f>
        <v>30.133333333333333</v>
      </c>
      <c r="AT126" s="13">
        <f ca="1">Sheet2!EP120+Sheet2!V120</f>
        <v>1378.13</v>
      </c>
      <c r="AU126" s="43">
        <f t="shared" si="115"/>
        <v>3.4072271921368091E-7</v>
      </c>
      <c r="AV126" s="13">
        <f ca="1">'13年1-9支出明细'!AB121/9*12</f>
        <v>1280.8399999999999</v>
      </c>
      <c r="AW126" s="43">
        <f t="shared" si="116"/>
        <v>2.8257719770302453E-4</v>
      </c>
      <c r="AX126" s="13">
        <f ca="1">'13年1-9支出明细'!AC121/9*12</f>
        <v>556.66666666666663</v>
      </c>
      <c r="AY126" s="43">
        <f t="shared" si="117"/>
        <v>4.9628332526184483E-4</v>
      </c>
      <c r="AZ126" s="12">
        <f t="shared" si="159"/>
        <v>0</v>
      </c>
      <c r="BA126" s="43">
        <f t="shared" si="118"/>
        <v>0</v>
      </c>
      <c r="BB126" s="13">
        <f ca="1">'13年1-9支出明细'!AE121/9*12</f>
        <v>0</v>
      </c>
      <c r="BC126" s="43">
        <f t="shared" si="119"/>
        <v>0</v>
      </c>
      <c r="BD126" s="13">
        <f ca="1">'13年1-9支出明细'!AF121/9*12</f>
        <v>0</v>
      </c>
      <c r="BE126" s="13">
        <f ca="1">Sheet2!BP120+Sheet2!ET120</f>
        <v>0</v>
      </c>
      <c r="BF126" s="43">
        <f t="shared" si="120"/>
        <v>0</v>
      </c>
      <c r="BG126" s="12">
        <f t="shared" si="158"/>
        <v>0</v>
      </c>
      <c r="BH126" s="43">
        <f t="shared" si="121"/>
        <v>0</v>
      </c>
      <c r="BI126" s="13">
        <f ca="1">'13年1-9支出明细'!AI121/9*12</f>
        <v>0</v>
      </c>
      <c r="BJ126" s="43">
        <f t="shared" si="122"/>
        <v>0</v>
      </c>
      <c r="BK126" s="13">
        <f ca="1">'13年1-9支出明细'!AJ121/9*12</f>
        <v>0</v>
      </c>
      <c r="BL126" s="43">
        <f t="shared" si="123"/>
        <v>0</v>
      </c>
      <c r="BM126" s="13">
        <f ca="1">'13年1-9支出明细'!AK121/9*12</f>
        <v>0</v>
      </c>
      <c r="BN126" s="43">
        <f t="shared" si="124"/>
        <v>0</v>
      </c>
      <c r="BO126" s="13">
        <f ca="1">'13年1-9支出明细'!AL121/9*12</f>
        <v>0</v>
      </c>
      <c r="BP126" s="43">
        <f t="shared" si="125"/>
        <v>0</v>
      </c>
      <c r="BQ126" s="13">
        <f ca="1">'13年1-9支出明细'!AM121/9*12</f>
        <v>0</v>
      </c>
      <c r="BR126" s="43">
        <f t="shared" si="126"/>
        <v>0</v>
      </c>
      <c r="BS126" s="13">
        <f ca="1">'13年1-9支出明细'!AN121/9*12</f>
        <v>0</v>
      </c>
      <c r="BT126" s="14">
        <f t="shared" si="160"/>
        <v>0</v>
      </c>
      <c r="BU126" s="43">
        <f t="shared" si="127"/>
        <v>0</v>
      </c>
      <c r="BV126" s="13">
        <f ca="1">'13年1-9支出明细'!AP121/9*12</f>
        <v>0</v>
      </c>
      <c r="BW126" s="43">
        <f t="shared" si="128"/>
        <v>0</v>
      </c>
      <c r="BX126" s="13">
        <f ca="1">'13年1-9支出明细'!AQ121/9*12</f>
        <v>0</v>
      </c>
      <c r="BY126" s="43">
        <f t="shared" si="129"/>
        <v>0</v>
      </c>
      <c r="BZ126" s="13">
        <f ca="1">'13年1-9支出明细'!AR121/9*12</f>
        <v>0</v>
      </c>
      <c r="CA126" s="13">
        <f ca="1">Sheet2!DK120+Sheet2!AH120</f>
        <v>0</v>
      </c>
      <c r="CB126" s="43">
        <f t="shared" si="130"/>
        <v>0</v>
      </c>
      <c r="CC126" s="13">
        <f ca="1">'13年1-9支出明细'!AT121/9*12</f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43">
        <f t="shared" si="131"/>
        <v>0</v>
      </c>
      <c r="CL126" s="13">
        <f ca="1">'13年1-9支出明细'!BB121/9*12</f>
        <v>0</v>
      </c>
      <c r="CM126" s="43">
        <f t="shared" si="132"/>
        <v>0</v>
      </c>
      <c r="CN126" s="13">
        <f ca="1">'13年1-9支出明细'!BC121/9*12</f>
        <v>0</v>
      </c>
      <c r="CO126" s="43">
        <f t="shared" si="133"/>
        <v>0</v>
      </c>
      <c r="CP126" s="13">
        <f ca="1">'13年1-9支出明细'!BD121/9*12</f>
        <v>0</v>
      </c>
      <c r="CQ126" s="43">
        <f t="shared" si="134"/>
        <v>0</v>
      </c>
      <c r="CR126" s="13">
        <f ca="1">'13年1-9支出明细'!BE121/9*12</f>
        <v>0</v>
      </c>
      <c r="CS126" s="13">
        <f ca="1">Sheet2!DZ120+Sheet2!AV120</f>
        <v>0</v>
      </c>
      <c r="CT126" s="43">
        <f t="shared" si="135"/>
        <v>0</v>
      </c>
      <c r="CU126" s="13">
        <f ca="1">'13年1-9支出明细'!BG121/9*12</f>
        <v>0</v>
      </c>
      <c r="CV126" s="43">
        <f t="shared" si="136"/>
        <v>0</v>
      </c>
      <c r="CW126" s="13">
        <f ca="1">'13年1-9支出明细'!BH121/9*12</f>
        <v>0</v>
      </c>
      <c r="CX126" s="43">
        <f t="shared" si="137"/>
        <v>0</v>
      </c>
      <c r="CY126" s="13">
        <f ca="1">'13年1-9支出明细'!BI121/9*12</f>
        <v>0</v>
      </c>
      <c r="CZ126" s="43">
        <f t="shared" si="138"/>
        <v>0</v>
      </c>
      <c r="DA126" s="13">
        <f ca="1">'13年1-9支出明细'!BJ121/9*12</f>
        <v>0</v>
      </c>
      <c r="DB126" s="43">
        <f t="shared" si="139"/>
        <v>0</v>
      </c>
      <c r="DC126" s="13">
        <f ca="1">'13年1-9支出明细'!BK121/9*12</f>
        <v>0</v>
      </c>
      <c r="DD126" s="43">
        <f t="shared" si="140"/>
        <v>0</v>
      </c>
      <c r="DE126" s="13">
        <f ca="1">'13年1-9支出明细'!BL121/9*12</f>
        <v>0</v>
      </c>
      <c r="DF126" s="43">
        <f t="shared" si="141"/>
        <v>0</v>
      </c>
      <c r="DG126" s="13">
        <f ca="1">'13年1-9支出明细'!BM121/9*12</f>
        <v>0</v>
      </c>
      <c r="DH126" s="43">
        <f t="shared" si="142"/>
        <v>0</v>
      </c>
      <c r="DI126" s="13">
        <f ca="1">'13年1-9支出明细'!BN121/9*12</f>
        <v>0</v>
      </c>
      <c r="DJ126" s="13">
        <f ca="1">Sheet2!EX120+Sheet2!BF120</f>
        <v>0</v>
      </c>
      <c r="DK126" s="43">
        <f t="shared" si="143"/>
        <v>0</v>
      </c>
      <c r="DL126" s="13">
        <f ca="1">'13年1-9支出明细'!BP121/9*12</f>
        <v>0</v>
      </c>
      <c r="DM126" s="43">
        <f t="shared" si="144"/>
        <v>0</v>
      </c>
      <c r="DN126" s="13">
        <f ca="1">'13年1-9支出明细'!BQ121/9*12</f>
        <v>0</v>
      </c>
      <c r="DO126" s="43">
        <f t="shared" si="145"/>
        <v>0</v>
      </c>
      <c r="DP126" s="13">
        <f ca="1">'13年1-9支出明细'!BR121/9*12</f>
        <v>0</v>
      </c>
      <c r="DQ126" s="13">
        <f ca="1">Sheet2!FC36+Sheet2!BJ36</f>
        <v>0</v>
      </c>
      <c r="DR126" s="43"/>
      <c r="DS126" s="13">
        <f ca="1">'13年1-9支出明细'!BT121/9*12</f>
        <v>0</v>
      </c>
      <c r="DT126" s="43">
        <f t="shared" si="146"/>
        <v>0</v>
      </c>
      <c r="DU126" s="12">
        <f ca="1">'13年1-9支出明细'!BU121/9*12</f>
        <v>2185.9333333333334</v>
      </c>
      <c r="DV126" s="43">
        <f t="shared" si="147"/>
        <v>7.5551783820519838E-5</v>
      </c>
      <c r="DW126" s="12">
        <f ca="1">'13年1-9支出明细'!BV121/9*12</f>
        <v>0</v>
      </c>
      <c r="DX126" s="43">
        <f t="shared" si="148"/>
        <v>0</v>
      </c>
      <c r="DY126" s="12">
        <f ca="1">'13年1-9支出明细'!BW121/9*12</f>
        <v>0</v>
      </c>
      <c r="DZ126" s="43">
        <f t="shared" si="149"/>
        <v>0</v>
      </c>
      <c r="EA126" s="12">
        <f ca="1">'13年1-9支出明细'!BX121/9*12</f>
        <v>0</v>
      </c>
      <c r="EB126" s="43">
        <f t="shared" si="150"/>
        <v>0</v>
      </c>
      <c r="EC126" s="27">
        <f t="shared" si="171"/>
        <v>0</v>
      </c>
      <c r="ED126" s="43">
        <f t="shared" si="151"/>
        <v>0</v>
      </c>
      <c r="EE126" s="13">
        <f ca="1">'13年1-9支出明细'!BZ121/9*12</f>
        <v>0</v>
      </c>
      <c r="EF126" s="43">
        <f t="shared" si="152"/>
        <v>0</v>
      </c>
      <c r="EG126" s="13">
        <f ca="1">'13年1-9支出明细'!CA121/9*12</f>
        <v>0</v>
      </c>
      <c r="EH126" s="43">
        <f t="shared" si="153"/>
        <v>0</v>
      </c>
      <c r="EI126" s="13">
        <f ca="1">'13年1-9支出明细'!CB121/9*12</f>
        <v>0</v>
      </c>
      <c r="EJ126" s="40"/>
      <c r="EK126" s="13">
        <f ca="1">'13年1-9支出明细'!CC121/9*12</f>
        <v>0</v>
      </c>
      <c r="EL126" s="43">
        <f t="shared" si="154"/>
        <v>0</v>
      </c>
      <c r="EM126" s="13">
        <f ca="1">'13年1-9支出明细'!CD121/9*12</f>
        <v>0</v>
      </c>
      <c r="EN126" s="45">
        <f t="shared" si="155"/>
        <v>0</v>
      </c>
    </row>
    <row r="127" spans="1:144" hidden="1">
      <c r="A127" s="18">
        <v>40907</v>
      </c>
      <c r="B127" s="3">
        <v>111</v>
      </c>
      <c r="C127" s="3" t="s">
        <v>416</v>
      </c>
      <c r="D127" s="12">
        <f t="shared" si="167"/>
        <v>0</v>
      </c>
      <c r="E127" s="12">
        <f t="shared" si="168"/>
        <v>0</v>
      </c>
      <c r="F127" s="13">
        <v>0</v>
      </c>
      <c r="G127" s="40">
        <f t="shared" si="156"/>
        <v>0</v>
      </c>
      <c r="H127" s="13">
        <v>0</v>
      </c>
      <c r="I127" s="40">
        <f t="shared" si="97"/>
        <v>0</v>
      </c>
      <c r="J127" s="13">
        <v>0</v>
      </c>
      <c r="K127" s="40">
        <f t="shared" si="98"/>
        <v>0</v>
      </c>
      <c r="L127" s="13">
        <f ca="1">'13年1-9支出明细'!I122/9*12</f>
        <v>0</v>
      </c>
      <c r="M127" s="13">
        <v>0</v>
      </c>
      <c r="N127" s="43">
        <f t="shared" si="99"/>
        <v>0</v>
      </c>
      <c r="O127" s="13">
        <f ca="1">'13年1-9支出明细'!K122/9*12</f>
        <v>0</v>
      </c>
      <c r="P127" s="43">
        <f t="shared" si="100"/>
        <v>0</v>
      </c>
      <c r="Q127" s="13">
        <f ca="1">'13年1-9支出明细'!L122/9*12</f>
        <v>0</v>
      </c>
      <c r="R127" s="43">
        <f t="shared" si="101"/>
        <v>0</v>
      </c>
      <c r="S127" s="13">
        <f ca="1">'13年1-9支出明细'!M122/9*12</f>
        <v>0</v>
      </c>
      <c r="T127" s="43">
        <f t="shared" si="102"/>
        <v>0</v>
      </c>
      <c r="U127" s="13">
        <f ca="1">'13年1-9支出明细'!N122/9*12</f>
        <v>0</v>
      </c>
      <c r="V127" s="43">
        <f t="shared" si="103"/>
        <v>0</v>
      </c>
      <c r="W127" s="13">
        <f ca="1">'13年1-9支出明细'!O122/9*12</f>
        <v>0</v>
      </c>
      <c r="X127" s="43">
        <f t="shared" si="104"/>
        <v>0</v>
      </c>
      <c r="Y127" s="13">
        <f ca="1">'13年1-9支出明细'!P122/9*12</f>
        <v>0</v>
      </c>
      <c r="Z127" s="43">
        <f t="shared" si="105"/>
        <v>0</v>
      </c>
      <c r="AA127" s="13">
        <f ca="1">'13年1-9支出明细'!Q122/9*12</f>
        <v>0</v>
      </c>
      <c r="AB127" s="43">
        <f t="shared" si="106"/>
        <v>0</v>
      </c>
      <c r="AC127" s="13">
        <f ca="1">'13年1-9支出明细'!R122/9*12</f>
        <v>0</v>
      </c>
      <c r="AD127" s="43">
        <f t="shared" si="107"/>
        <v>0</v>
      </c>
      <c r="AE127" s="13">
        <f ca="1">'13年1-9支出明细'!S122/9*12</f>
        <v>0</v>
      </c>
      <c r="AF127" s="43">
        <f t="shared" si="108"/>
        <v>0</v>
      </c>
      <c r="AG127" s="12">
        <f t="shared" si="157"/>
        <v>0</v>
      </c>
      <c r="AH127" s="43">
        <f t="shared" si="109"/>
        <v>0</v>
      </c>
      <c r="AI127" s="13">
        <f ca="1">'13年1-9支出明细'!U122/9*12</f>
        <v>0</v>
      </c>
      <c r="AJ127" s="43">
        <f t="shared" si="110"/>
        <v>0</v>
      </c>
      <c r="AK127" s="13">
        <f ca="1">'13年1-9支出明细'!V122/9*12</f>
        <v>0</v>
      </c>
      <c r="AL127" s="43">
        <f t="shared" si="111"/>
        <v>0</v>
      </c>
      <c r="AM127" s="13">
        <f ca="1">'13年1-9支出明细'!W122/9*12</f>
        <v>0</v>
      </c>
      <c r="AN127" s="43">
        <f t="shared" si="112"/>
        <v>0</v>
      </c>
      <c r="AO127" s="13">
        <f ca="1">'13年1-9支出明细'!X122/9*12</f>
        <v>0</v>
      </c>
      <c r="AP127" s="43">
        <f t="shared" si="113"/>
        <v>0</v>
      </c>
      <c r="AQ127" s="13">
        <f ca="1">'13年1-9支出明细'!Y122/9*12</f>
        <v>0</v>
      </c>
      <c r="AR127" s="43">
        <f t="shared" si="114"/>
        <v>0</v>
      </c>
      <c r="AS127" s="13">
        <f ca="1">'13年1-9支出明细'!Z122/9*12</f>
        <v>0</v>
      </c>
      <c r="AT127" s="13">
        <f ca="1">Sheet2!EP121+Sheet2!V121</f>
        <v>0</v>
      </c>
      <c r="AU127" s="43">
        <f t="shared" si="115"/>
        <v>0</v>
      </c>
      <c r="AV127" s="13">
        <f ca="1">'13年1-9支出明细'!AB122/9*12</f>
        <v>0</v>
      </c>
      <c r="AW127" s="43">
        <f t="shared" si="116"/>
        <v>0</v>
      </c>
      <c r="AX127" s="13">
        <f ca="1">'13年1-9支出明细'!AC122/9*12</f>
        <v>0</v>
      </c>
      <c r="AY127" s="43">
        <f t="shared" si="117"/>
        <v>0</v>
      </c>
      <c r="AZ127" s="12">
        <f t="shared" si="159"/>
        <v>0</v>
      </c>
      <c r="BA127" s="43">
        <f t="shared" si="118"/>
        <v>0</v>
      </c>
      <c r="BB127" s="13">
        <f ca="1">'13年1-9支出明细'!AE122/9*12</f>
        <v>0</v>
      </c>
      <c r="BC127" s="43">
        <f t="shared" si="119"/>
        <v>0</v>
      </c>
      <c r="BD127" s="13">
        <f ca="1">'13年1-9支出明细'!AF122/9*12</f>
        <v>0</v>
      </c>
      <c r="BE127" s="13">
        <f ca="1">Sheet2!BP121+Sheet2!ET121</f>
        <v>0</v>
      </c>
      <c r="BF127" s="43">
        <f t="shared" si="120"/>
        <v>0</v>
      </c>
      <c r="BG127" s="12">
        <f t="shared" si="158"/>
        <v>0</v>
      </c>
      <c r="BH127" s="43">
        <f t="shared" si="121"/>
        <v>0</v>
      </c>
      <c r="BI127" s="13">
        <f ca="1">'13年1-9支出明细'!AI122/9*12</f>
        <v>0</v>
      </c>
      <c r="BJ127" s="43">
        <f t="shared" si="122"/>
        <v>0</v>
      </c>
      <c r="BK127" s="13">
        <f ca="1">'13年1-9支出明细'!AJ122/9*12</f>
        <v>0</v>
      </c>
      <c r="BL127" s="43">
        <f t="shared" si="123"/>
        <v>0</v>
      </c>
      <c r="BM127" s="13">
        <f ca="1">'13年1-9支出明细'!AK122/9*12</f>
        <v>0</v>
      </c>
      <c r="BN127" s="43">
        <f t="shared" si="124"/>
        <v>0</v>
      </c>
      <c r="BO127" s="13">
        <f ca="1">'13年1-9支出明细'!AL122/9*12</f>
        <v>0</v>
      </c>
      <c r="BP127" s="43">
        <f t="shared" si="125"/>
        <v>0</v>
      </c>
      <c r="BQ127" s="13">
        <f ca="1">'13年1-9支出明细'!AM122/9*12</f>
        <v>0</v>
      </c>
      <c r="BR127" s="43">
        <f t="shared" si="126"/>
        <v>0</v>
      </c>
      <c r="BS127" s="13">
        <f ca="1">'13年1-9支出明细'!AN122/9*12</f>
        <v>0</v>
      </c>
      <c r="BT127" s="14">
        <f t="shared" si="160"/>
        <v>0</v>
      </c>
      <c r="BU127" s="43">
        <f t="shared" si="127"/>
        <v>0</v>
      </c>
      <c r="BV127" s="13">
        <f ca="1">'13年1-9支出明细'!AP122/9*12</f>
        <v>0</v>
      </c>
      <c r="BW127" s="43">
        <f t="shared" si="128"/>
        <v>0</v>
      </c>
      <c r="BX127" s="13">
        <f ca="1">'13年1-9支出明细'!AQ122/9*12</f>
        <v>0</v>
      </c>
      <c r="BY127" s="43">
        <f t="shared" si="129"/>
        <v>0</v>
      </c>
      <c r="BZ127" s="13">
        <f ca="1">'13年1-9支出明细'!AR122/9*12</f>
        <v>0</v>
      </c>
      <c r="CA127" s="13">
        <f ca="1">Sheet2!DK121+Sheet2!AH121</f>
        <v>0</v>
      </c>
      <c r="CB127" s="43">
        <f t="shared" si="130"/>
        <v>0</v>
      </c>
      <c r="CC127" s="13">
        <f ca="1">'13年1-9支出明细'!AT122/9*12</f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43">
        <f t="shared" si="131"/>
        <v>0</v>
      </c>
      <c r="CL127" s="13">
        <f ca="1">'13年1-9支出明细'!BB122/9*12</f>
        <v>0</v>
      </c>
      <c r="CM127" s="43">
        <f t="shared" si="132"/>
        <v>0</v>
      </c>
      <c r="CN127" s="13">
        <f ca="1">'13年1-9支出明细'!BC122/9*12</f>
        <v>0</v>
      </c>
      <c r="CO127" s="43">
        <f t="shared" si="133"/>
        <v>0</v>
      </c>
      <c r="CP127" s="13">
        <f ca="1">'13年1-9支出明细'!BD122/9*12</f>
        <v>0</v>
      </c>
      <c r="CQ127" s="43">
        <f t="shared" si="134"/>
        <v>0</v>
      </c>
      <c r="CR127" s="13">
        <f ca="1">'13年1-9支出明细'!BE122/9*12</f>
        <v>0</v>
      </c>
      <c r="CS127" s="13">
        <f ca="1">Sheet2!DZ121+Sheet2!AV121</f>
        <v>0</v>
      </c>
      <c r="CT127" s="43">
        <f t="shared" si="135"/>
        <v>0</v>
      </c>
      <c r="CU127" s="13">
        <f ca="1">'13年1-9支出明细'!BG122/9*12</f>
        <v>0</v>
      </c>
      <c r="CV127" s="43">
        <f t="shared" si="136"/>
        <v>0</v>
      </c>
      <c r="CW127" s="13">
        <f ca="1">'13年1-9支出明细'!BH122/9*12</f>
        <v>0</v>
      </c>
      <c r="CX127" s="43">
        <f t="shared" si="137"/>
        <v>0</v>
      </c>
      <c r="CY127" s="13">
        <f ca="1">'13年1-9支出明细'!BI122/9*12</f>
        <v>0</v>
      </c>
      <c r="CZ127" s="43">
        <f t="shared" si="138"/>
        <v>0</v>
      </c>
      <c r="DA127" s="13">
        <f ca="1">'13年1-9支出明细'!BJ122/9*12</f>
        <v>0</v>
      </c>
      <c r="DB127" s="43">
        <f t="shared" si="139"/>
        <v>0</v>
      </c>
      <c r="DC127" s="13">
        <f ca="1">'13年1-9支出明细'!BK122/9*12</f>
        <v>0</v>
      </c>
      <c r="DD127" s="43">
        <f t="shared" si="140"/>
        <v>0</v>
      </c>
      <c r="DE127" s="13">
        <f ca="1">'13年1-9支出明细'!BL122/9*12</f>
        <v>0</v>
      </c>
      <c r="DF127" s="43">
        <f t="shared" si="141"/>
        <v>0</v>
      </c>
      <c r="DG127" s="13">
        <f ca="1">'13年1-9支出明细'!BM122/9*12</f>
        <v>0</v>
      </c>
      <c r="DH127" s="43">
        <f t="shared" si="142"/>
        <v>0</v>
      </c>
      <c r="DI127" s="13">
        <f ca="1">'13年1-9支出明细'!BN122/9*12</f>
        <v>0</v>
      </c>
      <c r="DJ127" s="13">
        <f ca="1">Sheet2!EX121+Sheet2!BF121</f>
        <v>0</v>
      </c>
      <c r="DK127" s="43">
        <f t="shared" si="143"/>
        <v>0</v>
      </c>
      <c r="DL127" s="13">
        <f ca="1">'13年1-9支出明细'!BP122/9*12</f>
        <v>0</v>
      </c>
      <c r="DM127" s="43">
        <f t="shared" si="144"/>
        <v>0</v>
      </c>
      <c r="DN127" s="13">
        <f ca="1">'13年1-9支出明细'!BQ122/9*12</f>
        <v>0</v>
      </c>
      <c r="DO127" s="43">
        <f t="shared" si="145"/>
        <v>0</v>
      </c>
      <c r="DP127" s="13">
        <f ca="1">'13年1-9支出明细'!BR122/9*12</f>
        <v>0</v>
      </c>
      <c r="DQ127" s="13">
        <f ca="1">Sheet2!FC37+Sheet2!BJ37</f>
        <v>0</v>
      </c>
      <c r="DR127" s="43"/>
      <c r="DS127" s="13">
        <f ca="1">'13年1-9支出明细'!BT122/9*12</f>
        <v>0</v>
      </c>
      <c r="DT127" s="43">
        <f t="shared" si="146"/>
        <v>0</v>
      </c>
      <c r="DU127" s="12">
        <f ca="1">'13年1-9支出明细'!BU122/9*12</f>
        <v>0</v>
      </c>
      <c r="DV127" s="43">
        <f t="shared" si="147"/>
        <v>0</v>
      </c>
      <c r="DW127" s="12">
        <f ca="1">'13年1-9支出明细'!BV122/9*12</f>
        <v>0</v>
      </c>
      <c r="DX127" s="43">
        <f t="shared" si="148"/>
        <v>0</v>
      </c>
      <c r="DY127" s="12">
        <f ca="1">'13年1-9支出明细'!BW122/9*12</f>
        <v>0</v>
      </c>
      <c r="DZ127" s="43">
        <f t="shared" si="149"/>
        <v>0</v>
      </c>
      <c r="EA127" s="12">
        <f ca="1">'13年1-9支出明细'!BX122/9*12</f>
        <v>0</v>
      </c>
      <c r="EB127" s="43">
        <f t="shared" si="150"/>
        <v>0</v>
      </c>
      <c r="EC127" s="27">
        <f t="shared" si="171"/>
        <v>0</v>
      </c>
      <c r="ED127" s="43">
        <f t="shared" si="151"/>
        <v>0</v>
      </c>
      <c r="EE127" s="13">
        <f ca="1">'13年1-9支出明细'!BZ122/9*12</f>
        <v>0</v>
      </c>
      <c r="EF127" s="43">
        <f t="shared" si="152"/>
        <v>0</v>
      </c>
      <c r="EG127" s="13">
        <f ca="1">'13年1-9支出明细'!CA122/9*12</f>
        <v>0</v>
      </c>
      <c r="EH127" s="43">
        <f t="shared" si="153"/>
        <v>0</v>
      </c>
      <c r="EI127" s="13">
        <f ca="1">'13年1-9支出明细'!CB122/9*12</f>
        <v>0</v>
      </c>
      <c r="EJ127" s="40"/>
      <c r="EK127" s="13">
        <f ca="1">'13年1-9支出明细'!CC122/9*12</f>
        <v>0</v>
      </c>
      <c r="EL127" s="43">
        <f t="shared" si="154"/>
        <v>0</v>
      </c>
      <c r="EM127" s="13">
        <f ca="1">'13年1-9支出明细'!CD122/9*12</f>
        <v>0</v>
      </c>
      <c r="EN127" s="45">
        <f t="shared" si="155"/>
        <v>0</v>
      </c>
    </row>
    <row r="128" spans="1:144">
      <c r="A128" s="18">
        <v>410</v>
      </c>
      <c r="B128" s="3" t="s">
        <v>599</v>
      </c>
      <c r="C128" s="3" t="s">
        <v>417</v>
      </c>
      <c r="D128" s="12">
        <f t="shared" si="167"/>
        <v>537597.02666666661</v>
      </c>
      <c r="E128" s="12">
        <f t="shared" si="168"/>
        <v>450027.8</v>
      </c>
      <c r="F128" s="13">
        <v>255324</v>
      </c>
      <c r="G128" s="40">
        <f t="shared" si="156"/>
        <v>3.738264884274901E-3</v>
      </c>
      <c r="H128" s="13">
        <v>78732</v>
      </c>
      <c r="I128" s="40">
        <f t="shared" si="97"/>
        <v>2.1207273869752129E-3</v>
      </c>
      <c r="J128" s="13">
        <v>114895.8</v>
      </c>
      <c r="K128" s="40">
        <f t="shared" si="98"/>
        <v>3.7382648842749018E-3</v>
      </c>
      <c r="L128" s="13">
        <f ca="1">'13年1-9支出明细'!I123/9*12</f>
        <v>1076</v>
      </c>
      <c r="M128" s="13">
        <v>0</v>
      </c>
      <c r="N128" s="43">
        <f t="shared" si="99"/>
        <v>1.6117483875026587E-4</v>
      </c>
      <c r="O128" s="13">
        <f ca="1">'13年1-9支出明细'!K123/9*12</f>
        <v>0</v>
      </c>
      <c r="P128" s="43">
        <f t="shared" si="100"/>
        <v>8.0732591241652993E-4</v>
      </c>
      <c r="Q128" s="13">
        <f ca="1">'13年1-9支出明细'!L123/9*12</f>
        <v>0</v>
      </c>
      <c r="R128" s="43">
        <f t="shared" si="101"/>
        <v>0</v>
      </c>
      <c r="S128" s="13">
        <f ca="1">'13年1-9支出明细'!M123/9*12</f>
        <v>0</v>
      </c>
      <c r="T128" s="43">
        <f t="shared" si="102"/>
        <v>0</v>
      </c>
      <c r="U128" s="13">
        <f ca="1">'13年1-9支出明细'!N123/9*12</f>
        <v>0</v>
      </c>
      <c r="V128" s="43">
        <f t="shared" si="103"/>
        <v>0</v>
      </c>
      <c r="W128" s="13">
        <f ca="1">'13年1-9支出明细'!O123/9*12</f>
        <v>0</v>
      </c>
      <c r="X128" s="43">
        <f t="shared" si="104"/>
        <v>0</v>
      </c>
      <c r="Y128" s="13">
        <f ca="1">'13年1-9支出明细'!P123/9*12</f>
        <v>0</v>
      </c>
      <c r="Z128" s="43">
        <f t="shared" si="105"/>
        <v>0</v>
      </c>
      <c r="AA128" s="13">
        <f ca="1">'13年1-9支出明细'!Q123/9*12</f>
        <v>0</v>
      </c>
      <c r="AB128" s="43">
        <f t="shared" si="106"/>
        <v>0</v>
      </c>
      <c r="AC128" s="13">
        <f ca="1">'13年1-9支出明细'!R123/9*12</f>
        <v>0</v>
      </c>
      <c r="AD128" s="43">
        <f t="shared" si="107"/>
        <v>0</v>
      </c>
      <c r="AE128" s="13">
        <f ca="1">'13年1-9支出明细'!S123/9*12</f>
        <v>0</v>
      </c>
      <c r="AF128" s="43">
        <f t="shared" si="108"/>
        <v>0</v>
      </c>
      <c r="AG128" s="12">
        <f t="shared" si="157"/>
        <v>2154.8000000000002</v>
      </c>
      <c r="AH128" s="43">
        <f t="shared" si="109"/>
        <v>2.0640870676785615E-5</v>
      </c>
      <c r="AI128" s="13">
        <f ca="1">'13年1-9支出明细'!U123/9*12</f>
        <v>0</v>
      </c>
      <c r="AJ128" s="43">
        <f t="shared" si="110"/>
        <v>0</v>
      </c>
      <c r="AK128" s="13">
        <f ca="1">'13年1-9支出明细'!V123/9*12</f>
        <v>0</v>
      </c>
      <c r="AL128" s="43">
        <f t="shared" si="111"/>
        <v>0</v>
      </c>
      <c r="AM128" s="13">
        <f ca="1">'13年1-9支出明细'!W123/9*12</f>
        <v>0</v>
      </c>
      <c r="AN128" s="43">
        <f t="shared" si="112"/>
        <v>0</v>
      </c>
      <c r="AO128" s="13">
        <f ca="1">'13年1-9支出明细'!X123/9*12</f>
        <v>0</v>
      </c>
      <c r="AP128" s="43">
        <f t="shared" si="113"/>
        <v>0</v>
      </c>
      <c r="AQ128" s="13">
        <f ca="1">'13年1-9支出明细'!Y123/9*12</f>
        <v>0</v>
      </c>
      <c r="AR128" s="43">
        <f t="shared" si="114"/>
        <v>0</v>
      </c>
      <c r="AS128" s="13">
        <f ca="1">'13年1-9支出明细'!Z123/9*12</f>
        <v>0</v>
      </c>
      <c r="AT128" s="13">
        <f ca="1">Sheet2!EP122+Sheet2!V122</f>
        <v>2154.8000000000002</v>
      </c>
      <c r="AU128" s="43">
        <f t="shared" si="115"/>
        <v>0</v>
      </c>
      <c r="AV128" s="13">
        <f ca="1">'13年1-9支出明细'!AB123/9*12</f>
        <v>1006.3999999999999</v>
      </c>
      <c r="AW128" s="43">
        <f t="shared" si="116"/>
        <v>2.2203061410349759E-4</v>
      </c>
      <c r="AX128" s="13">
        <f ca="1">'13年1-9支出明细'!AC123/9*12</f>
        <v>1133.3333333333333</v>
      </c>
      <c r="AY128" s="43">
        <f t="shared" si="117"/>
        <v>1.0103971891558517E-3</v>
      </c>
      <c r="AZ128" s="12">
        <f t="shared" si="159"/>
        <v>20.8</v>
      </c>
      <c r="BA128" s="43">
        <f t="shared" si="118"/>
        <v>7.777397020405507E-8</v>
      </c>
      <c r="BB128" s="13">
        <f ca="1">'13年1-9支出明细'!AE123/9*12</f>
        <v>20.8</v>
      </c>
      <c r="BC128" s="43">
        <f t="shared" si="119"/>
        <v>9.0031499086849905E-8</v>
      </c>
      <c r="BD128" s="13">
        <f ca="1">'13年1-9支出明细'!AF123/9*12</f>
        <v>0</v>
      </c>
      <c r="BE128" s="13">
        <f ca="1">Sheet2!BP122+Sheet2!ET122</f>
        <v>0</v>
      </c>
      <c r="BF128" s="43">
        <f t="shared" si="120"/>
        <v>0</v>
      </c>
      <c r="BG128" s="12">
        <f t="shared" si="158"/>
        <v>34989.333333333336</v>
      </c>
      <c r="BH128" s="43">
        <f t="shared" si="121"/>
        <v>3.6053501417158469E-4</v>
      </c>
      <c r="BI128" s="13">
        <f ca="1">'13年1-9支出明细'!AI123/9*12</f>
        <v>0</v>
      </c>
      <c r="BJ128" s="43">
        <f t="shared" si="122"/>
        <v>0</v>
      </c>
      <c r="BK128" s="13">
        <f ca="1">'13年1-9支出明细'!AJ123/9*12</f>
        <v>0</v>
      </c>
      <c r="BL128" s="43">
        <f t="shared" si="123"/>
        <v>0</v>
      </c>
      <c r="BM128" s="13">
        <f ca="1">'13年1-9支出明细'!AK123/9*12</f>
        <v>0</v>
      </c>
      <c r="BN128" s="43">
        <f t="shared" si="124"/>
        <v>0</v>
      </c>
      <c r="BO128" s="13">
        <f ca="1">'13年1-9支出明细'!AL123/9*12</f>
        <v>0</v>
      </c>
      <c r="BP128" s="43">
        <f t="shared" si="125"/>
        <v>0</v>
      </c>
      <c r="BQ128" s="13">
        <f ca="1">'13年1-9支出明细'!AM123/9*12</f>
        <v>0</v>
      </c>
      <c r="BR128" s="43">
        <f t="shared" si="126"/>
        <v>0</v>
      </c>
      <c r="BS128" s="13">
        <f ca="1">'13年1-9支出明细'!AN123/9*12</f>
        <v>0</v>
      </c>
      <c r="BT128" s="14">
        <f t="shared" si="160"/>
        <v>0</v>
      </c>
      <c r="BU128" s="43">
        <f t="shared" si="127"/>
        <v>0</v>
      </c>
      <c r="BV128" s="13">
        <f ca="1">'13年1-9支出明细'!AP123/9*12</f>
        <v>0</v>
      </c>
      <c r="BW128" s="43">
        <f t="shared" si="128"/>
        <v>0</v>
      </c>
      <c r="BX128" s="13">
        <f ca="1">'13年1-9支出明细'!AQ123/9*12</f>
        <v>0</v>
      </c>
      <c r="BY128" s="43">
        <f t="shared" si="129"/>
        <v>0</v>
      </c>
      <c r="BZ128" s="13">
        <f ca="1">'13年1-9支出明细'!AR123/9*12</f>
        <v>0</v>
      </c>
      <c r="CA128" s="13">
        <f ca="1">Sheet2!DK122+Sheet2!AH122</f>
        <v>0</v>
      </c>
      <c r="CB128" s="43">
        <f t="shared" si="130"/>
        <v>0</v>
      </c>
      <c r="CC128" s="13">
        <f ca="1">'13年1-9支出明细'!AT123/9*12</f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43">
        <f t="shared" si="131"/>
        <v>0</v>
      </c>
      <c r="CL128" s="13">
        <f ca="1">'13年1-9支出明细'!BB123/9*12</f>
        <v>5829.7333333333336</v>
      </c>
      <c r="CM128" s="43">
        <f t="shared" si="132"/>
        <v>2.5770680259198011E-3</v>
      </c>
      <c r="CN128" s="13">
        <f ca="1">'13年1-9支出明细'!BC123/9*12</f>
        <v>0</v>
      </c>
      <c r="CO128" s="43">
        <f t="shared" si="133"/>
        <v>0</v>
      </c>
      <c r="CP128" s="13">
        <f ca="1">'13年1-9支出明细'!BD123/9*12</f>
        <v>0</v>
      </c>
      <c r="CQ128" s="43">
        <f t="shared" si="134"/>
        <v>0</v>
      </c>
      <c r="CR128" s="13">
        <f ca="1">'13年1-9支出明细'!BE123/9*12</f>
        <v>0</v>
      </c>
      <c r="CS128" s="13">
        <f ca="1">Sheet2!DZ122+Sheet2!AV122</f>
        <v>0</v>
      </c>
      <c r="CT128" s="43">
        <f t="shared" si="135"/>
        <v>0</v>
      </c>
      <c r="CU128" s="13">
        <f ca="1">'13年1-9支出明细'!BG123/9*12</f>
        <v>0</v>
      </c>
      <c r="CV128" s="43">
        <f t="shared" si="136"/>
        <v>0</v>
      </c>
      <c r="CW128" s="13">
        <f ca="1">'13年1-9支出明细'!BH123/9*12</f>
        <v>0</v>
      </c>
      <c r="CX128" s="43">
        <f t="shared" si="137"/>
        <v>0</v>
      </c>
      <c r="CY128" s="13">
        <f ca="1">'13年1-9支出明细'!BI123/9*12</f>
        <v>3013.3333333333335</v>
      </c>
      <c r="CZ128" s="43">
        <f t="shared" si="138"/>
        <v>2.5137882956459746E-3</v>
      </c>
      <c r="DA128" s="13">
        <f ca="1">'13年1-9支出明细'!BJ123/9*12</f>
        <v>3924</v>
      </c>
      <c r="DB128" s="43">
        <f t="shared" si="139"/>
        <v>2.0479729486642139E-3</v>
      </c>
      <c r="DC128" s="13">
        <f ca="1">'13年1-9支出明细'!BK123/9*12</f>
        <v>22213.333333333332</v>
      </c>
      <c r="DD128" s="43">
        <f t="shared" si="140"/>
        <v>1.2104525850246671E-2</v>
      </c>
      <c r="DE128" s="13">
        <f ca="1">'13年1-9支出明细'!BL123/9*12</f>
        <v>0</v>
      </c>
      <c r="DF128" s="43">
        <f t="shared" si="141"/>
        <v>0</v>
      </c>
      <c r="DG128" s="13">
        <f ca="1">'13年1-9支出明细'!BM123/9*12</f>
        <v>0</v>
      </c>
      <c r="DH128" s="43">
        <f t="shared" si="142"/>
        <v>0</v>
      </c>
      <c r="DI128" s="13">
        <f ca="1">'13年1-9支出明细'!BN123/9*12</f>
        <v>8.9333333333333336</v>
      </c>
      <c r="DJ128" s="13">
        <f ca="1">Sheet2!EX122+Sheet2!BF122</f>
        <v>0</v>
      </c>
      <c r="DK128" s="43">
        <f t="shared" si="143"/>
        <v>6.8339150065990644E-6</v>
      </c>
      <c r="DL128" s="13">
        <f ca="1">'13年1-9支出明细'!BP123/9*12</f>
        <v>0</v>
      </c>
      <c r="DM128" s="43">
        <f t="shared" si="144"/>
        <v>0</v>
      </c>
      <c r="DN128" s="13">
        <f ca="1">'13年1-9支出明细'!BQ123/9*12</f>
        <v>0</v>
      </c>
      <c r="DO128" s="43">
        <f t="shared" si="145"/>
        <v>0</v>
      </c>
      <c r="DP128" s="13">
        <f ca="1">'13年1-9支出明细'!BR123/9*12</f>
        <v>0</v>
      </c>
      <c r="DQ128" s="13">
        <f ca="1">Sheet2!FC38+Sheet2!BJ38</f>
        <v>0</v>
      </c>
      <c r="DR128" s="43"/>
      <c r="DS128" s="13">
        <f ca="1">'13年1-9支出明细'!BT123/9*12</f>
        <v>0</v>
      </c>
      <c r="DT128" s="43">
        <f t="shared" si="146"/>
        <v>0</v>
      </c>
      <c r="DU128" s="12">
        <f ca="1">'13年1-9支出明细'!BU123/9*12</f>
        <v>7013.8933333333334</v>
      </c>
      <c r="DV128" s="43">
        <f t="shared" si="147"/>
        <v>2.4241917389681842E-4</v>
      </c>
      <c r="DW128" s="12">
        <f ca="1">'13年1-9支出明细'!BV123/9*12</f>
        <v>0</v>
      </c>
      <c r="DX128" s="43">
        <f t="shared" si="148"/>
        <v>0</v>
      </c>
      <c r="DY128" s="12">
        <f ca="1">'13年1-9支出明细'!BW123/9*12</f>
        <v>0</v>
      </c>
      <c r="DZ128" s="43">
        <f t="shared" si="149"/>
        <v>0</v>
      </c>
      <c r="EA128" s="12">
        <f ca="1">'13年1-9支出明细'!BX123/9*12</f>
        <v>43390.400000000001</v>
      </c>
      <c r="EB128" s="43">
        <f t="shared" si="150"/>
        <v>4.3541443642448417E-3</v>
      </c>
      <c r="EC128" s="27">
        <f t="shared" si="171"/>
        <v>0</v>
      </c>
      <c r="ED128" s="43">
        <f t="shared" si="151"/>
        <v>0</v>
      </c>
      <c r="EE128" s="13">
        <f ca="1">'13年1-9支出明细'!BZ123/9*12</f>
        <v>0</v>
      </c>
      <c r="EF128" s="43">
        <f t="shared" si="152"/>
        <v>0</v>
      </c>
      <c r="EG128" s="13">
        <f ca="1">'13年1-9支出明细'!CA123/9*12</f>
        <v>0</v>
      </c>
      <c r="EH128" s="43">
        <f t="shared" si="153"/>
        <v>0</v>
      </c>
      <c r="EI128" s="13">
        <f ca="1">'13年1-9支出明细'!CB123/9*12</f>
        <v>0</v>
      </c>
      <c r="EJ128" s="40"/>
      <c r="EK128" s="13">
        <f ca="1">'13年1-9支出明细'!CC123/9*12</f>
        <v>0</v>
      </c>
      <c r="EL128" s="43">
        <f t="shared" si="154"/>
        <v>0</v>
      </c>
      <c r="EM128" s="13">
        <f ca="1">'13年1-9支出明细'!CD123/9*12</f>
        <v>0</v>
      </c>
      <c r="EN128" s="45">
        <f t="shared" si="155"/>
        <v>0</v>
      </c>
    </row>
    <row r="129" spans="1:144">
      <c r="A129" s="18">
        <v>411</v>
      </c>
      <c r="B129" s="3" t="s">
        <v>600</v>
      </c>
      <c r="C129" s="3" t="s">
        <v>418</v>
      </c>
      <c r="D129" s="12">
        <f t="shared" si="167"/>
        <v>1342804.19</v>
      </c>
      <c r="E129" s="12">
        <f t="shared" si="168"/>
        <v>768890</v>
      </c>
      <c r="F129" s="13">
        <v>184200</v>
      </c>
      <c r="G129" s="40">
        <f t="shared" si="156"/>
        <v>2.6969199592809011E-3</v>
      </c>
      <c r="H129" s="13">
        <v>341292</v>
      </c>
      <c r="I129" s="40">
        <f t="shared" si="97"/>
        <v>9.1930510002990445E-3</v>
      </c>
      <c r="J129" s="13">
        <v>82890</v>
      </c>
      <c r="K129" s="40">
        <f t="shared" si="98"/>
        <v>2.6969199592809016E-3</v>
      </c>
      <c r="L129" s="13">
        <f ca="1">'13年1-9支出明细'!I124/9*12</f>
        <v>31992</v>
      </c>
      <c r="M129" s="13">
        <v>95787</v>
      </c>
      <c r="N129" s="43">
        <f t="shared" si="99"/>
        <v>4.792105428716084E-3</v>
      </c>
      <c r="O129" s="13">
        <f ca="1">'13年1-9支出明细'!K124/9*12</f>
        <v>0</v>
      </c>
      <c r="P129" s="43">
        <f t="shared" si="100"/>
        <v>2.0165301594211871E-3</v>
      </c>
      <c r="Q129" s="13">
        <f ca="1">'13年1-9支出明细'!L124/9*12</f>
        <v>0</v>
      </c>
      <c r="R129" s="43">
        <f t="shared" si="101"/>
        <v>0</v>
      </c>
      <c r="S129" s="13">
        <f ca="1">'13年1-9支出明细'!M124/9*12</f>
        <v>0</v>
      </c>
      <c r="T129" s="43">
        <f t="shared" si="102"/>
        <v>0</v>
      </c>
      <c r="U129" s="13">
        <f ca="1">'13年1-9支出明细'!N124/9*12</f>
        <v>0</v>
      </c>
      <c r="V129" s="43">
        <f t="shared" si="103"/>
        <v>0</v>
      </c>
      <c r="W129" s="13">
        <f ca="1">'13年1-9支出明细'!O124/9*12</f>
        <v>0</v>
      </c>
      <c r="X129" s="43">
        <f t="shared" si="104"/>
        <v>0</v>
      </c>
      <c r="Y129" s="13">
        <f ca="1">'13年1-9支出明细'!P124/9*12</f>
        <v>0</v>
      </c>
      <c r="Z129" s="43">
        <f t="shared" si="105"/>
        <v>0</v>
      </c>
      <c r="AA129" s="13">
        <f ca="1">'13年1-9支出明细'!Q124/9*12</f>
        <v>0</v>
      </c>
      <c r="AB129" s="43">
        <f t="shared" si="106"/>
        <v>0</v>
      </c>
      <c r="AC129" s="13">
        <f ca="1">'13年1-9支出明细'!R124/9*12</f>
        <v>0</v>
      </c>
      <c r="AD129" s="43">
        <f t="shared" si="107"/>
        <v>0</v>
      </c>
      <c r="AE129" s="13">
        <f ca="1">'13年1-9支出明细'!S124/9*12</f>
        <v>128516</v>
      </c>
      <c r="AF129" s="43">
        <f t="shared" si="108"/>
        <v>2.5892181856937414E-2</v>
      </c>
      <c r="AG129" s="12">
        <f t="shared" si="157"/>
        <v>24871.443333333333</v>
      </c>
      <c r="AH129" s="43">
        <f t="shared" si="109"/>
        <v>2.3824403442933683E-4</v>
      </c>
      <c r="AI129" s="13">
        <f ca="1">'13年1-9支出明细'!U124/9*12</f>
        <v>0</v>
      </c>
      <c r="AJ129" s="43">
        <f t="shared" si="110"/>
        <v>0</v>
      </c>
      <c r="AK129" s="13">
        <f ca="1">'13年1-9支出明细'!V124/9*12</f>
        <v>0</v>
      </c>
      <c r="AL129" s="43">
        <f t="shared" si="111"/>
        <v>0</v>
      </c>
      <c r="AM129" s="13">
        <f ca="1">'13年1-9支出明细'!W124/9*12</f>
        <v>0</v>
      </c>
      <c r="AN129" s="43">
        <f t="shared" si="112"/>
        <v>0</v>
      </c>
      <c r="AO129" s="13">
        <f ca="1">'13年1-9支出明细'!X124/9*12</f>
        <v>0</v>
      </c>
      <c r="AP129" s="43">
        <f t="shared" si="113"/>
        <v>0</v>
      </c>
      <c r="AQ129" s="13">
        <f ca="1">'13年1-9支出明细'!Y124/9*12</f>
        <v>186.40000000000003</v>
      </c>
      <c r="AR129" s="43">
        <f t="shared" si="114"/>
        <v>9.2208239526454927E-5</v>
      </c>
      <c r="AS129" s="13">
        <f ca="1">'13年1-9支出明细'!Z124/9*12</f>
        <v>10444.213333333333</v>
      </c>
      <c r="AT129" s="13">
        <f ca="1">Sheet2!EP123+Sheet2!V123</f>
        <v>14240.83</v>
      </c>
      <c r="AU129" s="43">
        <f t="shared" si="115"/>
        <v>1.1809449447946181E-4</v>
      </c>
      <c r="AV129" s="13">
        <f ca="1">'13年1-9支出明细'!AB124/9*12</f>
        <v>9787.7733333333326</v>
      </c>
      <c r="AW129" s="43">
        <f t="shared" si="116"/>
        <v>2.1593653854390278E-3</v>
      </c>
      <c r="AX129" s="13">
        <f ca="1">'13年1-9支出明细'!AC124/9*12</f>
        <v>9200</v>
      </c>
      <c r="AY129" s="43">
        <f t="shared" si="117"/>
        <v>8.2020477707945606E-3</v>
      </c>
      <c r="AZ129" s="12">
        <f t="shared" si="159"/>
        <v>193085.61333333334</v>
      </c>
      <c r="BA129" s="43">
        <f t="shared" si="118"/>
        <v>7.2197282395280603E-4</v>
      </c>
      <c r="BB129" s="13">
        <f ca="1">'13年1-9支出明细'!AE124/9*12</f>
        <v>179356.68000000002</v>
      </c>
      <c r="BC129" s="43">
        <f t="shared" si="119"/>
        <v>7.7633417171348235E-4</v>
      </c>
      <c r="BD129" s="13">
        <f ca="1">'13年1-9支出明细'!AF124/9*12</f>
        <v>13728.933333333334</v>
      </c>
      <c r="BE129" s="13">
        <f ca="1">Sheet2!BP123+Sheet2!ET123</f>
        <v>0</v>
      </c>
      <c r="BF129" s="43">
        <f t="shared" si="120"/>
        <v>4.355067183032552E-4</v>
      </c>
      <c r="BG129" s="12">
        <f t="shared" si="158"/>
        <v>344631.06666666659</v>
      </c>
      <c r="BH129" s="43">
        <f t="shared" si="121"/>
        <v>3.5511270055055347E-3</v>
      </c>
      <c r="BI129" s="13">
        <f ca="1">'13年1-9支出明细'!AI124/9*12</f>
        <v>0</v>
      </c>
      <c r="BJ129" s="43">
        <f t="shared" si="122"/>
        <v>0</v>
      </c>
      <c r="BK129" s="13">
        <f ca="1">'13年1-9支出明细'!AJ124/9*12</f>
        <v>0</v>
      </c>
      <c r="BL129" s="43">
        <f t="shared" si="123"/>
        <v>0</v>
      </c>
      <c r="BM129" s="13">
        <f ca="1">'13年1-9支出明细'!AK124/9*12</f>
        <v>0</v>
      </c>
      <c r="BN129" s="43">
        <f t="shared" si="124"/>
        <v>0</v>
      </c>
      <c r="BO129" s="13">
        <f ca="1">'13年1-9支出明细'!AL124/9*12</f>
        <v>0</v>
      </c>
      <c r="BP129" s="43">
        <f t="shared" si="125"/>
        <v>0</v>
      </c>
      <c r="BQ129" s="13">
        <f ca="1">'13年1-9支出明细'!AM124/9*12</f>
        <v>0</v>
      </c>
      <c r="BR129" s="43">
        <f t="shared" si="126"/>
        <v>0</v>
      </c>
      <c r="BS129" s="13">
        <f ca="1">'13年1-9支出明细'!AN124/9*12</f>
        <v>0</v>
      </c>
      <c r="BT129" s="14">
        <f t="shared" si="160"/>
        <v>0</v>
      </c>
      <c r="BU129" s="43">
        <f t="shared" si="127"/>
        <v>0</v>
      </c>
      <c r="BV129" s="13">
        <f ca="1">'13年1-9支出明细'!AP124/9*12</f>
        <v>0</v>
      </c>
      <c r="BW129" s="43">
        <f t="shared" si="128"/>
        <v>0</v>
      </c>
      <c r="BX129" s="13">
        <f ca="1">'13年1-9支出明细'!AQ124/9*12</f>
        <v>0</v>
      </c>
      <c r="BY129" s="43">
        <f t="shared" si="129"/>
        <v>0</v>
      </c>
      <c r="BZ129" s="13">
        <f ca="1">'13年1-9支出明细'!AR124/9*12</f>
        <v>0</v>
      </c>
      <c r="CA129" s="13">
        <f ca="1">Sheet2!DK123+Sheet2!AH123</f>
        <v>0</v>
      </c>
      <c r="CB129" s="43">
        <f t="shared" si="130"/>
        <v>0</v>
      </c>
      <c r="CC129" s="13">
        <f ca="1">'13年1-9支出明细'!AT124/9*12</f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43">
        <f t="shared" si="131"/>
        <v>0</v>
      </c>
      <c r="CL129" s="13">
        <f ca="1">'13年1-9支出明细'!BB124/9*12</f>
        <v>85721.46666666666</v>
      </c>
      <c r="CM129" s="43">
        <f t="shared" si="132"/>
        <v>3.7893680250946297E-2</v>
      </c>
      <c r="CN129" s="13">
        <f ca="1">'13年1-9支出明细'!BC124/9*12</f>
        <v>0</v>
      </c>
      <c r="CO129" s="43">
        <f t="shared" si="133"/>
        <v>0</v>
      </c>
      <c r="CP129" s="13">
        <f ca="1">'13年1-9支出明细'!BD124/9*12</f>
        <v>0</v>
      </c>
      <c r="CQ129" s="43">
        <f t="shared" si="134"/>
        <v>0</v>
      </c>
      <c r="CR129" s="13">
        <f ca="1">'13年1-9支出明细'!BE124/9*12</f>
        <v>0</v>
      </c>
      <c r="CS129" s="13">
        <f ca="1">Sheet2!DZ123+Sheet2!AV123</f>
        <v>0</v>
      </c>
      <c r="CT129" s="43">
        <f t="shared" si="135"/>
        <v>0</v>
      </c>
      <c r="CU129" s="13">
        <f ca="1">'13年1-9支出明细'!BG124/9*12</f>
        <v>0</v>
      </c>
      <c r="CV129" s="43">
        <f t="shared" si="136"/>
        <v>0</v>
      </c>
      <c r="CW129" s="13">
        <f ca="1">'13年1-9支出明细'!BH124/9*12</f>
        <v>0</v>
      </c>
      <c r="CX129" s="43">
        <f t="shared" si="137"/>
        <v>0</v>
      </c>
      <c r="CY129" s="13">
        <f ca="1">'13年1-9支出明细'!BI124/9*12</f>
        <v>196878.66666666666</v>
      </c>
      <c r="CZ129" s="43">
        <f t="shared" si="138"/>
        <v>0.1642404716578712</v>
      </c>
      <c r="DA129" s="13">
        <f ca="1">'13年1-9支出明细'!BJ124/9*12</f>
        <v>18488</v>
      </c>
      <c r="DB129" s="43">
        <f t="shared" si="139"/>
        <v>9.649063168935778E-3</v>
      </c>
      <c r="DC129" s="13">
        <f ca="1">'13年1-9支出明细'!BK124/9*12</f>
        <v>30133.333333333336</v>
      </c>
      <c r="DD129" s="43">
        <f t="shared" si="140"/>
        <v>1.642030517500449E-2</v>
      </c>
      <c r="DE129" s="13">
        <f ca="1">'13年1-9支出明细'!BL124/9*12</f>
        <v>0</v>
      </c>
      <c r="DF129" s="43">
        <f t="shared" si="141"/>
        <v>0</v>
      </c>
      <c r="DG129" s="13">
        <f ca="1">'13年1-9支出明细'!BM124/9*12</f>
        <v>0</v>
      </c>
      <c r="DH129" s="43">
        <f t="shared" si="142"/>
        <v>0</v>
      </c>
      <c r="DI129" s="13">
        <f ca="1">'13年1-9支出明细'!BN124/9*12</f>
        <v>76.26666666666668</v>
      </c>
      <c r="DJ129" s="13">
        <f ca="1">Sheet2!EX123+Sheet2!BF123</f>
        <v>0</v>
      </c>
      <c r="DK129" s="43">
        <f t="shared" si="143"/>
        <v>5.8343274384696496E-5</v>
      </c>
      <c r="DL129" s="13">
        <f ca="1">'13年1-9支出明细'!BP124/9*12</f>
        <v>13333.333333333332</v>
      </c>
      <c r="DM129" s="43">
        <f t="shared" si="144"/>
        <v>0.12048192771084337</v>
      </c>
      <c r="DN129" s="13">
        <f ca="1">'13年1-9支出明细'!BQ124/9*12</f>
        <v>0</v>
      </c>
      <c r="DO129" s="43">
        <f t="shared" si="145"/>
        <v>0</v>
      </c>
      <c r="DP129" s="13">
        <f ca="1">'13年1-9支出明细'!BR124/9*12</f>
        <v>0</v>
      </c>
      <c r="DQ129" s="13">
        <f ca="1">Sheet2!FC39+Sheet2!BJ39</f>
        <v>0</v>
      </c>
      <c r="DR129" s="43"/>
      <c r="DS129" s="13">
        <f ca="1">'13年1-9支出明细'!BT124/9*12</f>
        <v>0</v>
      </c>
      <c r="DT129" s="43">
        <f t="shared" si="146"/>
        <v>0</v>
      </c>
      <c r="DU129" s="12">
        <f ca="1">'13年1-9支出明细'!BU124/9*12</f>
        <v>8465.5333333333328</v>
      </c>
      <c r="DV129" s="43">
        <f t="shared" si="147"/>
        <v>2.9259178885849126E-4</v>
      </c>
      <c r="DW129" s="12">
        <f ca="1">'13年1-9支出明细'!BV124/9*12</f>
        <v>0</v>
      </c>
      <c r="DX129" s="43">
        <f t="shared" si="148"/>
        <v>0</v>
      </c>
      <c r="DY129" s="12">
        <f ca="1">'13年1-9支出明细'!BW124/9*12</f>
        <v>1527.2000000000003</v>
      </c>
      <c r="DZ129" s="43">
        <f t="shared" si="149"/>
        <v>3.5052070104140222E-2</v>
      </c>
      <c r="EA129" s="12">
        <f ca="1">'13年1-9支出明细'!BX124/9*12</f>
        <v>1333.3333333333335</v>
      </c>
      <c r="EB129" s="43">
        <f t="shared" si="150"/>
        <v>1.3379747176779018E-4</v>
      </c>
      <c r="EC129" s="27">
        <f t="shared" si="171"/>
        <v>0</v>
      </c>
      <c r="ED129" s="43">
        <f t="shared" si="151"/>
        <v>0</v>
      </c>
      <c r="EE129" s="13">
        <f ca="1">'13年1-9支出明细'!BZ124/9*12</f>
        <v>0</v>
      </c>
      <c r="EF129" s="43">
        <f t="shared" si="152"/>
        <v>0</v>
      </c>
      <c r="EG129" s="13">
        <f ca="1">'13年1-9支出明细'!CA124/9*12</f>
        <v>0</v>
      </c>
      <c r="EH129" s="43">
        <f t="shared" si="153"/>
        <v>0</v>
      </c>
      <c r="EI129" s="13">
        <f ca="1">'13年1-9支出明细'!CB124/9*12</f>
        <v>0</v>
      </c>
      <c r="EJ129" s="40"/>
      <c r="EK129" s="13">
        <f ca="1">'13年1-9支出明细'!CC124/9*12</f>
        <v>0</v>
      </c>
      <c r="EL129" s="43">
        <f t="shared" si="154"/>
        <v>0</v>
      </c>
      <c r="EM129" s="13">
        <f ca="1">'13年1-9支出明细'!CD124/9*12</f>
        <v>0</v>
      </c>
      <c r="EN129" s="45">
        <f t="shared" si="155"/>
        <v>0</v>
      </c>
    </row>
    <row r="130" spans="1:144">
      <c r="A130" s="18">
        <v>412</v>
      </c>
      <c r="B130" s="3" t="s">
        <v>601</v>
      </c>
      <c r="C130" s="3" t="s">
        <v>419</v>
      </c>
      <c r="D130" s="12">
        <f t="shared" si="167"/>
        <v>455462.29333333339</v>
      </c>
      <c r="E130" s="12">
        <f t="shared" si="168"/>
        <v>357751.73333333334</v>
      </c>
      <c r="F130" s="13">
        <v>202752</v>
      </c>
      <c r="G130" s="40">
        <f t="shared" si="156"/>
        <v>2.9685446014338828E-3</v>
      </c>
      <c r="H130" s="13">
        <v>62428</v>
      </c>
      <c r="I130" s="40">
        <f t="shared" si="97"/>
        <v>1.6815623801515087E-3</v>
      </c>
      <c r="J130" s="13">
        <v>91238.399999999994</v>
      </c>
      <c r="K130" s="40">
        <f t="shared" si="98"/>
        <v>2.9685446014338832E-3</v>
      </c>
      <c r="L130" s="13">
        <f ca="1">'13年1-9支出明细'!I125/9*12</f>
        <v>0</v>
      </c>
      <c r="M130" s="13">
        <v>0</v>
      </c>
      <c r="N130" s="43">
        <f t="shared" si="99"/>
        <v>0</v>
      </c>
      <c r="O130" s="13">
        <f ca="1">'13年1-9支出明细'!K125/9*12</f>
        <v>0</v>
      </c>
      <c r="P130" s="43">
        <f t="shared" si="100"/>
        <v>6.8398166897722166E-4</v>
      </c>
      <c r="Q130" s="13">
        <f ca="1">'13年1-9支出明细'!L125/9*12</f>
        <v>0</v>
      </c>
      <c r="R130" s="43">
        <f t="shared" si="101"/>
        <v>0</v>
      </c>
      <c r="S130" s="13">
        <f ca="1">'13年1-9支出明细'!M125/9*12</f>
        <v>0</v>
      </c>
      <c r="T130" s="43">
        <f t="shared" si="102"/>
        <v>0</v>
      </c>
      <c r="U130" s="13">
        <f ca="1">'13年1-9支出明细'!N125/9*12</f>
        <v>0</v>
      </c>
      <c r="V130" s="43">
        <f t="shared" si="103"/>
        <v>0</v>
      </c>
      <c r="W130" s="13">
        <f ca="1">'13年1-9支出明细'!O125/9*12</f>
        <v>0</v>
      </c>
      <c r="X130" s="43">
        <f t="shared" si="104"/>
        <v>0</v>
      </c>
      <c r="Y130" s="13">
        <f ca="1">'13年1-9支出明细'!P125/9*12</f>
        <v>0</v>
      </c>
      <c r="Z130" s="43">
        <f t="shared" si="105"/>
        <v>0</v>
      </c>
      <c r="AA130" s="13">
        <f ca="1">'13年1-9支出明细'!Q125/9*12</f>
        <v>0</v>
      </c>
      <c r="AB130" s="43">
        <f t="shared" si="106"/>
        <v>0</v>
      </c>
      <c r="AC130" s="13">
        <f ca="1">'13年1-9支出明细'!R125/9*12</f>
        <v>0</v>
      </c>
      <c r="AD130" s="43">
        <f t="shared" si="107"/>
        <v>0</v>
      </c>
      <c r="AE130" s="13">
        <f ca="1">'13年1-9支出明细'!S125/9*12</f>
        <v>1333.3333333333335</v>
      </c>
      <c r="AF130" s="43">
        <f t="shared" si="108"/>
        <v>2.6862732377745359E-4</v>
      </c>
      <c r="AG130" s="12">
        <f t="shared" si="157"/>
        <v>5944.9333333333334</v>
      </c>
      <c r="AH130" s="43">
        <f t="shared" si="109"/>
        <v>5.6946630831374307E-5</v>
      </c>
      <c r="AI130" s="13">
        <f ca="1">'13年1-9支出明细'!U125/9*12</f>
        <v>0</v>
      </c>
      <c r="AJ130" s="43">
        <f t="shared" si="110"/>
        <v>0</v>
      </c>
      <c r="AK130" s="13">
        <f ca="1">'13年1-9支出明细'!V125/9*12</f>
        <v>0</v>
      </c>
      <c r="AL130" s="43">
        <f t="shared" si="111"/>
        <v>0</v>
      </c>
      <c r="AM130" s="13">
        <f ca="1">'13年1-9支出明细'!W125/9*12</f>
        <v>0</v>
      </c>
      <c r="AN130" s="43">
        <f t="shared" si="112"/>
        <v>0</v>
      </c>
      <c r="AO130" s="13">
        <f ca="1">'13年1-9支出明细'!X125/9*12</f>
        <v>0</v>
      </c>
      <c r="AP130" s="43">
        <f t="shared" si="113"/>
        <v>0</v>
      </c>
      <c r="AQ130" s="13">
        <f ca="1">'13年1-9支出明细'!Y125/9*12</f>
        <v>20</v>
      </c>
      <c r="AR130" s="43">
        <f t="shared" si="114"/>
        <v>9.8935879320230582E-6</v>
      </c>
      <c r="AS130" s="13">
        <f ca="1">'13年1-9支出明细'!Z125/9*12</f>
        <v>30.93333333333333</v>
      </c>
      <c r="AT130" s="13">
        <f ca="1">Sheet2!EP124+Sheet2!V124</f>
        <v>5894</v>
      </c>
      <c r="AU130" s="43">
        <f t="shared" si="115"/>
        <v>3.4976845512200869E-7</v>
      </c>
      <c r="AV130" s="13">
        <f ca="1">'13年1-9支出明细'!AB125/9*12</f>
        <v>5945.3333333333339</v>
      </c>
      <c r="AW130" s="43">
        <f t="shared" si="116"/>
        <v>1.3116514418223316E-3</v>
      </c>
      <c r="AX130" s="13">
        <f ca="1">'13年1-9支出明细'!AC125/9*12</f>
        <v>1913.3333333333335</v>
      </c>
      <c r="AY130" s="43">
        <f t="shared" si="117"/>
        <v>1.7057881958101734E-3</v>
      </c>
      <c r="AZ130" s="12">
        <f t="shared" si="159"/>
        <v>1358.3999999999999</v>
      </c>
      <c r="BA130" s="43">
        <f t="shared" si="118"/>
        <v>5.0792385156340572E-6</v>
      </c>
      <c r="BB130" s="13">
        <f ca="1">'13年1-9支出明细'!AE125/9*12</f>
        <v>1358.3999999999999</v>
      </c>
      <c r="BC130" s="43">
        <f t="shared" si="119"/>
        <v>5.8797494403642737E-6</v>
      </c>
      <c r="BD130" s="13">
        <f ca="1">'13年1-9支出明细'!AF125/9*12</f>
        <v>0</v>
      </c>
      <c r="BE130" s="13">
        <f ca="1">Sheet2!BP124+Sheet2!ET124</f>
        <v>0</v>
      </c>
      <c r="BF130" s="43">
        <f t="shared" si="120"/>
        <v>0</v>
      </c>
      <c r="BG130" s="12">
        <f t="shared" si="158"/>
        <v>86283.466666666674</v>
      </c>
      <c r="BH130" s="43">
        <f t="shared" si="121"/>
        <v>8.8907698186419068E-4</v>
      </c>
      <c r="BI130" s="13">
        <f ca="1">'13年1-9支出明细'!AI125/9*12</f>
        <v>0</v>
      </c>
      <c r="BJ130" s="43">
        <f t="shared" si="122"/>
        <v>0</v>
      </c>
      <c r="BK130" s="13">
        <f ca="1">'13年1-9支出明细'!AJ125/9*12</f>
        <v>0</v>
      </c>
      <c r="BL130" s="43">
        <f t="shared" si="123"/>
        <v>0</v>
      </c>
      <c r="BM130" s="13">
        <f ca="1">'13年1-9支出明细'!AK125/9*12</f>
        <v>0</v>
      </c>
      <c r="BN130" s="43">
        <f t="shared" si="124"/>
        <v>0</v>
      </c>
      <c r="BO130" s="13">
        <f ca="1">'13年1-9支出明细'!AL125/9*12</f>
        <v>0</v>
      </c>
      <c r="BP130" s="43">
        <f t="shared" si="125"/>
        <v>0</v>
      </c>
      <c r="BQ130" s="13">
        <f ca="1">'13年1-9支出明细'!AM125/9*12</f>
        <v>0</v>
      </c>
      <c r="BR130" s="43">
        <f t="shared" si="126"/>
        <v>0</v>
      </c>
      <c r="BS130" s="13">
        <f ca="1">'13年1-9支出明细'!AN125/9*12</f>
        <v>0</v>
      </c>
      <c r="BT130" s="14">
        <f t="shared" si="160"/>
        <v>0</v>
      </c>
      <c r="BU130" s="43">
        <f t="shared" si="127"/>
        <v>0</v>
      </c>
      <c r="BV130" s="13">
        <f ca="1">'13年1-9支出明细'!AP125/9*12</f>
        <v>0</v>
      </c>
      <c r="BW130" s="43">
        <f t="shared" si="128"/>
        <v>0</v>
      </c>
      <c r="BX130" s="13">
        <f ca="1">'13年1-9支出明细'!AQ125/9*12</f>
        <v>0</v>
      </c>
      <c r="BY130" s="43">
        <f t="shared" si="129"/>
        <v>0</v>
      </c>
      <c r="BZ130" s="13">
        <f ca="1">'13年1-9支出明细'!AR125/9*12</f>
        <v>0</v>
      </c>
      <c r="CA130" s="13">
        <f ca="1">Sheet2!DK124+Sheet2!AH124</f>
        <v>0</v>
      </c>
      <c r="CB130" s="43">
        <f t="shared" si="130"/>
        <v>0</v>
      </c>
      <c r="CC130" s="13">
        <f ca="1">'13年1-9支出明细'!AT125/9*12</f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43">
        <f t="shared" si="131"/>
        <v>0</v>
      </c>
      <c r="CL130" s="13">
        <f ca="1">'13年1-9支出明细'!BB125/9*12</f>
        <v>29914.133333333331</v>
      </c>
      <c r="CM130" s="43">
        <f t="shared" si="132"/>
        <v>1.3223719187230126E-2</v>
      </c>
      <c r="CN130" s="13">
        <f ca="1">'13年1-9支出明细'!BC125/9*12</f>
        <v>0</v>
      </c>
      <c r="CO130" s="43">
        <f t="shared" si="133"/>
        <v>0</v>
      </c>
      <c r="CP130" s="13">
        <f ca="1">'13年1-9支出明细'!BD125/9*12</f>
        <v>0</v>
      </c>
      <c r="CQ130" s="43">
        <f t="shared" si="134"/>
        <v>0</v>
      </c>
      <c r="CR130" s="13">
        <f ca="1">'13年1-9支出明细'!BE125/9*12</f>
        <v>0</v>
      </c>
      <c r="CS130" s="13">
        <f ca="1">Sheet2!DZ124+Sheet2!AV124</f>
        <v>0</v>
      </c>
      <c r="CT130" s="43">
        <f t="shared" si="135"/>
        <v>0</v>
      </c>
      <c r="CU130" s="13">
        <f ca="1">'13年1-9支出明细'!BG125/9*12</f>
        <v>12485.333333333332</v>
      </c>
      <c r="CV130" s="43">
        <f t="shared" si="136"/>
        <v>6.6106600776561941E-2</v>
      </c>
      <c r="CW130" s="13">
        <f ca="1">'13年1-9支出明细'!BH125/9*12</f>
        <v>0</v>
      </c>
      <c r="CX130" s="43">
        <f t="shared" si="137"/>
        <v>0</v>
      </c>
      <c r="CY130" s="13">
        <f ca="1">'13年1-9支出明细'!BI125/9*12</f>
        <v>6933.3333333333339</v>
      </c>
      <c r="CZ130" s="43">
        <f t="shared" si="138"/>
        <v>5.7839376713978178E-3</v>
      </c>
      <c r="DA130" s="13">
        <f ca="1">'13年1-9支出明细'!BJ125/9*12</f>
        <v>14257.333333333332</v>
      </c>
      <c r="DB130" s="43">
        <f t="shared" si="139"/>
        <v>7.4410379680823783E-3</v>
      </c>
      <c r="DC130" s="13">
        <f ca="1">'13年1-9支出明细'!BK125/9*12</f>
        <v>22666.666666666668</v>
      </c>
      <c r="DD130" s="43">
        <f t="shared" si="140"/>
        <v>1.2351556990047625E-2</v>
      </c>
      <c r="DE130" s="13">
        <f ca="1">'13年1-9支出明细'!BL125/9*12</f>
        <v>0</v>
      </c>
      <c r="DF130" s="43">
        <f t="shared" si="141"/>
        <v>0</v>
      </c>
      <c r="DG130" s="13">
        <f ca="1">'13年1-9支出明细'!BM125/9*12</f>
        <v>0</v>
      </c>
      <c r="DH130" s="43">
        <f t="shared" si="142"/>
        <v>0</v>
      </c>
      <c r="DI130" s="13">
        <f ca="1">'13年1-9支出明细'!BN125/9*12</f>
        <v>26.666666666666668</v>
      </c>
      <c r="DJ130" s="13">
        <f ca="1">Sheet2!EX124+Sheet2!BF124</f>
        <v>0</v>
      </c>
      <c r="DK130" s="43">
        <f t="shared" si="143"/>
        <v>2.0399746288355416E-5</v>
      </c>
      <c r="DL130" s="13">
        <f ca="1">'13年1-9支出明细'!BP125/9*12</f>
        <v>0</v>
      </c>
      <c r="DM130" s="43">
        <f t="shared" si="144"/>
        <v>0</v>
      </c>
      <c r="DN130" s="13">
        <f ca="1">'13年1-9支出明细'!BQ125/9*12</f>
        <v>0</v>
      </c>
      <c r="DO130" s="43">
        <f t="shared" si="145"/>
        <v>0</v>
      </c>
      <c r="DP130" s="13">
        <f ca="1">'13年1-9支出明细'!BR125/9*12</f>
        <v>0</v>
      </c>
      <c r="DQ130" s="13">
        <f ca="1">Sheet2!FC40+Sheet2!BJ40</f>
        <v>0</v>
      </c>
      <c r="DR130" s="43"/>
      <c r="DS130" s="13">
        <f ca="1">'13年1-9支出明细'!BT125/9*12</f>
        <v>0</v>
      </c>
      <c r="DT130" s="43">
        <f t="shared" si="146"/>
        <v>0</v>
      </c>
      <c r="DU130" s="12">
        <f ca="1">'13年1-9支出明细'!BU125/9*12</f>
        <v>4123.76</v>
      </c>
      <c r="DV130" s="43">
        <f t="shared" si="147"/>
        <v>1.4252832842464252E-4</v>
      </c>
      <c r="DW130" s="12">
        <f ca="1">'13年1-9支出明细'!BV125/9*12</f>
        <v>0</v>
      </c>
      <c r="DX130" s="43">
        <f t="shared" si="148"/>
        <v>0</v>
      </c>
      <c r="DY130" s="12">
        <f ca="1">'13年1-9支出明细'!BW125/9*12</f>
        <v>0</v>
      </c>
      <c r="DZ130" s="43">
        <f t="shared" si="149"/>
        <v>0</v>
      </c>
      <c r="EA130" s="12">
        <f ca="1">'13年1-9支出明细'!BX125/9*12</f>
        <v>0</v>
      </c>
      <c r="EB130" s="43">
        <f t="shared" si="150"/>
        <v>0</v>
      </c>
      <c r="EC130" s="27">
        <f t="shared" si="171"/>
        <v>0</v>
      </c>
      <c r="ED130" s="43">
        <f t="shared" si="151"/>
        <v>0</v>
      </c>
      <c r="EE130" s="13">
        <f ca="1">'13年1-9支出明细'!BZ125/9*12</f>
        <v>0</v>
      </c>
      <c r="EF130" s="43">
        <f t="shared" si="152"/>
        <v>0</v>
      </c>
      <c r="EG130" s="13">
        <f ca="1">'13年1-9支出明细'!CA125/9*12</f>
        <v>0</v>
      </c>
      <c r="EH130" s="43">
        <f t="shared" si="153"/>
        <v>0</v>
      </c>
      <c r="EI130" s="13">
        <f ca="1">'13年1-9支出明细'!CB125/9*12</f>
        <v>0</v>
      </c>
      <c r="EJ130" s="40"/>
      <c r="EK130" s="13">
        <f ca="1">'13年1-9支出明细'!CC125/9*12</f>
        <v>0</v>
      </c>
      <c r="EL130" s="43">
        <f t="shared" si="154"/>
        <v>0</v>
      </c>
      <c r="EM130" s="13">
        <f ca="1">'13年1-9支出明细'!CD125/9*12</f>
        <v>0</v>
      </c>
      <c r="EN130" s="45">
        <f t="shared" si="155"/>
        <v>0</v>
      </c>
    </row>
    <row r="131" spans="1:144">
      <c r="A131" s="18">
        <v>413</v>
      </c>
      <c r="B131" s="3" t="s">
        <v>602</v>
      </c>
      <c r="C131" s="3" t="s">
        <v>420</v>
      </c>
      <c r="D131" s="12">
        <f t="shared" si="167"/>
        <v>491895.94999999995</v>
      </c>
      <c r="E131" s="12">
        <f t="shared" si="168"/>
        <v>371775</v>
      </c>
      <c r="F131" s="13">
        <v>195900</v>
      </c>
      <c r="G131" s="40">
        <f t="shared" si="156"/>
        <v>2.8682226928508606E-3</v>
      </c>
      <c r="H131" s="13">
        <v>73800</v>
      </c>
      <c r="I131" s="40">
        <f t="shared" si="97"/>
        <v>1.987878894969907E-3</v>
      </c>
      <c r="J131" s="13">
        <v>88155</v>
      </c>
      <c r="K131" s="40">
        <f t="shared" si="98"/>
        <v>2.868222692850861E-3</v>
      </c>
      <c r="L131" s="13">
        <f ca="1">'13年1-9支出明细'!I126/9*12</f>
        <v>13920</v>
      </c>
      <c r="M131" s="13">
        <v>0</v>
      </c>
      <c r="N131" s="43">
        <f t="shared" si="99"/>
        <v>2.085087133274815E-3</v>
      </c>
      <c r="O131" s="13">
        <f ca="1">'13年1-9支出明细'!K126/9*12</f>
        <v>0</v>
      </c>
      <c r="P131" s="43">
        <f t="shared" si="100"/>
        <v>7.3869520653799584E-4</v>
      </c>
      <c r="Q131" s="13">
        <f ca="1">'13年1-9支出明细'!L126/9*12</f>
        <v>0</v>
      </c>
      <c r="R131" s="43">
        <f t="shared" si="101"/>
        <v>0</v>
      </c>
      <c r="S131" s="13">
        <f ca="1">'13年1-9支出明细'!M126/9*12</f>
        <v>0</v>
      </c>
      <c r="T131" s="43">
        <f t="shared" si="102"/>
        <v>0</v>
      </c>
      <c r="U131" s="13">
        <f ca="1">'13年1-9支出明细'!N126/9*12</f>
        <v>0</v>
      </c>
      <c r="V131" s="43">
        <f t="shared" si="103"/>
        <v>0</v>
      </c>
      <c r="W131" s="13">
        <f ca="1">'13年1-9支出明细'!O126/9*12</f>
        <v>0</v>
      </c>
      <c r="X131" s="43">
        <f t="shared" si="104"/>
        <v>0</v>
      </c>
      <c r="Y131" s="13">
        <f ca="1">'13年1-9支出明细'!P126/9*12</f>
        <v>0</v>
      </c>
      <c r="Z131" s="43">
        <f t="shared" si="105"/>
        <v>0</v>
      </c>
      <c r="AA131" s="13">
        <f ca="1">'13年1-9支出明细'!Q126/9*12</f>
        <v>0</v>
      </c>
      <c r="AB131" s="43">
        <f t="shared" si="106"/>
        <v>0</v>
      </c>
      <c r="AC131" s="13">
        <f ca="1">'13年1-9支出明细'!R126/9*12</f>
        <v>0</v>
      </c>
      <c r="AD131" s="43">
        <f t="shared" si="107"/>
        <v>0</v>
      </c>
      <c r="AE131" s="13">
        <f ca="1">'13年1-9支出明细'!S126/9*12</f>
        <v>0</v>
      </c>
      <c r="AF131" s="43">
        <f t="shared" si="108"/>
        <v>0</v>
      </c>
      <c r="AG131" s="12">
        <f t="shared" si="157"/>
        <v>35536.936666666668</v>
      </c>
      <c r="AH131" s="43">
        <f t="shared" si="109"/>
        <v>3.4040900036466843E-4</v>
      </c>
      <c r="AI131" s="13">
        <f ca="1">'13年1-9支出明细'!U126/9*12</f>
        <v>0</v>
      </c>
      <c r="AJ131" s="43">
        <f t="shared" si="110"/>
        <v>0</v>
      </c>
      <c r="AK131" s="13">
        <f ca="1">'13年1-9支出明细'!V126/9*12</f>
        <v>0</v>
      </c>
      <c r="AL131" s="43">
        <f t="shared" si="111"/>
        <v>0</v>
      </c>
      <c r="AM131" s="13">
        <f ca="1">'13年1-9支出明细'!W126/9*12</f>
        <v>0</v>
      </c>
      <c r="AN131" s="43">
        <f t="shared" si="112"/>
        <v>0</v>
      </c>
      <c r="AO131" s="13">
        <f ca="1">'13年1-9支出明细'!X126/9*12</f>
        <v>344</v>
      </c>
      <c r="AP131" s="43">
        <f t="shared" si="113"/>
        <v>5.0608757641505567E-4</v>
      </c>
      <c r="AQ131" s="13">
        <f ca="1">'13年1-9支出明细'!Y126/9*12</f>
        <v>538.18666666666661</v>
      </c>
      <c r="AR131" s="43">
        <f t="shared" si="114"/>
        <v>2.6622985552545244E-4</v>
      </c>
      <c r="AS131" s="13">
        <f ca="1">'13年1-9支出明细'!Z126/9*12</f>
        <v>8577.7599999999984</v>
      </c>
      <c r="AT131" s="13">
        <f ca="1">Sheet2!EP125+Sheet2!V125</f>
        <v>26076.99</v>
      </c>
      <c r="AU131" s="43">
        <f t="shared" si="115"/>
        <v>9.6990189556272444E-5</v>
      </c>
      <c r="AV131" s="13">
        <f ca="1">'13年1-9支出明细'!AB126/9*12</f>
        <v>33329.320000000007</v>
      </c>
      <c r="AW131" s="43">
        <f t="shared" si="116"/>
        <v>7.3530697409101616E-3</v>
      </c>
      <c r="AX131" s="13">
        <f ca="1">'13年1-9支出明细'!AC126/9*12</f>
        <v>1440</v>
      </c>
      <c r="AY131" s="43">
        <f t="shared" si="117"/>
        <v>1.2837987815156704E-3</v>
      </c>
      <c r="AZ131" s="12">
        <f t="shared" si="159"/>
        <v>1360</v>
      </c>
      <c r="BA131" s="43">
        <f t="shared" si="118"/>
        <v>5.0852211287266776E-6</v>
      </c>
      <c r="BB131" s="13">
        <f ca="1">'13年1-9支出明细'!AE126/9*12</f>
        <v>1360</v>
      </c>
      <c r="BC131" s="43">
        <f t="shared" si="119"/>
        <v>5.8866749402940323E-6</v>
      </c>
      <c r="BD131" s="13">
        <f ca="1">'13年1-9支出明细'!AF126/9*12</f>
        <v>0</v>
      </c>
      <c r="BE131" s="13">
        <f ca="1">Sheet2!BP125+Sheet2!ET125</f>
        <v>0</v>
      </c>
      <c r="BF131" s="43">
        <f t="shared" si="120"/>
        <v>0</v>
      </c>
      <c r="BG131" s="12">
        <f t="shared" si="158"/>
        <v>35538</v>
      </c>
      <c r="BH131" s="43">
        <f t="shared" si="121"/>
        <v>3.6618855271024816E-4</v>
      </c>
      <c r="BI131" s="13">
        <f ca="1">'13年1-9支出明细'!AI126/9*12</f>
        <v>0</v>
      </c>
      <c r="BJ131" s="43">
        <f t="shared" si="122"/>
        <v>0</v>
      </c>
      <c r="BK131" s="13">
        <f ca="1">'13年1-9支出明细'!AJ126/9*12</f>
        <v>0</v>
      </c>
      <c r="BL131" s="43">
        <f t="shared" si="123"/>
        <v>0</v>
      </c>
      <c r="BM131" s="13">
        <f ca="1">'13年1-9支出明细'!AK126/9*12</f>
        <v>0</v>
      </c>
      <c r="BN131" s="43">
        <f t="shared" si="124"/>
        <v>0</v>
      </c>
      <c r="BO131" s="13">
        <f ca="1">'13年1-9支出明细'!AL126/9*12</f>
        <v>0</v>
      </c>
      <c r="BP131" s="43">
        <f t="shared" si="125"/>
        <v>0</v>
      </c>
      <c r="BQ131" s="13">
        <f ca="1">'13年1-9支出明细'!AM126/9*12</f>
        <v>0</v>
      </c>
      <c r="BR131" s="43">
        <f t="shared" si="126"/>
        <v>0</v>
      </c>
      <c r="BS131" s="13">
        <f ca="1">'13年1-9支出明细'!AN126/9*12</f>
        <v>0</v>
      </c>
      <c r="BT131" s="14">
        <f t="shared" si="160"/>
        <v>0</v>
      </c>
      <c r="BU131" s="43">
        <f t="shared" si="127"/>
        <v>0</v>
      </c>
      <c r="BV131" s="13">
        <f ca="1">'13年1-9支出明细'!AP126/9*12</f>
        <v>0</v>
      </c>
      <c r="BW131" s="43">
        <f t="shared" si="128"/>
        <v>0</v>
      </c>
      <c r="BX131" s="13">
        <f ca="1">'13年1-9支出明细'!AQ126/9*12</f>
        <v>0</v>
      </c>
      <c r="BY131" s="43">
        <f t="shared" si="129"/>
        <v>0</v>
      </c>
      <c r="BZ131" s="13">
        <f ca="1">'13年1-9支出明细'!AR126/9*12</f>
        <v>0</v>
      </c>
      <c r="CA131" s="13">
        <f ca="1">Sheet2!DK125+Sheet2!AH125</f>
        <v>0</v>
      </c>
      <c r="CB131" s="43">
        <f t="shared" si="130"/>
        <v>0</v>
      </c>
      <c r="CC131" s="13">
        <f ca="1">'13年1-9支出明细'!AT126/9*12</f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43">
        <f t="shared" si="131"/>
        <v>0</v>
      </c>
      <c r="CL131" s="13">
        <f ca="1">'13年1-9支出明细'!BB126/9*12</f>
        <v>16161.333333333334</v>
      </c>
      <c r="CM131" s="43">
        <f t="shared" si="132"/>
        <v>7.1442127809559974E-3</v>
      </c>
      <c r="CN131" s="13">
        <f ca="1">'13年1-9支出明细'!BC126/9*12</f>
        <v>0</v>
      </c>
      <c r="CO131" s="43">
        <f t="shared" si="133"/>
        <v>0</v>
      </c>
      <c r="CP131" s="13">
        <f ca="1">'13年1-9支出明细'!BD126/9*12</f>
        <v>0</v>
      </c>
      <c r="CQ131" s="43">
        <f t="shared" si="134"/>
        <v>0</v>
      </c>
      <c r="CR131" s="13">
        <f ca="1">'13年1-9支出明细'!BE126/9*12</f>
        <v>0</v>
      </c>
      <c r="CS131" s="13">
        <f ca="1">Sheet2!DZ125+Sheet2!AV125</f>
        <v>0</v>
      </c>
      <c r="CT131" s="43">
        <f t="shared" si="135"/>
        <v>0</v>
      </c>
      <c r="CU131" s="13">
        <f ca="1">'13年1-9支出明细'!BG126/9*12</f>
        <v>0</v>
      </c>
      <c r="CV131" s="43">
        <f t="shared" si="136"/>
        <v>0</v>
      </c>
      <c r="CW131" s="13">
        <f ca="1">'13年1-9支出明细'!BH126/9*12</f>
        <v>0</v>
      </c>
      <c r="CX131" s="43">
        <f t="shared" si="137"/>
        <v>0</v>
      </c>
      <c r="CY131" s="13">
        <f ca="1">'13年1-9支出明细'!BI126/9*12</f>
        <v>13546.666666666668</v>
      </c>
      <c r="CZ131" s="43">
        <f t="shared" si="138"/>
        <v>1.1300924373346507E-2</v>
      </c>
      <c r="DA131" s="13">
        <f ca="1">'13年1-9支出明细'!BJ126/9*12</f>
        <v>0</v>
      </c>
      <c r="DB131" s="43">
        <f t="shared" si="139"/>
        <v>0</v>
      </c>
      <c r="DC131" s="13">
        <f ca="1">'13年1-9支出明细'!BK126/9*12</f>
        <v>0</v>
      </c>
      <c r="DD131" s="43">
        <f t="shared" si="140"/>
        <v>0</v>
      </c>
      <c r="DE131" s="13">
        <f ca="1">'13年1-9支出明细'!BL126/9*12</f>
        <v>0</v>
      </c>
      <c r="DF131" s="43">
        <f t="shared" si="141"/>
        <v>0</v>
      </c>
      <c r="DG131" s="13">
        <f ca="1">'13年1-9支出明细'!BM126/9*12</f>
        <v>0</v>
      </c>
      <c r="DH131" s="43">
        <f t="shared" si="142"/>
        <v>0</v>
      </c>
      <c r="DI131" s="13">
        <f ca="1">'13年1-9支出明细'!BN126/9*12</f>
        <v>30</v>
      </c>
      <c r="DJ131" s="13">
        <f ca="1">Sheet2!EX125+Sheet2!BF125</f>
        <v>0</v>
      </c>
      <c r="DK131" s="43">
        <f t="shared" si="143"/>
        <v>2.2949714574399841E-5</v>
      </c>
      <c r="DL131" s="13">
        <f ca="1">'13年1-9支出明细'!BP126/9*12</f>
        <v>0</v>
      </c>
      <c r="DM131" s="43">
        <f t="shared" si="144"/>
        <v>0</v>
      </c>
      <c r="DN131" s="13">
        <f ca="1">'13年1-9支出明细'!BQ126/9*12</f>
        <v>5800</v>
      </c>
      <c r="DO131" s="43">
        <f t="shared" si="145"/>
        <v>3.9131549474422808E-2</v>
      </c>
      <c r="DP131" s="13">
        <f ca="1">'13年1-9支出明细'!BR126/9*12</f>
        <v>0</v>
      </c>
      <c r="DQ131" s="13">
        <f ca="1">Sheet2!FC41+Sheet2!BJ41</f>
        <v>0</v>
      </c>
      <c r="DR131" s="43"/>
      <c r="DS131" s="13">
        <f ca="1">'13年1-9支出明细'!BT126/9*12</f>
        <v>0</v>
      </c>
      <c r="DT131" s="43">
        <f t="shared" si="146"/>
        <v>0</v>
      </c>
      <c r="DU131" s="12">
        <f ca="1">'13年1-9支出明细'!BU126/9*12</f>
        <v>35446.013333333336</v>
      </c>
      <c r="DV131" s="43">
        <f t="shared" si="147"/>
        <v>1.2251103434044637E-3</v>
      </c>
      <c r="DW131" s="12">
        <f ca="1">'13年1-9支出明细'!BV126/9*12</f>
        <v>0</v>
      </c>
      <c r="DX131" s="43">
        <f t="shared" si="148"/>
        <v>0</v>
      </c>
      <c r="DY131" s="12">
        <f ca="1">'13年1-9支出明细'!BW126/9*12</f>
        <v>0</v>
      </c>
      <c r="DZ131" s="43">
        <f t="shared" si="149"/>
        <v>0</v>
      </c>
      <c r="EA131" s="12">
        <f ca="1">'13年1-9支出明细'!BX126/9*12</f>
        <v>12240</v>
      </c>
      <c r="EB131" s="43">
        <f t="shared" si="150"/>
        <v>1.2282607908283138E-3</v>
      </c>
      <c r="EC131" s="27">
        <f t="shared" si="171"/>
        <v>0</v>
      </c>
      <c r="ED131" s="43">
        <f t="shared" si="151"/>
        <v>0</v>
      </c>
      <c r="EE131" s="13">
        <f ca="1">'13年1-9支出明细'!BZ126/9*12</f>
        <v>0</v>
      </c>
      <c r="EF131" s="43">
        <f t="shared" si="152"/>
        <v>0</v>
      </c>
      <c r="EG131" s="13">
        <f ca="1">'13年1-9支出明细'!CA126/9*12</f>
        <v>0</v>
      </c>
      <c r="EH131" s="43">
        <f t="shared" si="153"/>
        <v>0</v>
      </c>
      <c r="EI131" s="13">
        <f ca="1">'13年1-9支出明细'!CB126/9*12</f>
        <v>0</v>
      </c>
      <c r="EJ131" s="40"/>
      <c r="EK131" s="13">
        <f ca="1">'13年1-9支出明细'!CC126/9*12</f>
        <v>0</v>
      </c>
      <c r="EL131" s="43">
        <f t="shared" si="154"/>
        <v>0</v>
      </c>
      <c r="EM131" s="13">
        <f ca="1">'13年1-9支出明细'!CD126/9*12</f>
        <v>0</v>
      </c>
      <c r="EN131" s="45">
        <f t="shared" si="155"/>
        <v>0</v>
      </c>
    </row>
    <row r="132" spans="1:144">
      <c r="A132" s="18">
        <v>414</v>
      </c>
      <c r="B132" s="3" t="s">
        <v>603</v>
      </c>
      <c r="C132" s="3" t="s">
        <v>421</v>
      </c>
      <c r="D132" s="12">
        <f t="shared" si="167"/>
        <v>2335428.1666666665</v>
      </c>
      <c r="E132" s="12">
        <f t="shared" si="168"/>
        <v>1955068.5333333332</v>
      </c>
      <c r="F132" s="13">
        <v>589776</v>
      </c>
      <c r="G132" s="40">
        <f t="shared" si="156"/>
        <v>8.6350633328167899E-3</v>
      </c>
      <c r="H132" s="13">
        <v>1070560</v>
      </c>
      <c r="I132" s="40">
        <f t="shared" si="97"/>
        <v>2.8836634550121726E-2</v>
      </c>
      <c r="J132" s="13">
        <v>265399.2</v>
      </c>
      <c r="K132" s="40">
        <f t="shared" si="98"/>
        <v>8.6350633328167916E-3</v>
      </c>
      <c r="L132" s="13">
        <f ca="1">'13年1-9支出明细'!I127/9*12</f>
        <v>0</v>
      </c>
      <c r="M132" s="13">
        <v>6600</v>
      </c>
      <c r="N132" s="43">
        <f t="shared" si="99"/>
        <v>0</v>
      </c>
      <c r="O132" s="13">
        <f ca="1">'13年1-9支出明细'!K127/9*12</f>
        <v>29333.333333333332</v>
      </c>
      <c r="P132" s="43">
        <f t="shared" si="100"/>
        <v>3.5071839724040953E-3</v>
      </c>
      <c r="Q132" s="13">
        <f ca="1">'13年1-9支出明细'!L127/9*12</f>
        <v>0</v>
      </c>
      <c r="R132" s="43">
        <f t="shared" si="101"/>
        <v>0</v>
      </c>
      <c r="S132" s="13">
        <f ca="1">'13年1-9支出明细'!M127/9*12</f>
        <v>0</v>
      </c>
      <c r="T132" s="43">
        <f t="shared" si="102"/>
        <v>0</v>
      </c>
      <c r="U132" s="13">
        <f ca="1">'13年1-9支出明细'!N127/9*12</f>
        <v>0</v>
      </c>
      <c r="V132" s="43">
        <f t="shared" si="103"/>
        <v>0</v>
      </c>
      <c r="W132" s="13">
        <f ca="1">'13年1-9支出明细'!O127/9*12</f>
        <v>0</v>
      </c>
      <c r="X132" s="43">
        <f t="shared" si="104"/>
        <v>0</v>
      </c>
      <c r="Y132" s="13">
        <f ca="1">'13年1-9支出明细'!P127/9*12</f>
        <v>0</v>
      </c>
      <c r="Z132" s="43">
        <f t="shared" si="105"/>
        <v>0</v>
      </c>
      <c r="AA132" s="13">
        <f ca="1">'13年1-9支出明细'!Q127/9*12</f>
        <v>0</v>
      </c>
      <c r="AB132" s="43">
        <f t="shared" si="106"/>
        <v>0</v>
      </c>
      <c r="AC132" s="13">
        <f ca="1">'13年1-9支出明细'!R127/9*12</f>
        <v>0</v>
      </c>
      <c r="AD132" s="43">
        <f t="shared" si="107"/>
        <v>0</v>
      </c>
      <c r="AE132" s="13">
        <f ca="1">'13年1-9支出明细'!S127/9*12</f>
        <v>0</v>
      </c>
      <c r="AF132" s="43">
        <f t="shared" si="108"/>
        <v>0</v>
      </c>
      <c r="AG132" s="12">
        <f t="shared" si="157"/>
        <v>68015.713333333333</v>
      </c>
      <c r="AH132" s="43">
        <f t="shared" si="109"/>
        <v>6.5152382722417684E-4</v>
      </c>
      <c r="AI132" s="13">
        <f ca="1">'13年1-9支出明细'!U127/9*12</f>
        <v>0</v>
      </c>
      <c r="AJ132" s="43">
        <f t="shared" si="110"/>
        <v>0</v>
      </c>
      <c r="AK132" s="13">
        <f ca="1">'13年1-9支出明细'!V127/9*12</f>
        <v>0</v>
      </c>
      <c r="AL132" s="43">
        <f t="shared" si="111"/>
        <v>0</v>
      </c>
      <c r="AM132" s="13">
        <f ca="1">'13年1-9支出明细'!W127/9*12</f>
        <v>0</v>
      </c>
      <c r="AN132" s="43">
        <f t="shared" si="112"/>
        <v>0</v>
      </c>
      <c r="AO132" s="13">
        <f ca="1">'13年1-9支出明细'!X127/9*12</f>
        <v>4260.1333333333332</v>
      </c>
      <c r="AP132" s="43">
        <f t="shared" si="113"/>
        <v>6.2674434705571489E-3</v>
      </c>
      <c r="AQ132" s="13">
        <f ca="1">'13年1-9支出明细'!Y127/9*12</f>
        <v>3188.3066666666664</v>
      </c>
      <c r="AR132" s="43">
        <f t="shared" si="114"/>
        <v>1.5771896180460999E-3</v>
      </c>
      <c r="AS132" s="13">
        <f ca="1">'13年1-9支出明细'!Z127/9*12</f>
        <v>4710.1333333333332</v>
      </c>
      <c r="AT132" s="13">
        <f ca="1">Sheet2!EP126+Sheet2!V126</f>
        <v>55857.14</v>
      </c>
      <c r="AU132" s="43">
        <f t="shared" si="115"/>
        <v>5.3258277782931379E-5</v>
      </c>
      <c r="AV132" s="13">
        <f ca="1">'13年1-9支出明细'!AB127/9*12</f>
        <v>32529.706666666665</v>
      </c>
      <c r="AW132" s="43">
        <f t="shared" si="116"/>
        <v>7.1766601230193166E-3</v>
      </c>
      <c r="AX132" s="13">
        <f ca="1">'13年1-9支出明细'!AC127/9*12</f>
        <v>39698.559999999998</v>
      </c>
      <c r="AY132" s="43">
        <f t="shared" si="117"/>
        <v>3.5392335386060229E-2</v>
      </c>
      <c r="AZ132" s="12">
        <f t="shared" si="159"/>
        <v>4830.4533333333338</v>
      </c>
      <c r="BA132" s="43">
        <f t="shared" si="118"/>
        <v>1.8061708347055056E-5</v>
      </c>
      <c r="BB132" s="13">
        <f ca="1">'13年1-9支出明细'!AE127/9*12</f>
        <v>4830.4533333333338</v>
      </c>
      <c r="BC132" s="43">
        <f t="shared" si="119"/>
        <v>2.0908315137936112E-5</v>
      </c>
      <c r="BD132" s="13">
        <f ca="1">'13年1-9支出明细'!AF127/9*12</f>
        <v>0</v>
      </c>
      <c r="BE132" s="13">
        <f ca="1">Sheet2!BP126+Sheet2!ET126</f>
        <v>0</v>
      </c>
      <c r="BF132" s="43">
        <f t="shared" si="120"/>
        <v>0</v>
      </c>
      <c r="BG132" s="12">
        <f t="shared" si="158"/>
        <v>7661.0666666666666</v>
      </c>
      <c r="BH132" s="43">
        <f t="shared" si="121"/>
        <v>7.894070895614249E-5</v>
      </c>
      <c r="BI132" s="13">
        <f ca="1">'13年1-9支出明细'!AI127/9*12</f>
        <v>0</v>
      </c>
      <c r="BJ132" s="43">
        <f t="shared" si="122"/>
        <v>0</v>
      </c>
      <c r="BK132" s="13">
        <f ca="1">'13年1-9支出明细'!AJ127/9*12</f>
        <v>0</v>
      </c>
      <c r="BL132" s="43">
        <f t="shared" si="123"/>
        <v>0</v>
      </c>
      <c r="BM132" s="13">
        <f ca="1">'13年1-9支出明细'!AK127/9*12</f>
        <v>0</v>
      </c>
      <c r="BN132" s="43">
        <f t="shared" si="124"/>
        <v>0</v>
      </c>
      <c r="BO132" s="13">
        <f ca="1">'13年1-9支出明细'!AL127/9*12</f>
        <v>0</v>
      </c>
      <c r="BP132" s="43">
        <f t="shared" si="125"/>
        <v>0</v>
      </c>
      <c r="BQ132" s="13">
        <f ca="1">'13年1-9支出明细'!AM127/9*12</f>
        <v>0</v>
      </c>
      <c r="BR132" s="43">
        <f t="shared" si="126"/>
        <v>0</v>
      </c>
      <c r="BS132" s="13">
        <f ca="1">'13年1-9支出明细'!AN127/9*12</f>
        <v>0</v>
      </c>
      <c r="BT132" s="14">
        <f t="shared" si="160"/>
        <v>0</v>
      </c>
      <c r="BU132" s="43">
        <f t="shared" si="127"/>
        <v>0</v>
      </c>
      <c r="BV132" s="13">
        <f ca="1">'13年1-9支出明细'!AP127/9*12</f>
        <v>0</v>
      </c>
      <c r="BW132" s="43">
        <f t="shared" si="128"/>
        <v>0</v>
      </c>
      <c r="BX132" s="13">
        <f ca="1">'13年1-9支出明细'!AQ127/9*12</f>
        <v>0</v>
      </c>
      <c r="BY132" s="43">
        <f t="shared" si="129"/>
        <v>0</v>
      </c>
      <c r="BZ132" s="13">
        <f ca="1">'13年1-9支出明细'!AR127/9*12</f>
        <v>0</v>
      </c>
      <c r="CA132" s="13">
        <f ca="1">Sheet2!DK126+Sheet2!AH126</f>
        <v>0</v>
      </c>
      <c r="CB132" s="43">
        <f t="shared" si="130"/>
        <v>0</v>
      </c>
      <c r="CC132" s="13">
        <f ca="1">'13年1-9支出明细'!AT127/9*12</f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43">
        <f t="shared" si="131"/>
        <v>0</v>
      </c>
      <c r="CL132" s="13">
        <f ca="1">'13年1-9支出明细'!BB127/9*12</f>
        <v>1515.3333333333333</v>
      </c>
      <c r="CM132" s="43">
        <f t="shared" si="132"/>
        <v>6.6986204319416636E-4</v>
      </c>
      <c r="CN132" s="13">
        <f ca="1">'13年1-9支出明细'!BC127/9*12</f>
        <v>0</v>
      </c>
      <c r="CO132" s="43">
        <f t="shared" si="133"/>
        <v>0</v>
      </c>
      <c r="CP132" s="13">
        <f ca="1">'13年1-9支出明细'!BD127/9*12</f>
        <v>0</v>
      </c>
      <c r="CQ132" s="43">
        <f t="shared" si="134"/>
        <v>0</v>
      </c>
      <c r="CR132" s="13">
        <f ca="1">'13年1-9支出明细'!BE127/9*12</f>
        <v>0</v>
      </c>
      <c r="CS132" s="13">
        <v>0</v>
      </c>
      <c r="CT132" s="43">
        <f t="shared" si="135"/>
        <v>0</v>
      </c>
      <c r="CU132" s="13">
        <f ca="1">'13年1-9支出明细'!BG127/9*12</f>
        <v>0</v>
      </c>
      <c r="CV132" s="43">
        <f t="shared" si="136"/>
        <v>0</v>
      </c>
      <c r="CW132" s="13">
        <f ca="1">'13年1-9支出明细'!BH127/9*12</f>
        <v>0</v>
      </c>
      <c r="CX132" s="43">
        <f t="shared" si="137"/>
        <v>0</v>
      </c>
      <c r="CY132" s="13">
        <f ca="1">'13年1-9支出明细'!BI127/9*12</f>
        <v>1200</v>
      </c>
      <c r="CZ132" s="43">
        <f t="shared" si="138"/>
        <v>1.0010661354342377E-3</v>
      </c>
      <c r="DA132" s="13">
        <f ca="1">'13年1-9支出明细'!BJ127/9*12</f>
        <v>0</v>
      </c>
      <c r="DB132" s="43">
        <f t="shared" si="139"/>
        <v>0</v>
      </c>
      <c r="DC132" s="13">
        <f ca="1">'13年1-9支出明细'!BK127/9*12</f>
        <v>4000</v>
      </c>
      <c r="DD132" s="43">
        <f t="shared" si="140"/>
        <v>2.1796865276554633E-3</v>
      </c>
      <c r="DE132" s="13">
        <f ca="1">'13年1-9支出明细'!BL127/9*12</f>
        <v>0</v>
      </c>
      <c r="DF132" s="43">
        <f t="shared" si="141"/>
        <v>0</v>
      </c>
      <c r="DG132" s="13">
        <f ca="1">'13年1-9支出明细'!BM127/9*12</f>
        <v>0</v>
      </c>
      <c r="DH132" s="43">
        <f t="shared" si="142"/>
        <v>0</v>
      </c>
      <c r="DI132" s="13">
        <f ca="1">'13年1-9支出明细'!BN127/9*12</f>
        <v>945.73333333333323</v>
      </c>
      <c r="DJ132" s="13">
        <f ca="1">Sheet2!EX126+Sheet2!BF126</f>
        <v>0</v>
      </c>
      <c r="DK132" s="43">
        <f t="shared" si="143"/>
        <v>7.2347700211652466E-4</v>
      </c>
      <c r="DL132" s="13">
        <f ca="1">'13年1-9支出明细'!BP127/9*12</f>
        <v>0</v>
      </c>
      <c r="DM132" s="43">
        <f t="shared" si="144"/>
        <v>0</v>
      </c>
      <c r="DN132" s="13">
        <f ca="1">'13年1-9支出明细'!BQ127/9*12</f>
        <v>0</v>
      </c>
      <c r="DO132" s="43">
        <f t="shared" si="145"/>
        <v>0</v>
      </c>
      <c r="DP132" s="13">
        <f ca="1">'13年1-9支出明细'!BR127/9*12</f>
        <v>0</v>
      </c>
      <c r="DQ132" s="13">
        <f ca="1">Sheet2!FC42+Sheet2!BJ42</f>
        <v>0</v>
      </c>
      <c r="DR132" s="43"/>
      <c r="DS132" s="13">
        <f ca="1">'13年1-9支出明细'!BT127/9*12</f>
        <v>0</v>
      </c>
      <c r="DT132" s="43">
        <f t="shared" si="146"/>
        <v>0</v>
      </c>
      <c r="DU132" s="12">
        <f ca="1">'13年1-9支出明细'!BU127/9*12</f>
        <v>299674.80000000005</v>
      </c>
      <c r="DV132" s="43">
        <f t="shared" si="147"/>
        <v>1.0357573747014633E-2</v>
      </c>
      <c r="DW132" s="12">
        <f ca="1">'13年1-9支出明细'!BV127/9*12</f>
        <v>0</v>
      </c>
      <c r="DX132" s="43">
        <f t="shared" si="148"/>
        <v>0</v>
      </c>
      <c r="DY132" s="12">
        <f ca="1">'13年1-9支出明细'!BW127/9*12</f>
        <v>0</v>
      </c>
      <c r="DZ132" s="43">
        <f t="shared" si="149"/>
        <v>0</v>
      </c>
      <c r="EA132" s="12">
        <f ca="1">'13年1-9支出明细'!BX127/9*12</f>
        <v>0</v>
      </c>
      <c r="EB132" s="43">
        <f t="shared" si="150"/>
        <v>0</v>
      </c>
      <c r="EC132" s="27">
        <f t="shared" si="171"/>
        <v>177.6</v>
      </c>
      <c r="ED132" s="43">
        <f t="shared" si="151"/>
        <v>1.0802957382576439E-4</v>
      </c>
      <c r="EE132" s="13">
        <f ca="1">'13年1-9支出明细'!BZ127/9*12</f>
        <v>0</v>
      </c>
      <c r="EF132" s="43">
        <f t="shared" si="152"/>
        <v>0</v>
      </c>
      <c r="EG132" s="13">
        <f ca="1">'13年1-9支出明细'!CA127/9*12</f>
        <v>0</v>
      </c>
      <c r="EH132" s="43">
        <f t="shared" si="153"/>
        <v>0</v>
      </c>
      <c r="EI132" s="13">
        <f ca="1">'13年1-9支出明细'!CB127/9*12</f>
        <v>0</v>
      </c>
      <c r="EJ132" s="40"/>
      <c r="EK132" s="13">
        <f ca="1">'13年1-9支出明细'!CC127/9*12</f>
        <v>0</v>
      </c>
      <c r="EL132" s="43">
        <f t="shared" si="154"/>
        <v>0</v>
      </c>
      <c r="EM132" s="13">
        <f ca="1">'13年1-9支出明细'!CD127/9*12</f>
        <v>177.6</v>
      </c>
      <c r="EN132" s="45">
        <f t="shared" si="155"/>
        <v>8.5826948772716512E-4</v>
      </c>
    </row>
    <row r="133" spans="1:144">
      <c r="A133" s="18">
        <v>415</v>
      </c>
      <c r="B133" s="3" t="s">
        <v>604</v>
      </c>
      <c r="C133" s="3" t="s">
        <v>422</v>
      </c>
      <c r="D133" s="12">
        <f t="shared" si="167"/>
        <v>297219.88</v>
      </c>
      <c r="E133" s="12">
        <f t="shared" si="168"/>
        <v>155199.4</v>
      </c>
      <c r="F133" s="13">
        <v>59652</v>
      </c>
      <c r="G133" s="40">
        <f t="shared" si="156"/>
        <v>8.7338039853976281E-4</v>
      </c>
      <c r="H133" s="13">
        <v>68704</v>
      </c>
      <c r="I133" s="40">
        <f t="shared" si="97"/>
        <v>1.8506128943091122E-3</v>
      </c>
      <c r="J133" s="13">
        <v>26843.4</v>
      </c>
      <c r="K133" s="40">
        <f t="shared" si="98"/>
        <v>8.7338039853976292E-4</v>
      </c>
      <c r="L133" s="13">
        <f ca="1">'13年1-9支出明细'!I128/9*12</f>
        <v>0</v>
      </c>
      <c r="M133" s="13">
        <v>0</v>
      </c>
      <c r="N133" s="43">
        <f t="shared" si="99"/>
        <v>0</v>
      </c>
      <c r="O133" s="13">
        <f ca="1">'13年1-9支出明细'!K128/9*12</f>
        <v>0</v>
      </c>
      <c r="P133" s="43">
        <f t="shared" si="100"/>
        <v>4.4634419259560553E-4</v>
      </c>
      <c r="Q133" s="13">
        <f ca="1">'13年1-9支出明细'!L128/9*12</f>
        <v>0</v>
      </c>
      <c r="R133" s="43">
        <f t="shared" si="101"/>
        <v>0</v>
      </c>
      <c r="S133" s="13">
        <f ca="1">'13年1-9支出明细'!M128/9*12</f>
        <v>0</v>
      </c>
      <c r="T133" s="43">
        <f t="shared" si="102"/>
        <v>0</v>
      </c>
      <c r="U133" s="13">
        <f ca="1">'13年1-9支出明细'!N128/9*12</f>
        <v>0</v>
      </c>
      <c r="V133" s="43">
        <f t="shared" si="103"/>
        <v>0</v>
      </c>
      <c r="W133" s="13">
        <f ca="1">'13年1-9支出明细'!O128/9*12</f>
        <v>0</v>
      </c>
      <c r="X133" s="43">
        <f t="shared" si="104"/>
        <v>0</v>
      </c>
      <c r="Y133" s="13">
        <f ca="1">'13年1-9支出明细'!P128/9*12</f>
        <v>0</v>
      </c>
      <c r="Z133" s="43">
        <f t="shared" si="105"/>
        <v>0</v>
      </c>
      <c r="AA133" s="13">
        <f ca="1">'13年1-9支出明细'!Q128/9*12</f>
        <v>0</v>
      </c>
      <c r="AB133" s="43">
        <f t="shared" si="106"/>
        <v>0</v>
      </c>
      <c r="AC133" s="13">
        <f ca="1">'13年1-9支出明细'!R128/9*12</f>
        <v>0</v>
      </c>
      <c r="AD133" s="43">
        <f t="shared" si="107"/>
        <v>0</v>
      </c>
      <c r="AE133" s="13">
        <f ca="1">'13年1-9支出明细'!S128/9*12</f>
        <v>0</v>
      </c>
      <c r="AF133" s="43">
        <f t="shared" si="108"/>
        <v>0</v>
      </c>
      <c r="AG133" s="12">
        <f t="shared" si="157"/>
        <v>2146.7600000000002</v>
      </c>
      <c r="AH133" s="43">
        <f t="shared" si="109"/>
        <v>2.0563855362027237E-5</v>
      </c>
      <c r="AI133" s="13">
        <f ca="1">'13年1-9支出明细'!U128/9*12</f>
        <v>0</v>
      </c>
      <c r="AJ133" s="43">
        <f t="shared" si="110"/>
        <v>0</v>
      </c>
      <c r="AK133" s="13">
        <f ca="1">'13年1-9支出明细'!V128/9*12</f>
        <v>0</v>
      </c>
      <c r="AL133" s="43">
        <f t="shared" si="111"/>
        <v>0</v>
      </c>
      <c r="AM133" s="13">
        <f ca="1">'13年1-9支出明细'!W128/9*12</f>
        <v>0</v>
      </c>
      <c r="AN133" s="43">
        <f t="shared" si="112"/>
        <v>0</v>
      </c>
      <c r="AO133" s="13">
        <f ca="1">'13年1-9支出明细'!X128/9*12</f>
        <v>0</v>
      </c>
      <c r="AP133" s="43">
        <f t="shared" si="113"/>
        <v>0</v>
      </c>
      <c r="AQ133" s="13">
        <f ca="1">'13年1-9支出明细'!Y128/9*12</f>
        <v>0</v>
      </c>
      <c r="AR133" s="43">
        <f t="shared" si="114"/>
        <v>0</v>
      </c>
      <c r="AS133" s="13">
        <f ca="1">'13年1-9支出明细'!Z128/9*12</f>
        <v>0</v>
      </c>
      <c r="AT133" s="13">
        <f ca="1">Sheet2!EP127+Sheet2!V127</f>
        <v>2146.7600000000002</v>
      </c>
      <c r="AU133" s="43">
        <f t="shared" si="115"/>
        <v>0</v>
      </c>
      <c r="AV133" s="13">
        <f ca="1">'13年1-9支出明细'!AB128/9*12</f>
        <v>2462.3466666666668</v>
      </c>
      <c r="AW133" s="43">
        <f t="shared" si="116"/>
        <v>5.4323960903785806E-4</v>
      </c>
      <c r="AX133" s="13">
        <f ca="1">'13年1-9支出明细'!AC128/9*12</f>
        <v>400</v>
      </c>
      <c r="AY133" s="43">
        <f t="shared" si="117"/>
        <v>3.566107726432418E-4</v>
      </c>
      <c r="AZ133" s="12">
        <f t="shared" si="159"/>
        <v>41.6</v>
      </c>
      <c r="BA133" s="43">
        <f t="shared" si="118"/>
        <v>1.5554794040811014E-7</v>
      </c>
      <c r="BB133" s="13">
        <f ca="1">'13年1-9支出明细'!AE128/9*12</f>
        <v>41.6</v>
      </c>
      <c r="BC133" s="43">
        <f t="shared" si="119"/>
        <v>1.8006299817369981E-7</v>
      </c>
      <c r="BD133" s="13">
        <f ca="1">'13年1-9支出明细'!AF128/9*12</f>
        <v>0</v>
      </c>
      <c r="BE133" s="13">
        <f ca="1">Sheet2!BP127+Sheet2!ET127</f>
        <v>0</v>
      </c>
      <c r="BF133" s="43">
        <f t="shared" si="120"/>
        <v>0</v>
      </c>
      <c r="BG133" s="12">
        <f t="shared" si="158"/>
        <v>537.46666666666658</v>
      </c>
      <c r="BH133" s="43">
        <f t="shared" si="121"/>
        <v>5.5381321626616021E-6</v>
      </c>
      <c r="BI133" s="13">
        <f ca="1">'13年1-9支出明细'!AI128/9*12</f>
        <v>0</v>
      </c>
      <c r="BJ133" s="43">
        <f t="shared" si="122"/>
        <v>0</v>
      </c>
      <c r="BK133" s="13">
        <f ca="1">'13年1-9支出明细'!AJ128/9*12</f>
        <v>0</v>
      </c>
      <c r="BL133" s="43">
        <f t="shared" si="123"/>
        <v>0</v>
      </c>
      <c r="BM133" s="13">
        <f ca="1">'13年1-9支出明细'!AK128/9*12</f>
        <v>0</v>
      </c>
      <c r="BN133" s="43">
        <f t="shared" si="124"/>
        <v>0</v>
      </c>
      <c r="BO133" s="13">
        <f ca="1">'13年1-9支出明细'!AL128/9*12</f>
        <v>0</v>
      </c>
      <c r="BP133" s="43">
        <f t="shared" si="125"/>
        <v>0</v>
      </c>
      <c r="BQ133" s="13">
        <f ca="1">'13年1-9支出明细'!AM128/9*12</f>
        <v>0</v>
      </c>
      <c r="BR133" s="43">
        <f t="shared" si="126"/>
        <v>0</v>
      </c>
      <c r="BS133" s="13">
        <f ca="1">'13年1-9支出明细'!AN128/9*12</f>
        <v>0</v>
      </c>
      <c r="BT133" s="14">
        <f t="shared" si="160"/>
        <v>0</v>
      </c>
      <c r="BU133" s="43">
        <f t="shared" si="127"/>
        <v>0</v>
      </c>
      <c r="BV133" s="13">
        <f ca="1">'13年1-9支出明细'!AP128/9*12</f>
        <v>0</v>
      </c>
      <c r="BW133" s="43">
        <f t="shared" si="128"/>
        <v>0</v>
      </c>
      <c r="BX133" s="13">
        <f ca="1">'13年1-9支出明细'!AQ128/9*12</f>
        <v>0</v>
      </c>
      <c r="BY133" s="43">
        <f t="shared" si="129"/>
        <v>0</v>
      </c>
      <c r="BZ133" s="13">
        <f ca="1">'13年1-9支出明细'!AR128/9*12</f>
        <v>0</v>
      </c>
      <c r="CA133" s="13">
        <f ca="1">Sheet2!DK127+Sheet2!AH127</f>
        <v>0</v>
      </c>
      <c r="CB133" s="43">
        <f t="shared" si="130"/>
        <v>0</v>
      </c>
      <c r="CC133" s="13">
        <f ca="1">'13年1-9支出明细'!AT128/9*12</f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43">
        <f t="shared" si="131"/>
        <v>0</v>
      </c>
      <c r="CL133" s="13">
        <f ca="1">'13年1-9支出明细'!BB128/9*12</f>
        <v>0</v>
      </c>
      <c r="CM133" s="43">
        <f t="shared" si="132"/>
        <v>0</v>
      </c>
      <c r="CN133" s="13">
        <f ca="1">'13年1-9支出明细'!BC128/9*12</f>
        <v>0</v>
      </c>
      <c r="CO133" s="43">
        <f t="shared" si="133"/>
        <v>0</v>
      </c>
      <c r="CP133" s="13">
        <f ca="1">'13年1-9支出明细'!BD128/9*12</f>
        <v>0</v>
      </c>
      <c r="CQ133" s="43">
        <f t="shared" si="134"/>
        <v>0</v>
      </c>
      <c r="CR133" s="13">
        <f ca="1">'13年1-9支出明细'!BE128/9*12</f>
        <v>0</v>
      </c>
      <c r="CS133" s="13">
        <f ca="1">Sheet2!DZ127+Sheet2!AV127</f>
        <v>0</v>
      </c>
      <c r="CT133" s="43">
        <f t="shared" si="135"/>
        <v>0</v>
      </c>
      <c r="CU133" s="13">
        <f ca="1">'13年1-9支出明细'!BG128/9*12</f>
        <v>0</v>
      </c>
      <c r="CV133" s="43">
        <f t="shared" si="136"/>
        <v>0</v>
      </c>
      <c r="CW133" s="13">
        <f ca="1">'13年1-9支出明细'!BH128/9*12</f>
        <v>0</v>
      </c>
      <c r="CX133" s="43">
        <f t="shared" si="137"/>
        <v>0</v>
      </c>
      <c r="CY133" s="13">
        <f ca="1">'13年1-9支出明细'!BI128/9*12</f>
        <v>506.66666666666663</v>
      </c>
      <c r="CZ133" s="43">
        <f t="shared" si="138"/>
        <v>4.2267236829445588E-4</v>
      </c>
      <c r="DA133" s="13">
        <f ca="1">'13年1-9支出明细'!BJ128/9*12</f>
        <v>0</v>
      </c>
      <c r="DB133" s="43">
        <f t="shared" si="139"/>
        <v>0</v>
      </c>
      <c r="DC133" s="13">
        <f ca="1">'13年1-9支出明细'!BK128/9*12</f>
        <v>0</v>
      </c>
      <c r="DD133" s="43">
        <f t="shared" si="140"/>
        <v>0</v>
      </c>
      <c r="DE133" s="13">
        <f ca="1">'13年1-9支出明细'!BL128/9*12</f>
        <v>0</v>
      </c>
      <c r="DF133" s="43">
        <f t="shared" si="141"/>
        <v>0</v>
      </c>
      <c r="DG133" s="13">
        <f ca="1">'13年1-9支出明细'!BM128/9*12</f>
        <v>0</v>
      </c>
      <c r="DH133" s="43">
        <f t="shared" si="142"/>
        <v>0</v>
      </c>
      <c r="DI133" s="13">
        <f ca="1">'13年1-9支出明细'!BN128/9*12</f>
        <v>30.800000000000004</v>
      </c>
      <c r="DJ133" s="13">
        <f ca="1">Sheet2!EX127+Sheet2!BF127</f>
        <v>0</v>
      </c>
      <c r="DK133" s="43">
        <f t="shared" si="143"/>
        <v>2.3561706963050506E-5</v>
      </c>
      <c r="DL133" s="13">
        <f ca="1">'13年1-9支出明细'!BP128/9*12</f>
        <v>0</v>
      </c>
      <c r="DM133" s="43">
        <f t="shared" si="144"/>
        <v>0</v>
      </c>
      <c r="DN133" s="13">
        <f ca="1">'13年1-9支出明细'!BQ128/9*12</f>
        <v>0</v>
      </c>
      <c r="DO133" s="43">
        <f t="shared" si="145"/>
        <v>0</v>
      </c>
      <c r="DP133" s="13">
        <f ca="1">'13年1-9支出明细'!BR128/9*12</f>
        <v>0</v>
      </c>
      <c r="DQ133" s="13">
        <f ca="1">Sheet2!FC43+Sheet2!BJ43</f>
        <v>0</v>
      </c>
      <c r="DR133" s="43"/>
      <c r="DS133" s="13">
        <f ca="1">'13年1-9支出明细'!BT128/9*12</f>
        <v>0</v>
      </c>
      <c r="DT133" s="43">
        <f t="shared" si="146"/>
        <v>0</v>
      </c>
      <c r="DU133" s="12">
        <f ca="1">'13年1-9支出明细'!BU128/9*12</f>
        <v>139294.65333333332</v>
      </c>
      <c r="DV133" s="43">
        <f t="shared" si="147"/>
        <v>4.8144009588555236E-3</v>
      </c>
      <c r="DW133" s="12">
        <f ca="1">'13年1-9支出明细'!BV128/9*12</f>
        <v>0</v>
      </c>
      <c r="DX133" s="43">
        <f t="shared" si="148"/>
        <v>0</v>
      </c>
      <c r="DY133" s="12">
        <f ca="1">'13年1-9支出明细'!BW128/9*12</f>
        <v>0</v>
      </c>
      <c r="DZ133" s="43">
        <f t="shared" si="149"/>
        <v>0</v>
      </c>
      <c r="EA133" s="12">
        <f ca="1">'13年1-9支出明细'!BX128/9*12</f>
        <v>0</v>
      </c>
      <c r="EB133" s="43">
        <f t="shared" si="150"/>
        <v>0</v>
      </c>
      <c r="EC133" s="27">
        <f t="shared" si="171"/>
        <v>0</v>
      </c>
      <c r="ED133" s="43">
        <f t="shared" si="151"/>
        <v>0</v>
      </c>
      <c r="EE133" s="13">
        <f ca="1">'13年1-9支出明细'!BZ128/9*12</f>
        <v>0</v>
      </c>
      <c r="EF133" s="43">
        <f t="shared" si="152"/>
        <v>0</v>
      </c>
      <c r="EG133" s="13">
        <f ca="1">'13年1-9支出明细'!CA128/9*12</f>
        <v>0</v>
      </c>
      <c r="EH133" s="43">
        <f t="shared" si="153"/>
        <v>0</v>
      </c>
      <c r="EI133" s="13">
        <f ca="1">'13年1-9支出明细'!CB128/9*12</f>
        <v>0</v>
      </c>
      <c r="EJ133" s="40"/>
      <c r="EK133" s="13">
        <f ca="1">'13年1-9支出明细'!CC128/9*12</f>
        <v>0</v>
      </c>
      <c r="EL133" s="43">
        <f t="shared" si="154"/>
        <v>0</v>
      </c>
      <c r="EM133" s="13">
        <f ca="1">'13年1-9支出明细'!CD128/9*12</f>
        <v>0</v>
      </c>
      <c r="EN133" s="45">
        <f t="shared" si="155"/>
        <v>0</v>
      </c>
    </row>
    <row r="134" spans="1:144">
      <c r="A134" s="18">
        <v>416</v>
      </c>
      <c r="B134" s="3" t="s">
        <v>605</v>
      </c>
      <c r="C134" s="3" t="s">
        <v>423</v>
      </c>
      <c r="D134" s="12">
        <f t="shared" si="167"/>
        <v>96019.340000000011</v>
      </c>
      <c r="E134" s="12">
        <f t="shared" si="168"/>
        <v>94131.6</v>
      </c>
      <c r="F134" s="13">
        <v>61608</v>
      </c>
      <c r="G134" s="40">
        <f t="shared" si="156"/>
        <v>9.0201870169043295E-4</v>
      </c>
      <c r="H134" s="13">
        <v>0</v>
      </c>
      <c r="I134" s="40">
        <f t="shared" si="97"/>
        <v>0</v>
      </c>
      <c r="J134" s="13">
        <v>27723.599999999999</v>
      </c>
      <c r="K134" s="40">
        <f t="shared" si="98"/>
        <v>9.0201870169043306E-4</v>
      </c>
      <c r="L134" s="13">
        <f ca="1">'13年1-9支出明细'!I129/9*12</f>
        <v>4800</v>
      </c>
      <c r="M134" s="13">
        <v>0</v>
      </c>
      <c r="N134" s="43">
        <f t="shared" si="99"/>
        <v>7.1899556319821208E-4</v>
      </c>
      <c r="O134" s="13">
        <f ca="1">'13年1-9支出明细'!K129/9*12</f>
        <v>0</v>
      </c>
      <c r="P134" s="43">
        <f t="shared" si="100"/>
        <v>1.4419518232045223E-4</v>
      </c>
      <c r="Q134" s="13">
        <f ca="1">'13年1-9支出明细'!L129/9*12</f>
        <v>0</v>
      </c>
      <c r="R134" s="43">
        <f t="shared" si="101"/>
        <v>0</v>
      </c>
      <c r="S134" s="13">
        <f ca="1">'13年1-9支出明细'!M129/9*12</f>
        <v>0</v>
      </c>
      <c r="T134" s="43">
        <f t="shared" si="102"/>
        <v>0</v>
      </c>
      <c r="U134" s="13">
        <f ca="1">'13年1-9支出明细'!N129/9*12</f>
        <v>0</v>
      </c>
      <c r="V134" s="43">
        <f t="shared" si="103"/>
        <v>0</v>
      </c>
      <c r="W134" s="13">
        <f ca="1">'13年1-9支出明细'!O129/9*12</f>
        <v>0</v>
      </c>
      <c r="X134" s="43">
        <f t="shared" si="104"/>
        <v>0</v>
      </c>
      <c r="Y134" s="13">
        <f ca="1">'13年1-9支出明细'!P129/9*12</f>
        <v>0</v>
      </c>
      <c r="Z134" s="43">
        <f t="shared" si="105"/>
        <v>0</v>
      </c>
      <c r="AA134" s="13">
        <f ca="1">'13年1-9支出明细'!Q129/9*12</f>
        <v>0</v>
      </c>
      <c r="AB134" s="43">
        <f t="shared" si="106"/>
        <v>0</v>
      </c>
      <c r="AC134" s="13">
        <f ca="1">'13年1-9支出明细'!R129/9*12</f>
        <v>0</v>
      </c>
      <c r="AD134" s="43">
        <f t="shared" si="107"/>
        <v>0</v>
      </c>
      <c r="AE134" s="13">
        <f ca="1">'13年1-9支出明细'!S129/9*12</f>
        <v>0</v>
      </c>
      <c r="AF134" s="43">
        <f t="shared" si="108"/>
        <v>0</v>
      </c>
      <c r="AG134" s="12">
        <f t="shared" si="157"/>
        <v>389.5</v>
      </c>
      <c r="AH134" s="43">
        <f t="shared" si="109"/>
        <v>3.7310279973120458E-6</v>
      </c>
      <c r="AI134" s="13">
        <f ca="1">'13年1-9支出明细'!U129/9*12</f>
        <v>0</v>
      </c>
      <c r="AJ134" s="43">
        <f t="shared" si="110"/>
        <v>0</v>
      </c>
      <c r="AK134" s="13">
        <f ca="1">'13年1-9支出明细'!V129/9*12</f>
        <v>0</v>
      </c>
      <c r="AL134" s="43">
        <f t="shared" si="111"/>
        <v>0</v>
      </c>
      <c r="AM134" s="13">
        <f ca="1">'13年1-9支出明细'!W129/9*12</f>
        <v>0</v>
      </c>
      <c r="AN134" s="43">
        <f t="shared" si="112"/>
        <v>0</v>
      </c>
      <c r="AO134" s="13">
        <f ca="1">'13年1-9支出明细'!X129/9*12</f>
        <v>0</v>
      </c>
      <c r="AP134" s="43">
        <f t="shared" si="113"/>
        <v>0</v>
      </c>
      <c r="AQ134" s="13">
        <f ca="1">'13年1-9支出明细'!Y129/9*12</f>
        <v>0</v>
      </c>
      <c r="AR134" s="43">
        <f t="shared" si="114"/>
        <v>0</v>
      </c>
      <c r="AS134" s="13">
        <f ca="1">'13年1-9支出明细'!Z129/9*12</f>
        <v>0</v>
      </c>
      <c r="AT134" s="13">
        <f ca="1">Sheet2!EP128+Sheet2!V128</f>
        <v>389.5</v>
      </c>
      <c r="AU134" s="43">
        <f t="shared" si="115"/>
        <v>0</v>
      </c>
      <c r="AV134" s="13">
        <f ca="1">'13年1-9支出明细'!AB129/9*12</f>
        <v>519.33333333333337</v>
      </c>
      <c r="AW134" s="43">
        <f t="shared" si="116"/>
        <v>1.1457462134779058E-4</v>
      </c>
      <c r="AX134" s="13">
        <f ca="1">'13年1-9支出明细'!AC129/9*12</f>
        <v>0</v>
      </c>
      <c r="AY134" s="43">
        <f t="shared" si="117"/>
        <v>0</v>
      </c>
      <c r="AZ134" s="12">
        <f t="shared" si="159"/>
        <v>0</v>
      </c>
      <c r="BA134" s="43">
        <f t="shared" si="118"/>
        <v>0</v>
      </c>
      <c r="BB134" s="13">
        <f ca="1">'13年1-9支出明细'!AE129/9*12</f>
        <v>0</v>
      </c>
      <c r="BC134" s="43">
        <f t="shared" si="119"/>
        <v>0</v>
      </c>
      <c r="BD134" s="13">
        <f ca="1">'13年1-9支出明细'!AF129/9*12</f>
        <v>0</v>
      </c>
      <c r="BE134" s="13">
        <f ca="1">Sheet2!BP128+Sheet2!ET128</f>
        <v>0</v>
      </c>
      <c r="BF134" s="43">
        <f t="shared" si="120"/>
        <v>0</v>
      </c>
      <c r="BG134" s="12">
        <f t="shared" si="158"/>
        <v>10</v>
      </c>
      <c r="BH134" s="43">
        <f t="shared" si="121"/>
        <v>1.0304140714453491E-7</v>
      </c>
      <c r="BI134" s="13">
        <f ca="1">'13年1-9支出明细'!AI129/9*12</f>
        <v>0</v>
      </c>
      <c r="BJ134" s="43">
        <f t="shared" si="122"/>
        <v>0</v>
      </c>
      <c r="BK134" s="13">
        <f ca="1">'13年1-9支出明细'!AJ129/9*12</f>
        <v>0</v>
      </c>
      <c r="BL134" s="43">
        <f t="shared" si="123"/>
        <v>0</v>
      </c>
      <c r="BM134" s="13">
        <f ca="1">'13年1-9支出明细'!AK129/9*12</f>
        <v>0</v>
      </c>
      <c r="BN134" s="43">
        <f t="shared" si="124"/>
        <v>0</v>
      </c>
      <c r="BO134" s="13">
        <f ca="1">'13年1-9支出明细'!AL129/9*12</f>
        <v>0</v>
      </c>
      <c r="BP134" s="43">
        <f t="shared" si="125"/>
        <v>0</v>
      </c>
      <c r="BQ134" s="13">
        <f ca="1">'13年1-9支出明细'!AM129/9*12</f>
        <v>0</v>
      </c>
      <c r="BR134" s="43">
        <f t="shared" si="126"/>
        <v>0</v>
      </c>
      <c r="BS134" s="13">
        <f ca="1">'13年1-9支出明细'!AN129/9*12</f>
        <v>0</v>
      </c>
      <c r="BT134" s="14">
        <f t="shared" si="160"/>
        <v>0</v>
      </c>
      <c r="BU134" s="43">
        <f t="shared" si="127"/>
        <v>0</v>
      </c>
      <c r="BV134" s="13">
        <f ca="1">'13年1-9支出明细'!AP129/9*12</f>
        <v>0</v>
      </c>
      <c r="BW134" s="43">
        <f t="shared" si="128"/>
        <v>0</v>
      </c>
      <c r="BX134" s="13">
        <f ca="1">'13年1-9支出明细'!AQ129/9*12</f>
        <v>0</v>
      </c>
      <c r="BY134" s="43">
        <f t="shared" si="129"/>
        <v>0</v>
      </c>
      <c r="BZ134" s="13">
        <f ca="1">'13年1-9支出明细'!AR129/9*12</f>
        <v>0</v>
      </c>
      <c r="CA134" s="13">
        <f ca="1">Sheet2!DK128+Sheet2!AH128</f>
        <v>0</v>
      </c>
      <c r="CB134" s="43">
        <f t="shared" si="130"/>
        <v>0</v>
      </c>
      <c r="CC134" s="13">
        <f ca="1">'13年1-9支出明细'!AT129/9*12</f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43">
        <f t="shared" si="131"/>
        <v>0</v>
      </c>
      <c r="CL134" s="13">
        <f ca="1">'13年1-9支出明细'!BB129/9*12</f>
        <v>0</v>
      </c>
      <c r="CM134" s="43">
        <f t="shared" si="132"/>
        <v>0</v>
      </c>
      <c r="CN134" s="13">
        <f ca="1">'13年1-9支出明细'!BC129/9*12</f>
        <v>0</v>
      </c>
      <c r="CO134" s="43">
        <f t="shared" si="133"/>
        <v>0</v>
      </c>
      <c r="CP134" s="13">
        <f ca="1">'13年1-9支出明细'!BD129/9*12</f>
        <v>0</v>
      </c>
      <c r="CQ134" s="43">
        <f t="shared" si="134"/>
        <v>0</v>
      </c>
      <c r="CR134" s="13">
        <f ca="1">'13年1-9支出明细'!BE129/9*12</f>
        <v>0</v>
      </c>
      <c r="CS134" s="13">
        <f ca="1">Sheet2!DZ128+Sheet2!AV128</f>
        <v>0</v>
      </c>
      <c r="CT134" s="43">
        <f t="shared" si="135"/>
        <v>0</v>
      </c>
      <c r="CU134" s="13">
        <f ca="1">'13年1-9支出明细'!BG129/9*12</f>
        <v>0</v>
      </c>
      <c r="CV134" s="43">
        <f t="shared" si="136"/>
        <v>0</v>
      </c>
      <c r="CW134" s="13">
        <f ca="1">'13年1-9支出明细'!BH129/9*12</f>
        <v>0</v>
      </c>
      <c r="CX134" s="43">
        <f t="shared" si="137"/>
        <v>0</v>
      </c>
      <c r="CY134" s="13">
        <f ca="1">'13年1-9支出明细'!BI129/9*12</f>
        <v>0</v>
      </c>
      <c r="CZ134" s="43">
        <f t="shared" si="138"/>
        <v>0</v>
      </c>
      <c r="DA134" s="13">
        <f ca="1">'13年1-9支出明细'!BJ129/9*12</f>
        <v>0</v>
      </c>
      <c r="DB134" s="43">
        <f t="shared" si="139"/>
        <v>0</v>
      </c>
      <c r="DC134" s="13">
        <f ca="1">'13年1-9支出明细'!BK129/9*12</f>
        <v>0</v>
      </c>
      <c r="DD134" s="43">
        <f t="shared" si="140"/>
        <v>0</v>
      </c>
      <c r="DE134" s="13">
        <f ca="1">'13年1-9支出明细'!BL129/9*12</f>
        <v>0</v>
      </c>
      <c r="DF134" s="43">
        <f t="shared" si="141"/>
        <v>0</v>
      </c>
      <c r="DG134" s="13">
        <f ca="1">'13年1-9支出明细'!BM129/9*12</f>
        <v>0</v>
      </c>
      <c r="DH134" s="43">
        <f t="shared" si="142"/>
        <v>0</v>
      </c>
      <c r="DI134" s="13">
        <f ca="1">'13年1-9支出明细'!BN129/9*12</f>
        <v>10</v>
      </c>
      <c r="DJ134" s="13">
        <f ca="1">Sheet2!EX128+Sheet2!BF128</f>
        <v>0</v>
      </c>
      <c r="DK134" s="43">
        <f t="shared" si="143"/>
        <v>7.6499048581332805E-6</v>
      </c>
      <c r="DL134" s="13">
        <f ca="1">'13年1-9支出明细'!BP129/9*12</f>
        <v>0</v>
      </c>
      <c r="DM134" s="43">
        <f t="shared" si="144"/>
        <v>0</v>
      </c>
      <c r="DN134" s="13">
        <f ca="1">'13年1-9支出明细'!BQ129/9*12</f>
        <v>0</v>
      </c>
      <c r="DO134" s="43">
        <f t="shared" si="145"/>
        <v>0</v>
      </c>
      <c r="DP134" s="13">
        <f ca="1">'13年1-9支出明细'!BR129/9*12</f>
        <v>0</v>
      </c>
      <c r="DQ134" s="13">
        <f ca="1">Sheet2!FC44+Sheet2!BJ44</f>
        <v>0</v>
      </c>
      <c r="DR134" s="43"/>
      <c r="DS134" s="13">
        <f ca="1">'13年1-9支出明细'!BT129/9*12</f>
        <v>0</v>
      </c>
      <c r="DT134" s="43">
        <f t="shared" si="146"/>
        <v>0</v>
      </c>
      <c r="DU134" s="12">
        <f ca="1">'13年1-9支出明细'!BU129/9*12</f>
        <v>1488.2400000000002</v>
      </c>
      <c r="DV134" s="43">
        <f t="shared" si="147"/>
        <v>5.1437610213661802E-5</v>
      </c>
      <c r="DW134" s="12">
        <f ca="1">'13年1-9支出明细'!BV129/9*12</f>
        <v>0</v>
      </c>
      <c r="DX134" s="43">
        <f t="shared" si="148"/>
        <v>0</v>
      </c>
      <c r="DY134" s="12">
        <f ca="1">'13年1-9支出明细'!BW129/9*12</f>
        <v>0</v>
      </c>
      <c r="DZ134" s="43">
        <f t="shared" si="149"/>
        <v>0</v>
      </c>
      <c r="EA134" s="12">
        <f ca="1">'13年1-9支出明细'!BX129/9*12</f>
        <v>0</v>
      </c>
      <c r="EB134" s="43">
        <f t="shared" si="150"/>
        <v>0</v>
      </c>
      <c r="EC134" s="27">
        <f t="shared" si="171"/>
        <v>0</v>
      </c>
      <c r="ED134" s="43">
        <f t="shared" si="151"/>
        <v>0</v>
      </c>
      <c r="EE134" s="13">
        <f ca="1">'13年1-9支出明细'!BZ129/9*12</f>
        <v>0</v>
      </c>
      <c r="EF134" s="43">
        <f t="shared" si="152"/>
        <v>0</v>
      </c>
      <c r="EG134" s="13">
        <f ca="1">'13年1-9支出明细'!CA129/9*12</f>
        <v>0</v>
      </c>
      <c r="EH134" s="43">
        <f t="shared" si="153"/>
        <v>0</v>
      </c>
      <c r="EI134" s="13">
        <f ca="1">'13年1-9支出明细'!CB129/9*12</f>
        <v>0</v>
      </c>
      <c r="EJ134" s="40"/>
      <c r="EK134" s="13">
        <f ca="1">'13年1-9支出明细'!CC129/9*12</f>
        <v>0</v>
      </c>
      <c r="EL134" s="43">
        <f t="shared" si="154"/>
        <v>0</v>
      </c>
      <c r="EM134" s="13">
        <f ca="1">'13年1-9支出明细'!CD129/9*12</f>
        <v>0</v>
      </c>
      <c r="EN134" s="45">
        <f t="shared" si="155"/>
        <v>0</v>
      </c>
    </row>
    <row r="135" spans="1:144">
      <c r="A135" s="18">
        <v>417</v>
      </c>
      <c r="B135" s="3" t="s">
        <v>606</v>
      </c>
      <c r="C135" s="3" t="s">
        <v>424</v>
      </c>
      <c r="D135" s="12">
        <f t="shared" si="167"/>
        <v>556218.70000000007</v>
      </c>
      <c r="E135" s="12">
        <f t="shared" si="168"/>
        <v>516503</v>
      </c>
      <c r="F135" s="13">
        <v>283140</v>
      </c>
      <c r="G135" s="40">
        <f t="shared" si="156"/>
        <v>4.1455261523930202E-3</v>
      </c>
      <c r="H135" s="13">
        <v>79550</v>
      </c>
      <c r="I135" s="40">
        <f t="shared" si="97"/>
        <v>2.1427610581958821E-3</v>
      </c>
      <c r="J135" s="13">
        <v>127413</v>
      </c>
      <c r="K135" s="40">
        <f t="shared" si="98"/>
        <v>4.145526152393021E-3</v>
      </c>
      <c r="L135" s="13">
        <f ca="1">'13年1-9支出明细'!I130/9*12</f>
        <v>0</v>
      </c>
      <c r="M135" s="13">
        <v>0</v>
      </c>
      <c r="N135" s="43">
        <f t="shared" si="99"/>
        <v>0</v>
      </c>
      <c r="O135" s="13">
        <f ca="1">'13年1-9支出明细'!K130/9*12</f>
        <v>0</v>
      </c>
      <c r="P135" s="43">
        <f t="shared" si="100"/>
        <v>8.3529064932694739E-4</v>
      </c>
      <c r="Q135" s="13">
        <f ca="1">'13年1-9支出明细'!L130/9*12</f>
        <v>0</v>
      </c>
      <c r="R135" s="43">
        <f t="shared" si="101"/>
        <v>0</v>
      </c>
      <c r="S135" s="13">
        <f ca="1">'13年1-9支出明细'!M130/9*12</f>
        <v>0</v>
      </c>
      <c r="T135" s="43">
        <f t="shared" si="102"/>
        <v>0</v>
      </c>
      <c r="U135" s="13">
        <f ca="1">'13年1-9支出明细'!N130/9*12</f>
        <v>0</v>
      </c>
      <c r="V135" s="43">
        <f t="shared" si="103"/>
        <v>0</v>
      </c>
      <c r="W135" s="13">
        <f ca="1">'13年1-9支出明细'!O130/9*12</f>
        <v>0</v>
      </c>
      <c r="X135" s="43">
        <f t="shared" si="104"/>
        <v>0</v>
      </c>
      <c r="Y135" s="13">
        <f ca="1">'13年1-9支出明细'!P130/9*12</f>
        <v>0</v>
      </c>
      <c r="Z135" s="43">
        <f t="shared" si="105"/>
        <v>0</v>
      </c>
      <c r="AA135" s="13">
        <f ca="1">'13年1-9支出明细'!Q130/9*12</f>
        <v>0</v>
      </c>
      <c r="AB135" s="43">
        <f t="shared" si="106"/>
        <v>0</v>
      </c>
      <c r="AC135" s="13">
        <f ca="1">'13年1-9支出明细'!R130/9*12</f>
        <v>0</v>
      </c>
      <c r="AD135" s="43">
        <f t="shared" si="107"/>
        <v>0</v>
      </c>
      <c r="AE135" s="13">
        <f ca="1">'13年1-9支出明细'!S130/9*12</f>
        <v>26400</v>
      </c>
      <c r="AF135" s="43">
        <f t="shared" si="108"/>
        <v>5.3188210107935801E-3</v>
      </c>
      <c r="AG135" s="12">
        <f t="shared" si="157"/>
        <v>1148.7</v>
      </c>
      <c r="AH135" s="43">
        <f t="shared" si="109"/>
        <v>1.1003419410814756E-5</v>
      </c>
      <c r="AI135" s="13">
        <f ca="1">'13年1-9支出明细'!U130/9*12</f>
        <v>0</v>
      </c>
      <c r="AJ135" s="43">
        <f t="shared" si="110"/>
        <v>0</v>
      </c>
      <c r="AK135" s="13">
        <f ca="1">'13年1-9支出明细'!V130/9*12</f>
        <v>0</v>
      </c>
      <c r="AL135" s="43">
        <f t="shared" si="111"/>
        <v>0</v>
      </c>
      <c r="AM135" s="13">
        <f ca="1">'13年1-9支出明细'!W130/9*12</f>
        <v>0</v>
      </c>
      <c r="AN135" s="43">
        <f t="shared" si="112"/>
        <v>0</v>
      </c>
      <c r="AO135" s="13">
        <f ca="1">'13年1-9支出明细'!X130/9*12</f>
        <v>0</v>
      </c>
      <c r="AP135" s="43">
        <f t="shared" si="113"/>
        <v>0</v>
      </c>
      <c r="AQ135" s="13">
        <f ca="1">'13年1-9支出明细'!Y130/9*12</f>
        <v>0</v>
      </c>
      <c r="AR135" s="43">
        <f t="shared" si="114"/>
        <v>0</v>
      </c>
      <c r="AS135" s="13">
        <f ca="1">'13年1-9支出明细'!Z130/9*12</f>
        <v>0</v>
      </c>
      <c r="AT135" s="13">
        <f ca="1">Sheet2!EP129+Sheet2!V129</f>
        <v>1148.7</v>
      </c>
      <c r="AU135" s="43">
        <f t="shared" si="115"/>
        <v>0</v>
      </c>
      <c r="AV135" s="13">
        <f ca="1">'13年1-9支出明细'!AB130/9*12</f>
        <v>1171.6000000000001</v>
      </c>
      <c r="AW135" s="43">
        <f t="shared" si="116"/>
        <v>2.5847681586214016E-4</v>
      </c>
      <c r="AX135" s="13">
        <f ca="1">'13年1-9支出明细'!AC130/9*12</f>
        <v>360</v>
      </c>
      <c r="AY135" s="43">
        <f t="shared" si="117"/>
        <v>3.2094969537891759E-4</v>
      </c>
      <c r="AZ135" s="12">
        <f t="shared" si="159"/>
        <v>0</v>
      </c>
      <c r="BA135" s="43">
        <f t="shared" si="118"/>
        <v>0</v>
      </c>
      <c r="BB135" s="13">
        <f ca="1">'13年1-9支出明细'!AE130/9*12</f>
        <v>0</v>
      </c>
      <c r="BC135" s="43">
        <f t="shared" si="119"/>
        <v>0</v>
      </c>
      <c r="BD135" s="13">
        <f ca="1">'13年1-9支出明细'!AF130/9*12</f>
        <v>0</v>
      </c>
      <c r="BE135" s="13">
        <f ca="1">Sheet2!BP129+Sheet2!ET129</f>
        <v>0</v>
      </c>
      <c r="BF135" s="43">
        <f t="shared" si="120"/>
        <v>0</v>
      </c>
      <c r="BG135" s="12">
        <f t="shared" si="158"/>
        <v>31509.200000000001</v>
      </c>
      <c r="BH135" s="43">
        <f t="shared" si="121"/>
        <v>3.2467523059985797E-4</v>
      </c>
      <c r="BI135" s="13">
        <f ca="1">'13年1-9支出明细'!AI130/9*12</f>
        <v>0</v>
      </c>
      <c r="BJ135" s="43">
        <f t="shared" si="122"/>
        <v>0</v>
      </c>
      <c r="BK135" s="13">
        <f ca="1">'13年1-9支出明细'!AJ130/9*12</f>
        <v>0</v>
      </c>
      <c r="BL135" s="43">
        <f t="shared" si="123"/>
        <v>0</v>
      </c>
      <c r="BM135" s="13">
        <f ca="1">'13年1-9支出明细'!AK130/9*12</f>
        <v>0</v>
      </c>
      <c r="BN135" s="43">
        <f t="shared" si="124"/>
        <v>0</v>
      </c>
      <c r="BO135" s="13">
        <f ca="1">'13年1-9支出明细'!AL130/9*12</f>
        <v>0</v>
      </c>
      <c r="BP135" s="43">
        <f t="shared" si="125"/>
        <v>0</v>
      </c>
      <c r="BQ135" s="13">
        <f ca="1">'13年1-9支出明细'!AM130/9*12</f>
        <v>0</v>
      </c>
      <c r="BR135" s="43">
        <f t="shared" si="126"/>
        <v>0</v>
      </c>
      <c r="BS135" s="13">
        <f ca="1">'13年1-9支出明细'!AN130/9*12</f>
        <v>0</v>
      </c>
      <c r="BT135" s="14">
        <f t="shared" si="160"/>
        <v>0</v>
      </c>
      <c r="BU135" s="43">
        <f t="shared" si="127"/>
        <v>0</v>
      </c>
      <c r="BV135" s="13">
        <f ca="1">'13年1-9支出明细'!AP130/9*12</f>
        <v>0</v>
      </c>
      <c r="BW135" s="43">
        <f t="shared" si="128"/>
        <v>0</v>
      </c>
      <c r="BX135" s="13">
        <f ca="1">'13年1-9支出明细'!AQ130/9*12</f>
        <v>0</v>
      </c>
      <c r="BY135" s="43">
        <f t="shared" si="129"/>
        <v>0</v>
      </c>
      <c r="BZ135" s="13">
        <f ca="1">'13年1-9支出明细'!AR130/9*12</f>
        <v>0</v>
      </c>
      <c r="CA135" s="13">
        <f ca="1">Sheet2!DK129+Sheet2!AH129</f>
        <v>0</v>
      </c>
      <c r="CB135" s="43">
        <f t="shared" si="130"/>
        <v>0</v>
      </c>
      <c r="CC135" s="13">
        <f ca="1">'13年1-9支出明细'!AT130/9*12</f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43">
        <f t="shared" si="131"/>
        <v>0</v>
      </c>
      <c r="CL135" s="13">
        <f ca="1">'13年1-9支出明细'!BB130/9*12</f>
        <v>12043.866666666667</v>
      </c>
      <c r="CM135" s="43">
        <f t="shared" si="132"/>
        <v>5.3240623404914962E-3</v>
      </c>
      <c r="CN135" s="13">
        <f ca="1">'13年1-9支出明细'!BC130/9*12</f>
        <v>0</v>
      </c>
      <c r="CO135" s="43">
        <f t="shared" si="133"/>
        <v>0</v>
      </c>
      <c r="CP135" s="13">
        <f ca="1">'13年1-9支出明细'!BD130/9*12</f>
        <v>0</v>
      </c>
      <c r="CQ135" s="43">
        <f t="shared" si="134"/>
        <v>0</v>
      </c>
      <c r="CR135" s="13">
        <f ca="1">'13年1-9支出明细'!BE130/9*12</f>
        <v>0</v>
      </c>
      <c r="CS135" s="13">
        <f ca="1">Sheet2!DZ129+Sheet2!AV129</f>
        <v>0</v>
      </c>
      <c r="CT135" s="43">
        <f t="shared" si="135"/>
        <v>0</v>
      </c>
      <c r="CU135" s="13">
        <f ca="1">'13年1-9支出明细'!BG130/9*12</f>
        <v>0</v>
      </c>
      <c r="CV135" s="43">
        <f t="shared" si="136"/>
        <v>0</v>
      </c>
      <c r="CW135" s="13">
        <f ca="1">'13年1-9支出明细'!BH130/9*12</f>
        <v>0</v>
      </c>
      <c r="CX135" s="43">
        <f t="shared" si="137"/>
        <v>0</v>
      </c>
      <c r="CY135" s="13">
        <f ca="1">'13年1-9支出明细'!BI130/9*12</f>
        <v>9333.3333333333339</v>
      </c>
      <c r="CZ135" s="43">
        <f t="shared" si="138"/>
        <v>7.7860699422662933E-3</v>
      </c>
      <c r="DA135" s="13">
        <f ca="1">'13年1-9支出明细'!BJ130/9*12</f>
        <v>10132</v>
      </c>
      <c r="DB135" s="43">
        <f t="shared" si="139"/>
        <v>5.2879872364591787E-3</v>
      </c>
      <c r="DC135" s="13">
        <f ca="1">'13年1-9支出明细'!BK130/9*12</f>
        <v>0</v>
      </c>
      <c r="DD135" s="43">
        <f t="shared" si="140"/>
        <v>0</v>
      </c>
      <c r="DE135" s="13">
        <f ca="1">'13年1-9支出明细'!BL130/9*12</f>
        <v>0</v>
      </c>
      <c r="DF135" s="43">
        <f t="shared" si="141"/>
        <v>0</v>
      </c>
      <c r="DG135" s="13">
        <f ca="1">'13年1-9支出明细'!BM130/9*12</f>
        <v>0</v>
      </c>
      <c r="DH135" s="43">
        <f t="shared" si="142"/>
        <v>0</v>
      </c>
      <c r="DI135" s="13">
        <f ca="1">'13年1-9支出明细'!BN130/9*12</f>
        <v>0</v>
      </c>
      <c r="DJ135" s="13">
        <f ca="1">Sheet2!EX129+Sheet2!BF129</f>
        <v>0</v>
      </c>
      <c r="DK135" s="43">
        <f t="shared" si="143"/>
        <v>0</v>
      </c>
      <c r="DL135" s="13">
        <f ca="1">'13年1-9支出明细'!BP130/9*12</f>
        <v>0</v>
      </c>
      <c r="DM135" s="43">
        <f t="shared" si="144"/>
        <v>0</v>
      </c>
      <c r="DN135" s="13">
        <f ca="1">'13年1-9支出明细'!BQ130/9*12</f>
        <v>0</v>
      </c>
      <c r="DO135" s="43">
        <f t="shared" si="145"/>
        <v>0</v>
      </c>
      <c r="DP135" s="13">
        <f ca="1">'13年1-9支出明细'!BR130/9*12</f>
        <v>0</v>
      </c>
      <c r="DQ135" s="13">
        <f ca="1">Sheet2!FC45+Sheet2!BJ45</f>
        <v>0</v>
      </c>
      <c r="DR135" s="43"/>
      <c r="DS135" s="13">
        <f ca="1">'13年1-9支出明细'!BT130/9*12</f>
        <v>0</v>
      </c>
      <c r="DT135" s="43">
        <f t="shared" si="146"/>
        <v>0</v>
      </c>
      <c r="DU135" s="12">
        <f ca="1">'13年1-9支出明细'!BU130/9*12</f>
        <v>7057.8000000000011</v>
      </c>
      <c r="DV135" s="43">
        <f t="shared" si="147"/>
        <v>2.4393670736304782E-4</v>
      </c>
      <c r="DW135" s="12">
        <f ca="1">'13年1-9支出明细'!BV130/9*12</f>
        <v>0</v>
      </c>
      <c r="DX135" s="43">
        <f t="shared" si="148"/>
        <v>0</v>
      </c>
      <c r="DY135" s="12">
        <f ca="1">'13年1-9支出明细'!BW130/9*12</f>
        <v>0</v>
      </c>
      <c r="DZ135" s="43">
        <f t="shared" si="149"/>
        <v>0</v>
      </c>
      <c r="EA135" s="12">
        <f ca="1">'13年1-9支出明细'!BX130/9*12</f>
        <v>0</v>
      </c>
      <c r="EB135" s="43">
        <f t="shared" si="150"/>
        <v>0</v>
      </c>
      <c r="EC135" s="27">
        <f t="shared" si="171"/>
        <v>0</v>
      </c>
      <c r="ED135" s="43">
        <f t="shared" si="151"/>
        <v>0</v>
      </c>
      <c r="EE135" s="13">
        <f ca="1">'13年1-9支出明细'!BZ130/9*12</f>
        <v>0</v>
      </c>
      <c r="EF135" s="43">
        <f t="shared" si="152"/>
        <v>0</v>
      </c>
      <c r="EG135" s="13">
        <f ca="1">'13年1-9支出明细'!CA130/9*12</f>
        <v>0</v>
      </c>
      <c r="EH135" s="43">
        <f t="shared" si="153"/>
        <v>0</v>
      </c>
      <c r="EI135" s="13">
        <f ca="1">'13年1-9支出明细'!CB130/9*12</f>
        <v>0</v>
      </c>
      <c r="EJ135" s="40"/>
      <c r="EK135" s="13">
        <f ca="1">'13年1-9支出明细'!CC130/9*12</f>
        <v>0</v>
      </c>
      <c r="EL135" s="43">
        <f t="shared" si="154"/>
        <v>0</v>
      </c>
      <c r="EM135" s="13">
        <f ca="1">'13年1-9支出明细'!CD130/9*12</f>
        <v>0</v>
      </c>
      <c r="EN135" s="45">
        <f t="shared" si="155"/>
        <v>0</v>
      </c>
    </row>
    <row r="136" spans="1:144">
      <c r="A136" s="18">
        <v>418</v>
      </c>
      <c r="B136" s="3" t="s">
        <v>607</v>
      </c>
      <c r="C136" s="3" t="s">
        <v>425</v>
      </c>
      <c r="D136" s="12">
        <f t="shared" si="167"/>
        <v>22616878.539999999</v>
      </c>
      <c r="E136" s="12">
        <f t="shared" si="168"/>
        <v>2844067.8666666667</v>
      </c>
      <c r="F136" s="13">
        <f>SUM(F137:F144)</f>
        <v>1231176</v>
      </c>
      <c r="G136" s="40">
        <f t="shared" si="156"/>
        <v>1.8025967034677647E-2</v>
      </c>
      <c r="H136" s="13">
        <f>SUM(H137:H144)</f>
        <v>0</v>
      </c>
      <c r="I136" s="40">
        <f t="shared" si="97"/>
        <v>0</v>
      </c>
      <c r="J136" s="13">
        <f>SUM(J137:J144)</f>
        <v>554029.19999999995</v>
      </c>
      <c r="K136" s="40">
        <f t="shared" si="98"/>
        <v>1.8025967034677647E-2</v>
      </c>
      <c r="L136" s="13">
        <f ca="1">SUM(L137:L144)</f>
        <v>433708</v>
      </c>
      <c r="M136" s="13">
        <f ca="1">SUM(M137:M144)</f>
        <v>103700</v>
      </c>
      <c r="N136" s="43">
        <f t="shared" si="99"/>
        <v>6.4965443275743787E-2</v>
      </c>
      <c r="O136" s="13">
        <f ca="1">SUM(O137:O144)</f>
        <v>554000</v>
      </c>
      <c r="P136" s="43">
        <f t="shared" si="100"/>
        <v>3.3964458874585296E-2</v>
      </c>
      <c r="Q136" s="13">
        <f ca="1">SUM(Q137:Q144)</f>
        <v>0</v>
      </c>
      <c r="R136" s="43">
        <f t="shared" si="101"/>
        <v>0</v>
      </c>
      <c r="S136" s="13">
        <f ca="1">SUM(S137:S144)</f>
        <v>0</v>
      </c>
      <c r="T136" s="43">
        <f t="shared" si="102"/>
        <v>0</v>
      </c>
      <c r="U136" s="13">
        <f ca="1">SUM(U137:U144)</f>
        <v>0</v>
      </c>
      <c r="V136" s="43">
        <f t="shared" si="103"/>
        <v>0</v>
      </c>
      <c r="W136" s="13">
        <f ca="1">SUM(W137:W144)</f>
        <v>0</v>
      </c>
      <c r="X136" s="43">
        <f t="shared" si="104"/>
        <v>0</v>
      </c>
      <c r="Y136" s="13">
        <f ca="1">SUM(Y137:Y144)</f>
        <v>0</v>
      </c>
      <c r="Z136" s="43">
        <f t="shared" si="105"/>
        <v>0</v>
      </c>
      <c r="AA136" s="13">
        <f ca="1">SUM(AA137:AA144)</f>
        <v>0</v>
      </c>
      <c r="AB136" s="43">
        <f t="shared" si="106"/>
        <v>0</v>
      </c>
      <c r="AC136" s="13">
        <f ca="1">SUM(AC137:AC144)</f>
        <v>0</v>
      </c>
      <c r="AD136" s="43">
        <f t="shared" si="107"/>
        <v>0</v>
      </c>
      <c r="AE136" s="13">
        <f ca="1">SUM(AE137:AE144)</f>
        <v>71154.666666666657</v>
      </c>
      <c r="AF136" s="43">
        <f t="shared" si="108"/>
        <v>1.4335565760707583E-2</v>
      </c>
      <c r="AG136" s="13">
        <f>SUM(AG137:AG144)</f>
        <v>783832.68666666665</v>
      </c>
      <c r="AH136" s="43">
        <f t="shared" si="109"/>
        <v>7.5083483932263254E-3</v>
      </c>
      <c r="AI136" s="13">
        <f ca="1">SUM(AI137:AI144)</f>
        <v>0</v>
      </c>
      <c r="AJ136" s="43">
        <f t="shared" si="110"/>
        <v>0</v>
      </c>
      <c r="AK136" s="13">
        <f ca="1">SUM(AK137:AK144)</f>
        <v>1399.5466666666666</v>
      </c>
      <c r="AL136" s="43">
        <f t="shared" si="111"/>
        <v>1.4357859028547198E-2</v>
      </c>
      <c r="AM136" s="13">
        <f ca="1">SUM(AM137:AM144)</f>
        <v>0</v>
      </c>
      <c r="AN136" s="43">
        <f t="shared" si="112"/>
        <v>0</v>
      </c>
      <c r="AO136" s="13">
        <f ca="1">SUM(AO137:AO144)</f>
        <v>282</v>
      </c>
      <c r="AP136" s="43">
        <f t="shared" si="113"/>
        <v>4.1487411787513286E-4</v>
      </c>
      <c r="AQ136" s="13">
        <f ca="1">SUM(AQ137:AQ144)</f>
        <v>712</v>
      </c>
      <c r="AR136" s="43">
        <f t="shared" si="114"/>
        <v>3.522117303800209E-4</v>
      </c>
      <c r="AS136" s="13">
        <f ca="1">SUM(AS137:AS144)</f>
        <v>0</v>
      </c>
      <c r="AT136" s="13">
        <f ca="1">SUM(AT137:AT144)</f>
        <v>781439.14</v>
      </c>
      <c r="AU136" s="43">
        <f t="shared" si="115"/>
        <v>0</v>
      </c>
      <c r="AV136" s="13">
        <f ca="1">SUM(AV137:AV144)</f>
        <v>1031784.68</v>
      </c>
      <c r="AW136" s="43">
        <f t="shared" si="116"/>
        <v>0.22763094805542605</v>
      </c>
      <c r="AX136" s="13">
        <f ca="1">SUM(AX137:AX144)</f>
        <v>1326.6666666666667</v>
      </c>
      <c r="AY136" s="43">
        <f t="shared" si="117"/>
        <v>1.1827590626000853E-3</v>
      </c>
      <c r="AZ136" s="13">
        <f>SUM(AZ137:AZ144)</f>
        <v>2323.8133333333335</v>
      </c>
      <c r="BA136" s="43">
        <f t="shared" si="118"/>
        <v>8.6890475455025262E-6</v>
      </c>
      <c r="BB136" s="13">
        <f ca="1">SUM(BB137:BB144)</f>
        <v>2323.8133333333335</v>
      </c>
      <c r="BC136" s="43">
        <f t="shared" si="119"/>
        <v>1.0058480672981233E-5</v>
      </c>
      <c r="BD136" s="13">
        <f ca="1">SUM(BD137:BD144)</f>
        <v>0</v>
      </c>
      <c r="BE136" s="13">
        <f ca="1">SUM(BE137:BE144)</f>
        <v>0</v>
      </c>
      <c r="BF136" s="43">
        <f t="shared" si="120"/>
        <v>0</v>
      </c>
      <c r="BG136" s="13">
        <f>SUM(BG137:BG144)</f>
        <v>17392174.319999997</v>
      </c>
      <c r="BH136" s="43">
        <f t="shared" si="121"/>
        <v>0.17921141152358441</v>
      </c>
      <c r="BI136" s="13">
        <f ca="1">SUM(BI137:BI144)</f>
        <v>0</v>
      </c>
      <c r="BJ136" s="43">
        <f t="shared" si="122"/>
        <v>0</v>
      </c>
      <c r="BK136" s="13">
        <f ca="1">SUM(BK137:BK144)</f>
        <v>0</v>
      </c>
      <c r="BL136" s="43">
        <f t="shared" si="123"/>
        <v>0</v>
      </c>
      <c r="BM136" s="13">
        <f ca="1">SUM(BM137:BM144)</f>
        <v>1442898.5999999999</v>
      </c>
      <c r="BN136" s="43">
        <f t="shared" si="124"/>
        <v>0.98688313018922358</v>
      </c>
      <c r="BO136" s="13">
        <f ca="1">SUM(BO137:BO144)</f>
        <v>10410417.586666666</v>
      </c>
      <c r="BP136" s="43">
        <f t="shared" si="125"/>
        <v>0.99826373643798372</v>
      </c>
      <c r="BQ136" s="13">
        <f ca="1">SUM(BQ137:BQ144)</f>
        <v>0</v>
      </c>
      <c r="BR136" s="43">
        <f t="shared" si="126"/>
        <v>0</v>
      </c>
      <c r="BS136" s="13">
        <f ca="1">SUM(BS137:BS144)</f>
        <v>3073800</v>
      </c>
      <c r="BT136" s="13">
        <f ca="1">SUM(BT137:BT144)</f>
        <v>0</v>
      </c>
      <c r="BU136" s="43">
        <f t="shared" si="127"/>
        <v>1</v>
      </c>
      <c r="BV136" s="13">
        <f ca="1">SUM(BV137:BV144)</f>
        <v>0</v>
      </c>
      <c r="BW136" s="43">
        <f t="shared" si="128"/>
        <v>0</v>
      </c>
      <c r="BX136" s="13">
        <f ca="1">SUM(BX137:BX144)</f>
        <v>0</v>
      </c>
      <c r="BY136" s="43">
        <f t="shared" si="129"/>
        <v>0</v>
      </c>
      <c r="BZ136" s="13">
        <f ca="1">SUM(BZ137:BZ144)</f>
        <v>0</v>
      </c>
      <c r="CA136" s="13">
        <f ca="1">SUM(CA137:CA144)</f>
        <v>0</v>
      </c>
      <c r="CB136" s="43">
        <f t="shared" si="130"/>
        <v>0</v>
      </c>
      <c r="CC136" s="13">
        <f t="shared" ref="CC136:CJ136" si="172">SUM(CC137:CC144)</f>
        <v>0</v>
      </c>
      <c r="CD136" s="13">
        <f t="shared" si="172"/>
        <v>0</v>
      </c>
      <c r="CE136" s="13">
        <f t="shared" si="172"/>
        <v>0</v>
      </c>
      <c r="CF136" s="13">
        <f t="shared" si="172"/>
        <v>0</v>
      </c>
      <c r="CG136" s="13">
        <f t="shared" si="172"/>
        <v>0</v>
      </c>
      <c r="CH136" s="13">
        <f t="shared" si="172"/>
        <v>0</v>
      </c>
      <c r="CI136" s="13">
        <f t="shared" si="172"/>
        <v>0</v>
      </c>
      <c r="CJ136" s="13">
        <f t="shared" si="172"/>
        <v>0</v>
      </c>
      <c r="CK136" s="43">
        <f t="shared" si="131"/>
        <v>0</v>
      </c>
      <c r="CL136" s="13">
        <f ca="1">SUM(CL137:CL144)</f>
        <v>2584</v>
      </c>
      <c r="CM136" s="43">
        <f t="shared" si="132"/>
        <v>1.1422724502510289E-3</v>
      </c>
      <c r="CN136" s="13">
        <f ca="1">SUM(CN137:CN144)</f>
        <v>2378077.3333333335</v>
      </c>
      <c r="CO136" s="43">
        <f t="shared" si="133"/>
        <v>0.21273450174589895</v>
      </c>
      <c r="CP136" s="13">
        <f ca="1">SUM(CP137:CP144)</f>
        <v>0</v>
      </c>
      <c r="CQ136" s="43">
        <f t="shared" si="134"/>
        <v>0</v>
      </c>
      <c r="CR136" s="13">
        <f ca="1">SUM(CR137:CR144)</f>
        <v>2378077.3333333335</v>
      </c>
      <c r="CS136" s="13">
        <f ca="1">SUM(CS137:CS144)</f>
        <v>0</v>
      </c>
      <c r="CT136" s="43">
        <f t="shared" si="135"/>
        <v>0.72874420149311914</v>
      </c>
      <c r="CU136" s="13">
        <f ca="1">SUM(CU137:CU144)</f>
        <v>14666.666666666666</v>
      </c>
      <c r="CV136" s="43">
        <f t="shared" si="136"/>
        <v>7.7656194846452517E-2</v>
      </c>
      <c r="CW136" s="13">
        <f ca="1">SUM(CW137:CW144)</f>
        <v>0</v>
      </c>
      <c r="CX136" s="43">
        <f t="shared" si="137"/>
        <v>0</v>
      </c>
      <c r="CY136" s="13">
        <f ca="1">SUM(CY137:CY144)</f>
        <v>0</v>
      </c>
      <c r="CZ136" s="43">
        <f t="shared" si="138"/>
        <v>0</v>
      </c>
      <c r="DA136" s="13">
        <f ca="1">SUM(DA137:DA144)</f>
        <v>57078.666666666664</v>
      </c>
      <c r="DB136" s="43">
        <f t="shared" si="139"/>
        <v>2.9789899408551253E-2</v>
      </c>
      <c r="DC136" s="13">
        <f ca="1">SUM(DC137:DC144)</f>
        <v>11600</v>
      </c>
      <c r="DD136" s="43">
        <f t="shared" si="140"/>
        <v>6.3210909302008431E-3</v>
      </c>
      <c r="DE136" s="13">
        <f ca="1">SUM(DE137:DE144)</f>
        <v>0</v>
      </c>
      <c r="DF136" s="43">
        <f t="shared" si="141"/>
        <v>0</v>
      </c>
      <c r="DG136" s="13">
        <f ca="1">SUM(DG137:DG144)</f>
        <v>0</v>
      </c>
      <c r="DH136" s="43">
        <f t="shared" si="142"/>
        <v>0</v>
      </c>
      <c r="DI136" s="13">
        <f ca="1">SUM(DI137:DI144)</f>
        <v>1051.4666666666667</v>
      </c>
      <c r="DJ136" s="13">
        <f ca="1">SUM(DJ137:DJ144)</f>
        <v>0</v>
      </c>
      <c r="DK136" s="43">
        <f t="shared" si="143"/>
        <v>8.0436199614985398E-4</v>
      </c>
      <c r="DL136" s="13">
        <f ca="1">SUM(DL137:DL144)</f>
        <v>0</v>
      </c>
      <c r="DM136" s="43">
        <f t="shared" si="144"/>
        <v>0</v>
      </c>
      <c r="DN136" s="13">
        <f ca="1">SUM(DN137:DN144)</f>
        <v>0</v>
      </c>
      <c r="DO136" s="43">
        <f t="shared" si="145"/>
        <v>0</v>
      </c>
      <c r="DP136" s="13">
        <f ca="1">SUM(DP137:DP144)</f>
        <v>0</v>
      </c>
      <c r="DQ136" s="13">
        <f ca="1">SUM(DQ137:DQ144)</f>
        <v>0</v>
      </c>
      <c r="DR136" s="43"/>
      <c r="DS136" s="13">
        <f ca="1">SUM(DS137:DS144)</f>
        <v>0</v>
      </c>
      <c r="DT136" s="43">
        <f t="shared" si="146"/>
        <v>0</v>
      </c>
      <c r="DU136" s="13">
        <f ca="1">SUM(DU137:DU144)</f>
        <v>998011.41333333321</v>
      </c>
      <c r="DV136" s="43">
        <f t="shared" si="147"/>
        <v>3.4493980855121287E-2</v>
      </c>
      <c r="DW136" s="13">
        <f ca="1">SUM(DW137:DW144)</f>
        <v>0</v>
      </c>
      <c r="DX136" s="43">
        <f t="shared" si="148"/>
        <v>0</v>
      </c>
      <c r="DY136" s="13">
        <f ca="1">SUM(DY137:DY144)</f>
        <v>0</v>
      </c>
      <c r="DZ136" s="43">
        <f t="shared" si="149"/>
        <v>0</v>
      </c>
      <c r="EA136" s="13">
        <f ca="1">SUM(EA137:EA144)</f>
        <v>596468.44000000006</v>
      </c>
      <c r="EB136" s="43">
        <f t="shared" si="150"/>
        <v>5.9854476945958385E-2</v>
      </c>
      <c r="EC136" s="13">
        <f>SUM(EC137:EC144)</f>
        <v>0</v>
      </c>
      <c r="ED136" s="43">
        <f t="shared" si="151"/>
        <v>0</v>
      </c>
      <c r="EE136" s="13">
        <f ca="1">SUM(EE137:EE144)</f>
        <v>0</v>
      </c>
      <c r="EF136" s="43">
        <f t="shared" si="152"/>
        <v>0</v>
      </c>
      <c r="EG136" s="13">
        <f ca="1">SUM(EG137:EG144)</f>
        <v>0</v>
      </c>
      <c r="EH136" s="43">
        <f t="shared" si="153"/>
        <v>0</v>
      </c>
      <c r="EI136" s="13">
        <f ca="1">SUM(EI137:EI144)</f>
        <v>0</v>
      </c>
      <c r="EJ136" s="40"/>
      <c r="EK136" s="13">
        <f ca="1">SUM(EK137:EK144)</f>
        <v>0</v>
      </c>
      <c r="EL136" s="43">
        <f t="shared" si="154"/>
        <v>0</v>
      </c>
      <c r="EM136" s="13">
        <f ca="1">SUM(EM137:EM144)</f>
        <v>0</v>
      </c>
      <c r="EN136" s="45">
        <f t="shared" si="155"/>
        <v>0</v>
      </c>
    </row>
    <row r="137" spans="1:144">
      <c r="A137" s="18">
        <v>41801</v>
      </c>
      <c r="B137" s="3" t="s">
        <v>608</v>
      </c>
      <c r="C137" s="3" t="s">
        <v>426</v>
      </c>
      <c r="D137" s="12">
        <f t="shared" si="167"/>
        <v>20791539.199999999</v>
      </c>
      <c r="E137" s="12">
        <f t="shared" si="168"/>
        <v>2514947.8666666667</v>
      </c>
      <c r="F137" s="13">
        <v>1231176</v>
      </c>
      <c r="G137" s="40">
        <f t="shared" si="156"/>
        <v>1.8025967034677647E-2</v>
      </c>
      <c r="H137" s="13">
        <v>0</v>
      </c>
      <c r="I137" s="40">
        <f t="shared" ref="I137:I188" si="173">H137/$H$8</f>
        <v>0</v>
      </c>
      <c r="J137" s="13">
        <v>554029.19999999995</v>
      </c>
      <c r="K137" s="40">
        <f t="shared" ref="K137:K188" si="174">J137/$J$8</f>
        <v>1.8025967034677647E-2</v>
      </c>
      <c r="L137" s="13">
        <f ca="1">'13年1-9支出明细'!I132/9*12</f>
        <v>163308</v>
      </c>
      <c r="M137" s="13">
        <v>103700</v>
      </c>
      <c r="N137" s="43">
        <f t="shared" ref="N137:N188" si="175">L137/$L$8</f>
        <v>2.4462026548911171E-2</v>
      </c>
      <c r="O137" s="13">
        <f ca="1">'13年1-9支出明细'!K132/9*12</f>
        <v>554000</v>
      </c>
      <c r="P137" s="43">
        <f t="shared" ref="P137:P188" si="176">D137/$D$8</f>
        <v>3.1223290908548518E-2</v>
      </c>
      <c r="Q137" s="13">
        <f ca="1">'13年1-9支出明细'!L132/9*12</f>
        <v>0</v>
      </c>
      <c r="R137" s="43">
        <f t="shared" ref="R137:R188" si="177">Q137/$Q$8</f>
        <v>0</v>
      </c>
      <c r="S137" s="13">
        <f ca="1">'13年1-9支出明细'!M132/9*12</f>
        <v>0</v>
      </c>
      <c r="T137" s="43">
        <f t="shared" ref="T137:T188" si="178">S137/$S$8</f>
        <v>0</v>
      </c>
      <c r="U137" s="13">
        <f ca="1">'13年1-9支出明细'!N132/9*12</f>
        <v>0</v>
      </c>
      <c r="V137" s="43">
        <f t="shared" ref="V137:V188" si="179">U137/$U$8</f>
        <v>0</v>
      </c>
      <c r="W137" s="13">
        <f ca="1">'13年1-9支出明细'!O132/9*12</f>
        <v>0</v>
      </c>
      <c r="X137" s="43">
        <f t="shared" ref="X137:X188" si="180">W137/$W$8</f>
        <v>0</v>
      </c>
      <c r="Y137" s="13">
        <f ca="1">'13年1-9支出明细'!P132/9*12</f>
        <v>0</v>
      </c>
      <c r="Z137" s="43">
        <f t="shared" ref="Z137:Z188" si="181">Y137/$Y$8</f>
        <v>0</v>
      </c>
      <c r="AA137" s="13">
        <f ca="1">'13年1-9支出明细'!Q132/9*12</f>
        <v>0</v>
      </c>
      <c r="AB137" s="43">
        <f t="shared" ref="AB137:AB188" si="182">AA137/$AA$8</f>
        <v>0</v>
      </c>
      <c r="AC137" s="13">
        <f ca="1">'13年1-9支出明细'!R132/9*12</f>
        <v>0</v>
      </c>
      <c r="AD137" s="43">
        <f t="shared" ref="AD137:AD188" si="183">AC137/$AC$8</f>
        <v>0</v>
      </c>
      <c r="AE137" s="13">
        <f ca="1">'13年1-9支出明细'!S132/9*12</f>
        <v>12434.666666666666</v>
      </c>
      <c r="AF137" s="43">
        <f t="shared" ref="AF137:AF188" si="184">AE137/$AE$8</f>
        <v>2.5052184215485318E-3</v>
      </c>
      <c r="AG137" s="12">
        <f t="shared" si="157"/>
        <v>137742.51999999999</v>
      </c>
      <c r="AH137" s="43">
        <f t="shared" ref="AH137:AH188" si="185">AG137/$AG$8</f>
        <v>1.3194382504244271E-3</v>
      </c>
      <c r="AI137" s="13">
        <f ca="1">'13年1-9支出明细'!U132/9*12</f>
        <v>0</v>
      </c>
      <c r="AJ137" s="43">
        <f t="shared" ref="AJ137:AJ188" si="186">AI137/$AI$8</f>
        <v>0</v>
      </c>
      <c r="AK137" s="13">
        <f ca="1">'13年1-9支出明细'!V132/9*12</f>
        <v>0</v>
      </c>
      <c r="AL137" s="43">
        <f t="shared" ref="AL137:AL188" si="187">AK137/$AK$8</f>
        <v>0</v>
      </c>
      <c r="AM137" s="13">
        <f ca="1">'13年1-9支出明细'!W132/9*12</f>
        <v>0</v>
      </c>
      <c r="AN137" s="43">
        <f t="shared" ref="AN137:AN188" si="188">AM137/$AM$8</f>
        <v>0</v>
      </c>
      <c r="AO137" s="13">
        <f ca="1">'13年1-9支出明细'!X132/9*12</f>
        <v>200</v>
      </c>
      <c r="AP137" s="43">
        <f t="shared" ref="AP137:AP188" si="189">AO137/$AO$8</f>
        <v>2.9423696303200914E-4</v>
      </c>
      <c r="AQ137" s="13">
        <f ca="1">'13年1-9支出明细'!Y132/9*12</f>
        <v>712</v>
      </c>
      <c r="AR137" s="43">
        <f t="shared" ref="AR137:AR188" si="190">AQ137/$AQ$8</f>
        <v>3.522117303800209E-4</v>
      </c>
      <c r="AS137" s="13">
        <f ca="1">'13年1-9支出明细'!Z132/9*12</f>
        <v>0</v>
      </c>
      <c r="AT137" s="13">
        <f ca="1">Sheet2!EP131+Sheet2!V131</f>
        <v>136830.51999999999</v>
      </c>
      <c r="AU137" s="43">
        <f t="shared" ref="AU137:AU188" si="191">AS137/$AS$8</f>
        <v>0</v>
      </c>
      <c r="AV137" s="13">
        <f ca="1">'13年1-9支出明细'!AB132/9*12</f>
        <v>172486.02666666664</v>
      </c>
      <c r="AW137" s="43">
        <f t="shared" ref="AW137:AW188" si="192">AV137/$AV$8</f>
        <v>3.8053635160047956E-2</v>
      </c>
      <c r="AX137" s="13">
        <f ca="1">'13年1-9支出明细'!AC132/9*12</f>
        <v>1326.6666666666667</v>
      </c>
      <c r="AY137" s="43">
        <f t="shared" ref="AY137:AY188" si="193">AX137/$AX$8</f>
        <v>1.1827590626000853E-3</v>
      </c>
      <c r="AZ137" s="12">
        <f t="shared" si="159"/>
        <v>2323.8133333333335</v>
      </c>
      <c r="BA137" s="43">
        <f t="shared" ref="BA137:BA188" si="194">AZ137/$AZ$8</f>
        <v>8.6890475455025262E-6</v>
      </c>
      <c r="BB137" s="13">
        <f ca="1">'13年1-9支出明细'!AE132/9*12</f>
        <v>2323.8133333333335</v>
      </c>
      <c r="BC137" s="43">
        <f t="shared" ref="BC137:BC188" si="195">BB137/$BB$8</f>
        <v>1.0058480672981233E-5</v>
      </c>
      <c r="BD137" s="13">
        <f ca="1">'13年1-9支出明细'!AF132/9*12</f>
        <v>0</v>
      </c>
      <c r="BE137" s="13">
        <f ca="1">Sheet2!BP131+Sheet2!ET131</f>
        <v>0</v>
      </c>
      <c r="BF137" s="43">
        <f t="shared" ref="BF137:BF188" si="196">BD137/$BD$8</f>
        <v>0</v>
      </c>
      <c r="BG137" s="12">
        <f t="shared" si="158"/>
        <v>17379407.653333332</v>
      </c>
      <c r="BH137" s="43">
        <f t="shared" ref="BH137:BH188" si="197">BG137/$BG$8</f>
        <v>0.17907986199379658</v>
      </c>
      <c r="BI137" s="13">
        <f ca="1">'13年1-9支出明细'!AI132/9*12</f>
        <v>0</v>
      </c>
      <c r="BJ137" s="43">
        <f t="shared" ref="BJ137:BJ188" si="198">BI137/$BI$8</f>
        <v>0</v>
      </c>
      <c r="BK137" s="13">
        <f ca="1">'13年1-9支出明细'!AJ132/9*12</f>
        <v>0</v>
      </c>
      <c r="BL137" s="43">
        <f t="shared" ref="BL137:BL188" si="199">BK137/$BK$8</f>
        <v>0</v>
      </c>
      <c r="BM137" s="13">
        <f ca="1">'13年1-9支出明细'!AK132/9*12</f>
        <v>1442898.5999999999</v>
      </c>
      <c r="BN137" s="43">
        <f t="shared" ref="BN137:BN188" si="200">BM137/$BM$8</f>
        <v>0.98688313018922358</v>
      </c>
      <c r="BO137" s="13">
        <f ca="1">'13年1-9支出明细'!AL132/9*12</f>
        <v>10410417.586666666</v>
      </c>
      <c r="BP137" s="43">
        <f t="shared" ref="BP137:BP188" si="201">BO137/$BO$8</f>
        <v>0.99826373643798372</v>
      </c>
      <c r="BQ137" s="13">
        <f ca="1">'13年1-9支出明细'!AM132/9*12</f>
        <v>0</v>
      </c>
      <c r="BR137" s="43">
        <f t="shared" ref="BR137:BR188" si="202">BQ137/$BQ$8</f>
        <v>0</v>
      </c>
      <c r="BS137" s="13">
        <f ca="1">'13年1-9支出明细'!AN132/9*12</f>
        <v>3073800</v>
      </c>
      <c r="BT137" s="14">
        <f t="shared" si="160"/>
        <v>0</v>
      </c>
      <c r="BU137" s="43">
        <f t="shared" ref="BU137:BU188" si="203">BS137/$BS$8</f>
        <v>1</v>
      </c>
      <c r="BV137" s="13">
        <f ca="1">'13年1-9支出明细'!AP132/9*12</f>
        <v>0</v>
      </c>
      <c r="BW137" s="43">
        <f t="shared" ref="BW137:BW188" si="204">BV137/$BV$8</f>
        <v>0</v>
      </c>
      <c r="BX137" s="13">
        <f ca="1">'13年1-9支出明细'!AQ132/9*12</f>
        <v>0</v>
      </c>
      <c r="BY137" s="43">
        <f t="shared" ref="BY137:BY188" si="205">BX137/$BX$8</f>
        <v>0</v>
      </c>
      <c r="BZ137" s="13">
        <f ca="1">'13年1-9支出明细'!AR132/9*12</f>
        <v>0</v>
      </c>
      <c r="CA137" s="13">
        <f ca="1">Sheet2!DK131+Sheet2!AH131</f>
        <v>0</v>
      </c>
      <c r="CB137" s="43">
        <f t="shared" ref="CB137:CB188" si="206">BZ137/$BZ$8</f>
        <v>0</v>
      </c>
      <c r="CC137" s="13">
        <f ca="1">'13年1-9支出明细'!AT132/9*12</f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43">
        <f t="shared" ref="CK137:CK188" si="207">CC137/$CC$8</f>
        <v>0</v>
      </c>
      <c r="CL137" s="13">
        <f ca="1">'13年1-9支出明细'!BB132/9*12</f>
        <v>2584</v>
      </c>
      <c r="CM137" s="43">
        <f t="shared" ref="CM137:CM188" si="208">CL137/$CL$8</f>
        <v>1.1422724502510289E-3</v>
      </c>
      <c r="CN137" s="13">
        <f ca="1">'13年1-9支出明细'!BC132/9*12</f>
        <v>2378077.3333333335</v>
      </c>
      <c r="CO137" s="43">
        <f t="shared" ref="CO137:CO188" si="209">CN137/$CN$8</f>
        <v>0.21273450174589895</v>
      </c>
      <c r="CP137" s="13">
        <f ca="1">'13年1-9支出明细'!BD132/9*12</f>
        <v>0</v>
      </c>
      <c r="CQ137" s="43">
        <f t="shared" ref="CQ137:CQ188" si="210">CP137/$CP$8</f>
        <v>0</v>
      </c>
      <c r="CR137" s="13">
        <f ca="1">'13年1-9支出明细'!BE132/9*12</f>
        <v>2378077.3333333335</v>
      </c>
      <c r="CS137" s="13">
        <v>0</v>
      </c>
      <c r="CT137" s="43">
        <f t="shared" ref="CT137:CT188" si="211">CR137/$CR$8</f>
        <v>0.72874420149311914</v>
      </c>
      <c r="CU137" s="13">
        <f ca="1">'13年1-9支出明细'!BG132/9*12</f>
        <v>14666.666666666666</v>
      </c>
      <c r="CV137" s="43">
        <f t="shared" ref="CV137:CV188" si="212">CU137/$CU$8</f>
        <v>7.7656194846452517E-2</v>
      </c>
      <c r="CW137" s="13">
        <f ca="1">'13年1-9支出明细'!BH132/9*12</f>
        <v>0</v>
      </c>
      <c r="CX137" s="43">
        <f t="shared" ref="CX137:CX188" si="213">CW137/$CW$8</f>
        <v>0</v>
      </c>
      <c r="CY137" s="13">
        <f ca="1">'13年1-9支出明细'!BI132/9*12</f>
        <v>0</v>
      </c>
      <c r="CZ137" s="43">
        <f t="shared" ref="CZ137:CZ188" si="214">CY137/$CY$8</f>
        <v>0</v>
      </c>
      <c r="DA137" s="13">
        <f ca="1">'13年1-9支出明细'!BJ132/9*12</f>
        <v>56684</v>
      </c>
      <c r="DB137" s="43">
        <f t="shared" ref="DB137:DB188" si="215">DA137/$DA$8</f>
        <v>2.9583919118777346E-2</v>
      </c>
      <c r="DC137" s="13">
        <f ca="1">'13年1-9支出明细'!BK132/9*12</f>
        <v>0</v>
      </c>
      <c r="DD137" s="43">
        <f t="shared" ref="DD137:DD188" si="216">DC137/$DC$8</f>
        <v>0</v>
      </c>
      <c r="DE137" s="13">
        <f ca="1">'13年1-9支出明细'!BL132/9*12</f>
        <v>0</v>
      </c>
      <c r="DF137" s="43">
        <f t="shared" ref="DF137:DF188" si="217">DE137/$DE$8</f>
        <v>0</v>
      </c>
      <c r="DG137" s="13">
        <f ca="1">'13年1-9支出明细'!BM132/9*12</f>
        <v>0</v>
      </c>
      <c r="DH137" s="43">
        <f t="shared" ref="DH137:DH188" si="218">DG137/$DG$8</f>
        <v>0</v>
      </c>
      <c r="DI137" s="13">
        <f ca="1">'13年1-9支出明细'!BN132/9*12</f>
        <v>279.46666666666664</v>
      </c>
      <c r="DJ137" s="13">
        <f ca="1">Sheet2!EX131+Sheet2!BF131</f>
        <v>0</v>
      </c>
      <c r="DK137" s="43">
        <f t="shared" ref="DK137:DK188" si="219">DI137/$DI$8</f>
        <v>2.1378934110196472E-4</v>
      </c>
      <c r="DL137" s="13">
        <f ca="1">'13年1-9支出明细'!BP132/9*12</f>
        <v>0</v>
      </c>
      <c r="DM137" s="43">
        <f t="shared" ref="DM137:DM188" si="220">DL137/$DL$8</f>
        <v>0</v>
      </c>
      <c r="DN137" s="13">
        <f ca="1">'13年1-9支出明细'!BQ132/9*12</f>
        <v>0</v>
      </c>
      <c r="DO137" s="43">
        <f t="shared" ref="DO137:DO188" si="221">DN137/$DN$8</f>
        <v>0</v>
      </c>
      <c r="DP137" s="13">
        <f ca="1">'13年1-9支出明细'!BR132/9*12</f>
        <v>0</v>
      </c>
      <c r="DQ137" s="13">
        <f ca="1">Sheet2!FC47+Sheet2!BJ47</f>
        <v>0</v>
      </c>
      <c r="DR137" s="43"/>
      <c r="DS137" s="13">
        <f ca="1">'13年1-9支出明细'!BT132/9*12</f>
        <v>0</v>
      </c>
      <c r="DT137" s="43">
        <f t="shared" ref="DT137:DT188" si="222">DS137/$DS$8</f>
        <v>0</v>
      </c>
      <c r="DU137" s="12">
        <f ca="1">'13年1-9支出明细'!BU132/9*12</f>
        <v>160648.90666666665</v>
      </c>
      <c r="DV137" s="43">
        <f t="shared" ref="DV137:DV188" si="223">DU137/$DU$8</f>
        <v>5.5524618625832746E-3</v>
      </c>
      <c r="DW137" s="12">
        <f ca="1">'13年1-9支出明细'!BV132/9*12</f>
        <v>0</v>
      </c>
      <c r="DX137" s="43">
        <f t="shared" ref="DX137:DX188" si="224">DW137/$DW$8</f>
        <v>0</v>
      </c>
      <c r="DY137" s="12">
        <f ca="1">'13年1-9支出明细'!BW132/9*12</f>
        <v>0</v>
      </c>
      <c r="DZ137" s="43">
        <f t="shared" ref="DZ137:DZ188" si="225">DY137/$DY$8</f>
        <v>0</v>
      </c>
      <c r="EA137" s="12">
        <f ca="1">'13年1-9支出明细'!BX132/9*12</f>
        <v>596468.44000000006</v>
      </c>
      <c r="EB137" s="43">
        <f t="shared" ref="EB137:EB188" si="226">EA137/$EA$8</f>
        <v>5.9854476945958385E-2</v>
      </c>
      <c r="EC137" s="27">
        <f t="shared" ref="EC137:EC147" si="227">EE137+EG137+EI137+EK137+EM137</f>
        <v>0</v>
      </c>
      <c r="ED137" s="43">
        <f t="shared" ref="ED137:ED188" si="228">EC137/$EC$8</f>
        <v>0</v>
      </c>
      <c r="EE137" s="13">
        <f ca="1">'13年1-9支出明细'!BZ132/9*12</f>
        <v>0</v>
      </c>
      <c r="EF137" s="43">
        <f t="shared" ref="EF137:EF188" si="229">EE137/$EE$8</f>
        <v>0</v>
      </c>
      <c r="EG137" s="13">
        <f ca="1">'13年1-9支出明细'!CA132/9*12</f>
        <v>0</v>
      </c>
      <c r="EH137" s="43">
        <f t="shared" ref="EH137:EH188" si="230">EG137/$EG$8</f>
        <v>0</v>
      </c>
      <c r="EI137" s="13">
        <f ca="1">'13年1-9支出明细'!CB132/9*12</f>
        <v>0</v>
      </c>
      <c r="EJ137" s="40"/>
      <c r="EK137" s="13">
        <f ca="1">'13年1-9支出明细'!CC132/9*12</f>
        <v>0</v>
      </c>
      <c r="EL137" s="43">
        <f t="shared" ref="EL137:EL188" si="231">EK137/$EK$8</f>
        <v>0</v>
      </c>
      <c r="EM137" s="13">
        <f ca="1">'13年1-9支出明细'!CD132/9*12</f>
        <v>0</v>
      </c>
      <c r="EN137" s="45">
        <f t="shared" ref="EN137:EN188" si="232">EM137/$EM$8</f>
        <v>0</v>
      </c>
    </row>
    <row r="138" spans="1:144">
      <c r="A138" s="18">
        <v>41802</v>
      </c>
      <c r="B138" s="3" t="s">
        <v>609</v>
      </c>
      <c r="C138" s="3" t="s">
        <v>427</v>
      </c>
      <c r="D138" s="12">
        <f t="shared" si="167"/>
        <v>5730.2266666666674</v>
      </c>
      <c r="E138" s="12">
        <f t="shared" si="168"/>
        <v>0</v>
      </c>
      <c r="F138" s="13">
        <v>0</v>
      </c>
      <c r="G138" s="40">
        <f t="shared" si="156"/>
        <v>0</v>
      </c>
      <c r="H138" s="13">
        <v>0</v>
      </c>
      <c r="I138" s="40">
        <f t="shared" si="173"/>
        <v>0</v>
      </c>
      <c r="J138" s="13">
        <v>0</v>
      </c>
      <c r="K138" s="40">
        <f t="shared" si="174"/>
        <v>0</v>
      </c>
      <c r="L138" s="13">
        <f ca="1">'13年1-9支出明细'!I133/9*12</f>
        <v>0</v>
      </c>
      <c r="M138" s="13">
        <v>0</v>
      </c>
      <c r="N138" s="43">
        <f t="shared" si="175"/>
        <v>0</v>
      </c>
      <c r="O138" s="13">
        <f ca="1">'13年1-9支出明细'!K133/9*12</f>
        <v>0</v>
      </c>
      <c r="P138" s="43">
        <f t="shared" si="176"/>
        <v>8.6052568049053165E-6</v>
      </c>
      <c r="Q138" s="13">
        <f ca="1">'13年1-9支出明细'!L133/9*12</f>
        <v>0</v>
      </c>
      <c r="R138" s="43">
        <f t="shared" si="177"/>
        <v>0</v>
      </c>
      <c r="S138" s="13">
        <f ca="1">'13年1-9支出明细'!M133/9*12</f>
        <v>0</v>
      </c>
      <c r="T138" s="43">
        <f t="shared" si="178"/>
        <v>0</v>
      </c>
      <c r="U138" s="13">
        <f ca="1">'13年1-9支出明细'!N133/9*12</f>
        <v>0</v>
      </c>
      <c r="V138" s="43">
        <f t="shared" si="179"/>
        <v>0</v>
      </c>
      <c r="W138" s="13">
        <f ca="1">'13年1-9支出明细'!O133/9*12</f>
        <v>0</v>
      </c>
      <c r="X138" s="43">
        <f t="shared" si="180"/>
        <v>0</v>
      </c>
      <c r="Y138" s="13">
        <f ca="1">'13年1-9支出明细'!P133/9*12</f>
        <v>0</v>
      </c>
      <c r="Z138" s="43">
        <f t="shared" si="181"/>
        <v>0</v>
      </c>
      <c r="AA138" s="13">
        <f ca="1">'13年1-9支出明细'!Q133/9*12</f>
        <v>0</v>
      </c>
      <c r="AB138" s="43">
        <f t="shared" si="182"/>
        <v>0</v>
      </c>
      <c r="AC138" s="13">
        <f ca="1">'13年1-9支出明细'!R133/9*12</f>
        <v>0</v>
      </c>
      <c r="AD138" s="43">
        <f t="shared" si="183"/>
        <v>0</v>
      </c>
      <c r="AE138" s="13">
        <f ca="1">'13年1-9支出明细'!S133/9*12</f>
        <v>0</v>
      </c>
      <c r="AF138" s="43">
        <f t="shared" si="184"/>
        <v>0</v>
      </c>
      <c r="AG138" s="12">
        <f t="shared" si="157"/>
        <v>1929.6</v>
      </c>
      <c r="AH138" s="43">
        <f t="shared" si="185"/>
        <v>1.84836755420111E-5</v>
      </c>
      <c r="AI138" s="13">
        <f ca="1">'13年1-9支出明细'!U133/9*12</f>
        <v>0</v>
      </c>
      <c r="AJ138" s="43">
        <f t="shared" si="186"/>
        <v>0</v>
      </c>
      <c r="AK138" s="13">
        <f ca="1">'13年1-9支出明细'!V133/9*12</f>
        <v>0</v>
      </c>
      <c r="AL138" s="43">
        <f t="shared" si="187"/>
        <v>0</v>
      </c>
      <c r="AM138" s="13">
        <f ca="1">'13年1-9支出明细'!W133/9*12</f>
        <v>0</v>
      </c>
      <c r="AN138" s="43">
        <f t="shared" si="188"/>
        <v>0</v>
      </c>
      <c r="AO138" s="13">
        <f ca="1">'13年1-9支出明细'!X133/9*12</f>
        <v>0</v>
      </c>
      <c r="AP138" s="43">
        <f t="shared" si="189"/>
        <v>0</v>
      </c>
      <c r="AQ138" s="13">
        <f ca="1">'13年1-9支出明细'!Y133/9*12</f>
        <v>0</v>
      </c>
      <c r="AR138" s="43">
        <f t="shared" si="190"/>
        <v>0</v>
      </c>
      <c r="AS138" s="13">
        <f ca="1">'13年1-9支出明细'!Z133/9*12</f>
        <v>0</v>
      </c>
      <c r="AT138" s="13">
        <f ca="1">Sheet2!EP132+Sheet2!V132</f>
        <v>1929.6</v>
      </c>
      <c r="AU138" s="43">
        <f t="shared" si="191"/>
        <v>0</v>
      </c>
      <c r="AV138" s="13">
        <f ca="1">'13年1-9支出明细'!AB133/9*12</f>
        <v>2572.7999999999997</v>
      </c>
      <c r="AW138" s="43">
        <f t="shared" si="192"/>
        <v>5.6760767484646129E-4</v>
      </c>
      <c r="AX138" s="13">
        <f ca="1">'13年1-9支出明细'!AC133/9*12</f>
        <v>0</v>
      </c>
      <c r="AY138" s="43">
        <f t="shared" si="193"/>
        <v>0</v>
      </c>
      <c r="AZ138" s="12">
        <f t="shared" si="159"/>
        <v>0</v>
      </c>
      <c r="BA138" s="43">
        <f t="shared" si="194"/>
        <v>0</v>
      </c>
      <c r="BB138" s="13">
        <f ca="1">'13年1-9支出明细'!AE133/9*12</f>
        <v>0</v>
      </c>
      <c r="BC138" s="43">
        <f t="shared" si="195"/>
        <v>0</v>
      </c>
      <c r="BD138" s="13">
        <f ca="1">'13年1-9支出明细'!AF133/9*12</f>
        <v>0</v>
      </c>
      <c r="BE138" s="13">
        <f ca="1">Sheet2!BP132+Sheet2!ET132</f>
        <v>0</v>
      </c>
      <c r="BF138" s="43">
        <f t="shared" si="196"/>
        <v>0</v>
      </c>
      <c r="BG138" s="12">
        <f t="shared" si="158"/>
        <v>0</v>
      </c>
      <c r="BH138" s="43">
        <f t="shared" si="197"/>
        <v>0</v>
      </c>
      <c r="BI138" s="13">
        <f ca="1">'13年1-9支出明细'!AI133/9*12</f>
        <v>0</v>
      </c>
      <c r="BJ138" s="43">
        <f t="shared" si="198"/>
        <v>0</v>
      </c>
      <c r="BK138" s="13">
        <f ca="1">'13年1-9支出明细'!AJ133/9*12</f>
        <v>0</v>
      </c>
      <c r="BL138" s="43">
        <f t="shared" si="199"/>
        <v>0</v>
      </c>
      <c r="BM138" s="13">
        <f ca="1">'13年1-9支出明细'!AK133/9*12</f>
        <v>0</v>
      </c>
      <c r="BN138" s="43">
        <f t="shared" si="200"/>
        <v>0</v>
      </c>
      <c r="BO138" s="13">
        <f ca="1">'13年1-9支出明细'!AL133/9*12</f>
        <v>0</v>
      </c>
      <c r="BP138" s="43">
        <f t="shared" si="201"/>
        <v>0</v>
      </c>
      <c r="BQ138" s="13">
        <f ca="1">'13年1-9支出明细'!AM133/9*12</f>
        <v>0</v>
      </c>
      <c r="BR138" s="43">
        <f t="shared" si="202"/>
        <v>0</v>
      </c>
      <c r="BS138" s="13">
        <f ca="1">'13年1-9支出明细'!AN133/9*12</f>
        <v>0</v>
      </c>
      <c r="BT138" s="14">
        <f t="shared" si="160"/>
        <v>0</v>
      </c>
      <c r="BU138" s="43">
        <f t="shared" si="203"/>
        <v>0</v>
      </c>
      <c r="BV138" s="13">
        <f ca="1">'13年1-9支出明细'!AP133/9*12</f>
        <v>0</v>
      </c>
      <c r="BW138" s="43">
        <f t="shared" si="204"/>
        <v>0</v>
      </c>
      <c r="BX138" s="13">
        <f ca="1">'13年1-9支出明细'!AQ133/9*12</f>
        <v>0</v>
      </c>
      <c r="BY138" s="43">
        <f t="shared" si="205"/>
        <v>0</v>
      </c>
      <c r="BZ138" s="13">
        <f ca="1">'13年1-9支出明细'!AR133/9*12</f>
        <v>0</v>
      </c>
      <c r="CA138" s="13">
        <f ca="1">Sheet2!DK132+Sheet2!AH132</f>
        <v>0</v>
      </c>
      <c r="CB138" s="43">
        <f t="shared" si="206"/>
        <v>0</v>
      </c>
      <c r="CC138" s="13">
        <f ca="1">'13年1-9支出明细'!AT133/9*12</f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43">
        <f t="shared" si="207"/>
        <v>0</v>
      </c>
      <c r="CL138" s="13">
        <f ca="1">'13年1-9支出明细'!BB133/9*12</f>
        <v>0</v>
      </c>
      <c r="CM138" s="43">
        <f t="shared" si="208"/>
        <v>0</v>
      </c>
      <c r="CN138" s="13">
        <f ca="1">'13年1-9支出明细'!BC133/9*12</f>
        <v>0</v>
      </c>
      <c r="CO138" s="43">
        <f t="shared" si="209"/>
        <v>0</v>
      </c>
      <c r="CP138" s="13">
        <f ca="1">'13年1-9支出明细'!BD133/9*12</f>
        <v>0</v>
      </c>
      <c r="CQ138" s="43">
        <f t="shared" si="210"/>
        <v>0</v>
      </c>
      <c r="CR138" s="13">
        <f ca="1">'13年1-9支出明细'!BE133/9*12</f>
        <v>0</v>
      </c>
      <c r="CS138" s="13">
        <v>0</v>
      </c>
      <c r="CT138" s="43">
        <f t="shared" si="211"/>
        <v>0</v>
      </c>
      <c r="CU138" s="13">
        <f ca="1">'13年1-9支出明细'!BG133/9*12</f>
        <v>0</v>
      </c>
      <c r="CV138" s="43">
        <f t="shared" si="212"/>
        <v>0</v>
      </c>
      <c r="CW138" s="13">
        <f ca="1">'13年1-9支出明细'!BH133/9*12</f>
        <v>0</v>
      </c>
      <c r="CX138" s="43">
        <f t="shared" si="213"/>
        <v>0</v>
      </c>
      <c r="CY138" s="13">
        <f ca="1">'13年1-9支出明细'!BI133/9*12</f>
        <v>0</v>
      </c>
      <c r="CZ138" s="43">
        <f t="shared" si="214"/>
        <v>0</v>
      </c>
      <c r="DA138" s="13">
        <f ca="1">'13年1-9支出明细'!BJ133/9*12</f>
        <v>0</v>
      </c>
      <c r="DB138" s="43">
        <f t="shared" si="215"/>
        <v>0</v>
      </c>
      <c r="DC138" s="13">
        <f ca="1">'13年1-9支出明细'!BK133/9*12</f>
        <v>0</v>
      </c>
      <c r="DD138" s="43">
        <f t="shared" si="216"/>
        <v>0</v>
      </c>
      <c r="DE138" s="13">
        <f ca="1">'13年1-9支出明细'!BL133/9*12</f>
        <v>0</v>
      </c>
      <c r="DF138" s="43">
        <f t="shared" si="217"/>
        <v>0</v>
      </c>
      <c r="DG138" s="13">
        <f ca="1">'13年1-9支出明细'!BM133/9*12</f>
        <v>0</v>
      </c>
      <c r="DH138" s="43">
        <f t="shared" si="218"/>
        <v>0</v>
      </c>
      <c r="DI138" s="13">
        <f ca="1">'13年1-9支出明细'!BN133/9*12</f>
        <v>0</v>
      </c>
      <c r="DJ138" s="13">
        <f ca="1">Sheet2!EX132+Sheet2!BF132</f>
        <v>0</v>
      </c>
      <c r="DK138" s="43">
        <f t="shared" si="219"/>
        <v>0</v>
      </c>
      <c r="DL138" s="13">
        <f ca="1">'13年1-9支出明细'!BP133/9*12</f>
        <v>0</v>
      </c>
      <c r="DM138" s="43">
        <f t="shared" si="220"/>
        <v>0</v>
      </c>
      <c r="DN138" s="13">
        <f ca="1">'13年1-9支出明细'!BQ133/9*12</f>
        <v>0</v>
      </c>
      <c r="DO138" s="43">
        <f t="shared" si="221"/>
        <v>0</v>
      </c>
      <c r="DP138" s="13">
        <f ca="1">'13年1-9支出明细'!BR133/9*12</f>
        <v>0</v>
      </c>
      <c r="DQ138" s="13">
        <f ca="1">Sheet2!FC48+Sheet2!BJ48</f>
        <v>0</v>
      </c>
      <c r="DR138" s="43"/>
      <c r="DS138" s="13">
        <f ca="1">'13年1-9支出明细'!BT133/9*12</f>
        <v>0</v>
      </c>
      <c r="DT138" s="43">
        <f t="shared" si="222"/>
        <v>0</v>
      </c>
      <c r="DU138" s="12">
        <f ca="1">'13年1-9支出明细'!BU133/9*12</f>
        <v>3800.626666666667</v>
      </c>
      <c r="DV138" s="43">
        <f t="shared" si="223"/>
        <v>1.3135996415070738E-4</v>
      </c>
      <c r="DW138" s="12">
        <f ca="1">'13年1-9支出明细'!BV133/9*12</f>
        <v>0</v>
      </c>
      <c r="DX138" s="43">
        <f t="shared" si="224"/>
        <v>0</v>
      </c>
      <c r="DY138" s="12">
        <f ca="1">'13年1-9支出明细'!BW133/9*12</f>
        <v>0</v>
      </c>
      <c r="DZ138" s="43">
        <f t="shared" si="225"/>
        <v>0</v>
      </c>
      <c r="EA138" s="12">
        <f ca="1">'13年1-9支出明细'!BX133/9*12</f>
        <v>0</v>
      </c>
      <c r="EB138" s="43">
        <f t="shared" si="226"/>
        <v>0</v>
      </c>
      <c r="EC138" s="27">
        <f t="shared" si="227"/>
        <v>0</v>
      </c>
      <c r="ED138" s="43">
        <f t="shared" si="228"/>
        <v>0</v>
      </c>
      <c r="EE138" s="13">
        <f ca="1">'13年1-9支出明细'!BZ133/9*12</f>
        <v>0</v>
      </c>
      <c r="EF138" s="43">
        <f t="shared" si="229"/>
        <v>0</v>
      </c>
      <c r="EG138" s="13">
        <f ca="1">'13年1-9支出明细'!CA133/9*12</f>
        <v>0</v>
      </c>
      <c r="EH138" s="43">
        <f t="shared" si="230"/>
        <v>0</v>
      </c>
      <c r="EI138" s="13">
        <f ca="1">'13年1-9支出明细'!CB133/9*12</f>
        <v>0</v>
      </c>
      <c r="EJ138" s="40"/>
      <c r="EK138" s="13">
        <f ca="1">'13年1-9支出明细'!CC133/9*12</f>
        <v>0</v>
      </c>
      <c r="EL138" s="43">
        <f t="shared" si="231"/>
        <v>0</v>
      </c>
      <c r="EM138" s="13">
        <f ca="1">'13年1-9支出明细'!CD133/9*12</f>
        <v>0</v>
      </c>
      <c r="EN138" s="45">
        <f t="shared" si="232"/>
        <v>0</v>
      </c>
    </row>
    <row r="139" spans="1:144">
      <c r="A139" s="18">
        <v>41803</v>
      </c>
      <c r="B139" s="3" t="s">
        <v>610</v>
      </c>
      <c r="C139" s="3" t="s">
        <v>428</v>
      </c>
      <c r="D139" s="12">
        <f t="shared" si="167"/>
        <v>499810.87666666659</v>
      </c>
      <c r="E139" s="12">
        <f t="shared" si="168"/>
        <v>13600</v>
      </c>
      <c r="F139" s="13">
        <v>0</v>
      </c>
      <c r="G139" s="40">
        <f t="shared" ref="G139:G188" si="233">F139/$F$8</f>
        <v>0</v>
      </c>
      <c r="H139" s="13">
        <v>0</v>
      </c>
      <c r="I139" s="40">
        <f t="shared" si="173"/>
        <v>0</v>
      </c>
      <c r="J139" s="13">
        <v>0</v>
      </c>
      <c r="K139" s="40">
        <f t="shared" si="174"/>
        <v>0</v>
      </c>
      <c r="L139" s="13">
        <f ca="1">'13年1-9支出明细'!I134/9*12</f>
        <v>0</v>
      </c>
      <c r="M139" s="13">
        <v>0</v>
      </c>
      <c r="N139" s="43">
        <f t="shared" si="175"/>
        <v>0</v>
      </c>
      <c r="O139" s="13">
        <f ca="1">'13年1-9支出明细'!K134/9*12</f>
        <v>0</v>
      </c>
      <c r="P139" s="43">
        <f t="shared" si="176"/>
        <v>7.5058129421317677E-4</v>
      </c>
      <c r="Q139" s="13">
        <f ca="1">'13年1-9支出明细'!L134/9*12</f>
        <v>0</v>
      </c>
      <c r="R139" s="43">
        <f t="shared" si="177"/>
        <v>0</v>
      </c>
      <c r="S139" s="13">
        <f ca="1">'13年1-9支出明细'!M134/9*12</f>
        <v>0</v>
      </c>
      <c r="T139" s="43">
        <f t="shared" si="178"/>
        <v>0</v>
      </c>
      <c r="U139" s="13">
        <f ca="1">'13年1-9支出明细'!N134/9*12</f>
        <v>0</v>
      </c>
      <c r="V139" s="43">
        <f t="shared" si="179"/>
        <v>0</v>
      </c>
      <c r="W139" s="13">
        <f ca="1">'13年1-9支出明细'!O134/9*12</f>
        <v>0</v>
      </c>
      <c r="X139" s="43">
        <f t="shared" si="180"/>
        <v>0</v>
      </c>
      <c r="Y139" s="13">
        <f ca="1">'13年1-9支出明细'!P134/9*12</f>
        <v>0</v>
      </c>
      <c r="Z139" s="43">
        <f t="shared" si="181"/>
        <v>0</v>
      </c>
      <c r="AA139" s="13">
        <f ca="1">'13年1-9支出明细'!Q134/9*12</f>
        <v>0</v>
      </c>
      <c r="AB139" s="43">
        <f t="shared" si="182"/>
        <v>0</v>
      </c>
      <c r="AC139" s="13">
        <f ca="1">'13年1-9支出明细'!R134/9*12</f>
        <v>0</v>
      </c>
      <c r="AD139" s="43">
        <f t="shared" si="183"/>
        <v>0</v>
      </c>
      <c r="AE139" s="13">
        <f ca="1">'13年1-9支出明细'!S134/9*12</f>
        <v>13600</v>
      </c>
      <c r="AF139" s="43">
        <f t="shared" si="184"/>
        <v>2.7399987025300263E-3</v>
      </c>
      <c r="AG139" s="12">
        <f t="shared" ref="AG139:AG188" si="234">AI139+AK139+AM139+AO139+AQ139+AS139+AT139</f>
        <v>191138.35666666666</v>
      </c>
      <c r="AH139" s="43">
        <f t="shared" si="185"/>
        <v>1.8309179976471086E-3</v>
      </c>
      <c r="AI139" s="13">
        <f ca="1">'13年1-9支出明细'!U134/9*12</f>
        <v>0</v>
      </c>
      <c r="AJ139" s="43">
        <f t="shared" si="186"/>
        <v>0</v>
      </c>
      <c r="AK139" s="13">
        <f ca="1">'13年1-9支出明细'!V134/9*12</f>
        <v>1399.5466666666666</v>
      </c>
      <c r="AL139" s="43">
        <f t="shared" si="187"/>
        <v>1.4357859028547198E-2</v>
      </c>
      <c r="AM139" s="13">
        <f ca="1">'13年1-9支出明细'!W134/9*12</f>
        <v>0</v>
      </c>
      <c r="AN139" s="43">
        <f t="shared" si="188"/>
        <v>0</v>
      </c>
      <c r="AO139" s="13">
        <f ca="1">'13年1-9支出明细'!X134/9*12</f>
        <v>0</v>
      </c>
      <c r="AP139" s="43">
        <f t="shared" si="189"/>
        <v>0</v>
      </c>
      <c r="AQ139" s="13">
        <f ca="1">'13年1-9支出明细'!Y134/9*12</f>
        <v>0</v>
      </c>
      <c r="AR139" s="43">
        <f t="shared" si="190"/>
        <v>0</v>
      </c>
      <c r="AS139" s="13">
        <f ca="1">'13年1-9支出明细'!Z134/9*12</f>
        <v>0</v>
      </c>
      <c r="AT139" s="13">
        <f ca="1">Sheet2!EP133+Sheet2!V133</f>
        <v>189738.81</v>
      </c>
      <c r="AU139" s="43">
        <f t="shared" si="191"/>
        <v>0</v>
      </c>
      <c r="AV139" s="13">
        <f ca="1">'13年1-9支出明细'!AB134/9*12</f>
        <v>252805.09333333335</v>
      </c>
      <c r="AW139" s="43">
        <f t="shared" si="192"/>
        <v>5.577351959587841E-2</v>
      </c>
      <c r="AX139" s="13">
        <f ca="1">'13年1-9支出明细'!AC134/9*12</f>
        <v>0</v>
      </c>
      <c r="AY139" s="43">
        <f t="shared" si="193"/>
        <v>0</v>
      </c>
      <c r="AZ139" s="12">
        <f t="shared" si="159"/>
        <v>0</v>
      </c>
      <c r="BA139" s="43">
        <f t="shared" si="194"/>
        <v>0</v>
      </c>
      <c r="BB139" s="13">
        <f ca="1">'13年1-9支出明细'!AE134/9*12</f>
        <v>0</v>
      </c>
      <c r="BC139" s="43">
        <f t="shared" si="195"/>
        <v>0</v>
      </c>
      <c r="BD139" s="13">
        <f ca="1">'13年1-9支出明细'!AF134/9*12</f>
        <v>0</v>
      </c>
      <c r="BE139" s="13">
        <f ca="1">Sheet2!BP133+Sheet2!ET133</f>
        <v>0</v>
      </c>
      <c r="BF139" s="43">
        <f t="shared" si="196"/>
        <v>0</v>
      </c>
      <c r="BG139" s="12">
        <f t="shared" si="158"/>
        <v>60.8</v>
      </c>
      <c r="BH139" s="43">
        <f t="shared" si="197"/>
        <v>6.2649175543877218E-7</v>
      </c>
      <c r="BI139" s="13">
        <f ca="1">'13年1-9支出明细'!AI134/9*12</f>
        <v>0</v>
      </c>
      <c r="BJ139" s="43">
        <f t="shared" si="198"/>
        <v>0</v>
      </c>
      <c r="BK139" s="13">
        <f ca="1">'13年1-9支出明细'!AJ134/9*12</f>
        <v>0</v>
      </c>
      <c r="BL139" s="43">
        <f t="shared" si="199"/>
        <v>0</v>
      </c>
      <c r="BM139" s="13">
        <f ca="1">'13年1-9支出明细'!AK134/9*12</f>
        <v>0</v>
      </c>
      <c r="BN139" s="43">
        <f t="shared" si="200"/>
        <v>0</v>
      </c>
      <c r="BO139" s="13">
        <f ca="1">'13年1-9支出明细'!AL134/9*12</f>
        <v>0</v>
      </c>
      <c r="BP139" s="43">
        <f t="shared" si="201"/>
        <v>0</v>
      </c>
      <c r="BQ139" s="13">
        <f ca="1">'13年1-9支出明细'!AM134/9*12</f>
        <v>0</v>
      </c>
      <c r="BR139" s="43">
        <f t="shared" si="202"/>
        <v>0</v>
      </c>
      <c r="BS139" s="13">
        <f ca="1">'13年1-9支出明细'!AN134/9*12</f>
        <v>0</v>
      </c>
      <c r="BT139" s="14">
        <f t="shared" si="160"/>
        <v>0</v>
      </c>
      <c r="BU139" s="43">
        <f t="shared" si="203"/>
        <v>0</v>
      </c>
      <c r="BV139" s="13">
        <f ca="1">'13年1-9支出明细'!AP134/9*12</f>
        <v>0</v>
      </c>
      <c r="BW139" s="43">
        <f t="shared" si="204"/>
        <v>0</v>
      </c>
      <c r="BX139" s="13">
        <f ca="1">'13年1-9支出明细'!AQ134/9*12</f>
        <v>0</v>
      </c>
      <c r="BY139" s="43">
        <f t="shared" si="205"/>
        <v>0</v>
      </c>
      <c r="BZ139" s="13">
        <f ca="1">'13年1-9支出明细'!AR134/9*12</f>
        <v>0</v>
      </c>
      <c r="CA139" s="13">
        <f ca="1">Sheet2!DK133+Sheet2!AH133</f>
        <v>0</v>
      </c>
      <c r="CB139" s="43">
        <f t="shared" si="206"/>
        <v>0</v>
      </c>
      <c r="CC139" s="13">
        <f ca="1">'13年1-9支出明细'!AT134/9*12</f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43">
        <f t="shared" si="207"/>
        <v>0</v>
      </c>
      <c r="CL139" s="13">
        <f ca="1">'13年1-9支出明细'!BB134/9*12</f>
        <v>0</v>
      </c>
      <c r="CM139" s="43">
        <f t="shared" si="208"/>
        <v>0</v>
      </c>
      <c r="CN139" s="13">
        <f ca="1">'13年1-9支出明细'!BC134/9*12</f>
        <v>0</v>
      </c>
      <c r="CO139" s="43">
        <f t="shared" si="209"/>
        <v>0</v>
      </c>
      <c r="CP139" s="13">
        <f ca="1">'13年1-9支出明细'!BD134/9*12</f>
        <v>0</v>
      </c>
      <c r="CQ139" s="43">
        <f t="shared" si="210"/>
        <v>0</v>
      </c>
      <c r="CR139" s="13">
        <f ca="1">'13年1-9支出明细'!BE134/9*12</f>
        <v>0</v>
      </c>
      <c r="CS139" s="13">
        <v>0</v>
      </c>
      <c r="CT139" s="43">
        <f t="shared" si="211"/>
        <v>0</v>
      </c>
      <c r="CU139" s="13">
        <f ca="1">'13年1-9支出明细'!BG134/9*12</f>
        <v>0</v>
      </c>
      <c r="CV139" s="43">
        <f t="shared" si="212"/>
        <v>0</v>
      </c>
      <c r="CW139" s="13">
        <f ca="1">'13年1-9支出明细'!BH134/9*12</f>
        <v>0</v>
      </c>
      <c r="CX139" s="43">
        <f t="shared" si="213"/>
        <v>0</v>
      </c>
      <c r="CY139" s="13">
        <f ca="1">'13年1-9支出明细'!BI134/9*12</f>
        <v>0</v>
      </c>
      <c r="CZ139" s="43">
        <f t="shared" si="214"/>
        <v>0</v>
      </c>
      <c r="DA139" s="13">
        <f ca="1">'13年1-9支出明细'!BJ134/9*12</f>
        <v>0</v>
      </c>
      <c r="DB139" s="43">
        <f t="shared" si="215"/>
        <v>0</v>
      </c>
      <c r="DC139" s="13">
        <f ca="1">'13年1-9支出明细'!BK134/9*12</f>
        <v>0</v>
      </c>
      <c r="DD139" s="43">
        <f t="shared" si="216"/>
        <v>0</v>
      </c>
      <c r="DE139" s="13">
        <f ca="1">'13年1-9支出明细'!BL134/9*12</f>
        <v>0</v>
      </c>
      <c r="DF139" s="43">
        <f t="shared" si="217"/>
        <v>0</v>
      </c>
      <c r="DG139" s="13">
        <f ca="1">'13年1-9支出明细'!BM134/9*12</f>
        <v>0</v>
      </c>
      <c r="DH139" s="43">
        <f t="shared" si="218"/>
        <v>0</v>
      </c>
      <c r="DI139" s="13">
        <f ca="1">'13年1-9支出明细'!BN134/9*12</f>
        <v>60.8</v>
      </c>
      <c r="DJ139" s="13">
        <f ca="1">Sheet2!EX133+Sheet2!BF133</f>
        <v>0</v>
      </c>
      <c r="DK139" s="43">
        <f t="shared" si="219"/>
        <v>4.6511421537450341E-5</v>
      </c>
      <c r="DL139" s="13">
        <f ca="1">'13年1-9支出明细'!BP134/9*12</f>
        <v>0</v>
      </c>
      <c r="DM139" s="43">
        <f t="shared" si="220"/>
        <v>0</v>
      </c>
      <c r="DN139" s="13">
        <f ca="1">'13年1-9支出明细'!BQ134/9*12</f>
        <v>0</v>
      </c>
      <c r="DO139" s="43">
        <f t="shared" si="221"/>
        <v>0</v>
      </c>
      <c r="DP139" s="13">
        <f ca="1">'13年1-9支出明细'!BR134/9*12</f>
        <v>0</v>
      </c>
      <c r="DQ139" s="13">
        <f ca="1">Sheet2!FC49+Sheet2!BJ49</f>
        <v>0</v>
      </c>
      <c r="DR139" s="43"/>
      <c r="DS139" s="13">
        <f ca="1">'13年1-9支出明细'!BT134/9*12</f>
        <v>0</v>
      </c>
      <c r="DT139" s="43">
        <f t="shared" si="222"/>
        <v>0</v>
      </c>
      <c r="DU139" s="12">
        <f ca="1">'13年1-9支出明细'!BU134/9*12</f>
        <v>295011.71999999997</v>
      </c>
      <c r="DV139" s="43">
        <f t="shared" si="223"/>
        <v>1.0196405056860407E-2</v>
      </c>
      <c r="DW139" s="12">
        <f ca="1">'13年1-9支出明细'!BV134/9*12</f>
        <v>0</v>
      </c>
      <c r="DX139" s="43">
        <f t="shared" si="224"/>
        <v>0</v>
      </c>
      <c r="DY139" s="12">
        <f ca="1">'13年1-9支出明细'!BW134/9*12</f>
        <v>0</v>
      </c>
      <c r="DZ139" s="43">
        <f t="shared" si="225"/>
        <v>0</v>
      </c>
      <c r="EA139" s="12">
        <f ca="1">'13年1-9支出明细'!BX134/9*12</f>
        <v>0</v>
      </c>
      <c r="EB139" s="43">
        <f t="shared" si="226"/>
        <v>0</v>
      </c>
      <c r="EC139" s="27">
        <f t="shared" si="227"/>
        <v>0</v>
      </c>
      <c r="ED139" s="43">
        <f t="shared" si="228"/>
        <v>0</v>
      </c>
      <c r="EE139" s="13">
        <f ca="1">'13年1-9支出明细'!BZ134/9*12</f>
        <v>0</v>
      </c>
      <c r="EF139" s="43">
        <f t="shared" si="229"/>
        <v>0</v>
      </c>
      <c r="EG139" s="13">
        <f ca="1">'13年1-9支出明细'!CA134/9*12</f>
        <v>0</v>
      </c>
      <c r="EH139" s="43">
        <f t="shared" si="230"/>
        <v>0</v>
      </c>
      <c r="EI139" s="13">
        <f ca="1">'13年1-9支出明细'!CB134/9*12</f>
        <v>0</v>
      </c>
      <c r="EJ139" s="40"/>
      <c r="EK139" s="13">
        <f ca="1">'13年1-9支出明细'!CC134/9*12</f>
        <v>0</v>
      </c>
      <c r="EL139" s="43">
        <f t="shared" si="231"/>
        <v>0</v>
      </c>
      <c r="EM139" s="13">
        <f ca="1">'13年1-9支出明细'!CD134/9*12</f>
        <v>0</v>
      </c>
      <c r="EN139" s="45">
        <f t="shared" si="232"/>
        <v>0</v>
      </c>
    </row>
    <row r="140" spans="1:144">
      <c r="A140" s="18">
        <v>41804</v>
      </c>
      <c r="B140" s="3" t="s">
        <v>611</v>
      </c>
      <c r="C140" s="3" t="s">
        <v>429</v>
      </c>
      <c r="D140" s="12">
        <f t="shared" si="167"/>
        <v>988721.58000000007</v>
      </c>
      <c r="E140" s="12">
        <f t="shared" si="168"/>
        <v>149760</v>
      </c>
      <c r="F140" s="13">
        <v>0</v>
      </c>
      <c r="G140" s="40">
        <f t="shared" si="233"/>
        <v>0</v>
      </c>
      <c r="H140" s="13">
        <v>0</v>
      </c>
      <c r="I140" s="40">
        <f t="shared" si="173"/>
        <v>0</v>
      </c>
      <c r="J140" s="13">
        <v>0</v>
      </c>
      <c r="K140" s="40">
        <f t="shared" si="174"/>
        <v>0</v>
      </c>
      <c r="L140" s="13">
        <f ca="1">'13年1-9支出明细'!I135/9*12</f>
        <v>104640</v>
      </c>
      <c r="M140" s="13">
        <v>0</v>
      </c>
      <c r="N140" s="43">
        <f t="shared" si="175"/>
        <v>1.5674103277721025E-2</v>
      </c>
      <c r="O140" s="13">
        <f ca="1">'13年1-9支出明细'!K135/9*12</f>
        <v>0</v>
      </c>
      <c r="P140" s="43">
        <f t="shared" si="176"/>
        <v>1.4847934644444088E-3</v>
      </c>
      <c r="Q140" s="13">
        <f ca="1">'13年1-9支出明细'!L135/9*12</f>
        <v>0</v>
      </c>
      <c r="R140" s="43">
        <f t="shared" si="177"/>
        <v>0</v>
      </c>
      <c r="S140" s="13">
        <f ca="1">'13年1-9支出明细'!M135/9*12</f>
        <v>0</v>
      </c>
      <c r="T140" s="43">
        <f t="shared" si="178"/>
        <v>0</v>
      </c>
      <c r="U140" s="13">
        <f ca="1">'13年1-9支出明细'!N135/9*12</f>
        <v>0</v>
      </c>
      <c r="V140" s="43">
        <f t="shared" si="179"/>
        <v>0</v>
      </c>
      <c r="W140" s="13">
        <f ca="1">'13年1-9支出明细'!O135/9*12</f>
        <v>0</v>
      </c>
      <c r="X140" s="43">
        <f t="shared" si="180"/>
        <v>0</v>
      </c>
      <c r="Y140" s="13">
        <f ca="1">'13年1-9支出明细'!P135/9*12</f>
        <v>0</v>
      </c>
      <c r="Z140" s="43">
        <f t="shared" si="181"/>
        <v>0</v>
      </c>
      <c r="AA140" s="13">
        <f ca="1">'13年1-9支出明细'!Q135/9*12</f>
        <v>0</v>
      </c>
      <c r="AB140" s="43">
        <f t="shared" si="182"/>
        <v>0</v>
      </c>
      <c r="AC140" s="13">
        <f ca="1">'13年1-9支出明细'!R135/9*12</f>
        <v>0</v>
      </c>
      <c r="AD140" s="43">
        <f t="shared" si="183"/>
        <v>0</v>
      </c>
      <c r="AE140" s="13">
        <f ca="1">'13年1-9支出明细'!S135/9*12</f>
        <v>45120</v>
      </c>
      <c r="AF140" s="43">
        <f t="shared" si="184"/>
        <v>9.0903486366290271E-3</v>
      </c>
      <c r="AG140" s="12">
        <f t="shared" si="234"/>
        <v>383388.58</v>
      </c>
      <c r="AH140" s="43">
        <f t="shared" si="185"/>
        <v>3.672486587496044E-3</v>
      </c>
      <c r="AI140" s="13">
        <f ca="1">'13年1-9支出明细'!U135/9*12</f>
        <v>0</v>
      </c>
      <c r="AJ140" s="43">
        <f t="shared" si="186"/>
        <v>0</v>
      </c>
      <c r="AK140" s="13">
        <f ca="1">'13年1-9支出明细'!V135/9*12</f>
        <v>0</v>
      </c>
      <c r="AL140" s="43">
        <f t="shared" si="187"/>
        <v>0</v>
      </c>
      <c r="AM140" s="13">
        <f ca="1">'13年1-9支出明细'!W135/9*12</f>
        <v>0</v>
      </c>
      <c r="AN140" s="43">
        <f t="shared" si="188"/>
        <v>0</v>
      </c>
      <c r="AO140" s="13">
        <f ca="1">'13年1-9支出明细'!X135/9*12</f>
        <v>82</v>
      </c>
      <c r="AP140" s="43">
        <f t="shared" si="189"/>
        <v>1.2063715484312375E-4</v>
      </c>
      <c r="AQ140" s="13">
        <f ca="1">'13年1-9支出明细'!Y135/9*12</f>
        <v>0</v>
      </c>
      <c r="AR140" s="43">
        <f t="shared" si="190"/>
        <v>0</v>
      </c>
      <c r="AS140" s="13">
        <f ca="1">'13年1-9支出明细'!Z135/9*12</f>
        <v>0</v>
      </c>
      <c r="AT140" s="13">
        <f ca="1">Sheet2!EP134+Sheet2!V134</f>
        <v>383306.58</v>
      </c>
      <c r="AU140" s="43">
        <f t="shared" si="191"/>
        <v>0</v>
      </c>
      <c r="AV140" s="13">
        <f ca="1">'13年1-9支出明细'!AB135/9*12</f>
        <v>511075.92000000004</v>
      </c>
      <c r="AW140" s="43">
        <f t="shared" si="192"/>
        <v>0.11275288192677864</v>
      </c>
      <c r="AX140" s="13">
        <f ca="1">'13年1-9支出明细'!AC135/9*12</f>
        <v>0</v>
      </c>
      <c r="AY140" s="43">
        <f t="shared" si="193"/>
        <v>0</v>
      </c>
      <c r="AZ140" s="12">
        <f t="shared" si="159"/>
        <v>0</v>
      </c>
      <c r="BA140" s="43">
        <f t="shared" si="194"/>
        <v>0</v>
      </c>
      <c r="BB140" s="13">
        <f ca="1">'13年1-9支出明细'!AE135/9*12</f>
        <v>0</v>
      </c>
      <c r="BC140" s="43">
        <f t="shared" si="195"/>
        <v>0</v>
      </c>
      <c r="BD140" s="13">
        <f ca="1">'13年1-9支出明细'!AF135/9*12</f>
        <v>0</v>
      </c>
      <c r="BE140" s="13">
        <f ca="1">Sheet2!BP134+Sheet2!ET134</f>
        <v>0</v>
      </c>
      <c r="BF140" s="43">
        <f t="shared" si="196"/>
        <v>0</v>
      </c>
      <c r="BG140" s="12">
        <f t="shared" ref="BG140:BG188" si="235">BI140+BK140+BM140+BO140+BQ140+BS140++BV140+BX140+BZ140+CC140+CL140+CN140+CU140+CW140+CY140+DA140+DC140+DE140+DG140+DI140+DJ140+DL140+DN140+DP140+DS140</f>
        <v>12064.4</v>
      </c>
      <c r="BH140" s="43">
        <f t="shared" si="197"/>
        <v>1.243132752354527E-4</v>
      </c>
      <c r="BI140" s="13">
        <f ca="1">'13年1-9支出明细'!AI135/9*12</f>
        <v>0</v>
      </c>
      <c r="BJ140" s="43">
        <f t="shared" si="198"/>
        <v>0</v>
      </c>
      <c r="BK140" s="13">
        <f ca="1">'13年1-9支出明细'!AJ135/9*12</f>
        <v>0</v>
      </c>
      <c r="BL140" s="43">
        <f t="shared" si="199"/>
        <v>0</v>
      </c>
      <c r="BM140" s="13">
        <f ca="1">'13年1-9支出明细'!AK135/9*12</f>
        <v>0</v>
      </c>
      <c r="BN140" s="43">
        <f t="shared" si="200"/>
        <v>0</v>
      </c>
      <c r="BO140" s="13">
        <f ca="1">'13年1-9支出明细'!AL135/9*12</f>
        <v>0</v>
      </c>
      <c r="BP140" s="43">
        <f t="shared" si="201"/>
        <v>0</v>
      </c>
      <c r="BQ140" s="13">
        <f ca="1">'13年1-9支出明细'!AM135/9*12</f>
        <v>0</v>
      </c>
      <c r="BR140" s="43">
        <f t="shared" si="202"/>
        <v>0</v>
      </c>
      <c r="BS140" s="13">
        <f ca="1">'13年1-9支出明细'!AN135/9*12</f>
        <v>0</v>
      </c>
      <c r="BT140" s="14">
        <f t="shared" si="160"/>
        <v>0</v>
      </c>
      <c r="BU140" s="43">
        <f t="shared" si="203"/>
        <v>0</v>
      </c>
      <c r="BV140" s="13">
        <f ca="1">'13年1-9支出明细'!AP135/9*12</f>
        <v>0</v>
      </c>
      <c r="BW140" s="43">
        <f t="shared" si="204"/>
        <v>0</v>
      </c>
      <c r="BX140" s="13">
        <f ca="1">'13年1-9支出明细'!AQ135/9*12</f>
        <v>0</v>
      </c>
      <c r="BY140" s="43">
        <f t="shared" si="205"/>
        <v>0</v>
      </c>
      <c r="BZ140" s="13">
        <f ca="1">'13年1-9支出明细'!AR135/9*12</f>
        <v>0</v>
      </c>
      <c r="CA140" s="13">
        <f ca="1">Sheet2!DK134+Sheet2!AH134</f>
        <v>0</v>
      </c>
      <c r="CB140" s="43">
        <f t="shared" si="206"/>
        <v>0</v>
      </c>
      <c r="CC140" s="13">
        <f ca="1">'13年1-9支出明细'!AT135/9*12</f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43">
        <f t="shared" si="207"/>
        <v>0</v>
      </c>
      <c r="CL140" s="13">
        <f ca="1">'13年1-9支出明细'!BB135/9*12</f>
        <v>0</v>
      </c>
      <c r="CM140" s="43">
        <f t="shared" si="208"/>
        <v>0</v>
      </c>
      <c r="CN140" s="13">
        <f ca="1">'13年1-9支出明细'!BC135/9*12</f>
        <v>0</v>
      </c>
      <c r="CO140" s="43">
        <f t="shared" si="209"/>
        <v>0</v>
      </c>
      <c r="CP140" s="13">
        <f ca="1">'13年1-9支出明细'!BD135/9*12</f>
        <v>0</v>
      </c>
      <c r="CQ140" s="43">
        <f t="shared" si="210"/>
        <v>0</v>
      </c>
      <c r="CR140" s="13">
        <f ca="1">'13年1-9支出明细'!BE135/9*12</f>
        <v>0</v>
      </c>
      <c r="CS140" s="13">
        <v>0</v>
      </c>
      <c r="CT140" s="43">
        <f t="shared" si="211"/>
        <v>0</v>
      </c>
      <c r="CU140" s="13">
        <f ca="1">'13年1-9支出明细'!BG135/9*12</f>
        <v>0</v>
      </c>
      <c r="CV140" s="43">
        <f t="shared" si="212"/>
        <v>0</v>
      </c>
      <c r="CW140" s="13">
        <f ca="1">'13年1-9支出明细'!BH135/9*12</f>
        <v>0</v>
      </c>
      <c r="CX140" s="43">
        <f t="shared" si="213"/>
        <v>0</v>
      </c>
      <c r="CY140" s="13">
        <f ca="1">'13年1-9支出明细'!BI135/9*12</f>
        <v>0</v>
      </c>
      <c r="CZ140" s="43">
        <f t="shared" si="214"/>
        <v>0</v>
      </c>
      <c r="DA140" s="13">
        <f ca="1">'13年1-9支出明细'!BJ135/9*12</f>
        <v>394.66666666666663</v>
      </c>
      <c r="DB140" s="43">
        <f t="shared" si="215"/>
        <v>2.0598028977390667E-4</v>
      </c>
      <c r="DC140" s="13">
        <f ca="1">'13年1-9支出明细'!BK135/9*12</f>
        <v>11600</v>
      </c>
      <c r="DD140" s="43">
        <f t="shared" si="216"/>
        <v>6.3210909302008431E-3</v>
      </c>
      <c r="DE140" s="13">
        <f ca="1">'13年1-9支出明细'!BL135/9*12</f>
        <v>0</v>
      </c>
      <c r="DF140" s="43">
        <f t="shared" si="217"/>
        <v>0</v>
      </c>
      <c r="DG140" s="13">
        <f ca="1">'13年1-9支出明细'!BM135/9*12</f>
        <v>0</v>
      </c>
      <c r="DH140" s="43">
        <f t="shared" si="218"/>
        <v>0</v>
      </c>
      <c r="DI140" s="13">
        <f ca="1">'13年1-9支出明细'!BN135/9*12</f>
        <v>69.733333333333334</v>
      </c>
      <c r="DJ140" s="13">
        <f ca="1">Sheet2!EX134+Sheet2!BF134</f>
        <v>0</v>
      </c>
      <c r="DK140" s="43">
        <f t="shared" si="219"/>
        <v>5.3345336544049409E-5</v>
      </c>
      <c r="DL140" s="13">
        <f ca="1">'13年1-9支出明细'!BP135/9*12</f>
        <v>0</v>
      </c>
      <c r="DM140" s="43">
        <f t="shared" si="220"/>
        <v>0</v>
      </c>
      <c r="DN140" s="13">
        <f ca="1">'13年1-9支出明细'!BQ135/9*12</f>
        <v>0</v>
      </c>
      <c r="DO140" s="43">
        <f t="shared" si="221"/>
        <v>0</v>
      </c>
      <c r="DP140" s="13">
        <f ca="1">'13年1-9支出明细'!BR135/9*12</f>
        <v>0</v>
      </c>
      <c r="DQ140" s="13">
        <f ca="1">Sheet2!FC50+Sheet2!BJ50</f>
        <v>0</v>
      </c>
      <c r="DR140" s="43"/>
      <c r="DS140" s="13">
        <f ca="1">'13年1-9支出明细'!BT135/9*12</f>
        <v>0</v>
      </c>
      <c r="DT140" s="43">
        <f t="shared" si="222"/>
        <v>0</v>
      </c>
      <c r="DU140" s="12">
        <f ca="1">'13年1-9支出明细'!BU135/9*12</f>
        <v>443508.6</v>
      </c>
      <c r="DV140" s="43">
        <f t="shared" si="223"/>
        <v>1.5328859923941597E-2</v>
      </c>
      <c r="DW140" s="12">
        <f ca="1">'13年1-9支出明细'!BV135/9*12</f>
        <v>0</v>
      </c>
      <c r="DX140" s="43">
        <f t="shared" si="224"/>
        <v>0</v>
      </c>
      <c r="DY140" s="12">
        <f ca="1">'13年1-9支出明细'!BW135/9*12</f>
        <v>0</v>
      </c>
      <c r="DZ140" s="43">
        <f t="shared" si="225"/>
        <v>0</v>
      </c>
      <c r="EA140" s="12">
        <f ca="1">'13年1-9支出明细'!BX135/9*12</f>
        <v>0</v>
      </c>
      <c r="EB140" s="43">
        <f t="shared" si="226"/>
        <v>0</v>
      </c>
      <c r="EC140" s="27">
        <f t="shared" si="227"/>
        <v>0</v>
      </c>
      <c r="ED140" s="43">
        <f t="shared" si="228"/>
        <v>0</v>
      </c>
      <c r="EE140" s="13">
        <f ca="1">'13年1-9支出明细'!BZ135/9*12</f>
        <v>0</v>
      </c>
      <c r="EF140" s="43">
        <f t="shared" si="229"/>
        <v>0</v>
      </c>
      <c r="EG140" s="13">
        <f ca="1">'13年1-9支出明细'!CA135/9*12</f>
        <v>0</v>
      </c>
      <c r="EH140" s="43">
        <f t="shared" si="230"/>
        <v>0</v>
      </c>
      <c r="EI140" s="13">
        <f ca="1">'13年1-9支出明细'!CB135/9*12</f>
        <v>0</v>
      </c>
      <c r="EJ140" s="40"/>
      <c r="EK140" s="13">
        <f ca="1">'13年1-9支出明细'!CC135/9*12</f>
        <v>0</v>
      </c>
      <c r="EL140" s="43">
        <f t="shared" si="231"/>
        <v>0</v>
      </c>
      <c r="EM140" s="13">
        <f ca="1">'13年1-9支出明细'!CD135/9*12</f>
        <v>0</v>
      </c>
      <c r="EN140" s="45">
        <f t="shared" si="232"/>
        <v>0</v>
      </c>
    </row>
    <row r="141" spans="1:144">
      <c r="A141" s="18">
        <v>41805</v>
      </c>
      <c r="B141" s="3" t="s">
        <v>612</v>
      </c>
      <c r="C141" s="3" t="s">
        <v>430</v>
      </c>
      <c r="D141" s="12">
        <f t="shared" si="167"/>
        <v>1412.43</v>
      </c>
      <c r="E141" s="12">
        <f t="shared" si="168"/>
        <v>0</v>
      </c>
      <c r="F141" s="13">
        <v>0</v>
      </c>
      <c r="G141" s="40">
        <f t="shared" si="233"/>
        <v>0</v>
      </c>
      <c r="H141" s="13">
        <v>0</v>
      </c>
      <c r="I141" s="40">
        <f t="shared" si="173"/>
        <v>0</v>
      </c>
      <c r="J141" s="13">
        <v>0</v>
      </c>
      <c r="K141" s="40">
        <f t="shared" si="174"/>
        <v>0</v>
      </c>
      <c r="L141" s="13">
        <f ca="1">'13年1-9支出明细'!I136/9*12</f>
        <v>0</v>
      </c>
      <c r="M141" s="13">
        <v>0</v>
      </c>
      <c r="N141" s="43">
        <f t="shared" si="175"/>
        <v>0</v>
      </c>
      <c r="O141" s="13">
        <f ca="1">'13年1-9支出明细'!K136/9*12</f>
        <v>0</v>
      </c>
      <c r="P141" s="43">
        <f t="shared" si="176"/>
        <v>2.1210893697548467E-6</v>
      </c>
      <c r="Q141" s="13">
        <f ca="1">'13年1-9支出明细'!L136/9*12</f>
        <v>0</v>
      </c>
      <c r="R141" s="43">
        <f t="shared" si="177"/>
        <v>0</v>
      </c>
      <c r="S141" s="13">
        <f ca="1">'13年1-9支出明细'!M136/9*12</f>
        <v>0</v>
      </c>
      <c r="T141" s="43">
        <f t="shared" si="178"/>
        <v>0</v>
      </c>
      <c r="U141" s="13">
        <f ca="1">'13年1-9支出明细'!N136/9*12</f>
        <v>0</v>
      </c>
      <c r="V141" s="43">
        <f t="shared" si="179"/>
        <v>0</v>
      </c>
      <c r="W141" s="13">
        <f ca="1">'13年1-9支出明细'!O136/9*12</f>
        <v>0</v>
      </c>
      <c r="X141" s="43">
        <f t="shared" si="180"/>
        <v>0</v>
      </c>
      <c r="Y141" s="13">
        <f ca="1">'13年1-9支出明细'!P136/9*12</f>
        <v>0</v>
      </c>
      <c r="Z141" s="43">
        <f t="shared" si="181"/>
        <v>0</v>
      </c>
      <c r="AA141" s="13">
        <f ca="1">'13年1-9支出明细'!Q136/9*12</f>
        <v>0</v>
      </c>
      <c r="AB141" s="43">
        <f t="shared" si="182"/>
        <v>0</v>
      </c>
      <c r="AC141" s="13">
        <f ca="1">'13年1-9支出明细'!R136/9*12</f>
        <v>0</v>
      </c>
      <c r="AD141" s="43">
        <f t="shared" si="183"/>
        <v>0</v>
      </c>
      <c r="AE141" s="13">
        <f ca="1">'13年1-9支出明细'!S136/9*12</f>
        <v>0</v>
      </c>
      <c r="AF141" s="43">
        <f t="shared" si="184"/>
        <v>0</v>
      </c>
      <c r="AG141" s="12">
        <f t="shared" si="234"/>
        <v>1315.23</v>
      </c>
      <c r="AH141" s="43">
        <f t="shared" si="185"/>
        <v>1.2598613486276566E-5</v>
      </c>
      <c r="AI141" s="13">
        <f ca="1">'13年1-9支出明细'!U136/9*12</f>
        <v>0</v>
      </c>
      <c r="AJ141" s="43">
        <f t="shared" si="186"/>
        <v>0</v>
      </c>
      <c r="AK141" s="13">
        <f ca="1">'13年1-9支出明细'!V136/9*12</f>
        <v>0</v>
      </c>
      <c r="AL141" s="43">
        <f t="shared" si="187"/>
        <v>0</v>
      </c>
      <c r="AM141" s="13">
        <f ca="1">'13年1-9支出明细'!W136/9*12</f>
        <v>0</v>
      </c>
      <c r="AN141" s="43">
        <f t="shared" si="188"/>
        <v>0</v>
      </c>
      <c r="AO141" s="13">
        <f ca="1">'13年1-9支出明细'!X136/9*12</f>
        <v>0</v>
      </c>
      <c r="AP141" s="43">
        <f t="shared" si="189"/>
        <v>0</v>
      </c>
      <c r="AQ141" s="13">
        <f ca="1">'13年1-9支出明细'!Y136/9*12</f>
        <v>0</v>
      </c>
      <c r="AR141" s="43">
        <f t="shared" si="190"/>
        <v>0</v>
      </c>
      <c r="AS141" s="13">
        <f ca="1">'13年1-9支出明细'!Z136/9*12</f>
        <v>0</v>
      </c>
      <c r="AT141" s="13">
        <f ca="1">Sheet2!EP135+Sheet2!V135</f>
        <v>1315.23</v>
      </c>
      <c r="AU141" s="43">
        <f t="shared" si="191"/>
        <v>0</v>
      </c>
      <c r="AV141" s="13">
        <f ca="1">'13年1-9支出明细'!AB136/9*12</f>
        <v>1753.6399999999999</v>
      </c>
      <c r="AW141" s="43">
        <f t="shared" si="192"/>
        <v>3.8688569765148802E-4</v>
      </c>
      <c r="AX141" s="13">
        <f ca="1">'13年1-9支出明细'!AC136/9*12</f>
        <v>0</v>
      </c>
      <c r="AY141" s="43">
        <f t="shared" si="193"/>
        <v>0</v>
      </c>
      <c r="AZ141" s="12">
        <f t="shared" ref="AZ141:AZ188" si="236">BB141+BD141+BE141</f>
        <v>0</v>
      </c>
      <c r="BA141" s="43">
        <f t="shared" si="194"/>
        <v>0</v>
      </c>
      <c r="BB141" s="13">
        <f ca="1">'13年1-9支出明细'!AE136/9*12</f>
        <v>0</v>
      </c>
      <c r="BC141" s="43">
        <f t="shared" si="195"/>
        <v>0</v>
      </c>
      <c r="BD141" s="13">
        <f ca="1">'13年1-9支出明细'!AF136/9*12</f>
        <v>0</v>
      </c>
      <c r="BE141" s="13">
        <f ca="1">Sheet2!BP135+Sheet2!ET135</f>
        <v>0</v>
      </c>
      <c r="BF141" s="43">
        <f t="shared" si="196"/>
        <v>0</v>
      </c>
      <c r="BG141" s="12">
        <f t="shared" si="235"/>
        <v>0</v>
      </c>
      <c r="BH141" s="43">
        <f t="shared" si="197"/>
        <v>0</v>
      </c>
      <c r="BI141" s="13">
        <f ca="1">'13年1-9支出明细'!AI136/9*12</f>
        <v>0</v>
      </c>
      <c r="BJ141" s="43">
        <f t="shared" si="198"/>
        <v>0</v>
      </c>
      <c r="BK141" s="13">
        <f ca="1">'13年1-9支出明细'!AJ136/9*12</f>
        <v>0</v>
      </c>
      <c r="BL141" s="43">
        <f t="shared" si="199"/>
        <v>0</v>
      </c>
      <c r="BM141" s="13">
        <f ca="1">'13年1-9支出明细'!AK136/9*12</f>
        <v>0</v>
      </c>
      <c r="BN141" s="43">
        <f t="shared" si="200"/>
        <v>0</v>
      </c>
      <c r="BO141" s="13">
        <f ca="1">'13年1-9支出明细'!AL136/9*12</f>
        <v>0</v>
      </c>
      <c r="BP141" s="43">
        <f t="shared" si="201"/>
        <v>0</v>
      </c>
      <c r="BQ141" s="13">
        <f ca="1">'13年1-9支出明细'!AM136/9*12</f>
        <v>0</v>
      </c>
      <c r="BR141" s="43">
        <f t="shared" si="202"/>
        <v>0</v>
      </c>
      <c r="BS141" s="13">
        <f ca="1">'13年1-9支出明细'!AN136/9*12</f>
        <v>0</v>
      </c>
      <c r="BT141" s="14">
        <f t="shared" si="160"/>
        <v>0</v>
      </c>
      <c r="BU141" s="43">
        <f t="shared" si="203"/>
        <v>0</v>
      </c>
      <c r="BV141" s="13">
        <f ca="1">'13年1-9支出明细'!AP136/9*12</f>
        <v>0</v>
      </c>
      <c r="BW141" s="43">
        <f t="shared" si="204"/>
        <v>0</v>
      </c>
      <c r="BX141" s="13">
        <f ca="1">'13年1-9支出明细'!AQ136/9*12</f>
        <v>0</v>
      </c>
      <c r="BY141" s="43">
        <f t="shared" si="205"/>
        <v>0</v>
      </c>
      <c r="BZ141" s="13">
        <f ca="1">'13年1-9支出明细'!AR136/9*12</f>
        <v>0</v>
      </c>
      <c r="CA141" s="13">
        <f ca="1">Sheet2!DK135+Sheet2!AH135</f>
        <v>0</v>
      </c>
      <c r="CB141" s="43">
        <f t="shared" si="206"/>
        <v>0</v>
      </c>
      <c r="CC141" s="13">
        <f ca="1">'13年1-9支出明细'!AT136/9*12</f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43">
        <f t="shared" si="207"/>
        <v>0</v>
      </c>
      <c r="CL141" s="13">
        <f ca="1">'13年1-9支出明细'!BB136/9*12</f>
        <v>0</v>
      </c>
      <c r="CM141" s="43">
        <f t="shared" si="208"/>
        <v>0</v>
      </c>
      <c r="CN141" s="13">
        <f ca="1">'13年1-9支出明细'!BC136/9*12</f>
        <v>0</v>
      </c>
      <c r="CO141" s="43">
        <f t="shared" si="209"/>
        <v>0</v>
      </c>
      <c r="CP141" s="13">
        <f ca="1">'13年1-9支出明细'!BD136/9*12</f>
        <v>0</v>
      </c>
      <c r="CQ141" s="43">
        <f t="shared" si="210"/>
        <v>0</v>
      </c>
      <c r="CR141" s="13">
        <f ca="1">'13年1-9支出明细'!BE136/9*12</f>
        <v>0</v>
      </c>
      <c r="CS141" s="13">
        <v>0</v>
      </c>
      <c r="CT141" s="43">
        <f t="shared" si="211"/>
        <v>0</v>
      </c>
      <c r="CU141" s="13">
        <f ca="1">'13年1-9支出明细'!BG136/9*12</f>
        <v>0</v>
      </c>
      <c r="CV141" s="43">
        <f t="shared" si="212"/>
        <v>0</v>
      </c>
      <c r="CW141" s="13">
        <f ca="1">'13年1-9支出明细'!BH136/9*12</f>
        <v>0</v>
      </c>
      <c r="CX141" s="43">
        <f t="shared" si="213"/>
        <v>0</v>
      </c>
      <c r="CY141" s="13">
        <f ca="1">'13年1-9支出明细'!BI136/9*12</f>
        <v>0</v>
      </c>
      <c r="CZ141" s="43">
        <f t="shared" si="214"/>
        <v>0</v>
      </c>
      <c r="DA141" s="13">
        <f ca="1">'13年1-9支出明细'!BJ136/9*12</f>
        <v>0</v>
      </c>
      <c r="DB141" s="43">
        <f t="shared" si="215"/>
        <v>0</v>
      </c>
      <c r="DC141" s="13">
        <f ca="1">'13年1-9支出明细'!BK136/9*12</f>
        <v>0</v>
      </c>
      <c r="DD141" s="43">
        <f t="shared" si="216"/>
        <v>0</v>
      </c>
      <c r="DE141" s="13">
        <f ca="1">'13年1-9支出明细'!BL136/9*12</f>
        <v>0</v>
      </c>
      <c r="DF141" s="43">
        <f t="shared" si="217"/>
        <v>0</v>
      </c>
      <c r="DG141" s="13">
        <f ca="1">'13年1-9支出明细'!BM136/9*12</f>
        <v>0</v>
      </c>
      <c r="DH141" s="43">
        <f t="shared" si="218"/>
        <v>0</v>
      </c>
      <c r="DI141" s="13">
        <f ca="1">'13年1-9支出明细'!BN136/9*12</f>
        <v>0</v>
      </c>
      <c r="DJ141" s="13">
        <f ca="1">Sheet2!EX135+Sheet2!BF135</f>
        <v>0</v>
      </c>
      <c r="DK141" s="43">
        <f t="shared" si="219"/>
        <v>0</v>
      </c>
      <c r="DL141" s="13">
        <f ca="1">'13年1-9支出明细'!BP136/9*12</f>
        <v>0</v>
      </c>
      <c r="DM141" s="43">
        <f t="shared" si="220"/>
        <v>0</v>
      </c>
      <c r="DN141" s="13">
        <f ca="1">'13年1-9支出明细'!BQ136/9*12</f>
        <v>0</v>
      </c>
      <c r="DO141" s="43">
        <f t="shared" si="221"/>
        <v>0</v>
      </c>
      <c r="DP141" s="13">
        <f ca="1">'13年1-9支出明细'!BR136/9*12</f>
        <v>0</v>
      </c>
      <c r="DQ141" s="13">
        <f ca="1">Sheet2!FC51+Sheet2!BJ51</f>
        <v>0</v>
      </c>
      <c r="DR141" s="43"/>
      <c r="DS141" s="13">
        <f ca="1">'13年1-9支出明细'!BT136/9*12</f>
        <v>0</v>
      </c>
      <c r="DT141" s="43">
        <f t="shared" si="222"/>
        <v>0</v>
      </c>
      <c r="DU141" s="12">
        <f ca="1">'13年1-9支出明细'!BU136/9*12</f>
        <v>97.200000000000017</v>
      </c>
      <c r="DV141" s="43">
        <f t="shared" si="223"/>
        <v>3.3594955872493194E-6</v>
      </c>
      <c r="DW141" s="12">
        <f ca="1">'13年1-9支出明细'!BV136/9*12</f>
        <v>0</v>
      </c>
      <c r="DX141" s="43">
        <f t="shared" si="224"/>
        <v>0</v>
      </c>
      <c r="DY141" s="12">
        <f ca="1">'13年1-9支出明细'!BW136/9*12</f>
        <v>0</v>
      </c>
      <c r="DZ141" s="43">
        <f t="shared" si="225"/>
        <v>0</v>
      </c>
      <c r="EA141" s="12">
        <f ca="1">'13年1-9支出明细'!BX136/9*12</f>
        <v>0</v>
      </c>
      <c r="EB141" s="43">
        <f t="shared" si="226"/>
        <v>0</v>
      </c>
      <c r="EC141" s="27">
        <f t="shared" si="227"/>
        <v>0</v>
      </c>
      <c r="ED141" s="43">
        <f t="shared" si="228"/>
        <v>0</v>
      </c>
      <c r="EE141" s="13">
        <f ca="1">'13年1-9支出明细'!BZ136/9*12</f>
        <v>0</v>
      </c>
      <c r="EF141" s="43">
        <f t="shared" si="229"/>
        <v>0</v>
      </c>
      <c r="EG141" s="13">
        <f ca="1">'13年1-9支出明细'!CA136/9*12</f>
        <v>0</v>
      </c>
      <c r="EH141" s="43">
        <f t="shared" si="230"/>
        <v>0</v>
      </c>
      <c r="EI141" s="13">
        <f ca="1">'13年1-9支出明细'!CB136/9*12</f>
        <v>0</v>
      </c>
      <c r="EJ141" s="40"/>
      <c r="EK141" s="13">
        <f ca="1">'13年1-9支出明细'!CC136/9*12</f>
        <v>0</v>
      </c>
      <c r="EL141" s="43">
        <f t="shared" si="231"/>
        <v>0</v>
      </c>
      <c r="EM141" s="13">
        <f ca="1">'13年1-9支出明细'!CD136/9*12</f>
        <v>0</v>
      </c>
      <c r="EN141" s="45">
        <f t="shared" si="232"/>
        <v>0</v>
      </c>
    </row>
    <row r="142" spans="1:144">
      <c r="A142" s="18">
        <v>41806</v>
      </c>
      <c r="B142" s="3" t="s">
        <v>613</v>
      </c>
      <c r="C142" s="3" t="s">
        <v>431</v>
      </c>
      <c r="D142" s="12">
        <f t="shared" si="167"/>
        <v>25061.62</v>
      </c>
      <c r="E142" s="12">
        <f t="shared" si="168"/>
        <v>0</v>
      </c>
      <c r="F142" s="13">
        <v>0</v>
      </c>
      <c r="G142" s="40">
        <f t="shared" si="233"/>
        <v>0</v>
      </c>
      <c r="H142" s="13">
        <v>0</v>
      </c>
      <c r="I142" s="40">
        <f t="shared" si="173"/>
        <v>0</v>
      </c>
      <c r="J142" s="13">
        <v>0</v>
      </c>
      <c r="K142" s="40">
        <f t="shared" si="174"/>
        <v>0</v>
      </c>
      <c r="L142" s="13">
        <f ca="1">'13年1-9支出明细'!I137/9*12</f>
        <v>0</v>
      </c>
      <c r="M142" s="13">
        <v>0</v>
      </c>
      <c r="N142" s="43">
        <f t="shared" si="175"/>
        <v>0</v>
      </c>
      <c r="O142" s="13">
        <f ca="1">'13年1-9支出明细'!K137/9*12</f>
        <v>0</v>
      </c>
      <c r="P142" s="43">
        <f t="shared" si="176"/>
        <v>3.7635801965998636E-5</v>
      </c>
      <c r="Q142" s="13">
        <f ca="1">'13年1-9支出明细'!L137/9*12</f>
        <v>0</v>
      </c>
      <c r="R142" s="43">
        <f t="shared" si="177"/>
        <v>0</v>
      </c>
      <c r="S142" s="13">
        <f ca="1">'13年1-9支出明细'!M137/9*12</f>
        <v>0</v>
      </c>
      <c r="T142" s="43">
        <f t="shared" si="178"/>
        <v>0</v>
      </c>
      <c r="U142" s="13">
        <f ca="1">'13年1-9支出明细'!N137/9*12</f>
        <v>0</v>
      </c>
      <c r="V142" s="43">
        <f t="shared" si="179"/>
        <v>0</v>
      </c>
      <c r="W142" s="13">
        <f ca="1">'13年1-9支出明细'!O137/9*12</f>
        <v>0</v>
      </c>
      <c r="X142" s="43">
        <f t="shared" si="180"/>
        <v>0</v>
      </c>
      <c r="Y142" s="13">
        <f ca="1">'13年1-9支出明细'!P137/9*12</f>
        <v>0</v>
      </c>
      <c r="Z142" s="43">
        <f t="shared" si="181"/>
        <v>0</v>
      </c>
      <c r="AA142" s="13">
        <f ca="1">'13年1-9支出明细'!Q137/9*12</f>
        <v>0</v>
      </c>
      <c r="AB142" s="43">
        <f t="shared" si="182"/>
        <v>0</v>
      </c>
      <c r="AC142" s="13">
        <f ca="1">'13年1-9支出明细'!R137/9*12</f>
        <v>0</v>
      </c>
      <c r="AD142" s="43">
        <f t="shared" si="183"/>
        <v>0</v>
      </c>
      <c r="AE142" s="13">
        <f ca="1">'13年1-9支出明细'!S137/9*12</f>
        <v>0</v>
      </c>
      <c r="AF142" s="43">
        <f t="shared" si="184"/>
        <v>0</v>
      </c>
      <c r="AG142" s="12">
        <f t="shared" si="234"/>
        <v>24226.42</v>
      </c>
      <c r="AH142" s="43">
        <f t="shared" si="185"/>
        <v>2.3206534350356993E-4</v>
      </c>
      <c r="AI142" s="13">
        <f ca="1">'13年1-9支出明细'!U137/9*12</f>
        <v>0</v>
      </c>
      <c r="AJ142" s="43">
        <f t="shared" si="186"/>
        <v>0</v>
      </c>
      <c r="AK142" s="13">
        <f ca="1">'13年1-9支出明细'!V137/9*12</f>
        <v>0</v>
      </c>
      <c r="AL142" s="43">
        <f t="shared" si="187"/>
        <v>0</v>
      </c>
      <c r="AM142" s="13">
        <f ca="1">'13年1-9支出明细'!W137/9*12</f>
        <v>0</v>
      </c>
      <c r="AN142" s="43">
        <f t="shared" si="188"/>
        <v>0</v>
      </c>
      <c r="AO142" s="13">
        <f ca="1">'13年1-9支出明细'!X137/9*12</f>
        <v>0</v>
      </c>
      <c r="AP142" s="43">
        <f t="shared" si="189"/>
        <v>0</v>
      </c>
      <c r="AQ142" s="13">
        <f ca="1">'13年1-9支出明细'!Y137/9*12</f>
        <v>0</v>
      </c>
      <c r="AR142" s="43">
        <f t="shared" si="190"/>
        <v>0</v>
      </c>
      <c r="AS142" s="13">
        <f ca="1">'13年1-9支出明细'!Z137/9*12</f>
        <v>0</v>
      </c>
      <c r="AT142" s="13">
        <f ca="1">Sheet2!EP136+Sheet2!V136</f>
        <v>24226.42</v>
      </c>
      <c r="AU142" s="43">
        <f t="shared" si="191"/>
        <v>0</v>
      </c>
      <c r="AV142" s="13">
        <f ca="1">'13年1-9支出明细'!AB137/9*12</f>
        <v>32301.893333333333</v>
      </c>
      <c r="AW142" s="43">
        <f t="shared" si="192"/>
        <v>7.126400251893557E-3</v>
      </c>
      <c r="AX142" s="13">
        <f ca="1">'13年1-9支出明细'!AC137/9*12</f>
        <v>0</v>
      </c>
      <c r="AY142" s="43">
        <f t="shared" si="193"/>
        <v>0</v>
      </c>
      <c r="AZ142" s="12">
        <f t="shared" si="236"/>
        <v>0</v>
      </c>
      <c r="BA142" s="43">
        <f t="shared" si="194"/>
        <v>0</v>
      </c>
      <c r="BB142" s="13">
        <f ca="1">'13年1-9支出明细'!AE137/9*12</f>
        <v>0</v>
      </c>
      <c r="BC142" s="43">
        <f t="shared" si="195"/>
        <v>0</v>
      </c>
      <c r="BD142" s="13">
        <f ca="1">'13年1-9支出明细'!AF137/9*12</f>
        <v>0</v>
      </c>
      <c r="BE142" s="13">
        <f ca="1">Sheet2!BP136+Sheet2!ET136</f>
        <v>0</v>
      </c>
      <c r="BF142" s="43">
        <f t="shared" si="196"/>
        <v>0</v>
      </c>
      <c r="BG142" s="12">
        <f t="shared" si="235"/>
        <v>0</v>
      </c>
      <c r="BH142" s="43">
        <f t="shared" si="197"/>
        <v>0</v>
      </c>
      <c r="BI142" s="13">
        <f ca="1">'13年1-9支出明细'!AI137/9*12</f>
        <v>0</v>
      </c>
      <c r="BJ142" s="43">
        <f t="shared" si="198"/>
        <v>0</v>
      </c>
      <c r="BK142" s="13">
        <f ca="1">'13年1-9支出明细'!AJ137/9*12</f>
        <v>0</v>
      </c>
      <c r="BL142" s="43">
        <f t="shared" si="199"/>
        <v>0</v>
      </c>
      <c r="BM142" s="13">
        <f ca="1">'13年1-9支出明细'!AK137/9*12</f>
        <v>0</v>
      </c>
      <c r="BN142" s="43">
        <f t="shared" si="200"/>
        <v>0</v>
      </c>
      <c r="BO142" s="13">
        <f ca="1">'13年1-9支出明细'!AL137/9*12</f>
        <v>0</v>
      </c>
      <c r="BP142" s="43">
        <f t="shared" si="201"/>
        <v>0</v>
      </c>
      <c r="BQ142" s="13">
        <f ca="1">'13年1-9支出明细'!AM137/9*12</f>
        <v>0</v>
      </c>
      <c r="BR142" s="43">
        <f t="shared" si="202"/>
        <v>0</v>
      </c>
      <c r="BS142" s="13">
        <f ca="1">'13年1-9支出明细'!AN137/9*12</f>
        <v>0</v>
      </c>
      <c r="BT142" s="14">
        <f t="shared" si="160"/>
        <v>0</v>
      </c>
      <c r="BU142" s="43">
        <f t="shared" si="203"/>
        <v>0</v>
      </c>
      <c r="BV142" s="13">
        <f ca="1">'13年1-9支出明细'!AP137/9*12</f>
        <v>0</v>
      </c>
      <c r="BW142" s="43">
        <f t="shared" si="204"/>
        <v>0</v>
      </c>
      <c r="BX142" s="13">
        <f ca="1">'13年1-9支出明细'!AQ137/9*12</f>
        <v>0</v>
      </c>
      <c r="BY142" s="43">
        <f t="shared" si="205"/>
        <v>0</v>
      </c>
      <c r="BZ142" s="13">
        <f ca="1">'13年1-9支出明细'!AR137/9*12</f>
        <v>0</v>
      </c>
      <c r="CA142" s="13">
        <f ca="1">Sheet2!DK136+Sheet2!AH136</f>
        <v>0</v>
      </c>
      <c r="CB142" s="43">
        <f t="shared" si="206"/>
        <v>0</v>
      </c>
      <c r="CC142" s="13">
        <f ca="1">'13年1-9支出明细'!AT137/9*12</f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43">
        <f t="shared" si="207"/>
        <v>0</v>
      </c>
      <c r="CL142" s="13">
        <f ca="1">'13年1-9支出明细'!BB137/9*12</f>
        <v>0</v>
      </c>
      <c r="CM142" s="43">
        <f t="shared" si="208"/>
        <v>0</v>
      </c>
      <c r="CN142" s="13">
        <f ca="1">'13年1-9支出明细'!BC137/9*12</f>
        <v>0</v>
      </c>
      <c r="CO142" s="43">
        <f t="shared" si="209"/>
        <v>0</v>
      </c>
      <c r="CP142" s="13">
        <f ca="1">'13年1-9支出明细'!BD137/9*12</f>
        <v>0</v>
      </c>
      <c r="CQ142" s="43">
        <f t="shared" si="210"/>
        <v>0</v>
      </c>
      <c r="CR142" s="13">
        <f ca="1">'13年1-9支出明细'!BE137/9*12</f>
        <v>0</v>
      </c>
      <c r="CS142" s="13">
        <v>0</v>
      </c>
      <c r="CT142" s="43">
        <f t="shared" si="211"/>
        <v>0</v>
      </c>
      <c r="CU142" s="13">
        <f ca="1">'13年1-9支出明细'!BG137/9*12</f>
        <v>0</v>
      </c>
      <c r="CV142" s="43">
        <f t="shared" si="212"/>
        <v>0</v>
      </c>
      <c r="CW142" s="13">
        <f ca="1">'13年1-9支出明细'!BH137/9*12</f>
        <v>0</v>
      </c>
      <c r="CX142" s="43">
        <f t="shared" si="213"/>
        <v>0</v>
      </c>
      <c r="CY142" s="13">
        <f ca="1">'13年1-9支出明细'!BI137/9*12</f>
        <v>0</v>
      </c>
      <c r="CZ142" s="43">
        <f t="shared" si="214"/>
        <v>0</v>
      </c>
      <c r="DA142" s="13">
        <f ca="1">'13年1-9支出明细'!BJ137/9*12</f>
        <v>0</v>
      </c>
      <c r="DB142" s="43">
        <f t="shared" si="215"/>
        <v>0</v>
      </c>
      <c r="DC142" s="13">
        <f ca="1">'13年1-9支出明细'!BK137/9*12</f>
        <v>0</v>
      </c>
      <c r="DD142" s="43">
        <f t="shared" si="216"/>
        <v>0</v>
      </c>
      <c r="DE142" s="13">
        <f ca="1">'13年1-9支出明细'!BL137/9*12</f>
        <v>0</v>
      </c>
      <c r="DF142" s="43">
        <f t="shared" si="217"/>
        <v>0</v>
      </c>
      <c r="DG142" s="13">
        <f ca="1">'13年1-9支出明细'!BM137/9*12</f>
        <v>0</v>
      </c>
      <c r="DH142" s="43">
        <f t="shared" si="218"/>
        <v>0</v>
      </c>
      <c r="DI142" s="13">
        <f ca="1">'13年1-9支出明细'!BN137/9*12</f>
        <v>0</v>
      </c>
      <c r="DJ142" s="13">
        <f ca="1">Sheet2!EX136+Sheet2!BF136</f>
        <v>0</v>
      </c>
      <c r="DK142" s="43">
        <f t="shared" si="219"/>
        <v>0</v>
      </c>
      <c r="DL142" s="13">
        <f ca="1">'13年1-9支出明细'!BP137/9*12</f>
        <v>0</v>
      </c>
      <c r="DM142" s="43">
        <f t="shared" si="220"/>
        <v>0</v>
      </c>
      <c r="DN142" s="13">
        <f ca="1">'13年1-9支出明细'!BQ137/9*12</f>
        <v>0</v>
      </c>
      <c r="DO142" s="43">
        <f t="shared" si="221"/>
        <v>0</v>
      </c>
      <c r="DP142" s="13">
        <f ca="1">'13年1-9支出明细'!BR137/9*12</f>
        <v>0</v>
      </c>
      <c r="DQ142" s="13">
        <f ca="1">Sheet2!FC52+Sheet2!BJ52</f>
        <v>0</v>
      </c>
      <c r="DR142" s="43"/>
      <c r="DS142" s="13">
        <f ca="1">'13年1-9支出明细'!BT137/9*12</f>
        <v>0</v>
      </c>
      <c r="DT142" s="43">
        <f t="shared" si="222"/>
        <v>0</v>
      </c>
      <c r="DU142" s="12">
        <f ca="1">'13年1-9支出明细'!BU137/9*12</f>
        <v>835.2</v>
      </c>
      <c r="DV142" s="43">
        <f t="shared" si="223"/>
        <v>2.8866776897846E-5</v>
      </c>
      <c r="DW142" s="12">
        <f ca="1">'13年1-9支出明细'!BV137/9*12</f>
        <v>0</v>
      </c>
      <c r="DX142" s="43">
        <f t="shared" si="224"/>
        <v>0</v>
      </c>
      <c r="DY142" s="12">
        <f ca="1">'13年1-9支出明细'!BW137/9*12</f>
        <v>0</v>
      </c>
      <c r="DZ142" s="43">
        <f t="shared" si="225"/>
        <v>0</v>
      </c>
      <c r="EA142" s="12">
        <f ca="1">'13年1-9支出明细'!BX137/9*12</f>
        <v>0</v>
      </c>
      <c r="EB142" s="43">
        <f t="shared" si="226"/>
        <v>0</v>
      </c>
      <c r="EC142" s="27">
        <f t="shared" si="227"/>
        <v>0</v>
      </c>
      <c r="ED142" s="43">
        <f t="shared" si="228"/>
        <v>0</v>
      </c>
      <c r="EE142" s="13">
        <f ca="1">'13年1-9支出明细'!BZ137/9*12</f>
        <v>0</v>
      </c>
      <c r="EF142" s="43">
        <f t="shared" si="229"/>
        <v>0</v>
      </c>
      <c r="EG142" s="13">
        <f ca="1">'13年1-9支出明细'!CA137/9*12</f>
        <v>0</v>
      </c>
      <c r="EH142" s="43">
        <f t="shared" si="230"/>
        <v>0</v>
      </c>
      <c r="EI142" s="13">
        <f ca="1">'13年1-9支出明细'!CB137/9*12</f>
        <v>0</v>
      </c>
      <c r="EJ142" s="40"/>
      <c r="EK142" s="13">
        <f ca="1">'13年1-9支出明细'!CC137/9*12</f>
        <v>0</v>
      </c>
      <c r="EL142" s="43">
        <f t="shared" si="231"/>
        <v>0</v>
      </c>
      <c r="EM142" s="13">
        <f ca="1">'13年1-9支出明细'!CD137/9*12</f>
        <v>0</v>
      </c>
      <c r="EN142" s="45">
        <f t="shared" si="232"/>
        <v>0</v>
      </c>
    </row>
    <row r="143" spans="1:144" hidden="1">
      <c r="A143" s="18">
        <v>41807</v>
      </c>
      <c r="B143" s="3" t="s">
        <v>614</v>
      </c>
      <c r="C143" s="3" t="s">
        <v>432</v>
      </c>
      <c r="D143" s="12">
        <f t="shared" si="167"/>
        <v>0</v>
      </c>
      <c r="E143" s="12">
        <f t="shared" si="168"/>
        <v>0</v>
      </c>
      <c r="F143" s="13">
        <v>0</v>
      </c>
      <c r="G143" s="40">
        <f t="shared" si="233"/>
        <v>0</v>
      </c>
      <c r="H143" s="13">
        <v>0</v>
      </c>
      <c r="I143" s="40">
        <f t="shared" si="173"/>
        <v>0</v>
      </c>
      <c r="J143" s="13">
        <v>0</v>
      </c>
      <c r="K143" s="40">
        <f t="shared" si="174"/>
        <v>0</v>
      </c>
      <c r="L143" s="13">
        <f ca="1">'13年1-9支出明细'!I138/9*12</f>
        <v>0</v>
      </c>
      <c r="M143" s="13">
        <v>0</v>
      </c>
      <c r="N143" s="43">
        <f t="shared" si="175"/>
        <v>0</v>
      </c>
      <c r="O143" s="13">
        <f ca="1">'13年1-9支出明细'!K138/9*12</f>
        <v>0</v>
      </c>
      <c r="P143" s="43">
        <f t="shared" si="176"/>
        <v>0</v>
      </c>
      <c r="Q143" s="13">
        <f ca="1">'13年1-9支出明细'!L138/9*12</f>
        <v>0</v>
      </c>
      <c r="R143" s="43">
        <f t="shared" si="177"/>
        <v>0</v>
      </c>
      <c r="S143" s="13">
        <f ca="1">'13年1-9支出明细'!M138/9*12</f>
        <v>0</v>
      </c>
      <c r="T143" s="43">
        <f t="shared" si="178"/>
        <v>0</v>
      </c>
      <c r="U143" s="13">
        <f ca="1">'13年1-9支出明细'!N138/9*12</f>
        <v>0</v>
      </c>
      <c r="V143" s="43">
        <f t="shared" si="179"/>
        <v>0</v>
      </c>
      <c r="W143" s="13">
        <f ca="1">'13年1-9支出明细'!O138/9*12</f>
        <v>0</v>
      </c>
      <c r="X143" s="43">
        <f t="shared" si="180"/>
        <v>0</v>
      </c>
      <c r="Y143" s="13">
        <f ca="1">'13年1-9支出明细'!P138/9*12</f>
        <v>0</v>
      </c>
      <c r="Z143" s="43">
        <f t="shared" si="181"/>
        <v>0</v>
      </c>
      <c r="AA143" s="13">
        <f ca="1">'13年1-9支出明细'!Q138/9*12</f>
        <v>0</v>
      </c>
      <c r="AB143" s="43">
        <f t="shared" si="182"/>
        <v>0</v>
      </c>
      <c r="AC143" s="13">
        <f ca="1">'13年1-9支出明细'!R138/9*12</f>
        <v>0</v>
      </c>
      <c r="AD143" s="43">
        <f t="shared" si="183"/>
        <v>0</v>
      </c>
      <c r="AE143" s="13">
        <f ca="1">'13年1-9支出明细'!S138/9*12</f>
        <v>0</v>
      </c>
      <c r="AF143" s="43">
        <f t="shared" si="184"/>
        <v>0</v>
      </c>
      <c r="AG143" s="12">
        <f t="shared" si="234"/>
        <v>0</v>
      </c>
      <c r="AH143" s="43">
        <f t="shared" si="185"/>
        <v>0</v>
      </c>
      <c r="AI143" s="13">
        <f ca="1">'13年1-9支出明细'!U138/9*12</f>
        <v>0</v>
      </c>
      <c r="AJ143" s="43">
        <f t="shared" si="186"/>
        <v>0</v>
      </c>
      <c r="AK143" s="13">
        <f ca="1">'13年1-9支出明细'!V138/9*12</f>
        <v>0</v>
      </c>
      <c r="AL143" s="43">
        <f t="shared" si="187"/>
        <v>0</v>
      </c>
      <c r="AM143" s="13">
        <f ca="1">'13年1-9支出明细'!W138/9*12</f>
        <v>0</v>
      </c>
      <c r="AN143" s="43">
        <f t="shared" si="188"/>
        <v>0</v>
      </c>
      <c r="AO143" s="13">
        <f ca="1">'13年1-9支出明细'!X138/9*12</f>
        <v>0</v>
      </c>
      <c r="AP143" s="43">
        <f t="shared" si="189"/>
        <v>0</v>
      </c>
      <c r="AQ143" s="13">
        <f ca="1">'13年1-9支出明细'!Y138/9*12</f>
        <v>0</v>
      </c>
      <c r="AR143" s="43">
        <f t="shared" si="190"/>
        <v>0</v>
      </c>
      <c r="AS143" s="13">
        <f ca="1">'13年1-9支出明细'!Z138/9*12</f>
        <v>0</v>
      </c>
      <c r="AT143" s="13">
        <f ca="1">Sheet2!EP137+Sheet2!V137</f>
        <v>0</v>
      </c>
      <c r="AU143" s="43">
        <f t="shared" si="191"/>
        <v>0</v>
      </c>
      <c r="AV143" s="13">
        <f ca="1">'13年1-9支出明细'!AB138/9*12</f>
        <v>0</v>
      </c>
      <c r="AW143" s="43">
        <f t="shared" si="192"/>
        <v>0</v>
      </c>
      <c r="AX143" s="13">
        <f ca="1">'13年1-9支出明细'!AC138/9*12</f>
        <v>0</v>
      </c>
      <c r="AY143" s="43">
        <f t="shared" si="193"/>
        <v>0</v>
      </c>
      <c r="AZ143" s="12">
        <f t="shared" si="236"/>
        <v>0</v>
      </c>
      <c r="BA143" s="43">
        <f t="shared" si="194"/>
        <v>0</v>
      </c>
      <c r="BB143" s="13">
        <f ca="1">'13年1-9支出明细'!AE138/9*12</f>
        <v>0</v>
      </c>
      <c r="BC143" s="43">
        <f t="shared" si="195"/>
        <v>0</v>
      </c>
      <c r="BD143" s="13">
        <f ca="1">'13年1-9支出明细'!AF138/9*12</f>
        <v>0</v>
      </c>
      <c r="BE143" s="13">
        <f ca="1">Sheet2!BP137+Sheet2!ET137</f>
        <v>0</v>
      </c>
      <c r="BF143" s="43">
        <f t="shared" si="196"/>
        <v>0</v>
      </c>
      <c r="BG143" s="12">
        <f t="shared" si="235"/>
        <v>0</v>
      </c>
      <c r="BH143" s="43">
        <f t="shared" si="197"/>
        <v>0</v>
      </c>
      <c r="BI143" s="13">
        <f ca="1">'13年1-9支出明细'!AI138/9*12</f>
        <v>0</v>
      </c>
      <c r="BJ143" s="43">
        <f t="shared" si="198"/>
        <v>0</v>
      </c>
      <c r="BK143" s="13">
        <f ca="1">'13年1-9支出明细'!AJ138/9*12</f>
        <v>0</v>
      </c>
      <c r="BL143" s="43">
        <f t="shared" si="199"/>
        <v>0</v>
      </c>
      <c r="BM143" s="13">
        <f ca="1">'13年1-9支出明细'!AK138/9*12</f>
        <v>0</v>
      </c>
      <c r="BN143" s="43">
        <f t="shared" si="200"/>
        <v>0</v>
      </c>
      <c r="BO143" s="13">
        <f ca="1">'13年1-9支出明细'!AL138/9*12</f>
        <v>0</v>
      </c>
      <c r="BP143" s="43">
        <f t="shared" si="201"/>
        <v>0</v>
      </c>
      <c r="BQ143" s="13">
        <f ca="1">'13年1-9支出明细'!AM138/9*12</f>
        <v>0</v>
      </c>
      <c r="BR143" s="43">
        <f t="shared" si="202"/>
        <v>0</v>
      </c>
      <c r="BS143" s="13">
        <f ca="1">'13年1-9支出明细'!AN138/9*12</f>
        <v>0</v>
      </c>
      <c r="BT143" s="14">
        <f t="shared" si="160"/>
        <v>0</v>
      </c>
      <c r="BU143" s="43">
        <f t="shared" si="203"/>
        <v>0</v>
      </c>
      <c r="BV143" s="13">
        <f ca="1">'13年1-9支出明细'!AP138/9*12</f>
        <v>0</v>
      </c>
      <c r="BW143" s="43">
        <f t="shared" si="204"/>
        <v>0</v>
      </c>
      <c r="BX143" s="13">
        <f ca="1">'13年1-9支出明细'!AQ138/9*12</f>
        <v>0</v>
      </c>
      <c r="BY143" s="43">
        <f t="shared" si="205"/>
        <v>0</v>
      </c>
      <c r="BZ143" s="13">
        <f ca="1">'13年1-9支出明细'!AR138/9*12</f>
        <v>0</v>
      </c>
      <c r="CA143" s="13">
        <f ca="1">Sheet2!DK137+Sheet2!AH137</f>
        <v>0</v>
      </c>
      <c r="CB143" s="43">
        <f t="shared" si="206"/>
        <v>0</v>
      </c>
      <c r="CC143" s="13">
        <f ca="1">'13年1-9支出明细'!AT138/9*12</f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43">
        <f t="shared" si="207"/>
        <v>0</v>
      </c>
      <c r="CL143" s="13">
        <f ca="1">'13年1-9支出明细'!BB138/9*12</f>
        <v>0</v>
      </c>
      <c r="CM143" s="43">
        <f t="shared" si="208"/>
        <v>0</v>
      </c>
      <c r="CN143" s="13">
        <f ca="1">'13年1-9支出明细'!BC138/9*12</f>
        <v>0</v>
      </c>
      <c r="CO143" s="43">
        <f t="shared" si="209"/>
        <v>0</v>
      </c>
      <c r="CP143" s="13">
        <f ca="1">'13年1-9支出明细'!BD138/9*12</f>
        <v>0</v>
      </c>
      <c r="CQ143" s="43">
        <f t="shared" si="210"/>
        <v>0</v>
      </c>
      <c r="CR143" s="13">
        <f ca="1">'13年1-9支出明细'!BE138/9*12</f>
        <v>0</v>
      </c>
      <c r="CS143" s="13">
        <v>0</v>
      </c>
      <c r="CT143" s="43">
        <f t="shared" si="211"/>
        <v>0</v>
      </c>
      <c r="CU143" s="13">
        <f ca="1">'13年1-9支出明细'!BG138/9*12</f>
        <v>0</v>
      </c>
      <c r="CV143" s="43">
        <f t="shared" si="212"/>
        <v>0</v>
      </c>
      <c r="CW143" s="13">
        <f ca="1">'13年1-9支出明细'!BH138/9*12</f>
        <v>0</v>
      </c>
      <c r="CX143" s="43">
        <f t="shared" si="213"/>
        <v>0</v>
      </c>
      <c r="CY143" s="13">
        <f ca="1">'13年1-9支出明细'!BI138/9*12</f>
        <v>0</v>
      </c>
      <c r="CZ143" s="43">
        <f t="shared" si="214"/>
        <v>0</v>
      </c>
      <c r="DA143" s="13">
        <f ca="1">'13年1-9支出明细'!BJ138/9*12</f>
        <v>0</v>
      </c>
      <c r="DB143" s="43">
        <f t="shared" si="215"/>
        <v>0</v>
      </c>
      <c r="DC143" s="13">
        <f ca="1">'13年1-9支出明细'!BK138/9*12</f>
        <v>0</v>
      </c>
      <c r="DD143" s="43">
        <f t="shared" si="216"/>
        <v>0</v>
      </c>
      <c r="DE143" s="13">
        <f ca="1">'13年1-9支出明细'!BL138/9*12</f>
        <v>0</v>
      </c>
      <c r="DF143" s="43">
        <f t="shared" si="217"/>
        <v>0</v>
      </c>
      <c r="DG143" s="13">
        <f ca="1">'13年1-9支出明细'!BM138/9*12</f>
        <v>0</v>
      </c>
      <c r="DH143" s="43">
        <f t="shared" si="218"/>
        <v>0</v>
      </c>
      <c r="DI143" s="13">
        <f ca="1">'13年1-9支出明细'!BN138/9*12</f>
        <v>0</v>
      </c>
      <c r="DJ143" s="13">
        <f ca="1">Sheet2!EX137+Sheet2!BF137</f>
        <v>0</v>
      </c>
      <c r="DK143" s="43">
        <f t="shared" si="219"/>
        <v>0</v>
      </c>
      <c r="DL143" s="13">
        <f ca="1">'13年1-9支出明细'!BP138/9*12</f>
        <v>0</v>
      </c>
      <c r="DM143" s="43">
        <f t="shared" si="220"/>
        <v>0</v>
      </c>
      <c r="DN143" s="13">
        <f ca="1">'13年1-9支出明细'!BQ138/9*12</f>
        <v>0</v>
      </c>
      <c r="DO143" s="43">
        <f t="shared" si="221"/>
        <v>0</v>
      </c>
      <c r="DP143" s="13">
        <f ca="1">'13年1-9支出明细'!BR138/9*12</f>
        <v>0</v>
      </c>
      <c r="DQ143" s="13">
        <f ca="1">Sheet2!FC53+Sheet2!BJ53</f>
        <v>0</v>
      </c>
      <c r="DR143" s="43"/>
      <c r="DS143" s="13">
        <f ca="1">'13年1-9支出明细'!BT138/9*12</f>
        <v>0</v>
      </c>
      <c r="DT143" s="43">
        <f t="shared" si="222"/>
        <v>0</v>
      </c>
      <c r="DU143" s="12">
        <f ca="1">'13年1-9支出明细'!BU138/9*12</f>
        <v>0</v>
      </c>
      <c r="DV143" s="43">
        <f t="shared" si="223"/>
        <v>0</v>
      </c>
      <c r="DW143" s="12">
        <f ca="1">'13年1-9支出明细'!BV138/9*12</f>
        <v>0</v>
      </c>
      <c r="DX143" s="43">
        <f t="shared" si="224"/>
        <v>0</v>
      </c>
      <c r="DY143" s="12">
        <f ca="1">'13年1-9支出明细'!BW138/9*12</f>
        <v>0</v>
      </c>
      <c r="DZ143" s="43">
        <f t="shared" si="225"/>
        <v>0</v>
      </c>
      <c r="EA143" s="12">
        <f ca="1">'13年1-9支出明细'!BX138/9*12</f>
        <v>0</v>
      </c>
      <c r="EB143" s="43">
        <f t="shared" si="226"/>
        <v>0</v>
      </c>
      <c r="EC143" s="27">
        <f t="shared" si="227"/>
        <v>0</v>
      </c>
      <c r="ED143" s="43">
        <f t="shared" si="228"/>
        <v>0</v>
      </c>
      <c r="EE143" s="13">
        <f ca="1">'13年1-9支出明细'!BZ138/9*12</f>
        <v>0</v>
      </c>
      <c r="EF143" s="43">
        <f t="shared" si="229"/>
        <v>0</v>
      </c>
      <c r="EG143" s="13">
        <f ca="1">'13年1-9支出明细'!CA138/9*12</f>
        <v>0</v>
      </c>
      <c r="EH143" s="43">
        <f t="shared" si="230"/>
        <v>0</v>
      </c>
      <c r="EI143" s="13">
        <f ca="1">'13年1-9支出明细'!CB138/9*12</f>
        <v>0</v>
      </c>
      <c r="EJ143" s="40"/>
      <c r="EK143" s="13">
        <f ca="1">'13年1-9支出明细'!CC138/9*12</f>
        <v>0</v>
      </c>
      <c r="EL143" s="43">
        <f t="shared" si="231"/>
        <v>0</v>
      </c>
      <c r="EM143" s="13">
        <f ca="1">'13年1-9支出明细'!CD138/9*12</f>
        <v>0</v>
      </c>
      <c r="EN143" s="45">
        <f t="shared" si="232"/>
        <v>0</v>
      </c>
    </row>
    <row r="144" spans="1:144">
      <c r="A144" s="18">
        <v>41808</v>
      </c>
      <c r="B144" s="3" t="s">
        <v>615</v>
      </c>
      <c r="C144" s="3" t="s">
        <v>433</v>
      </c>
      <c r="D144" s="12">
        <f t="shared" ref="D144:D175" si="237">E144+AG144+AZ144+BG144+DU144+DW144+DY144+EA144+EC144</f>
        <v>304602.60666666669</v>
      </c>
      <c r="E144" s="12">
        <f t="shared" ref="E144:E175" si="238">F144+H144+J144+L144+O144+AE144+Q144+S144+U144+W144+AC144</f>
        <v>165760</v>
      </c>
      <c r="F144" s="13">
        <v>0</v>
      </c>
      <c r="G144" s="40">
        <f t="shared" si="233"/>
        <v>0</v>
      </c>
      <c r="H144" s="13">
        <v>0</v>
      </c>
      <c r="I144" s="40">
        <f t="shared" si="173"/>
        <v>0</v>
      </c>
      <c r="J144" s="13">
        <v>0</v>
      </c>
      <c r="K144" s="40">
        <f t="shared" si="174"/>
        <v>0</v>
      </c>
      <c r="L144" s="13">
        <f ca="1">'13年1-9支出明细'!I139/9*12</f>
        <v>165760</v>
      </c>
      <c r="M144" s="13">
        <v>0</v>
      </c>
      <c r="N144" s="43">
        <f t="shared" si="175"/>
        <v>2.482931344911159E-2</v>
      </c>
      <c r="O144" s="13">
        <f ca="1">'13年1-9支出明细'!K139/9*12</f>
        <v>0</v>
      </c>
      <c r="P144" s="43">
        <f t="shared" si="176"/>
        <v>4.5743105923853466E-4</v>
      </c>
      <c r="Q144" s="13">
        <f ca="1">'13年1-9支出明细'!L139/9*12</f>
        <v>0</v>
      </c>
      <c r="R144" s="43">
        <f t="shared" si="177"/>
        <v>0</v>
      </c>
      <c r="S144" s="13">
        <f ca="1">'13年1-9支出明细'!M139/9*12</f>
        <v>0</v>
      </c>
      <c r="T144" s="43">
        <f t="shared" si="178"/>
        <v>0</v>
      </c>
      <c r="U144" s="13">
        <f ca="1">'13年1-9支出明细'!N139/9*12</f>
        <v>0</v>
      </c>
      <c r="V144" s="43">
        <f t="shared" si="179"/>
        <v>0</v>
      </c>
      <c r="W144" s="13">
        <f ca="1">'13年1-9支出明细'!O139/9*12</f>
        <v>0</v>
      </c>
      <c r="X144" s="43">
        <f t="shared" si="180"/>
        <v>0</v>
      </c>
      <c r="Y144" s="13">
        <f ca="1">'13年1-9支出明细'!P139/9*12</f>
        <v>0</v>
      </c>
      <c r="Z144" s="43">
        <f t="shared" si="181"/>
        <v>0</v>
      </c>
      <c r="AA144" s="13">
        <f ca="1">'13年1-9支出明细'!Q139/9*12</f>
        <v>0</v>
      </c>
      <c r="AB144" s="43">
        <f t="shared" si="182"/>
        <v>0</v>
      </c>
      <c r="AC144" s="13">
        <f ca="1">'13年1-9支出明细'!R139/9*12</f>
        <v>0</v>
      </c>
      <c r="AD144" s="43">
        <f t="shared" si="183"/>
        <v>0</v>
      </c>
      <c r="AE144" s="13">
        <f ca="1">'13年1-9支出明细'!S139/9*12</f>
        <v>0</v>
      </c>
      <c r="AF144" s="43">
        <f t="shared" si="184"/>
        <v>0</v>
      </c>
      <c r="AG144" s="12">
        <f t="shared" si="234"/>
        <v>44091.98</v>
      </c>
      <c r="AH144" s="43">
        <f t="shared" si="185"/>
        <v>4.223579251268878E-4</v>
      </c>
      <c r="AI144" s="13">
        <f ca="1">'13年1-9支出明细'!U139/9*12</f>
        <v>0</v>
      </c>
      <c r="AJ144" s="43">
        <f t="shared" si="186"/>
        <v>0</v>
      </c>
      <c r="AK144" s="13">
        <f ca="1">'13年1-9支出明细'!V139/9*12</f>
        <v>0</v>
      </c>
      <c r="AL144" s="43">
        <f t="shared" si="187"/>
        <v>0</v>
      </c>
      <c r="AM144" s="13">
        <f ca="1">'13年1-9支出明细'!W139/9*12</f>
        <v>0</v>
      </c>
      <c r="AN144" s="43">
        <f t="shared" si="188"/>
        <v>0</v>
      </c>
      <c r="AO144" s="13">
        <f ca="1">'13年1-9支出明细'!X139/9*12</f>
        <v>0</v>
      </c>
      <c r="AP144" s="43">
        <f t="shared" si="189"/>
        <v>0</v>
      </c>
      <c r="AQ144" s="13">
        <f ca="1">'13年1-9支出明细'!Y139/9*12</f>
        <v>0</v>
      </c>
      <c r="AR144" s="43">
        <f t="shared" si="190"/>
        <v>0</v>
      </c>
      <c r="AS144" s="13">
        <f ca="1">'13年1-9支出明细'!Z139/9*12</f>
        <v>0</v>
      </c>
      <c r="AT144" s="13">
        <f ca="1">Sheet2!EP138+Sheet2!V138</f>
        <v>44091.98</v>
      </c>
      <c r="AU144" s="43">
        <f t="shared" si="191"/>
        <v>0</v>
      </c>
      <c r="AV144" s="13">
        <f ca="1">'13年1-9支出明细'!AB139/9*12</f>
        <v>58789.306666666656</v>
      </c>
      <c r="AW144" s="43">
        <f t="shared" si="192"/>
        <v>1.2970017748329534E-2</v>
      </c>
      <c r="AX144" s="13">
        <f ca="1">'13年1-9支出明细'!AC139/9*12</f>
        <v>0</v>
      </c>
      <c r="AY144" s="43">
        <f t="shared" si="193"/>
        <v>0</v>
      </c>
      <c r="AZ144" s="12">
        <f t="shared" si="236"/>
        <v>0</v>
      </c>
      <c r="BA144" s="43">
        <f t="shared" si="194"/>
        <v>0</v>
      </c>
      <c r="BB144" s="13">
        <f ca="1">'13年1-9支出明细'!AE139/9*12</f>
        <v>0</v>
      </c>
      <c r="BC144" s="43">
        <f t="shared" si="195"/>
        <v>0</v>
      </c>
      <c r="BD144" s="13">
        <f ca="1">'13年1-9支出明细'!AF139/9*12</f>
        <v>0</v>
      </c>
      <c r="BE144" s="13">
        <f ca="1">Sheet2!BP138+Sheet2!ET138</f>
        <v>0</v>
      </c>
      <c r="BF144" s="43">
        <f t="shared" si="196"/>
        <v>0</v>
      </c>
      <c r="BG144" s="12">
        <f t="shared" si="235"/>
        <v>641.4666666666667</v>
      </c>
      <c r="BH144" s="43">
        <f t="shared" si="197"/>
        <v>6.6097627969647662E-6</v>
      </c>
      <c r="BI144" s="13">
        <f ca="1">'13年1-9支出明细'!AI139/9*12</f>
        <v>0</v>
      </c>
      <c r="BJ144" s="43">
        <f t="shared" si="198"/>
        <v>0</v>
      </c>
      <c r="BK144" s="13">
        <f ca="1">'13年1-9支出明细'!AJ139/9*12</f>
        <v>0</v>
      </c>
      <c r="BL144" s="43">
        <f t="shared" si="199"/>
        <v>0</v>
      </c>
      <c r="BM144" s="13">
        <f ca="1">'13年1-9支出明细'!AK139/9*12</f>
        <v>0</v>
      </c>
      <c r="BN144" s="43">
        <f t="shared" si="200"/>
        <v>0</v>
      </c>
      <c r="BO144" s="13">
        <f ca="1">'13年1-9支出明细'!AL139/9*12</f>
        <v>0</v>
      </c>
      <c r="BP144" s="43">
        <f t="shared" si="201"/>
        <v>0</v>
      </c>
      <c r="BQ144" s="13">
        <f ca="1">'13年1-9支出明细'!AM139/9*12</f>
        <v>0</v>
      </c>
      <c r="BR144" s="43">
        <f t="shared" si="202"/>
        <v>0</v>
      </c>
      <c r="BS144" s="13">
        <f ca="1">'13年1-9支出明细'!AN139/9*12</f>
        <v>0</v>
      </c>
      <c r="BT144" s="14">
        <f t="shared" si="160"/>
        <v>0</v>
      </c>
      <c r="BU144" s="43">
        <f t="shared" si="203"/>
        <v>0</v>
      </c>
      <c r="BV144" s="13">
        <f ca="1">'13年1-9支出明细'!AP139/9*12</f>
        <v>0</v>
      </c>
      <c r="BW144" s="43">
        <f t="shared" si="204"/>
        <v>0</v>
      </c>
      <c r="BX144" s="13">
        <f ca="1">'13年1-9支出明细'!AQ139/9*12</f>
        <v>0</v>
      </c>
      <c r="BY144" s="43">
        <f t="shared" si="205"/>
        <v>0</v>
      </c>
      <c r="BZ144" s="13">
        <f ca="1">'13年1-9支出明细'!AR139/9*12</f>
        <v>0</v>
      </c>
      <c r="CA144" s="13">
        <f ca="1">Sheet2!DK138+Sheet2!AH138</f>
        <v>0</v>
      </c>
      <c r="CB144" s="43">
        <f t="shared" si="206"/>
        <v>0</v>
      </c>
      <c r="CC144" s="13">
        <f ca="1">'13年1-9支出明细'!AT139/9*12</f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43">
        <f t="shared" si="207"/>
        <v>0</v>
      </c>
      <c r="CL144" s="13">
        <f ca="1">'13年1-9支出明细'!BB139/9*12</f>
        <v>0</v>
      </c>
      <c r="CM144" s="43">
        <f t="shared" si="208"/>
        <v>0</v>
      </c>
      <c r="CN144" s="13">
        <f ca="1">'13年1-9支出明细'!BC139/9*12</f>
        <v>0</v>
      </c>
      <c r="CO144" s="43">
        <f t="shared" si="209"/>
        <v>0</v>
      </c>
      <c r="CP144" s="13">
        <f ca="1">'13年1-9支出明细'!BD139/9*12</f>
        <v>0</v>
      </c>
      <c r="CQ144" s="43">
        <f t="shared" si="210"/>
        <v>0</v>
      </c>
      <c r="CR144" s="13">
        <f ca="1">'13年1-9支出明细'!BE139/9*12</f>
        <v>0</v>
      </c>
      <c r="CS144" s="13">
        <v>0</v>
      </c>
      <c r="CT144" s="43">
        <f t="shared" si="211"/>
        <v>0</v>
      </c>
      <c r="CU144" s="13">
        <f ca="1">'13年1-9支出明细'!BG139/9*12</f>
        <v>0</v>
      </c>
      <c r="CV144" s="43">
        <f t="shared" si="212"/>
        <v>0</v>
      </c>
      <c r="CW144" s="13">
        <f ca="1">'13年1-9支出明细'!BH139/9*12</f>
        <v>0</v>
      </c>
      <c r="CX144" s="43">
        <f t="shared" si="213"/>
        <v>0</v>
      </c>
      <c r="CY144" s="13">
        <f ca="1">'13年1-9支出明细'!BI139/9*12</f>
        <v>0</v>
      </c>
      <c r="CZ144" s="43">
        <f t="shared" si="214"/>
        <v>0</v>
      </c>
      <c r="DA144" s="13">
        <f ca="1">'13年1-9支出明细'!BJ139/9*12</f>
        <v>0</v>
      </c>
      <c r="DB144" s="43">
        <f t="shared" si="215"/>
        <v>0</v>
      </c>
      <c r="DC144" s="13">
        <f ca="1">'13年1-9支出明细'!BK139/9*12</f>
        <v>0</v>
      </c>
      <c r="DD144" s="43">
        <f t="shared" si="216"/>
        <v>0</v>
      </c>
      <c r="DE144" s="13">
        <f ca="1">'13年1-9支出明细'!BL139/9*12</f>
        <v>0</v>
      </c>
      <c r="DF144" s="43">
        <f t="shared" si="217"/>
        <v>0</v>
      </c>
      <c r="DG144" s="13">
        <f ca="1">'13年1-9支出明细'!BM139/9*12</f>
        <v>0</v>
      </c>
      <c r="DH144" s="43">
        <f t="shared" si="218"/>
        <v>0</v>
      </c>
      <c r="DI144" s="13">
        <f ca="1">'13年1-9支出明细'!BN139/9*12</f>
        <v>641.4666666666667</v>
      </c>
      <c r="DJ144" s="13">
        <f ca="1">Sheet2!EX138+Sheet2!BF138</f>
        <v>0</v>
      </c>
      <c r="DK144" s="43">
        <f t="shared" si="219"/>
        <v>4.9071589696638948E-4</v>
      </c>
      <c r="DL144" s="13">
        <f ca="1">'13年1-9支出明细'!BP139/9*12</f>
        <v>0</v>
      </c>
      <c r="DM144" s="43">
        <f t="shared" si="220"/>
        <v>0</v>
      </c>
      <c r="DN144" s="13">
        <f ca="1">'13年1-9支出明细'!BQ139/9*12</f>
        <v>0</v>
      </c>
      <c r="DO144" s="43">
        <f t="shared" si="221"/>
        <v>0</v>
      </c>
      <c r="DP144" s="13">
        <f ca="1">'13年1-9支出明细'!BR139/9*12</f>
        <v>0</v>
      </c>
      <c r="DQ144" s="13">
        <f ca="1">Sheet2!FC54+Sheet2!BJ54</f>
        <v>0</v>
      </c>
      <c r="DR144" s="43"/>
      <c r="DS144" s="13">
        <f ca="1">'13年1-9支出明细'!BT139/9*12</f>
        <v>0</v>
      </c>
      <c r="DT144" s="43">
        <f t="shared" si="222"/>
        <v>0</v>
      </c>
      <c r="DU144" s="12">
        <f ca="1">'13年1-9支出明细'!BU139/9*12</f>
        <v>94109.159999999989</v>
      </c>
      <c r="DV144" s="43">
        <f t="shared" si="223"/>
        <v>3.2526677751002066E-3</v>
      </c>
      <c r="DW144" s="12">
        <f ca="1">'13年1-9支出明细'!BV139/9*12</f>
        <v>0</v>
      </c>
      <c r="DX144" s="43">
        <f t="shared" si="224"/>
        <v>0</v>
      </c>
      <c r="DY144" s="12">
        <f ca="1">'13年1-9支出明细'!BW139/9*12</f>
        <v>0</v>
      </c>
      <c r="DZ144" s="43">
        <f t="shared" si="225"/>
        <v>0</v>
      </c>
      <c r="EA144" s="12">
        <f ca="1">'13年1-9支出明细'!BX139/9*12</f>
        <v>0</v>
      </c>
      <c r="EB144" s="43">
        <f t="shared" si="226"/>
        <v>0</v>
      </c>
      <c r="EC144" s="27">
        <f t="shared" si="227"/>
        <v>0</v>
      </c>
      <c r="ED144" s="43">
        <f t="shared" si="228"/>
        <v>0</v>
      </c>
      <c r="EE144" s="13">
        <f ca="1">'13年1-9支出明细'!BZ139/9*12</f>
        <v>0</v>
      </c>
      <c r="EF144" s="43">
        <f t="shared" si="229"/>
        <v>0</v>
      </c>
      <c r="EG144" s="13">
        <f ca="1">'13年1-9支出明细'!CA139/9*12</f>
        <v>0</v>
      </c>
      <c r="EH144" s="43">
        <f t="shared" si="230"/>
        <v>0</v>
      </c>
      <c r="EI144" s="13">
        <f ca="1">'13年1-9支出明细'!CB139/9*12</f>
        <v>0</v>
      </c>
      <c r="EJ144" s="40"/>
      <c r="EK144" s="13">
        <f ca="1">'13年1-9支出明细'!CC139/9*12</f>
        <v>0</v>
      </c>
      <c r="EL144" s="43">
        <f t="shared" si="231"/>
        <v>0</v>
      </c>
      <c r="EM144" s="13">
        <f ca="1">'13年1-9支出明细'!CD139/9*12</f>
        <v>0</v>
      </c>
      <c r="EN144" s="45">
        <f t="shared" si="232"/>
        <v>0</v>
      </c>
    </row>
    <row r="145" spans="1:144">
      <c r="A145" s="18">
        <v>41809</v>
      </c>
      <c r="B145" s="3" t="s">
        <v>616</v>
      </c>
      <c r="C145" s="3" t="s">
        <v>434</v>
      </c>
      <c r="D145" s="12">
        <f t="shared" si="237"/>
        <v>2034821.9466666668</v>
      </c>
      <c r="E145" s="12">
        <f t="shared" si="238"/>
        <v>315599.33333333337</v>
      </c>
      <c r="F145" s="13">
        <v>0</v>
      </c>
      <c r="G145" s="40">
        <f t="shared" si="233"/>
        <v>0</v>
      </c>
      <c r="H145" s="13">
        <v>125466</v>
      </c>
      <c r="I145" s="40">
        <f t="shared" si="173"/>
        <v>3.3795557376191643E-3</v>
      </c>
      <c r="J145" s="13">
        <v>0</v>
      </c>
      <c r="K145" s="40">
        <f t="shared" si="174"/>
        <v>0</v>
      </c>
      <c r="L145" s="13">
        <f ca="1">'13年1-9支出明细'!I140/9*12</f>
        <v>119200</v>
      </c>
      <c r="M145" s="13">
        <v>33600</v>
      </c>
      <c r="N145" s="43">
        <f t="shared" si="175"/>
        <v>1.7855056486088934E-2</v>
      </c>
      <c r="O145" s="13">
        <f ca="1">'13年1-9支出明细'!K140/9*12</f>
        <v>70933.333333333343</v>
      </c>
      <c r="P145" s="43">
        <f t="shared" si="176"/>
        <v>3.0557544093643796E-3</v>
      </c>
      <c r="Q145" s="13">
        <f ca="1">'13年1-9支出明细'!L140/9*12</f>
        <v>0</v>
      </c>
      <c r="R145" s="43">
        <f t="shared" si="177"/>
        <v>0</v>
      </c>
      <c r="S145" s="13">
        <f ca="1">'13年1-9支出明细'!M140/9*12</f>
        <v>0</v>
      </c>
      <c r="T145" s="43">
        <f t="shared" si="178"/>
        <v>0</v>
      </c>
      <c r="U145" s="13">
        <f ca="1">'13年1-9支出明细'!N140/9*12</f>
        <v>0</v>
      </c>
      <c r="V145" s="43">
        <f t="shared" si="179"/>
        <v>0</v>
      </c>
      <c r="W145" s="13">
        <f ca="1">'13年1-9支出明细'!O140/9*12</f>
        <v>0</v>
      </c>
      <c r="X145" s="43">
        <f t="shared" si="180"/>
        <v>0</v>
      </c>
      <c r="Y145" s="13">
        <f ca="1">'13年1-9支出明细'!P140/9*12</f>
        <v>0</v>
      </c>
      <c r="Z145" s="43">
        <f t="shared" si="181"/>
        <v>0</v>
      </c>
      <c r="AA145" s="13">
        <f ca="1">'13年1-9支出明细'!Q140/9*12</f>
        <v>0</v>
      </c>
      <c r="AB145" s="43">
        <f t="shared" si="182"/>
        <v>0</v>
      </c>
      <c r="AC145" s="13">
        <f ca="1">'13年1-9支出明细'!R140/9*12</f>
        <v>0</v>
      </c>
      <c r="AD145" s="43">
        <f t="shared" si="183"/>
        <v>0</v>
      </c>
      <c r="AE145" s="13">
        <f ca="1">'13年1-9支出明细'!S140/9*12</f>
        <v>0</v>
      </c>
      <c r="AF145" s="43">
        <f t="shared" si="184"/>
        <v>0</v>
      </c>
      <c r="AG145" s="12">
        <f t="shared" si="234"/>
        <v>2034.2</v>
      </c>
      <c r="AH145" s="43">
        <f t="shared" si="185"/>
        <v>1.948564095540992E-5</v>
      </c>
      <c r="AI145" s="13">
        <f ca="1">'13年1-9支出明细'!U140/9*12</f>
        <v>0</v>
      </c>
      <c r="AJ145" s="43">
        <f t="shared" si="186"/>
        <v>0</v>
      </c>
      <c r="AK145" s="13">
        <f ca="1">'13年1-9支出明细'!V140/9*12</f>
        <v>0</v>
      </c>
      <c r="AL145" s="43">
        <f t="shared" si="187"/>
        <v>0</v>
      </c>
      <c r="AM145" s="13">
        <f ca="1">'13年1-9支出明细'!W140/9*12</f>
        <v>0</v>
      </c>
      <c r="AN145" s="43">
        <f t="shared" si="188"/>
        <v>0</v>
      </c>
      <c r="AO145" s="13">
        <f ca="1">'13年1-9支出明细'!X140/9*12</f>
        <v>192</v>
      </c>
      <c r="AP145" s="43">
        <f t="shared" si="189"/>
        <v>2.8246748451072874E-4</v>
      </c>
      <c r="AQ145" s="13">
        <f ca="1">'13年1-9支出明细'!Y140/9*12</f>
        <v>0</v>
      </c>
      <c r="AR145" s="43">
        <f t="shared" si="190"/>
        <v>0</v>
      </c>
      <c r="AS145" s="13">
        <f ca="1">'13年1-9支出明细'!Z140/9*12</f>
        <v>0</v>
      </c>
      <c r="AT145" s="13">
        <f ca="1">Sheet2!EP139+Sheet2!V139</f>
        <v>1842.2</v>
      </c>
      <c r="AU145" s="43">
        <f t="shared" si="191"/>
        <v>0</v>
      </c>
      <c r="AV145" s="13">
        <f ca="1">'13年1-9支出明细'!AB140/9*12</f>
        <v>2456.2666666666669</v>
      </c>
      <c r="AW145" s="43">
        <f t="shared" si="192"/>
        <v>5.4189824761720102E-4</v>
      </c>
      <c r="AX145" s="13">
        <f ca="1">'13年1-9支出明细'!AC140/9*12</f>
        <v>0</v>
      </c>
      <c r="AY145" s="43">
        <f t="shared" si="193"/>
        <v>0</v>
      </c>
      <c r="AZ145" s="12">
        <f t="shared" si="236"/>
        <v>0</v>
      </c>
      <c r="BA145" s="43">
        <f t="shared" si="194"/>
        <v>0</v>
      </c>
      <c r="BB145" s="13">
        <f ca="1">'13年1-9支出明细'!AE140/9*12</f>
        <v>0</v>
      </c>
      <c r="BC145" s="43">
        <f t="shared" si="195"/>
        <v>0</v>
      </c>
      <c r="BD145" s="13">
        <f ca="1">'13年1-9支出明细'!AF140/9*12</f>
        <v>0</v>
      </c>
      <c r="BE145" s="13">
        <f ca="1">Sheet2!BP139+Sheet2!ET139</f>
        <v>0</v>
      </c>
      <c r="BF145" s="43">
        <f t="shared" si="196"/>
        <v>0</v>
      </c>
      <c r="BG145" s="12">
        <f t="shared" si="235"/>
        <v>1658492.0133333334</v>
      </c>
      <c r="BH145" s="43">
        <f t="shared" si="197"/>
        <v>1.7089335079183941E-2</v>
      </c>
      <c r="BI145" s="13">
        <f ca="1">'13年1-9支出明细'!AI140/9*12</f>
        <v>0</v>
      </c>
      <c r="BJ145" s="43">
        <f t="shared" si="198"/>
        <v>0</v>
      </c>
      <c r="BK145" s="13">
        <f ca="1">'13年1-9支出明细'!AJ140/9*12</f>
        <v>0</v>
      </c>
      <c r="BL145" s="43">
        <f t="shared" si="199"/>
        <v>0</v>
      </c>
      <c r="BM145" s="13">
        <f ca="1">'13年1-9支出明细'!AK140/9*12</f>
        <v>0</v>
      </c>
      <c r="BN145" s="43">
        <f t="shared" si="200"/>
        <v>0</v>
      </c>
      <c r="BO145" s="13">
        <f ca="1">'13年1-9支出明细'!AL140/9*12</f>
        <v>0</v>
      </c>
      <c r="BP145" s="43">
        <f t="shared" si="201"/>
        <v>0</v>
      </c>
      <c r="BQ145" s="13">
        <f ca="1">'13年1-9支出明细'!AM140/9*12</f>
        <v>4634.666666666667</v>
      </c>
      <c r="BR145" s="43">
        <f t="shared" si="202"/>
        <v>9.5213729622590955E-3</v>
      </c>
      <c r="BS145" s="13">
        <f ca="1">'13年1-9支出明细'!AN140/9*12</f>
        <v>0</v>
      </c>
      <c r="BT145" s="14">
        <f t="shared" si="160"/>
        <v>0</v>
      </c>
      <c r="BU145" s="43">
        <f t="shared" si="203"/>
        <v>0</v>
      </c>
      <c r="BV145" s="13">
        <f ca="1">'13年1-9支出明细'!AP140/9*12</f>
        <v>0</v>
      </c>
      <c r="BW145" s="43">
        <f t="shared" si="204"/>
        <v>0</v>
      </c>
      <c r="BX145" s="13">
        <f ca="1">'13年1-9支出明细'!AQ140/9*12</f>
        <v>0</v>
      </c>
      <c r="BY145" s="43">
        <f t="shared" si="205"/>
        <v>0</v>
      </c>
      <c r="BZ145" s="13">
        <f ca="1">'13年1-9支出明细'!AR140/9*12</f>
        <v>0</v>
      </c>
      <c r="CA145" s="13">
        <f ca="1">Sheet2!DK139+Sheet2!AH139</f>
        <v>0</v>
      </c>
      <c r="CB145" s="43">
        <f t="shared" si="206"/>
        <v>0</v>
      </c>
      <c r="CC145" s="13">
        <f ca="1">'13年1-9支出明细'!AT140/9*12</f>
        <v>1493743.4800000002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43">
        <f t="shared" si="207"/>
        <v>0.98819170534823297</v>
      </c>
      <c r="CL145" s="13">
        <f ca="1">'13年1-9支出明细'!BB140/9*12</f>
        <v>142462.39999999999</v>
      </c>
      <c r="CM145" s="43">
        <f t="shared" si="208"/>
        <v>6.2976344704582882E-2</v>
      </c>
      <c r="CN145" s="13">
        <f ca="1">'13年1-9支出明细'!BC140/9*12</f>
        <v>0</v>
      </c>
      <c r="CO145" s="43">
        <f t="shared" si="209"/>
        <v>0</v>
      </c>
      <c r="CP145" s="13">
        <f ca="1">'13年1-9支出明细'!BD140/9*12</f>
        <v>0</v>
      </c>
      <c r="CQ145" s="43">
        <f t="shared" si="210"/>
        <v>0</v>
      </c>
      <c r="CR145" s="13">
        <f ca="1">'13年1-9支出明细'!BE140/9*12</f>
        <v>0</v>
      </c>
      <c r="CS145" s="13">
        <v>0</v>
      </c>
      <c r="CT145" s="43">
        <f t="shared" si="211"/>
        <v>0</v>
      </c>
      <c r="CU145" s="13">
        <f ca="1">'13年1-9支出明细'!BG140/9*12</f>
        <v>0</v>
      </c>
      <c r="CV145" s="43">
        <f t="shared" si="212"/>
        <v>0</v>
      </c>
      <c r="CW145" s="13">
        <f ca="1">'13年1-9支出明细'!BH140/9*12</f>
        <v>0</v>
      </c>
      <c r="CX145" s="43">
        <f t="shared" si="213"/>
        <v>0</v>
      </c>
      <c r="CY145" s="13">
        <f ca="1">'13年1-9支出明细'!BI140/9*12</f>
        <v>0</v>
      </c>
      <c r="CZ145" s="43">
        <f t="shared" si="214"/>
        <v>0</v>
      </c>
      <c r="DA145" s="13">
        <f ca="1">'13年1-9支出明细'!BJ140/9*12</f>
        <v>17509.333333333332</v>
      </c>
      <c r="DB145" s="43">
        <f t="shared" si="215"/>
        <v>9.138287720645075E-3</v>
      </c>
      <c r="DC145" s="13">
        <f ca="1">'13年1-9支出明细'!BK140/9*12</f>
        <v>0</v>
      </c>
      <c r="DD145" s="43">
        <f t="shared" si="216"/>
        <v>0</v>
      </c>
      <c r="DE145" s="13">
        <f ca="1">'13年1-9支出明细'!BL140/9*12</f>
        <v>0</v>
      </c>
      <c r="DF145" s="43">
        <f t="shared" si="217"/>
        <v>0</v>
      </c>
      <c r="DG145" s="13">
        <f ca="1">'13年1-9支出明细'!BM140/9*12</f>
        <v>0</v>
      </c>
      <c r="DH145" s="43">
        <f t="shared" si="218"/>
        <v>0</v>
      </c>
      <c r="DI145" s="13">
        <f ca="1">'13年1-9支出明细'!BN140/9*12</f>
        <v>142.13333333333333</v>
      </c>
      <c r="DJ145" s="13">
        <f ca="1">Sheet2!EX139+Sheet2!BF139</f>
        <v>0</v>
      </c>
      <c r="DK145" s="43">
        <f t="shared" si="219"/>
        <v>1.0873064771693435E-4</v>
      </c>
      <c r="DL145" s="13">
        <f ca="1">'13年1-9支出明细'!BP140/9*12</f>
        <v>0</v>
      </c>
      <c r="DM145" s="43">
        <f t="shared" si="220"/>
        <v>0</v>
      </c>
      <c r="DN145" s="13">
        <f ca="1">'13年1-9支出明细'!BQ140/9*12</f>
        <v>0</v>
      </c>
      <c r="DO145" s="43">
        <f t="shared" si="221"/>
        <v>0</v>
      </c>
      <c r="DP145" s="13">
        <f ca="1">'13年1-9支出明细'!BR140/9*12</f>
        <v>0</v>
      </c>
      <c r="DQ145" s="13">
        <f ca="1">Sheet2!FC55+Sheet2!BJ55</f>
        <v>0</v>
      </c>
      <c r="DR145" s="43"/>
      <c r="DS145" s="13">
        <f ca="1">'13年1-9支出明细'!BT140/9*12</f>
        <v>0</v>
      </c>
      <c r="DT145" s="43">
        <f t="shared" si="222"/>
        <v>0</v>
      </c>
      <c r="DU145" s="12">
        <f ca="1">'13年1-9支出明细'!BU140/9*12</f>
        <v>18896.399999999998</v>
      </c>
      <c r="DV145" s="43">
        <f t="shared" si="223"/>
        <v>6.5311082731376571E-4</v>
      </c>
      <c r="DW145" s="12">
        <f ca="1">'13年1-9支出明细'!BV140/9*12</f>
        <v>0</v>
      </c>
      <c r="DX145" s="43">
        <f t="shared" si="224"/>
        <v>0</v>
      </c>
      <c r="DY145" s="12">
        <f ca="1">'13年1-9支出明细'!BW140/9*12</f>
        <v>0</v>
      </c>
      <c r="DZ145" s="43">
        <f t="shared" si="225"/>
        <v>0</v>
      </c>
      <c r="EA145" s="12">
        <f ca="1">'13年1-9支出明细'!BX140/9*12</f>
        <v>0</v>
      </c>
      <c r="EB145" s="43">
        <f t="shared" si="226"/>
        <v>0</v>
      </c>
      <c r="EC145" s="27">
        <f t="shared" si="227"/>
        <v>39800</v>
      </c>
      <c r="ED145" s="43">
        <f t="shared" si="228"/>
        <v>2.4209330170413417E-2</v>
      </c>
      <c r="EE145" s="13">
        <f ca="1">'13年1-9支出明细'!BZ140/9*12</f>
        <v>0</v>
      </c>
      <c r="EF145" s="43">
        <f t="shared" si="229"/>
        <v>0</v>
      </c>
      <c r="EG145" s="13">
        <f ca="1">'13年1-9支出明细'!CA140/9*12</f>
        <v>11066.666666666666</v>
      </c>
      <c r="EH145" s="43">
        <f t="shared" si="230"/>
        <v>4.2691081164489247E-2</v>
      </c>
      <c r="EI145" s="13">
        <f ca="1">'13年1-9支出明细'!CB140/9*12</f>
        <v>0</v>
      </c>
      <c r="EJ145" s="40"/>
      <c r="EK145" s="13">
        <f ca="1">'13年1-9支出明细'!CC140/9*12</f>
        <v>0</v>
      </c>
      <c r="EL145" s="43">
        <f t="shared" si="231"/>
        <v>0</v>
      </c>
      <c r="EM145" s="13">
        <f ca="1">'13年1-9支出明细'!CD140/9*12</f>
        <v>28733.333333333332</v>
      </c>
      <c r="EN145" s="45">
        <f t="shared" si="232"/>
        <v>0.13885666261651958</v>
      </c>
    </row>
    <row r="146" spans="1:144">
      <c r="A146" s="18">
        <v>419</v>
      </c>
      <c r="B146" s="3" t="s">
        <v>617</v>
      </c>
      <c r="C146" s="3" t="s">
        <v>435</v>
      </c>
      <c r="D146" s="12">
        <f t="shared" si="237"/>
        <v>1617798.7433333334</v>
      </c>
      <c r="E146" s="12">
        <f t="shared" si="238"/>
        <v>335454.40000000002</v>
      </c>
      <c r="F146" s="13">
        <v>177792</v>
      </c>
      <c r="G146" s="40">
        <f t="shared" si="233"/>
        <v>2.6030987698179692E-3</v>
      </c>
      <c r="H146" s="13">
        <v>77656</v>
      </c>
      <c r="I146" s="40">
        <f t="shared" si="173"/>
        <v>2.091744220430665E-3</v>
      </c>
      <c r="J146" s="13">
        <v>80006.399999999994</v>
      </c>
      <c r="K146" s="40">
        <f t="shared" si="174"/>
        <v>2.6030987698179697E-3</v>
      </c>
      <c r="L146" s="13">
        <f ca="1">'13年1-9支出明细'!I141/9*12</f>
        <v>0</v>
      </c>
      <c r="M146" s="13">
        <v>0</v>
      </c>
      <c r="N146" s="43">
        <f t="shared" si="175"/>
        <v>0</v>
      </c>
      <c r="O146" s="13">
        <f ca="1">'13年1-9支出明细'!K141/9*12</f>
        <v>0</v>
      </c>
      <c r="P146" s="43">
        <f t="shared" si="176"/>
        <v>2.4294978985769794E-3</v>
      </c>
      <c r="Q146" s="13">
        <f ca="1">'13年1-9支出明细'!L141/9*12</f>
        <v>0</v>
      </c>
      <c r="R146" s="43">
        <f t="shared" si="177"/>
        <v>0</v>
      </c>
      <c r="S146" s="13">
        <f ca="1">'13年1-9支出明细'!M141/9*12</f>
        <v>0</v>
      </c>
      <c r="T146" s="43">
        <f t="shared" si="178"/>
        <v>0</v>
      </c>
      <c r="U146" s="13">
        <f ca="1">'13年1-9支出明细'!N141/9*12</f>
        <v>0</v>
      </c>
      <c r="V146" s="43">
        <f t="shared" si="179"/>
        <v>0</v>
      </c>
      <c r="W146" s="13">
        <f ca="1">'13年1-9支出明细'!O141/9*12</f>
        <v>0</v>
      </c>
      <c r="X146" s="43">
        <f t="shared" si="180"/>
        <v>0</v>
      </c>
      <c r="Y146" s="13">
        <f ca="1">'13年1-9支出明细'!P141/9*12</f>
        <v>0</v>
      </c>
      <c r="Z146" s="43">
        <f t="shared" si="181"/>
        <v>0</v>
      </c>
      <c r="AA146" s="13">
        <f ca="1">'13年1-9支出明细'!Q141/9*12</f>
        <v>0</v>
      </c>
      <c r="AB146" s="43">
        <f t="shared" si="182"/>
        <v>0</v>
      </c>
      <c r="AC146" s="13">
        <f ca="1">'13年1-9支出明细'!R141/9*12</f>
        <v>0</v>
      </c>
      <c r="AD146" s="43">
        <f t="shared" si="183"/>
        <v>0</v>
      </c>
      <c r="AE146" s="13">
        <f ca="1">'13年1-9支出明细'!S141/9*12</f>
        <v>0</v>
      </c>
      <c r="AF146" s="43">
        <f t="shared" si="184"/>
        <v>0</v>
      </c>
      <c r="AG146" s="12">
        <f t="shared" si="234"/>
        <v>63320.37</v>
      </c>
      <c r="AH146" s="43">
        <f t="shared" si="185"/>
        <v>6.0654704305560404E-4</v>
      </c>
      <c r="AI146" s="13">
        <f ca="1">'13年1-9支出明细'!U141/9*12</f>
        <v>0</v>
      </c>
      <c r="AJ146" s="43">
        <f t="shared" si="186"/>
        <v>0</v>
      </c>
      <c r="AK146" s="13">
        <f ca="1">'13年1-9支出明细'!V141/9*12</f>
        <v>0</v>
      </c>
      <c r="AL146" s="43">
        <f t="shared" si="187"/>
        <v>0</v>
      </c>
      <c r="AM146" s="13">
        <f ca="1">'13年1-9支出明细'!W141/9*12</f>
        <v>0</v>
      </c>
      <c r="AN146" s="43">
        <f t="shared" si="188"/>
        <v>0</v>
      </c>
      <c r="AO146" s="13">
        <f ca="1">'13年1-9支出明细'!X141/9*12</f>
        <v>0</v>
      </c>
      <c r="AP146" s="43">
        <f t="shared" si="189"/>
        <v>0</v>
      </c>
      <c r="AQ146" s="13">
        <f ca="1">'13年1-9支出明细'!Y141/9*12</f>
        <v>0</v>
      </c>
      <c r="AR146" s="43">
        <f t="shared" si="190"/>
        <v>0</v>
      </c>
      <c r="AS146" s="13">
        <f ca="1">'13年1-9支出明细'!Z141/9*12</f>
        <v>0</v>
      </c>
      <c r="AT146" s="13">
        <f ca="1">Sheet2!EP140+Sheet2!V140</f>
        <v>63320.37</v>
      </c>
      <c r="AU146" s="43">
        <f t="shared" si="191"/>
        <v>0</v>
      </c>
      <c r="AV146" s="13">
        <f ca="1">'13年1-9支出明细'!AB141/9*12</f>
        <v>58100.493333333332</v>
      </c>
      <c r="AW146" s="43">
        <f t="shared" si="192"/>
        <v>1.2818052677380931E-2</v>
      </c>
      <c r="AX146" s="13">
        <f ca="1">'13年1-9支出明细'!AC141/9*12</f>
        <v>5445.333333333333</v>
      </c>
      <c r="AY146" s="43">
        <f t="shared" si="193"/>
        <v>4.8546613182499981E-3</v>
      </c>
      <c r="AZ146" s="12">
        <f t="shared" si="236"/>
        <v>0</v>
      </c>
      <c r="BA146" s="43">
        <f t="shared" si="194"/>
        <v>0</v>
      </c>
      <c r="BB146" s="13">
        <f ca="1">'13年1-9支出明细'!AE141/9*12</f>
        <v>0</v>
      </c>
      <c r="BC146" s="43">
        <f t="shared" si="195"/>
        <v>0</v>
      </c>
      <c r="BD146" s="13">
        <f ca="1">'13年1-9支出明细'!AF141/9*12</f>
        <v>0</v>
      </c>
      <c r="BE146" s="13">
        <f ca="1">Sheet2!BP140+Sheet2!ET140</f>
        <v>0</v>
      </c>
      <c r="BF146" s="43">
        <f t="shared" si="196"/>
        <v>0</v>
      </c>
      <c r="BG146" s="12">
        <f t="shared" si="235"/>
        <v>1035528.1333333334</v>
      </c>
      <c r="BH146" s="43">
        <f t="shared" si="197"/>
        <v>1.0670227599642024E-2</v>
      </c>
      <c r="BI146" s="13">
        <f ca="1">'13年1-9支出明细'!AI141/9*12</f>
        <v>0</v>
      </c>
      <c r="BJ146" s="43">
        <f t="shared" si="198"/>
        <v>0</v>
      </c>
      <c r="BK146" s="13">
        <f ca="1">'13年1-9支出明细'!AJ141/9*12</f>
        <v>0</v>
      </c>
      <c r="BL146" s="43">
        <f t="shared" si="199"/>
        <v>0</v>
      </c>
      <c r="BM146" s="13">
        <f ca="1">'13年1-9支出明细'!AK141/9*12</f>
        <v>0</v>
      </c>
      <c r="BN146" s="43">
        <f t="shared" si="200"/>
        <v>0</v>
      </c>
      <c r="BO146" s="13">
        <f ca="1">'13年1-9支出明细'!AL141/9*12</f>
        <v>0</v>
      </c>
      <c r="BP146" s="43">
        <f t="shared" si="201"/>
        <v>0</v>
      </c>
      <c r="BQ146" s="13">
        <f ca="1">'13年1-9支出明细'!AM141/9*12</f>
        <v>0</v>
      </c>
      <c r="BR146" s="43">
        <f t="shared" si="202"/>
        <v>0</v>
      </c>
      <c r="BS146" s="13">
        <f ca="1">'13年1-9支出明细'!AN141/9*12</f>
        <v>0</v>
      </c>
      <c r="BT146" s="14">
        <f t="shared" si="160"/>
        <v>0</v>
      </c>
      <c r="BU146" s="43">
        <f t="shared" si="203"/>
        <v>0</v>
      </c>
      <c r="BV146" s="13">
        <f ca="1">'13年1-9支出明细'!AP141/9*12</f>
        <v>0</v>
      </c>
      <c r="BW146" s="43">
        <f t="shared" si="204"/>
        <v>0</v>
      </c>
      <c r="BX146" s="13">
        <f ca="1">'13年1-9支出明细'!AQ141/9*12</f>
        <v>0</v>
      </c>
      <c r="BY146" s="43">
        <f t="shared" si="205"/>
        <v>0</v>
      </c>
      <c r="BZ146" s="13">
        <f ca="1">'13年1-9支出明细'!AR141/9*12</f>
        <v>0</v>
      </c>
      <c r="CA146" s="13">
        <f ca="1">Sheet2!DK140+Sheet2!AH140</f>
        <v>0</v>
      </c>
      <c r="CB146" s="43">
        <f t="shared" si="206"/>
        <v>0</v>
      </c>
      <c r="CC146" s="13">
        <f ca="1">'13年1-9支出明细'!AT141/9*12</f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43">
        <f t="shared" si="207"/>
        <v>0</v>
      </c>
      <c r="CL146" s="13">
        <f ca="1">'13年1-9支出明细'!BB141/9*12</f>
        <v>6836</v>
      </c>
      <c r="CM146" s="43">
        <f t="shared" si="208"/>
        <v>3.0218941447043477E-3</v>
      </c>
      <c r="CN146" s="13">
        <f ca="1">'13年1-9支出明细'!BC141/9*12</f>
        <v>885176.53333333344</v>
      </c>
      <c r="CO146" s="43">
        <f t="shared" si="209"/>
        <v>7.9184804521003294E-2</v>
      </c>
      <c r="CP146" s="13">
        <f ca="1">'13年1-9支出明细'!BD141/9*12</f>
        <v>0</v>
      </c>
      <c r="CQ146" s="43">
        <f t="shared" si="210"/>
        <v>0</v>
      </c>
      <c r="CR146" s="13">
        <f ca="1">'13年1-9支出明细'!BE141/9*12</f>
        <v>885176.53333333344</v>
      </c>
      <c r="CS146" s="13">
        <v>0</v>
      </c>
      <c r="CT146" s="43">
        <f t="shared" si="211"/>
        <v>0.27125579850688092</v>
      </c>
      <c r="CU146" s="13">
        <f ca="1">'13年1-9支出明细'!BG141/9*12</f>
        <v>0</v>
      </c>
      <c r="CV146" s="43">
        <f t="shared" si="212"/>
        <v>0</v>
      </c>
      <c r="CW146" s="13">
        <f ca="1">'13年1-9支出明细'!BH141/9*12</f>
        <v>0</v>
      </c>
      <c r="CX146" s="43">
        <f t="shared" si="213"/>
        <v>0</v>
      </c>
      <c r="CY146" s="13">
        <f ca="1">'13年1-9支出明细'!BI141/9*12</f>
        <v>0</v>
      </c>
      <c r="CZ146" s="43">
        <f t="shared" si="214"/>
        <v>0</v>
      </c>
      <c r="DA146" s="13">
        <f ca="1">'13年1-9支出明细'!BJ141/9*12</f>
        <v>59515.6</v>
      </c>
      <c r="DB146" s="43">
        <f t="shared" si="215"/>
        <v>3.1061758109969393E-2</v>
      </c>
      <c r="DC146" s="13">
        <f ca="1">'13年1-9支出明细'!BK141/9*12</f>
        <v>84000</v>
      </c>
      <c r="DD146" s="43">
        <f t="shared" si="216"/>
        <v>4.5773417080764725E-2</v>
      </c>
      <c r="DE146" s="13">
        <f ca="1">'13年1-9支出明细'!BL141/9*12</f>
        <v>0</v>
      </c>
      <c r="DF146" s="43">
        <f t="shared" si="217"/>
        <v>0</v>
      </c>
      <c r="DG146" s="13">
        <f ca="1">'13年1-9支出明细'!BM141/9*12</f>
        <v>0</v>
      </c>
      <c r="DH146" s="43">
        <f t="shared" si="218"/>
        <v>0</v>
      </c>
      <c r="DI146" s="13">
        <f ca="1">'13年1-9支出明细'!BN141/9*12</f>
        <v>0</v>
      </c>
      <c r="DJ146" s="13">
        <f ca="1">Sheet2!EX140+Sheet2!BF140</f>
        <v>0</v>
      </c>
      <c r="DK146" s="43">
        <f t="shared" si="219"/>
        <v>0</v>
      </c>
      <c r="DL146" s="13">
        <f ca="1">'13年1-9支出明细'!BP141/9*12</f>
        <v>0</v>
      </c>
      <c r="DM146" s="43">
        <f t="shared" si="220"/>
        <v>0</v>
      </c>
      <c r="DN146" s="13">
        <f ca="1">'13年1-9支出明细'!BQ141/9*12</f>
        <v>0</v>
      </c>
      <c r="DO146" s="43">
        <f t="shared" si="221"/>
        <v>0</v>
      </c>
      <c r="DP146" s="13">
        <f ca="1">'13年1-9支出明细'!BR141/9*12</f>
        <v>0</v>
      </c>
      <c r="DQ146" s="13">
        <f ca="1">Sheet2!FC56+Sheet2!BJ56</f>
        <v>23950</v>
      </c>
      <c r="DR146" s="43"/>
      <c r="DS146" s="13">
        <f ca="1">'13年1-9支出明细'!BT141/9*12</f>
        <v>0</v>
      </c>
      <c r="DT146" s="43">
        <f t="shared" si="222"/>
        <v>0</v>
      </c>
      <c r="DU146" s="12">
        <f ca="1">'13年1-9支出明细'!BU141/9*12</f>
        <v>66399.040000000008</v>
      </c>
      <c r="DV146" s="43">
        <f t="shared" si="223"/>
        <v>2.2949308835143113E-3</v>
      </c>
      <c r="DW146" s="12">
        <f ca="1">'13年1-9支出明细'!BV141/9*12</f>
        <v>0</v>
      </c>
      <c r="DX146" s="43">
        <f t="shared" si="224"/>
        <v>0</v>
      </c>
      <c r="DY146" s="12">
        <f ca="1">'13年1-9支出明细'!BW141/9*12</f>
        <v>0</v>
      </c>
      <c r="DZ146" s="43">
        <f t="shared" si="225"/>
        <v>0</v>
      </c>
      <c r="EA146" s="12">
        <f ca="1">'13年1-9支出明细'!BX141/9*12</f>
        <v>117096.80000000002</v>
      </c>
      <c r="EB146" s="43">
        <f t="shared" si="226"/>
        <v>1.1750441844073931E-2</v>
      </c>
      <c r="EC146" s="27">
        <f t="shared" si="227"/>
        <v>0</v>
      </c>
      <c r="ED146" s="43">
        <f t="shared" si="228"/>
        <v>0</v>
      </c>
      <c r="EE146" s="13">
        <f ca="1">'13年1-9支出明细'!BZ141/9*12</f>
        <v>0</v>
      </c>
      <c r="EF146" s="43">
        <f t="shared" si="229"/>
        <v>0</v>
      </c>
      <c r="EG146" s="13">
        <f ca="1">'13年1-9支出明细'!CA141/9*12</f>
        <v>0</v>
      </c>
      <c r="EH146" s="43">
        <f t="shared" si="230"/>
        <v>0</v>
      </c>
      <c r="EI146" s="13">
        <f ca="1">'13年1-9支出明细'!CB141/9*12</f>
        <v>0</v>
      </c>
      <c r="EJ146" s="40"/>
      <c r="EK146" s="13">
        <f ca="1">'13年1-9支出明细'!CC141/9*12</f>
        <v>0</v>
      </c>
      <c r="EL146" s="43">
        <f t="shared" si="231"/>
        <v>0</v>
      </c>
      <c r="EM146" s="13">
        <f ca="1">'13年1-9支出明细'!CD141/9*12</f>
        <v>0</v>
      </c>
      <c r="EN146" s="45">
        <f t="shared" si="232"/>
        <v>0</v>
      </c>
    </row>
    <row r="147" spans="1:144">
      <c r="A147" s="18">
        <v>420</v>
      </c>
      <c r="B147" s="3" t="s">
        <v>618</v>
      </c>
      <c r="C147" s="3" t="s">
        <v>436</v>
      </c>
      <c r="D147" s="12">
        <f t="shared" si="237"/>
        <v>9414227.7300000023</v>
      </c>
      <c r="E147" s="12">
        <f t="shared" si="238"/>
        <v>1270659.8</v>
      </c>
      <c r="F147" s="13">
        <v>676644</v>
      </c>
      <c r="G147" s="40">
        <f t="shared" si="233"/>
        <v>9.906920243906981E-3</v>
      </c>
      <c r="H147" s="13">
        <v>200166</v>
      </c>
      <c r="I147" s="40">
        <f t="shared" si="173"/>
        <v>5.3916770581374845E-3</v>
      </c>
      <c r="J147" s="13">
        <v>304489.8</v>
      </c>
      <c r="K147" s="40">
        <f t="shared" si="174"/>
        <v>9.9069202439069828E-3</v>
      </c>
      <c r="L147" s="13">
        <f ca="1">'13年1-9支出明细'!I142/9*12</f>
        <v>43840</v>
      </c>
      <c r="M147" s="13">
        <v>0</v>
      </c>
      <c r="N147" s="43">
        <f t="shared" si="175"/>
        <v>6.5668261438770036E-3</v>
      </c>
      <c r="O147" s="13">
        <f ca="1">'13年1-9支出明细'!K142/9*12</f>
        <v>25866.666666666668</v>
      </c>
      <c r="P147" s="43">
        <f t="shared" si="176"/>
        <v>1.4137633980129497E-2</v>
      </c>
      <c r="Q147" s="13">
        <f ca="1">'13年1-9支出明细'!L142/9*12</f>
        <v>0</v>
      </c>
      <c r="R147" s="43">
        <f t="shared" si="177"/>
        <v>0</v>
      </c>
      <c r="S147" s="13">
        <f ca="1">'13年1-9支出明细'!M142/9*12</f>
        <v>0</v>
      </c>
      <c r="T147" s="43">
        <f t="shared" si="178"/>
        <v>0</v>
      </c>
      <c r="U147" s="13">
        <f ca="1">'13年1-9支出明细'!N142/9*12</f>
        <v>0</v>
      </c>
      <c r="V147" s="43">
        <f t="shared" si="179"/>
        <v>0</v>
      </c>
      <c r="W147" s="13">
        <f ca="1">'13年1-9支出明细'!O142/9*12</f>
        <v>0</v>
      </c>
      <c r="X147" s="43">
        <f t="shared" si="180"/>
        <v>0</v>
      </c>
      <c r="Y147" s="13">
        <f ca="1">'13年1-9支出明细'!P142/9*12</f>
        <v>0</v>
      </c>
      <c r="Z147" s="43">
        <f t="shared" si="181"/>
        <v>0</v>
      </c>
      <c r="AA147" s="13">
        <f ca="1">'13年1-9支出明细'!Q142/9*12</f>
        <v>0</v>
      </c>
      <c r="AB147" s="43">
        <f t="shared" si="182"/>
        <v>0</v>
      </c>
      <c r="AC147" s="13">
        <f ca="1">'13年1-9支出明细'!R142/9*12</f>
        <v>0</v>
      </c>
      <c r="AD147" s="43">
        <f t="shared" si="183"/>
        <v>0</v>
      </c>
      <c r="AE147" s="13">
        <f ca="1">'13年1-9支出明细'!S142/9*12</f>
        <v>19653.333333333336</v>
      </c>
      <c r="AF147" s="43">
        <f t="shared" si="184"/>
        <v>3.9595667524796657E-3</v>
      </c>
      <c r="AG147" s="12">
        <f t="shared" si="234"/>
        <v>184237.49</v>
      </c>
      <c r="AH147" s="43">
        <f t="shared" si="185"/>
        <v>1.7648144630153994E-3</v>
      </c>
      <c r="AI147" s="13">
        <f ca="1">'13年1-9支出明细'!U142/9*12</f>
        <v>0</v>
      </c>
      <c r="AJ147" s="43">
        <f t="shared" si="186"/>
        <v>0</v>
      </c>
      <c r="AK147" s="13">
        <f ca="1">'13年1-9支出明细'!V142/9*12</f>
        <v>760</v>
      </c>
      <c r="AL147" s="43">
        <f t="shared" si="187"/>
        <v>7.796791004965325E-3</v>
      </c>
      <c r="AM147" s="13">
        <f ca="1">'13年1-9支出明细'!W142/9*12</f>
        <v>0</v>
      </c>
      <c r="AN147" s="43">
        <f t="shared" si="188"/>
        <v>0</v>
      </c>
      <c r="AO147" s="13">
        <f ca="1">'13年1-9支出明细'!X142/9*12</f>
        <v>2278</v>
      </c>
      <c r="AP147" s="43">
        <f t="shared" si="189"/>
        <v>3.3513590089345839E-3</v>
      </c>
      <c r="AQ147" s="13">
        <f ca="1">'13年1-9支出明细'!Y142/9*12</f>
        <v>50711.21333333334</v>
      </c>
      <c r="AR147" s="43">
        <f t="shared" si="190"/>
        <v>2.5085792412645677E-2</v>
      </c>
      <c r="AS147" s="13">
        <f ca="1">'13年1-9支出明细'!Z142/9*12</f>
        <v>7937.9466666666667</v>
      </c>
      <c r="AT147" s="13">
        <f ca="1">Sheet2!EP141+Sheet2!V141</f>
        <v>122550.33</v>
      </c>
      <c r="AU147" s="43">
        <f t="shared" si="191"/>
        <v>8.9755711501322157E-5</v>
      </c>
      <c r="AV147" s="13">
        <f ca="1">'13年1-9支出明细'!AB142/9*12</f>
        <v>21720.466666666667</v>
      </c>
      <c r="AW147" s="43">
        <f t="shared" si="192"/>
        <v>4.7919401357457772E-3</v>
      </c>
      <c r="AX147" s="13">
        <f ca="1">'13年1-9支出明细'!AC142/9*12</f>
        <v>5195.9866666666667</v>
      </c>
      <c r="AY147" s="43">
        <f t="shared" si="193"/>
        <v>4.632362049609956E-3</v>
      </c>
      <c r="AZ147" s="12">
        <f t="shared" si="236"/>
        <v>1031.5999999999999</v>
      </c>
      <c r="BA147" s="43">
        <f t="shared" si="194"/>
        <v>3.8572897914665002E-6</v>
      </c>
      <c r="BB147" s="13">
        <f ca="1">'13年1-9支出明细'!AE142/9*12</f>
        <v>1031.5999999999999</v>
      </c>
      <c r="BC147" s="43">
        <f t="shared" si="195"/>
        <v>4.4652160797112667E-6</v>
      </c>
      <c r="BD147" s="13">
        <f ca="1">'13年1-9支出明细'!AF142/9*12</f>
        <v>0</v>
      </c>
      <c r="BE147" s="13">
        <f ca="1">Sheet2!BP141+Sheet2!ET141</f>
        <v>0</v>
      </c>
      <c r="BF147" s="43">
        <f t="shared" si="196"/>
        <v>0</v>
      </c>
      <c r="BG147" s="12">
        <f t="shared" si="235"/>
        <v>7350168.9333333336</v>
      </c>
      <c r="BH147" s="43">
        <f t="shared" si="197"/>
        <v>7.5737174964071188E-2</v>
      </c>
      <c r="BI147" s="13">
        <f ca="1">'13年1-9支出明细'!AI142/9*12</f>
        <v>0</v>
      </c>
      <c r="BJ147" s="43">
        <f t="shared" si="198"/>
        <v>0</v>
      </c>
      <c r="BK147" s="13">
        <f ca="1">'13年1-9支出明细'!AJ142/9*12</f>
        <v>0</v>
      </c>
      <c r="BL147" s="43">
        <f t="shared" si="199"/>
        <v>0</v>
      </c>
      <c r="BM147" s="13">
        <f ca="1">'13年1-9支出明细'!AK142/9*12</f>
        <v>0</v>
      </c>
      <c r="BN147" s="43">
        <f t="shared" si="200"/>
        <v>0</v>
      </c>
      <c r="BO147" s="13">
        <f ca="1">'13年1-9支出明细'!AL142/9*12</f>
        <v>0</v>
      </c>
      <c r="BP147" s="43">
        <f t="shared" si="201"/>
        <v>0</v>
      </c>
      <c r="BQ147" s="13">
        <f ca="1">'13年1-9支出明细'!AM142/9*12</f>
        <v>6109.333333333333</v>
      </c>
      <c r="BR147" s="43">
        <f t="shared" si="202"/>
        <v>1.2550900722977898E-2</v>
      </c>
      <c r="BS147" s="13">
        <f ca="1">'13年1-9支出明细'!AN142/9*12</f>
        <v>0</v>
      </c>
      <c r="BT147" s="14">
        <f t="shared" si="160"/>
        <v>0</v>
      </c>
      <c r="BU147" s="43">
        <f t="shared" si="203"/>
        <v>0</v>
      </c>
      <c r="BV147" s="13">
        <f ca="1">'13年1-9支出明细'!AP142/9*12</f>
        <v>0</v>
      </c>
      <c r="BW147" s="43">
        <f t="shared" si="204"/>
        <v>0</v>
      </c>
      <c r="BX147" s="13">
        <f ca="1">'13年1-9支出明细'!AQ142/9*12</f>
        <v>0</v>
      </c>
      <c r="BY147" s="43">
        <f t="shared" si="205"/>
        <v>0</v>
      </c>
      <c r="BZ147" s="13">
        <f ca="1">'13年1-9支出明细'!AR142/9*12</f>
        <v>0</v>
      </c>
      <c r="CA147" s="13">
        <f ca="1">Sheet2!DK141+Sheet2!AH141</f>
        <v>0</v>
      </c>
      <c r="CB147" s="43">
        <f t="shared" si="206"/>
        <v>0</v>
      </c>
      <c r="CC147" s="13">
        <f ca="1">'13年1-9支出明细'!AT142/9*12</f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43">
        <f t="shared" si="207"/>
        <v>0</v>
      </c>
      <c r="CL147" s="13">
        <f ca="1">'13年1-9支出明细'!BB142/9*12</f>
        <v>11142</v>
      </c>
      <c r="CM147" s="43">
        <f t="shared" si="208"/>
        <v>4.9253868578548621E-3</v>
      </c>
      <c r="CN147" s="13">
        <f ca="1">'13年1-9支出明细'!BC142/9*12</f>
        <v>7237096.9333333336</v>
      </c>
      <c r="CO147" s="43">
        <f t="shared" si="209"/>
        <v>0.64740544330466399</v>
      </c>
      <c r="CP147" s="13">
        <f ca="1">'13年1-9支出明细'!BD142/9*12</f>
        <v>7237096.9333333336</v>
      </c>
      <c r="CQ147" s="43">
        <f t="shared" si="210"/>
        <v>0.91431026016463468</v>
      </c>
      <c r="CR147" s="13">
        <f ca="1">'13年1-9支出明细'!BE142/9*12</f>
        <v>0</v>
      </c>
      <c r="CS147" s="13">
        <v>0</v>
      </c>
      <c r="CT147" s="43">
        <f t="shared" si="211"/>
        <v>0</v>
      </c>
      <c r="CU147" s="13">
        <f ca="1">'13年1-9支出明细'!BG142/9*12</f>
        <v>0</v>
      </c>
      <c r="CV147" s="43">
        <f t="shared" si="212"/>
        <v>0</v>
      </c>
      <c r="CW147" s="13">
        <f ca="1">'13年1-9支出明细'!BH142/9*12</f>
        <v>0</v>
      </c>
      <c r="CX147" s="43">
        <f t="shared" si="213"/>
        <v>0</v>
      </c>
      <c r="CY147" s="13">
        <f ca="1">'13年1-9支出明细'!BI142/9*12</f>
        <v>8800</v>
      </c>
      <c r="CZ147" s="43">
        <f t="shared" si="214"/>
        <v>7.3411516598510763E-3</v>
      </c>
      <c r="DA147" s="13">
        <f ca="1">'13年1-9支出明细'!BJ142/9*12</f>
        <v>20210.666666666664</v>
      </c>
      <c r="DB147" s="43">
        <f t="shared" si="215"/>
        <v>1.0548139298624585E-2</v>
      </c>
      <c r="DC147" s="13">
        <f ca="1">'13年1-9支出明细'!BK142/9*12</f>
        <v>66666.666666666672</v>
      </c>
      <c r="DD147" s="43">
        <f t="shared" si="216"/>
        <v>3.632810879425772E-2</v>
      </c>
      <c r="DE147" s="13">
        <f ca="1">'13年1-9支出明细'!BL142/9*12</f>
        <v>0</v>
      </c>
      <c r="DF147" s="43">
        <f t="shared" si="217"/>
        <v>0</v>
      </c>
      <c r="DG147" s="13">
        <f ca="1">'13年1-9支出明细'!BM142/9*12</f>
        <v>0</v>
      </c>
      <c r="DH147" s="43">
        <f t="shared" si="218"/>
        <v>0</v>
      </c>
      <c r="DI147" s="13">
        <f ca="1">'13年1-9支出明细'!BN142/9*12</f>
        <v>143.33333333333334</v>
      </c>
      <c r="DJ147" s="13">
        <f ca="1">Sheet2!EX141+Sheet2!BF141</f>
        <v>0</v>
      </c>
      <c r="DK147" s="43">
        <f t="shared" si="219"/>
        <v>1.0964863629991036E-4</v>
      </c>
      <c r="DL147" s="13">
        <f ca="1">'13年1-9支出明细'!BP142/9*12</f>
        <v>0</v>
      </c>
      <c r="DM147" s="43">
        <f t="shared" si="220"/>
        <v>0</v>
      </c>
      <c r="DN147" s="13">
        <f ca="1">'13年1-9支出明细'!BQ142/9*12</f>
        <v>0</v>
      </c>
      <c r="DO147" s="43">
        <f t="shared" si="221"/>
        <v>0</v>
      </c>
      <c r="DP147" s="13">
        <f ca="1">'13年1-9支出明细'!BR142/9*12</f>
        <v>0</v>
      </c>
      <c r="DQ147" s="13">
        <f ca="1">Sheet2!FC57+Sheet2!BJ57</f>
        <v>16250</v>
      </c>
      <c r="DR147" s="43"/>
      <c r="DS147" s="13">
        <f ca="1">'13年1-9支出明细'!BT142/9*12</f>
        <v>0</v>
      </c>
      <c r="DT147" s="43">
        <f t="shared" si="222"/>
        <v>0</v>
      </c>
      <c r="DU147" s="12">
        <f ca="1">'13年1-9支出明细'!BU142/9*12</f>
        <v>375766.5733333333</v>
      </c>
      <c r="DV147" s="43">
        <f t="shared" si="223"/>
        <v>1.2987511779312046E-2</v>
      </c>
      <c r="DW147" s="12">
        <f ca="1">'13年1-9支出明细'!BV142/9*12</f>
        <v>0</v>
      </c>
      <c r="DX147" s="43">
        <f t="shared" si="224"/>
        <v>0</v>
      </c>
      <c r="DY147" s="12">
        <f ca="1">'13年1-9支出明细'!BW142/9*12</f>
        <v>0</v>
      </c>
      <c r="DZ147" s="43">
        <f t="shared" si="225"/>
        <v>0</v>
      </c>
      <c r="EA147" s="12">
        <f ca="1">'13年1-9支出明细'!BX142/9*12</f>
        <v>232093.33333333331</v>
      </c>
      <c r="EB147" s="43">
        <f t="shared" si="226"/>
        <v>2.3290125910619231E-2</v>
      </c>
      <c r="EC147" s="27">
        <f t="shared" si="227"/>
        <v>270</v>
      </c>
      <c r="ED147" s="43">
        <f t="shared" si="228"/>
        <v>1.6423414939727694E-4</v>
      </c>
      <c r="EE147" s="13">
        <f ca="1">'13年1-9支出明细'!BZ142/9*12</f>
        <v>0</v>
      </c>
      <c r="EF147" s="43">
        <f t="shared" si="229"/>
        <v>0</v>
      </c>
      <c r="EG147" s="13">
        <f ca="1">'13年1-9支出明细'!CA142/9*12</f>
        <v>0</v>
      </c>
      <c r="EH147" s="43">
        <f t="shared" si="230"/>
        <v>0</v>
      </c>
      <c r="EI147" s="13">
        <f ca="1">'13年1-9支出明细'!CB142/9*12</f>
        <v>0</v>
      </c>
      <c r="EJ147" s="40"/>
      <c r="EK147" s="13">
        <f ca="1">'13年1-9支出明细'!CC142/9*12</f>
        <v>0</v>
      </c>
      <c r="EL147" s="43">
        <f t="shared" si="231"/>
        <v>0</v>
      </c>
      <c r="EM147" s="13">
        <f ca="1">'13年1-9支出明细'!CD142/9*12</f>
        <v>270</v>
      </c>
      <c r="EN147" s="45">
        <f t="shared" si="232"/>
        <v>1.3048015860717037E-3</v>
      </c>
    </row>
    <row r="148" spans="1:144">
      <c r="A148" s="18">
        <v>421</v>
      </c>
      <c r="B148" s="3" t="s">
        <v>619</v>
      </c>
      <c r="C148" s="3" t="s">
        <v>437</v>
      </c>
      <c r="D148" s="12">
        <f t="shared" si="237"/>
        <v>3026218.0999999996</v>
      </c>
      <c r="E148" s="12">
        <f t="shared" si="238"/>
        <v>1699885.2</v>
      </c>
      <c r="F148" s="13">
        <f>SUM(F149:F152)</f>
        <v>1116936</v>
      </c>
      <c r="G148" s="40">
        <f t="shared" si="233"/>
        <v>1.6353349574589428E-2</v>
      </c>
      <c r="H148" s="13">
        <f>SUM(H149:H152)</f>
        <v>0</v>
      </c>
      <c r="I148" s="40">
        <f t="shared" si="173"/>
        <v>0</v>
      </c>
      <c r="J148" s="13">
        <f>SUM(J149:J152)</f>
        <v>502621.19999999995</v>
      </c>
      <c r="K148" s="40">
        <f t="shared" si="174"/>
        <v>1.6353349574589428E-2</v>
      </c>
      <c r="L148" s="13">
        <f ca="1">SUM(L149:L152)</f>
        <v>49661.333333333336</v>
      </c>
      <c r="M148" s="13">
        <f ca="1">SUM(M149:M152)</f>
        <v>6750</v>
      </c>
      <c r="N148" s="43">
        <f t="shared" si="175"/>
        <v>7.4388079852446137E-3</v>
      </c>
      <c r="O148" s="13">
        <f ca="1">SUM(O149:O152)</f>
        <v>30666.666666666664</v>
      </c>
      <c r="P148" s="43">
        <f t="shared" si="176"/>
        <v>4.5445643624602346E-3</v>
      </c>
      <c r="Q148" s="13">
        <f ca="1">SUM(Q149:Q152)</f>
        <v>0</v>
      </c>
      <c r="R148" s="43">
        <f t="shared" si="177"/>
        <v>0</v>
      </c>
      <c r="S148" s="13">
        <f ca="1">SUM(S149:S152)</f>
        <v>0</v>
      </c>
      <c r="T148" s="43">
        <f t="shared" si="178"/>
        <v>0</v>
      </c>
      <c r="U148" s="13">
        <f ca="1">SUM(U149:U152)</f>
        <v>0</v>
      </c>
      <c r="V148" s="43">
        <f t="shared" si="179"/>
        <v>0</v>
      </c>
      <c r="W148" s="13">
        <f ca="1">SUM(W149:W152)</f>
        <v>0</v>
      </c>
      <c r="X148" s="43">
        <f t="shared" si="180"/>
        <v>0</v>
      </c>
      <c r="Y148" s="13">
        <f ca="1">SUM(Y149:Y152)</f>
        <v>0</v>
      </c>
      <c r="Z148" s="43">
        <f t="shared" si="181"/>
        <v>0</v>
      </c>
      <c r="AA148" s="13">
        <f ca="1">SUM(AA149:AA152)</f>
        <v>0</v>
      </c>
      <c r="AB148" s="43">
        <f t="shared" si="182"/>
        <v>0</v>
      </c>
      <c r="AC148" s="13">
        <f ca="1">SUM(AC149:AC152)</f>
        <v>0</v>
      </c>
      <c r="AD148" s="43">
        <f t="shared" si="183"/>
        <v>0</v>
      </c>
      <c r="AE148" s="13">
        <f ca="1">SUM(AE149:AE152)</f>
        <v>0</v>
      </c>
      <c r="AF148" s="43">
        <f t="shared" si="184"/>
        <v>0</v>
      </c>
      <c r="AG148" s="13">
        <f>SUM(AG149:AG152)</f>
        <v>192916.59333333332</v>
      </c>
      <c r="AH148" s="43">
        <f t="shared" si="185"/>
        <v>1.8479517609055944E-3</v>
      </c>
      <c r="AI148" s="13">
        <f ca="1">SUM(AI149:AI152)</f>
        <v>0</v>
      </c>
      <c r="AJ148" s="43">
        <f t="shared" si="186"/>
        <v>0</v>
      </c>
      <c r="AK148" s="13">
        <f ca="1">SUM(AK149:AK152)</f>
        <v>0</v>
      </c>
      <c r="AL148" s="43">
        <f t="shared" si="187"/>
        <v>0</v>
      </c>
      <c r="AM148" s="13">
        <f ca="1">SUM(AM149:AM152)</f>
        <v>0</v>
      </c>
      <c r="AN148" s="43">
        <f t="shared" si="188"/>
        <v>0</v>
      </c>
      <c r="AO148" s="13">
        <f ca="1">SUM(AO149:AO152)</f>
        <v>739.49333333333334</v>
      </c>
      <c r="AP148" s="43">
        <f t="shared" si="189"/>
        <v>1.0879313629120861E-3</v>
      </c>
      <c r="AQ148" s="13">
        <f ca="1">SUM(AQ149:AQ152)</f>
        <v>36411.066666666666</v>
      </c>
      <c r="AR148" s="43">
        <f t="shared" si="190"/>
        <v>1.801180448827102E-2</v>
      </c>
      <c r="AS148" s="13">
        <f ca="1">SUM(AS149:AS152)</f>
        <v>983.33333333333348</v>
      </c>
      <c r="AT148" s="13">
        <f ca="1">SUM(AT149:AT152)</f>
        <v>154782.70000000001</v>
      </c>
      <c r="AU148" s="43">
        <f t="shared" si="191"/>
        <v>1.1118717053986271E-5</v>
      </c>
      <c r="AV148" s="13">
        <f ca="1">SUM(AV149:AV152)</f>
        <v>73552.773333333331</v>
      </c>
      <c r="AW148" s="43">
        <f t="shared" si="192"/>
        <v>1.6227113903234662E-2</v>
      </c>
      <c r="AX148" s="13">
        <f ca="1">SUM(AX149:AX152)</f>
        <v>107470.82666666666</v>
      </c>
      <c r="AY148" s="43">
        <f t="shared" si="193"/>
        <v>9.5813136335519772E-2</v>
      </c>
      <c r="AZ148" s="13">
        <f>SUM(AZ149:AZ152)</f>
        <v>2079.9999999999995</v>
      </c>
      <c r="BA148" s="43">
        <f t="shared" si="194"/>
        <v>7.7773970204055044E-6</v>
      </c>
      <c r="BB148" s="13">
        <f ca="1">SUM(BB149:BB152)</f>
        <v>2079.9999999999995</v>
      </c>
      <c r="BC148" s="43">
        <f t="shared" si="195"/>
        <v>9.0031499086849884E-6</v>
      </c>
      <c r="BD148" s="13">
        <f ca="1">SUM(BD149:BD152)</f>
        <v>0</v>
      </c>
      <c r="BE148" s="13">
        <f ca="1">SUM(BE149:BE152)</f>
        <v>0</v>
      </c>
      <c r="BF148" s="43">
        <f t="shared" si="196"/>
        <v>0</v>
      </c>
      <c r="BG148" s="13">
        <f>SUM(BG149:BG152)</f>
        <v>138629.46666666667</v>
      </c>
      <c r="BH148" s="43">
        <f t="shared" si="197"/>
        <v>1.4284575317029733E-3</v>
      </c>
      <c r="BI148" s="13">
        <f ca="1">SUM(BI149:BI152)</f>
        <v>0</v>
      </c>
      <c r="BJ148" s="43">
        <f t="shared" si="198"/>
        <v>0</v>
      </c>
      <c r="BK148" s="13">
        <f ca="1">SUM(BK149:BK152)</f>
        <v>0</v>
      </c>
      <c r="BL148" s="43">
        <f t="shared" si="199"/>
        <v>0</v>
      </c>
      <c r="BM148" s="13">
        <f ca="1">SUM(BM149:BM152)</f>
        <v>0</v>
      </c>
      <c r="BN148" s="43">
        <f t="shared" si="200"/>
        <v>0</v>
      </c>
      <c r="BO148" s="13">
        <f ca="1">SUM(BO149:BO152)</f>
        <v>0</v>
      </c>
      <c r="BP148" s="43">
        <f t="shared" si="201"/>
        <v>0</v>
      </c>
      <c r="BQ148" s="13">
        <f ca="1">SUM(BQ149:BQ152)</f>
        <v>0</v>
      </c>
      <c r="BR148" s="43">
        <f t="shared" si="202"/>
        <v>0</v>
      </c>
      <c r="BS148" s="13">
        <f ca="1">SUM(BS149:BS152)</f>
        <v>0</v>
      </c>
      <c r="BT148" s="13">
        <f ca="1">SUM(BT149:BT152)</f>
        <v>0</v>
      </c>
      <c r="BU148" s="43">
        <f t="shared" si="203"/>
        <v>0</v>
      </c>
      <c r="BV148" s="13">
        <f ca="1">SUM(BV149:BV152)</f>
        <v>0</v>
      </c>
      <c r="BW148" s="43">
        <f t="shared" si="204"/>
        <v>0</v>
      </c>
      <c r="BX148" s="13">
        <f ca="1">SUM(BX149:BX152)</f>
        <v>0</v>
      </c>
      <c r="BY148" s="43">
        <f t="shared" si="205"/>
        <v>0</v>
      </c>
      <c r="BZ148" s="13">
        <f ca="1">SUM(BZ149:BZ152)</f>
        <v>0</v>
      </c>
      <c r="CA148" s="13">
        <f ca="1">SUM(CA149:CA152)</f>
        <v>0</v>
      </c>
      <c r="CB148" s="43">
        <f t="shared" si="206"/>
        <v>0</v>
      </c>
      <c r="CC148" s="13">
        <f t="shared" ref="CC148:CJ148" si="239">SUM(CC149:CC152)</f>
        <v>0</v>
      </c>
      <c r="CD148" s="13">
        <f t="shared" si="239"/>
        <v>0</v>
      </c>
      <c r="CE148" s="13">
        <f t="shared" si="239"/>
        <v>0</v>
      </c>
      <c r="CF148" s="13">
        <f t="shared" si="239"/>
        <v>0</v>
      </c>
      <c r="CG148" s="13">
        <f t="shared" si="239"/>
        <v>0</v>
      </c>
      <c r="CH148" s="13">
        <f t="shared" si="239"/>
        <v>0</v>
      </c>
      <c r="CI148" s="13">
        <f t="shared" si="239"/>
        <v>0</v>
      </c>
      <c r="CJ148" s="13">
        <f t="shared" si="239"/>
        <v>0</v>
      </c>
      <c r="CK148" s="43">
        <f t="shared" si="207"/>
        <v>0</v>
      </c>
      <c r="CL148" s="13">
        <f ca="1">SUM(CL149:CL152)</f>
        <v>5965.2</v>
      </c>
      <c r="CM148" s="43">
        <f t="shared" si="208"/>
        <v>2.6369518654169649E-3</v>
      </c>
      <c r="CN148" s="13">
        <f ca="1">SUM(CN149:CN152)</f>
        <v>111258.66666666666</v>
      </c>
      <c r="CO148" s="43">
        <f t="shared" si="209"/>
        <v>9.9528121674118744E-3</v>
      </c>
      <c r="CP148" s="13">
        <f ca="1">SUM(CP149:CP152)</f>
        <v>111258.66666666666</v>
      </c>
      <c r="CQ148" s="43">
        <f t="shared" si="210"/>
        <v>1.4056042278090214E-2</v>
      </c>
      <c r="CR148" s="13">
        <f ca="1">SUM(CR149:CR152)</f>
        <v>0</v>
      </c>
      <c r="CS148" s="13">
        <f ca="1">SUM(CS149:CS152)</f>
        <v>0</v>
      </c>
      <c r="CT148" s="43">
        <f t="shared" si="211"/>
        <v>0</v>
      </c>
      <c r="CU148" s="13">
        <f ca="1">SUM(CU149:CU152)</f>
        <v>0</v>
      </c>
      <c r="CV148" s="43">
        <f t="shared" si="212"/>
        <v>0</v>
      </c>
      <c r="CW148" s="13">
        <f ca="1">SUM(CW149:CW152)</f>
        <v>0</v>
      </c>
      <c r="CX148" s="43">
        <f t="shared" si="213"/>
        <v>0</v>
      </c>
      <c r="CY148" s="13">
        <f ca="1">SUM(CY149:CY152)</f>
        <v>17253.333333333332</v>
      </c>
      <c r="CZ148" s="43">
        <f t="shared" si="214"/>
        <v>1.439310643613226E-2</v>
      </c>
      <c r="DA148" s="13">
        <f ca="1">SUM(DA149:DA152)</f>
        <v>3410.666666666667</v>
      </c>
      <c r="DB148" s="43">
        <f t="shared" si="215"/>
        <v>1.7800593960866668E-3</v>
      </c>
      <c r="DC148" s="13">
        <f ca="1">SUM(DC149:DC152)</f>
        <v>0</v>
      </c>
      <c r="DD148" s="43">
        <f t="shared" si="216"/>
        <v>0</v>
      </c>
      <c r="DE148" s="13">
        <f ca="1">SUM(DE149:DE152)</f>
        <v>0</v>
      </c>
      <c r="DF148" s="43">
        <f t="shared" si="217"/>
        <v>0</v>
      </c>
      <c r="DG148" s="13">
        <f ca="1">SUM(DG149:DG152)</f>
        <v>0</v>
      </c>
      <c r="DH148" s="43">
        <f t="shared" si="218"/>
        <v>0</v>
      </c>
      <c r="DI148" s="13">
        <f ca="1">SUM(DI149:DI152)</f>
        <v>741.60000000000014</v>
      </c>
      <c r="DJ148" s="13">
        <f ca="1">SUM(DJ149:DJ152)</f>
        <v>0</v>
      </c>
      <c r="DK148" s="43">
        <f t="shared" si="219"/>
        <v>5.6731694427916419E-4</v>
      </c>
      <c r="DL148" s="13">
        <f ca="1">SUM(DL149:DL152)</f>
        <v>0</v>
      </c>
      <c r="DM148" s="43">
        <f t="shared" si="220"/>
        <v>0</v>
      </c>
      <c r="DN148" s="13">
        <f ca="1">SUM(DN149:DN152)</f>
        <v>0</v>
      </c>
      <c r="DO148" s="43">
        <f t="shared" si="221"/>
        <v>0</v>
      </c>
      <c r="DP148" s="13">
        <f ca="1">SUM(DP149:DP152)</f>
        <v>0</v>
      </c>
      <c r="DQ148" s="13">
        <f ca="1">SUM(DQ149:DQ152)</f>
        <v>0</v>
      </c>
      <c r="DR148" s="43"/>
      <c r="DS148" s="13">
        <f ca="1">SUM(DS149:DS152)</f>
        <v>0</v>
      </c>
      <c r="DT148" s="43">
        <f t="shared" si="222"/>
        <v>0</v>
      </c>
      <c r="DU148" s="13">
        <f ca="1">SUM(DU149:DU152)</f>
        <v>973330.17333333334</v>
      </c>
      <c r="DV148" s="43">
        <f t="shared" si="223"/>
        <v>3.3640930270061195E-2</v>
      </c>
      <c r="DW148" s="13">
        <f ca="1">SUM(DW149:DW152)</f>
        <v>0</v>
      </c>
      <c r="DX148" s="43">
        <f t="shared" si="224"/>
        <v>0</v>
      </c>
      <c r="DY148" s="13">
        <f ca="1">SUM(DY149:DY152)</f>
        <v>14442</v>
      </c>
      <c r="DZ148" s="43">
        <f t="shared" si="225"/>
        <v>0.33147066294132593</v>
      </c>
      <c r="EA148" s="13">
        <f ca="1">SUM(EA149:EA152)</f>
        <v>4934.666666666667</v>
      </c>
      <c r="EB148" s="43">
        <f t="shared" si="226"/>
        <v>4.9518444301259142E-4</v>
      </c>
      <c r="EC148" s="13">
        <f>SUM(EC149:EC152)</f>
        <v>0</v>
      </c>
      <c r="ED148" s="43">
        <f t="shared" si="228"/>
        <v>0</v>
      </c>
      <c r="EE148" s="13">
        <f ca="1">SUM(EE149:EE152)</f>
        <v>0</v>
      </c>
      <c r="EF148" s="43">
        <f t="shared" si="229"/>
        <v>0</v>
      </c>
      <c r="EG148" s="13">
        <f ca="1">SUM(EG149:EG152)</f>
        <v>0</v>
      </c>
      <c r="EH148" s="43">
        <f t="shared" si="230"/>
        <v>0</v>
      </c>
      <c r="EI148" s="13">
        <f ca="1">SUM(EI149:EI152)</f>
        <v>0</v>
      </c>
      <c r="EJ148" s="40"/>
      <c r="EK148" s="13">
        <f ca="1">SUM(EK149:EK152)</f>
        <v>0</v>
      </c>
      <c r="EL148" s="43">
        <f t="shared" si="231"/>
        <v>0</v>
      </c>
      <c r="EM148" s="13">
        <f ca="1">SUM(EM149:EM152)</f>
        <v>0</v>
      </c>
      <c r="EN148" s="45">
        <f t="shared" si="232"/>
        <v>0</v>
      </c>
    </row>
    <row r="149" spans="1:144">
      <c r="A149" s="18">
        <v>42101</v>
      </c>
      <c r="B149" s="3" t="s">
        <v>620</v>
      </c>
      <c r="C149" s="3" t="s">
        <v>438</v>
      </c>
      <c r="D149" s="12">
        <f t="shared" si="237"/>
        <v>882704.19333333347</v>
      </c>
      <c r="E149" s="12">
        <f t="shared" si="238"/>
        <v>788332.33333333337</v>
      </c>
      <c r="F149" s="13">
        <v>538620</v>
      </c>
      <c r="G149" s="40">
        <f t="shared" si="233"/>
        <v>7.8860750731155199E-3</v>
      </c>
      <c r="H149" s="13">
        <v>0</v>
      </c>
      <c r="I149" s="40">
        <f t="shared" si="173"/>
        <v>0</v>
      </c>
      <c r="J149" s="13">
        <v>242379</v>
      </c>
      <c r="K149" s="40">
        <f t="shared" si="174"/>
        <v>7.8860750731155217E-3</v>
      </c>
      <c r="L149" s="13">
        <f ca="1">'13年1-9支出明细'!I144/9*12</f>
        <v>0</v>
      </c>
      <c r="M149" s="13">
        <v>1500</v>
      </c>
      <c r="N149" s="43">
        <f t="shared" si="175"/>
        <v>0</v>
      </c>
      <c r="O149" s="13">
        <f ca="1">'13年1-9支出明细'!K144/9*12</f>
        <v>7333.333333333333</v>
      </c>
      <c r="P149" s="43">
        <f t="shared" si="176"/>
        <v>1.3255839093741712E-3</v>
      </c>
      <c r="Q149" s="13">
        <f ca="1">'13年1-9支出明细'!L144/9*12</f>
        <v>0</v>
      </c>
      <c r="R149" s="43">
        <f t="shared" si="177"/>
        <v>0</v>
      </c>
      <c r="S149" s="13">
        <f ca="1">'13年1-9支出明细'!M144/9*12</f>
        <v>0</v>
      </c>
      <c r="T149" s="43">
        <f t="shared" si="178"/>
        <v>0</v>
      </c>
      <c r="U149" s="13">
        <f ca="1">'13年1-9支出明细'!N144/9*12</f>
        <v>0</v>
      </c>
      <c r="V149" s="43">
        <f t="shared" si="179"/>
        <v>0</v>
      </c>
      <c r="W149" s="13">
        <f ca="1">'13年1-9支出明细'!O144/9*12</f>
        <v>0</v>
      </c>
      <c r="X149" s="43">
        <f t="shared" si="180"/>
        <v>0</v>
      </c>
      <c r="Y149" s="13">
        <f ca="1">'13年1-9支出明细'!P144/9*12</f>
        <v>0</v>
      </c>
      <c r="Z149" s="43">
        <f t="shared" si="181"/>
        <v>0</v>
      </c>
      <c r="AA149" s="13">
        <f ca="1">'13年1-9支出明细'!Q144/9*12</f>
        <v>0</v>
      </c>
      <c r="AB149" s="43">
        <f t="shared" si="182"/>
        <v>0</v>
      </c>
      <c r="AC149" s="13">
        <f ca="1">'13年1-9支出明细'!R144/9*12</f>
        <v>0</v>
      </c>
      <c r="AD149" s="43">
        <f t="shared" si="183"/>
        <v>0</v>
      </c>
      <c r="AE149" s="13">
        <f ca="1">'13年1-9支出明细'!S144/9*12</f>
        <v>0</v>
      </c>
      <c r="AF149" s="43">
        <f t="shared" si="184"/>
        <v>0</v>
      </c>
      <c r="AG149" s="12">
        <f t="shared" si="234"/>
        <v>45862.953333333331</v>
      </c>
      <c r="AH149" s="43">
        <f t="shared" si="185"/>
        <v>4.3932211277556479E-4</v>
      </c>
      <c r="AI149" s="13">
        <f ca="1">'13年1-9支出明细'!U144/9*12</f>
        <v>0</v>
      </c>
      <c r="AJ149" s="43">
        <f t="shared" si="186"/>
        <v>0</v>
      </c>
      <c r="AK149" s="13">
        <f ca="1">'13年1-9支出明细'!V144/9*12</f>
        <v>0</v>
      </c>
      <c r="AL149" s="43">
        <f t="shared" si="187"/>
        <v>0</v>
      </c>
      <c r="AM149" s="13">
        <f ca="1">'13年1-9支出明细'!W144/9*12</f>
        <v>0</v>
      </c>
      <c r="AN149" s="43">
        <f t="shared" si="188"/>
        <v>0</v>
      </c>
      <c r="AO149" s="13">
        <f ca="1">'13年1-9支出明细'!X144/9*12</f>
        <v>459.49333333333334</v>
      </c>
      <c r="AP149" s="43">
        <f t="shared" si="189"/>
        <v>6.7599961466727329E-4</v>
      </c>
      <c r="AQ149" s="13">
        <f ca="1">'13年1-9支出明细'!Y144/9*12</f>
        <v>68</v>
      </c>
      <c r="AR149" s="43">
        <f t="shared" si="190"/>
        <v>3.36381989688784E-5</v>
      </c>
      <c r="AS149" s="13">
        <f ca="1">'13年1-9支出明细'!Z144/9*12</f>
        <v>380</v>
      </c>
      <c r="AT149" s="13">
        <f ca="1">Sheet2!EP143+Sheet2!V143</f>
        <v>44955.46</v>
      </c>
      <c r="AU149" s="43">
        <f t="shared" si="191"/>
        <v>4.2967245564557109E-6</v>
      </c>
      <c r="AV149" s="13">
        <f ca="1">'13年1-9支出明细'!AB144/9*12</f>
        <v>51760.613333333327</v>
      </c>
      <c r="AW149" s="43">
        <f t="shared" si="192"/>
        <v>1.1419356880736968E-2</v>
      </c>
      <c r="AX149" s="13">
        <f ca="1">'13年1-9支出明细'!AC144/9*12</f>
        <v>7093.333333333333</v>
      </c>
      <c r="AY149" s="43">
        <f t="shared" si="193"/>
        <v>6.3238977015401543E-3</v>
      </c>
      <c r="AZ149" s="12">
        <f t="shared" si="236"/>
        <v>2048.7999999999997</v>
      </c>
      <c r="BA149" s="43">
        <f t="shared" si="194"/>
        <v>7.6607360650994231E-6</v>
      </c>
      <c r="BB149" s="13">
        <f ca="1">'13年1-9支出明细'!AE144/9*12</f>
        <v>2048.7999999999997</v>
      </c>
      <c r="BC149" s="43">
        <f t="shared" si="195"/>
        <v>8.8681026600547147E-6</v>
      </c>
      <c r="BD149" s="13">
        <f ca="1">'13年1-9支出明细'!AF144/9*12</f>
        <v>0</v>
      </c>
      <c r="BE149" s="13">
        <f ca="1">Sheet2!BP143+Sheet2!ET143</f>
        <v>0</v>
      </c>
      <c r="BF149" s="43">
        <f t="shared" si="196"/>
        <v>0</v>
      </c>
      <c r="BG149" s="12">
        <f t="shared" si="235"/>
        <v>463.33333333333337</v>
      </c>
      <c r="BH149" s="43">
        <f t="shared" si="197"/>
        <v>4.7742518643634509E-6</v>
      </c>
      <c r="BI149" s="13">
        <f ca="1">'13年1-9支出明细'!AI144/9*12</f>
        <v>0</v>
      </c>
      <c r="BJ149" s="43">
        <f t="shared" si="198"/>
        <v>0</v>
      </c>
      <c r="BK149" s="13">
        <f ca="1">'13年1-9支出明细'!AJ144/9*12</f>
        <v>0</v>
      </c>
      <c r="BL149" s="43">
        <f t="shared" si="199"/>
        <v>0</v>
      </c>
      <c r="BM149" s="13">
        <f ca="1">'13年1-9支出明细'!AK144/9*12</f>
        <v>0</v>
      </c>
      <c r="BN149" s="43">
        <f t="shared" si="200"/>
        <v>0</v>
      </c>
      <c r="BO149" s="13">
        <f ca="1">'13年1-9支出明细'!AL144/9*12</f>
        <v>0</v>
      </c>
      <c r="BP149" s="43">
        <f t="shared" si="201"/>
        <v>0</v>
      </c>
      <c r="BQ149" s="13">
        <f ca="1">'13年1-9支出明细'!AM144/9*12</f>
        <v>0</v>
      </c>
      <c r="BR149" s="43">
        <f t="shared" si="202"/>
        <v>0</v>
      </c>
      <c r="BS149" s="13">
        <f ca="1">'13年1-9支出明细'!AN144/9*12</f>
        <v>0</v>
      </c>
      <c r="BT149" s="14">
        <f t="shared" si="160"/>
        <v>0</v>
      </c>
      <c r="BU149" s="43">
        <f t="shared" si="203"/>
        <v>0</v>
      </c>
      <c r="BV149" s="13">
        <f ca="1">'13年1-9支出明细'!AP144/9*12</f>
        <v>0</v>
      </c>
      <c r="BW149" s="43">
        <f t="shared" si="204"/>
        <v>0</v>
      </c>
      <c r="BX149" s="13">
        <f ca="1">'13年1-9支出明细'!AQ144/9*12</f>
        <v>0</v>
      </c>
      <c r="BY149" s="43">
        <f t="shared" si="205"/>
        <v>0</v>
      </c>
      <c r="BZ149" s="13">
        <f ca="1">'13年1-9支出明细'!AR144/9*12</f>
        <v>0</v>
      </c>
      <c r="CA149" s="13">
        <f ca="1">Sheet2!DK143+Sheet2!AH143</f>
        <v>0</v>
      </c>
      <c r="CB149" s="43">
        <f t="shared" si="206"/>
        <v>0</v>
      </c>
      <c r="CC149" s="13">
        <f ca="1">'13年1-9支出明细'!AT144/9*12</f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43">
        <f t="shared" si="207"/>
        <v>0</v>
      </c>
      <c r="CL149" s="13">
        <f ca="1">'13年1-9支出明细'!BB144/9*12</f>
        <v>0</v>
      </c>
      <c r="CM149" s="43">
        <f t="shared" si="208"/>
        <v>0</v>
      </c>
      <c r="CN149" s="13">
        <f ca="1">'13年1-9支出明细'!BC144/9*12</f>
        <v>0</v>
      </c>
      <c r="CO149" s="43">
        <f t="shared" si="209"/>
        <v>0</v>
      </c>
      <c r="CP149" s="13">
        <f ca="1">'13年1-9支出明细'!BD144/9*12</f>
        <v>0</v>
      </c>
      <c r="CQ149" s="43">
        <f t="shared" si="210"/>
        <v>0</v>
      </c>
      <c r="CR149" s="13">
        <f ca="1">'13年1-9支出明细'!BE144/9*12</f>
        <v>0</v>
      </c>
      <c r="CS149" s="13">
        <v>0</v>
      </c>
      <c r="CT149" s="43">
        <f t="shared" si="211"/>
        <v>0</v>
      </c>
      <c r="CU149" s="13">
        <f ca="1">'13年1-9支出明细'!BG144/9*12</f>
        <v>0</v>
      </c>
      <c r="CV149" s="43">
        <f t="shared" si="212"/>
        <v>0</v>
      </c>
      <c r="CW149" s="13">
        <f ca="1">'13年1-9支出明细'!BH144/9*12</f>
        <v>0</v>
      </c>
      <c r="CX149" s="43">
        <f t="shared" si="213"/>
        <v>0</v>
      </c>
      <c r="CY149" s="13">
        <f ca="1">'13年1-9支出明细'!BI144/9*12</f>
        <v>0</v>
      </c>
      <c r="CZ149" s="43">
        <f t="shared" si="214"/>
        <v>0</v>
      </c>
      <c r="DA149" s="13">
        <f ca="1">'13年1-9支出明细'!BJ144/9*12</f>
        <v>0</v>
      </c>
      <c r="DB149" s="43">
        <f t="shared" si="215"/>
        <v>0</v>
      </c>
      <c r="DC149" s="13">
        <f ca="1">'13年1-9支出明细'!BK144/9*12</f>
        <v>0</v>
      </c>
      <c r="DD149" s="43">
        <f t="shared" si="216"/>
        <v>0</v>
      </c>
      <c r="DE149" s="13">
        <f ca="1">'13年1-9支出明细'!BL144/9*12</f>
        <v>0</v>
      </c>
      <c r="DF149" s="43">
        <f t="shared" si="217"/>
        <v>0</v>
      </c>
      <c r="DG149" s="13">
        <f ca="1">'13年1-9支出明细'!BM144/9*12</f>
        <v>0</v>
      </c>
      <c r="DH149" s="43">
        <f t="shared" si="218"/>
        <v>0</v>
      </c>
      <c r="DI149" s="13">
        <f ca="1">'13年1-9支出明细'!BN144/9*12</f>
        <v>463.33333333333337</v>
      </c>
      <c r="DJ149" s="13">
        <f ca="1">Sheet2!EX143+Sheet2!BF143</f>
        <v>0</v>
      </c>
      <c r="DK149" s="43">
        <f t="shared" si="219"/>
        <v>3.5444559176017537E-4</v>
      </c>
      <c r="DL149" s="13">
        <f ca="1">'13年1-9支出明细'!BP144/9*12</f>
        <v>0</v>
      </c>
      <c r="DM149" s="43">
        <f t="shared" si="220"/>
        <v>0</v>
      </c>
      <c r="DN149" s="13">
        <f ca="1">'13年1-9支出明细'!BQ144/9*12</f>
        <v>0</v>
      </c>
      <c r="DO149" s="43">
        <f t="shared" si="221"/>
        <v>0</v>
      </c>
      <c r="DP149" s="13">
        <f ca="1">'13年1-9支出明细'!BR144/9*12</f>
        <v>0</v>
      </c>
      <c r="DQ149" s="13">
        <f ca="1">Sheet2!FC59+Sheet2!BJ59</f>
        <v>0</v>
      </c>
      <c r="DR149" s="43"/>
      <c r="DS149" s="13">
        <f ca="1">'13年1-9支出明细'!BT144/9*12</f>
        <v>0</v>
      </c>
      <c r="DT149" s="43">
        <f t="shared" si="222"/>
        <v>0</v>
      </c>
      <c r="DU149" s="12">
        <f ca="1">'13年1-9支出明细'!BU144/9*12</f>
        <v>45996.773333333338</v>
      </c>
      <c r="DV149" s="43">
        <f t="shared" si="223"/>
        <v>1.5897732205868364E-3</v>
      </c>
      <c r="DW149" s="12">
        <f ca="1">'13年1-9支出明细'!BV144/9*12</f>
        <v>0</v>
      </c>
      <c r="DX149" s="43">
        <f t="shared" si="224"/>
        <v>0</v>
      </c>
      <c r="DY149" s="12">
        <f ca="1">'13年1-9支出明细'!BW144/9*12</f>
        <v>0</v>
      </c>
      <c r="DZ149" s="43">
        <f t="shared" si="225"/>
        <v>0</v>
      </c>
      <c r="EA149" s="12">
        <f ca="1">'13年1-9支出明细'!BX144/9*12</f>
        <v>0</v>
      </c>
      <c r="EB149" s="43">
        <f t="shared" si="226"/>
        <v>0</v>
      </c>
      <c r="EC149" s="27">
        <f t="shared" ref="EC149:EC176" si="240">EE149+EG149+EI149+EK149+EM149</f>
        <v>0</v>
      </c>
      <c r="ED149" s="43">
        <f t="shared" si="228"/>
        <v>0</v>
      </c>
      <c r="EE149" s="13">
        <f ca="1">'13年1-9支出明细'!BZ144/9*12</f>
        <v>0</v>
      </c>
      <c r="EF149" s="43">
        <f t="shared" si="229"/>
        <v>0</v>
      </c>
      <c r="EG149" s="13">
        <f ca="1">'13年1-9支出明细'!CA144/9*12</f>
        <v>0</v>
      </c>
      <c r="EH149" s="43">
        <f t="shared" si="230"/>
        <v>0</v>
      </c>
      <c r="EI149" s="13">
        <f ca="1">'13年1-9支出明细'!CB144/9*12</f>
        <v>0</v>
      </c>
      <c r="EJ149" s="40"/>
      <c r="EK149" s="13">
        <f ca="1">'13年1-9支出明细'!CC144/9*12</f>
        <v>0</v>
      </c>
      <c r="EL149" s="43">
        <f t="shared" si="231"/>
        <v>0</v>
      </c>
      <c r="EM149" s="13">
        <f ca="1">'13年1-9支出明细'!CD144/9*12</f>
        <v>0</v>
      </c>
      <c r="EN149" s="45">
        <f t="shared" si="232"/>
        <v>0</v>
      </c>
    </row>
    <row r="150" spans="1:144">
      <c r="A150" s="18">
        <v>42102</v>
      </c>
      <c r="B150" s="3" t="s">
        <v>621</v>
      </c>
      <c r="C150" s="3" t="s">
        <v>439</v>
      </c>
      <c r="D150" s="12">
        <f t="shared" si="237"/>
        <v>237775.87666666668</v>
      </c>
      <c r="E150" s="12">
        <f t="shared" si="238"/>
        <v>212140.79999999999</v>
      </c>
      <c r="F150" s="13">
        <v>146304</v>
      </c>
      <c r="G150" s="40">
        <f t="shared" si="233"/>
        <v>2.1420747976255861E-3</v>
      </c>
      <c r="H150" s="13">
        <v>0</v>
      </c>
      <c r="I150" s="40">
        <f t="shared" si="173"/>
        <v>0</v>
      </c>
      <c r="J150" s="13">
        <v>65836.800000000003</v>
      </c>
      <c r="K150" s="40">
        <f t="shared" si="174"/>
        <v>2.1420747976255866E-3</v>
      </c>
      <c r="L150" s="13">
        <f ca="1">'13年1-9支出明细'!I145/9*12</f>
        <v>0</v>
      </c>
      <c r="M150" s="13">
        <v>0</v>
      </c>
      <c r="N150" s="43">
        <f t="shared" si="175"/>
        <v>0</v>
      </c>
      <c r="O150" s="13">
        <f ca="1">'13年1-9支出明细'!K145/9*12</f>
        <v>0</v>
      </c>
      <c r="P150" s="43">
        <f t="shared" si="176"/>
        <v>3.5707531302918102E-4</v>
      </c>
      <c r="Q150" s="13">
        <f ca="1">'13年1-9支出明细'!L145/9*12</f>
        <v>0</v>
      </c>
      <c r="R150" s="43">
        <f t="shared" si="177"/>
        <v>0</v>
      </c>
      <c r="S150" s="13">
        <f ca="1">'13年1-9支出明细'!M145/9*12</f>
        <v>0</v>
      </c>
      <c r="T150" s="43">
        <f t="shared" si="178"/>
        <v>0</v>
      </c>
      <c r="U150" s="13">
        <f ca="1">'13年1-9支出明细'!N145/9*12</f>
        <v>0</v>
      </c>
      <c r="V150" s="43">
        <f t="shared" si="179"/>
        <v>0</v>
      </c>
      <c r="W150" s="13">
        <f ca="1">'13年1-9支出明细'!O145/9*12</f>
        <v>0</v>
      </c>
      <c r="X150" s="43">
        <f t="shared" si="180"/>
        <v>0</v>
      </c>
      <c r="Y150" s="13">
        <f ca="1">'13年1-9支出明细'!P145/9*12</f>
        <v>0</v>
      </c>
      <c r="Z150" s="43">
        <f t="shared" si="181"/>
        <v>0</v>
      </c>
      <c r="AA150" s="13">
        <f ca="1">'13年1-9支出明细'!Q145/9*12</f>
        <v>0</v>
      </c>
      <c r="AB150" s="43">
        <f t="shared" si="182"/>
        <v>0</v>
      </c>
      <c r="AC150" s="13">
        <f ca="1">'13年1-9支出明细'!R145/9*12</f>
        <v>0</v>
      </c>
      <c r="AD150" s="43">
        <f t="shared" si="183"/>
        <v>0</v>
      </c>
      <c r="AE150" s="13">
        <f ca="1">'13年1-9支出明细'!S145/9*12</f>
        <v>0</v>
      </c>
      <c r="AF150" s="43">
        <f t="shared" si="184"/>
        <v>0</v>
      </c>
      <c r="AG150" s="12">
        <f t="shared" si="234"/>
        <v>2090.7833333333338</v>
      </c>
      <c r="AH150" s="43">
        <f t="shared" si="185"/>
        <v>2.0027653794557311E-5</v>
      </c>
      <c r="AI150" s="13">
        <f ca="1">'13年1-9支出明细'!U145/9*12</f>
        <v>0</v>
      </c>
      <c r="AJ150" s="43">
        <f t="shared" si="186"/>
        <v>0</v>
      </c>
      <c r="AK150" s="13">
        <f ca="1">'13年1-9支出明细'!V145/9*12</f>
        <v>0</v>
      </c>
      <c r="AL150" s="43">
        <f t="shared" si="187"/>
        <v>0</v>
      </c>
      <c r="AM150" s="13">
        <f ca="1">'13年1-9支出明细'!W145/9*12</f>
        <v>0</v>
      </c>
      <c r="AN150" s="43">
        <f t="shared" si="188"/>
        <v>0</v>
      </c>
      <c r="AO150" s="13">
        <f ca="1">'13年1-9支出明细'!X145/9*12</f>
        <v>237.33333333333334</v>
      </c>
      <c r="AP150" s="43">
        <f t="shared" si="189"/>
        <v>3.4916119613131753E-4</v>
      </c>
      <c r="AQ150" s="13">
        <f ca="1">'13年1-9支出明细'!Y145/9*12</f>
        <v>20.400000000000002</v>
      </c>
      <c r="AR150" s="43">
        <f t="shared" si="190"/>
        <v>1.0091459690663521E-5</v>
      </c>
      <c r="AS150" s="13">
        <f ca="1">'13年1-9支出明细'!Z145/9*12</f>
        <v>488.40000000000003</v>
      </c>
      <c r="AT150" s="13">
        <f ca="1">Sheet2!EP144+Sheet2!V144</f>
        <v>1344.65</v>
      </c>
      <c r="AU150" s="43">
        <f t="shared" si="191"/>
        <v>5.52242177203413E-6</v>
      </c>
      <c r="AV150" s="13">
        <f ca="1">'13年1-9支出明细'!AB145/9*12</f>
        <v>1792.8666666666668</v>
      </c>
      <c r="AW150" s="43">
        <f t="shared" si="192"/>
        <v>3.9553983208037637E-4</v>
      </c>
      <c r="AX150" s="13">
        <f ca="1">'13年1-9支出明细'!AC145/9*12</f>
        <v>0</v>
      </c>
      <c r="AY150" s="43">
        <f t="shared" si="193"/>
        <v>0</v>
      </c>
      <c r="AZ150" s="12">
        <f t="shared" si="236"/>
        <v>31.199999999999996</v>
      </c>
      <c r="BA150" s="43">
        <f t="shared" si="194"/>
        <v>1.1666095530608258E-7</v>
      </c>
      <c r="BB150" s="13">
        <f ca="1">'13年1-9支出明细'!AE145/9*12</f>
        <v>31.199999999999996</v>
      </c>
      <c r="BC150" s="43">
        <f t="shared" si="195"/>
        <v>1.3504724863027484E-7</v>
      </c>
      <c r="BD150" s="13">
        <f ca="1">'13年1-9支出明细'!AF145/9*12</f>
        <v>0</v>
      </c>
      <c r="BE150" s="13">
        <f ca="1">Sheet2!BP144+Sheet2!ET144</f>
        <v>0</v>
      </c>
      <c r="BF150" s="43">
        <f t="shared" si="196"/>
        <v>0</v>
      </c>
      <c r="BG150" s="12">
        <f t="shared" si="235"/>
        <v>63.333333333333329</v>
      </c>
      <c r="BH150" s="43">
        <f t="shared" si="197"/>
        <v>6.5259557858205442E-7</v>
      </c>
      <c r="BI150" s="13">
        <f ca="1">'13年1-9支出明细'!AI145/9*12</f>
        <v>0</v>
      </c>
      <c r="BJ150" s="43">
        <f t="shared" si="198"/>
        <v>0</v>
      </c>
      <c r="BK150" s="13">
        <f ca="1">'13年1-9支出明细'!AJ145/9*12</f>
        <v>0</v>
      </c>
      <c r="BL150" s="43">
        <f t="shared" si="199"/>
        <v>0</v>
      </c>
      <c r="BM150" s="13">
        <f ca="1">'13年1-9支出明细'!AK145/9*12</f>
        <v>0</v>
      </c>
      <c r="BN150" s="43">
        <f t="shared" si="200"/>
        <v>0</v>
      </c>
      <c r="BO150" s="13">
        <f ca="1">'13年1-9支出明细'!AL145/9*12</f>
        <v>0</v>
      </c>
      <c r="BP150" s="43">
        <f t="shared" si="201"/>
        <v>0</v>
      </c>
      <c r="BQ150" s="13">
        <f ca="1">'13年1-9支出明细'!AM145/9*12</f>
        <v>0</v>
      </c>
      <c r="BR150" s="43">
        <f t="shared" si="202"/>
        <v>0</v>
      </c>
      <c r="BS150" s="13">
        <f ca="1">'13年1-9支出明细'!AN145/9*12</f>
        <v>0</v>
      </c>
      <c r="BT150" s="14">
        <f t="shared" si="160"/>
        <v>0</v>
      </c>
      <c r="BU150" s="43">
        <f t="shared" si="203"/>
        <v>0</v>
      </c>
      <c r="BV150" s="13">
        <f ca="1">'13年1-9支出明细'!AP145/9*12</f>
        <v>0</v>
      </c>
      <c r="BW150" s="43">
        <f t="shared" si="204"/>
        <v>0</v>
      </c>
      <c r="BX150" s="13">
        <f ca="1">'13年1-9支出明细'!AQ145/9*12</f>
        <v>0</v>
      </c>
      <c r="BY150" s="43">
        <f t="shared" si="205"/>
        <v>0</v>
      </c>
      <c r="BZ150" s="13">
        <f ca="1">'13年1-9支出明细'!AR145/9*12</f>
        <v>0</v>
      </c>
      <c r="CA150" s="13">
        <f ca="1">Sheet2!DK144+Sheet2!AH144</f>
        <v>0</v>
      </c>
      <c r="CB150" s="43">
        <f t="shared" si="206"/>
        <v>0</v>
      </c>
      <c r="CC150" s="13">
        <f ca="1">'13年1-9支出明细'!AT145/9*12</f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43">
        <f t="shared" si="207"/>
        <v>0</v>
      </c>
      <c r="CL150" s="13">
        <f ca="1">'13年1-9支出明细'!BB145/9*12</f>
        <v>0</v>
      </c>
      <c r="CM150" s="43">
        <f t="shared" si="208"/>
        <v>0</v>
      </c>
      <c r="CN150" s="13">
        <f ca="1">'13年1-9支出明细'!BC145/9*12</f>
        <v>0</v>
      </c>
      <c r="CO150" s="43">
        <f t="shared" si="209"/>
        <v>0</v>
      </c>
      <c r="CP150" s="13">
        <f ca="1">'13年1-9支出明细'!BD145/9*12</f>
        <v>0</v>
      </c>
      <c r="CQ150" s="43">
        <f t="shared" si="210"/>
        <v>0</v>
      </c>
      <c r="CR150" s="13">
        <f ca="1">'13年1-9支出明细'!BE145/9*12</f>
        <v>0</v>
      </c>
      <c r="CS150" s="13">
        <v>0</v>
      </c>
      <c r="CT150" s="43">
        <f t="shared" si="211"/>
        <v>0</v>
      </c>
      <c r="CU150" s="13">
        <f ca="1">'13年1-9支出明细'!BG145/9*12</f>
        <v>0</v>
      </c>
      <c r="CV150" s="43">
        <f t="shared" si="212"/>
        <v>0</v>
      </c>
      <c r="CW150" s="13">
        <f ca="1">'13年1-9支出明细'!BH145/9*12</f>
        <v>0</v>
      </c>
      <c r="CX150" s="43">
        <f t="shared" si="213"/>
        <v>0</v>
      </c>
      <c r="CY150" s="13">
        <f ca="1">'13年1-9支出明细'!BI145/9*12</f>
        <v>0</v>
      </c>
      <c r="CZ150" s="43">
        <f t="shared" si="214"/>
        <v>0</v>
      </c>
      <c r="DA150" s="13">
        <f ca="1">'13年1-9支出明细'!BJ145/9*12</f>
        <v>0</v>
      </c>
      <c r="DB150" s="43">
        <f t="shared" si="215"/>
        <v>0</v>
      </c>
      <c r="DC150" s="13">
        <f ca="1">'13年1-9支出明细'!BK145/9*12</f>
        <v>0</v>
      </c>
      <c r="DD150" s="43">
        <f t="shared" si="216"/>
        <v>0</v>
      </c>
      <c r="DE150" s="13">
        <f ca="1">'13年1-9支出明细'!BL145/9*12</f>
        <v>0</v>
      </c>
      <c r="DF150" s="43">
        <f t="shared" si="217"/>
        <v>0</v>
      </c>
      <c r="DG150" s="13">
        <f ca="1">'13年1-9支出明细'!BM145/9*12</f>
        <v>0</v>
      </c>
      <c r="DH150" s="43">
        <f t="shared" si="218"/>
        <v>0</v>
      </c>
      <c r="DI150" s="13">
        <f ca="1">'13年1-9支出明细'!BN145/9*12</f>
        <v>63.333333333333329</v>
      </c>
      <c r="DJ150" s="13">
        <f ca="1">Sheet2!EX144+Sheet2!BF144</f>
        <v>0</v>
      </c>
      <c r="DK150" s="43">
        <f t="shared" si="219"/>
        <v>4.8449397434844105E-5</v>
      </c>
      <c r="DL150" s="13">
        <f ca="1">'13年1-9支出明细'!BP145/9*12</f>
        <v>0</v>
      </c>
      <c r="DM150" s="43">
        <f t="shared" si="220"/>
        <v>0</v>
      </c>
      <c r="DN150" s="13">
        <f ca="1">'13年1-9支出明细'!BQ145/9*12</f>
        <v>0</v>
      </c>
      <c r="DO150" s="43">
        <f t="shared" si="221"/>
        <v>0</v>
      </c>
      <c r="DP150" s="13">
        <f ca="1">'13年1-9支出明细'!BR145/9*12</f>
        <v>0</v>
      </c>
      <c r="DQ150" s="13">
        <f ca="1">Sheet2!FC60+Sheet2!BJ60</f>
        <v>0</v>
      </c>
      <c r="DR150" s="43"/>
      <c r="DS150" s="13">
        <f ca="1">'13年1-9支出明细'!BT145/9*12</f>
        <v>0</v>
      </c>
      <c r="DT150" s="43">
        <f t="shared" si="222"/>
        <v>0</v>
      </c>
      <c r="DU150" s="12">
        <f ca="1">'13年1-9支出明细'!BU145/9*12</f>
        <v>23449.759999999998</v>
      </c>
      <c r="DV150" s="43">
        <f t="shared" si="223"/>
        <v>8.1048729672896695E-4</v>
      </c>
      <c r="DW150" s="12">
        <f ca="1">'13年1-9支出明细'!BV145/9*12</f>
        <v>0</v>
      </c>
      <c r="DX150" s="43">
        <f t="shared" si="224"/>
        <v>0</v>
      </c>
      <c r="DY150" s="12">
        <f ca="1">'13年1-9支出明细'!BW145/9*12</f>
        <v>0</v>
      </c>
      <c r="DZ150" s="43">
        <f t="shared" si="225"/>
        <v>0</v>
      </c>
      <c r="EA150" s="12">
        <f ca="1">'13年1-9支出明细'!BX145/9*12</f>
        <v>0</v>
      </c>
      <c r="EB150" s="43">
        <f t="shared" si="226"/>
        <v>0</v>
      </c>
      <c r="EC150" s="27">
        <f t="shared" si="240"/>
        <v>0</v>
      </c>
      <c r="ED150" s="43">
        <f t="shared" si="228"/>
        <v>0</v>
      </c>
      <c r="EE150" s="13">
        <f ca="1">'13年1-9支出明细'!BZ145/9*12</f>
        <v>0</v>
      </c>
      <c r="EF150" s="43">
        <f t="shared" si="229"/>
        <v>0</v>
      </c>
      <c r="EG150" s="13">
        <f ca="1">'13年1-9支出明细'!CA145/9*12</f>
        <v>0</v>
      </c>
      <c r="EH150" s="43">
        <f t="shared" si="230"/>
        <v>0</v>
      </c>
      <c r="EI150" s="13">
        <f ca="1">'13年1-9支出明细'!CB145/9*12</f>
        <v>0</v>
      </c>
      <c r="EJ150" s="40"/>
      <c r="EK150" s="13">
        <f ca="1">'13年1-9支出明细'!CC145/9*12</f>
        <v>0</v>
      </c>
      <c r="EL150" s="43">
        <f t="shared" si="231"/>
        <v>0</v>
      </c>
      <c r="EM150" s="13">
        <f ca="1">'13年1-9支出明细'!CD145/9*12</f>
        <v>0</v>
      </c>
      <c r="EN150" s="45">
        <f t="shared" si="232"/>
        <v>0</v>
      </c>
    </row>
    <row r="151" spans="1:144">
      <c r="A151" s="18">
        <v>42103</v>
      </c>
      <c r="B151" s="3" t="s">
        <v>622</v>
      </c>
      <c r="C151" s="3" t="s">
        <v>440</v>
      </c>
      <c r="D151" s="12">
        <f t="shared" si="237"/>
        <v>838988.08</v>
      </c>
      <c r="E151" s="12">
        <f t="shared" si="238"/>
        <v>632238.7333333334</v>
      </c>
      <c r="F151" s="13">
        <v>432012</v>
      </c>
      <c r="G151" s="40">
        <f t="shared" si="233"/>
        <v>6.32519970384832E-3</v>
      </c>
      <c r="H151" s="13">
        <v>0</v>
      </c>
      <c r="I151" s="40">
        <f t="shared" si="173"/>
        <v>0</v>
      </c>
      <c r="J151" s="13">
        <v>194405.4</v>
      </c>
      <c r="K151" s="40">
        <f t="shared" si="174"/>
        <v>6.3251997038483209E-3</v>
      </c>
      <c r="L151" s="13">
        <f ca="1">'13年1-9支出明细'!I146/9*12</f>
        <v>5821.333333333333</v>
      </c>
      <c r="M151" s="13">
        <v>0</v>
      </c>
      <c r="N151" s="43">
        <f t="shared" si="175"/>
        <v>8.7198184136760945E-4</v>
      </c>
      <c r="O151" s="13">
        <f ca="1">'13年1-9支出明细'!K146/9*12</f>
        <v>0</v>
      </c>
      <c r="P151" s="43">
        <f t="shared" si="176"/>
        <v>1.2599340836990354E-3</v>
      </c>
      <c r="Q151" s="13">
        <f ca="1">'13年1-9支出明细'!L146/9*12</f>
        <v>0</v>
      </c>
      <c r="R151" s="43">
        <f t="shared" si="177"/>
        <v>0</v>
      </c>
      <c r="S151" s="13">
        <f ca="1">'13年1-9支出明细'!M146/9*12</f>
        <v>0</v>
      </c>
      <c r="T151" s="43">
        <f t="shared" si="178"/>
        <v>0</v>
      </c>
      <c r="U151" s="13">
        <f ca="1">'13年1-9支出明细'!N146/9*12</f>
        <v>0</v>
      </c>
      <c r="V151" s="43">
        <f t="shared" si="179"/>
        <v>0</v>
      </c>
      <c r="W151" s="13">
        <f ca="1">'13年1-9支出明细'!O146/9*12</f>
        <v>0</v>
      </c>
      <c r="X151" s="43">
        <f t="shared" si="180"/>
        <v>0</v>
      </c>
      <c r="Y151" s="13">
        <f ca="1">'13年1-9支出明细'!P146/9*12</f>
        <v>0</v>
      </c>
      <c r="Z151" s="43">
        <f t="shared" si="181"/>
        <v>0</v>
      </c>
      <c r="AA151" s="13">
        <f ca="1">'13年1-9支出明细'!Q146/9*12</f>
        <v>0</v>
      </c>
      <c r="AB151" s="43">
        <f t="shared" si="182"/>
        <v>0</v>
      </c>
      <c r="AC151" s="13">
        <f ca="1">'13年1-9支出明细'!R146/9*12</f>
        <v>0</v>
      </c>
      <c r="AD151" s="43">
        <f t="shared" si="183"/>
        <v>0</v>
      </c>
      <c r="AE151" s="13">
        <f ca="1">'13年1-9支出明细'!S146/9*12</f>
        <v>0</v>
      </c>
      <c r="AF151" s="43">
        <f t="shared" si="184"/>
        <v>0</v>
      </c>
      <c r="AG151" s="12">
        <f t="shared" si="234"/>
        <v>60603.306666666664</v>
      </c>
      <c r="AH151" s="43">
        <f t="shared" si="185"/>
        <v>5.8052024108606187E-4</v>
      </c>
      <c r="AI151" s="13">
        <f ca="1">'13年1-9支出明细'!U146/9*12</f>
        <v>0</v>
      </c>
      <c r="AJ151" s="43">
        <f t="shared" si="186"/>
        <v>0</v>
      </c>
      <c r="AK151" s="13">
        <f ca="1">'13年1-9支出明细'!V146/9*12</f>
        <v>0</v>
      </c>
      <c r="AL151" s="43">
        <f t="shared" si="187"/>
        <v>0</v>
      </c>
      <c r="AM151" s="13">
        <f ca="1">'13年1-9支出明细'!W146/9*12</f>
        <v>0</v>
      </c>
      <c r="AN151" s="43">
        <f t="shared" si="188"/>
        <v>0</v>
      </c>
      <c r="AO151" s="13">
        <f ca="1">'13年1-9支出明细'!X146/9*12</f>
        <v>42.666666666666664</v>
      </c>
      <c r="AP151" s="43">
        <f t="shared" si="189"/>
        <v>6.2770552113495273E-5</v>
      </c>
      <c r="AQ151" s="13">
        <f ca="1">'13年1-9支出明细'!Y146/9*12</f>
        <v>11282.666666666666</v>
      </c>
      <c r="AR151" s="43">
        <f t="shared" si="190"/>
        <v>5.5813027387186078E-3</v>
      </c>
      <c r="AS151" s="13">
        <f ca="1">'13年1-9支出明细'!Z146/9*12</f>
        <v>7.7333333333333325</v>
      </c>
      <c r="AT151" s="13">
        <f ca="1">Sheet2!EP145+Sheet2!V145</f>
        <v>49270.239999999998</v>
      </c>
      <c r="AU151" s="43">
        <f t="shared" si="191"/>
        <v>8.7442113780502171E-8</v>
      </c>
      <c r="AV151" s="13">
        <f ca="1">'13年1-9支出明细'!AB146/9*12</f>
        <v>18002.826666666668</v>
      </c>
      <c r="AW151" s="43">
        <f t="shared" si="192"/>
        <v>3.9717594002373043E-3</v>
      </c>
      <c r="AX151" s="13">
        <f ca="1">'13年1-9支出明细'!AC146/9*12</f>
        <v>8757.4933333333338</v>
      </c>
      <c r="AY151" s="43">
        <f t="shared" si="193"/>
        <v>7.8075411600450981E-3</v>
      </c>
      <c r="AZ151" s="12">
        <f t="shared" si="236"/>
        <v>0</v>
      </c>
      <c r="BA151" s="43">
        <f t="shared" si="194"/>
        <v>0</v>
      </c>
      <c r="BB151" s="13">
        <f ca="1">'13年1-9支出明细'!AE146/9*12</f>
        <v>0</v>
      </c>
      <c r="BC151" s="43">
        <f t="shared" si="195"/>
        <v>0</v>
      </c>
      <c r="BD151" s="13">
        <f ca="1">'13年1-9支出明细'!AF146/9*12</f>
        <v>0</v>
      </c>
      <c r="BE151" s="13">
        <f ca="1">Sheet2!BP145+Sheet2!ET145</f>
        <v>0</v>
      </c>
      <c r="BF151" s="43">
        <f t="shared" si="196"/>
        <v>0</v>
      </c>
      <c r="BG151" s="12">
        <f t="shared" si="235"/>
        <v>124570.13333333333</v>
      </c>
      <c r="BH151" s="43">
        <f t="shared" si="197"/>
        <v>1.2835881826849E-3</v>
      </c>
      <c r="BI151" s="13">
        <f ca="1">'13年1-9支出明细'!AI146/9*12</f>
        <v>0</v>
      </c>
      <c r="BJ151" s="43">
        <f t="shared" si="198"/>
        <v>0</v>
      </c>
      <c r="BK151" s="13">
        <f ca="1">'13年1-9支出明细'!AJ146/9*12</f>
        <v>0</v>
      </c>
      <c r="BL151" s="43">
        <f t="shared" si="199"/>
        <v>0</v>
      </c>
      <c r="BM151" s="13">
        <f ca="1">'13年1-9支出明细'!AK146/9*12</f>
        <v>0</v>
      </c>
      <c r="BN151" s="43">
        <f t="shared" si="200"/>
        <v>0</v>
      </c>
      <c r="BO151" s="13">
        <f ca="1">'13年1-9支出明细'!AL146/9*12</f>
        <v>0</v>
      </c>
      <c r="BP151" s="43">
        <f t="shared" si="201"/>
        <v>0</v>
      </c>
      <c r="BQ151" s="13">
        <f ca="1">'13年1-9支出明细'!AM146/9*12</f>
        <v>0</v>
      </c>
      <c r="BR151" s="43">
        <f t="shared" si="202"/>
        <v>0</v>
      </c>
      <c r="BS151" s="13">
        <f ca="1">'13年1-9支出明细'!AN146/9*12</f>
        <v>0</v>
      </c>
      <c r="BT151" s="14">
        <f t="shared" si="160"/>
        <v>0</v>
      </c>
      <c r="BU151" s="43">
        <f t="shared" si="203"/>
        <v>0</v>
      </c>
      <c r="BV151" s="13">
        <f ca="1">'13年1-9支出明细'!AP146/9*12</f>
        <v>0</v>
      </c>
      <c r="BW151" s="43">
        <f t="shared" si="204"/>
        <v>0</v>
      </c>
      <c r="BX151" s="13">
        <f ca="1">'13年1-9支出明细'!AQ146/9*12</f>
        <v>0</v>
      </c>
      <c r="BY151" s="43">
        <f t="shared" si="205"/>
        <v>0</v>
      </c>
      <c r="BZ151" s="13">
        <f ca="1">'13年1-9支出明细'!AR146/9*12</f>
        <v>0</v>
      </c>
      <c r="CA151" s="13">
        <f ca="1">Sheet2!DK145+Sheet2!AH145</f>
        <v>0</v>
      </c>
      <c r="CB151" s="43">
        <f t="shared" si="206"/>
        <v>0</v>
      </c>
      <c r="CC151" s="13">
        <f ca="1">'13年1-9支出明细'!AT146/9*12</f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43">
        <f t="shared" si="207"/>
        <v>0</v>
      </c>
      <c r="CL151" s="13">
        <f ca="1">'13年1-9支出明细'!BB146/9*12</f>
        <v>5965.2</v>
      </c>
      <c r="CM151" s="43">
        <f t="shared" si="208"/>
        <v>2.6369518654169649E-3</v>
      </c>
      <c r="CN151" s="13">
        <f ca="1">'13年1-9支出明细'!BC146/9*12</f>
        <v>111258.66666666666</v>
      </c>
      <c r="CO151" s="43">
        <f t="shared" si="209"/>
        <v>9.9528121674118744E-3</v>
      </c>
      <c r="CP151" s="13">
        <f ca="1">'13年1-9支出明细'!BD146/9*12</f>
        <v>111258.66666666666</v>
      </c>
      <c r="CQ151" s="43">
        <f t="shared" si="210"/>
        <v>1.4056042278090214E-2</v>
      </c>
      <c r="CR151" s="13">
        <f ca="1">'13年1-9支出明细'!BE146/9*12</f>
        <v>0</v>
      </c>
      <c r="CS151" s="13">
        <v>0</v>
      </c>
      <c r="CT151" s="43">
        <f t="shared" si="211"/>
        <v>0</v>
      </c>
      <c r="CU151" s="13">
        <f ca="1">'13年1-9支出明细'!BG146/9*12</f>
        <v>0</v>
      </c>
      <c r="CV151" s="43">
        <f t="shared" si="212"/>
        <v>0</v>
      </c>
      <c r="CW151" s="13">
        <f ca="1">'13年1-9支出明细'!BH146/9*12</f>
        <v>0</v>
      </c>
      <c r="CX151" s="43">
        <f t="shared" si="213"/>
        <v>0</v>
      </c>
      <c r="CY151" s="13">
        <f ca="1">'13年1-9支出明细'!BI146/9*12</f>
        <v>3920</v>
      </c>
      <c r="CZ151" s="43">
        <f t="shared" si="214"/>
        <v>3.2701493757518428E-3</v>
      </c>
      <c r="DA151" s="13">
        <f ca="1">'13年1-9支出明细'!BJ146/9*12</f>
        <v>3410.666666666667</v>
      </c>
      <c r="DB151" s="43">
        <f t="shared" si="215"/>
        <v>1.7800593960866668E-3</v>
      </c>
      <c r="DC151" s="13">
        <f ca="1">'13年1-9支出明细'!BK146/9*12</f>
        <v>0</v>
      </c>
      <c r="DD151" s="43">
        <f t="shared" si="216"/>
        <v>0</v>
      </c>
      <c r="DE151" s="13">
        <f ca="1">'13年1-9支出明细'!BL146/9*12</f>
        <v>0</v>
      </c>
      <c r="DF151" s="43">
        <f t="shared" si="217"/>
        <v>0</v>
      </c>
      <c r="DG151" s="13">
        <f ca="1">'13年1-9支出明细'!BM146/9*12</f>
        <v>0</v>
      </c>
      <c r="DH151" s="43">
        <f t="shared" si="218"/>
        <v>0</v>
      </c>
      <c r="DI151" s="13">
        <f ca="1">'13年1-9支出明细'!BN146/9*12</f>
        <v>15.599999999999998</v>
      </c>
      <c r="DJ151" s="13">
        <f ca="1">Sheet2!EX145+Sheet2!BF145</f>
        <v>0</v>
      </c>
      <c r="DK151" s="43">
        <f t="shared" si="219"/>
        <v>1.1933851578687916E-5</v>
      </c>
      <c r="DL151" s="13">
        <f ca="1">'13年1-9支出明细'!BP146/9*12</f>
        <v>0</v>
      </c>
      <c r="DM151" s="43">
        <f t="shared" si="220"/>
        <v>0</v>
      </c>
      <c r="DN151" s="13">
        <f ca="1">'13年1-9支出明细'!BQ146/9*12</f>
        <v>0</v>
      </c>
      <c r="DO151" s="43">
        <f t="shared" si="221"/>
        <v>0</v>
      </c>
      <c r="DP151" s="13">
        <f ca="1">'13年1-9支出明细'!BR146/9*12</f>
        <v>0</v>
      </c>
      <c r="DQ151" s="13">
        <f ca="1">Sheet2!FC61+Sheet2!BJ61</f>
        <v>0</v>
      </c>
      <c r="DR151" s="43"/>
      <c r="DS151" s="13">
        <f ca="1">'13年1-9支出明细'!BT146/9*12</f>
        <v>0</v>
      </c>
      <c r="DT151" s="43">
        <f t="shared" si="222"/>
        <v>0</v>
      </c>
      <c r="DU151" s="12">
        <f ca="1">'13年1-9支出明细'!BU146/9*12</f>
        <v>16641.239999999998</v>
      </c>
      <c r="DV151" s="43">
        <f t="shared" si="223"/>
        <v>5.7516638216416512E-4</v>
      </c>
      <c r="DW151" s="12">
        <f ca="1">'13年1-9支出明细'!BV146/9*12</f>
        <v>0</v>
      </c>
      <c r="DX151" s="43">
        <f t="shared" si="224"/>
        <v>0</v>
      </c>
      <c r="DY151" s="12">
        <f ca="1">'13年1-9支出明细'!BW146/9*12</f>
        <v>0</v>
      </c>
      <c r="DZ151" s="43">
        <f t="shared" si="225"/>
        <v>0</v>
      </c>
      <c r="EA151" s="12">
        <f ca="1">'13年1-9支出明细'!BX146/9*12</f>
        <v>4934.666666666667</v>
      </c>
      <c r="EB151" s="43">
        <f t="shared" si="226"/>
        <v>4.9518444301259142E-4</v>
      </c>
      <c r="EC151" s="27">
        <f t="shared" si="240"/>
        <v>0</v>
      </c>
      <c r="ED151" s="43">
        <f t="shared" si="228"/>
        <v>0</v>
      </c>
      <c r="EE151" s="13">
        <f ca="1">'13年1-9支出明细'!BZ146/9*12</f>
        <v>0</v>
      </c>
      <c r="EF151" s="43">
        <f t="shared" si="229"/>
        <v>0</v>
      </c>
      <c r="EG151" s="13">
        <f ca="1">'13年1-9支出明细'!CA146/9*12</f>
        <v>0</v>
      </c>
      <c r="EH151" s="43">
        <f t="shared" si="230"/>
        <v>0</v>
      </c>
      <c r="EI151" s="13">
        <f ca="1">'13年1-9支出明细'!CB146/9*12</f>
        <v>0</v>
      </c>
      <c r="EJ151" s="40"/>
      <c r="EK151" s="13">
        <f ca="1">'13年1-9支出明细'!CC146/9*12</f>
        <v>0</v>
      </c>
      <c r="EL151" s="43">
        <f t="shared" si="231"/>
        <v>0</v>
      </c>
      <c r="EM151" s="13">
        <f ca="1">'13年1-9支出明细'!CD146/9*12</f>
        <v>0</v>
      </c>
      <c r="EN151" s="45">
        <f t="shared" si="232"/>
        <v>0</v>
      </c>
    </row>
    <row r="152" spans="1:144">
      <c r="A152" s="18">
        <v>42104</v>
      </c>
      <c r="B152" s="3" t="s">
        <v>623</v>
      </c>
      <c r="C152" s="3" t="s">
        <v>441</v>
      </c>
      <c r="D152" s="12">
        <f t="shared" si="237"/>
        <v>1066749.95</v>
      </c>
      <c r="E152" s="12">
        <f t="shared" si="238"/>
        <v>67173.333333333328</v>
      </c>
      <c r="F152" s="13">
        <v>0</v>
      </c>
      <c r="G152" s="40">
        <f t="shared" si="233"/>
        <v>0</v>
      </c>
      <c r="H152" s="13">
        <v>0</v>
      </c>
      <c r="I152" s="40">
        <f t="shared" si="173"/>
        <v>0</v>
      </c>
      <c r="J152" s="13">
        <v>0</v>
      </c>
      <c r="K152" s="40">
        <f t="shared" si="174"/>
        <v>0</v>
      </c>
      <c r="L152" s="13">
        <f ca="1">'13年1-9支出明细'!I147/9*12</f>
        <v>43840</v>
      </c>
      <c r="M152" s="13">
        <v>5250</v>
      </c>
      <c r="N152" s="43">
        <f t="shared" si="175"/>
        <v>6.5668261438770036E-3</v>
      </c>
      <c r="O152" s="13">
        <f ca="1">'13年1-9支出明细'!K147/9*12</f>
        <v>23333.333333333332</v>
      </c>
      <c r="P152" s="43">
        <f t="shared" si="176"/>
        <v>1.6019710563578472E-3</v>
      </c>
      <c r="Q152" s="13">
        <f ca="1">'13年1-9支出明细'!L147/9*12</f>
        <v>0</v>
      </c>
      <c r="R152" s="43">
        <f t="shared" si="177"/>
        <v>0</v>
      </c>
      <c r="S152" s="13">
        <f ca="1">'13年1-9支出明细'!M147/9*12</f>
        <v>0</v>
      </c>
      <c r="T152" s="43">
        <f t="shared" si="178"/>
        <v>0</v>
      </c>
      <c r="U152" s="13">
        <f ca="1">'13年1-9支出明细'!N147/9*12</f>
        <v>0</v>
      </c>
      <c r="V152" s="43">
        <f t="shared" si="179"/>
        <v>0</v>
      </c>
      <c r="W152" s="13">
        <f ca="1">'13年1-9支出明细'!O147/9*12</f>
        <v>0</v>
      </c>
      <c r="X152" s="43">
        <f t="shared" si="180"/>
        <v>0</v>
      </c>
      <c r="Y152" s="13">
        <f ca="1">'13年1-9支出明细'!P147/9*12</f>
        <v>0</v>
      </c>
      <c r="Z152" s="43">
        <f t="shared" si="181"/>
        <v>0</v>
      </c>
      <c r="AA152" s="13">
        <f ca="1">'13年1-9支出明细'!Q147/9*12</f>
        <v>0</v>
      </c>
      <c r="AB152" s="43">
        <f t="shared" si="182"/>
        <v>0</v>
      </c>
      <c r="AC152" s="13">
        <f ca="1">'13年1-9支出明细'!R147/9*12</f>
        <v>0</v>
      </c>
      <c r="AD152" s="43">
        <f t="shared" si="183"/>
        <v>0</v>
      </c>
      <c r="AE152" s="13">
        <f ca="1">'13年1-9支出明细'!S147/9*12</f>
        <v>0</v>
      </c>
      <c r="AF152" s="43">
        <f t="shared" si="184"/>
        <v>0</v>
      </c>
      <c r="AG152" s="12">
        <f t="shared" si="234"/>
        <v>84359.55</v>
      </c>
      <c r="AH152" s="43">
        <f t="shared" si="185"/>
        <v>8.0808175324941054E-4</v>
      </c>
      <c r="AI152" s="13">
        <f ca="1">'13年1-9支出明细'!U147/9*12</f>
        <v>0</v>
      </c>
      <c r="AJ152" s="43">
        <f t="shared" si="186"/>
        <v>0</v>
      </c>
      <c r="AK152" s="13">
        <f ca="1">'13年1-9支出明细'!V147/9*12</f>
        <v>0</v>
      </c>
      <c r="AL152" s="43">
        <f t="shared" si="187"/>
        <v>0</v>
      </c>
      <c r="AM152" s="13">
        <f ca="1">'13年1-9支出明细'!W147/9*12</f>
        <v>0</v>
      </c>
      <c r="AN152" s="43">
        <f t="shared" si="188"/>
        <v>0</v>
      </c>
      <c r="AO152" s="13">
        <f ca="1">'13年1-9支出明细'!X147/9*12</f>
        <v>0</v>
      </c>
      <c r="AP152" s="43">
        <f t="shared" si="189"/>
        <v>0</v>
      </c>
      <c r="AQ152" s="13">
        <f ca="1">'13年1-9支出明细'!Y147/9*12</f>
        <v>25040</v>
      </c>
      <c r="AR152" s="43">
        <f t="shared" si="190"/>
        <v>1.238677209089287E-2</v>
      </c>
      <c r="AS152" s="13">
        <f ca="1">'13年1-9支出明细'!Z147/9*12</f>
        <v>107.2</v>
      </c>
      <c r="AT152" s="13">
        <f ca="1">Sheet2!EP146+Sheet2!V146</f>
        <v>59212.35</v>
      </c>
      <c r="AU152" s="43">
        <f t="shared" si="191"/>
        <v>1.2121286117159268E-6</v>
      </c>
      <c r="AV152" s="13">
        <f ca="1">'13年1-9支出明细'!AB147/9*12</f>
        <v>1996.4666666666665</v>
      </c>
      <c r="AW152" s="43">
        <f t="shared" si="192"/>
        <v>4.4045779018001078E-4</v>
      </c>
      <c r="AX152" s="13">
        <f ca="1">'13年1-9支出明细'!AC147/9*12</f>
        <v>91620</v>
      </c>
      <c r="AY152" s="43">
        <f t="shared" si="193"/>
        <v>8.1681697473934528E-2</v>
      </c>
      <c r="AZ152" s="12">
        <f t="shared" si="236"/>
        <v>0</v>
      </c>
      <c r="BA152" s="43">
        <f t="shared" si="194"/>
        <v>0</v>
      </c>
      <c r="BB152" s="13">
        <f ca="1">'13年1-9支出明细'!AE147/9*12</f>
        <v>0</v>
      </c>
      <c r="BC152" s="43">
        <f t="shared" si="195"/>
        <v>0</v>
      </c>
      <c r="BD152" s="13">
        <f ca="1">'13年1-9支出明细'!AF147/9*12</f>
        <v>0</v>
      </c>
      <c r="BE152" s="13">
        <f ca="1">Sheet2!BP146+Sheet2!ET146</f>
        <v>0</v>
      </c>
      <c r="BF152" s="43">
        <f t="shared" si="196"/>
        <v>0</v>
      </c>
      <c r="BG152" s="12">
        <f t="shared" si="235"/>
        <v>13532.666666666666</v>
      </c>
      <c r="BH152" s="43">
        <f t="shared" si="197"/>
        <v>1.3944250157512761E-4</v>
      </c>
      <c r="BI152" s="13">
        <f ca="1">'13年1-9支出明细'!AI147/9*12</f>
        <v>0</v>
      </c>
      <c r="BJ152" s="43">
        <f t="shared" si="198"/>
        <v>0</v>
      </c>
      <c r="BK152" s="13">
        <f ca="1">'13年1-9支出明细'!AJ147/9*12</f>
        <v>0</v>
      </c>
      <c r="BL152" s="43">
        <f t="shared" si="199"/>
        <v>0</v>
      </c>
      <c r="BM152" s="13">
        <f ca="1">'13年1-9支出明细'!AK147/9*12</f>
        <v>0</v>
      </c>
      <c r="BN152" s="43">
        <f t="shared" si="200"/>
        <v>0</v>
      </c>
      <c r="BO152" s="13">
        <f ca="1">'13年1-9支出明细'!AL147/9*12</f>
        <v>0</v>
      </c>
      <c r="BP152" s="43">
        <f t="shared" si="201"/>
        <v>0</v>
      </c>
      <c r="BQ152" s="13">
        <f ca="1">'13年1-9支出明细'!AM147/9*12</f>
        <v>0</v>
      </c>
      <c r="BR152" s="43">
        <f t="shared" si="202"/>
        <v>0</v>
      </c>
      <c r="BS152" s="13">
        <f ca="1">'13年1-9支出明细'!AN147/9*12</f>
        <v>0</v>
      </c>
      <c r="BT152" s="14">
        <f t="shared" si="160"/>
        <v>0</v>
      </c>
      <c r="BU152" s="43">
        <f t="shared" si="203"/>
        <v>0</v>
      </c>
      <c r="BV152" s="13">
        <f ca="1">'13年1-9支出明细'!AP147/9*12</f>
        <v>0</v>
      </c>
      <c r="BW152" s="43">
        <f t="shared" si="204"/>
        <v>0</v>
      </c>
      <c r="BX152" s="13">
        <f ca="1">'13年1-9支出明细'!AQ147/9*12</f>
        <v>0</v>
      </c>
      <c r="BY152" s="43">
        <f t="shared" si="205"/>
        <v>0</v>
      </c>
      <c r="BZ152" s="13">
        <f ca="1">'13年1-9支出明细'!AR147/9*12</f>
        <v>0</v>
      </c>
      <c r="CA152" s="13">
        <f ca="1">Sheet2!DK146+Sheet2!AH146</f>
        <v>0</v>
      </c>
      <c r="CB152" s="43">
        <f t="shared" si="206"/>
        <v>0</v>
      </c>
      <c r="CC152" s="13">
        <f ca="1">'13年1-9支出明细'!AT147/9*12</f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43">
        <f t="shared" si="207"/>
        <v>0</v>
      </c>
      <c r="CL152" s="13">
        <f ca="1">'13年1-9支出明细'!BB147/9*12</f>
        <v>0</v>
      </c>
      <c r="CM152" s="43">
        <f t="shared" si="208"/>
        <v>0</v>
      </c>
      <c r="CN152" s="13">
        <f ca="1">'13年1-9支出明细'!BC147/9*12</f>
        <v>0</v>
      </c>
      <c r="CO152" s="43">
        <f t="shared" si="209"/>
        <v>0</v>
      </c>
      <c r="CP152" s="13">
        <f ca="1">'13年1-9支出明细'!BD147/9*12</f>
        <v>0</v>
      </c>
      <c r="CQ152" s="43">
        <f t="shared" si="210"/>
        <v>0</v>
      </c>
      <c r="CR152" s="13">
        <f ca="1">'13年1-9支出明细'!BE147/9*12</f>
        <v>0</v>
      </c>
      <c r="CS152" s="13">
        <v>0</v>
      </c>
      <c r="CT152" s="43">
        <f t="shared" si="211"/>
        <v>0</v>
      </c>
      <c r="CU152" s="13">
        <f ca="1">'13年1-9支出明细'!BG147/9*12</f>
        <v>0</v>
      </c>
      <c r="CV152" s="43">
        <f t="shared" si="212"/>
        <v>0</v>
      </c>
      <c r="CW152" s="13">
        <f ca="1">'13年1-9支出明细'!BH147/9*12</f>
        <v>0</v>
      </c>
      <c r="CX152" s="43">
        <f t="shared" si="213"/>
        <v>0</v>
      </c>
      <c r="CY152" s="13">
        <f ca="1">'13年1-9支出明细'!BI147/9*12</f>
        <v>13333.333333333332</v>
      </c>
      <c r="CZ152" s="43">
        <f t="shared" si="214"/>
        <v>1.1122957060380417E-2</v>
      </c>
      <c r="DA152" s="13">
        <f ca="1">'13年1-9支出明细'!BJ147/9*12</f>
        <v>0</v>
      </c>
      <c r="DB152" s="43">
        <f t="shared" si="215"/>
        <v>0</v>
      </c>
      <c r="DC152" s="13">
        <f ca="1">'13年1-9支出明细'!BK147/9*12</f>
        <v>0</v>
      </c>
      <c r="DD152" s="43">
        <f t="shared" si="216"/>
        <v>0</v>
      </c>
      <c r="DE152" s="13">
        <f ca="1">'13年1-9支出明细'!BL147/9*12</f>
        <v>0</v>
      </c>
      <c r="DF152" s="43">
        <f t="shared" si="217"/>
        <v>0</v>
      </c>
      <c r="DG152" s="13">
        <f ca="1">'13年1-9支出明细'!BM147/9*12</f>
        <v>0</v>
      </c>
      <c r="DH152" s="43">
        <f t="shared" si="218"/>
        <v>0</v>
      </c>
      <c r="DI152" s="13">
        <f ca="1">'13年1-9支出明细'!BN147/9*12</f>
        <v>199.33333333333331</v>
      </c>
      <c r="DJ152" s="13">
        <f ca="1">Sheet2!EX146+Sheet2!BF146</f>
        <v>0</v>
      </c>
      <c r="DK152" s="43">
        <f t="shared" si="219"/>
        <v>1.5248810350545672E-4</v>
      </c>
      <c r="DL152" s="13">
        <f ca="1">'13年1-9支出明细'!BP147/9*12</f>
        <v>0</v>
      </c>
      <c r="DM152" s="43">
        <f t="shared" si="220"/>
        <v>0</v>
      </c>
      <c r="DN152" s="13">
        <f ca="1">'13年1-9支出明细'!BQ147/9*12</f>
        <v>0</v>
      </c>
      <c r="DO152" s="43">
        <f t="shared" si="221"/>
        <v>0</v>
      </c>
      <c r="DP152" s="13">
        <f ca="1">'13年1-9支出明细'!BR147/9*12</f>
        <v>0</v>
      </c>
      <c r="DQ152" s="13">
        <f ca="1">Sheet2!FC62+Sheet2!BJ62</f>
        <v>0</v>
      </c>
      <c r="DR152" s="43"/>
      <c r="DS152" s="13">
        <f ca="1">'13年1-9支出明细'!BT147/9*12</f>
        <v>0</v>
      </c>
      <c r="DT152" s="43">
        <f t="shared" si="222"/>
        <v>0</v>
      </c>
      <c r="DU152" s="12">
        <f ca="1">'13年1-9支出明细'!BU147/9*12</f>
        <v>887242.4</v>
      </c>
      <c r="DV152" s="43">
        <f t="shared" si="223"/>
        <v>3.0665503370581226E-2</v>
      </c>
      <c r="DW152" s="12">
        <f ca="1">'13年1-9支出明细'!BV147/9*12</f>
        <v>0</v>
      </c>
      <c r="DX152" s="43">
        <f t="shared" si="224"/>
        <v>0</v>
      </c>
      <c r="DY152" s="12">
        <f ca="1">'13年1-9支出明细'!BW147/9*12</f>
        <v>14442</v>
      </c>
      <c r="DZ152" s="43">
        <f t="shared" si="225"/>
        <v>0.33147066294132593</v>
      </c>
      <c r="EA152" s="12">
        <f ca="1">'13年1-9支出明细'!BX147/9*12</f>
        <v>0</v>
      </c>
      <c r="EB152" s="43">
        <f t="shared" si="226"/>
        <v>0</v>
      </c>
      <c r="EC152" s="27">
        <f t="shared" si="240"/>
        <v>0</v>
      </c>
      <c r="ED152" s="43">
        <f t="shared" si="228"/>
        <v>0</v>
      </c>
      <c r="EE152" s="13">
        <f ca="1">'13年1-9支出明细'!BZ147/9*12</f>
        <v>0</v>
      </c>
      <c r="EF152" s="43">
        <f t="shared" si="229"/>
        <v>0</v>
      </c>
      <c r="EG152" s="13">
        <f ca="1">'13年1-9支出明细'!CA147/9*12</f>
        <v>0</v>
      </c>
      <c r="EH152" s="43">
        <f t="shared" si="230"/>
        <v>0</v>
      </c>
      <c r="EI152" s="13">
        <f ca="1">'13年1-9支出明细'!CB147/9*12</f>
        <v>0</v>
      </c>
      <c r="EJ152" s="40"/>
      <c r="EK152" s="13">
        <f ca="1">'13年1-9支出明细'!CC147/9*12</f>
        <v>0</v>
      </c>
      <c r="EL152" s="43">
        <f t="shared" si="231"/>
        <v>0</v>
      </c>
      <c r="EM152" s="13">
        <f ca="1">'13年1-9支出明细'!CD147/9*12</f>
        <v>0</v>
      </c>
      <c r="EN152" s="45">
        <f t="shared" si="232"/>
        <v>0</v>
      </c>
    </row>
    <row r="153" spans="1:144">
      <c r="A153" s="18">
        <v>422</v>
      </c>
      <c r="B153" s="3" t="s">
        <v>624</v>
      </c>
      <c r="C153" s="3" t="s">
        <v>442</v>
      </c>
      <c r="D153" s="12">
        <f t="shared" si="237"/>
        <v>4546575.0199999996</v>
      </c>
      <c r="E153" s="12">
        <f t="shared" si="238"/>
        <v>547256</v>
      </c>
      <c r="F153" s="13">
        <v>185280</v>
      </c>
      <c r="G153" s="40">
        <f t="shared" si="233"/>
        <v>2.7127325193027434E-3</v>
      </c>
      <c r="H153" s="13">
        <v>67240</v>
      </c>
      <c r="I153" s="40">
        <f t="shared" si="173"/>
        <v>1.8111785487503595E-3</v>
      </c>
      <c r="J153" s="13">
        <v>83376</v>
      </c>
      <c r="K153" s="40">
        <f t="shared" si="174"/>
        <v>2.7127325193027439E-3</v>
      </c>
      <c r="L153" s="13">
        <f ca="1">'13年1-9支出明细'!I148/9*12</f>
        <v>21920</v>
      </c>
      <c r="M153" s="13">
        <v>16060</v>
      </c>
      <c r="N153" s="43">
        <f t="shared" si="175"/>
        <v>3.2834130719385018E-3</v>
      </c>
      <c r="O153" s="13">
        <f ca="1">'13年1-9支出明细'!K148/9*12</f>
        <v>185573.33333333334</v>
      </c>
      <c r="P153" s="43">
        <f t="shared" si="176"/>
        <v>6.8277308919485764E-3</v>
      </c>
      <c r="Q153" s="13">
        <f ca="1">'13年1-9支出明细'!L148/9*12</f>
        <v>0</v>
      </c>
      <c r="R153" s="43">
        <f t="shared" si="177"/>
        <v>0</v>
      </c>
      <c r="S153" s="13">
        <f ca="1">'13年1-9支出明细'!M148/9*12</f>
        <v>0</v>
      </c>
      <c r="T153" s="43">
        <f t="shared" si="178"/>
        <v>0</v>
      </c>
      <c r="U153" s="13">
        <f ca="1">'13年1-9支出明细'!N148/9*12</f>
        <v>0</v>
      </c>
      <c r="V153" s="43">
        <f t="shared" si="179"/>
        <v>0</v>
      </c>
      <c r="W153" s="13">
        <f ca="1">'13年1-9支出明细'!O148/9*12</f>
        <v>0</v>
      </c>
      <c r="X153" s="43">
        <f t="shared" si="180"/>
        <v>0</v>
      </c>
      <c r="Y153" s="13">
        <f ca="1">'13年1-9支出明细'!P148/9*12</f>
        <v>0</v>
      </c>
      <c r="Z153" s="43">
        <f t="shared" si="181"/>
        <v>0</v>
      </c>
      <c r="AA153" s="13">
        <f ca="1">'13年1-9支出明细'!Q148/9*12</f>
        <v>0</v>
      </c>
      <c r="AB153" s="43">
        <f t="shared" si="182"/>
        <v>0</v>
      </c>
      <c r="AC153" s="13">
        <f ca="1">'13年1-9支出明细'!R148/9*12</f>
        <v>0</v>
      </c>
      <c r="AD153" s="43">
        <f t="shared" si="183"/>
        <v>0</v>
      </c>
      <c r="AE153" s="13">
        <f ca="1">'13年1-9支出明细'!S148/9*12</f>
        <v>3866.666666666667</v>
      </c>
      <c r="AF153" s="43">
        <f t="shared" si="184"/>
        <v>7.7901923895461536E-4</v>
      </c>
      <c r="AG153" s="12">
        <f t="shared" si="234"/>
        <v>10601.060000000001</v>
      </c>
      <c r="AH153" s="43">
        <f t="shared" si="185"/>
        <v>1.0154775779508304E-4</v>
      </c>
      <c r="AI153" s="13">
        <f ca="1">'13年1-9支出明细'!U148/9*12</f>
        <v>0</v>
      </c>
      <c r="AJ153" s="43">
        <f t="shared" si="186"/>
        <v>0</v>
      </c>
      <c r="AK153" s="13">
        <f ca="1">'13年1-9支出明细'!V148/9*12</f>
        <v>0</v>
      </c>
      <c r="AL153" s="43">
        <f t="shared" si="187"/>
        <v>0</v>
      </c>
      <c r="AM153" s="13">
        <f ca="1">'13年1-9支出明细'!W148/9*12</f>
        <v>0</v>
      </c>
      <c r="AN153" s="43">
        <f t="shared" si="188"/>
        <v>0</v>
      </c>
      <c r="AO153" s="13">
        <f ca="1">'13年1-9支出明细'!X148/9*12</f>
        <v>854.66666666666674</v>
      </c>
      <c r="AP153" s="43">
        <f t="shared" si="189"/>
        <v>1.2573726220234524E-3</v>
      </c>
      <c r="AQ153" s="13">
        <f ca="1">'13年1-9支出明细'!Y148/9*12</f>
        <v>0</v>
      </c>
      <c r="AR153" s="43">
        <f t="shared" si="190"/>
        <v>0</v>
      </c>
      <c r="AS153" s="13">
        <f ca="1">'13年1-9支出明细'!Z148/9*12</f>
        <v>3219.5333333333338</v>
      </c>
      <c r="AT153" s="13">
        <f ca="1">Sheet2!EP147+Sheet2!V147</f>
        <v>6526.86</v>
      </c>
      <c r="AU153" s="43">
        <f t="shared" si="191"/>
        <v>3.6403810351739592E-5</v>
      </c>
      <c r="AV153" s="13">
        <f ca="1">'13年1-9支出明细'!AB148/9*12</f>
        <v>5922.4800000000014</v>
      </c>
      <c r="AW153" s="43">
        <f t="shared" si="192"/>
        <v>1.3066095701666164E-3</v>
      </c>
      <c r="AX153" s="13">
        <f ca="1">'13年1-9支出明细'!AC148/9*12</f>
        <v>2400</v>
      </c>
      <c r="AY153" s="43">
        <f t="shared" si="193"/>
        <v>2.1396646358594509E-3</v>
      </c>
      <c r="AZ153" s="12">
        <f t="shared" si="236"/>
        <v>52</v>
      </c>
      <c r="BA153" s="43">
        <f t="shared" si="194"/>
        <v>1.9443492551013766E-7</v>
      </c>
      <c r="BB153" s="13">
        <f ca="1">'13年1-9支出明细'!AE148/9*12</f>
        <v>52</v>
      </c>
      <c r="BC153" s="43">
        <f t="shared" si="195"/>
        <v>2.2507874771712476E-7</v>
      </c>
      <c r="BD153" s="13">
        <f ca="1">'13年1-9支出明细'!AF148/9*12</f>
        <v>0</v>
      </c>
      <c r="BE153" s="13">
        <f ca="1">Sheet2!BP147+Sheet2!ET147</f>
        <v>0</v>
      </c>
      <c r="BF153" s="43">
        <f t="shared" si="196"/>
        <v>0</v>
      </c>
      <c r="BG153" s="12">
        <f t="shared" si="235"/>
        <v>3518695</v>
      </c>
      <c r="BH153" s="43">
        <f t="shared" si="197"/>
        <v>3.6257128411243927E-2</v>
      </c>
      <c r="BI153" s="13">
        <f ca="1">'13年1-9支出明细'!AI148/9*12</f>
        <v>0</v>
      </c>
      <c r="BJ153" s="43">
        <f t="shared" si="198"/>
        <v>0</v>
      </c>
      <c r="BK153" s="13">
        <f ca="1">'13年1-9支出明细'!AJ148/9*12</f>
        <v>0</v>
      </c>
      <c r="BL153" s="43">
        <f t="shared" si="199"/>
        <v>0</v>
      </c>
      <c r="BM153" s="13">
        <f ca="1">'13年1-9支出明细'!AK148/9*12</f>
        <v>0</v>
      </c>
      <c r="BN153" s="43">
        <f t="shared" si="200"/>
        <v>0</v>
      </c>
      <c r="BO153" s="13">
        <f ca="1">'13年1-9支出明细'!AL148/9*12</f>
        <v>0</v>
      </c>
      <c r="BP153" s="43">
        <f t="shared" si="201"/>
        <v>0</v>
      </c>
      <c r="BQ153" s="13">
        <f ca="1">'13年1-9支出明细'!AM148/9*12</f>
        <v>0</v>
      </c>
      <c r="BR153" s="43">
        <f t="shared" si="202"/>
        <v>0</v>
      </c>
      <c r="BS153" s="13">
        <f ca="1">'13年1-9支出明细'!AN148/9*12</f>
        <v>0</v>
      </c>
      <c r="BT153" s="14">
        <f t="shared" si="160"/>
        <v>3515295</v>
      </c>
      <c r="BU153" s="43">
        <f t="shared" si="203"/>
        <v>0</v>
      </c>
      <c r="BV153" s="13">
        <f ca="1">'13年1-9支出明细'!AP148/9*12</f>
        <v>0</v>
      </c>
      <c r="BW153" s="43">
        <f t="shared" si="204"/>
        <v>0</v>
      </c>
      <c r="BX153" s="13">
        <f ca="1">'13年1-9支出明细'!AQ148/9*12</f>
        <v>3515295</v>
      </c>
      <c r="BY153" s="43">
        <f t="shared" si="205"/>
        <v>0.81972658641093654</v>
      </c>
      <c r="BZ153" s="13">
        <f ca="1">'13年1-9支出明细'!AR148/9*12</f>
        <v>0</v>
      </c>
      <c r="CA153" s="13">
        <f ca="1">Sheet2!DK147+Sheet2!AH147</f>
        <v>0</v>
      </c>
      <c r="CB153" s="43">
        <f t="shared" si="206"/>
        <v>0</v>
      </c>
      <c r="CC153" s="13">
        <f ca="1">'13年1-9支出明细'!AT148/9*12</f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43">
        <f t="shared" si="207"/>
        <v>0</v>
      </c>
      <c r="CL153" s="13">
        <f ca="1">'13年1-9支出明细'!BB148/9*12</f>
        <v>0</v>
      </c>
      <c r="CM153" s="43">
        <f t="shared" si="208"/>
        <v>0</v>
      </c>
      <c r="CN153" s="13">
        <f ca="1">'13年1-9支出明细'!BC148/9*12</f>
        <v>0</v>
      </c>
      <c r="CO153" s="43">
        <f t="shared" si="209"/>
        <v>0</v>
      </c>
      <c r="CP153" s="13">
        <f ca="1">'13年1-9支出明细'!BD148/9*12</f>
        <v>0</v>
      </c>
      <c r="CQ153" s="43">
        <f t="shared" si="210"/>
        <v>0</v>
      </c>
      <c r="CR153" s="13">
        <f ca="1">'13年1-9支出明细'!BE148/9*12</f>
        <v>0</v>
      </c>
      <c r="CS153" s="13">
        <v>0</v>
      </c>
      <c r="CT153" s="43">
        <f t="shared" si="211"/>
        <v>0</v>
      </c>
      <c r="CU153" s="13">
        <f ca="1">'13年1-9支出明细'!BG148/9*12</f>
        <v>0</v>
      </c>
      <c r="CV153" s="43">
        <f t="shared" si="212"/>
        <v>0</v>
      </c>
      <c r="CW153" s="13">
        <f ca="1">'13年1-9支出明细'!BH148/9*12</f>
        <v>0</v>
      </c>
      <c r="CX153" s="43">
        <f t="shared" si="213"/>
        <v>0</v>
      </c>
      <c r="CY153" s="13">
        <f ca="1">'13年1-9支出明细'!BI148/9*12</f>
        <v>0</v>
      </c>
      <c r="CZ153" s="43">
        <f t="shared" si="214"/>
        <v>0</v>
      </c>
      <c r="DA153" s="13">
        <f ca="1">'13年1-9支出明细'!BJ148/9*12</f>
        <v>3400</v>
      </c>
      <c r="DB153" s="43">
        <f t="shared" si="215"/>
        <v>1.7744923612279123E-3</v>
      </c>
      <c r="DC153" s="13">
        <f ca="1">'13年1-9支出明细'!BK148/9*12</f>
        <v>0</v>
      </c>
      <c r="DD153" s="43">
        <f t="shared" si="216"/>
        <v>0</v>
      </c>
      <c r="DE153" s="13">
        <f ca="1">'13年1-9支出明细'!BL148/9*12</f>
        <v>0</v>
      </c>
      <c r="DF153" s="43">
        <f t="shared" si="217"/>
        <v>0</v>
      </c>
      <c r="DG153" s="13">
        <f ca="1">'13年1-9支出明细'!BM148/9*12</f>
        <v>0</v>
      </c>
      <c r="DH153" s="43">
        <f t="shared" si="218"/>
        <v>0</v>
      </c>
      <c r="DI153" s="13">
        <f ca="1">'13年1-9支出明细'!BN148/9*12</f>
        <v>0</v>
      </c>
      <c r="DJ153" s="13">
        <f ca="1">Sheet2!EX147+Sheet2!BF147</f>
        <v>0</v>
      </c>
      <c r="DK153" s="43">
        <f t="shared" si="219"/>
        <v>0</v>
      </c>
      <c r="DL153" s="13">
        <f ca="1">'13年1-9支出明细'!BP148/9*12</f>
        <v>0</v>
      </c>
      <c r="DM153" s="43">
        <f t="shared" si="220"/>
        <v>0</v>
      </c>
      <c r="DN153" s="13">
        <f ca="1">'13年1-9支出明细'!BQ148/9*12</f>
        <v>0</v>
      </c>
      <c r="DO153" s="43">
        <f t="shared" si="221"/>
        <v>0</v>
      </c>
      <c r="DP153" s="13">
        <f ca="1">'13年1-9支出明细'!BR148/9*12</f>
        <v>0</v>
      </c>
      <c r="DQ153" s="13">
        <f ca="1">Sheet2!FC63+Sheet2!BJ63</f>
        <v>0</v>
      </c>
      <c r="DR153" s="43"/>
      <c r="DS153" s="13">
        <f ca="1">'13年1-9支出明细'!BT148/9*12</f>
        <v>0</v>
      </c>
      <c r="DT153" s="43">
        <f t="shared" si="222"/>
        <v>0</v>
      </c>
      <c r="DU153" s="12">
        <f ca="1">'13年1-9支出明细'!BU148/9*12</f>
        <v>93901.626666666663</v>
      </c>
      <c r="DV153" s="43">
        <f t="shared" si="223"/>
        <v>3.2454948603106958E-3</v>
      </c>
      <c r="DW153" s="12">
        <f ca="1">'13年1-9支出明细'!BV148/9*12</f>
        <v>0</v>
      </c>
      <c r="DX153" s="43">
        <f t="shared" si="224"/>
        <v>0</v>
      </c>
      <c r="DY153" s="12">
        <f ca="1">'13年1-9支出明细'!BW148/9*12</f>
        <v>0</v>
      </c>
      <c r="DZ153" s="43">
        <f t="shared" si="225"/>
        <v>0</v>
      </c>
      <c r="EA153" s="12">
        <f ca="1">'13年1-9支出明细'!BX148/9*12</f>
        <v>375733.33333333331</v>
      </c>
      <c r="EB153" s="43">
        <f t="shared" si="226"/>
        <v>3.7704127544163267E-2</v>
      </c>
      <c r="EC153" s="27">
        <f t="shared" si="240"/>
        <v>336</v>
      </c>
      <c r="ED153" s="43">
        <f t="shared" si="228"/>
        <v>2.0438027480550021E-4</v>
      </c>
      <c r="EE153" s="13">
        <f ca="1">'13年1-9支出明细'!BZ148/9*12</f>
        <v>0</v>
      </c>
      <c r="EF153" s="43">
        <f t="shared" si="229"/>
        <v>0</v>
      </c>
      <c r="EG153" s="13">
        <f ca="1">'13年1-9支出明细'!CA148/9*12</f>
        <v>0</v>
      </c>
      <c r="EH153" s="43">
        <f t="shared" si="230"/>
        <v>0</v>
      </c>
      <c r="EI153" s="13">
        <f ca="1">'13年1-9支出明细'!CB148/9*12</f>
        <v>0</v>
      </c>
      <c r="EJ153" s="40"/>
      <c r="EK153" s="13">
        <f ca="1">'13年1-9支出明细'!CC148/9*12</f>
        <v>0</v>
      </c>
      <c r="EL153" s="43">
        <f t="shared" si="231"/>
        <v>0</v>
      </c>
      <c r="EM153" s="13">
        <f ca="1">'13年1-9支出明细'!CD148/9*12</f>
        <v>336</v>
      </c>
      <c r="EN153" s="45">
        <f t="shared" si="232"/>
        <v>1.6237530848892314E-3</v>
      </c>
    </row>
    <row r="154" spans="1:144">
      <c r="A154" s="18">
        <v>423</v>
      </c>
      <c r="B154" s="3" t="s">
        <v>625</v>
      </c>
      <c r="C154" s="3" t="s">
        <v>443</v>
      </c>
      <c r="D154" s="12">
        <f t="shared" si="237"/>
        <v>5067.2000000000007</v>
      </c>
      <c r="E154" s="12">
        <f t="shared" si="238"/>
        <v>0</v>
      </c>
      <c r="F154" s="13">
        <v>0</v>
      </c>
      <c r="G154" s="40">
        <f t="shared" si="233"/>
        <v>0</v>
      </c>
      <c r="H154" s="13">
        <v>0</v>
      </c>
      <c r="I154" s="40">
        <f t="shared" si="173"/>
        <v>0</v>
      </c>
      <c r="J154" s="13">
        <v>0</v>
      </c>
      <c r="K154" s="40">
        <f t="shared" si="174"/>
        <v>0</v>
      </c>
      <c r="L154" s="13">
        <f ca="1">'13年1-9支出明细'!I149/9*12</f>
        <v>0</v>
      </c>
      <c r="M154" s="13">
        <v>0</v>
      </c>
      <c r="N154" s="43">
        <f t="shared" si="175"/>
        <v>0</v>
      </c>
      <c r="O154" s="13">
        <f ca="1">'13年1-9支出明细'!K149/9*12</f>
        <v>0</v>
      </c>
      <c r="P154" s="43">
        <f t="shared" si="176"/>
        <v>7.6095693623200865E-6</v>
      </c>
      <c r="Q154" s="13">
        <f ca="1">'13年1-9支出明细'!L149/9*12</f>
        <v>0</v>
      </c>
      <c r="R154" s="43">
        <f t="shared" si="177"/>
        <v>0</v>
      </c>
      <c r="S154" s="13">
        <f ca="1">'13年1-9支出明细'!M149/9*12</f>
        <v>0</v>
      </c>
      <c r="T154" s="43">
        <f t="shared" si="178"/>
        <v>0</v>
      </c>
      <c r="U154" s="13">
        <f ca="1">'13年1-9支出明细'!N149/9*12</f>
        <v>0</v>
      </c>
      <c r="V154" s="43">
        <f t="shared" si="179"/>
        <v>0</v>
      </c>
      <c r="W154" s="13">
        <f ca="1">'13年1-9支出明细'!O149/9*12</f>
        <v>0</v>
      </c>
      <c r="X154" s="43">
        <f t="shared" si="180"/>
        <v>0</v>
      </c>
      <c r="Y154" s="13">
        <f ca="1">'13年1-9支出明细'!P149/9*12</f>
        <v>0</v>
      </c>
      <c r="Z154" s="43">
        <f t="shared" si="181"/>
        <v>0</v>
      </c>
      <c r="AA154" s="13">
        <f ca="1">'13年1-9支出明细'!Q149/9*12</f>
        <v>0</v>
      </c>
      <c r="AB154" s="43">
        <f t="shared" si="182"/>
        <v>0</v>
      </c>
      <c r="AC154" s="13">
        <f ca="1">'13年1-9支出明细'!R149/9*12</f>
        <v>0</v>
      </c>
      <c r="AD154" s="43">
        <f t="shared" si="183"/>
        <v>0</v>
      </c>
      <c r="AE154" s="13">
        <f ca="1">'13年1-9支出明细'!S149/9*12</f>
        <v>0</v>
      </c>
      <c r="AF154" s="43">
        <f t="shared" si="184"/>
        <v>0</v>
      </c>
      <c r="AG154" s="12">
        <f t="shared" si="234"/>
        <v>0</v>
      </c>
      <c r="AH154" s="43">
        <f t="shared" si="185"/>
        <v>0</v>
      </c>
      <c r="AI154" s="13">
        <f ca="1">'13年1-9支出明细'!U149/9*12</f>
        <v>0</v>
      </c>
      <c r="AJ154" s="43">
        <f t="shared" si="186"/>
        <v>0</v>
      </c>
      <c r="AK154" s="13">
        <f ca="1">'13年1-9支出明细'!V149/9*12</f>
        <v>0</v>
      </c>
      <c r="AL154" s="43">
        <f t="shared" si="187"/>
        <v>0</v>
      </c>
      <c r="AM154" s="13">
        <f ca="1">'13年1-9支出明细'!W149/9*12</f>
        <v>0</v>
      </c>
      <c r="AN154" s="43">
        <f t="shared" si="188"/>
        <v>0</v>
      </c>
      <c r="AO154" s="13">
        <f ca="1">'13年1-9支出明细'!X149/9*12</f>
        <v>0</v>
      </c>
      <c r="AP154" s="43">
        <f t="shared" si="189"/>
        <v>0</v>
      </c>
      <c r="AQ154" s="13">
        <f ca="1">'13年1-9支出明细'!Y149/9*12</f>
        <v>0</v>
      </c>
      <c r="AR154" s="43">
        <f t="shared" si="190"/>
        <v>0</v>
      </c>
      <c r="AS154" s="13">
        <f ca="1">'13年1-9支出明细'!Z149/9*12</f>
        <v>0</v>
      </c>
      <c r="AT154" s="13">
        <f ca="1">Sheet2!EP148+Sheet2!V148</f>
        <v>0</v>
      </c>
      <c r="AU154" s="43">
        <f t="shared" si="191"/>
        <v>0</v>
      </c>
      <c r="AV154" s="13">
        <f ca="1">'13年1-9支出明细'!AB149/9*12</f>
        <v>0</v>
      </c>
      <c r="AW154" s="43">
        <f t="shared" si="192"/>
        <v>0</v>
      </c>
      <c r="AX154" s="13">
        <f ca="1">'13年1-9支出明细'!AC149/9*12</f>
        <v>0</v>
      </c>
      <c r="AY154" s="43">
        <f t="shared" si="193"/>
        <v>0</v>
      </c>
      <c r="AZ154" s="12">
        <f t="shared" si="236"/>
        <v>0</v>
      </c>
      <c r="BA154" s="43">
        <f t="shared" si="194"/>
        <v>0</v>
      </c>
      <c r="BB154" s="13">
        <f ca="1">'13年1-9支出明细'!AE149/9*12</f>
        <v>0</v>
      </c>
      <c r="BC154" s="43">
        <f t="shared" si="195"/>
        <v>0</v>
      </c>
      <c r="BD154" s="13">
        <f ca="1">'13年1-9支出明细'!AF149/9*12</f>
        <v>0</v>
      </c>
      <c r="BE154" s="13">
        <f ca="1">Sheet2!BP148+Sheet2!ET148</f>
        <v>0</v>
      </c>
      <c r="BF154" s="43">
        <f t="shared" si="196"/>
        <v>0</v>
      </c>
      <c r="BG154" s="12">
        <f t="shared" si="235"/>
        <v>5067.2000000000007</v>
      </c>
      <c r="BH154" s="43">
        <f t="shared" si="197"/>
        <v>5.2213141828278739E-5</v>
      </c>
      <c r="BI154" s="13">
        <f ca="1">'13年1-9支出明细'!AI149/9*12</f>
        <v>0</v>
      </c>
      <c r="BJ154" s="43">
        <f t="shared" si="198"/>
        <v>0</v>
      </c>
      <c r="BK154" s="13">
        <f ca="1">'13年1-9支出明细'!AJ149/9*12</f>
        <v>0</v>
      </c>
      <c r="BL154" s="43">
        <f t="shared" si="199"/>
        <v>0</v>
      </c>
      <c r="BM154" s="13">
        <f ca="1">'13年1-9支出明细'!AK149/9*12</f>
        <v>0</v>
      </c>
      <c r="BN154" s="43">
        <f t="shared" si="200"/>
        <v>0</v>
      </c>
      <c r="BO154" s="13">
        <f ca="1">'13年1-9支出明细'!AL149/9*12</f>
        <v>0</v>
      </c>
      <c r="BP154" s="43">
        <f t="shared" si="201"/>
        <v>0</v>
      </c>
      <c r="BQ154" s="13">
        <f ca="1">'13年1-9支出明细'!AM149/9*12</f>
        <v>0</v>
      </c>
      <c r="BR154" s="43">
        <f t="shared" si="202"/>
        <v>0</v>
      </c>
      <c r="BS154" s="13">
        <f ca="1">'13年1-9支出明细'!AN149/9*12</f>
        <v>0</v>
      </c>
      <c r="BT154" s="14">
        <f t="shared" si="160"/>
        <v>0</v>
      </c>
      <c r="BU154" s="43">
        <f t="shared" si="203"/>
        <v>0</v>
      </c>
      <c r="BV154" s="13">
        <f ca="1">'13年1-9支出明细'!AP149/9*12</f>
        <v>0</v>
      </c>
      <c r="BW154" s="43">
        <f t="shared" si="204"/>
        <v>0</v>
      </c>
      <c r="BX154" s="13">
        <f ca="1">'13年1-9支出明细'!AQ149/9*12</f>
        <v>0</v>
      </c>
      <c r="BY154" s="43">
        <f t="shared" si="205"/>
        <v>0</v>
      </c>
      <c r="BZ154" s="13">
        <f ca="1">'13年1-9支出明细'!AR149/9*12</f>
        <v>0</v>
      </c>
      <c r="CA154" s="13">
        <f ca="1">Sheet2!DK148+Sheet2!AH148</f>
        <v>0</v>
      </c>
      <c r="CB154" s="43">
        <f t="shared" si="206"/>
        <v>0</v>
      </c>
      <c r="CC154" s="13">
        <f ca="1">'13年1-9支出明细'!AT149/9*12</f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43">
        <f t="shared" si="207"/>
        <v>0</v>
      </c>
      <c r="CL154" s="13">
        <f ca="1">'13年1-9支出明细'!BB149/9*12</f>
        <v>1289.3333333333333</v>
      </c>
      <c r="CM154" s="43">
        <f t="shared" si="208"/>
        <v>5.6995740938738126E-4</v>
      </c>
      <c r="CN154" s="13">
        <f ca="1">'13年1-9支出明细'!BC149/9*12</f>
        <v>0</v>
      </c>
      <c r="CO154" s="43">
        <f t="shared" si="209"/>
        <v>0</v>
      </c>
      <c r="CP154" s="13">
        <f ca="1">'13年1-9支出明细'!BD149/9*12</f>
        <v>0</v>
      </c>
      <c r="CQ154" s="43">
        <f t="shared" si="210"/>
        <v>0</v>
      </c>
      <c r="CR154" s="13">
        <f ca="1">'13年1-9支出明细'!BE149/9*12</f>
        <v>0</v>
      </c>
      <c r="CS154" s="13">
        <v>0</v>
      </c>
      <c r="CT154" s="43">
        <f t="shared" si="211"/>
        <v>0</v>
      </c>
      <c r="CU154" s="13">
        <f ca="1">'13年1-9支出明细'!BG149/9*12</f>
        <v>0</v>
      </c>
      <c r="CV154" s="43">
        <f t="shared" si="212"/>
        <v>0</v>
      </c>
      <c r="CW154" s="13">
        <f ca="1">'13年1-9支出明细'!BH149/9*12</f>
        <v>0</v>
      </c>
      <c r="CX154" s="43">
        <f t="shared" si="213"/>
        <v>0</v>
      </c>
      <c r="CY154" s="13">
        <f ca="1">'13年1-9支出明细'!BI149/9*12</f>
        <v>1733.3333333333335</v>
      </c>
      <c r="CZ154" s="43">
        <f t="shared" si="214"/>
        <v>1.4459844178494545E-3</v>
      </c>
      <c r="DA154" s="13">
        <f ca="1">'13年1-9支出明细'!BJ149/9*12</f>
        <v>0</v>
      </c>
      <c r="DB154" s="43">
        <f t="shared" si="215"/>
        <v>0</v>
      </c>
      <c r="DC154" s="13">
        <f ca="1">'13年1-9支出明细'!BK149/9*12</f>
        <v>0</v>
      </c>
      <c r="DD154" s="43">
        <f t="shared" si="216"/>
        <v>0</v>
      </c>
      <c r="DE154" s="13">
        <f ca="1">'13年1-9支出明细'!BL149/9*12</f>
        <v>0</v>
      </c>
      <c r="DF154" s="43">
        <f t="shared" si="217"/>
        <v>0</v>
      </c>
      <c r="DG154" s="13">
        <f ca="1">'13年1-9支出明细'!BM149/9*12</f>
        <v>0</v>
      </c>
      <c r="DH154" s="43">
        <f t="shared" si="218"/>
        <v>0</v>
      </c>
      <c r="DI154" s="13">
        <f ca="1">'13年1-9支出明细'!BN149/9*12</f>
        <v>2044.5333333333335</v>
      </c>
      <c r="DJ154" s="13">
        <f ca="1">Sheet2!EX148+Sheet2!BF148</f>
        <v>0</v>
      </c>
      <c r="DK154" s="43">
        <f t="shared" si="219"/>
        <v>1.5640485479282097E-3</v>
      </c>
      <c r="DL154" s="13">
        <f ca="1">'13年1-9支出明细'!BP149/9*12</f>
        <v>0</v>
      </c>
      <c r="DM154" s="43">
        <f t="shared" si="220"/>
        <v>0</v>
      </c>
      <c r="DN154" s="13">
        <f ca="1">'13年1-9支出明细'!BQ149/9*12</f>
        <v>0</v>
      </c>
      <c r="DO154" s="43">
        <f t="shared" si="221"/>
        <v>0</v>
      </c>
      <c r="DP154" s="13">
        <f ca="1">'13年1-9支出明细'!BR149/9*12</f>
        <v>0</v>
      </c>
      <c r="DQ154" s="13">
        <f ca="1">Sheet2!FC64+Sheet2!BJ64</f>
        <v>0</v>
      </c>
      <c r="DR154" s="43"/>
      <c r="DS154" s="13">
        <f ca="1">'13年1-9支出明细'!BT149/9*12</f>
        <v>0</v>
      </c>
      <c r="DT154" s="43">
        <f t="shared" si="222"/>
        <v>0</v>
      </c>
      <c r="DU154" s="12">
        <f ca="1">'13年1-9支出明细'!BU149/9*12</f>
        <v>0</v>
      </c>
      <c r="DV154" s="43">
        <f t="shared" si="223"/>
        <v>0</v>
      </c>
      <c r="DW154" s="12">
        <f ca="1">'13年1-9支出明细'!BV149/9*12</f>
        <v>0</v>
      </c>
      <c r="DX154" s="43">
        <f t="shared" si="224"/>
        <v>0</v>
      </c>
      <c r="DY154" s="12">
        <f ca="1">'13年1-9支出明细'!BW149/9*12</f>
        <v>0</v>
      </c>
      <c r="DZ154" s="43">
        <f t="shared" si="225"/>
        <v>0</v>
      </c>
      <c r="EA154" s="12">
        <f ca="1">'13年1-9支出明细'!BX149/9*12</f>
        <v>0</v>
      </c>
      <c r="EB154" s="43">
        <f t="shared" si="226"/>
        <v>0</v>
      </c>
      <c r="EC154" s="27">
        <f t="shared" si="240"/>
        <v>0</v>
      </c>
      <c r="ED154" s="43">
        <f t="shared" si="228"/>
        <v>0</v>
      </c>
      <c r="EE154" s="13">
        <f ca="1">'13年1-9支出明细'!BZ149/9*12</f>
        <v>0</v>
      </c>
      <c r="EF154" s="43">
        <f t="shared" si="229"/>
        <v>0</v>
      </c>
      <c r="EG154" s="13">
        <f ca="1">'13年1-9支出明细'!CA149/9*12</f>
        <v>0</v>
      </c>
      <c r="EH154" s="43">
        <f t="shared" si="230"/>
        <v>0</v>
      </c>
      <c r="EI154" s="13">
        <f ca="1">'13年1-9支出明细'!CB149/9*12</f>
        <v>0</v>
      </c>
      <c r="EJ154" s="40"/>
      <c r="EK154" s="13">
        <f ca="1">'13年1-9支出明细'!CC149/9*12</f>
        <v>0</v>
      </c>
      <c r="EL154" s="43">
        <f t="shared" si="231"/>
        <v>0</v>
      </c>
      <c r="EM154" s="13">
        <f ca="1">'13年1-9支出明细'!CD149/9*12</f>
        <v>0</v>
      </c>
      <c r="EN154" s="45">
        <f t="shared" si="232"/>
        <v>0</v>
      </c>
    </row>
    <row r="155" spans="1:144">
      <c r="A155" s="18">
        <v>424</v>
      </c>
      <c r="B155" s="3" t="s">
        <v>626</v>
      </c>
      <c r="C155" s="3" t="s">
        <v>444</v>
      </c>
      <c r="D155" s="12">
        <f t="shared" si="237"/>
        <v>380957.16333333333</v>
      </c>
      <c r="E155" s="12">
        <f t="shared" si="238"/>
        <v>117594</v>
      </c>
      <c r="F155" s="13">
        <v>62160</v>
      </c>
      <c r="G155" s="40">
        <f t="shared" si="233"/>
        <v>9.1010067681270793E-4</v>
      </c>
      <c r="H155" s="13">
        <v>27462</v>
      </c>
      <c r="I155" s="40">
        <f t="shared" si="173"/>
        <v>7.3971721156725718E-4</v>
      </c>
      <c r="J155" s="13">
        <v>27972</v>
      </c>
      <c r="K155" s="40">
        <f t="shared" si="174"/>
        <v>9.1010067681270804E-4</v>
      </c>
      <c r="L155" s="13">
        <f ca="1">'13年1-9支出明细'!I150/9*12</f>
        <v>0</v>
      </c>
      <c r="M155" s="13">
        <v>0</v>
      </c>
      <c r="N155" s="43">
        <f t="shared" si="175"/>
        <v>0</v>
      </c>
      <c r="O155" s="13">
        <f ca="1">'13年1-9支出明细'!K150/9*12</f>
        <v>0</v>
      </c>
      <c r="P155" s="43">
        <f t="shared" si="176"/>
        <v>5.7209503442881711E-4</v>
      </c>
      <c r="Q155" s="13">
        <f ca="1">'13年1-9支出明细'!L150/9*12</f>
        <v>0</v>
      </c>
      <c r="R155" s="43">
        <f t="shared" si="177"/>
        <v>0</v>
      </c>
      <c r="S155" s="13">
        <f ca="1">'13年1-9支出明细'!M150/9*12</f>
        <v>0</v>
      </c>
      <c r="T155" s="43">
        <f t="shared" si="178"/>
        <v>0</v>
      </c>
      <c r="U155" s="13">
        <f ca="1">'13年1-9支出明细'!N150/9*12</f>
        <v>0</v>
      </c>
      <c r="V155" s="43">
        <f t="shared" si="179"/>
        <v>0</v>
      </c>
      <c r="W155" s="13">
        <f ca="1">'13年1-9支出明细'!O150/9*12</f>
        <v>0</v>
      </c>
      <c r="X155" s="43">
        <f t="shared" si="180"/>
        <v>0</v>
      </c>
      <c r="Y155" s="13">
        <f ca="1">'13年1-9支出明细'!P150/9*12</f>
        <v>0</v>
      </c>
      <c r="Z155" s="43">
        <f t="shared" si="181"/>
        <v>0</v>
      </c>
      <c r="AA155" s="13">
        <f ca="1">'13年1-9支出明细'!Q150/9*12</f>
        <v>0</v>
      </c>
      <c r="AB155" s="43">
        <f t="shared" si="182"/>
        <v>0</v>
      </c>
      <c r="AC155" s="13">
        <f ca="1">'13年1-9支出明细'!R150/9*12</f>
        <v>0</v>
      </c>
      <c r="AD155" s="43">
        <f t="shared" si="183"/>
        <v>0</v>
      </c>
      <c r="AE155" s="13">
        <f ca="1">'13年1-9支出明细'!S150/9*12</f>
        <v>0</v>
      </c>
      <c r="AF155" s="43">
        <f t="shared" si="184"/>
        <v>0</v>
      </c>
      <c r="AG155" s="12">
        <f t="shared" si="234"/>
        <v>15612.67</v>
      </c>
      <c r="AH155" s="43">
        <f t="shared" si="185"/>
        <v>1.4955406645133211E-4</v>
      </c>
      <c r="AI155" s="13">
        <f ca="1">'13年1-9支出明细'!U150/9*12</f>
        <v>0</v>
      </c>
      <c r="AJ155" s="43">
        <f t="shared" si="186"/>
        <v>0</v>
      </c>
      <c r="AK155" s="13">
        <f ca="1">'13年1-9支出明细'!V150/9*12</f>
        <v>0</v>
      </c>
      <c r="AL155" s="43">
        <f t="shared" si="187"/>
        <v>0</v>
      </c>
      <c r="AM155" s="13">
        <f ca="1">'13年1-9支出明细'!W150/9*12</f>
        <v>0</v>
      </c>
      <c r="AN155" s="43">
        <f t="shared" si="188"/>
        <v>0</v>
      </c>
      <c r="AO155" s="13">
        <f ca="1">'13年1-9支出明细'!X150/9*12</f>
        <v>0</v>
      </c>
      <c r="AP155" s="43">
        <f t="shared" si="189"/>
        <v>0</v>
      </c>
      <c r="AQ155" s="13">
        <f ca="1">'13年1-9支出明细'!Y150/9*12</f>
        <v>0</v>
      </c>
      <c r="AR155" s="43">
        <f t="shared" si="190"/>
        <v>0</v>
      </c>
      <c r="AS155" s="13">
        <f ca="1">'13年1-9支出明细'!Z150/9*12</f>
        <v>0</v>
      </c>
      <c r="AT155" s="13">
        <f ca="1">Sheet2!EP149+Sheet2!V149</f>
        <v>15612.67</v>
      </c>
      <c r="AU155" s="43">
        <f t="shared" si="191"/>
        <v>0</v>
      </c>
      <c r="AV155" s="13">
        <f ca="1">'13年1-9支出明细'!AB150/9*12</f>
        <v>20456.893333333333</v>
      </c>
      <c r="AW155" s="43">
        <f t="shared" si="192"/>
        <v>4.513172286814136E-3</v>
      </c>
      <c r="AX155" s="13">
        <f ca="1">'13年1-9支出明细'!AC150/9*12</f>
        <v>360</v>
      </c>
      <c r="AY155" s="43">
        <f t="shared" si="193"/>
        <v>3.2094969537891759E-4</v>
      </c>
      <c r="AZ155" s="12">
        <f t="shared" si="236"/>
        <v>1102.6666666666665</v>
      </c>
      <c r="BA155" s="43">
        <f t="shared" si="194"/>
        <v>4.1230175229970213E-6</v>
      </c>
      <c r="BB155" s="13">
        <f ca="1">'13年1-9支出明细'!AE150/9*12</f>
        <v>1102.6666666666665</v>
      </c>
      <c r="BC155" s="43">
        <f t="shared" si="195"/>
        <v>4.7728237015913372E-6</v>
      </c>
      <c r="BD155" s="13">
        <f ca="1">'13年1-9支出明细'!AF150/9*12</f>
        <v>0</v>
      </c>
      <c r="BE155" s="13">
        <f ca="1">Sheet2!BP149+Sheet2!ET149</f>
        <v>0</v>
      </c>
      <c r="BF155" s="43">
        <f t="shared" si="196"/>
        <v>0</v>
      </c>
      <c r="BG155" s="12">
        <f t="shared" si="235"/>
        <v>2266.6666666666665</v>
      </c>
      <c r="BH155" s="43">
        <f t="shared" si="197"/>
        <v>2.3356052286094577E-5</v>
      </c>
      <c r="BI155" s="13">
        <f ca="1">'13年1-9支出明细'!AI150/9*12</f>
        <v>0</v>
      </c>
      <c r="BJ155" s="43">
        <f t="shared" si="198"/>
        <v>0</v>
      </c>
      <c r="BK155" s="13">
        <f ca="1">'13年1-9支出明细'!AJ150/9*12</f>
        <v>0</v>
      </c>
      <c r="BL155" s="43">
        <f t="shared" si="199"/>
        <v>0</v>
      </c>
      <c r="BM155" s="13">
        <f ca="1">'13年1-9支出明细'!AK150/9*12</f>
        <v>0</v>
      </c>
      <c r="BN155" s="43">
        <f t="shared" si="200"/>
        <v>0</v>
      </c>
      <c r="BO155" s="13">
        <f ca="1">'13年1-9支出明细'!AL150/9*12</f>
        <v>0</v>
      </c>
      <c r="BP155" s="43">
        <f t="shared" si="201"/>
        <v>0</v>
      </c>
      <c r="BQ155" s="13">
        <f ca="1">'13年1-9支出明细'!AM150/9*12</f>
        <v>0</v>
      </c>
      <c r="BR155" s="43">
        <f t="shared" si="202"/>
        <v>0</v>
      </c>
      <c r="BS155" s="13">
        <f ca="1">'13年1-9支出明细'!AN150/9*12</f>
        <v>0</v>
      </c>
      <c r="BT155" s="14">
        <f t="shared" si="160"/>
        <v>0</v>
      </c>
      <c r="BU155" s="43">
        <f t="shared" si="203"/>
        <v>0</v>
      </c>
      <c r="BV155" s="13">
        <f ca="1">'13年1-9支出明细'!AP150/9*12</f>
        <v>0</v>
      </c>
      <c r="BW155" s="43">
        <f t="shared" si="204"/>
        <v>0</v>
      </c>
      <c r="BX155" s="13">
        <f ca="1">'13年1-9支出明细'!AQ150/9*12</f>
        <v>0</v>
      </c>
      <c r="BY155" s="43">
        <f t="shared" si="205"/>
        <v>0</v>
      </c>
      <c r="BZ155" s="13">
        <f ca="1">'13年1-9支出明细'!AR150/9*12</f>
        <v>0</v>
      </c>
      <c r="CA155" s="13">
        <f ca="1">Sheet2!DK149+Sheet2!AH149</f>
        <v>0</v>
      </c>
      <c r="CB155" s="43">
        <f t="shared" si="206"/>
        <v>0</v>
      </c>
      <c r="CC155" s="13">
        <f ca="1">'13年1-9支出明细'!AT150/9*12</f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43">
        <f t="shared" si="207"/>
        <v>0</v>
      </c>
      <c r="CL155" s="13">
        <f ca="1">'13年1-9支出明细'!BB150/9*12</f>
        <v>0</v>
      </c>
      <c r="CM155" s="43">
        <f t="shared" si="208"/>
        <v>0</v>
      </c>
      <c r="CN155" s="13">
        <f ca="1">'13年1-9支出明细'!BC150/9*12</f>
        <v>0</v>
      </c>
      <c r="CO155" s="43">
        <f t="shared" si="209"/>
        <v>0</v>
      </c>
      <c r="CP155" s="13">
        <f ca="1">'13年1-9支出明细'!BD150/9*12</f>
        <v>0</v>
      </c>
      <c r="CQ155" s="43">
        <f t="shared" si="210"/>
        <v>0</v>
      </c>
      <c r="CR155" s="13">
        <f ca="1">'13年1-9支出明细'!BE150/9*12</f>
        <v>0</v>
      </c>
      <c r="CS155" s="13">
        <v>0</v>
      </c>
      <c r="CT155" s="43">
        <f t="shared" si="211"/>
        <v>0</v>
      </c>
      <c r="CU155" s="13">
        <f ca="1">'13年1-9支出明细'!BG150/9*12</f>
        <v>0</v>
      </c>
      <c r="CV155" s="43">
        <f t="shared" si="212"/>
        <v>0</v>
      </c>
      <c r="CW155" s="13">
        <f ca="1">'13年1-9支出明细'!BH150/9*12</f>
        <v>0</v>
      </c>
      <c r="CX155" s="43">
        <f t="shared" si="213"/>
        <v>0</v>
      </c>
      <c r="CY155" s="13">
        <f ca="1">'13年1-9支出明细'!BI150/9*12</f>
        <v>0</v>
      </c>
      <c r="CZ155" s="43">
        <f t="shared" si="214"/>
        <v>0</v>
      </c>
      <c r="DA155" s="13">
        <f ca="1">'13年1-9支出明细'!BJ150/9*12</f>
        <v>2266.6666666666665</v>
      </c>
      <c r="DB155" s="43">
        <f t="shared" si="215"/>
        <v>1.1829949074852748E-3</v>
      </c>
      <c r="DC155" s="13">
        <f ca="1">'13年1-9支出明细'!BK150/9*12</f>
        <v>0</v>
      </c>
      <c r="DD155" s="43">
        <f t="shared" si="216"/>
        <v>0</v>
      </c>
      <c r="DE155" s="13">
        <f ca="1">'13年1-9支出明细'!BL150/9*12</f>
        <v>0</v>
      </c>
      <c r="DF155" s="43">
        <f t="shared" si="217"/>
        <v>0</v>
      </c>
      <c r="DG155" s="13">
        <f ca="1">'13年1-9支出明细'!BM150/9*12</f>
        <v>0</v>
      </c>
      <c r="DH155" s="43">
        <f t="shared" si="218"/>
        <v>0</v>
      </c>
      <c r="DI155" s="13">
        <f ca="1">'13年1-9支出明细'!BN150/9*12</f>
        <v>0</v>
      </c>
      <c r="DJ155" s="13">
        <f ca="1">Sheet2!EX149+Sheet2!BF149</f>
        <v>0</v>
      </c>
      <c r="DK155" s="43">
        <f t="shared" si="219"/>
        <v>0</v>
      </c>
      <c r="DL155" s="13">
        <f ca="1">'13年1-9支出明细'!BP150/9*12</f>
        <v>0</v>
      </c>
      <c r="DM155" s="43">
        <f t="shared" si="220"/>
        <v>0</v>
      </c>
      <c r="DN155" s="13">
        <f ca="1">'13年1-9支出明细'!BQ150/9*12</f>
        <v>0</v>
      </c>
      <c r="DO155" s="43">
        <f t="shared" si="221"/>
        <v>0</v>
      </c>
      <c r="DP155" s="13">
        <f ca="1">'13年1-9支出明细'!BR150/9*12</f>
        <v>0</v>
      </c>
      <c r="DQ155" s="13">
        <f ca="1">Sheet2!FC65+Sheet2!BJ65</f>
        <v>0</v>
      </c>
      <c r="DR155" s="43"/>
      <c r="DS155" s="13">
        <f ca="1">'13年1-9支出明细'!BT150/9*12</f>
        <v>0</v>
      </c>
      <c r="DT155" s="43">
        <f t="shared" si="222"/>
        <v>0</v>
      </c>
      <c r="DU155" s="12">
        <f ca="1">'13年1-9支出明细'!BU150/9*12</f>
        <v>4381.16</v>
      </c>
      <c r="DV155" s="43">
        <f t="shared" si="223"/>
        <v>1.5142477044272865E-4</v>
      </c>
      <c r="DW155" s="12">
        <f ca="1">'13年1-9支出明细'!BV150/9*12</f>
        <v>0</v>
      </c>
      <c r="DX155" s="43">
        <f t="shared" si="224"/>
        <v>0</v>
      </c>
      <c r="DY155" s="12">
        <f ca="1">'13年1-9支出明细'!BW150/9*12</f>
        <v>0</v>
      </c>
      <c r="DZ155" s="43">
        <f t="shared" si="225"/>
        <v>0</v>
      </c>
      <c r="EA155" s="12">
        <f ca="1">'13年1-9支出明细'!BX150/9*12</f>
        <v>0</v>
      </c>
      <c r="EB155" s="43">
        <f t="shared" si="226"/>
        <v>0</v>
      </c>
      <c r="EC155" s="27">
        <f t="shared" si="240"/>
        <v>240000</v>
      </c>
      <c r="ED155" s="43">
        <f t="shared" si="228"/>
        <v>0.14598591057535729</v>
      </c>
      <c r="EE155" s="13">
        <f ca="1">'13年1-9支出明细'!BZ150/9*12</f>
        <v>0</v>
      </c>
      <c r="EF155" s="43">
        <f t="shared" si="229"/>
        <v>0</v>
      </c>
      <c r="EG155" s="13">
        <f ca="1">'13年1-9支出明细'!CA150/9*12</f>
        <v>240000</v>
      </c>
      <c r="EH155" s="43">
        <f t="shared" si="230"/>
        <v>0.92583067585639345</v>
      </c>
      <c r="EI155" s="13">
        <f ca="1">'13年1-9支出明细'!CB150/9*12</f>
        <v>0</v>
      </c>
      <c r="EJ155" s="40"/>
      <c r="EK155" s="13">
        <f ca="1">'13年1-9支出明细'!CC150/9*12</f>
        <v>0</v>
      </c>
      <c r="EL155" s="43">
        <f t="shared" si="231"/>
        <v>0</v>
      </c>
      <c r="EM155" s="13">
        <f ca="1">'13年1-9支出明细'!CD150/9*12</f>
        <v>0</v>
      </c>
      <c r="EN155" s="45">
        <f t="shared" si="232"/>
        <v>0</v>
      </c>
    </row>
    <row r="156" spans="1:144">
      <c r="A156" s="18">
        <v>425</v>
      </c>
      <c r="B156" s="3" t="s">
        <v>627</v>
      </c>
      <c r="C156" s="3" t="s">
        <v>445</v>
      </c>
      <c r="D156" s="12">
        <f t="shared" si="237"/>
        <v>2278859.7833333332</v>
      </c>
      <c r="E156" s="12">
        <f t="shared" si="238"/>
        <v>85922.2</v>
      </c>
      <c r="F156" s="13">
        <v>55836</v>
      </c>
      <c r="G156" s="40">
        <f t="shared" si="233"/>
        <v>8.1750935312925295E-4</v>
      </c>
      <c r="H156" s="13">
        <v>0</v>
      </c>
      <c r="I156" s="40">
        <f t="shared" si="173"/>
        <v>0</v>
      </c>
      <c r="J156" s="13">
        <v>25126.2</v>
      </c>
      <c r="K156" s="40">
        <f t="shared" si="174"/>
        <v>8.1750935312925306E-4</v>
      </c>
      <c r="L156" s="13">
        <f ca="1">'13年1-9支出明细'!I151/9*12</f>
        <v>4960</v>
      </c>
      <c r="M156" s="13">
        <v>0</v>
      </c>
      <c r="N156" s="43">
        <f t="shared" si="175"/>
        <v>7.4296208197148581E-4</v>
      </c>
      <c r="O156" s="13">
        <f ca="1">'13年1-9支出明细'!K151/9*12</f>
        <v>0</v>
      </c>
      <c r="P156" s="43">
        <f t="shared" si="176"/>
        <v>3.4222334994230977E-3</v>
      </c>
      <c r="Q156" s="13">
        <f ca="1">'13年1-9支出明细'!L151/9*12</f>
        <v>0</v>
      </c>
      <c r="R156" s="43">
        <f t="shared" si="177"/>
        <v>0</v>
      </c>
      <c r="S156" s="13">
        <f ca="1">'13年1-9支出明细'!M151/9*12</f>
        <v>0</v>
      </c>
      <c r="T156" s="43">
        <f t="shared" si="178"/>
        <v>0</v>
      </c>
      <c r="U156" s="13">
        <f ca="1">'13年1-9支出明细'!N151/9*12</f>
        <v>0</v>
      </c>
      <c r="V156" s="43">
        <f t="shared" si="179"/>
        <v>0</v>
      </c>
      <c r="W156" s="13">
        <f ca="1">'13年1-9支出明细'!O151/9*12</f>
        <v>0</v>
      </c>
      <c r="X156" s="43">
        <f t="shared" si="180"/>
        <v>0</v>
      </c>
      <c r="Y156" s="13">
        <f ca="1">'13年1-9支出明细'!P151/9*12</f>
        <v>0</v>
      </c>
      <c r="Z156" s="43">
        <f t="shared" si="181"/>
        <v>0</v>
      </c>
      <c r="AA156" s="13">
        <f ca="1">'13年1-9支出明细'!Q151/9*12</f>
        <v>0</v>
      </c>
      <c r="AB156" s="43">
        <f t="shared" si="182"/>
        <v>0</v>
      </c>
      <c r="AC156" s="13">
        <f ca="1">'13年1-9支出明细'!R151/9*12</f>
        <v>0</v>
      </c>
      <c r="AD156" s="43">
        <f t="shared" si="183"/>
        <v>0</v>
      </c>
      <c r="AE156" s="13">
        <f ca="1">'13年1-9支出明细'!S151/9*12</f>
        <v>0</v>
      </c>
      <c r="AF156" s="43">
        <f t="shared" si="184"/>
        <v>0</v>
      </c>
      <c r="AG156" s="12">
        <f t="shared" si="234"/>
        <v>1515.33</v>
      </c>
      <c r="AH156" s="43">
        <f t="shared" si="185"/>
        <v>1.4515375237912354E-5</v>
      </c>
      <c r="AI156" s="13">
        <f ca="1">'13年1-9支出明细'!U151/9*12</f>
        <v>0</v>
      </c>
      <c r="AJ156" s="43">
        <f t="shared" si="186"/>
        <v>0</v>
      </c>
      <c r="AK156" s="13">
        <f ca="1">'13年1-9支出明细'!V151/9*12</f>
        <v>0</v>
      </c>
      <c r="AL156" s="43">
        <f t="shared" si="187"/>
        <v>0</v>
      </c>
      <c r="AM156" s="13">
        <f ca="1">'13年1-9支出明细'!W151/9*12</f>
        <v>0</v>
      </c>
      <c r="AN156" s="43">
        <f t="shared" si="188"/>
        <v>0</v>
      </c>
      <c r="AO156" s="13">
        <f ca="1">'13年1-9支出明细'!X151/9*12</f>
        <v>0</v>
      </c>
      <c r="AP156" s="43">
        <f t="shared" si="189"/>
        <v>0</v>
      </c>
      <c r="AQ156" s="13">
        <f ca="1">'13年1-9支出明细'!Y151/9*12</f>
        <v>0</v>
      </c>
      <c r="AR156" s="43">
        <f t="shared" si="190"/>
        <v>0</v>
      </c>
      <c r="AS156" s="13">
        <f ca="1">'13年1-9支出明细'!Z151/9*12</f>
        <v>0</v>
      </c>
      <c r="AT156" s="13">
        <f ca="1">Sheet2!EP150+Sheet2!V150</f>
        <v>1515.33</v>
      </c>
      <c r="AU156" s="43">
        <f t="shared" si="191"/>
        <v>0</v>
      </c>
      <c r="AV156" s="13">
        <f ca="1">'13年1-9支出明细'!AB151/9*12</f>
        <v>1840.44</v>
      </c>
      <c r="AW156" s="43">
        <f t="shared" si="192"/>
        <v>4.0603539688060527E-4</v>
      </c>
      <c r="AX156" s="13">
        <f ca="1">'13年1-9支出明细'!AC151/9*12</f>
        <v>180</v>
      </c>
      <c r="AY156" s="43">
        <f t="shared" si="193"/>
        <v>1.604748476894588E-4</v>
      </c>
      <c r="AZ156" s="12">
        <f t="shared" si="236"/>
        <v>0</v>
      </c>
      <c r="BA156" s="43">
        <f t="shared" si="194"/>
        <v>0</v>
      </c>
      <c r="BB156" s="13">
        <f ca="1">'13年1-9支出明细'!AE151/9*12</f>
        <v>0</v>
      </c>
      <c r="BC156" s="43">
        <f t="shared" si="195"/>
        <v>0</v>
      </c>
      <c r="BD156" s="13">
        <f ca="1">'13年1-9支出明细'!AF151/9*12</f>
        <v>0</v>
      </c>
      <c r="BE156" s="13">
        <f ca="1">Sheet2!BP150+Sheet2!ET150</f>
        <v>0</v>
      </c>
      <c r="BF156" s="43">
        <f t="shared" si="196"/>
        <v>0</v>
      </c>
      <c r="BG156" s="12">
        <f t="shared" si="235"/>
        <v>1047795.6666666667</v>
      </c>
      <c r="BH156" s="43">
        <f t="shared" si="197"/>
        <v>1.0796633989327939E-2</v>
      </c>
      <c r="BI156" s="13">
        <f ca="1">'13年1-9支出明细'!AI151/9*12</f>
        <v>0</v>
      </c>
      <c r="BJ156" s="43">
        <f t="shared" si="198"/>
        <v>0</v>
      </c>
      <c r="BK156" s="13">
        <f ca="1">'13年1-9支出明细'!AJ151/9*12</f>
        <v>0</v>
      </c>
      <c r="BL156" s="43">
        <f t="shared" si="199"/>
        <v>0</v>
      </c>
      <c r="BM156" s="13">
        <f ca="1">'13年1-9支出明细'!AK151/9*12</f>
        <v>0</v>
      </c>
      <c r="BN156" s="43">
        <f t="shared" si="200"/>
        <v>0</v>
      </c>
      <c r="BO156" s="13">
        <f ca="1">'13年1-9支出明细'!AL151/9*12</f>
        <v>0</v>
      </c>
      <c r="BP156" s="43">
        <f t="shared" si="201"/>
        <v>0</v>
      </c>
      <c r="BQ156" s="13">
        <f ca="1">'13年1-9支出明细'!AM151/9*12</f>
        <v>470.66666666666663</v>
      </c>
      <c r="BR156" s="43">
        <f t="shared" si="202"/>
        <v>9.6692884225473539E-4</v>
      </c>
      <c r="BS156" s="13">
        <f ca="1">'13年1-9支出明细'!AN151/9*12</f>
        <v>0</v>
      </c>
      <c r="BT156" s="14">
        <f t="shared" si="160"/>
        <v>0</v>
      </c>
      <c r="BU156" s="43">
        <f t="shared" si="203"/>
        <v>0</v>
      </c>
      <c r="BV156" s="13">
        <f ca="1">'13年1-9支出明细'!AP151/9*12</f>
        <v>0</v>
      </c>
      <c r="BW156" s="43">
        <f t="shared" si="204"/>
        <v>0</v>
      </c>
      <c r="BX156" s="13">
        <f ca="1">'13年1-9支出明细'!AQ151/9*12</f>
        <v>0</v>
      </c>
      <c r="BY156" s="43">
        <f t="shared" si="205"/>
        <v>0</v>
      </c>
      <c r="BZ156" s="13">
        <f ca="1">'13年1-9支出明细'!AR151/9*12</f>
        <v>0</v>
      </c>
      <c r="CA156" s="13">
        <f ca="1">Sheet2!DK150+Sheet2!AH150</f>
        <v>0</v>
      </c>
      <c r="CB156" s="43">
        <f t="shared" si="206"/>
        <v>0</v>
      </c>
      <c r="CC156" s="13">
        <f ca="1">'13年1-9支出明细'!AT151/9*12</f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43">
        <f t="shared" si="207"/>
        <v>0</v>
      </c>
      <c r="CL156" s="13">
        <f ca="1">'13年1-9支出明细'!BB151/9*12</f>
        <v>89022.133333333346</v>
      </c>
      <c r="CM156" s="43">
        <f t="shared" si="208"/>
        <v>3.9352759430820623E-2</v>
      </c>
      <c r="CN156" s="13">
        <f ca="1">'13年1-9支出明细'!BC151/9*12</f>
        <v>0</v>
      </c>
      <c r="CO156" s="43">
        <f t="shared" si="209"/>
        <v>0</v>
      </c>
      <c r="CP156" s="13">
        <f ca="1">'13年1-9支出明细'!BD151/9*12</f>
        <v>0</v>
      </c>
      <c r="CQ156" s="43">
        <f t="shared" si="210"/>
        <v>0</v>
      </c>
      <c r="CR156" s="13">
        <f ca="1">'13年1-9支出明细'!BE151/9*12</f>
        <v>0</v>
      </c>
      <c r="CS156" s="13">
        <v>0</v>
      </c>
      <c r="CT156" s="43">
        <f t="shared" si="211"/>
        <v>0</v>
      </c>
      <c r="CU156" s="13">
        <f ca="1">'13年1-9支出明细'!BG151/9*12</f>
        <v>0</v>
      </c>
      <c r="CV156" s="43">
        <f t="shared" si="212"/>
        <v>0</v>
      </c>
      <c r="CW156" s="13">
        <f ca="1">'13年1-9支出明细'!BH151/9*12</f>
        <v>0</v>
      </c>
      <c r="CX156" s="43">
        <f t="shared" si="213"/>
        <v>0</v>
      </c>
      <c r="CY156" s="13">
        <f ca="1">'13年1-9支出明细'!BI151/9*12</f>
        <v>6146.6666666666661</v>
      </c>
      <c r="CZ156" s="43">
        <f t="shared" si="214"/>
        <v>5.1276832048353727E-3</v>
      </c>
      <c r="DA156" s="13">
        <f ca="1">'13年1-9支出明细'!BJ151/9*12</f>
        <v>38242.666666666664</v>
      </c>
      <c r="DB156" s="43">
        <f t="shared" si="215"/>
        <v>1.995921172734862E-2</v>
      </c>
      <c r="DC156" s="13">
        <f ca="1">'13年1-9支出明细'!BK151/9*12</f>
        <v>60000</v>
      </c>
      <c r="DD156" s="43">
        <f t="shared" si="216"/>
        <v>3.2695297914831944E-2</v>
      </c>
      <c r="DE156" s="13">
        <f ca="1">'13年1-9支出明细'!BL151/9*12</f>
        <v>0</v>
      </c>
      <c r="DF156" s="43">
        <f t="shared" si="217"/>
        <v>0</v>
      </c>
      <c r="DG156" s="13">
        <f ca="1">'13年1-9支出明细'!BM151/9*12</f>
        <v>0</v>
      </c>
      <c r="DH156" s="43">
        <f t="shared" si="218"/>
        <v>0</v>
      </c>
      <c r="DI156" s="13">
        <f ca="1">'13年1-9支出明细'!BN151/9*12</f>
        <v>11.2</v>
      </c>
      <c r="DJ156" s="13">
        <f ca="1">Sheet2!EX150+Sheet2!BF150</f>
        <v>851769</v>
      </c>
      <c r="DK156" s="43">
        <f t="shared" si="219"/>
        <v>8.567893441109274E-6</v>
      </c>
      <c r="DL156" s="13">
        <f ca="1">'13年1-9支出明细'!BP151/9*12</f>
        <v>0</v>
      </c>
      <c r="DM156" s="43">
        <f t="shared" si="220"/>
        <v>0</v>
      </c>
      <c r="DN156" s="13">
        <f ca="1">'13年1-9支出明细'!BQ151/9*12</f>
        <v>2133.333333333333</v>
      </c>
      <c r="DO156" s="43">
        <f t="shared" si="221"/>
        <v>1.4393213599787699E-2</v>
      </c>
      <c r="DP156" s="13">
        <f ca="1">'13年1-9支出明细'!BR151/9*12</f>
        <v>0</v>
      </c>
      <c r="DQ156" s="13">
        <f ca="1">Sheet2!FC66+Sheet2!BJ66</f>
        <v>0</v>
      </c>
      <c r="DR156" s="43"/>
      <c r="DS156" s="13">
        <f ca="1">'13年1-9支出明细'!BT151/9*12</f>
        <v>0</v>
      </c>
      <c r="DT156" s="43">
        <f t="shared" si="222"/>
        <v>0</v>
      </c>
      <c r="DU156" s="12">
        <f ca="1">'13年1-9支出明细'!BU151/9*12</f>
        <v>12153.853333333333</v>
      </c>
      <c r="DV156" s="43">
        <f t="shared" si="223"/>
        <v>4.2007013005564565E-4</v>
      </c>
      <c r="DW156" s="12">
        <f ca="1">'13年1-9支出明细'!BV151/9*12</f>
        <v>-128553.51999999999</v>
      </c>
      <c r="DX156" s="43">
        <f t="shared" si="224"/>
        <v>-7.3088956078054795E-2</v>
      </c>
      <c r="DY156" s="12">
        <f ca="1">'13年1-9支出明细'!BW151/9*12</f>
        <v>0</v>
      </c>
      <c r="DZ156" s="43">
        <f t="shared" si="225"/>
        <v>0</v>
      </c>
      <c r="EA156" s="12">
        <f ca="1">'13年1-9支出明细'!BX151/9*12</f>
        <v>180266.66666666669</v>
      </c>
      <c r="EB156" s="43">
        <f t="shared" si="226"/>
        <v>1.8089418183005232E-2</v>
      </c>
      <c r="EC156" s="27">
        <f t="shared" si="240"/>
        <v>1079759.5866666664</v>
      </c>
      <c r="ED156" s="43">
        <f t="shared" si="228"/>
        <v>0.65679036025835291</v>
      </c>
      <c r="EE156" s="13">
        <f ca="1">'13年1-9支出明细'!BZ151/9*12</f>
        <v>879759.58666666655</v>
      </c>
      <c r="EF156" s="43">
        <f t="shared" si="229"/>
        <v>1</v>
      </c>
      <c r="EG156" s="13">
        <f ca="1">'13年1-9支出明细'!CA151/9*12</f>
        <v>0</v>
      </c>
      <c r="EH156" s="43">
        <f t="shared" si="230"/>
        <v>0</v>
      </c>
      <c r="EI156" s="13">
        <f ca="1">'13年1-9支出明细'!CB151/9*12</f>
        <v>0</v>
      </c>
      <c r="EJ156" s="40"/>
      <c r="EK156" s="13">
        <f ca="1">'13年1-9支出明细'!CC151/9*12</f>
        <v>200000</v>
      </c>
      <c r="EL156" s="43">
        <f t="shared" si="231"/>
        <v>0.6709608158883521</v>
      </c>
      <c r="EM156" s="13">
        <f ca="1">'13年1-9支出明细'!CD151/9*12</f>
        <v>0</v>
      </c>
      <c r="EN156" s="45">
        <f t="shared" si="232"/>
        <v>0</v>
      </c>
    </row>
    <row r="157" spans="1:144">
      <c r="A157" s="18">
        <v>426</v>
      </c>
      <c r="B157" s="3" t="s">
        <v>628</v>
      </c>
      <c r="C157" s="3" t="s">
        <v>446</v>
      </c>
      <c r="D157" s="12">
        <f t="shared" si="237"/>
        <v>480356.02666666673</v>
      </c>
      <c r="E157" s="12">
        <f t="shared" si="238"/>
        <v>432888.06666666671</v>
      </c>
      <c r="F157" s="13">
        <v>220572</v>
      </c>
      <c r="G157" s="40">
        <f t="shared" si="233"/>
        <v>3.2294518417942827E-3</v>
      </c>
      <c r="H157" s="13">
        <v>112272</v>
      </c>
      <c r="I157" s="40">
        <f t="shared" si="173"/>
        <v>3.0241617790794225E-3</v>
      </c>
      <c r="J157" s="13">
        <v>99257.4</v>
      </c>
      <c r="K157" s="40">
        <f t="shared" si="174"/>
        <v>3.2294518417942831E-3</v>
      </c>
      <c r="L157" s="13">
        <f ca="1">'13年1-9支出明细'!I152/9*12</f>
        <v>0</v>
      </c>
      <c r="M157" s="13">
        <v>0</v>
      </c>
      <c r="N157" s="43">
        <f t="shared" si="175"/>
        <v>0</v>
      </c>
      <c r="O157" s="13">
        <f ca="1">'13年1-9支出明细'!K152/9*12</f>
        <v>0</v>
      </c>
      <c r="P157" s="43">
        <f t="shared" si="176"/>
        <v>7.2136535039636824E-4</v>
      </c>
      <c r="Q157" s="13">
        <f ca="1">'13年1-9支出明细'!L152/9*12</f>
        <v>0</v>
      </c>
      <c r="R157" s="43">
        <f t="shared" si="177"/>
        <v>0</v>
      </c>
      <c r="S157" s="13">
        <f ca="1">'13年1-9支出明细'!M152/9*12</f>
        <v>0</v>
      </c>
      <c r="T157" s="43">
        <f t="shared" si="178"/>
        <v>0</v>
      </c>
      <c r="U157" s="13">
        <f ca="1">'13年1-9支出明细'!N152/9*12</f>
        <v>0</v>
      </c>
      <c r="V157" s="43">
        <f t="shared" si="179"/>
        <v>0</v>
      </c>
      <c r="W157" s="13">
        <f ca="1">'13年1-9支出明细'!O152/9*12</f>
        <v>0</v>
      </c>
      <c r="X157" s="43">
        <f t="shared" si="180"/>
        <v>0</v>
      </c>
      <c r="Y157" s="13">
        <f ca="1">'13年1-9支出明细'!P152/9*12</f>
        <v>0</v>
      </c>
      <c r="Z157" s="43">
        <f t="shared" si="181"/>
        <v>0</v>
      </c>
      <c r="AA157" s="13">
        <f ca="1">'13年1-9支出明细'!Q152/9*12</f>
        <v>0</v>
      </c>
      <c r="AB157" s="43">
        <f t="shared" si="182"/>
        <v>0</v>
      </c>
      <c r="AC157" s="13">
        <f ca="1">'13年1-9支出明细'!R152/9*12</f>
        <v>0</v>
      </c>
      <c r="AD157" s="43">
        <f t="shared" si="183"/>
        <v>0</v>
      </c>
      <c r="AE157" s="13">
        <f ca="1">'13年1-9支出明细'!S152/9*12</f>
        <v>786.66666666666674</v>
      </c>
      <c r="AF157" s="43">
        <f t="shared" si="184"/>
        <v>1.584901210286976E-4</v>
      </c>
      <c r="AG157" s="12">
        <f t="shared" si="234"/>
        <v>13608.146666666666</v>
      </c>
      <c r="AH157" s="43">
        <f t="shared" si="185"/>
        <v>1.3035269885715512E-4</v>
      </c>
      <c r="AI157" s="13">
        <f ca="1">'13年1-9支出明细'!U152/9*12</f>
        <v>0</v>
      </c>
      <c r="AJ157" s="43">
        <f t="shared" si="186"/>
        <v>0</v>
      </c>
      <c r="AK157" s="13">
        <f ca="1">'13年1-9支出明细'!V152/9*12</f>
        <v>0</v>
      </c>
      <c r="AL157" s="43">
        <f t="shared" si="187"/>
        <v>0</v>
      </c>
      <c r="AM157" s="13">
        <f ca="1">'13年1-9支出明细'!W152/9*12</f>
        <v>0</v>
      </c>
      <c r="AN157" s="43">
        <f t="shared" si="188"/>
        <v>0</v>
      </c>
      <c r="AO157" s="13">
        <f ca="1">'13年1-9支出明细'!X152/9*12</f>
        <v>449.33333333333331</v>
      </c>
      <c r="AP157" s="43">
        <f t="shared" si="189"/>
        <v>6.6105237694524712E-4</v>
      </c>
      <c r="AQ157" s="13">
        <f ca="1">'13年1-9支出明细'!Y152/9*12</f>
        <v>0</v>
      </c>
      <c r="AR157" s="43">
        <f t="shared" si="190"/>
        <v>0</v>
      </c>
      <c r="AS157" s="13">
        <f ca="1">'13年1-9支出明细'!Z152/9*12</f>
        <v>7591.4933333333329</v>
      </c>
      <c r="AT157" s="13">
        <f ca="1">Sheet2!EP151+Sheet2!V151</f>
        <v>5567.32</v>
      </c>
      <c r="AU157" s="43">
        <f t="shared" si="191"/>
        <v>8.5838304803955662E-5</v>
      </c>
      <c r="AV157" s="13">
        <f ca="1">'13年1-9支出明细'!AB152/9*12</f>
        <v>6223.0933333333332</v>
      </c>
      <c r="AW157" s="43">
        <f t="shared" si="192"/>
        <v>1.3729304793555067E-3</v>
      </c>
      <c r="AX157" s="13">
        <f ca="1">'13年1-9支出明细'!AC152/9*12</f>
        <v>1200</v>
      </c>
      <c r="AY157" s="43">
        <f t="shared" si="193"/>
        <v>1.0698323179297255E-3</v>
      </c>
      <c r="AZ157" s="12">
        <f t="shared" si="236"/>
        <v>0</v>
      </c>
      <c r="BA157" s="43">
        <f t="shared" si="194"/>
        <v>0</v>
      </c>
      <c r="BB157" s="13">
        <f ca="1">'13年1-9支出明细'!AE152/9*12</f>
        <v>0</v>
      </c>
      <c r="BC157" s="43">
        <f t="shared" si="195"/>
        <v>0</v>
      </c>
      <c r="BD157" s="13">
        <f ca="1">'13年1-9支出明细'!AF152/9*12</f>
        <v>0</v>
      </c>
      <c r="BE157" s="13">
        <f ca="1">Sheet2!BP151+Sheet2!ET151</f>
        <v>0</v>
      </c>
      <c r="BF157" s="43">
        <f t="shared" si="196"/>
        <v>0</v>
      </c>
      <c r="BG157" s="12">
        <f t="shared" si="235"/>
        <v>27128.266666666666</v>
      </c>
      <c r="BH157" s="43">
        <f t="shared" si="197"/>
        <v>2.7953347707255149E-4</v>
      </c>
      <c r="BI157" s="13">
        <f ca="1">'13年1-9支出明细'!AI152/9*12</f>
        <v>0</v>
      </c>
      <c r="BJ157" s="43">
        <f t="shared" si="198"/>
        <v>0</v>
      </c>
      <c r="BK157" s="13">
        <f ca="1">'13年1-9支出明细'!AJ152/9*12</f>
        <v>0</v>
      </c>
      <c r="BL157" s="43">
        <f t="shared" si="199"/>
        <v>0</v>
      </c>
      <c r="BM157" s="13">
        <f ca="1">'13年1-9支出明细'!AK152/9*12</f>
        <v>0</v>
      </c>
      <c r="BN157" s="43">
        <f t="shared" si="200"/>
        <v>0</v>
      </c>
      <c r="BO157" s="13">
        <f ca="1">'13年1-9支出明细'!AL152/9*12</f>
        <v>0</v>
      </c>
      <c r="BP157" s="43">
        <f t="shared" si="201"/>
        <v>0</v>
      </c>
      <c r="BQ157" s="13">
        <f ca="1">'13年1-9支出明细'!AM152/9*12</f>
        <v>0</v>
      </c>
      <c r="BR157" s="43">
        <f t="shared" si="202"/>
        <v>0</v>
      </c>
      <c r="BS157" s="13">
        <f ca="1">'13年1-9支出明细'!AN152/9*12</f>
        <v>0</v>
      </c>
      <c r="BT157" s="14">
        <f t="shared" si="160"/>
        <v>0</v>
      </c>
      <c r="BU157" s="43">
        <f t="shared" si="203"/>
        <v>0</v>
      </c>
      <c r="BV157" s="13">
        <f ca="1">'13年1-9支出明细'!AP152/9*12</f>
        <v>0</v>
      </c>
      <c r="BW157" s="43">
        <f t="shared" si="204"/>
        <v>0</v>
      </c>
      <c r="BX157" s="13">
        <f ca="1">'13年1-9支出明细'!AQ152/9*12</f>
        <v>0</v>
      </c>
      <c r="BY157" s="43">
        <f t="shared" si="205"/>
        <v>0</v>
      </c>
      <c r="BZ157" s="13">
        <f ca="1">'13年1-9支出明细'!AR152/9*12</f>
        <v>0</v>
      </c>
      <c r="CA157" s="13">
        <f ca="1">Sheet2!DK151+Sheet2!AH151</f>
        <v>0</v>
      </c>
      <c r="CB157" s="43">
        <f t="shared" si="206"/>
        <v>0</v>
      </c>
      <c r="CC157" s="13">
        <f ca="1">'13年1-9支出明细'!AT152/9*12</f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43">
        <f t="shared" si="207"/>
        <v>0</v>
      </c>
      <c r="CL157" s="13">
        <f ca="1">'13年1-9支出明细'!BB152/9*12</f>
        <v>10484.933333333332</v>
      </c>
      <c r="CM157" s="43">
        <f t="shared" si="208"/>
        <v>4.6349266599788521E-3</v>
      </c>
      <c r="CN157" s="13">
        <f ca="1">'13年1-9支出明细'!BC152/9*12</f>
        <v>0</v>
      </c>
      <c r="CO157" s="43">
        <f t="shared" si="209"/>
        <v>0</v>
      </c>
      <c r="CP157" s="13">
        <f ca="1">'13年1-9支出明细'!BD152/9*12</f>
        <v>0</v>
      </c>
      <c r="CQ157" s="43">
        <f t="shared" si="210"/>
        <v>0</v>
      </c>
      <c r="CR157" s="13">
        <f ca="1">'13年1-9支出明细'!BE152/9*12</f>
        <v>0</v>
      </c>
      <c r="CS157" s="13">
        <v>0</v>
      </c>
      <c r="CT157" s="43">
        <f t="shared" si="211"/>
        <v>0</v>
      </c>
      <c r="CU157" s="13">
        <f ca="1">'13年1-9支出明细'!BG152/9*12</f>
        <v>0</v>
      </c>
      <c r="CV157" s="43">
        <f t="shared" si="212"/>
        <v>0</v>
      </c>
      <c r="CW157" s="13">
        <f ca="1">'13年1-9支出明细'!BH152/9*12</f>
        <v>0</v>
      </c>
      <c r="CX157" s="43">
        <f t="shared" si="213"/>
        <v>0</v>
      </c>
      <c r="CY157" s="13">
        <f ca="1">'13年1-9支出明细'!BI152/9*12</f>
        <v>16566.666666666668</v>
      </c>
      <c r="CZ157" s="43">
        <f t="shared" si="214"/>
        <v>1.3820274147522672E-2</v>
      </c>
      <c r="DA157" s="13">
        <f ca="1">'13年1-9支出明细'!BJ152/9*12</f>
        <v>0</v>
      </c>
      <c r="DB157" s="43">
        <f t="shared" si="215"/>
        <v>0</v>
      </c>
      <c r="DC157" s="13">
        <f ca="1">'13年1-9支出明细'!BK152/9*12</f>
        <v>0</v>
      </c>
      <c r="DD157" s="43">
        <f t="shared" si="216"/>
        <v>0</v>
      </c>
      <c r="DE157" s="13">
        <f ca="1">'13年1-9支出明细'!BL152/9*12</f>
        <v>0</v>
      </c>
      <c r="DF157" s="43">
        <f t="shared" si="217"/>
        <v>0</v>
      </c>
      <c r="DG157" s="13">
        <f ca="1">'13年1-9支出明细'!BM152/9*12</f>
        <v>0</v>
      </c>
      <c r="DH157" s="43">
        <f t="shared" si="218"/>
        <v>0</v>
      </c>
      <c r="DI157" s="13">
        <f ca="1">'13年1-9支出明细'!BN152/9*12</f>
        <v>76.666666666666671</v>
      </c>
      <c r="DJ157" s="13">
        <f ca="1">Sheet2!EX151+Sheet2!BF151</f>
        <v>0</v>
      </c>
      <c r="DK157" s="43">
        <f t="shared" si="219"/>
        <v>5.8649270579021822E-5</v>
      </c>
      <c r="DL157" s="13">
        <f ca="1">'13年1-9支出明细'!BP152/9*12</f>
        <v>0</v>
      </c>
      <c r="DM157" s="43">
        <f t="shared" si="220"/>
        <v>0</v>
      </c>
      <c r="DN157" s="13">
        <f ca="1">'13年1-9支出明细'!BQ152/9*12</f>
        <v>0</v>
      </c>
      <c r="DO157" s="43">
        <f t="shared" si="221"/>
        <v>0</v>
      </c>
      <c r="DP157" s="13">
        <f ca="1">'13年1-9支出明细'!BR152/9*12</f>
        <v>0</v>
      </c>
      <c r="DQ157" s="13">
        <f ca="1">Sheet2!FC67+Sheet2!BJ67</f>
        <v>0</v>
      </c>
      <c r="DR157" s="43"/>
      <c r="DS157" s="13">
        <f ca="1">'13年1-9支出明细'!BT152/9*12</f>
        <v>0</v>
      </c>
      <c r="DT157" s="43">
        <f t="shared" si="222"/>
        <v>0</v>
      </c>
      <c r="DU157" s="12">
        <f ca="1">'13年1-9支出明细'!BU152/9*12</f>
        <v>6731.5466666666662</v>
      </c>
      <c r="DV157" s="43">
        <f t="shared" si="223"/>
        <v>2.3266050742828731E-4</v>
      </c>
      <c r="DW157" s="12">
        <f ca="1">'13年1-9支出明细'!BV152/9*12</f>
        <v>0</v>
      </c>
      <c r="DX157" s="43">
        <f t="shared" si="224"/>
        <v>0</v>
      </c>
      <c r="DY157" s="12">
        <f ca="1">'13年1-9支出明细'!BW152/9*12</f>
        <v>0</v>
      </c>
      <c r="DZ157" s="43">
        <f t="shared" si="225"/>
        <v>0</v>
      </c>
      <c r="EA157" s="12">
        <f ca="1">'13年1-9支出明细'!BX152/9*12</f>
        <v>0</v>
      </c>
      <c r="EB157" s="43">
        <f t="shared" si="226"/>
        <v>0</v>
      </c>
      <c r="EC157" s="27">
        <f t="shared" si="240"/>
        <v>0</v>
      </c>
      <c r="ED157" s="43">
        <f t="shared" si="228"/>
        <v>0</v>
      </c>
      <c r="EE157" s="13">
        <f ca="1">'13年1-9支出明细'!BZ152/9*12</f>
        <v>0</v>
      </c>
      <c r="EF157" s="43">
        <f t="shared" si="229"/>
        <v>0</v>
      </c>
      <c r="EG157" s="13">
        <f ca="1">'13年1-9支出明细'!CA152/9*12</f>
        <v>0</v>
      </c>
      <c r="EH157" s="43">
        <f t="shared" si="230"/>
        <v>0</v>
      </c>
      <c r="EI157" s="13">
        <f ca="1">'13年1-9支出明细'!CB152/9*12</f>
        <v>0</v>
      </c>
      <c r="EJ157" s="40"/>
      <c r="EK157" s="13">
        <f ca="1">'13年1-9支出明细'!CC152/9*12</f>
        <v>0</v>
      </c>
      <c r="EL157" s="43">
        <f t="shared" si="231"/>
        <v>0</v>
      </c>
      <c r="EM157" s="13">
        <f ca="1">'13年1-9支出明细'!CD152/9*12</f>
        <v>0</v>
      </c>
      <c r="EN157" s="45">
        <f t="shared" si="232"/>
        <v>0</v>
      </c>
    </row>
    <row r="158" spans="1:144">
      <c r="A158" s="18">
        <v>427</v>
      </c>
      <c r="B158" s="3" t="s">
        <v>629</v>
      </c>
      <c r="C158" s="3" t="s">
        <v>447</v>
      </c>
      <c r="D158" s="12">
        <f t="shared" si="237"/>
        <v>1077975.6366666667</v>
      </c>
      <c r="E158" s="12">
        <f t="shared" si="238"/>
        <v>1058087.3999999999</v>
      </c>
      <c r="F158" s="13">
        <v>623412</v>
      </c>
      <c r="G158" s="40">
        <f t="shared" si="233"/>
        <v>9.1275367299415034E-3</v>
      </c>
      <c r="H158" s="13">
        <v>154140</v>
      </c>
      <c r="I158" s="40">
        <f t="shared" si="173"/>
        <v>4.151919415591618E-3</v>
      </c>
      <c r="J158" s="13">
        <v>280535.40000000002</v>
      </c>
      <c r="K158" s="40">
        <f t="shared" si="174"/>
        <v>9.1275367299415069E-3</v>
      </c>
      <c r="L158" s="13">
        <f ca="1">'13年1-9支出明细'!I153/9*12</f>
        <v>0</v>
      </c>
      <c r="M158" s="13">
        <v>0</v>
      </c>
      <c r="N158" s="43">
        <f t="shared" si="175"/>
        <v>0</v>
      </c>
      <c r="O158" s="13">
        <f ca="1">'13年1-9支出明细'!K153/9*12</f>
        <v>0</v>
      </c>
      <c r="P158" s="43">
        <f t="shared" si="176"/>
        <v>1.6188290136774067E-3</v>
      </c>
      <c r="Q158" s="13">
        <f ca="1">'13年1-9支出明细'!L153/9*12</f>
        <v>0</v>
      </c>
      <c r="R158" s="43">
        <f t="shared" si="177"/>
        <v>0</v>
      </c>
      <c r="S158" s="13">
        <f ca="1">'13年1-9支出明细'!M153/9*12</f>
        <v>0</v>
      </c>
      <c r="T158" s="43">
        <f t="shared" si="178"/>
        <v>0</v>
      </c>
      <c r="U158" s="13">
        <f ca="1">'13年1-9支出明细'!N153/9*12</f>
        <v>0</v>
      </c>
      <c r="V158" s="43">
        <f t="shared" si="179"/>
        <v>0</v>
      </c>
      <c r="W158" s="13">
        <f ca="1">'13年1-9支出明细'!O153/9*12</f>
        <v>0</v>
      </c>
      <c r="X158" s="43">
        <f t="shared" si="180"/>
        <v>0</v>
      </c>
      <c r="Y158" s="13">
        <f ca="1">'13年1-9支出明细'!P153/9*12</f>
        <v>0</v>
      </c>
      <c r="Z158" s="43">
        <f t="shared" si="181"/>
        <v>0</v>
      </c>
      <c r="AA158" s="13">
        <f ca="1">'13年1-9支出明细'!Q153/9*12</f>
        <v>0</v>
      </c>
      <c r="AB158" s="43">
        <f t="shared" si="182"/>
        <v>0</v>
      </c>
      <c r="AC158" s="13">
        <f ca="1">'13年1-9支出明细'!R153/9*12</f>
        <v>0</v>
      </c>
      <c r="AD158" s="43">
        <f t="shared" si="183"/>
        <v>0</v>
      </c>
      <c r="AE158" s="13">
        <f ca="1">'13年1-9支出明细'!S153/9*12</f>
        <v>0</v>
      </c>
      <c r="AF158" s="43">
        <f t="shared" si="184"/>
        <v>0</v>
      </c>
      <c r="AG158" s="12">
        <f t="shared" si="234"/>
        <v>9555.2099999999991</v>
      </c>
      <c r="AH158" s="43">
        <f t="shared" si="185"/>
        <v>9.1529540513982108E-5</v>
      </c>
      <c r="AI158" s="13">
        <f ca="1">'13年1-9支出明细'!U153/9*12</f>
        <v>0</v>
      </c>
      <c r="AJ158" s="43">
        <f t="shared" si="186"/>
        <v>0</v>
      </c>
      <c r="AK158" s="13">
        <f ca="1">'13年1-9支出明细'!V153/9*12</f>
        <v>0</v>
      </c>
      <c r="AL158" s="43">
        <f t="shared" si="187"/>
        <v>0</v>
      </c>
      <c r="AM158" s="13">
        <f ca="1">'13年1-9支出明细'!W153/9*12</f>
        <v>0</v>
      </c>
      <c r="AN158" s="43">
        <f t="shared" si="188"/>
        <v>0</v>
      </c>
      <c r="AO158" s="13">
        <f ca="1">'13年1-9支出明细'!X153/9*12</f>
        <v>429.33333333333337</v>
      </c>
      <c r="AP158" s="43">
        <f t="shared" si="189"/>
        <v>6.3162868064204638E-4</v>
      </c>
      <c r="AQ158" s="13">
        <f ca="1">'13年1-9支出明细'!Y153/9*12</f>
        <v>80</v>
      </c>
      <c r="AR158" s="43">
        <f t="shared" si="190"/>
        <v>3.9574351728092233E-5</v>
      </c>
      <c r="AS158" s="13">
        <f ca="1">'13年1-9支出明细'!Z153/9*12</f>
        <v>820.22666666666669</v>
      </c>
      <c r="AT158" s="13">
        <f ca="1">Sheet2!EP152+Sheet2!V152</f>
        <v>8225.65</v>
      </c>
      <c r="AU158" s="43">
        <f t="shared" si="191"/>
        <v>9.2744422645433671E-6</v>
      </c>
      <c r="AV158" s="13">
        <f ca="1">'13年1-9支出明细'!AB153/9*12</f>
        <v>7414.4533333333329</v>
      </c>
      <c r="AW158" s="43">
        <f t="shared" si="192"/>
        <v>1.6357667198347821E-3</v>
      </c>
      <c r="AX158" s="13">
        <f ca="1">'13年1-9支出明细'!AC153/9*12</f>
        <v>3200</v>
      </c>
      <c r="AY158" s="43">
        <f t="shared" si="193"/>
        <v>2.8528861811459344E-3</v>
      </c>
      <c r="AZ158" s="12">
        <f t="shared" si="236"/>
        <v>1217.8666666666666</v>
      </c>
      <c r="BA158" s="43">
        <f t="shared" si="194"/>
        <v>4.5537656656656338E-6</v>
      </c>
      <c r="BB158" s="13">
        <f ca="1">'13年1-9支出明细'!AE153/9*12</f>
        <v>1217.8666666666666</v>
      </c>
      <c r="BC158" s="43">
        <f t="shared" si="195"/>
        <v>5.2714596965338905E-6</v>
      </c>
      <c r="BD158" s="13">
        <f ca="1">'13年1-9支出明细'!AF153/9*12</f>
        <v>0</v>
      </c>
      <c r="BE158" s="13">
        <f ca="1">Sheet2!BP152+Sheet2!ET152</f>
        <v>0</v>
      </c>
      <c r="BF158" s="43">
        <f t="shared" si="196"/>
        <v>0</v>
      </c>
      <c r="BG158" s="12">
        <f t="shared" si="235"/>
        <v>316.66666666666663</v>
      </c>
      <c r="BH158" s="43">
        <f t="shared" si="197"/>
        <v>3.2629778929102718E-6</v>
      </c>
      <c r="BI158" s="13">
        <f ca="1">'13年1-9支出明细'!AI153/9*12</f>
        <v>0</v>
      </c>
      <c r="BJ158" s="43">
        <f t="shared" si="198"/>
        <v>0</v>
      </c>
      <c r="BK158" s="13">
        <f ca="1">'13年1-9支出明细'!AJ153/9*12</f>
        <v>0</v>
      </c>
      <c r="BL158" s="43">
        <f t="shared" si="199"/>
        <v>0</v>
      </c>
      <c r="BM158" s="13">
        <f ca="1">'13年1-9支出明细'!AK153/9*12</f>
        <v>0</v>
      </c>
      <c r="BN158" s="43">
        <f t="shared" si="200"/>
        <v>0</v>
      </c>
      <c r="BO158" s="13">
        <f ca="1">'13年1-9支出明细'!AL153/9*12</f>
        <v>0</v>
      </c>
      <c r="BP158" s="43">
        <f t="shared" si="201"/>
        <v>0</v>
      </c>
      <c r="BQ158" s="13">
        <f ca="1">'13年1-9支出明细'!AM153/9*12</f>
        <v>0</v>
      </c>
      <c r="BR158" s="43">
        <f t="shared" si="202"/>
        <v>0</v>
      </c>
      <c r="BS158" s="13">
        <f ca="1">'13年1-9支出明细'!AN153/9*12</f>
        <v>0</v>
      </c>
      <c r="BT158" s="14">
        <f t="shared" ref="BT158:BT188" si="241">BV158+BX158+BZ158+CA158</f>
        <v>0</v>
      </c>
      <c r="BU158" s="43">
        <f t="shared" si="203"/>
        <v>0</v>
      </c>
      <c r="BV158" s="13">
        <f ca="1">'13年1-9支出明细'!AP153/9*12</f>
        <v>0</v>
      </c>
      <c r="BW158" s="43">
        <f t="shared" si="204"/>
        <v>0</v>
      </c>
      <c r="BX158" s="13">
        <f ca="1">'13年1-9支出明细'!AQ153/9*12</f>
        <v>0</v>
      </c>
      <c r="BY158" s="43">
        <f t="shared" si="205"/>
        <v>0</v>
      </c>
      <c r="BZ158" s="13">
        <f ca="1">'13年1-9支出明细'!AR153/9*12</f>
        <v>0</v>
      </c>
      <c r="CA158" s="13">
        <f ca="1">Sheet2!DK152+Sheet2!AH152</f>
        <v>0</v>
      </c>
      <c r="CB158" s="43">
        <f t="shared" si="206"/>
        <v>0</v>
      </c>
      <c r="CC158" s="13">
        <f ca="1">'13年1-9支出明细'!AT153/9*12</f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43">
        <f t="shared" si="207"/>
        <v>0</v>
      </c>
      <c r="CL158" s="13">
        <f ca="1">'13年1-9支出明细'!BB153/9*12</f>
        <v>266.66666666666663</v>
      </c>
      <c r="CM158" s="43">
        <f t="shared" si="208"/>
        <v>1.1788157381331566E-4</v>
      </c>
      <c r="CN158" s="13">
        <f ca="1">'13年1-9支出明细'!BC153/9*12</f>
        <v>0</v>
      </c>
      <c r="CO158" s="43">
        <f t="shared" si="209"/>
        <v>0</v>
      </c>
      <c r="CP158" s="13">
        <f ca="1">'13年1-9支出明细'!BD153/9*12</f>
        <v>0</v>
      </c>
      <c r="CQ158" s="43">
        <f t="shared" si="210"/>
        <v>0</v>
      </c>
      <c r="CR158" s="13">
        <f ca="1">'13年1-9支出明细'!BE153/9*12</f>
        <v>0</v>
      </c>
      <c r="CS158" s="13">
        <v>0</v>
      </c>
      <c r="CT158" s="43">
        <f t="shared" si="211"/>
        <v>0</v>
      </c>
      <c r="CU158" s="13">
        <f ca="1">'13年1-9支出明细'!BG153/9*12</f>
        <v>0</v>
      </c>
      <c r="CV158" s="43">
        <f t="shared" si="212"/>
        <v>0</v>
      </c>
      <c r="CW158" s="13">
        <f ca="1">'13年1-9支出明细'!BH153/9*12</f>
        <v>0</v>
      </c>
      <c r="CX158" s="43">
        <f t="shared" si="213"/>
        <v>0</v>
      </c>
      <c r="CY158" s="13">
        <f ca="1">'13年1-9支出明细'!BI153/9*12</f>
        <v>0</v>
      </c>
      <c r="CZ158" s="43">
        <f t="shared" si="214"/>
        <v>0</v>
      </c>
      <c r="DA158" s="13">
        <f ca="1">'13年1-9支出明细'!BJ153/9*12</f>
        <v>0</v>
      </c>
      <c r="DB158" s="43">
        <f t="shared" si="215"/>
        <v>0</v>
      </c>
      <c r="DC158" s="13">
        <f ca="1">'13年1-9支出明细'!BK153/9*12</f>
        <v>0</v>
      </c>
      <c r="DD158" s="43">
        <f t="shared" si="216"/>
        <v>0</v>
      </c>
      <c r="DE158" s="13">
        <f ca="1">'13年1-9支出明细'!BL153/9*12</f>
        <v>0</v>
      </c>
      <c r="DF158" s="43">
        <f t="shared" si="217"/>
        <v>0</v>
      </c>
      <c r="DG158" s="13">
        <f ca="1">'13年1-9支出明细'!BM153/9*12</f>
        <v>0</v>
      </c>
      <c r="DH158" s="43">
        <f t="shared" si="218"/>
        <v>0</v>
      </c>
      <c r="DI158" s="13">
        <f ca="1">'13年1-9支出明细'!BN153/9*12</f>
        <v>50</v>
      </c>
      <c r="DJ158" s="13">
        <f ca="1">Sheet2!EX152+Sheet2!BF152</f>
        <v>0</v>
      </c>
      <c r="DK158" s="43">
        <f t="shared" si="219"/>
        <v>3.8249524290666402E-5</v>
      </c>
      <c r="DL158" s="13">
        <f ca="1">'13年1-9支出明细'!BP153/9*12</f>
        <v>0</v>
      </c>
      <c r="DM158" s="43">
        <f t="shared" si="220"/>
        <v>0</v>
      </c>
      <c r="DN158" s="13">
        <f ca="1">'13年1-9支出明细'!BQ153/9*12</f>
        <v>0</v>
      </c>
      <c r="DO158" s="43">
        <f t="shared" si="221"/>
        <v>0</v>
      </c>
      <c r="DP158" s="13">
        <f ca="1">'13年1-9支出明细'!BR153/9*12</f>
        <v>0</v>
      </c>
      <c r="DQ158" s="13">
        <f ca="1">Sheet2!FC68+Sheet2!BJ68</f>
        <v>0</v>
      </c>
      <c r="DR158" s="43"/>
      <c r="DS158" s="13">
        <f ca="1">'13年1-9支出明细'!BT153/9*12</f>
        <v>0</v>
      </c>
      <c r="DT158" s="43">
        <f t="shared" si="222"/>
        <v>0</v>
      </c>
      <c r="DU158" s="12">
        <f ca="1">'13年1-9支出明细'!BU153/9*12</f>
        <v>8798.4933333333356</v>
      </c>
      <c r="DV158" s="43">
        <f t="shared" si="223"/>
        <v>3.0409978938041043E-4</v>
      </c>
      <c r="DW158" s="12">
        <f ca="1">'13年1-9支出明细'!BV153/9*12</f>
        <v>0</v>
      </c>
      <c r="DX158" s="43">
        <f t="shared" si="224"/>
        <v>0</v>
      </c>
      <c r="DY158" s="12">
        <f ca="1">'13年1-9支出明细'!BW153/9*12</f>
        <v>0</v>
      </c>
      <c r="DZ158" s="43">
        <f t="shared" si="225"/>
        <v>0</v>
      </c>
      <c r="EA158" s="12">
        <f ca="1">'13年1-9支出明细'!BX153/9*12</f>
        <v>0</v>
      </c>
      <c r="EB158" s="43">
        <f t="shared" si="226"/>
        <v>0</v>
      </c>
      <c r="EC158" s="27">
        <f t="shared" si="240"/>
        <v>0</v>
      </c>
      <c r="ED158" s="43">
        <f t="shared" si="228"/>
        <v>0</v>
      </c>
      <c r="EE158" s="13">
        <f ca="1">'13年1-9支出明细'!BZ153/9*12</f>
        <v>0</v>
      </c>
      <c r="EF158" s="43">
        <f t="shared" si="229"/>
        <v>0</v>
      </c>
      <c r="EG158" s="13">
        <f ca="1">'13年1-9支出明细'!CA153/9*12</f>
        <v>0</v>
      </c>
      <c r="EH158" s="43">
        <f t="shared" si="230"/>
        <v>0</v>
      </c>
      <c r="EI158" s="13">
        <f ca="1">'13年1-9支出明细'!CB153/9*12</f>
        <v>0</v>
      </c>
      <c r="EJ158" s="40"/>
      <c r="EK158" s="13">
        <f ca="1">'13年1-9支出明细'!CC153/9*12</f>
        <v>0</v>
      </c>
      <c r="EL158" s="43">
        <f t="shared" si="231"/>
        <v>0</v>
      </c>
      <c r="EM158" s="13">
        <f ca="1">'13年1-9支出明细'!CD153/9*12</f>
        <v>0</v>
      </c>
      <c r="EN158" s="45">
        <f t="shared" si="232"/>
        <v>0</v>
      </c>
    </row>
    <row r="159" spans="1:144">
      <c r="A159" s="18">
        <v>428</v>
      </c>
      <c r="B159" s="3" t="s">
        <v>630</v>
      </c>
      <c r="C159" s="3" t="s">
        <v>448</v>
      </c>
      <c r="D159" s="12">
        <f t="shared" si="237"/>
        <v>3102569.1966666663</v>
      </c>
      <c r="E159" s="12">
        <f t="shared" si="238"/>
        <v>1439387.0666666667</v>
      </c>
      <c r="F159" s="13">
        <v>529872</v>
      </c>
      <c r="G159" s="40">
        <f t="shared" si="233"/>
        <v>7.7579933369385972E-3</v>
      </c>
      <c r="H159" s="13">
        <v>245206</v>
      </c>
      <c r="I159" s="40">
        <f t="shared" si="173"/>
        <v>6.6048757766936448E-3</v>
      </c>
      <c r="J159" s="13">
        <v>238442.4</v>
      </c>
      <c r="K159" s="40">
        <f t="shared" si="174"/>
        <v>7.757993336938598E-3</v>
      </c>
      <c r="L159" s="13">
        <f ca="1">'13年1-9支出明细'!I154/9*12</f>
        <v>134400</v>
      </c>
      <c r="M159" s="13">
        <v>42840</v>
      </c>
      <c r="N159" s="43">
        <f t="shared" si="175"/>
        <v>2.0131875769549938E-2</v>
      </c>
      <c r="O159" s="13">
        <f ca="1">'13年1-9支出明细'!K154/9*12</f>
        <v>285600</v>
      </c>
      <c r="P159" s="43">
        <f t="shared" si="176"/>
        <v>4.6592231416625954E-3</v>
      </c>
      <c r="Q159" s="13">
        <f ca="1">'13年1-9支出明细'!L154/9*12</f>
        <v>0</v>
      </c>
      <c r="R159" s="43">
        <f t="shared" si="177"/>
        <v>0</v>
      </c>
      <c r="S159" s="13">
        <f ca="1">'13年1-9支出明细'!M154/9*12</f>
        <v>0</v>
      </c>
      <c r="T159" s="43">
        <f t="shared" si="178"/>
        <v>0</v>
      </c>
      <c r="U159" s="13">
        <f ca="1">'13年1-9支出明细'!N154/9*12</f>
        <v>0</v>
      </c>
      <c r="V159" s="43">
        <f t="shared" si="179"/>
        <v>0</v>
      </c>
      <c r="W159" s="13">
        <f ca="1">'13年1-9支出明细'!O154/9*12</f>
        <v>0</v>
      </c>
      <c r="X159" s="43">
        <f t="shared" si="180"/>
        <v>0</v>
      </c>
      <c r="Y159" s="13">
        <f ca="1">'13年1-9支出明细'!P154/9*12</f>
        <v>0</v>
      </c>
      <c r="Z159" s="43">
        <f t="shared" si="181"/>
        <v>0</v>
      </c>
      <c r="AA159" s="13">
        <f ca="1">'13年1-9支出明细'!Q154/9*12</f>
        <v>0</v>
      </c>
      <c r="AB159" s="43">
        <f t="shared" si="182"/>
        <v>0</v>
      </c>
      <c r="AC159" s="13">
        <f ca="1">'13年1-9支出明细'!R154/9*12</f>
        <v>0</v>
      </c>
      <c r="AD159" s="43">
        <f t="shared" si="183"/>
        <v>0</v>
      </c>
      <c r="AE159" s="13">
        <f ca="1">'13年1-9支出明细'!S154/9*12</f>
        <v>5866.666666666667</v>
      </c>
      <c r="AF159" s="43">
        <f t="shared" si="184"/>
        <v>1.1819602246207956E-3</v>
      </c>
      <c r="AG159" s="12">
        <f t="shared" si="234"/>
        <v>15504.903333333334</v>
      </c>
      <c r="AH159" s="43">
        <f t="shared" si="185"/>
        <v>1.4852176747697955E-4</v>
      </c>
      <c r="AI159" s="13">
        <f ca="1">'13年1-9支出明细'!U154/9*12</f>
        <v>0</v>
      </c>
      <c r="AJ159" s="43">
        <f t="shared" si="186"/>
        <v>0</v>
      </c>
      <c r="AK159" s="13">
        <f ca="1">'13年1-9支出明细'!V154/9*12</f>
        <v>0</v>
      </c>
      <c r="AL159" s="43">
        <f t="shared" si="187"/>
        <v>0</v>
      </c>
      <c r="AM159" s="13">
        <f ca="1">'13年1-9支出明细'!W154/9*12</f>
        <v>0</v>
      </c>
      <c r="AN159" s="43">
        <f t="shared" si="188"/>
        <v>0</v>
      </c>
      <c r="AO159" s="13">
        <f ca="1">'13年1-9支出明细'!X154/9*12</f>
        <v>0</v>
      </c>
      <c r="AP159" s="43">
        <f t="shared" si="189"/>
        <v>0</v>
      </c>
      <c r="AQ159" s="13">
        <f ca="1">'13年1-9支出明细'!Y154/9*12</f>
        <v>0</v>
      </c>
      <c r="AR159" s="43">
        <f t="shared" si="190"/>
        <v>0</v>
      </c>
      <c r="AS159" s="13">
        <f ca="1">'13年1-9支出明细'!Z154/9*12</f>
        <v>53.333333333333336</v>
      </c>
      <c r="AT159" s="13">
        <f ca="1">Sheet2!EP153+Sheet2!V153</f>
        <v>15451.57</v>
      </c>
      <c r="AU159" s="43">
        <f t="shared" si="191"/>
        <v>6.030490605551875E-7</v>
      </c>
      <c r="AV159" s="13">
        <f ca="1">'13年1-9支出明细'!AB154/9*12</f>
        <v>17344.759999999998</v>
      </c>
      <c r="AW159" s="43">
        <f t="shared" si="192"/>
        <v>3.8265776175256169E-3</v>
      </c>
      <c r="AX159" s="13">
        <f ca="1">'13年1-9支出明细'!AC154/9*12</f>
        <v>2744</v>
      </c>
      <c r="AY159" s="43">
        <f t="shared" si="193"/>
        <v>2.4463499003326387E-3</v>
      </c>
      <c r="AZ159" s="12">
        <f t="shared" si="236"/>
        <v>2277</v>
      </c>
      <c r="BA159" s="43">
        <f t="shared" si="194"/>
        <v>8.5140062574342969E-6</v>
      </c>
      <c r="BB159" s="13">
        <f ca="1">'13年1-9支出明细'!AE154/9*12</f>
        <v>2277</v>
      </c>
      <c r="BC159" s="43">
        <f t="shared" si="195"/>
        <v>9.8558520875364051E-6</v>
      </c>
      <c r="BD159" s="13">
        <f ca="1">'13年1-9支出明细'!AF154/9*12</f>
        <v>0</v>
      </c>
      <c r="BE159" s="13">
        <f ca="1">Sheet2!BP153+Sheet2!ET153</f>
        <v>0</v>
      </c>
      <c r="BF159" s="43">
        <f t="shared" si="196"/>
        <v>0</v>
      </c>
      <c r="BG159" s="12">
        <f t="shared" si="235"/>
        <v>1537762.2666666666</v>
      </c>
      <c r="BH159" s="43">
        <f t="shared" si="197"/>
        <v>1.5845318781110285E-2</v>
      </c>
      <c r="BI159" s="13">
        <f ca="1">'13年1-9支出明细'!AI154/9*12</f>
        <v>0</v>
      </c>
      <c r="BJ159" s="43">
        <f t="shared" si="198"/>
        <v>0</v>
      </c>
      <c r="BK159" s="13">
        <f ca="1">'13年1-9支出明细'!AJ154/9*12</f>
        <v>0</v>
      </c>
      <c r="BL159" s="43">
        <f t="shared" si="199"/>
        <v>0</v>
      </c>
      <c r="BM159" s="13">
        <f ca="1">'13年1-9支出明细'!AK154/9*12</f>
        <v>0</v>
      </c>
      <c r="BN159" s="43">
        <f t="shared" si="200"/>
        <v>0</v>
      </c>
      <c r="BO159" s="13">
        <f ca="1">'13年1-9支出明细'!AL154/9*12</f>
        <v>0</v>
      </c>
      <c r="BP159" s="43">
        <f t="shared" si="201"/>
        <v>0</v>
      </c>
      <c r="BQ159" s="13">
        <f ca="1">'13年1-9支出明细'!AM154/9*12</f>
        <v>0</v>
      </c>
      <c r="BR159" s="43">
        <f t="shared" si="202"/>
        <v>0</v>
      </c>
      <c r="BS159" s="13">
        <f ca="1">'13年1-9支出明细'!AN154/9*12</f>
        <v>0</v>
      </c>
      <c r="BT159" s="14">
        <f t="shared" si="241"/>
        <v>953200</v>
      </c>
      <c r="BU159" s="43">
        <f t="shared" si="203"/>
        <v>0</v>
      </c>
      <c r="BV159" s="13">
        <f ca="1">'13年1-9支出明细'!AP154/9*12</f>
        <v>953200</v>
      </c>
      <c r="BW159" s="43">
        <f t="shared" si="204"/>
        <v>1</v>
      </c>
      <c r="BX159" s="13">
        <f ca="1">'13年1-9支出明细'!AQ154/9*12</f>
        <v>0</v>
      </c>
      <c r="BY159" s="43">
        <f t="shared" si="205"/>
        <v>0</v>
      </c>
      <c r="BZ159" s="13">
        <f ca="1">'13年1-9支出明细'!AR154/9*12</f>
        <v>0</v>
      </c>
      <c r="CA159" s="13">
        <f ca="1">Sheet2!DK153+Sheet2!AH153</f>
        <v>0</v>
      </c>
      <c r="CB159" s="43">
        <f t="shared" si="206"/>
        <v>0</v>
      </c>
      <c r="CC159" s="13">
        <f ca="1">'13年1-9支出明细'!AT154/9*12</f>
        <v>5733.333333333333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43">
        <f t="shared" si="207"/>
        <v>3.7929085682077987E-3</v>
      </c>
      <c r="CL159" s="13">
        <f ca="1">'13年1-9支出明细'!BB154/9*12</f>
        <v>1420</v>
      </c>
      <c r="CM159" s="43">
        <f t="shared" si="208"/>
        <v>6.2771938055590601E-4</v>
      </c>
      <c r="CN159" s="13">
        <f ca="1">'13年1-9支出明细'!BC154/9*12</f>
        <v>567006.66666666663</v>
      </c>
      <c r="CO159" s="43">
        <f t="shared" si="209"/>
        <v>5.0722438261022205E-2</v>
      </c>
      <c r="CP159" s="13">
        <f ca="1">'13年1-9支出明细'!BD154/9*12</f>
        <v>567006.66666666663</v>
      </c>
      <c r="CQ159" s="43">
        <f t="shared" si="210"/>
        <v>7.1633697557274986E-2</v>
      </c>
      <c r="CR159" s="13">
        <f ca="1">'13年1-9支出明细'!BE154/9*12</f>
        <v>0</v>
      </c>
      <c r="CS159" s="13">
        <v>0</v>
      </c>
      <c r="CT159" s="43">
        <f t="shared" si="211"/>
        <v>0</v>
      </c>
      <c r="CU159" s="13">
        <f ca="1">'13年1-9支出明细'!BG154/9*12</f>
        <v>0</v>
      </c>
      <c r="CV159" s="43">
        <f t="shared" si="212"/>
        <v>0</v>
      </c>
      <c r="CW159" s="13">
        <f ca="1">'13年1-9支出明细'!BH154/9*12</f>
        <v>0</v>
      </c>
      <c r="CX159" s="43">
        <f t="shared" si="213"/>
        <v>0</v>
      </c>
      <c r="CY159" s="13">
        <f ca="1">'13年1-9支出明细'!BI154/9*12</f>
        <v>0</v>
      </c>
      <c r="CZ159" s="43">
        <f t="shared" si="214"/>
        <v>0</v>
      </c>
      <c r="DA159" s="13">
        <f ca="1">'13年1-9支出明细'!BJ154/9*12</f>
        <v>9433.3333333333321</v>
      </c>
      <c r="DB159" s="43">
        <f t="shared" si="215"/>
        <v>4.9233464532107757E-3</v>
      </c>
      <c r="DC159" s="13">
        <f ca="1">'13年1-9支出明细'!BK154/9*12</f>
        <v>0</v>
      </c>
      <c r="DD159" s="43">
        <f t="shared" si="216"/>
        <v>0</v>
      </c>
      <c r="DE159" s="13">
        <f ca="1">'13年1-9支出明细'!BL154/9*12</f>
        <v>0</v>
      </c>
      <c r="DF159" s="43">
        <f t="shared" si="217"/>
        <v>0</v>
      </c>
      <c r="DG159" s="13">
        <f ca="1">'13年1-9支出明细'!BM154/9*12</f>
        <v>0</v>
      </c>
      <c r="DH159" s="43">
        <f t="shared" si="218"/>
        <v>0</v>
      </c>
      <c r="DI159" s="13">
        <f ca="1">'13年1-9支出明细'!BN154/9*12</f>
        <v>968.93333333333339</v>
      </c>
      <c r="DJ159" s="13">
        <f ca="1">Sheet2!EX153+Sheet2!BF153</f>
        <v>0</v>
      </c>
      <c r="DK159" s="43">
        <f t="shared" si="219"/>
        <v>7.4122478138739399E-4</v>
      </c>
      <c r="DL159" s="13">
        <f ca="1">'13年1-9支出明细'!BP154/9*12</f>
        <v>0</v>
      </c>
      <c r="DM159" s="43">
        <f t="shared" si="220"/>
        <v>0</v>
      </c>
      <c r="DN159" s="13">
        <f ca="1">'13年1-9支出明细'!BQ154/9*12</f>
        <v>0</v>
      </c>
      <c r="DO159" s="43">
        <f t="shared" si="221"/>
        <v>0</v>
      </c>
      <c r="DP159" s="13">
        <f ca="1">'13年1-9支出明细'!BR154/9*12</f>
        <v>0</v>
      </c>
      <c r="DQ159" s="13">
        <f ca="1">Sheet2!FC69+Sheet2!BJ69</f>
        <v>0</v>
      </c>
      <c r="DR159" s="43"/>
      <c r="DS159" s="13">
        <f ca="1">'13年1-9支出明细'!BT154/9*12</f>
        <v>0</v>
      </c>
      <c r="DT159" s="43">
        <f t="shared" si="222"/>
        <v>0</v>
      </c>
      <c r="DU159" s="12">
        <f ca="1">'13年1-9支出明细'!BU154/9*12</f>
        <v>85597.96</v>
      </c>
      <c r="DV159" s="43">
        <f t="shared" si="223"/>
        <v>2.9584976224027132E-3</v>
      </c>
      <c r="DW159" s="12">
        <f ca="1">'13年1-9支出明细'!BV154/9*12</f>
        <v>0</v>
      </c>
      <c r="DX159" s="43">
        <f t="shared" si="224"/>
        <v>0</v>
      </c>
      <c r="DY159" s="12">
        <f ca="1">'13年1-9支出明细'!BW154/9*12</f>
        <v>0</v>
      </c>
      <c r="DZ159" s="43">
        <f t="shared" si="225"/>
        <v>0</v>
      </c>
      <c r="EA159" s="12">
        <f ca="1">'13年1-9支出明细'!BX154/9*12</f>
        <v>22040</v>
      </c>
      <c r="EB159" s="43">
        <f t="shared" si="226"/>
        <v>2.2116722083215714E-3</v>
      </c>
      <c r="EC159" s="27">
        <f t="shared" si="240"/>
        <v>0</v>
      </c>
      <c r="ED159" s="43">
        <f t="shared" si="228"/>
        <v>0</v>
      </c>
      <c r="EE159" s="13">
        <f ca="1">'13年1-9支出明细'!BZ154/9*12</f>
        <v>0</v>
      </c>
      <c r="EF159" s="43">
        <f t="shared" si="229"/>
        <v>0</v>
      </c>
      <c r="EG159" s="13">
        <f ca="1">'13年1-9支出明细'!CA154/9*12</f>
        <v>0</v>
      </c>
      <c r="EH159" s="43">
        <f t="shared" si="230"/>
        <v>0</v>
      </c>
      <c r="EI159" s="13">
        <f ca="1">'13年1-9支出明细'!CB154/9*12</f>
        <v>0</v>
      </c>
      <c r="EJ159" s="40"/>
      <c r="EK159" s="13">
        <f ca="1">'13年1-9支出明细'!CC154/9*12</f>
        <v>0</v>
      </c>
      <c r="EL159" s="43">
        <f t="shared" si="231"/>
        <v>0</v>
      </c>
      <c r="EM159" s="13">
        <f ca="1">'13年1-9支出明细'!CD154/9*12</f>
        <v>0</v>
      </c>
      <c r="EN159" s="45">
        <f t="shared" si="232"/>
        <v>0</v>
      </c>
    </row>
    <row r="160" spans="1:144">
      <c r="A160" s="18">
        <v>429</v>
      </c>
      <c r="B160" s="3" t="s">
        <v>631</v>
      </c>
      <c r="C160" s="3" t="s">
        <v>449</v>
      </c>
      <c r="D160" s="12">
        <f t="shared" si="237"/>
        <v>337849.82666666672</v>
      </c>
      <c r="E160" s="12">
        <f t="shared" si="238"/>
        <v>333773.46666666667</v>
      </c>
      <c r="F160" s="13">
        <v>191304</v>
      </c>
      <c r="G160" s="40">
        <f t="shared" si="233"/>
        <v>2.8009314652023532E-3</v>
      </c>
      <c r="H160" s="13">
        <v>49716</v>
      </c>
      <c r="I160" s="40">
        <f t="shared" si="173"/>
        <v>1.3391515872943616E-3</v>
      </c>
      <c r="J160" s="13">
        <v>86086.8</v>
      </c>
      <c r="K160" s="40">
        <f t="shared" si="174"/>
        <v>2.8009314652023536E-3</v>
      </c>
      <c r="L160" s="13">
        <f ca="1">'13年1-9支出明细'!I155/9*12</f>
        <v>0</v>
      </c>
      <c r="M160" s="13">
        <v>1000</v>
      </c>
      <c r="N160" s="43">
        <f t="shared" si="175"/>
        <v>0</v>
      </c>
      <c r="O160" s="13">
        <f ca="1">'13年1-9支出明细'!K155/9*12</f>
        <v>6666.6666666666661</v>
      </c>
      <c r="P160" s="43">
        <f t="shared" si="176"/>
        <v>5.0735942731051041E-4</v>
      </c>
      <c r="Q160" s="13">
        <f ca="1">'13年1-9支出明细'!L155/9*12</f>
        <v>0</v>
      </c>
      <c r="R160" s="43">
        <f t="shared" si="177"/>
        <v>0</v>
      </c>
      <c r="S160" s="13">
        <f ca="1">'13年1-9支出明细'!M155/9*12</f>
        <v>0</v>
      </c>
      <c r="T160" s="43">
        <f t="shared" si="178"/>
        <v>0</v>
      </c>
      <c r="U160" s="13">
        <f ca="1">'13年1-9支出明细'!N155/9*12</f>
        <v>0</v>
      </c>
      <c r="V160" s="43">
        <f t="shared" si="179"/>
        <v>0</v>
      </c>
      <c r="W160" s="13">
        <f ca="1">'13年1-9支出明细'!O155/9*12</f>
        <v>0</v>
      </c>
      <c r="X160" s="43">
        <f t="shared" si="180"/>
        <v>0</v>
      </c>
      <c r="Y160" s="13">
        <f ca="1">'13年1-9支出明细'!P155/9*12</f>
        <v>0</v>
      </c>
      <c r="Z160" s="43">
        <f t="shared" si="181"/>
        <v>0</v>
      </c>
      <c r="AA160" s="13">
        <f ca="1">'13年1-9支出明细'!Q155/9*12</f>
        <v>0</v>
      </c>
      <c r="AB160" s="43">
        <f t="shared" si="182"/>
        <v>0</v>
      </c>
      <c r="AC160" s="13">
        <f ca="1">'13年1-9支出明细'!R155/9*12</f>
        <v>0</v>
      </c>
      <c r="AD160" s="43">
        <f t="shared" si="183"/>
        <v>0</v>
      </c>
      <c r="AE160" s="13">
        <f ca="1">'13年1-9支出明细'!S155/9*12</f>
        <v>0</v>
      </c>
      <c r="AF160" s="43">
        <f t="shared" si="184"/>
        <v>0</v>
      </c>
      <c r="AG160" s="12">
        <f t="shared" si="234"/>
        <v>2833.1333333333332</v>
      </c>
      <c r="AH160" s="43">
        <f t="shared" si="185"/>
        <v>2.7138638733721865E-5</v>
      </c>
      <c r="AI160" s="13">
        <f ca="1">'13年1-9支出明细'!U155/9*12</f>
        <v>0</v>
      </c>
      <c r="AJ160" s="43">
        <f t="shared" si="186"/>
        <v>0</v>
      </c>
      <c r="AK160" s="13">
        <f ca="1">'13年1-9支出明细'!V155/9*12</f>
        <v>0</v>
      </c>
      <c r="AL160" s="43">
        <f t="shared" si="187"/>
        <v>0</v>
      </c>
      <c r="AM160" s="13">
        <f ca="1">'13年1-9支出明细'!W155/9*12</f>
        <v>0</v>
      </c>
      <c r="AN160" s="43">
        <f t="shared" si="188"/>
        <v>0</v>
      </c>
      <c r="AO160" s="13">
        <f ca="1">'13年1-9支出明细'!X155/9*12</f>
        <v>328</v>
      </c>
      <c r="AP160" s="43">
        <f t="shared" si="189"/>
        <v>4.8254861937249499E-4</v>
      </c>
      <c r="AQ160" s="13">
        <f ca="1">'13年1-9支出明细'!Y155/9*12</f>
        <v>89.92</v>
      </c>
      <c r="AR160" s="43">
        <f t="shared" si="190"/>
        <v>4.4481571342375676E-5</v>
      </c>
      <c r="AS160" s="13">
        <f ca="1">'13年1-9支出明细'!Z155/9*12</f>
        <v>280.77333333333337</v>
      </c>
      <c r="AT160" s="13">
        <f ca="1">Sheet2!EP154+Sheet2!V154</f>
        <v>2134.44</v>
      </c>
      <c r="AU160" s="43">
        <f t="shared" si="191"/>
        <v>3.1747517792927847E-6</v>
      </c>
      <c r="AV160" s="13">
        <f ca="1">'13年1-9支出明细'!AB155/9*12</f>
        <v>2845.92</v>
      </c>
      <c r="AW160" s="43">
        <f t="shared" si="192"/>
        <v>6.2786304182176663E-4</v>
      </c>
      <c r="AX160" s="13">
        <f ca="1">'13年1-9支出明细'!AC155/9*12</f>
        <v>0</v>
      </c>
      <c r="AY160" s="43">
        <f t="shared" si="193"/>
        <v>0</v>
      </c>
      <c r="AZ160" s="12">
        <f t="shared" si="236"/>
        <v>528.26666666666665</v>
      </c>
      <c r="BA160" s="43">
        <f t="shared" si="194"/>
        <v>1.9752594227465777E-6</v>
      </c>
      <c r="BB160" s="13">
        <f ca="1">'13年1-9支出明细'!AE155/9*12</f>
        <v>528.26666666666665</v>
      </c>
      <c r="BC160" s="43">
        <f t="shared" si="195"/>
        <v>2.2865692268083289E-6</v>
      </c>
      <c r="BD160" s="13">
        <f ca="1">'13年1-9支出明细'!AF155/9*12</f>
        <v>0</v>
      </c>
      <c r="BE160" s="13">
        <f ca="1">Sheet2!BP154+Sheet2!ET154</f>
        <v>0</v>
      </c>
      <c r="BF160" s="43">
        <f t="shared" si="196"/>
        <v>0</v>
      </c>
      <c r="BG160" s="12">
        <f t="shared" si="235"/>
        <v>0</v>
      </c>
      <c r="BH160" s="43">
        <f t="shared" si="197"/>
        <v>0</v>
      </c>
      <c r="BI160" s="13">
        <f ca="1">'13年1-9支出明细'!AI155/9*12</f>
        <v>0</v>
      </c>
      <c r="BJ160" s="43">
        <f t="shared" si="198"/>
        <v>0</v>
      </c>
      <c r="BK160" s="13">
        <f ca="1">'13年1-9支出明细'!AJ155/9*12</f>
        <v>0</v>
      </c>
      <c r="BL160" s="43">
        <f t="shared" si="199"/>
        <v>0</v>
      </c>
      <c r="BM160" s="13">
        <f ca="1">'13年1-9支出明细'!AK155/9*12</f>
        <v>0</v>
      </c>
      <c r="BN160" s="43">
        <f t="shared" si="200"/>
        <v>0</v>
      </c>
      <c r="BO160" s="13">
        <f ca="1">'13年1-9支出明细'!AL155/9*12</f>
        <v>0</v>
      </c>
      <c r="BP160" s="43">
        <f t="shared" si="201"/>
        <v>0</v>
      </c>
      <c r="BQ160" s="13">
        <f ca="1">'13年1-9支出明细'!AM155/9*12</f>
        <v>0</v>
      </c>
      <c r="BR160" s="43">
        <f t="shared" si="202"/>
        <v>0</v>
      </c>
      <c r="BS160" s="13">
        <f ca="1">'13年1-9支出明细'!AN155/9*12</f>
        <v>0</v>
      </c>
      <c r="BT160" s="14">
        <f t="shared" si="241"/>
        <v>0</v>
      </c>
      <c r="BU160" s="43">
        <f t="shared" si="203"/>
        <v>0</v>
      </c>
      <c r="BV160" s="13">
        <f ca="1">'13年1-9支出明细'!AP155/9*12</f>
        <v>0</v>
      </c>
      <c r="BW160" s="43">
        <f t="shared" si="204"/>
        <v>0</v>
      </c>
      <c r="BX160" s="13">
        <f ca="1">'13年1-9支出明细'!AQ155/9*12</f>
        <v>0</v>
      </c>
      <c r="BY160" s="43">
        <f t="shared" si="205"/>
        <v>0</v>
      </c>
      <c r="BZ160" s="13">
        <f ca="1">'13年1-9支出明细'!AR155/9*12</f>
        <v>0</v>
      </c>
      <c r="CA160" s="13">
        <f ca="1">Sheet2!DK154+Sheet2!AH154</f>
        <v>0</v>
      </c>
      <c r="CB160" s="43">
        <f t="shared" si="206"/>
        <v>0</v>
      </c>
      <c r="CC160" s="13">
        <f ca="1">'13年1-9支出明细'!AT155/9*12</f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43">
        <f t="shared" si="207"/>
        <v>0</v>
      </c>
      <c r="CL160" s="13">
        <f ca="1">'13年1-9支出明细'!BB155/9*12</f>
        <v>0</v>
      </c>
      <c r="CM160" s="43">
        <f t="shared" si="208"/>
        <v>0</v>
      </c>
      <c r="CN160" s="13">
        <f ca="1">'13年1-9支出明细'!BC155/9*12</f>
        <v>0</v>
      </c>
      <c r="CO160" s="43">
        <f t="shared" si="209"/>
        <v>0</v>
      </c>
      <c r="CP160" s="13">
        <f ca="1">'13年1-9支出明细'!BD155/9*12</f>
        <v>0</v>
      </c>
      <c r="CQ160" s="43">
        <f t="shared" si="210"/>
        <v>0</v>
      </c>
      <c r="CR160" s="13">
        <f ca="1">'13年1-9支出明细'!BE155/9*12</f>
        <v>0</v>
      </c>
      <c r="CS160" s="13">
        <v>0</v>
      </c>
      <c r="CT160" s="43">
        <f t="shared" si="211"/>
        <v>0</v>
      </c>
      <c r="CU160" s="13">
        <f ca="1">'13年1-9支出明细'!BG155/9*12</f>
        <v>0</v>
      </c>
      <c r="CV160" s="43">
        <f t="shared" si="212"/>
        <v>0</v>
      </c>
      <c r="CW160" s="13">
        <f ca="1">'13年1-9支出明细'!BH155/9*12</f>
        <v>0</v>
      </c>
      <c r="CX160" s="43">
        <f t="shared" si="213"/>
        <v>0</v>
      </c>
      <c r="CY160" s="13">
        <f ca="1">'13年1-9支出明细'!BI155/9*12</f>
        <v>0</v>
      </c>
      <c r="CZ160" s="43">
        <f t="shared" si="214"/>
        <v>0</v>
      </c>
      <c r="DA160" s="13">
        <f ca="1">'13年1-9支出明细'!BJ155/9*12</f>
        <v>0</v>
      </c>
      <c r="DB160" s="43">
        <f t="shared" si="215"/>
        <v>0</v>
      </c>
      <c r="DC160" s="13">
        <f ca="1">'13年1-9支出明细'!BK155/9*12</f>
        <v>0</v>
      </c>
      <c r="DD160" s="43">
        <f t="shared" si="216"/>
        <v>0</v>
      </c>
      <c r="DE160" s="13">
        <f ca="1">'13年1-9支出明细'!BL155/9*12</f>
        <v>0</v>
      </c>
      <c r="DF160" s="43">
        <f t="shared" si="217"/>
        <v>0</v>
      </c>
      <c r="DG160" s="13">
        <f ca="1">'13年1-9支出明细'!BM155/9*12</f>
        <v>0</v>
      </c>
      <c r="DH160" s="43">
        <f t="shared" si="218"/>
        <v>0</v>
      </c>
      <c r="DI160" s="13">
        <f ca="1">'13年1-9支出明细'!BN155/9*12</f>
        <v>0</v>
      </c>
      <c r="DJ160" s="13">
        <f ca="1">Sheet2!EX154+Sheet2!BF154</f>
        <v>0</v>
      </c>
      <c r="DK160" s="43">
        <f t="shared" si="219"/>
        <v>0</v>
      </c>
      <c r="DL160" s="13">
        <f ca="1">'13年1-9支出明细'!BP155/9*12</f>
        <v>0</v>
      </c>
      <c r="DM160" s="43">
        <f t="shared" si="220"/>
        <v>0</v>
      </c>
      <c r="DN160" s="13">
        <f ca="1">'13年1-9支出明细'!BQ155/9*12</f>
        <v>0</v>
      </c>
      <c r="DO160" s="43">
        <f t="shared" si="221"/>
        <v>0</v>
      </c>
      <c r="DP160" s="13">
        <f ca="1">'13年1-9支出明细'!BR155/9*12</f>
        <v>0</v>
      </c>
      <c r="DQ160" s="13">
        <f ca="1">Sheet2!FC70+Sheet2!BJ70</f>
        <v>0</v>
      </c>
      <c r="DR160" s="43"/>
      <c r="DS160" s="13">
        <f ca="1">'13年1-9支出明细'!BT155/9*12</f>
        <v>0</v>
      </c>
      <c r="DT160" s="43">
        <f t="shared" si="222"/>
        <v>0</v>
      </c>
      <c r="DU160" s="12">
        <f ca="1">'13年1-9支出明细'!BU155/9*12</f>
        <v>714.96</v>
      </c>
      <c r="DV160" s="43">
        <f t="shared" si="223"/>
        <v>2.4710956430656102E-5</v>
      </c>
      <c r="DW160" s="12">
        <f ca="1">'13年1-9支出明细'!BV155/9*12</f>
        <v>0</v>
      </c>
      <c r="DX160" s="43">
        <f t="shared" si="224"/>
        <v>0</v>
      </c>
      <c r="DY160" s="12">
        <f ca="1">'13年1-9支出明细'!BW155/9*12</f>
        <v>0</v>
      </c>
      <c r="DZ160" s="43">
        <f t="shared" si="225"/>
        <v>0</v>
      </c>
      <c r="EA160" s="12">
        <f ca="1">'13年1-9支出明细'!BX155/9*12</f>
        <v>0</v>
      </c>
      <c r="EB160" s="43">
        <f t="shared" si="226"/>
        <v>0</v>
      </c>
      <c r="EC160" s="27">
        <f t="shared" si="240"/>
        <v>0</v>
      </c>
      <c r="ED160" s="43">
        <f t="shared" si="228"/>
        <v>0</v>
      </c>
      <c r="EE160" s="13">
        <f ca="1">'13年1-9支出明细'!BZ155/9*12</f>
        <v>0</v>
      </c>
      <c r="EF160" s="43">
        <f t="shared" si="229"/>
        <v>0</v>
      </c>
      <c r="EG160" s="13">
        <f ca="1">'13年1-9支出明细'!CA155/9*12</f>
        <v>0</v>
      </c>
      <c r="EH160" s="43">
        <f t="shared" si="230"/>
        <v>0</v>
      </c>
      <c r="EI160" s="13">
        <f ca="1">'13年1-9支出明细'!CB155/9*12</f>
        <v>0</v>
      </c>
      <c r="EJ160" s="40"/>
      <c r="EK160" s="13">
        <f ca="1">'13年1-9支出明细'!CC155/9*12</f>
        <v>0</v>
      </c>
      <c r="EL160" s="43">
        <f t="shared" si="231"/>
        <v>0</v>
      </c>
      <c r="EM160" s="13">
        <f ca="1">'13年1-9支出明细'!CD155/9*12</f>
        <v>0</v>
      </c>
      <c r="EN160" s="45">
        <f t="shared" si="232"/>
        <v>0</v>
      </c>
    </row>
    <row r="161" spans="1:144">
      <c r="A161" s="18">
        <v>430</v>
      </c>
      <c r="B161" s="3" t="s">
        <v>632</v>
      </c>
      <c r="C161" s="3" t="s">
        <v>450</v>
      </c>
      <c r="D161" s="12">
        <f t="shared" si="237"/>
        <v>821268.53666666674</v>
      </c>
      <c r="E161" s="12">
        <f t="shared" si="238"/>
        <v>761522.2</v>
      </c>
      <c r="F161" s="13">
        <v>430236</v>
      </c>
      <c r="G161" s="40">
        <f t="shared" si="233"/>
        <v>6.2991968273679571E-3</v>
      </c>
      <c r="H161" s="13">
        <v>134480</v>
      </c>
      <c r="I161" s="40">
        <f t="shared" si="173"/>
        <v>3.622357097500719E-3</v>
      </c>
      <c r="J161" s="13">
        <v>193606.2</v>
      </c>
      <c r="K161" s="40">
        <f t="shared" si="174"/>
        <v>6.2991968273679588E-3</v>
      </c>
      <c r="L161" s="13">
        <f ca="1">'13年1-9支出明细'!I156/9*12</f>
        <v>3200</v>
      </c>
      <c r="M161" s="13">
        <v>0</v>
      </c>
      <c r="N161" s="43">
        <f t="shared" si="175"/>
        <v>4.7933037546547472E-4</v>
      </c>
      <c r="O161" s="13">
        <f ca="1">'13年1-9支出明细'!K156/9*12</f>
        <v>0</v>
      </c>
      <c r="P161" s="43">
        <f t="shared" si="176"/>
        <v>1.2333241030265468E-3</v>
      </c>
      <c r="Q161" s="13">
        <f ca="1">'13年1-9支出明细'!L156/9*12</f>
        <v>0</v>
      </c>
      <c r="R161" s="43">
        <f t="shared" si="177"/>
        <v>0</v>
      </c>
      <c r="S161" s="13">
        <f ca="1">'13年1-9支出明细'!M156/9*12</f>
        <v>0</v>
      </c>
      <c r="T161" s="43">
        <f t="shared" si="178"/>
        <v>0</v>
      </c>
      <c r="U161" s="13">
        <f ca="1">'13年1-9支出明细'!N156/9*12</f>
        <v>0</v>
      </c>
      <c r="V161" s="43">
        <f t="shared" si="179"/>
        <v>0</v>
      </c>
      <c r="W161" s="13">
        <f ca="1">'13年1-9支出明细'!O156/9*12</f>
        <v>0</v>
      </c>
      <c r="X161" s="43">
        <f t="shared" si="180"/>
        <v>0</v>
      </c>
      <c r="Y161" s="13">
        <f ca="1">'13年1-9支出明细'!P156/9*12</f>
        <v>0</v>
      </c>
      <c r="Z161" s="43">
        <f t="shared" si="181"/>
        <v>0</v>
      </c>
      <c r="AA161" s="13">
        <f ca="1">'13年1-9支出明细'!Q156/9*12</f>
        <v>0</v>
      </c>
      <c r="AB161" s="43">
        <f t="shared" si="182"/>
        <v>0</v>
      </c>
      <c r="AC161" s="13">
        <f ca="1">'13年1-9支出明细'!R156/9*12</f>
        <v>0</v>
      </c>
      <c r="AD161" s="43">
        <f t="shared" si="183"/>
        <v>0</v>
      </c>
      <c r="AE161" s="13">
        <f ca="1">'13年1-9支出明细'!S156/9*12</f>
        <v>0</v>
      </c>
      <c r="AF161" s="43">
        <f t="shared" si="184"/>
        <v>0</v>
      </c>
      <c r="AG161" s="12">
        <f t="shared" si="234"/>
        <v>16409.043333333335</v>
      </c>
      <c r="AH161" s="43">
        <f t="shared" si="185"/>
        <v>1.5718254194036779E-4</v>
      </c>
      <c r="AI161" s="13">
        <f ca="1">'13年1-9支出明细'!U156/9*12</f>
        <v>0</v>
      </c>
      <c r="AJ161" s="43">
        <f t="shared" si="186"/>
        <v>0</v>
      </c>
      <c r="AK161" s="13">
        <f ca="1">'13年1-9支出明细'!V156/9*12</f>
        <v>0</v>
      </c>
      <c r="AL161" s="43">
        <f t="shared" si="187"/>
        <v>0</v>
      </c>
      <c r="AM161" s="13">
        <f ca="1">'13年1-9支出明细'!W156/9*12</f>
        <v>0</v>
      </c>
      <c r="AN161" s="43">
        <f t="shared" si="188"/>
        <v>0</v>
      </c>
      <c r="AO161" s="13">
        <f ca="1">'13年1-9支出明细'!X156/9*12</f>
        <v>281.06666666666672</v>
      </c>
      <c r="AP161" s="43">
        <f t="shared" si="189"/>
        <v>4.1350101204765024E-4</v>
      </c>
      <c r="AQ161" s="13">
        <f ca="1">'13年1-9支出明细'!Y156/9*12</f>
        <v>441.33333333333337</v>
      </c>
      <c r="AR161" s="43">
        <f t="shared" si="190"/>
        <v>2.1831850703330885E-4</v>
      </c>
      <c r="AS161" s="13">
        <f ca="1">'13年1-9支出明细'!Z156/9*12</f>
        <v>353.05333333333334</v>
      </c>
      <c r="AT161" s="13">
        <f ca="1">Sheet2!EP155+Sheet2!V155</f>
        <v>15333.59</v>
      </c>
      <c r="AU161" s="43">
        <f t="shared" si="191"/>
        <v>3.9920340186102021E-6</v>
      </c>
      <c r="AV161" s="13">
        <f ca="1">'13年1-9支出明细'!AB156/9*12</f>
        <v>13958.799999999997</v>
      </c>
      <c r="AW161" s="43">
        <f t="shared" si="192"/>
        <v>3.0795716774124622E-3</v>
      </c>
      <c r="AX161" s="13">
        <f ca="1">'13年1-9支出明细'!AC156/9*12</f>
        <v>6487.4400000000005</v>
      </c>
      <c r="AY161" s="43">
        <f t="shared" si="193"/>
        <v>5.7837274771916818E-3</v>
      </c>
      <c r="AZ161" s="12">
        <f t="shared" si="236"/>
        <v>60.8</v>
      </c>
      <c r="BA161" s="43">
        <f t="shared" si="194"/>
        <v>2.2733929751954557E-7</v>
      </c>
      <c r="BB161" s="13">
        <f ca="1">'13年1-9支出明细'!AE156/9*12</f>
        <v>60.8</v>
      </c>
      <c r="BC161" s="43">
        <f t="shared" si="195"/>
        <v>2.63168997330792E-7</v>
      </c>
      <c r="BD161" s="13">
        <f ca="1">'13年1-9支出明细'!AF156/9*12</f>
        <v>0</v>
      </c>
      <c r="BE161" s="13">
        <f ca="1">Sheet2!BP155+Sheet2!ET155</f>
        <v>0</v>
      </c>
      <c r="BF161" s="43">
        <f t="shared" si="196"/>
        <v>0</v>
      </c>
      <c r="BG161" s="12">
        <f t="shared" si="235"/>
        <v>18920</v>
      </c>
      <c r="BH161" s="43">
        <f t="shared" si="197"/>
        <v>1.9495434231746005E-4</v>
      </c>
      <c r="BI161" s="13">
        <f ca="1">'13年1-9支出明细'!AI156/9*12</f>
        <v>0</v>
      </c>
      <c r="BJ161" s="43">
        <f t="shared" si="198"/>
        <v>0</v>
      </c>
      <c r="BK161" s="13">
        <f ca="1">'13年1-9支出明细'!AJ156/9*12</f>
        <v>0</v>
      </c>
      <c r="BL161" s="43">
        <f t="shared" si="199"/>
        <v>0</v>
      </c>
      <c r="BM161" s="13">
        <f ca="1">'13年1-9支出明细'!AK156/9*12</f>
        <v>0</v>
      </c>
      <c r="BN161" s="43">
        <f t="shared" si="200"/>
        <v>0</v>
      </c>
      <c r="BO161" s="13">
        <f ca="1">'13年1-9支出明细'!AL156/9*12</f>
        <v>0</v>
      </c>
      <c r="BP161" s="43">
        <f t="shared" si="201"/>
        <v>0</v>
      </c>
      <c r="BQ161" s="13">
        <f ca="1">'13年1-9支出明细'!AM156/9*12</f>
        <v>933.33333333333326</v>
      </c>
      <c r="BR161" s="43">
        <f t="shared" si="202"/>
        <v>1.917422633366331E-3</v>
      </c>
      <c r="BS161" s="13">
        <f ca="1">'13年1-9支出明细'!AN156/9*12</f>
        <v>0</v>
      </c>
      <c r="BT161" s="14">
        <f t="shared" si="241"/>
        <v>0</v>
      </c>
      <c r="BU161" s="43">
        <f t="shared" si="203"/>
        <v>0</v>
      </c>
      <c r="BV161" s="13">
        <f ca="1">'13年1-9支出明细'!AP156/9*12</f>
        <v>0</v>
      </c>
      <c r="BW161" s="43">
        <f t="shared" si="204"/>
        <v>0</v>
      </c>
      <c r="BX161" s="13">
        <f ca="1">'13年1-9支出明细'!AQ156/9*12</f>
        <v>0</v>
      </c>
      <c r="BY161" s="43">
        <f t="shared" si="205"/>
        <v>0</v>
      </c>
      <c r="BZ161" s="13">
        <f ca="1">'13年1-9支出明细'!AR156/9*12</f>
        <v>0</v>
      </c>
      <c r="CA161" s="13">
        <f ca="1">Sheet2!DK155+Sheet2!AH155</f>
        <v>0</v>
      </c>
      <c r="CB161" s="43">
        <f t="shared" si="206"/>
        <v>0</v>
      </c>
      <c r="CC161" s="13">
        <f ca="1">'13年1-9支出明细'!AT156/9*12</f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43">
        <f t="shared" si="207"/>
        <v>0</v>
      </c>
      <c r="CL161" s="13">
        <f ca="1">'13年1-9支出明细'!BB156/9*12</f>
        <v>0</v>
      </c>
      <c r="CM161" s="43">
        <f t="shared" si="208"/>
        <v>0</v>
      </c>
      <c r="CN161" s="13">
        <f ca="1">'13年1-9支出明细'!BC156/9*12</f>
        <v>0</v>
      </c>
      <c r="CO161" s="43">
        <f t="shared" si="209"/>
        <v>0</v>
      </c>
      <c r="CP161" s="13">
        <f ca="1">'13年1-9支出明细'!BD156/9*12</f>
        <v>0</v>
      </c>
      <c r="CQ161" s="43">
        <f t="shared" si="210"/>
        <v>0</v>
      </c>
      <c r="CR161" s="13">
        <f ca="1">'13年1-9支出明细'!BE156/9*12</f>
        <v>0</v>
      </c>
      <c r="CS161" s="13">
        <v>0</v>
      </c>
      <c r="CT161" s="43">
        <f t="shared" si="211"/>
        <v>0</v>
      </c>
      <c r="CU161" s="13">
        <f ca="1">'13年1-9支出明细'!BG156/9*12</f>
        <v>0</v>
      </c>
      <c r="CV161" s="43">
        <f t="shared" si="212"/>
        <v>0</v>
      </c>
      <c r="CW161" s="13">
        <f ca="1">'13年1-9支出明细'!BH156/9*12</f>
        <v>0</v>
      </c>
      <c r="CX161" s="43">
        <f t="shared" si="213"/>
        <v>0</v>
      </c>
      <c r="CY161" s="13">
        <f ca="1">'13年1-9支出明细'!BI156/9*12</f>
        <v>17600</v>
      </c>
      <c r="CZ161" s="43">
        <f t="shared" si="214"/>
        <v>1.4682303319702153E-2</v>
      </c>
      <c r="DA161" s="13">
        <f ca="1">'13年1-9支出明细'!BJ156/9*12</f>
        <v>0</v>
      </c>
      <c r="DB161" s="43">
        <f t="shared" si="215"/>
        <v>0</v>
      </c>
      <c r="DC161" s="13">
        <f ca="1">'13年1-9支出明细'!BK156/9*12</f>
        <v>0</v>
      </c>
      <c r="DD161" s="43">
        <f t="shared" si="216"/>
        <v>0</v>
      </c>
      <c r="DE161" s="13">
        <f ca="1">'13年1-9支出明细'!BL156/9*12</f>
        <v>0</v>
      </c>
      <c r="DF161" s="43">
        <f t="shared" si="217"/>
        <v>0</v>
      </c>
      <c r="DG161" s="13">
        <f ca="1">'13年1-9支出明细'!BM156/9*12</f>
        <v>0</v>
      </c>
      <c r="DH161" s="43">
        <f t="shared" si="218"/>
        <v>0</v>
      </c>
      <c r="DI161" s="13">
        <f ca="1">'13年1-9支出明细'!BN156/9*12</f>
        <v>386.66666666666663</v>
      </c>
      <c r="DJ161" s="13">
        <f ca="1">Sheet2!EX155+Sheet2!BF155</f>
        <v>0</v>
      </c>
      <c r="DK161" s="43">
        <f t="shared" si="219"/>
        <v>2.9579632118115348E-4</v>
      </c>
      <c r="DL161" s="13">
        <f ca="1">'13年1-9支出明细'!BP156/9*12</f>
        <v>0</v>
      </c>
      <c r="DM161" s="43">
        <f t="shared" si="220"/>
        <v>0</v>
      </c>
      <c r="DN161" s="13">
        <f ca="1">'13年1-9支出明细'!BQ156/9*12</f>
        <v>0</v>
      </c>
      <c r="DO161" s="43">
        <f t="shared" si="221"/>
        <v>0</v>
      </c>
      <c r="DP161" s="13">
        <f ca="1">'13年1-9支出明细'!BR156/9*12</f>
        <v>0</v>
      </c>
      <c r="DQ161" s="13">
        <f ca="1">Sheet2!FC71+Sheet2!BJ71</f>
        <v>0</v>
      </c>
      <c r="DR161" s="43"/>
      <c r="DS161" s="13">
        <f ca="1">'13年1-9支出明细'!BT156/9*12</f>
        <v>0</v>
      </c>
      <c r="DT161" s="43">
        <f t="shared" si="222"/>
        <v>0</v>
      </c>
      <c r="DU161" s="12">
        <f ca="1">'13年1-9支出明细'!BU156/9*12</f>
        <v>15663.16</v>
      </c>
      <c r="DV161" s="43">
        <f t="shared" si="223"/>
        <v>5.4136128500390987E-4</v>
      </c>
      <c r="DW161" s="12">
        <f ca="1">'13年1-9支出明细'!BV156/9*12</f>
        <v>0</v>
      </c>
      <c r="DX161" s="43">
        <f t="shared" si="224"/>
        <v>0</v>
      </c>
      <c r="DY161" s="12">
        <f ca="1">'13年1-9支出明细'!BW156/9*12</f>
        <v>0</v>
      </c>
      <c r="DZ161" s="43">
        <f t="shared" si="225"/>
        <v>0</v>
      </c>
      <c r="EA161" s="12">
        <f ca="1">'13年1-9支出明细'!BX156/9*12</f>
        <v>533.33333333333326</v>
      </c>
      <c r="EB161" s="43">
        <f t="shared" si="226"/>
        <v>5.3518988707116055E-5</v>
      </c>
      <c r="EC161" s="27">
        <f t="shared" si="240"/>
        <v>8160</v>
      </c>
      <c r="ED161" s="43">
        <f t="shared" si="228"/>
        <v>4.9635209595621475E-3</v>
      </c>
      <c r="EE161" s="13">
        <f ca="1">'13年1-9支出明细'!BZ156/9*12</f>
        <v>0</v>
      </c>
      <c r="EF161" s="43">
        <f t="shared" si="229"/>
        <v>0</v>
      </c>
      <c r="EG161" s="13">
        <f ca="1">'13年1-9支出明细'!CA156/9*12</f>
        <v>8160</v>
      </c>
      <c r="EH161" s="43">
        <f t="shared" si="230"/>
        <v>3.1478242979117374E-2</v>
      </c>
      <c r="EI161" s="13">
        <f ca="1">'13年1-9支出明细'!CB156/9*12</f>
        <v>0</v>
      </c>
      <c r="EJ161" s="40"/>
      <c r="EK161" s="13">
        <f ca="1">'13年1-9支出明细'!CC156/9*12</f>
        <v>0</v>
      </c>
      <c r="EL161" s="43">
        <f t="shared" si="231"/>
        <v>0</v>
      </c>
      <c r="EM161" s="13">
        <f ca="1">'13年1-9支出明细'!CD156/9*12</f>
        <v>0</v>
      </c>
      <c r="EN161" s="45">
        <f t="shared" si="232"/>
        <v>0</v>
      </c>
    </row>
    <row r="162" spans="1:144">
      <c r="A162" s="18">
        <v>431</v>
      </c>
      <c r="B162" s="3" t="s">
        <v>633</v>
      </c>
      <c r="C162" s="3" t="s">
        <v>451</v>
      </c>
      <c r="D162" s="12">
        <f t="shared" si="237"/>
        <v>849809.83333333337</v>
      </c>
      <c r="E162" s="12">
        <f t="shared" si="238"/>
        <v>74581.333333333328</v>
      </c>
      <c r="F162" s="13">
        <v>0</v>
      </c>
      <c r="G162" s="40">
        <f t="shared" si="233"/>
        <v>0</v>
      </c>
      <c r="H162" s="13">
        <v>14208</v>
      </c>
      <c r="I162" s="40">
        <f t="shared" si="173"/>
        <v>3.8270709132428774E-4</v>
      </c>
      <c r="J162" s="13">
        <v>0</v>
      </c>
      <c r="K162" s="40">
        <f t="shared" si="174"/>
        <v>0</v>
      </c>
      <c r="L162" s="13">
        <f ca="1">'13年1-9支出明细'!I157/9*12</f>
        <v>0</v>
      </c>
      <c r="M162" s="13">
        <v>9000</v>
      </c>
      <c r="N162" s="43">
        <f t="shared" si="175"/>
        <v>0</v>
      </c>
      <c r="O162" s="13">
        <f ca="1">'13年1-9支出明细'!K157/9*12</f>
        <v>60000</v>
      </c>
      <c r="P162" s="43">
        <f t="shared" si="176"/>
        <v>1.2761854419663073E-3</v>
      </c>
      <c r="Q162" s="13">
        <f ca="1">'13年1-9支出明细'!L157/9*12</f>
        <v>0</v>
      </c>
      <c r="R162" s="43">
        <f t="shared" si="177"/>
        <v>0</v>
      </c>
      <c r="S162" s="13">
        <f ca="1">'13年1-9支出明细'!M157/9*12</f>
        <v>0</v>
      </c>
      <c r="T162" s="43">
        <f t="shared" si="178"/>
        <v>0</v>
      </c>
      <c r="U162" s="13">
        <f ca="1">'13年1-9支出明细'!N157/9*12</f>
        <v>0</v>
      </c>
      <c r="V162" s="43">
        <f t="shared" si="179"/>
        <v>0</v>
      </c>
      <c r="W162" s="13">
        <f ca="1">'13年1-9支出明细'!O157/9*12</f>
        <v>0</v>
      </c>
      <c r="X162" s="43">
        <f t="shared" si="180"/>
        <v>0</v>
      </c>
      <c r="Y162" s="13">
        <f ca="1">'13年1-9支出明细'!P157/9*12</f>
        <v>0</v>
      </c>
      <c r="Z162" s="43">
        <f t="shared" si="181"/>
        <v>0</v>
      </c>
      <c r="AA162" s="13">
        <f ca="1">'13年1-9支出明细'!Q157/9*12</f>
        <v>0</v>
      </c>
      <c r="AB162" s="43">
        <f t="shared" si="182"/>
        <v>0</v>
      </c>
      <c r="AC162" s="13">
        <f ca="1">'13年1-9支出明细'!R157/9*12</f>
        <v>0</v>
      </c>
      <c r="AD162" s="43">
        <f t="shared" si="183"/>
        <v>0</v>
      </c>
      <c r="AE162" s="13">
        <f ca="1">'13年1-9支出明细'!S157/9*12</f>
        <v>373.33333333333331</v>
      </c>
      <c r="AF162" s="43">
        <f t="shared" si="184"/>
        <v>7.5215650657686994E-5</v>
      </c>
      <c r="AG162" s="12">
        <f t="shared" si="234"/>
        <v>41124.526666666672</v>
      </c>
      <c r="AH162" s="43">
        <f t="shared" si="185"/>
        <v>3.9393263252770008E-4</v>
      </c>
      <c r="AI162" s="13">
        <f ca="1">'13年1-9支出明细'!U157/9*12</f>
        <v>0</v>
      </c>
      <c r="AJ162" s="43">
        <f t="shared" si="186"/>
        <v>0</v>
      </c>
      <c r="AK162" s="13">
        <f ca="1">'13年1-9支出明细'!V157/9*12</f>
        <v>0</v>
      </c>
      <c r="AL162" s="43">
        <f t="shared" si="187"/>
        <v>0</v>
      </c>
      <c r="AM162" s="13">
        <f ca="1">'13年1-9支出明细'!W157/9*12</f>
        <v>0</v>
      </c>
      <c r="AN162" s="43">
        <f t="shared" si="188"/>
        <v>0</v>
      </c>
      <c r="AO162" s="13">
        <f ca="1">'13年1-9支出明细'!X157/9*12</f>
        <v>18938.493333333336</v>
      </c>
      <c r="AP162" s="43">
        <f t="shared" si="189"/>
        <v>2.7862023814009762E-2</v>
      </c>
      <c r="AQ162" s="13">
        <f ca="1">'13年1-9支出明细'!Y157/9*12</f>
        <v>1894.7066666666665</v>
      </c>
      <c r="AR162" s="43">
        <f t="shared" si="190"/>
        <v>9.3727235060284836E-4</v>
      </c>
      <c r="AS162" s="13">
        <f ca="1">'13年1-9支出明细'!Z157/9*12</f>
        <v>16482.826666666668</v>
      </c>
      <c r="AT162" s="13">
        <f ca="1">Sheet2!EP156+Sheet2!V156</f>
        <v>3808.5</v>
      </c>
      <c r="AU162" s="43">
        <f t="shared" si="191"/>
        <v>1.8637412131176237E-4</v>
      </c>
      <c r="AV162" s="13">
        <f ca="1">'13年1-9支出明细'!AB157/9*12</f>
        <v>7978.7066666666669</v>
      </c>
      <c r="AW162" s="43">
        <f t="shared" si="192"/>
        <v>1.7602515311522958E-3</v>
      </c>
      <c r="AX162" s="13">
        <f ca="1">'13年1-9支出明细'!AC157/9*12</f>
        <v>720</v>
      </c>
      <c r="AY162" s="43">
        <f t="shared" si="193"/>
        <v>6.4189939075783519E-4</v>
      </c>
      <c r="AZ162" s="12">
        <f t="shared" si="236"/>
        <v>0</v>
      </c>
      <c r="BA162" s="43">
        <f t="shared" si="194"/>
        <v>0</v>
      </c>
      <c r="BB162" s="13">
        <f ca="1">'13年1-9支出明细'!AE157/9*12</f>
        <v>0</v>
      </c>
      <c r="BC162" s="43">
        <f t="shared" si="195"/>
        <v>0</v>
      </c>
      <c r="BD162" s="13">
        <f ca="1">'13年1-9支出明细'!AF157/9*12</f>
        <v>0</v>
      </c>
      <c r="BE162" s="13">
        <f ca="1">Sheet2!BP156+Sheet2!ET156</f>
        <v>0</v>
      </c>
      <c r="BF162" s="43">
        <f t="shared" si="196"/>
        <v>0</v>
      </c>
      <c r="BG162" s="12">
        <f t="shared" si="235"/>
        <v>723832.26666666672</v>
      </c>
      <c r="BH162" s="43">
        <f t="shared" si="197"/>
        <v>7.4584695293951567E-3</v>
      </c>
      <c r="BI162" s="13">
        <f ca="1">'13年1-9支出明细'!AI157/9*12</f>
        <v>0</v>
      </c>
      <c r="BJ162" s="43">
        <f t="shared" si="198"/>
        <v>0</v>
      </c>
      <c r="BK162" s="13">
        <f ca="1">'13年1-9支出明细'!AJ157/9*12</f>
        <v>0</v>
      </c>
      <c r="BL162" s="43">
        <f t="shared" si="199"/>
        <v>0</v>
      </c>
      <c r="BM162" s="13">
        <f ca="1">'13年1-9支出明细'!AK157/9*12</f>
        <v>0</v>
      </c>
      <c r="BN162" s="43">
        <f t="shared" si="200"/>
        <v>0</v>
      </c>
      <c r="BO162" s="13">
        <f ca="1">'13年1-9支出明细'!AL157/9*12</f>
        <v>0</v>
      </c>
      <c r="BP162" s="43">
        <f t="shared" si="201"/>
        <v>0</v>
      </c>
      <c r="BQ162" s="13">
        <f ca="1">'13年1-9支出明细'!AM157/9*12</f>
        <v>0</v>
      </c>
      <c r="BR162" s="43">
        <f t="shared" si="202"/>
        <v>0</v>
      </c>
      <c r="BS162" s="13">
        <f ca="1">'13年1-9支出明细'!AN157/9*12</f>
        <v>0</v>
      </c>
      <c r="BT162" s="14">
        <f t="shared" si="241"/>
        <v>720000</v>
      </c>
      <c r="BU162" s="43">
        <f t="shared" si="203"/>
        <v>0</v>
      </c>
      <c r="BV162" s="13">
        <f ca="1">'13年1-9支出明细'!AP157/9*12</f>
        <v>0</v>
      </c>
      <c r="BW162" s="43">
        <f t="shared" si="204"/>
        <v>0</v>
      </c>
      <c r="BX162" s="13">
        <f ca="1">'13年1-9支出明细'!AQ157/9*12</f>
        <v>720000</v>
      </c>
      <c r="BY162" s="43">
        <f t="shared" si="205"/>
        <v>0.16789576471274084</v>
      </c>
      <c r="BZ162" s="13">
        <f ca="1">'13年1-9支出明细'!AR157/9*12</f>
        <v>0</v>
      </c>
      <c r="CA162" s="13">
        <f ca="1">Sheet2!DK156+Sheet2!AH156</f>
        <v>0</v>
      </c>
      <c r="CB162" s="43">
        <f t="shared" si="206"/>
        <v>0</v>
      </c>
      <c r="CC162" s="13">
        <f ca="1">'13年1-9支出明细'!AT157/9*12</f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43">
        <f t="shared" si="207"/>
        <v>0</v>
      </c>
      <c r="CL162" s="13">
        <f ca="1">'13年1-9支出明细'!BB157/9*12</f>
        <v>1333.3333333333335</v>
      </c>
      <c r="CM162" s="43">
        <f t="shared" si="208"/>
        <v>5.8940786906657848E-4</v>
      </c>
      <c r="CN162" s="13">
        <f ca="1">'13年1-9支出明细'!BC157/9*12</f>
        <v>0</v>
      </c>
      <c r="CO162" s="43">
        <f t="shared" si="209"/>
        <v>0</v>
      </c>
      <c r="CP162" s="13">
        <f ca="1">'13年1-9支出明细'!BD157/9*12</f>
        <v>0</v>
      </c>
      <c r="CQ162" s="43">
        <f t="shared" si="210"/>
        <v>0</v>
      </c>
      <c r="CR162" s="13">
        <f ca="1">'13年1-9支出明细'!BE157/9*12</f>
        <v>0</v>
      </c>
      <c r="CS162" s="13">
        <v>0</v>
      </c>
      <c r="CT162" s="43">
        <f t="shared" si="211"/>
        <v>0</v>
      </c>
      <c r="CU162" s="13">
        <f ca="1">'13年1-9支出明细'!BG157/9*12</f>
        <v>0</v>
      </c>
      <c r="CV162" s="43">
        <f t="shared" si="212"/>
        <v>0</v>
      </c>
      <c r="CW162" s="13">
        <f ca="1">'13年1-9支出明细'!BH157/9*12</f>
        <v>0</v>
      </c>
      <c r="CX162" s="43">
        <f t="shared" si="213"/>
        <v>0</v>
      </c>
      <c r="CY162" s="13">
        <f ca="1">'13年1-9支出明细'!BI157/9*12</f>
        <v>0</v>
      </c>
      <c r="CZ162" s="43">
        <f t="shared" si="214"/>
        <v>0</v>
      </c>
      <c r="DA162" s="13">
        <f ca="1">'13年1-9支出明细'!BJ157/9*12</f>
        <v>0</v>
      </c>
      <c r="DB162" s="43">
        <f t="shared" si="215"/>
        <v>0</v>
      </c>
      <c r="DC162" s="13">
        <f ca="1">'13年1-9支出明细'!BK157/9*12</f>
        <v>0</v>
      </c>
      <c r="DD162" s="43">
        <f t="shared" si="216"/>
        <v>0</v>
      </c>
      <c r="DE162" s="13">
        <f ca="1">'13年1-9支出明细'!BL157/9*12</f>
        <v>0</v>
      </c>
      <c r="DF162" s="43">
        <f t="shared" si="217"/>
        <v>0</v>
      </c>
      <c r="DG162" s="13">
        <f ca="1">'13年1-9支出明细'!BM157/9*12</f>
        <v>0</v>
      </c>
      <c r="DH162" s="43">
        <f t="shared" si="218"/>
        <v>0</v>
      </c>
      <c r="DI162" s="13">
        <f ca="1">'13年1-9支出明细'!BN157/9*12</f>
        <v>2498.9333333333334</v>
      </c>
      <c r="DJ162" s="13">
        <f ca="1">Sheet2!EX156+Sheet2!BF156</f>
        <v>0</v>
      </c>
      <c r="DK162" s="43">
        <f t="shared" si="219"/>
        <v>1.9116602246817859E-3</v>
      </c>
      <c r="DL162" s="13">
        <f ca="1">'13年1-9支出明细'!BP157/9*12</f>
        <v>0</v>
      </c>
      <c r="DM162" s="43">
        <f t="shared" si="220"/>
        <v>0</v>
      </c>
      <c r="DN162" s="13">
        <f ca="1">'13年1-9支出明细'!BQ157/9*12</f>
        <v>0</v>
      </c>
      <c r="DO162" s="43">
        <f t="shared" si="221"/>
        <v>0</v>
      </c>
      <c r="DP162" s="13">
        <f ca="1">'13年1-9支出明细'!BR157/9*12</f>
        <v>0</v>
      </c>
      <c r="DQ162" s="13">
        <f ca="1">Sheet2!FC72+Sheet2!BJ72</f>
        <v>0</v>
      </c>
      <c r="DR162" s="43"/>
      <c r="DS162" s="13">
        <f ca="1">'13年1-9支出明细'!BT157/9*12</f>
        <v>0</v>
      </c>
      <c r="DT162" s="43">
        <f t="shared" si="222"/>
        <v>0</v>
      </c>
      <c r="DU162" s="12">
        <f ca="1">'13年1-9支出明细'!BU157/9*12</f>
        <v>10206.506666666666</v>
      </c>
      <c r="DV162" s="43">
        <f t="shared" si="223"/>
        <v>3.5276454843515866E-4</v>
      </c>
      <c r="DW162" s="12">
        <f ca="1">'13年1-9支出明细'!BV157/9*12</f>
        <v>0</v>
      </c>
      <c r="DX162" s="43">
        <f t="shared" si="224"/>
        <v>0</v>
      </c>
      <c r="DY162" s="12">
        <f ca="1">'13年1-9支出明细'!BW157/9*12</f>
        <v>0</v>
      </c>
      <c r="DZ162" s="43">
        <f t="shared" si="225"/>
        <v>0</v>
      </c>
      <c r="EA162" s="12">
        <f ca="1">'13年1-9支出明细'!BX157/9*12</f>
        <v>0</v>
      </c>
      <c r="EB162" s="43">
        <f t="shared" si="226"/>
        <v>0</v>
      </c>
      <c r="EC162" s="27">
        <f t="shared" si="240"/>
        <v>65.2</v>
      </c>
      <c r="ED162" s="43">
        <f t="shared" si="228"/>
        <v>3.9659505706305398E-5</v>
      </c>
      <c r="EE162" s="13">
        <f ca="1">'13年1-9支出明细'!BZ157/9*12</f>
        <v>0</v>
      </c>
      <c r="EF162" s="43">
        <f t="shared" si="229"/>
        <v>0</v>
      </c>
      <c r="EG162" s="13">
        <f ca="1">'13年1-9支出明细'!CA157/9*12</f>
        <v>0</v>
      </c>
      <c r="EH162" s="43">
        <f t="shared" si="230"/>
        <v>0</v>
      </c>
      <c r="EI162" s="13">
        <f ca="1">'13年1-9支出明细'!CB157/9*12</f>
        <v>0</v>
      </c>
      <c r="EJ162" s="40"/>
      <c r="EK162" s="13">
        <f ca="1">'13年1-9支出明细'!CC157/9*12</f>
        <v>0</v>
      </c>
      <c r="EL162" s="43">
        <f t="shared" si="231"/>
        <v>0</v>
      </c>
      <c r="EM162" s="13">
        <f ca="1">'13年1-9支出明细'!CD157/9*12</f>
        <v>65.2</v>
      </c>
      <c r="EN162" s="45">
        <f t="shared" si="232"/>
        <v>3.150854200439818E-4</v>
      </c>
    </row>
    <row r="163" spans="1:144" hidden="1">
      <c r="A163" s="18">
        <v>432</v>
      </c>
      <c r="B163" s="3" t="s">
        <v>634</v>
      </c>
      <c r="C163" s="3" t="s">
        <v>452</v>
      </c>
      <c r="D163" s="12">
        <f t="shared" si="237"/>
        <v>0</v>
      </c>
      <c r="E163" s="12">
        <f t="shared" si="238"/>
        <v>0</v>
      </c>
      <c r="F163" s="13">
        <v>0</v>
      </c>
      <c r="G163" s="40">
        <f t="shared" si="233"/>
        <v>0</v>
      </c>
      <c r="H163" s="13">
        <v>0</v>
      </c>
      <c r="I163" s="40">
        <f t="shared" si="173"/>
        <v>0</v>
      </c>
      <c r="J163" s="13">
        <v>0</v>
      </c>
      <c r="K163" s="40">
        <f t="shared" si="174"/>
        <v>0</v>
      </c>
      <c r="L163" s="13">
        <f ca="1">'13年1-9支出明细'!I158/9*12</f>
        <v>0</v>
      </c>
      <c r="M163" s="13">
        <v>0</v>
      </c>
      <c r="N163" s="43">
        <f t="shared" si="175"/>
        <v>0</v>
      </c>
      <c r="O163" s="13">
        <f ca="1">'13年1-9支出明细'!K158/9*12</f>
        <v>0</v>
      </c>
      <c r="P163" s="43">
        <f t="shared" si="176"/>
        <v>0</v>
      </c>
      <c r="Q163" s="13">
        <f ca="1">'13年1-9支出明细'!L158/9*12</f>
        <v>0</v>
      </c>
      <c r="R163" s="43">
        <f t="shared" si="177"/>
        <v>0</v>
      </c>
      <c r="S163" s="13">
        <f ca="1">'13年1-9支出明细'!M158/9*12</f>
        <v>0</v>
      </c>
      <c r="T163" s="43">
        <f t="shared" si="178"/>
        <v>0</v>
      </c>
      <c r="U163" s="13">
        <f ca="1">'13年1-9支出明细'!N158/9*12</f>
        <v>0</v>
      </c>
      <c r="V163" s="43">
        <f t="shared" si="179"/>
        <v>0</v>
      </c>
      <c r="W163" s="13">
        <f ca="1">'13年1-9支出明细'!O158/9*12</f>
        <v>0</v>
      </c>
      <c r="X163" s="43">
        <f t="shared" si="180"/>
        <v>0</v>
      </c>
      <c r="Y163" s="13">
        <f ca="1">'13年1-9支出明细'!P158/9*12</f>
        <v>0</v>
      </c>
      <c r="Z163" s="43">
        <f t="shared" si="181"/>
        <v>0</v>
      </c>
      <c r="AA163" s="13">
        <f ca="1">'13年1-9支出明细'!Q158/9*12</f>
        <v>0</v>
      </c>
      <c r="AB163" s="43">
        <f t="shared" si="182"/>
        <v>0</v>
      </c>
      <c r="AC163" s="13">
        <f ca="1">'13年1-9支出明细'!R158/9*12</f>
        <v>0</v>
      </c>
      <c r="AD163" s="43">
        <f t="shared" si="183"/>
        <v>0</v>
      </c>
      <c r="AE163" s="13">
        <f ca="1">'13年1-9支出明细'!S158/9*12</f>
        <v>0</v>
      </c>
      <c r="AF163" s="43">
        <f t="shared" si="184"/>
        <v>0</v>
      </c>
      <c r="AG163" s="12">
        <f t="shared" si="234"/>
        <v>0</v>
      </c>
      <c r="AH163" s="43">
        <f t="shared" si="185"/>
        <v>0</v>
      </c>
      <c r="AI163" s="13">
        <f ca="1">'13年1-9支出明细'!U158/9*12</f>
        <v>0</v>
      </c>
      <c r="AJ163" s="43">
        <f t="shared" si="186"/>
        <v>0</v>
      </c>
      <c r="AK163" s="13">
        <f ca="1">'13年1-9支出明细'!V158/9*12</f>
        <v>0</v>
      </c>
      <c r="AL163" s="43">
        <f t="shared" si="187"/>
        <v>0</v>
      </c>
      <c r="AM163" s="13">
        <f ca="1">'13年1-9支出明细'!W158/9*12</f>
        <v>0</v>
      </c>
      <c r="AN163" s="43">
        <f t="shared" si="188"/>
        <v>0</v>
      </c>
      <c r="AO163" s="13">
        <f ca="1">'13年1-9支出明细'!X158/9*12</f>
        <v>0</v>
      </c>
      <c r="AP163" s="43">
        <f t="shared" si="189"/>
        <v>0</v>
      </c>
      <c r="AQ163" s="13">
        <f ca="1">'13年1-9支出明细'!Y158/9*12</f>
        <v>0</v>
      </c>
      <c r="AR163" s="43">
        <f t="shared" si="190"/>
        <v>0</v>
      </c>
      <c r="AS163" s="13">
        <f ca="1">'13年1-9支出明细'!Z158/9*12</f>
        <v>0</v>
      </c>
      <c r="AT163" s="13">
        <f ca="1">Sheet2!EP157+Sheet2!V157</f>
        <v>0</v>
      </c>
      <c r="AU163" s="43">
        <f t="shared" si="191"/>
        <v>0</v>
      </c>
      <c r="AV163" s="13">
        <f ca="1">'13年1-9支出明细'!AB158/9*12</f>
        <v>0</v>
      </c>
      <c r="AW163" s="43">
        <f t="shared" si="192"/>
        <v>0</v>
      </c>
      <c r="AX163" s="13">
        <f ca="1">'13年1-9支出明细'!AC158/9*12</f>
        <v>0</v>
      </c>
      <c r="AY163" s="43">
        <f t="shared" si="193"/>
        <v>0</v>
      </c>
      <c r="AZ163" s="12">
        <f t="shared" si="236"/>
        <v>0</v>
      </c>
      <c r="BA163" s="43">
        <f t="shared" si="194"/>
        <v>0</v>
      </c>
      <c r="BB163" s="13">
        <f ca="1">'13年1-9支出明细'!AE158/9*12</f>
        <v>0</v>
      </c>
      <c r="BC163" s="43">
        <f t="shared" si="195"/>
        <v>0</v>
      </c>
      <c r="BD163" s="13">
        <f ca="1">'13年1-9支出明细'!AF158/9*12</f>
        <v>0</v>
      </c>
      <c r="BE163" s="13">
        <f ca="1">Sheet2!BP157+Sheet2!ET157</f>
        <v>0</v>
      </c>
      <c r="BF163" s="43">
        <f t="shared" si="196"/>
        <v>0</v>
      </c>
      <c r="BG163" s="12">
        <f t="shared" si="235"/>
        <v>0</v>
      </c>
      <c r="BH163" s="43">
        <f t="shared" si="197"/>
        <v>0</v>
      </c>
      <c r="BI163" s="13">
        <f ca="1">'13年1-9支出明细'!AI158/9*12</f>
        <v>0</v>
      </c>
      <c r="BJ163" s="43">
        <f t="shared" si="198"/>
        <v>0</v>
      </c>
      <c r="BK163" s="13">
        <f ca="1">'13年1-9支出明细'!AJ158/9*12</f>
        <v>0</v>
      </c>
      <c r="BL163" s="43">
        <f t="shared" si="199"/>
        <v>0</v>
      </c>
      <c r="BM163" s="13">
        <f ca="1">'13年1-9支出明细'!AK158/9*12</f>
        <v>0</v>
      </c>
      <c r="BN163" s="43">
        <f t="shared" si="200"/>
        <v>0</v>
      </c>
      <c r="BO163" s="13">
        <f ca="1">'13年1-9支出明细'!AL158/9*12</f>
        <v>0</v>
      </c>
      <c r="BP163" s="43">
        <f t="shared" si="201"/>
        <v>0</v>
      </c>
      <c r="BQ163" s="13">
        <f ca="1">'13年1-9支出明细'!AM158/9*12</f>
        <v>0</v>
      </c>
      <c r="BR163" s="43">
        <f t="shared" si="202"/>
        <v>0</v>
      </c>
      <c r="BS163" s="13">
        <f ca="1">'13年1-9支出明细'!AN158/9*12</f>
        <v>0</v>
      </c>
      <c r="BT163" s="14">
        <f t="shared" si="241"/>
        <v>0</v>
      </c>
      <c r="BU163" s="43">
        <f t="shared" si="203"/>
        <v>0</v>
      </c>
      <c r="BV163" s="13">
        <f ca="1">'13年1-9支出明细'!AP158/9*12</f>
        <v>0</v>
      </c>
      <c r="BW163" s="43">
        <f t="shared" si="204"/>
        <v>0</v>
      </c>
      <c r="BX163" s="13">
        <f ca="1">'13年1-9支出明细'!AQ158/9*12</f>
        <v>0</v>
      </c>
      <c r="BY163" s="43">
        <f t="shared" si="205"/>
        <v>0</v>
      </c>
      <c r="BZ163" s="13">
        <f ca="1">'13年1-9支出明细'!AR158/9*12</f>
        <v>0</v>
      </c>
      <c r="CA163" s="13">
        <f ca="1">Sheet2!DK157+Sheet2!AH157</f>
        <v>0</v>
      </c>
      <c r="CB163" s="43">
        <f t="shared" si="206"/>
        <v>0</v>
      </c>
      <c r="CC163" s="13">
        <f ca="1">'13年1-9支出明细'!AT158/9*12</f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43">
        <f t="shared" si="207"/>
        <v>0</v>
      </c>
      <c r="CL163" s="13">
        <f ca="1">'13年1-9支出明细'!BB158/9*12</f>
        <v>0</v>
      </c>
      <c r="CM163" s="43">
        <f t="shared" si="208"/>
        <v>0</v>
      </c>
      <c r="CN163" s="13">
        <f ca="1">'13年1-9支出明细'!BC158/9*12</f>
        <v>0</v>
      </c>
      <c r="CO163" s="43">
        <f t="shared" si="209"/>
        <v>0</v>
      </c>
      <c r="CP163" s="13">
        <f ca="1">'13年1-9支出明细'!BD158/9*12</f>
        <v>0</v>
      </c>
      <c r="CQ163" s="43">
        <f t="shared" si="210"/>
        <v>0</v>
      </c>
      <c r="CR163" s="13">
        <f ca="1">'13年1-9支出明细'!BE158/9*12</f>
        <v>0</v>
      </c>
      <c r="CS163" s="13">
        <v>0</v>
      </c>
      <c r="CT163" s="43">
        <f t="shared" si="211"/>
        <v>0</v>
      </c>
      <c r="CU163" s="13">
        <f ca="1">'13年1-9支出明细'!BG158/9*12</f>
        <v>0</v>
      </c>
      <c r="CV163" s="43">
        <f t="shared" si="212"/>
        <v>0</v>
      </c>
      <c r="CW163" s="13">
        <f ca="1">'13年1-9支出明细'!BH158/9*12</f>
        <v>0</v>
      </c>
      <c r="CX163" s="43">
        <f t="shared" si="213"/>
        <v>0</v>
      </c>
      <c r="CY163" s="13">
        <f ca="1">'13年1-9支出明细'!BI158/9*12</f>
        <v>0</v>
      </c>
      <c r="CZ163" s="43">
        <f t="shared" si="214"/>
        <v>0</v>
      </c>
      <c r="DA163" s="13">
        <f ca="1">'13年1-9支出明细'!BJ158/9*12</f>
        <v>0</v>
      </c>
      <c r="DB163" s="43">
        <f t="shared" si="215"/>
        <v>0</v>
      </c>
      <c r="DC163" s="13">
        <f ca="1">'13年1-9支出明细'!BK158/9*12</f>
        <v>0</v>
      </c>
      <c r="DD163" s="43">
        <f t="shared" si="216"/>
        <v>0</v>
      </c>
      <c r="DE163" s="13">
        <f ca="1">'13年1-9支出明细'!BL158/9*12</f>
        <v>0</v>
      </c>
      <c r="DF163" s="43">
        <f t="shared" si="217"/>
        <v>0</v>
      </c>
      <c r="DG163" s="13">
        <f ca="1">'13年1-9支出明细'!BM158/9*12</f>
        <v>0</v>
      </c>
      <c r="DH163" s="43">
        <f t="shared" si="218"/>
        <v>0</v>
      </c>
      <c r="DI163" s="13">
        <f ca="1">'13年1-9支出明细'!BN158/9*12</f>
        <v>0</v>
      </c>
      <c r="DJ163" s="13">
        <f ca="1">Sheet2!EX157+Sheet2!BF157</f>
        <v>0</v>
      </c>
      <c r="DK163" s="43">
        <f t="shared" si="219"/>
        <v>0</v>
      </c>
      <c r="DL163" s="13">
        <f ca="1">'13年1-9支出明细'!BP158/9*12</f>
        <v>0</v>
      </c>
      <c r="DM163" s="43">
        <f t="shared" si="220"/>
        <v>0</v>
      </c>
      <c r="DN163" s="13">
        <f ca="1">'13年1-9支出明细'!BQ158/9*12</f>
        <v>0</v>
      </c>
      <c r="DO163" s="43">
        <f t="shared" si="221"/>
        <v>0</v>
      </c>
      <c r="DP163" s="13">
        <f ca="1">'13年1-9支出明细'!BR158/9*12</f>
        <v>0</v>
      </c>
      <c r="DQ163" s="13">
        <f ca="1">Sheet2!FC73+Sheet2!BJ73</f>
        <v>0</v>
      </c>
      <c r="DR163" s="43"/>
      <c r="DS163" s="13">
        <f ca="1">'13年1-9支出明细'!BT158/9*12</f>
        <v>0</v>
      </c>
      <c r="DT163" s="43">
        <f t="shared" si="222"/>
        <v>0</v>
      </c>
      <c r="DU163" s="12">
        <f ca="1">'13年1-9支出明细'!BU158/9*12</f>
        <v>0</v>
      </c>
      <c r="DV163" s="43">
        <f t="shared" si="223"/>
        <v>0</v>
      </c>
      <c r="DW163" s="12">
        <f ca="1">'13年1-9支出明细'!BV158/9*12</f>
        <v>0</v>
      </c>
      <c r="DX163" s="43">
        <f t="shared" si="224"/>
        <v>0</v>
      </c>
      <c r="DY163" s="12">
        <f ca="1">'13年1-9支出明细'!BW158/9*12</f>
        <v>0</v>
      </c>
      <c r="DZ163" s="43">
        <f t="shared" si="225"/>
        <v>0</v>
      </c>
      <c r="EA163" s="12">
        <f ca="1">'13年1-9支出明细'!BX158/9*12</f>
        <v>0</v>
      </c>
      <c r="EB163" s="43">
        <f t="shared" si="226"/>
        <v>0</v>
      </c>
      <c r="EC163" s="27">
        <f t="shared" si="240"/>
        <v>0</v>
      </c>
      <c r="ED163" s="43">
        <f t="shared" si="228"/>
        <v>0</v>
      </c>
      <c r="EE163" s="13">
        <f ca="1">'13年1-9支出明细'!BZ158/9*12</f>
        <v>0</v>
      </c>
      <c r="EF163" s="43">
        <f t="shared" si="229"/>
        <v>0</v>
      </c>
      <c r="EG163" s="13">
        <f ca="1">'13年1-9支出明细'!CA158/9*12</f>
        <v>0</v>
      </c>
      <c r="EH163" s="43">
        <f t="shared" si="230"/>
        <v>0</v>
      </c>
      <c r="EI163" s="13">
        <f ca="1">'13年1-9支出明细'!CB158/9*12</f>
        <v>0</v>
      </c>
      <c r="EJ163" s="40"/>
      <c r="EK163" s="13">
        <f ca="1">'13年1-9支出明细'!CC158/9*12</f>
        <v>0</v>
      </c>
      <c r="EL163" s="43">
        <f t="shared" si="231"/>
        <v>0</v>
      </c>
      <c r="EM163" s="13">
        <f ca="1">'13年1-9支出明细'!CD158/9*12</f>
        <v>0</v>
      </c>
      <c r="EN163" s="45">
        <f t="shared" si="232"/>
        <v>0</v>
      </c>
    </row>
    <row r="164" spans="1:144">
      <c r="A164" s="18">
        <v>433</v>
      </c>
      <c r="B164" s="3" t="s">
        <v>635</v>
      </c>
      <c r="C164" s="3" t="s">
        <v>453</v>
      </c>
      <c r="D164" s="12">
        <f t="shared" si="237"/>
        <v>111446.68</v>
      </c>
      <c r="E164" s="12">
        <f t="shared" si="238"/>
        <v>105439.2</v>
      </c>
      <c r="F164" s="13">
        <v>51816</v>
      </c>
      <c r="G164" s="40">
        <f t="shared" si="233"/>
        <v>7.5865149082572842E-4</v>
      </c>
      <c r="H164" s="13">
        <v>30306</v>
      </c>
      <c r="I164" s="40">
        <f t="shared" si="173"/>
        <v>8.1632327630024384E-4</v>
      </c>
      <c r="J164" s="13">
        <v>23317.200000000001</v>
      </c>
      <c r="K164" s="40">
        <f t="shared" si="174"/>
        <v>7.5865149082572853E-4</v>
      </c>
      <c r="L164" s="13">
        <f ca="1">'13年1-9支出明细'!I159/9*12</f>
        <v>0</v>
      </c>
      <c r="M164" s="13">
        <v>0</v>
      </c>
      <c r="N164" s="43">
        <f t="shared" si="175"/>
        <v>0</v>
      </c>
      <c r="O164" s="13">
        <f ca="1">'13年1-9支出明细'!K159/9*12</f>
        <v>0</v>
      </c>
      <c r="P164" s="43">
        <f t="shared" si="176"/>
        <v>1.6736289107599674E-4</v>
      </c>
      <c r="Q164" s="13">
        <f ca="1">'13年1-9支出明细'!L159/9*12</f>
        <v>0</v>
      </c>
      <c r="R164" s="43">
        <f t="shared" si="177"/>
        <v>0</v>
      </c>
      <c r="S164" s="13">
        <f ca="1">'13年1-9支出明细'!M159/9*12</f>
        <v>0</v>
      </c>
      <c r="T164" s="43">
        <f t="shared" si="178"/>
        <v>0</v>
      </c>
      <c r="U164" s="13">
        <f ca="1">'13年1-9支出明细'!N159/9*12</f>
        <v>0</v>
      </c>
      <c r="V164" s="43">
        <f t="shared" si="179"/>
        <v>0</v>
      </c>
      <c r="W164" s="13">
        <f ca="1">'13年1-9支出明细'!O159/9*12</f>
        <v>0</v>
      </c>
      <c r="X164" s="43">
        <f t="shared" si="180"/>
        <v>0</v>
      </c>
      <c r="Y164" s="13">
        <f ca="1">'13年1-9支出明细'!P159/9*12</f>
        <v>0</v>
      </c>
      <c r="Z164" s="43">
        <f t="shared" si="181"/>
        <v>0</v>
      </c>
      <c r="AA164" s="13">
        <f ca="1">'13年1-9支出明细'!Q159/9*12</f>
        <v>0</v>
      </c>
      <c r="AB164" s="43">
        <f t="shared" si="182"/>
        <v>0</v>
      </c>
      <c r="AC164" s="13">
        <f ca="1">'13年1-9支出明细'!R159/9*12</f>
        <v>0</v>
      </c>
      <c r="AD164" s="43">
        <f t="shared" si="183"/>
        <v>0</v>
      </c>
      <c r="AE164" s="13">
        <f ca="1">'13年1-9支出明细'!S159/9*12</f>
        <v>0</v>
      </c>
      <c r="AF164" s="43">
        <f t="shared" si="184"/>
        <v>0</v>
      </c>
      <c r="AG164" s="12">
        <f t="shared" si="234"/>
        <v>0</v>
      </c>
      <c r="AH164" s="43">
        <f t="shared" si="185"/>
        <v>0</v>
      </c>
      <c r="AI164" s="13">
        <f ca="1">'13年1-9支出明细'!U159/9*12</f>
        <v>0</v>
      </c>
      <c r="AJ164" s="43">
        <f t="shared" si="186"/>
        <v>0</v>
      </c>
      <c r="AK164" s="13">
        <f ca="1">'13年1-9支出明细'!V159/9*12</f>
        <v>0</v>
      </c>
      <c r="AL164" s="43">
        <f t="shared" si="187"/>
        <v>0</v>
      </c>
      <c r="AM164" s="13">
        <f ca="1">'13年1-9支出明细'!W159/9*12</f>
        <v>0</v>
      </c>
      <c r="AN164" s="43">
        <f t="shared" si="188"/>
        <v>0</v>
      </c>
      <c r="AO164" s="13">
        <f ca="1">'13年1-9支出明细'!X159/9*12</f>
        <v>0</v>
      </c>
      <c r="AP164" s="43">
        <f t="shared" si="189"/>
        <v>0</v>
      </c>
      <c r="AQ164" s="13">
        <f ca="1">'13年1-9支出明细'!Y159/9*12</f>
        <v>0</v>
      </c>
      <c r="AR164" s="43">
        <f t="shared" si="190"/>
        <v>0</v>
      </c>
      <c r="AS164" s="13">
        <f ca="1">'13年1-9支出明细'!Z159/9*12</f>
        <v>0</v>
      </c>
      <c r="AT164" s="13">
        <f ca="1">Sheet2!EP158+Sheet2!V158</f>
        <v>0</v>
      </c>
      <c r="AU164" s="43">
        <f t="shared" si="191"/>
        <v>0</v>
      </c>
      <c r="AV164" s="13">
        <f ca="1">'13年1-9支出明细'!AB159/9*12</f>
        <v>0</v>
      </c>
      <c r="AW164" s="43">
        <f t="shared" si="192"/>
        <v>0</v>
      </c>
      <c r="AX164" s="13">
        <f ca="1">'13年1-9支出明细'!AC159/9*12</f>
        <v>0</v>
      </c>
      <c r="AY164" s="43">
        <f t="shared" si="193"/>
        <v>0</v>
      </c>
      <c r="AZ164" s="12">
        <f t="shared" si="236"/>
        <v>0</v>
      </c>
      <c r="BA164" s="43">
        <f t="shared" si="194"/>
        <v>0</v>
      </c>
      <c r="BB164" s="13">
        <f ca="1">'13年1-9支出明细'!AE159/9*12</f>
        <v>0</v>
      </c>
      <c r="BC164" s="43">
        <f t="shared" si="195"/>
        <v>0</v>
      </c>
      <c r="BD164" s="13">
        <f ca="1">'13年1-9支出明细'!AF159/9*12</f>
        <v>0</v>
      </c>
      <c r="BE164" s="13">
        <f ca="1">Sheet2!BP158+Sheet2!ET158</f>
        <v>0</v>
      </c>
      <c r="BF164" s="43">
        <f t="shared" si="196"/>
        <v>0</v>
      </c>
      <c r="BG164" s="12">
        <f t="shared" si="235"/>
        <v>4000</v>
      </c>
      <c r="BH164" s="43">
        <f t="shared" si="197"/>
        <v>4.1216562857813966E-5</v>
      </c>
      <c r="BI164" s="13">
        <f ca="1">'13年1-9支出明细'!AI159/9*12</f>
        <v>0</v>
      </c>
      <c r="BJ164" s="43">
        <f t="shared" si="198"/>
        <v>0</v>
      </c>
      <c r="BK164" s="13">
        <f ca="1">'13年1-9支出明细'!AJ159/9*12</f>
        <v>0</v>
      </c>
      <c r="BL164" s="43">
        <f t="shared" si="199"/>
        <v>0</v>
      </c>
      <c r="BM164" s="13">
        <f ca="1">'13年1-9支出明细'!AK159/9*12</f>
        <v>0</v>
      </c>
      <c r="BN164" s="43">
        <f t="shared" si="200"/>
        <v>0</v>
      </c>
      <c r="BO164" s="13">
        <f ca="1">'13年1-9支出明细'!AL159/9*12</f>
        <v>0</v>
      </c>
      <c r="BP164" s="43">
        <f t="shared" si="201"/>
        <v>0</v>
      </c>
      <c r="BQ164" s="13">
        <f ca="1">'13年1-9支出明细'!AM159/9*12</f>
        <v>0</v>
      </c>
      <c r="BR164" s="43">
        <f t="shared" si="202"/>
        <v>0</v>
      </c>
      <c r="BS164" s="13">
        <f ca="1">'13年1-9支出明细'!AN159/9*12</f>
        <v>0</v>
      </c>
      <c r="BT164" s="14">
        <f t="shared" si="241"/>
        <v>0</v>
      </c>
      <c r="BU164" s="43">
        <f t="shared" si="203"/>
        <v>0</v>
      </c>
      <c r="BV164" s="13">
        <f ca="1">'13年1-9支出明细'!AP159/9*12</f>
        <v>0</v>
      </c>
      <c r="BW164" s="43">
        <f t="shared" si="204"/>
        <v>0</v>
      </c>
      <c r="BX164" s="13">
        <f ca="1">'13年1-9支出明细'!AQ159/9*12</f>
        <v>0</v>
      </c>
      <c r="BY164" s="43">
        <f t="shared" si="205"/>
        <v>0</v>
      </c>
      <c r="BZ164" s="13">
        <f ca="1">'13年1-9支出明细'!AR159/9*12</f>
        <v>0</v>
      </c>
      <c r="CA164" s="13">
        <f ca="1">Sheet2!DK158+Sheet2!AH158</f>
        <v>0</v>
      </c>
      <c r="CB164" s="43">
        <f t="shared" si="206"/>
        <v>0</v>
      </c>
      <c r="CC164" s="13">
        <f ca="1">'13年1-9支出明细'!AT159/9*12</f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43">
        <f t="shared" si="207"/>
        <v>0</v>
      </c>
      <c r="CL164" s="13">
        <f ca="1">'13年1-9支出明细'!BB159/9*12</f>
        <v>0</v>
      </c>
      <c r="CM164" s="43">
        <f t="shared" si="208"/>
        <v>0</v>
      </c>
      <c r="CN164" s="13">
        <f ca="1">'13年1-9支出明细'!BC159/9*12</f>
        <v>0</v>
      </c>
      <c r="CO164" s="43">
        <f t="shared" si="209"/>
        <v>0</v>
      </c>
      <c r="CP164" s="13">
        <f ca="1">'13年1-9支出明细'!BD159/9*12</f>
        <v>0</v>
      </c>
      <c r="CQ164" s="43">
        <f t="shared" si="210"/>
        <v>0</v>
      </c>
      <c r="CR164" s="13">
        <f ca="1">'13年1-9支出明细'!BE159/9*12</f>
        <v>0</v>
      </c>
      <c r="CS164" s="13">
        <v>0</v>
      </c>
      <c r="CT164" s="43">
        <f t="shared" si="211"/>
        <v>0</v>
      </c>
      <c r="CU164" s="13">
        <f ca="1">'13年1-9支出明细'!BG159/9*12</f>
        <v>0</v>
      </c>
      <c r="CV164" s="43">
        <f t="shared" si="212"/>
        <v>0</v>
      </c>
      <c r="CW164" s="13">
        <f ca="1">'13年1-9支出明细'!BH159/9*12</f>
        <v>0</v>
      </c>
      <c r="CX164" s="43">
        <f t="shared" si="213"/>
        <v>0</v>
      </c>
      <c r="CY164" s="13">
        <f ca="1">'13年1-9支出明细'!BI159/9*12</f>
        <v>4000</v>
      </c>
      <c r="CZ164" s="43">
        <f t="shared" si="214"/>
        <v>3.3368871181141254E-3</v>
      </c>
      <c r="DA164" s="13">
        <f ca="1">'13年1-9支出明细'!BJ159/9*12</f>
        <v>0</v>
      </c>
      <c r="DB164" s="43">
        <f t="shared" si="215"/>
        <v>0</v>
      </c>
      <c r="DC164" s="13">
        <f ca="1">'13年1-9支出明细'!BK159/9*12</f>
        <v>0</v>
      </c>
      <c r="DD164" s="43">
        <f t="shared" si="216"/>
        <v>0</v>
      </c>
      <c r="DE164" s="13">
        <f ca="1">'13年1-9支出明细'!BL159/9*12</f>
        <v>0</v>
      </c>
      <c r="DF164" s="43">
        <f t="shared" si="217"/>
        <v>0</v>
      </c>
      <c r="DG164" s="13">
        <f ca="1">'13年1-9支出明细'!BM159/9*12</f>
        <v>0</v>
      </c>
      <c r="DH164" s="43">
        <f t="shared" si="218"/>
        <v>0</v>
      </c>
      <c r="DI164" s="13">
        <f ca="1">'13年1-9支出明细'!BN159/9*12</f>
        <v>0</v>
      </c>
      <c r="DJ164" s="13">
        <f ca="1">Sheet2!EX158+Sheet2!BF158</f>
        <v>0</v>
      </c>
      <c r="DK164" s="43">
        <f t="shared" si="219"/>
        <v>0</v>
      </c>
      <c r="DL164" s="13">
        <f ca="1">'13年1-9支出明细'!BP159/9*12</f>
        <v>0</v>
      </c>
      <c r="DM164" s="43">
        <f t="shared" si="220"/>
        <v>0</v>
      </c>
      <c r="DN164" s="13">
        <f ca="1">'13年1-9支出明细'!BQ159/9*12</f>
        <v>0</v>
      </c>
      <c r="DO164" s="43">
        <f t="shared" si="221"/>
        <v>0</v>
      </c>
      <c r="DP164" s="13">
        <f ca="1">'13年1-9支出明细'!BR159/9*12</f>
        <v>0</v>
      </c>
      <c r="DQ164" s="13">
        <f ca="1">Sheet2!FC74+Sheet2!BJ74</f>
        <v>0</v>
      </c>
      <c r="DR164" s="43"/>
      <c r="DS164" s="13">
        <f ca="1">'13年1-9支出明细'!BT159/9*12</f>
        <v>0</v>
      </c>
      <c r="DT164" s="43">
        <f t="shared" si="222"/>
        <v>0</v>
      </c>
      <c r="DU164" s="12">
        <f ca="1">'13年1-9支出明细'!BU159/9*12</f>
        <v>1921.08</v>
      </c>
      <c r="DV164" s="43">
        <f t="shared" si="223"/>
        <v>6.6397734390462161E-5</v>
      </c>
      <c r="DW164" s="12">
        <f ca="1">'13年1-9支出明细'!BV159/9*12</f>
        <v>0</v>
      </c>
      <c r="DX164" s="43">
        <f t="shared" si="224"/>
        <v>0</v>
      </c>
      <c r="DY164" s="12">
        <f ca="1">'13年1-9支出明细'!BW159/9*12</f>
        <v>0</v>
      </c>
      <c r="DZ164" s="43">
        <f t="shared" si="225"/>
        <v>0</v>
      </c>
      <c r="EA164" s="12">
        <f ca="1">'13年1-9支出明细'!BX159/9*12</f>
        <v>0</v>
      </c>
      <c r="EB164" s="43">
        <f t="shared" si="226"/>
        <v>0</v>
      </c>
      <c r="EC164" s="27">
        <f t="shared" si="240"/>
        <v>86.399999999999991</v>
      </c>
      <c r="ED164" s="43">
        <f t="shared" si="228"/>
        <v>5.2554927807128616E-5</v>
      </c>
      <c r="EE164" s="13">
        <f ca="1">'13年1-9支出明细'!BZ159/9*12</f>
        <v>0</v>
      </c>
      <c r="EF164" s="43">
        <f t="shared" si="229"/>
        <v>0</v>
      </c>
      <c r="EG164" s="13">
        <f ca="1">'13年1-9支出明细'!CA159/9*12</f>
        <v>0</v>
      </c>
      <c r="EH164" s="43">
        <f t="shared" si="230"/>
        <v>0</v>
      </c>
      <c r="EI164" s="13">
        <f ca="1">'13年1-9支出明细'!CB159/9*12</f>
        <v>0</v>
      </c>
      <c r="EJ164" s="40"/>
      <c r="EK164" s="13">
        <f ca="1">'13年1-9支出明细'!CC159/9*12</f>
        <v>0</v>
      </c>
      <c r="EL164" s="43">
        <f t="shared" si="231"/>
        <v>0</v>
      </c>
      <c r="EM164" s="13">
        <f ca="1">'13年1-9支出明细'!CD159/9*12</f>
        <v>86.399999999999991</v>
      </c>
      <c r="EN164" s="45">
        <f t="shared" si="232"/>
        <v>4.1753650754294515E-4</v>
      </c>
    </row>
    <row r="165" spans="1:144">
      <c r="A165" s="18">
        <v>435</v>
      </c>
      <c r="B165" s="3" t="s">
        <v>636</v>
      </c>
      <c r="C165" s="3" t="s">
        <v>454</v>
      </c>
      <c r="D165" s="12">
        <f t="shared" si="237"/>
        <v>1687235.2133333336</v>
      </c>
      <c r="E165" s="12">
        <f t="shared" si="238"/>
        <v>844783.66666666674</v>
      </c>
      <c r="F165" s="13">
        <v>414900</v>
      </c>
      <c r="G165" s="40">
        <f t="shared" si="233"/>
        <v>6.0746584750577953E-3</v>
      </c>
      <c r="H165" s="13">
        <v>102752</v>
      </c>
      <c r="I165" s="40">
        <f t="shared" si="173"/>
        <v>2.767730788833982E-3</v>
      </c>
      <c r="J165" s="13">
        <v>186705</v>
      </c>
      <c r="K165" s="40">
        <f t="shared" si="174"/>
        <v>6.0746584750577962E-3</v>
      </c>
      <c r="L165" s="13">
        <f ca="1">'13年1-9支出明细'!I160/9*12</f>
        <v>36533.333333333328</v>
      </c>
      <c r="M165" s="13">
        <v>0</v>
      </c>
      <c r="N165" s="43">
        <f t="shared" si="175"/>
        <v>5.4723551198975024E-3</v>
      </c>
      <c r="O165" s="13">
        <f ca="1">'13年1-9支出明细'!K160/9*12</f>
        <v>0</v>
      </c>
      <c r="P165" s="43">
        <f t="shared" si="176"/>
        <v>2.5337727712363691E-3</v>
      </c>
      <c r="Q165" s="13">
        <f ca="1">'13年1-9支出明细'!L160/9*12</f>
        <v>0</v>
      </c>
      <c r="R165" s="43">
        <f t="shared" si="177"/>
        <v>0</v>
      </c>
      <c r="S165" s="13">
        <f ca="1">'13年1-9支出明细'!M160/9*12</f>
        <v>0</v>
      </c>
      <c r="T165" s="43">
        <f t="shared" si="178"/>
        <v>0</v>
      </c>
      <c r="U165" s="13">
        <f ca="1">'13年1-9支出明细'!N160/9*12</f>
        <v>0</v>
      </c>
      <c r="V165" s="43">
        <f t="shared" si="179"/>
        <v>0</v>
      </c>
      <c r="W165" s="13">
        <f ca="1">'13年1-9支出明细'!O160/9*12</f>
        <v>0</v>
      </c>
      <c r="X165" s="43">
        <f t="shared" si="180"/>
        <v>0</v>
      </c>
      <c r="Y165" s="13">
        <f ca="1">'13年1-9支出明细'!P160/9*12</f>
        <v>0</v>
      </c>
      <c r="Z165" s="43">
        <f t="shared" si="181"/>
        <v>0</v>
      </c>
      <c r="AA165" s="13">
        <f ca="1">'13年1-9支出明细'!Q160/9*12</f>
        <v>0</v>
      </c>
      <c r="AB165" s="43">
        <f t="shared" si="182"/>
        <v>0</v>
      </c>
      <c r="AC165" s="13">
        <f ca="1">'13年1-9支出明细'!R160/9*12</f>
        <v>0</v>
      </c>
      <c r="AD165" s="43">
        <f t="shared" si="183"/>
        <v>0</v>
      </c>
      <c r="AE165" s="13">
        <f ca="1">'13年1-9支出明细'!S160/9*12</f>
        <v>103893.33333333333</v>
      </c>
      <c r="AF165" s="43">
        <f t="shared" si="184"/>
        <v>2.093144106873918E-2</v>
      </c>
      <c r="AG165" s="12">
        <f t="shared" si="234"/>
        <v>802352.53333333333</v>
      </c>
      <c r="AH165" s="43">
        <f t="shared" si="185"/>
        <v>7.6857503609266062E-3</v>
      </c>
      <c r="AI165" s="13">
        <f ca="1">'13年1-9支出明细'!U160/9*12</f>
        <v>0</v>
      </c>
      <c r="AJ165" s="43">
        <f t="shared" si="186"/>
        <v>0</v>
      </c>
      <c r="AK165" s="13">
        <f ca="1">'13年1-9支出明细'!V160/9*12</f>
        <v>0</v>
      </c>
      <c r="AL165" s="43">
        <f t="shared" si="187"/>
        <v>0</v>
      </c>
      <c r="AM165" s="13">
        <f ca="1">'13年1-9支出明细'!W160/9*12</f>
        <v>0</v>
      </c>
      <c r="AN165" s="43">
        <f t="shared" si="188"/>
        <v>0</v>
      </c>
      <c r="AO165" s="13">
        <f ca="1">'13年1-9支出明细'!X160/9*12</f>
        <v>366.13333333333333</v>
      </c>
      <c r="AP165" s="43">
        <f t="shared" si="189"/>
        <v>5.3864980032393135E-4</v>
      </c>
      <c r="AQ165" s="13">
        <f ca="1">'13年1-9支出明细'!Y160/9*12</f>
        <v>0</v>
      </c>
      <c r="AR165" s="43">
        <f t="shared" si="190"/>
        <v>0</v>
      </c>
      <c r="AS165" s="13">
        <f ca="1">'13年1-9支出明细'!Z160/9*12</f>
        <v>898</v>
      </c>
      <c r="AT165" s="13">
        <f ca="1">Sheet2!EP159+Sheet2!V159</f>
        <v>801088.4</v>
      </c>
      <c r="AU165" s="43">
        <f t="shared" si="191"/>
        <v>1.0153838557097969E-5</v>
      </c>
      <c r="AV165" s="13">
        <f ca="1">'13年1-9支出明细'!AB160/9*12</f>
        <v>1067717.8666666667</v>
      </c>
      <c r="AW165" s="43">
        <f t="shared" si="192"/>
        <v>0.23555847935738911</v>
      </c>
      <c r="AX165" s="13">
        <f ca="1">'13年1-9支出明细'!AC160/9*12</f>
        <v>400</v>
      </c>
      <c r="AY165" s="43">
        <f t="shared" si="193"/>
        <v>3.566107726432418E-4</v>
      </c>
      <c r="AZ165" s="12">
        <f t="shared" si="236"/>
        <v>1242.4000000000001</v>
      </c>
      <c r="BA165" s="43">
        <f t="shared" si="194"/>
        <v>4.6454990664191352E-6</v>
      </c>
      <c r="BB165" s="13">
        <f ca="1">'13年1-9支出明细'!AE160/9*12</f>
        <v>1242.4000000000001</v>
      </c>
      <c r="BC165" s="43">
        <f t="shared" si="195"/>
        <v>5.3776506954568427E-6</v>
      </c>
      <c r="BD165" s="13">
        <f ca="1">'13年1-9支出明细'!AF160/9*12</f>
        <v>0</v>
      </c>
      <c r="BE165" s="13">
        <f ca="1">Sheet2!BP159+Sheet2!ET159</f>
        <v>0</v>
      </c>
      <c r="BF165" s="43">
        <f t="shared" si="196"/>
        <v>0</v>
      </c>
      <c r="BG165" s="12">
        <f t="shared" si="235"/>
        <v>100.66666666666667</v>
      </c>
      <c r="BH165" s="43">
        <f t="shared" si="197"/>
        <v>1.0372834985883182E-6</v>
      </c>
      <c r="BI165" s="13">
        <f ca="1">'13年1-9支出明细'!AI160/9*12</f>
        <v>0</v>
      </c>
      <c r="BJ165" s="43">
        <f t="shared" si="198"/>
        <v>0</v>
      </c>
      <c r="BK165" s="13">
        <f ca="1">'13年1-9支出明细'!AJ160/9*12</f>
        <v>0</v>
      </c>
      <c r="BL165" s="43">
        <f t="shared" si="199"/>
        <v>0</v>
      </c>
      <c r="BM165" s="13">
        <f ca="1">'13年1-9支出明细'!AK160/9*12</f>
        <v>0</v>
      </c>
      <c r="BN165" s="43">
        <f t="shared" si="200"/>
        <v>0</v>
      </c>
      <c r="BO165" s="13">
        <f ca="1">'13年1-9支出明细'!AL160/9*12</f>
        <v>0</v>
      </c>
      <c r="BP165" s="43">
        <f t="shared" si="201"/>
        <v>0</v>
      </c>
      <c r="BQ165" s="13">
        <f ca="1">'13年1-9支出明细'!AM160/9*12</f>
        <v>0</v>
      </c>
      <c r="BR165" s="43">
        <f t="shared" si="202"/>
        <v>0</v>
      </c>
      <c r="BS165" s="13">
        <f ca="1">'13年1-9支出明细'!AN160/9*12</f>
        <v>0</v>
      </c>
      <c r="BT165" s="14">
        <f t="shared" si="241"/>
        <v>0</v>
      </c>
      <c r="BU165" s="43">
        <f t="shared" si="203"/>
        <v>0</v>
      </c>
      <c r="BV165" s="13">
        <f ca="1">'13年1-9支出明细'!AP160/9*12</f>
        <v>0</v>
      </c>
      <c r="BW165" s="43">
        <f t="shared" si="204"/>
        <v>0</v>
      </c>
      <c r="BX165" s="13">
        <f ca="1">'13年1-9支出明细'!AQ160/9*12</f>
        <v>0</v>
      </c>
      <c r="BY165" s="43">
        <f t="shared" si="205"/>
        <v>0</v>
      </c>
      <c r="BZ165" s="13">
        <f ca="1">'13年1-9支出明细'!AR160/9*12</f>
        <v>0</v>
      </c>
      <c r="CA165" s="13">
        <f ca="1">Sheet2!DK159+Sheet2!AH159</f>
        <v>0</v>
      </c>
      <c r="CB165" s="43">
        <f t="shared" si="206"/>
        <v>0</v>
      </c>
      <c r="CC165" s="13">
        <f ca="1">'13年1-9支出明细'!AT160/9*12</f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43">
        <f t="shared" si="207"/>
        <v>0</v>
      </c>
      <c r="CL165" s="13">
        <f ca="1">'13年1-9支出明细'!BB160/9*12</f>
        <v>0</v>
      </c>
      <c r="CM165" s="43">
        <f t="shared" si="208"/>
        <v>0</v>
      </c>
      <c r="CN165" s="13">
        <f ca="1">'13年1-9支出明细'!BC160/9*12</f>
        <v>0</v>
      </c>
      <c r="CO165" s="43">
        <f t="shared" si="209"/>
        <v>0</v>
      </c>
      <c r="CP165" s="13">
        <f ca="1">'13年1-9支出明细'!BD160/9*12</f>
        <v>0</v>
      </c>
      <c r="CQ165" s="43">
        <f t="shared" si="210"/>
        <v>0</v>
      </c>
      <c r="CR165" s="13">
        <f ca="1">'13年1-9支出明细'!BE160/9*12</f>
        <v>0</v>
      </c>
      <c r="CS165" s="13">
        <v>0</v>
      </c>
      <c r="CT165" s="43">
        <f t="shared" si="211"/>
        <v>0</v>
      </c>
      <c r="CU165" s="13">
        <f ca="1">'13年1-9支出明细'!BG160/9*12</f>
        <v>0</v>
      </c>
      <c r="CV165" s="43">
        <f t="shared" si="212"/>
        <v>0</v>
      </c>
      <c r="CW165" s="13">
        <f ca="1">'13年1-9支出明细'!BH160/9*12</f>
        <v>0</v>
      </c>
      <c r="CX165" s="43">
        <f t="shared" si="213"/>
        <v>0</v>
      </c>
      <c r="CY165" s="13">
        <f ca="1">'13年1-9支出明细'!BI160/9*12</f>
        <v>0</v>
      </c>
      <c r="CZ165" s="43">
        <f t="shared" si="214"/>
        <v>0</v>
      </c>
      <c r="DA165" s="13">
        <f ca="1">'13年1-9支出明细'!BJ160/9*12</f>
        <v>0</v>
      </c>
      <c r="DB165" s="43">
        <f t="shared" si="215"/>
        <v>0</v>
      </c>
      <c r="DC165" s="13">
        <f ca="1">'13年1-9支出明细'!BK160/9*12</f>
        <v>0</v>
      </c>
      <c r="DD165" s="43">
        <f t="shared" si="216"/>
        <v>0</v>
      </c>
      <c r="DE165" s="13">
        <f ca="1">'13年1-9支出明细'!BL160/9*12</f>
        <v>0</v>
      </c>
      <c r="DF165" s="43">
        <f t="shared" si="217"/>
        <v>0</v>
      </c>
      <c r="DG165" s="13">
        <f ca="1">'13年1-9支出明细'!BM160/9*12</f>
        <v>0</v>
      </c>
      <c r="DH165" s="43">
        <f t="shared" si="218"/>
        <v>0</v>
      </c>
      <c r="DI165" s="13">
        <f ca="1">'13年1-9支出明细'!BN160/9*12</f>
        <v>100.66666666666667</v>
      </c>
      <c r="DJ165" s="13">
        <f ca="1">Sheet2!EX159+Sheet2!BF159</f>
        <v>0</v>
      </c>
      <c r="DK165" s="43">
        <f t="shared" si="219"/>
        <v>7.7009042238541692E-5</v>
      </c>
      <c r="DL165" s="13">
        <f ca="1">'13年1-9支出明细'!BP160/9*12</f>
        <v>0</v>
      </c>
      <c r="DM165" s="43">
        <f t="shared" si="220"/>
        <v>0</v>
      </c>
      <c r="DN165" s="13">
        <f ca="1">'13年1-9支出明细'!BQ160/9*12</f>
        <v>0</v>
      </c>
      <c r="DO165" s="43">
        <f t="shared" si="221"/>
        <v>0</v>
      </c>
      <c r="DP165" s="13">
        <f ca="1">'13年1-9支出明细'!BR160/9*12</f>
        <v>0</v>
      </c>
      <c r="DQ165" s="13">
        <f ca="1">Sheet2!FC75+Sheet2!BJ75</f>
        <v>0</v>
      </c>
      <c r="DR165" s="43"/>
      <c r="DS165" s="13">
        <f ca="1">'13年1-9支出明细'!BT160/9*12</f>
        <v>0</v>
      </c>
      <c r="DT165" s="43">
        <f t="shared" si="222"/>
        <v>0</v>
      </c>
      <c r="DU165" s="12">
        <f ca="1">'13年1-9支出明细'!BU160/9*12</f>
        <v>38755.94666666667</v>
      </c>
      <c r="DV165" s="43">
        <f t="shared" si="223"/>
        <v>1.339510615291529E-3</v>
      </c>
      <c r="DW165" s="12">
        <f ca="1">'13年1-9支出明细'!BV160/9*12</f>
        <v>0</v>
      </c>
      <c r="DX165" s="43">
        <f t="shared" si="224"/>
        <v>0</v>
      </c>
      <c r="DY165" s="12">
        <f ca="1">'13年1-9支出明细'!BW160/9*12</f>
        <v>0</v>
      </c>
      <c r="DZ165" s="43">
        <f t="shared" si="225"/>
        <v>0</v>
      </c>
      <c r="EA165" s="12">
        <f ca="1">'13年1-9支出明细'!BX160/9*12</f>
        <v>0</v>
      </c>
      <c r="EB165" s="43">
        <f t="shared" si="226"/>
        <v>0</v>
      </c>
      <c r="EC165" s="27">
        <f t="shared" si="240"/>
        <v>0</v>
      </c>
      <c r="ED165" s="43">
        <f t="shared" si="228"/>
        <v>0</v>
      </c>
      <c r="EE165" s="13">
        <f ca="1">'13年1-9支出明细'!BZ160/9*12</f>
        <v>0</v>
      </c>
      <c r="EF165" s="43">
        <f t="shared" si="229"/>
        <v>0</v>
      </c>
      <c r="EG165" s="13">
        <f ca="1">'13年1-9支出明细'!CA160/9*12</f>
        <v>0</v>
      </c>
      <c r="EH165" s="43">
        <f t="shared" si="230"/>
        <v>0</v>
      </c>
      <c r="EI165" s="13">
        <f ca="1">'13年1-9支出明细'!CB160/9*12</f>
        <v>0</v>
      </c>
      <c r="EJ165" s="40"/>
      <c r="EK165" s="13">
        <f ca="1">'13年1-9支出明细'!CC160/9*12</f>
        <v>0</v>
      </c>
      <c r="EL165" s="43">
        <f t="shared" si="231"/>
        <v>0</v>
      </c>
      <c r="EM165" s="13">
        <f ca="1">'13年1-9支出明细'!CD160/9*12</f>
        <v>0</v>
      </c>
      <c r="EN165" s="45">
        <f t="shared" si="232"/>
        <v>0</v>
      </c>
    </row>
    <row r="166" spans="1:144">
      <c r="A166" s="18">
        <v>436</v>
      </c>
      <c r="B166" s="3" t="s">
        <v>637</v>
      </c>
      <c r="C166" s="3" t="s">
        <v>455</v>
      </c>
      <c r="D166" s="12">
        <f t="shared" si="237"/>
        <v>1278525.0100000002</v>
      </c>
      <c r="E166" s="12">
        <f t="shared" si="238"/>
        <v>288890.2</v>
      </c>
      <c r="F166" s="13">
        <v>173436</v>
      </c>
      <c r="G166" s="40">
        <f t="shared" si="233"/>
        <v>2.5393214443965384E-3</v>
      </c>
      <c r="H166" s="13">
        <v>37408</v>
      </c>
      <c r="I166" s="40">
        <f t="shared" si="173"/>
        <v>1.0076229499056135E-3</v>
      </c>
      <c r="J166" s="13">
        <v>78046.2</v>
      </c>
      <c r="K166" s="40">
        <f t="shared" si="174"/>
        <v>2.5393214443965384E-3</v>
      </c>
      <c r="L166" s="13">
        <f ca="1">'13年1-9支出明细'!I161/9*12</f>
        <v>0</v>
      </c>
      <c r="M166" s="13">
        <v>0</v>
      </c>
      <c r="N166" s="43">
        <f t="shared" si="175"/>
        <v>0</v>
      </c>
      <c r="O166" s="13">
        <f ca="1">'13年1-9支出明细'!K161/9*12</f>
        <v>0</v>
      </c>
      <c r="P166" s="43">
        <f t="shared" si="176"/>
        <v>1.9200001470350456E-3</v>
      </c>
      <c r="Q166" s="13">
        <f ca="1">'13年1-9支出明细'!L161/9*12</f>
        <v>0</v>
      </c>
      <c r="R166" s="43">
        <f t="shared" si="177"/>
        <v>0</v>
      </c>
      <c r="S166" s="13">
        <f ca="1">'13年1-9支出明细'!M161/9*12</f>
        <v>0</v>
      </c>
      <c r="T166" s="43">
        <f t="shared" si="178"/>
        <v>0</v>
      </c>
      <c r="U166" s="13">
        <f ca="1">'13年1-9支出明细'!N161/9*12</f>
        <v>0</v>
      </c>
      <c r="V166" s="43">
        <f t="shared" si="179"/>
        <v>0</v>
      </c>
      <c r="W166" s="13">
        <f ca="1">'13年1-9支出明细'!O161/9*12</f>
        <v>0</v>
      </c>
      <c r="X166" s="43">
        <f t="shared" si="180"/>
        <v>0</v>
      </c>
      <c r="Y166" s="13">
        <f ca="1">'13年1-9支出明细'!P161/9*12</f>
        <v>0</v>
      </c>
      <c r="Z166" s="43">
        <f t="shared" si="181"/>
        <v>0</v>
      </c>
      <c r="AA166" s="13">
        <f ca="1">'13年1-9支出明细'!Q161/9*12</f>
        <v>0</v>
      </c>
      <c r="AB166" s="43">
        <f t="shared" si="182"/>
        <v>0</v>
      </c>
      <c r="AC166" s="13">
        <f ca="1">'13年1-9支出明细'!R161/9*12</f>
        <v>0</v>
      </c>
      <c r="AD166" s="43">
        <f t="shared" si="183"/>
        <v>0</v>
      </c>
      <c r="AE166" s="13">
        <f ca="1">'13年1-9支出明细'!S161/9*12</f>
        <v>0</v>
      </c>
      <c r="AF166" s="43">
        <f t="shared" si="184"/>
        <v>0</v>
      </c>
      <c r="AG166" s="12">
        <f t="shared" si="234"/>
        <v>222195.89</v>
      </c>
      <c r="AH166" s="43">
        <f t="shared" si="185"/>
        <v>2.1284187072597373E-3</v>
      </c>
      <c r="AI166" s="13">
        <f ca="1">'13年1-9支出明细'!U161/9*12</f>
        <v>0</v>
      </c>
      <c r="AJ166" s="43">
        <f t="shared" si="186"/>
        <v>0</v>
      </c>
      <c r="AK166" s="13">
        <f ca="1">'13年1-9支出明细'!V161/9*12</f>
        <v>0</v>
      </c>
      <c r="AL166" s="43">
        <f t="shared" si="187"/>
        <v>0</v>
      </c>
      <c r="AM166" s="13">
        <f ca="1">'13年1-9支出明细'!W161/9*12</f>
        <v>0</v>
      </c>
      <c r="AN166" s="43">
        <f t="shared" si="188"/>
        <v>0</v>
      </c>
      <c r="AO166" s="13">
        <f ca="1">'13年1-9支出明细'!X161/9*12</f>
        <v>0</v>
      </c>
      <c r="AP166" s="43">
        <f t="shared" si="189"/>
        <v>0</v>
      </c>
      <c r="AQ166" s="13">
        <f ca="1">'13年1-9支出明细'!Y161/9*12</f>
        <v>2854.5466666666662</v>
      </c>
      <c r="AR166" s="43">
        <f t="shared" si="190"/>
        <v>1.4120854226364989E-3</v>
      </c>
      <c r="AS166" s="13">
        <f ca="1">'13年1-9支出明细'!Z161/9*12</f>
        <v>15.333333333333332</v>
      </c>
      <c r="AT166" s="13">
        <f ca="1">Sheet2!EP160+Sheet2!V160</f>
        <v>219326.01</v>
      </c>
      <c r="AU166" s="43">
        <f t="shared" si="191"/>
        <v>1.733766049096164E-7</v>
      </c>
      <c r="AV166" s="13">
        <f ca="1">'13年1-9支出明细'!AB161/9*12</f>
        <v>7597.8799999999992</v>
      </c>
      <c r="AW166" s="43">
        <f t="shared" si="192"/>
        <v>1.6762340642733329E-3</v>
      </c>
      <c r="AX166" s="13">
        <f ca="1">'13年1-9支出明细'!AC161/9*12</f>
        <v>1820</v>
      </c>
      <c r="AY166" s="43">
        <f t="shared" si="193"/>
        <v>1.6225790155267501E-3</v>
      </c>
      <c r="AZ166" s="12">
        <f t="shared" si="236"/>
        <v>554.66666666666663</v>
      </c>
      <c r="BA166" s="43">
        <f t="shared" si="194"/>
        <v>2.0739725387748014E-6</v>
      </c>
      <c r="BB166" s="13">
        <f ca="1">'13年1-9支出明细'!AE161/9*12</f>
        <v>554.66666666666663</v>
      </c>
      <c r="BC166" s="43">
        <f t="shared" si="195"/>
        <v>2.4008399756493306E-6</v>
      </c>
      <c r="BD166" s="13">
        <f ca="1">'13年1-9支出明细'!AF161/9*12</f>
        <v>0</v>
      </c>
      <c r="BE166" s="13">
        <f ca="1">Sheet2!BP160+Sheet2!ET160</f>
        <v>0</v>
      </c>
      <c r="BF166" s="43">
        <f t="shared" si="196"/>
        <v>0</v>
      </c>
      <c r="BG166" s="12">
        <f t="shared" si="235"/>
        <v>246592</v>
      </c>
      <c r="BH166" s="43">
        <f t="shared" si="197"/>
        <v>2.5409186670585153E-3</v>
      </c>
      <c r="BI166" s="13">
        <f ca="1">'13年1-9支出明细'!AI161/9*12</f>
        <v>0</v>
      </c>
      <c r="BJ166" s="43">
        <f t="shared" si="198"/>
        <v>0</v>
      </c>
      <c r="BK166" s="13">
        <f ca="1">'13年1-9支出明细'!AJ161/9*12</f>
        <v>0</v>
      </c>
      <c r="BL166" s="43">
        <f t="shared" si="199"/>
        <v>0</v>
      </c>
      <c r="BM166" s="13">
        <f ca="1">'13年1-9支出明细'!AK161/9*12</f>
        <v>0</v>
      </c>
      <c r="BN166" s="43">
        <f t="shared" si="200"/>
        <v>0</v>
      </c>
      <c r="BO166" s="13">
        <f ca="1">'13年1-9支出明细'!AL161/9*12</f>
        <v>0</v>
      </c>
      <c r="BP166" s="43">
        <f t="shared" si="201"/>
        <v>0</v>
      </c>
      <c r="BQ166" s="13">
        <f ca="1">'13年1-9支出明细'!AM161/9*12</f>
        <v>0</v>
      </c>
      <c r="BR166" s="43">
        <f t="shared" si="202"/>
        <v>0</v>
      </c>
      <c r="BS166" s="13">
        <f ca="1">'13年1-9支出明细'!AN161/9*12</f>
        <v>0</v>
      </c>
      <c r="BT166" s="14">
        <f t="shared" si="241"/>
        <v>56040</v>
      </c>
      <c r="BU166" s="43">
        <f t="shared" si="203"/>
        <v>0</v>
      </c>
      <c r="BV166" s="13">
        <f ca="1">'13年1-9支出明细'!AP161/9*12</f>
        <v>0</v>
      </c>
      <c r="BW166" s="43">
        <f t="shared" si="204"/>
        <v>0</v>
      </c>
      <c r="BX166" s="13">
        <f ca="1">'13年1-9支出明细'!AQ161/9*12</f>
        <v>51800</v>
      </c>
      <c r="BY166" s="43">
        <f t="shared" si="205"/>
        <v>1.20791675168333E-2</v>
      </c>
      <c r="BZ166" s="13">
        <f ca="1">'13年1-9支出明细'!AR161/9*12</f>
        <v>4240</v>
      </c>
      <c r="CA166" s="13">
        <f ca="1">Sheet2!DK160+Sheet2!AH160</f>
        <v>0</v>
      </c>
      <c r="CB166" s="43">
        <f t="shared" si="206"/>
        <v>1</v>
      </c>
      <c r="CC166" s="13">
        <f ca="1">'13年1-9支出明细'!AT161/9*12</f>
        <v>5066.666666666667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43">
        <f t="shared" si="207"/>
        <v>3.3518726881836365E-3</v>
      </c>
      <c r="CL166" s="13">
        <f ca="1">'13年1-9支出明细'!BB161/9*12</f>
        <v>0</v>
      </c>
      <c r="CM166" s="43">
        <f t="shared" si="208"/>
        <v>0</v>
      </c>
      <c r="CN166" s="13">
        <f ca="1">'13年1-9支出明细'!BC161/9*12</f>
        <v>0</v>
      </c>
      <c r="CO166" s="43">
        <f t="shared" si="209"/>
        <v>0</v>
      </c>
      <c r="CP166" s="13">
        <f ca="1">'13年1-9支出明细'!BD161/9*12</f>
        <v>0</v>
      </c>
      <c r="CQ166" s="43">
        <f t="shared" si="210"/>
        <v>0</v>
      </c>
      <c r="CR166" s="13">
        <f ca="1">'13年1-9支出明细'!BE161/9*12</f>
        <v>0</v>
      </c>
      <c r="CS166" s="13">
        <v>0</v>
      </c>
      <c r="CT166" s="43">
        <f t="shared" si="211"/>
        <v>0</v>
      </c>
      <c r="CU166" s="13">
        <f ca="1">'13年1-9支出明细'!BG161/9*12</f>
        <v>0</v>
      </c>
      <c r="CV166" s="43">
        <f t="shared" si="212"/>
        <v>0</v>
      </c>
      <c r="CW166" s="13">
        <f ca="1">'13年1-9支出明细'!BH161/9*12</f>
        <v>0</v>
      </c>
      <c r="CX166" s="43">
        <f t="shared" si="213"/>
        <v>0</v>
      </c>
      <c r="CY166" s="13">
        <f ca="1">'13年1-9支出明细'!BI161/9*12</f>
        <v>0</v>
      </c>
      <c r="CZ166" s="43">
        <f t="shared" si="214"/>
        <v>0</v>
      </c>
      <c r="DA166" s="13">
        <f ca="1">'13年1-9支出明细'!BJ161/9*12</f>
        <v>65485.333333333336</v>
      </c>
      <c r="DB166" s="43">
        <f t="shared" si="215"/>
        <v>3.4177418756606938E-2</v>
      </c>
      <c r="DC166" s="13">
        <f ca="1">'13年1-9支出明细'!BK161/9*12</f>
        <v>120000</v>
      </c>
      <c r="DD166" s="43">
        <f t="shared" si="216"/>
        <v>6.5390595829663889E-2</v>
      </c>
      <c r="DE166" s="13">
        <f ca="1">'13年1-9支出明细'!BL161/9*12</f>
        <v>0</v>
      </c>
      <c r="DF166" s="43">
        <f t="shared" si="217"/>
        <v>0</v>
      </c>
      <c r="DG166" s="13">
        <f ca="1">'13年1-9支出明细'!BM161/9*12</f>
        <v>0</v>
      </c>
      <c r="DH166" s="43">
        <f t="shared" si="218"/>
        <v>0</v>
      </c>
      <c r="DI166" s="13">
        <f ca="1">'13年1-9支出明细'!BN161/9*12</f>
        <v>0</v>
      </c>
      <c r="DJ166" s="13">
        <f ca="1">Sheet2!EX160+Sheet2!BF160</f>
        <v>0</v>
      </c>
      <c r="DK166" s="43">
        <f t="shared" si="219"/>
        <v>0</v>
      </c>
      <c r="DL166" s="13">
        <f ca="1">'13年1-9支出明细'!BP161/9*12</f>
        <v>0</v>
      </c>
      <c r="DM166" s="43">
        <f t="shared" si="220"/>
        <v>0</v>
      </c>
      <c r="DN166" s="13">
        <f ca="1">'13年1-9支出明细'!BQ161/9*12</f>
        <v>0</v>
      </c>
      <c r="DO166" s="43">
        <f t="shared" si="221"/>
        <v>0</v>
      </c>
      <c r="DP166" s="13">
        <f ca="1">'13年1-9支出明细'!BR161/9*12</f>
        <v>0</v>
      </c>
      <c r="DQ166" s="13">
        <f ca="1">Sheet2!FC76+Sheet2!BJ76</f>
        <v>0</v>
      </c>
      <c r="DR166" s="43"/>
      <c r="DS166" s="13">
        <f ca="1">'13年1-9支出明细'!BT161/9*12</f>
        <v>0</v>
      </c>
      <c r="DT166" s="43">
        <f t="shared" si="222"/>
        <v>0</v>
      </c>
      <c r="DU166" s="12">
        <f ca="1">'13年1-9支出明细'!BU161/9*12</f>
        <v>16486.920000000002</v>
      </c>
      <c r="DV166" s="43">
        <f t="shared" si="223"/>
        <v>5.6983266447872989E-4</v>
      </c>
      <c r="DW166" s="12">
        <f ca="1">'13年1-9支出明细'!BV161/9*12</f>
        <v>0</v>
      </c>
      <c r="DX166" s="43">
        <f t="shared" si="224"/>
        <v>0</v>
      </c>
      <c r="DY166" s="12">
        <f ca="1">'13年1-9支出明细'!BW161/9*12</f>
        <v>0</v>
      </c>
      <c r="DZ166" s="43">
        <f t="shared" si="225"/>
        <v>0</v>
      </c>
      <c r="EA166" s="12">
        <f ca="1">'13年1-9支出明细'!BX161/9*12</f>
        <v>503405.33333333337</v>
      </c>
      <c r="EB166" s="43">
        <f t="shared" si="226"/>
        <v>5.051577065581625E-2</v>
      </c>
      <c r="EC166" s="27">
        <f t="shared" si="240"/>
        <v>400</v>
      </c>
      <c r="ED166" s="43">
        <f t="shared" si="228"/>
        <v>2.4330985095892879E-4</v>
      </c>
      <c r="EE166" s="13">
        <f ca="1">'13年1-9支出明细'!BZ161/9*12</f>
        <v>0</v>
      </c>
      <c r="EF166" s="43">
        <f t="shared" si="229"/>
        <v>0</v>
      </c>
      <c r="EG166" s="13">
        <f ca="1">'13年1-9支出明细'!CA161/9*12</f>
        <v>0</v>
      </c>
      <c r="EH166" s="43">
        <f t="shared" si="230"/>
        <v>0</v>
      </c>
      <c r="EI166" s="13">
        <f ca="1">'13年1-9支出明细'!CB161/9*12</f>
        <v>0</v>
      </c>
      <c r="EJ166" s="40"/>
      <c r="EK166" s="13">
        <f ca="1">'13年1-9支出明细'!CC161/9*12</f>
        <v>0</v>
      </c>
      <c r="EL166" s="43">
        <f t="shared" si="231"/>
        <v>0</v>
      </c>
      <c r="EM166" s="13">
        <f ca="1">'13年1-9支出明细'!CD161/9*12</f>
        <v>400</v>
      </c>
      <c r="EN166" s="45">
        <f t="shared" si="232"/>
        <v>1.9330393867728944E-3</v>
      </c>
    </row>
    <row r="167" spans="1:144">
      <c r="A167" s="18">
        <v>437</v>
      </c>
      <c r="B167" s="3" t="s">
        <v>638</v>
      </c>
      <c r="C167" s="3" t="s">
        <v>456</v>
      </c>
      <c r="D167" s="12">
        <f t="shared" si="237"/>
        <v>225235.48</v>
      </c>
      <c r="E167" s="12">
        <f t="shared" si="238"/>
        <v>222967.6</v>
      </c>
      <c r="F167" s="13">
        <v>119808</v>
      </c>
      <c r="G167" s="40">
        <f t="shared" si="233"/>
        <v>1.7541399917563854E-3</v>
      </c>
      <c r="H167" s="13">
        <v>49246</v>
      </c>
      <c r="I167" s="40">
        <f t="shared" si="173"/>
        <v>1.3264916539524124E-3</v>
      </c>
      <c r="J167" s="13">
        <v>53913.599999999999</v>
      </c>
      <c r="K167" s="40">
        <f t="shared" si="174"/>
        <v>1.7541399917563856E-3</v>
      </c>
      <c r="L167" s="13">
        <f ca="1">'13年1-9支出明细'!I162/9*12</f>
        <v>0</v>
      </c>
      <c r="M167" s="13">
        <v>0</v>
      </c>
      <c r="N167" s="43">
        <f t="shared" si="175"/>
        <v>0</v>
      </c>
      <c r="O167" s="13">
        <f ca="1">'13年1-9支出明细'!K162/9*12</f>
        <v>0</v>
      </c>
      <c r="P167" s="43">
        <f t="shared" si="176"/>
        <v>3.3824301545537153E-4</v>
      </c>
      <c r="Q167" s="13">
        <f ca="1">'13年1-9支出明细'!L162/9*12</f>
        <v>0</v>
      </c>
      <c r="R167" s="43">
        <f t="shared" si="177"/>
        <v>0</v>
      </c>
      <c r="S167" s="13">
        <f ca="1">'13年1-9支出明细'!M162/9*12</f>
        <v>0</v>
      </c>
      <c r="T167" s="43">
        <f t="shared" si="178"/>
        <v>0</v>
      </c>
      <c r="U167" s="13">
        <f ca="1">'13年1-9支出明细'!N162/9*12</f>
        <v>0</v>
      </c>
      <c r="V167" s="43">
        <f t="shared" si="179"/>
        <v>0</v>
      </c>
      <c r="W167" s="13">
        <f ca="1">'13年1-9支出明细'!O162/9*12</f>
        <v>0</v>
      </c>
      <c r="X167" s="43">
        <f t="shared" si="180"/>
        <v>0</v>
      </c>
      <c r="Y167" s="13">
        <f ca="1">'13年1-9支出明细'!P162/9*12</f>
        <v>0</v>
      </c>
      <c r="Z167" s="43">
        <f t="shared" si="181"/>
        <v>0</v>
      </c>
      <c r="AA167" s="13">
        <f ca="1">'13年1-9支出明细'!Q162/9*12</f>
        <v>0</v>
      </c>
      <c r="AB167" s="43">
        <f t="shared" si="182"/>
        <v>0</v>
      </c>
      <c r="AC167" s="13">
        <f ca="1">'13年1-9支出明细'!R162/9*12</f>
        <v>0</v>
      </c>
      <c r="AD167" s="43">
        <f t="shared" si="183"/>
        <v>0</v>
      </c>
      <c r="AE167" s="13">
        <f ca="1">'13年1-9支出明细'!S162/9*12</f>
        <v>0</v>
      </c>
      <c r="AF167" s="43">
        <f t="shared" si="184"/>
        <v>0</v>
      </c>
      <c r="AG167" s="12">
        <f t="shared" si="234"/>
        <v>0</v>
      </c>
      <c r="AH167" s="43">
        <f t="shared" si="185"/>
        <v>0</v>
      </c>
      <c r="AI167" s="13">
        <f ca="1">'13年1-9支出明细'!U162/9*12</f>
        <v>0</v>
      </c>
      <c r="AJ167" s="43">
        <f t="shared" si="186"/>
        <v>0</v>
      </c>
      <c r="AK167" s="13">
        <f ca="1">'13年1-9支出明细'!V162/9*12</f>
        <v>0</v>
      </c>
      <c r="AL167" s="43">
        <f t="shared" si="187"/>
        <v>0</v>
      </c>
      <c r="AM167" s="13">
        <f ca="1">'13年1-9支出明细'!W162/9*12</f>
        <v>0</v>
      </c>
      <c r="AN167" s="43">
        <f t="shared" si="188"/>
        <v>0</v>
      </c>
      <c r="AO167" s="13">
        <f ca="1">'13年1-9支出明细'!X162/9*12</f>
        <v>0</v>
      </c>
      <c r="AP167" s="43">
        <f t="shared" si="189"/>
        <v>0</v>
      </c>
      <c r="AQ167" s="13">
        <f ca="1">'13年1-9支出明细'!Y162/9*12</f>
        <v>0</v>
      </c>
      <c r="AR167" s="43">
        <f t="shared" si="190"/>
        <v>0</v>
      </c>
      <c r="AS167" s="13">
        <f ca="1">'13年1-9支出明细'!Z162/9*12</f>
        <v>0</v>
      </c>
      <c r="AT167" s="13">
        <f ca="1">Sheet2!EP161+Sheet2!V161</f>
        <v>0</v>
      </c>
      <c r="AU167" s="43">
        <f t="shared" si="191"/>
        <v>0</v>
      </c>
      <c r="AV167" s="13">
        <f ca="1">'13年1-9支出明细'!AB162/9*12</f>
        <v>0</v>
      </c>
      <c r="AW167" s="43">
        <f t="shared" si="192"/>
        <v>0</v>
      </c>
      <c r="AX167" s="13">
        <f ca="1">'13年1-9支出明细'!AC162/9*12</f>
        <v>0</v>
      </c>
      <c r="AY167" s="43">
        <f t="shared" si="193"/>
        <v>0</v>
      </c>
      <c r="AZ167" s="12">
        <f t="shared" si="236"/>
        <v>0</v>
      </c>
      <c r="BA167" s="43">
        <f t="shared" si="194"/>
        <v>0</v>
      </c>
      <c r="BB167" s="13">
        <f ca="1">'13年1-9支出明细'!AE162/9*12</f>
        <v>0</v>
      </c>
      <c r="BC167" s="43">
        <f t="shared" si="195"/>
        <v>0</v>
      </c>
      <c r="BD167" s="13">
        <f ca="1">'13年1-9支出明细'!AF162/9*12</f>
        <v>0</v>
      </c>
      <c r="BE167" s="13">
        <f ca="1">Sheet2!BP161+Sheet2!ET161</f>
        <v>0</v>
      </c>
      <c r="BF167" s="43">
        <f t="shared" si="196"/>
        <v>0</v>
      </c>
      <c r="BG167" s="12">
        <f t="shared" si="235"/>
        <v>0</v>
      </c>
      <c r="BH167" s="43">
        <f t="shared" si="197"/>
        <v>0</v>
      </c>
      <c r="BI167" s="13">
        <f ca="1">'13年1-9支出明细'!AI162/9*12</f>
        <v>0</v>
      </c>
      <c r="BJ167" s="43">
        <f t="shared" si="198"/>
        <v>0</v>
      </c>
      <c r="BK167" s="13">
        <f ca="1">'13年1-9支出明细'!AJ162/9*12</f>
        <v>0</v>
      </c>
      <c r="BL167" s="43">
        <f t="shared" si="199"/>
        <v>0</v>
      </c>
      <c r="BM167" s="13">
        <f ca="1">'13年1-9支出明细'!AK162/9*12</f>
        <v>0</v>
      </c>
      <c r="BN167" s="43">
        <f t="shared" si="200"/>
        <v>0</v>
      </c>
      <c r="BO167" s="13">
        <f ca="1">'13年1-9支出明细'!AL162/9*12</f>
        <v>0</v>
      </c>
      <c r="BP167" s="43">
        <f t="shared" si="201"/>
        <v>0</v>
      </c>
      <c r="BQ167" s="13">
        <f ca="1">'13年1-9支出明细'!AM162/9*12</f>
        <v>0</v>
      </c>
      <c r="BR167" s="43">
        <f t="shared" si="202"/>
        <v>0</v>
      </c>
      <c r="BS167" s="13">
        <f ca="1">'13年1-9支出明细'!AN162/9*12</f>
        <v>0</v>
      </c>
      <c r="BT167" s="14">
        <f t="shared" si="241"/>
        <v>0</v>
      </c>
      <c r="BU167" s="43">
        <f t="shared" si="203"/>
        <v>0</v>
      </c>
      <c r="BV167" s="13">
        <f ca="1">'13年1-9支出明细'!AP162/9*12</f>
        <v>0</v>
      </c>
      <c r="BW167" s="43">
        <f t="shared" si="204"/>
        <v>0</v>
      </c>
      <c r="BX167" s="13">
        <f ca="1">'13年1-9支出明细'!AQ162/9*12</f>
        <v>0</v>
      </c>
      <c r="BY167" s="43">
        <f t="shared" si="205"/>
        <v>0</v>
      </c>
      <c r="BZ167" s="13">
        <f ca="1">'13年1-9支出明细'!AR162/9*12</f>
        <v>0</v>
      </c>
      <c r="CA167" s="13">
        <f ca="1">Sheet2!DK161+Sheet2!AH161</f>
        <v>0</v>
      </c>
      <c r="CB167" s="43">
        <f t="shared" si="206"/>
        <v>0</v>
      </c>
      <c r="CC167" s="13">
        <f ca="1">'13年1-9支出明细'!AT162/9*12</f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43">
        <f t="shared" si="207"/>
        <v>0</v>
      </c>
      <c r="CL167" s="13">
        <f ca="1">'13年1-9支出明细'!BB162/9*12</f>
        <v>0</v>
      </c>
      <c r="CM167" s="43">
        <f t="shared" si="208"/>
        <v>0</v>
      </c>
      <c r="CN167" s="13">
        <f ca="1">'13年1-9支出明细'!BC162/9*12</f>
        <v>0</v>
      </c>
      <c r="CO167" s="43">
        <f t="shared" si="209"/>
        <v>0</v>
      </c>
      <c r="CP167" s="13">
        <f ca="1">'13年1-9支出明细'!BD162/9*12</f>
        <v>0</v>
      </c>
      <c r="CQ167" s="43">
        <f t="shared" si="210"/>
        <v>0</v>
      </c>
      <c r="CR167" s="13">
        <f ca="1">'13年1-9支出明细'!BE162/9*12</f>
        <v>0</v>
      </c>
      <c r="CS167" s="13">
        <v>0</v>
      </c>
      <c r="CT167" s="43">
        <f t="shared" si="211"/>
        <v>0</v>
      </c>
      <c r="CU167" s="13">
        <f ca="1">'13年1-9支出明细'!BG162/9*12</f>
        <v>0</v>
      </c>
      <c r="CV167" s="43">
        <f t="shared" si="212"/>
        <v>0</v>
      </c>
      <c r="CW167" s="13">
        <f ca="1">'13年1-9支出明细'!BH162/9*12</f>
        <v>0</v>
      </c>
      <c r="CX167" s="43">
        <f t="shared" si="213"/>
        <v>0</v>
      </c>
      <c r="CY167" s="13">
        <f ca="1">'13年1-9支出明细'!BI162/9*12</f>
        <v>0</v>
      </c>
      <c r="CZ167" s="43">
        <f t="shared" si="214"/>
        <v>0</v>
      </c>
      <c r="DA167" s="13">
        <f ca="1">'13年1-9支出明细'!BJ162/9*12</f>
        <v>0</v>
      </c>
      <c r="DB167" s="43">
        <f t="shared" si="215"/>
        <v>0</v>
      </c>
      <c r="DC167" s="13">
        <f ca="1">'13年1-9支出明细'!BK162/9*12</f>
        <v>0</v>
      </c>
      <c r="DD167" s="43">
        <f t="shared" si="216"/>
        <v>0</v>
      </c>
      <c r="DE167" s="13">
        <f ca="1">'13年1-9支出明细'!BL162/9*12</f>
        <v>0</v>
      </c>
      <c r="DF167" s="43">
        <f t="shared" si="217"/>
        <v>0</v>
      </c>
      <c r="DG167" s="13">
        <f ca="1">'13年1-9支出明细'!BM162/9*12</f>
        <v>0</v>
      </c>
      <c r="DH167" s="43">
        <f t="shared" si="218"/>
        <v>0</v>
      </c>
      <c r="DI167" s="13">
        <f ca="1">'13年1-9支出明细'!BN162/9*12</f>
        <v>0</v>
      </c>
      <c r="DJ167" s="13">
        <f ca="1">Sheet2!EX161+Sheet2!BF161</f>
        <v>0</v>
      </c>
      <c r="DK167" s="43">
        <f t="shared" si="219"/>
        <v>0</v>
      </c>
      <c r="DL167" s="13">
        <f ca="1">'13年1-9支出明细'!BP162/9*12</f>
        <v>0</v>
      </c>
      <c r="DM167" s="43">
        <f t="shared" si="220"/>
        <v>0</v>
      </c>
      <c r="DN167" s="13">
        <f ca="1">'13年1-9支出明细'!BQ162/9*12</f>
        <v>0</v>
      </c>
      <c r="DO167" s="43">
        <f t="shared" si="221"/>
        <v>0</v>
      </c>
      <c r="DP167" s="13">
        <f ca="1">'13年1-9支出明细'!BR162/9*12</f>
        <v>0</v>
      </c>
      <c r="DQ167" s="13">
        <f ca="1">Sheet2!FC77+Sheet2!BJ77</f>
        <v>0</v>
      </c>
      <c r="DR167" s="43"/>
      <c r="DS167" s="13">
        <f ca="1">'13年1-9支出明细'!BT162/9*12</f>
        <v>0</v>
      </c>
      <c r="DT167" s="43">
        <f t="shared" si="222"/>
        <v>0</v>
      </c>
      <c r="DU167" s="12">
        <f ca="1">'13年1-9支出明细'!BU162/9*12</f>
        <v>2267.88</v>
      </c>
      <c r="DV167" s="43">
        <f t="shared" si="223"/>
        <v>7.8384082843734423E-5</v>
      </c>
      <c r="DW167" s="12">
        <f ca="1">'13年1-9支出明细'!BV162/9*12</f>
        <v>0</v>
      </c>
      <c r="DX167" s="43">
        <f t="shared" si="224"/>
        <v>0</v>
      </c>
      <c r="DY167" s="12">
        <f ca="1">'13年1-9支出明细'!BW162/9*12</f>
        <v>0</v>
      </c>
      <c r="DZ167" s="43">
        <f t="shared" si="225"/>
        <v>0</v>
      </c>
      <c r="EA167" s="12">
        <f ca="1">'13年1-9支出明细'!BX162/9*12</f>
        <v>0</v>
      </c>
      <c r="EB167" s="43">
        <f t="shared" si="226"/>
        <v>0</v>
      </c>
      <c r="EC167" s="27">
        <f t="shared" si="240"/>
        <v>0</v>
      </c>
      <c r="ED167" s="43">
        <f t="shared" si="228"/>
        <v>0</v>
      </c>
      <c r="EE167" s="13">
        <f ca="1">'13年1-9支出明细'!BZ162/9*12</f>
        <v>0</v>
      </c>
      <c r="EF167" s="43">
        <f t="shared" si="229"/>
        <v>0</v>
      </c>
      <c r="EG167" s="13">
        <f ca="1">'13年1-9支出明细'!CA162/9*12</f>
        <v>0</v>
      </c>
      <c r="EH167" s="43">
        <f t="shared" si="230"/>
        <v>0</v>
      </c>
      <c r="EI167" s="13">
        <f ca="1">'13年1-9支出明细'!CB162/9*12</f>
        <v>0</v>
      </c>
      <c r="EJ167" s="40"/>
      <c r="EK167" s="13">
        <f ca="1">'13年1-9支出明细'!CC162/9*12</f>
        <v>0</v>
      </c>
      <c r="EL167" s="43">
        <f t="shared" si="231"/>
        <v>0</v>
      </c>
      <c r="EM167" s="13">
        <f ca="1">'13年1-9支出明细'!CD162/9*12</f>
        <v>0</v>
      </c>
      <c r="EN167" s="45">
        <f t="shared" si="232"/>
        <v>0</v>
      </c>
    </row>
    <row r="168" spans="1:144">
      <c r="A168" s="18">
        <v>438</v>
      </c>
      <c r="B168" s="3" t="s">
        <v>639</v>
      </c>
      <c r="C168" s="3" t="s">
        <v>457</v>
      </c>
      <c r="D168" s="12">
        <f t="shared" si="237"/>
        <v>678962.53999999992</v>
      </c>
      <c r="E168" s="12">
        <f t="shared" si="238"/>
        <v>345850.73333333334</v>
      </c>
      <c r="F168" s="13">
        <v>196932</v>
      </c>
      <c r="G168" s="40">
        <f t="shared" si="233"/>
        <v>2.8833324724272876E-3</v>
      </c>
      <c r="H168" s="13">
        <v>52086</v>
      </c>
      <c r="I168" s="40">
        <f t="shared" si="173"/>
        <v>1.4029899745718504E-3</v>
      </c>
      <c r="J168" s="13">
        <v>88619.4</v>
      </c>
      <c r="K168" s="40">
        <f t="shared" si="174"/>
        <v>2.883332472427288E-3</v>
      </c>
      <c r="L168" s="13">
        <f ca="1">'13年1-9支出明细'!I163/9*12</f>
        <v>8213.3333333333339</v>
      </c>
      <c r="M168" s="13">
        <v>0</v>
      </c>
      <c r="N168" s="43">
        <f t="shared" si="175"/>
        <v>1.2302812970280518E-3</v>
      </c>
      <c r="O168" s="13">
        <f ca="1">'13年1-9支出明细'!K163/9*12</f>
        <v>0</v>
      </c>
      <c r="P168" s="43">
        <f t="shared" si="176"/>
        <v>1.0196188314151849E-3</v>
      </c>
      <c r="Q168" s="13">
        <f ca="1">'13年1-9支出明细'!L163/9*12</f>
        <v>0</v>
      </c>
      <c r="R168" s="43">
        <f t="shared" si="177"/>
        <v>0</v>
      </c>
      <c r="S168" s="13">
        <f ca="1">'13年1-9支出明细'!M163/9*12</f>
        <v>0</v>
      </c>
      <c r="T168" s="43">
        <f t="shared" si="178"/>
        <v>0</v>
      </c>
      <c r="U168" s="13">
        <f ca="1">'13年1-9支出明细'!N163/9*12</f>
        <v>0</v>
      </c>
      <c r="V168" s="43">
        <f t="shared" si="179"/>
        <v>0</v>
      </c>
      <c r="W168" s="13">
        <f ca="1">'13年1-9支出明细'!O163/9*12</f>
        <v>0</v>
      </c>
      <c r="X168" s="43">
        <f t="shared" si="180"/>
        <v>0</v>
      </c>
      <c r="Y168" s="13">
        <f ca="1">'13年1-9支出明细'!P163/9*12</f>
        <v>0</v>
      </c>
      <c r="Z168" s="43">
        <f t="shared" si="181"/>
        <v>0</v>
      </c>
      <c r="AA168" s="13">
        <f ca="1">'13年1-9支出明细'!Q163/9*12</f>
        <v>0</v>
      </c>
      <c r="AB168" s="43">
        <f t="shared" si="182"/>
        <v>0</v>
      </c>
      <c r="AC168" s="13">
        <f ca="1">'13年1-9支出明细'!R163/9*12</f>
        <v>0</v>
      </c>
      <c r="AD168" s="43">
        <f t="shared" si="183"/>
        <v>0</v>
      </c>
      <c r="AE168" s="13">
        <f ca="1">'13年1-9支出明细'!S163/9*12</f>
        <v>0</v>
      </c>
      <c r="AF168" s="43">
        <f t="shared" si="184"/>
        <v>0</v>
      </c>
      <c r="AG168" s="12">
        <f t="shared" si="234"/>
        <v>8723.6866666666665</v>
      </c>
      <c r="AH168" s="43">
        <f t="shared" si="185"/>
        <v>8.3564362498359768E-5</v>
      </c>
      <c r="AI168" s="13">
        <f ca="1">'13年1-9支出明细'!U163/9*12</f>
        <v>0</v>
      </c>
      <c r="AJ168" s="43">
        <f t="shared" si="186"/>
        <v>0</v>
      </c>
      <c r="AK168" s="13">
        <f ca="1">'13年1-9支出明细'!V163/9*12</f>
        <v>0</v>
      </c>
      <c r="AL168" s="43">
        <f t="shared" si="187"/>
        <v>0</v>
      </c>
      <c r="AM168" s="13">
        <f ca="1">'13年1-9支出明细'!W163/9*12</f>
        <v>0</v>
      </c>
      <c r="AN168" s="43">
        <f t="shared" si="188"/>
        <v>0</v>
      </c>
      <c r="AO168" s="13">
        <f ca="1">'13年1-9支出明细'!X163/9*12</f>
        <v>235.73333333333335</v>
      </c>
      <c r="AP168" s="43">
        <f t="shared" si="189"/>
        <v>3.4680730042706146E-4</v>
      </c>
      <c r="AQ168" s="13">
        <f ca="1">'13年1-9支出明细'!Y163/9*12</f>
        <v>0</v>
      </c>
      <c r="AR168" s="43">
        <f t="shared" si="190"/>
        <v>0</v>
      </c>
      <c r="AS168" s="13">
        <f ca="1">'13年1-9支出明细'!Z163/9*12</f>
        <v>533.33333333333326</v>
      </c>
      <c r="AT168" s="13">
        <f ca="1">Sheet2!EP162+Sheet2!V162</f>
        <v>7954.62</v>
      </c>
      <c r="AU168" s="43">
        <f t="shared" si="191"/>
        <v>6.030490605551874E-6</v>
      </c>
      <c r="AV168" s="13">
        <f ca="1">'13年1-9支出明细'!AB163/9*12</f>
        <v>8892.8266666666659</v>
      </c>
      <c r="AW168" s="43">
        <f t="shared" si="192"/>
        <v>1.961923455798847E-3</v>
      </c>
      <c r="AX168" s="13">
        <f ca="1">'13年1-9支出明细'!AC163/9*12</f>
        <v>1600</v>
      </c>
      <c r="AY168" s="43">
        <f t="shared" si="193"/>
        <v>1.4264430905729672E-3</v>
      </c>
      <c r="AZ168" s="12">
        <f t="shared" si="236"/>
        <v>0</v>
      </c>
      <c r="BA168" s="43">
        <f t="shared" si="194"/>
        <v>0</v>
      </c>
      <c r="BB168" s="13">
        <f ca="1">'13年1-9支出明细'!AE163/9*12</f>
        <v>0</v>
      </c>
      <c r="BC168" s="43">
        <f t="shared" si="195"/>
        <v>0</v>
      </c>
      <c r="BD168" s="13">
        <f ca="1">'13年1-9支出明细'!AF163/9*12</f>
        <v>0</v>
      </c>
      <c r="BE168" s="13">
        <f ca="1">Sheet2!BP162+Sheet2!ET162</f>
        <v>0</v>
      </c>
      <c r="BF168" s="43">
        <f t="shared" si="196"/>
        <v>0</v>
      </c>
      <c r="BG168" s="12">
        <f t="shared" si="235"/>
        <v>15973.333333333332</v>
      </c>
      <c r="BH168" s="43">
        <f t="shared" si="197"/>
        <v>1.6459147434553709E-4</v>
      </c>
      <c r="BI168" s="13">
        <f ca="1">'13年1-9支出明细'!AI163/9*12</f>
        <v>0</v>
      </c>
      <c r="BJ168" s="43">
        <f t="shared" si="198"/>
        <v>0</v>
      </c>
      <c r="BK168" s="13">
        <f ca="1">'13年1-9支出明细'!AJ163/9*12</f>
        <v>0</v>
      </c>
      <c r="BL168" s="43">
        <f t="shared" si="199"/>
        <v>0</v>
      </c>
      <c r="BM168" s="13">
        <f ca="1">'13年1-9支出明细'!AK163/9*12</f>
        <v>0</v>
      </c>
      <c r="BN168" s="43">
        <f t="shared" si="200"/>
        <v>0</v>
      </c>
      <c r="BO168" s="13">
        <f ca="1">'13年1-9支出明细'!AL163/9*12</f>
        <v>0</v>
      </c>
      <c r="BP168" s="43">
        <f t="shared" si="201"/>
        <v>0</v>
      </c>
      <c r="BQ168" s="13">
        <f ca="1">'13年1-9支出明细'!AM163/9*12</f>
        <v>0</v>
      </c>
      <c r="BR168" s="43">
        <f t="shared" si="202"/>
        <v>0</v>
      </c>
      <c r="BS168" s="13">
        <f ca="1">'13年1-9支出明细'!AN163/9*12</f>
        <v>0</v>
      </c>
      <c r="BT168" s="14">
        <f t="shared" si="241"/>
        <v>0</v>
      </c>
      <c r="BU168" s="43">
        <f t="shared" si="203"/>
        <v>0</v>
      </c>
      <c r="BV168" s="13">
        <f ca="1">'13年1-9支出明细'!AP163/9*12</f>
        <v>0</v>
      </c>
      <c r="BW168" s="43">
        <f t="shared" si="204"/>
        <v>0</v>
      </c>
      <c r="BX168" s="13">
        <f ca="1">'13年1-9支出明细'!AQ163/9*12</f>
        <v>0</v>
      </c>
      <c r="BY168" s="43">
        <f t="shared" si="205"/>
        <v>0</v>
      </c>
      <c r="BZ168" s="13">
        <f ca="1">'13年1-9支出明细'!AR163/9*12</f>
        <v>0</v>
      </c>
      <c r="CA168" s="13">
        <f ca="1">Sheet2!DK162+Sheet2!AH162</f>
        <v>0</v>
      </c>
      <c r="CB168" s="43">
        <f t="shared" si="206"/>
        <v>0</v>
      </c>
      <c r="CC168" s="13">
        <f ca="1">'13年1-9支出明细'!AT163/9*12</f>
        <v>1000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43">
        <f t="shared" si="207"/>
        <v>6.6155382003624404E-4</v>
      </c>
      <c r="CL168" s="13">
        <f ca="1">'13年1-9支出明细'!BB163/9*12</f>
        <v>7404.6666666666661</v>
      </c>
      <c r="CM168" s="43">
        <f t="shared" si="208"/>
        <v>3.273276600861243E-3</v>
      </c>
      <c r="CN168" s="13">
        <f ca="1">'13年1-9支出明细'!BC163/9*12</f>
        <v>0</v>
      </c>
      <c r="CO168" s="43">
        <f t="shared" si="209"/>
        <v>0</v>
      </c>
      <c r="CP168" s="13">
        <f ca="1">'13年1-9支出明细'!BD163/9*12</f>
        <v>0</v>
      </c>
      <c r="CQ168" s="43">
        <f t="shared" si="210"/>
        <v>0</v>
      </c>
      <c r="CR168" s="13">
        <f ca="1">'13年1-9支出明细'!BE163/9*12</f>
        <v>0</v>
      </c>
      <c r="CS168" s="13">
        <v>0</v>
      </c>
      <c r="CT168" s="43">
        <f t="shared" si="211"/>
        <v>0</v>
      </c>
      <c r="CU168" s="13">
        <f ca="1">'13年1-9支出明细'!BG163/9*12</f>
        <v>0</v>
      </c>
      <c r="CV168" s="43">
        <f t="shared" si="212"/>
        <v>0</v>
      </c>
      <c r="CW168" s="13">
        <f ca="1">'13年1-9支出明细'!BH163/9*12</f>
        <v>0</v>
      </c>
      <c r="CX168" s="43">
        <f t="shared" si="213"/>
        <v>0</v>
      </c>
      <c r="CY168" s="13">
        <f ca="1">'13年1-9支出明细'!BI163/9*12</f>
        <v>2746.6666666666665</v>
      </c>
      <c r="CZ168" s="43">
        <f t="shared" si="214"/>
        <v>2.2913291544383661E-3</v>
      </c>
      <c r="DA168" s="13">
        <f ca="1">'13年1-9支出明细'!BJ163/9*12</f>
        <v>4792</v>
      </c>
      <c r="DB168" s="43">
        <f t="shared" si="215"/>
        <v>2.50099041029534E-3</v>
      </c>
      <c r="DC168" s="13">
        <f ca="1">'13年1-9支出明细'!BK163/9*12</f>
        <v>0</v>
      </c>
      <c r="DD168" s="43">
        <f t="shared" si="216"/>
        <v>0</v>
      </c>
      <c r="DE168" s="13">
        <f ca="1">'13年1-9支出明细'!BL163/9*12</f>
        <v>0</v>
      </c>
      <c r="DF168" s="43">
        <f t="shared" si="217"/>
        <v>0</v>
      </c>
      <c r="DG168" s="13">
        <f ca="1">'13年1-9支出明细'!BM163/9*12</f>
        <v>0</v>
      </c>
      <c r="DH168" s="43">
        <f t="shared" si="218"/>
        <v>0</v>
      </c>
      <c r="DI168" s="13">
        <f ca="1">'13年1-9支出明细'!BN163/9*12</f>
        <v>30</v>
      </c>
      <c r="DJ168" s="13">
        <f ca="1">Sheet2!EX162+Sheet2!BF162</f>
        <v>0</v>
      </c>
      <c r="DK168" s="43">
        <f t="shared" si="219"/>
        <v>2.2949714574399841E-5</v>
      </c>
      <c r="DL168" s="13">
        <f ca="1">'13年1-9支出明细'!BP163/9*12</f>
        <v>0</v>
      </c>
      <c r="DM168" s="43">
        <f t="shared" si="220"/>
        <v>0</v>
      </c>
      <c r="DN168" s="13">
        <f ca="1">'13年1-9支出明细'!BQ163/9*12</f>
        <v>0</v>
      </c>
      <c r="DO168" s="43">
        <f t="shared" si="221"/>
        <v>0</v>
      </c>
      <c r="DP168" s="13">
        <f ca="1">'13年1-9支出明细'!BR163/9*12</f>
        <v>0</v>
      </c>
      <c r="DQ168" s="13">
        <f ca="1">Sheet2!FC78+Sheet2!BJ78</f>
        <v>0</v>
      </c>
      <c r="DR168" s="43"/>
      <c r="DS168" s="13">
        <f ca="1">'13年1-9支出明细'!BT163/9*12</f>
        <v>0</v>
      </c>
      <c r="DT168" s="43">
        <f t="shared" si="222"/>
        <v>0</v>
      </c>
      <c r="DU168" s="12">
        <f ca="1">'13年1-9支出明细'!BU163/9*12</f>
        <v>8438.64</v>
      </c>
      <c r="DV168" s="43">
        <f t="shared" si="223"/>
        <v>2.9166228232906989E-4</v>
      </c>
      <c r="DW168" s="12">
        <f ca="1">'13年1-9支出明细'!BV163/9*12</f>
        <v>0</v>
      </c>
      <c r="DX168" s="43">
        <f t="shared" si="224"/>
        <v>0</v>
      </c>
      <c r="DY168" s="12">
        <f ca="1">'13年1-9支出明细'!BW163/9*12</f>
        <v>0</v>
      </c>
      <c r="DZ168" s="43">
        <f t="shared" si="225"/>
        <v>0</v>
      </c>
      <c r="EA168" s="12">
        <f ca="1">'13年1-9支出明细'!BX163/9*12</f>
        <v>299976.14666666661</v>
      </c>
      <c r="EB168" s="43">
        <f t="shared" si="226"/>
        <v>3.0102037510982855E-2</v>
      </c>
      <c r="EC168" s="27">
        <f t="shared" si="240"/>
        <v>0</v>
      </c>
      <c r="ED168" s="43">
        <f t="shared" si="228"/>
        <v>0</v>
      </c>
      <c r="EE168" s="13">
        <f ca="1">'13年1-9支出明细'!BZ163/9*12</f>
        <v>0</v>
      </c>
      <c r="EF168" s="43">
        <f t="shared" si="229"/>
        <v>0</v>
      </c>
      <c r="EG168" s="13">
        <f ca="1">'13年1-9支出明细'!CA163/9*12</f>
        <v>0</v>
      </c>
      <c r="EH168" s="43">
        <f t="shared" si="230"/>
        <v>0</v>
      </c>
      <c r="EI168" s="13">
        <f ca="1">'13年1-9支出明细'!CB163/9*12</f>
        <v>0</v>
      </c>
      <c r="EJ168" s="40"/>
      <c r="EK168" s="13">
        <f ca="1">'13年1-9支出明细'!CC163/9*12</f>
        <v>0</v>
      </c>
      <c r="EL168" s="43">
        <f t="shared" si="231"/>
        <v>0</v>
      </c>
      <c r="EM168" s="13">
        <f ca="1">'13年1-9支出明细'!CD163/9*12</f>
        <v>0</v>
      </c>
      <c r="EN168" s="45">
        <f t="shared" si="232"/>
        <v>0</v>
      </c>
    </row>
    <row r="169" spans="1:144">
      <c r="A169" s="18">
        <v>439</v>
      </c>
      <c r="B169" s="3" t="s">
        <v>640</v>
      </c>
      <c r="C169" s="3" t="s">
        <v>458</v>
      </c>
      <c r="D169" s="12">
        <f t="shared" si="237"/>
        <v>315677.95333333331</v>
      </c>
      <c r="E169" s="12">
        <f t="shared" si="238"/>
        <v>292389.2</v>
      </c>
      <c r="F169" s="13">
        <v>174216</v>
      </c>
      <c r="G169" s="40">
        <f t="shared" si="233"/>
        <v>2.5507416266345355E-3</v>
      </c>
      <c r="H169" s="13">
        <v>39776</v>
      </c>
      <c r="I169" s="40">
        <f t="shared" si="173"/>
        <v>1.071407465126328E-3</v>
      </c>
      <c r="J169" s="13">
        <v>78397.2</v>
      </c>
      <c r="K169" s="40">
        <f t="shared" si="174"/>
        <v>2.550741626634536E-3</v>
      </c>
      <c r="L169" s="13">
        <f ca="1">'13年1-9支出明细'!I164/9*12</f>
        <v>0</v>
      </c>
      <c r="M169" s="13">
        <v>0</v>
      </c>
      <c r="N169" s="43">
        <f t="shared" si="175"/>
        <v>0</v>
      </c>
      <c r="O169" s="13">
        <f ca="1">'13年1-9支出明细'!K164/9*12</f>
        <v>0</v>
      </c>
      <c r="P169" s="43">
        <f t="shared" si="176"/>
        <v>4.740632463777319E-4</v>
      </c>
      <c r="Q169" s="13">
        <f ca="1">'13年1-9支出明细'!L164/9*12</f>
        <v>0</v>
      </c>
      <c r="R169" s="43">
        <f t="shared" si="177"/>
        <v>0</v>
      </c>
      <c r="S169" s="13">
        <f ca="1">'13年1-9支出明细'!M164/9*12</f>
        <v>0</v>
      </c>
      <c r="T169" s="43">
        <f t="shared" si="178"/>
        <v>0</v>
      </c>
      <c r="U169" s="13">
        <f ca="1">'13年1-9支出明细'!N164/9*12</f>
        <v>0</v>
      </c>
      <c r="V169" s="43">
        <f t="shared" si="179"/>
        <v>0</v>
      </c>
      <c r="W169" s="13">
        <f ca="1">'13年1-9支出明细'!O164/9*12</f>
        <v>0</v>
      </c>
      <c r="X169" s="43">
        <f t="shared" si="180"/>
        <v>0</v>
      </c>
      <c r="Y169" s="13">
        <f ca="1">'13年1-9支出明细'!P164/9*12</f>
        <v>0</v>
      </c>
      <c r="Z169" s="43">
        <f t="shared" si="181"/>
        <v>0</v>
      </c>
      <c r="AA169" s="13">
        <f ca="1">'13年1-9支出明细'!Q164/9*12</f>
        <v>0</v>
      </c>
      <c r="AB169" s="43">
        <f t="shared" si="182"/>
        <v>0</v>
      </c>
      <c r="AC169" s="13">
        <f ca="1">'13年1-9支出明细'!R164/9*12</f>
        <v>0</v>
      </c>
      <c r="AD169" s="43">
        <f t="shared" si="183"/>
        <v>0</v>
      </c>
      <c r="AE169" s="13">
        <f ca="1">'13年1-9支出明细'!S164/9*12</f>
        <v>0</v>
      </c>
      <c r="AF169" s="43">
        <f t="shared" si="184"/>
        <v>0</v>
      </c>
      <c r="AG169" s="12">
        <f t="shared" si="234"/>
        <v>12229.806666666667</v>
      </c>
      <c r="AH169" s="43">
        <f t="shared" si="185"/>
        <v>1.1714955346610229E-4</v>
      </c>
      <c r="AI169" s="13">
        <f ca="1">'13年1-9支出明细'!U164/9*12</f>
        <v>0</v>
      </c>
      <c r="AJ169" s="43">
        <f t="shared" si="186"/>
        <v>0</v>
      </c>
      <c r="AK169" s="13">
        <f ca="1">'13年1-9支出明细'!V164/9*12</f>
        <v>0</v>
      </c>
      <c r="AL169" s="43">
        <f t="shared" si="187"/>
        <v>0</v>
      </c>
      <c r="AM169" s="13">
        <f ca="1">'13年1-9支出明细'!W164/9*12</f>
        <v>0</v>
      </c>
      <c r="AN169" s="43">
        <f t="shared" si="188"/>
        <v>0</v>
      </c>
      <c r="AO169" s="13">
        <f ca="1">'13年1-9支出明细'!X164/9*12</f>
        <v>0</v>
      </c>
      <c r="AP169" s="43">
        <f t="shared" si="189"/>
        <v>0</v>
      </c>
      <c r="AQ169" s="13">
        <f ca="1">'13年1-9支出明细'!Y164/9*12</f>
        <v>0</v>
      </c>
      <c r="AR169" s="43">
        <f t="shared" si="190"/>
        <v>0</v>
      </c>
      <c r="AS169" s="13">
        <f ca="1">'13年1-9支出明细'!Z164/9*12</f>
        <v>49.466666666666669</v>
      </c>
      <c r="AT169" s="13">
        <f ca="1">Sheet2!EP163+Sheet2!V163</f>
        <v>12180.34</v>
      </c>
      <c r="AU169" s="43">
        <f t="shared" si="191"/>
        <v>5.5932800366493646E-7</v>
      </c>
      <c r="AV169" s="13">
        <f ca="1">'13年1-9支出明细'!AB164/9*12</f>
        <v>6212.4533333333329</v>
      </c>
      <c r="AW169" s="43">
        <f t="shared" si="192"/>
        <v>1.3705830968693568E-3</v>
      </c>
      <c r="AX169" s="13">
        <f ca="1">'13年1-9支出明细'!AC164/9*12</f>
        <v>10028</v>
      </c>
      <c r="AY169" s="43">
        <f t="shared" si="193"/>
        <v>8.940232070166072E-3</v>
      </c>
      <c r="AZ169" s="12">
        <f t="shared" si="236"/>
        <v>2719.0666666666666</v>
      </c>
      <c r="BA169" s="43">
        <f t="shared" si="194"/>
        <v>1.0166952399815993E-5</v>
      </c>
      <c r="BB169" s="13">
        <f ca="1">'13年1-9支出明细'!AE164/9*12</f>
        <v>2719.0666666666666</v>
      </c>
      <c r="BC169" s="43">
        <f t="shared" si="195"/>
        <v>1.1769310005629039E-5</v>
      </c>
      <c r="BD169" s="13">
        <f ca="1">'13年1-9支出明细'!AF164/9*12</f>
        <v>0</v>
      </c>
      <c r="BE169" s="13">
        <f ca="1">Sheet2!BP163+Sheet2!ET163</f>
        <v>0</v>
      </c>
      <c r="BF169" s="43">
        <f t="shared" si="196"/>
        <v>0</v>
      </c>
      <c r="BG169" s="12">
        <f t="shared" si="235"/>
        <v>0</v>
      </c>
      <c r="BH169" s="43">
        <f t="shared" si="197"/>
        <v>0</v>
      </c>
      <c r="BI169" s="13">
        <f ca="1">'13年1-9支出明细'!AI164/9*12</f>
        <v>0</v>
      </c>
      <c r="BJ169" s="43">
        <f t="shared" si="198"/>
        <v>0</v>
      </c>
      <c r="BK169" s="13">
        <f ca="1">'13年1-9支出明细'!AJ164/9*12</f>
        <v>0</v>
      </c>
      <c r="BL169" s="43">
        <f t="shared" si="199"/>
        <v>0</v>
      </c>
      <c r="BM169" s="13">
        <f ca="1">'13年1-9支出明细'!AK164/9*12</f>
        <v>0</v>
      </c>
      <c r="BN169" s="43">
        <f t="shared" si="200"/>
        <v>0</v>
      </c>
      <c r="BO169" s="13">
        <f ca="1">'13年1-9支出明细'!AL164/9*12</f>
        <v>0</v>
      </c>
      <c r="BP169" s="43">
        <f t="shared" si="201"/>
        <v>0</v>
      </c>
      <c r="BQ169" s="13">
        <f ca="1">'13年1-9支出明细'!AM164/9*12</f>
        <v>0</v>
      </c>
      <c r="BR169" s="43">
        <f t="shared" si="202"/>
        <v>0</v>
      </c>
      <c r="BS169" s="13">
        <f ca="1">'13年1-9支出明细'!AN164/9*12</f>
        <v>0</v>
      </c>
      <c r="BT169" s="14">
        <f t="shared" si="241"/>
        <v>0</v>
      </c>
      <c r="BU169" s="43">
        <f t="shared" si="203"/>
        <v>0</v>
      </c>
      <c r="BV169" s="13">
        <f ca="1">'13年1-9支出明细'!AP164/9*12</f>
        <v>0</v>
      </c>
      <c r="BW169" s="43">
        <f t="shared" si="204"/>
        <v>0</v>
      </c>
      <c r="BX169" s="13">
        <f ca="1">'13年1-9支出明细'!AQ164/9*12</f>
        <v>0</v>
      </c>
      <c r="BY169" s="43">
        <f t="shared" si="205"/>
        <v>0</v>
      </c>
      <c r="BZ169" s="13">
        <f ca="1">'13年1-9支出明细'!AR164/9*12</f>
        <v>0</v>
      </c>
      <c r="CA169" s="13">
        <f ca="1">Sheet2!DK163+Sheet2!AH163</f>
        <v>0</v>
      </c>
      <c r="CB169" s="43">
        <f t="shared" si="206"/>
        <v>0</v>
      </c>
      <c r="CC169" s="13">
        <f ca="1">'13年1-9支出明细'!AT164/9*12</f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43">
        <f t="shared" si="207"/>
        <v>0</v>
      </c>
      <c r="CL169" s="13">
        <f ca="1">'13年1-9支出明细'!BB164/9*12</f>
        <v>0</v>
      </c>
      <c r="CM169" s="43">
        <f t="shared" si="208"/>
        <v>0</v>
      </c>
      <c r="CN169" s="13">
        <f ca="1">'13年1-9支出明细'!BC164/9*12</f>
        <v>0</v>
      </c>
      <c r="CO169" s="43">
        <f t="shared" si="209"/>
        <v>0</v>
      </c>
      <c r="CP169" s="13">
        <f ca="1">'13年1-9支出明细'!BD164/9*12</f>
        <v>0</v>
      </c>
      <c r="CQ169" s="43">
        <f t="shared" si="210"/>
        <v>0</v>
      </c>
      <c r="CR169" s="13">
        <f ca="1">'13年1-9支出明细'!BE164/9*12</f>
        <v>0</v>
      </c>
      <c r="CS169" s="13">
        <v>0</v>
      </c>
      <c r="CT169" s="43">
        <f t="shared" si="211"/>
        <v>0</v>
      </c>
      <c r="CU169" s="13">
        <f ca="1">'13年1-9支出明细'!BG164/9*12</f>
        <v>0</v>
      </c>
      <c r="CV169" s="43">
        <f t="shared" si="212"/>
        <v>0</v>
      </c>
      <c r="CW169" s="13">
        <f ca="1">'13年1-9支出明细'!BH164/9*12</f>
        <v>0</v>
      </c>
      <c r="CX169" s="43">
        <f t="shared" si="213"/>
        <v>0</v>
      </c>
      <c r="CY169" s="13">
        <f ca="1">'13年1-9支出明细'!BI164/9*12</f>
        <v>0</v>
      </c>
      <c r="CZ169" s="43">
        <f t="shared" si="214"/>
        <v>0</v>
      </c>
      <c r="DA169" s="13">
        <f ca="1">'13年1-9支出明细'!BJ164/9*12</f>
        <v>0</v>
      </c>
      <c r="DB169" s="43">
        <f t="shared" si="215"/>
        <v>0</v>
      </c>
      <c r="DC169" s="13">
        <f ca="1">'13年1-9支出明细'!BK164/9*12</f>
        <v>0</v>
      </c>
      <c r="DD169" s="43">
        <f t="shared" si="216"/>
        <v>0</v>
      </c>
      <c r="DE169" s="13">
        <f ca="1">'13年1-9支出明细'!BL164/9*12</f>
        <v>0</v>
      </c>
      <c r="DF169" s="43">
        <f t="shared" si="217"/>
        <v>0</v>
      </c>
      <c r="DG169" s="13">
        <f ca="1">'13年1-9支出明细'!BM164/9*12</f>
        <v>0</v>
      </c>
      <c r="DH169" s="43">
        <f t="shared" si="218"/>
        <v>0</v>
      </c>
      <c r="DI169" s="13">
        <f ca="1">'13年1-9支出明细'!BN164/9*12</f>
        <v>0</v>
      </c>
      <c r="DJ169" s="13">
        <f ca="1">Sheet2!EX163+Sheet2!BF163</f>
        <v>0</v>
      </c>
      <c r="DK169" s="43">
        <f t="shared" si="219"/>
        <v>0</v>
      </c>
      <c r="DL169" s="13">
        <f ca="1">'13年1-9支出明细'!BP164/9*12</f>
        <v>0</v>
      </c>
      <c r="DM169" s="43">
        <f t="shared" si="220"/>
        <v>0</v>
      </c>
      <c r="DN169" s="13">
        <f ca="1">'13年1-9支出明细'!BQ164/9*12</f>
        <v>0</v>
      </c>
      <c r="DO169" s="43">
        <f t="shared" si="221"/>
        <v>0</v>
      </c>
      <c r="DP169" s="13">
        <f ca="1">'13年1-9支出明细'!BR164/9*12</f>
        <v>0</v>
      </c>
      <c r="DQ169" s="13">
        <f ca="1">Sheet2!FC79+Sheet2!BJ79</f>
        <v>0</v>
      </c>
      <c r="DR169" s="43"/>
      <c r="DS169" s="13">
        <f ca="1">'13年1-9支出明细'!BT164/9*12</f>
        <v>0</v>
      </c>
      <c r="DT169" s="43">
        <f t="shared" si="222"/>
        <v>0</v>
      </c>
      <c r="DU169" s="12">
        <f ca="1">'13年1-9支出明细'!BU164/9*12</f>
        <v>8339.880000000001</v>
      </c>
      <c r="DV169" s="43">
        <f t="shared" si="223"/>
        <v>2.8824886891140795E-4</v>
      </c>
      <c r="DW169" s="12">
        <f ca="1">'13年1-9支出明细'!BV164/9*12</f>
        <v>0</v>
      </c>
      <c r="DX169" s="43">
        <f t="shared" si="224"/>
        <v>0</v>
      </c>
      <c r="DY169" s="12">
        <f ca="1">'13年1-9支出明细'!BW164/9*12</f>
        <v>0</v>
      </c>
      <c r="DZ169" s="43">
        <f t="shared" si="225"/>
        <v>0</v>
      </c>
      <c r="EA169" s="12">
        <f ca="1">'13年1-9支出明细'!BX164/9*12</f>
        <v>0</v>
      </c>
      <c r="EB169" s="43">
        <f t="shared" si="226"/>
        <v>0</v>
      </c>
      <c r="EC169" s="27">
        <f t="shared" si="240"/>
        <v>0</v>
      </c>
      <c r="ED169" s="43">
        <f t="shared" si="228"/>
        <v>0</v>
      </c>
      <c r="EE169" s="13">
        <f ca="1">'13年1-9支出明细'!BZ164/9*12</f>
        <v>0</v>
      </c>
      <c r="EF169" s="43">
        <f t="shared" si="229"/>
        <v>0</v>
      </c>
      <c r="EG169" s="13">
        <f ca="1">'13年1-9支出明细'!CA164/9*12</f>
        <v>0</v>
      </c>
      <c r="EH169" s="43">
        <f t="shared" si="230"/>
        <v>0</v>
      </c>
      <c r="EI169" s="13">
        <f ca="1">'13年1-9支出明细'!CB164/9*12</f>
        <v>0</v>
      </c>
      <c r="EJ169" s="40"/>
      <c r="EK169" s="13">
        <f ca="1">'13年1-9支出明细'!CC164/9*12</f>
        <v>0</v>
      </c>
      <c r="EL169" s="43">
        <f t="shared" si="231"/>
        <v>0</v>
      </c>
      <c r="EM169" s="13">
        <f ca="1">'13年1-9支出明细'!CD164/9*12</f>
        <v>0</v>
      </c>
      <c r="EN169" s="45">
        <f t="shared" si="232"/>
        <v>0</v>
      </c>
    </row>
    <row r="170" spans="1:144">
      <c r="A170" s="18">
        <v>440</v>
      </c>
      <c r="B170" s="3" t="s">
        <v>641</v>
      </c>
      <c r="C170" s="3" t="s">
        <v>459</v>
      </c>
      <c r="D170" s="12">
        <f t="shared" si="237"/>
        <v>12970157.293333335</v>
      </c>
      <c r="E170" s="12">
        <f t="shared" si="238"/>
        <v>3032852.68</v>
      </c>
      <c r="F170" s="13">
        <v>208104</v>
      </c>
      <c r="G170" s="40">
        <f t="shared" si="233"/>
        <v>3.0469046210976798E-3</v>
      </c>
      <c r="H170" s="13">
        <v>0</v>
      </c>
      <c r="I170" s="40">
        <f t="shared" si="173"/>
        <v>0</v>
      </c>
      <c r="J170" s="13">
        <v>93646.8</v>
      </c>
      <c r="K170" s="40">
        <f t="shared" si="174"/>
        <v>3.0469046210976802E-3</v>
      </c>
      <c r="L170" s="13">
        <f ca="1">'13年1-9支出明细'!I165/9*12</f>
        <v>16000</v>
      </c>
      <c r="M170" s="13">
        <v>395878.23</v>
      </c>
      <c r="N170" s="43">
        <f t="shared" si="175"/>
        <v>2.3966518773273736E-3</v>
      </c>
      <c r="O170" s="13">
        <f ca="1">'13年1-9支出明细'!K165/9*12</f>
        <v>74430.666666666672</v>
      </c>
      <c r="P170" s="43">
        <f t="shared" si="176"/>
        <v>1.9477682263147646E-2</v>
      </c>
      <c r="Q170" s="13">
        <f ca="1">'13年1-9支出明细'!L165/9*12</f>
        <v>0</v>
      </c>
      <c r="R170" s="43">
        <f t="shared" si="177"/>
        <v>0</v>
      </c>
      <c r="S170" s="13">
        <f ca="1">'13年1-9支出明细'!M165/9*12</f>
        <v>0</v>
      </c>
      <c r="T170" s="43">
        <f t="shared" si="178"/>
        <v>0</v>
      </c>
      <c r="U170" s="13">
        <f ca="1">'13年1-9支出明细'!N165/9*12</f>
        <v>657925.33333333326</v>
      </c>
      <c r="V170" s="43">
        <f t="shared" si="179"/>
        <v>1</v>
      </c>
      <c r="W170" s="13">
        <f ca="1">'13年1-9支出明细'!O165/9*12</f>
        <v>277333.33333333331</v>
      </c>
      <c r="X170" s="43">
        <f t="shared" si="180"/>
        <v>0.47988408953529682</v>
      </c>
      <c r="Y170" s="13">
        <f ca="1">'13年1-9支出明细'!P165/9*12</f>
        <v>0</v>
      </c>
      <c r="Z170" s="43">
        <f t="shared" si="181"/>
        <v>0</v>
      </c>
      <c r="AA170" s="13">
        <f ca="1">'13年1-9支出明细'!Q165/9*12</f>
        <v>277333.33333333331</v>
      </c>
      <c r="AB170" s="43">
        <f t="shared" si="182"/>
        <v>0.48484848484848481</v>
      </c>
      <c r="AC170" s="13">
        <f ca="1">'13年1-9支出明细'!R165/9*12</f>
        <v>0</v>
      </c>
      <c r="AD170" s="43">
        <f t="shared" si="183"/>
        <v>0</v>
      </c>
      <c r="AE170" s="13">
        <f ca="1">'13年1-9支出明细'!S165/9*12</f>
        <v>1705412.5466666664</v>
      </c>
      <c r="AF170" s="43">
        <f t="shared" si="184"/>
        <v>0.34359030626066867</v>
      </c>
      <c r="AG170" s="12">
        <f t="shared" si="234"/>
        <v>3381.746666666666</v>
      </c>
      <c r="AH170" s="43">
        <f t="shared" si="185"/>
        <v>3.2393816413735607E-5</v>
      </c>
      <c r="AI170" s="13">
        <f ca="1">'13年1-9支出明细'!U165/9*12</f>
        <v>0</v>
      </c>
      <c r="AJ170" s="43">
        <f t="shared" si="186"/>
        <v>0</v>
      </c>
      <c r="AK170" s="13">
        <f ca="1">'13年1-9支出明细'!V165/9*12</f>
        <v>0</v>
      </c>
      <c r="AL170" s="43">
        <f t="shared" si="187"/>
        <v>0</v>
      </c>
      <c r="AM170" s="13">
        <f ca="1">'13年1-9支出明细'!W165/9*12</f>
        <v>0</v>
      </c>
      <c r="AN170" s="43">
        <f t="shared" si="188"/>
        <v>0</v>
      </c>
      <c r="AO170" s="13">
        <f ca="1">'13年1-9支出明细'!X165/9*12</f>
        <v>0</v>
      </c>
      <c r="AP170" s="43">
        <f t="shared" si="189"/>
        <v>0</v>
      </c>
      <c r="AQ170" s="13">
        <f ca="1">'13年1-9支出明细'!Y165/9*12</f>
        <v>18906.666666666668</v>
      </c>
      <c r="AR170" s="43">
        <f t="shared" si="190"/>
        <v>9.3527384584057988E-3</v>
      </c>
      <c r="AS170" s="13">
        <f ca="1">'13年1-9支出明细'!Z165/9*12</f>
        <v>-15069.920000000002</v>
      </c>
      <c r="AT170" s="13">
        <f ca="1">Sheet2!EP164+Sheet2!V164</f>
        <v>-455</v>
      </c>
      <c r="AU170" s="43">
        <f t="shared" si="191"/>
        <v>-1.7039814559953435E-4</v>
      </c>
      <c r="AV170" s="13">
        <f ca="1">'13年1-9支出明细'!AB165/9*12</f>
        <v>0</v>
      </c>
      <c r="AW170" s="43">
        <f t="shared" si="192"/>
        <v>0</v>
      </c>
      <c r="AX170" s="13">
        <f ca="1">'13年1-9支出明细'!AC165/9*12</f>
        <v>0</v>
      </c>
      <c r="AY170" s="43">
        <f t="shared" si="193"/>
        <v>0</v>
      </c>
      <c r="AZ170" s="12">
        <f t="shared" si="236"/>
        <v>-26158.946666666667</v>
      </c>
      <c r="BA170" s="43">
        <f t="shared" si="194"/>
        <v>-9.7811785510711492E-5</v>
      </c>
      <c r="BB170" s="13">
        <f ca="1">'13年1-9支出明细'!AE165/9*12</f>
        <v>-26158.946666666667</v>
      </c>
      <c r="BC170" s="43">
        <f t="shared" si="195"/>
        <v>-1.1322736456408438E-4</v>
      </c>
      <c r="BD170" s="13">
        <f ca="1">'13年1-9支出明细'!AF165/9*12</f>
        <v>0</v>
      </c>
      <c r="BE170" s="13">
        <f ca="1">Sheet2!BP164+Sheet2!ET164</f>
        <v>0</v>
      </c>
      <c r="BF170" s="43">
        <f t="shared" si="196"/>
        <v>0</v>
      </c>
      <c r="BG170" s="12">
        <f t="shared" si="235"/>
        <v>9637787.2800000012</v>
      </c>
      <c r="BH170" s="43">
        <f t="shared" si="197"/>
        <v>9.9309116309089979E-2</v>
      </c>
      <c r="BI170" s="13">
        <f ca="1">'13年1-9支出明细'!AI165/9*12</f>
        <v>0</v>
      </c>
      <c r="BJ170" s="43">
        <f t="shared" si="198"/>
        <v>0</v>
      </c>
      <c r="BK170" s="13">
        <f ca="1">'13年1-9支出明细'!AJ165/9*12</f>
        <v>28</v>
      </c>
      <c r="BL170" s="43">
        <f t="shared" si="199"/>
        <v>1.5636401542791617E-4</v>
      </c>
      <c r="BM170" s="13">
        <f ca="1">'13年1-9支出明细'!AK165/9*12</f>
        <v>0</v>
      </c>
      <c r="BN170" s="43">
        <f t="shared" si="200"/>
        <v>0</v>
      </c>
      <c r="BO170" s="13">
        <f ca="1">'13年1-9支出明细'!AL165/9*12</f>
        <v>0</v>
      </c>
      <c r="BP170" s="43">
        <f t="shared" si="201"/>
        <v>0</v>
      </c>
      <c r="BQ170" s="13">
        <f ca="1">'13年1-9支出明细'!AM165/9*12</f>
        <v>0</v>
      </c>
      <c r="BR170" s="43">
        <f t="shared" si="202"/>
        <v>0</v>
      </c>
      <c r="BS170" s="13">
        <f ca="1">'13年1-9支出明细'!AN165/9*12</f>
        <v>0</v>
      </c>
      <c r="BT170" s="14">
        <f t="shared" si="241"/>
        <v>0</v>
      </c>
      <c r="BU170" s="43">
        <f t="shared" si="203"/>
        <v>0</v>
      </c>
      <c r="BV170" s="13">
        <f ca="1">'13年1-9支出明细'!AP165/9*12</f>
        <v>0</v>
      </c>
      <c r="BW170" s="43">
        <f t="shared" si="204"/>
        <v>0</v>
      </c>
      <c r="BX170" s="13">
        <f ca="1">'13年1-9支出明细'!AQ165/9*12</f>
        <v>0</v>
      </c>
      <c r="BY170" s="43">
        <f t="shared" si="205"/>
        <v>0</v>
      </c>
      <c r="BZ170" s="13">
        <f ca="1">'13年1-9支出明细'!AR165/9*12</f>
        <v>0</v>
      </c>
      <c r="CA170" s="13">
        <f ca="1">Sheet2!DK164+Sheet2!AH164</f>
        <v>0</v>
      </c>
      <c r="CB170" s="43">
        <f t="shared" si="206"/>
        <v>0</v>
      </c>
      <c r="CC170" s="13">
        <f ca="1">'13年1-9支出明细'!AT165/9*12</f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43">
        <f t="shared" si="207"/>
        <v>0</v>
      </c>
      <c r="CL170" s="13">
        <f ca="1">'13年1-9支出明细'!BB165/9*12</f>
        <v>1097.7333333333333</v>
      </c>
      <c r="CM170" s="43">
        <f t="shared" si="208"/>
        <v>4.8525949860251402E-4</v>
      </c>
      <c r="CN170" s="13">
        <f ca="1">'13年1-9支出明细'!BC165/9*12</f>
        <v>0</v>
      </c>
      <c r="CO170" s="43">
        <f t="shared" si="209"/>
        <v>0</v>
      </c>
      <c r="CP170" s="13">
        <f ca="1">'13年1-9支出明细'!BD165/9*12</f>
        <v>0</v>
      </c>
      <c r="CQ170" s="43">
        <f t="shared" si="210"/>
        <v>0</v>
      </c>
      <c r="CR170" s="13">
        <f ca="1">'13年1-9支出明细'!BE165/9*12</f>
        <v>0</v>
      </c>
      <c r="CS170" s="13">
        <v>0</v>
      </c>
      <c r="CT170" s="43">
        <f t="shared" si="211"/>
        <v>0</v>
      </c>
      <c r="CU170" s="13">
        <f ca="1">'13年1-9支出明细'!BG165/9*12</f>
        <v>0</v>
      </c>
      <c r="CV170" s="43">
        <f t="shared" si="212"/>
        <v>0</v>
      </c>
      <c r="CW170" s="13">
        <f ca="1">'13年1-9支出明细'!BH165/9*12</f>
        <v>0</v>
      </c>
      <c r="CX170" s="43">
        <f t="shared" si="213"/>
        <v>0</v>
      </c>
      <c r="CY170" s="13">
        <f ca="1">'13年1-9支出明细'!BI165/9*12</f>
        <v>33820</v>
      </c>
      <c r="CZ170" s="43">
        <f t="shared" si="214"/>
        <v>2.821338058365493E-2</v>
      </c>
      <c r="DA170" s="13">
        <f ca="1">'13年1-9支出明细'!BJ165/9*12</f>
        <v>0</v>
      </c>
      <c r="DB170" s="43">
        <f t="shared" si="215"/>
        <v>0</v>
      </c>
      <c r="DC170" s="13">
        <f ca="1">'13年1-9支出明细'!BK165/9*12</f>
        <v>1035097.3333333333</v>
      </c>
      <c r="DD170" s="43">
        <f t="shared" si="216"/>
        <v>0.5640469280696907</v>
      </c>
      <c r="DE170" s="13">
        <f ca="1">'13年1-9支出明细'!BL165/9*12</f>
        <v>1346424.1066666667</v>
      </c>
      <c r="DF170" s="43">
        <f t="shared" si="217"/>
        <v>1</v>
      </c>
      <c r="DG170" s="13">
        <f ca="1">'13年1-9支出明细'!BM165/9*12</f>
        <v>7220397.706666667</v>
      </c>
      <c r="DH170" s="43">
        <f t="shared" si="218"/>
        <v>1</v>
      </c>
      <c r="DI170" s="13">
        <f ca="1">'13年1-9支出明细'!BN165/9*12</f>
        <v>922.39999999999986</v>
      </c>
      <c r="DJ170" s="13">
        <f ca="1">Sheet2!EX164+Sheet2!BF164</f>
        <v>0</v>
      </c>
      <c r="DK170" s="43">
        <f t="shared" si="219"/>
        <v>7.0562722411421364E-4</v>
      </c>
      <c r="DL170" s="13">
        <f ca="1">'13年1-9支出明细'!BP165/9*12</f>
        <v>0</v>
      </c>
      <c r="DM170" s="43">
        <f t="shared" si="220"/>
        <v>0</v>
      </c>
      <c r="DN170" s="13">
        <f ca="1">'13年1-9支出明细'!BQ165/9*12</f>
        <v>0</v>
      </c>
      <c r="DO170" s="43">
        <f t="shared" si="221"/>
        <v>0</v>
      </c>
      <c r="DP170" s="13">
        <f ca="1">'13年1-9支出明细'!BR165/9*12</f>
        <v>0</v>
      </c>
      <c r="DQ170" s="13">
        <f ca="1">Sheet2!FC80+Sheet2!BJ80</f>
        <v>0</v>
      </c>
      <c r="DR170" s="43"/>
      <c r="DS170" s="13">
        <f ca="1">'13年1-9支出明细'!BT165/9*12</f>
        <v>0</v>
      </c>
      <c r="DT170" s="43">
        <f t="shared" si="222"/>
        <v>0</v>
      </c>
      <c r="DU170" s="12">
        <f ca="1">'13年1-9支出明细'!BU165/9*12</f>
        <v>394.66666666666663</v>
      </c>
      <c r="DV170" s="43">
        <f t="shared" si="223"/>
        <v>1.3640750258241404E-5</v>
      </c>
      <c r="DW170" s="12">
        <f ca="1">'13年1-9支出明细'!BV165/9*12</f>
        <v>0</v>
      </c>
      <c r="DX170" s="43">
        <f t="shared" si="224"/>
        <v>0</v>
      </c>
      <c r="DY170" s="12">
        <f ca="1">'13年1-9支出明细'!BW165/9*12</f>
        <v>0</v>
      </c>
      <c r="DZ170" s="43">
        <f t="shared" si="225"/>
        <v>0</v>
      </c>
      <c r="EA170" s="12">
        <f ca="1">'13年1-9支出明细'!BX165/9*12</f>
        <v>321899.8666666667</v>
      </c>
      <c r="EB170" s="43">
        <f t="shared" si="226"/>
        <v>3.2302041241791569E-2</v>
      </c>
      <c r="EC170" s="27">
        <f t="shared" si="240"/>
        <v>0</v>
      </c>
      <c r="ED170" s="43">
        <f t="shared" si="228"/>
        <v>0</v>
      </c>
      <c r="EE170" s="13">
        <f ca="1">'13年1-9支出明细'!BZ165/9*12</f>
        <v>0</v>
      </c>
      <c r="EF170" s="43">
        <f t="shared" si="229"/>
        <v>0</v>
      </c>
      <c r="EG170" s="13">
        <f ca="1">'13年1-9支出明细'!CA165/9*12</f>
        <v>0</v>
      </c>
      <c r="EH170" s="43">
        <f t="shared" si="230"/>
        <v>0</v>
      </c>
      <c r="EI170" s="13">
        <f ca="1">'13年1-9支出明细'!CB165/9*12</f>
        <v>0</v>
      </c>
      <c r="EJ170" s="40"/>
      <c r="EK170" s="13">
        <f ca="1">'13年1-9支出明细'!CC165/9*12</f>
        <v>0</v>
      </c>
      <c r="EL170" s="43">
        <f t="shared" si="231"/>
        <v>0</v>
      </c>
      <c r="EM170" s="13">
        <f ca="1">'13年1-9支出明细'!CD165/9*12</f>
        <v>0</v>
      </c>
      <c r="EN170" s="45">
        <f t="shared" si="232"/>
        <v>0</v>
      </c>
    </row>
    <row r="171" spans="1:144">
      <c r="A171" s="18">
        <v>441</v>
      </c>
      <c r="B171" s="3" t="s">
        <v>642</v>
      </c>
      <c r="C171" s="3" t="s">
        <v>460</v>
      </c>
      <c r="D171" s="12">
        <f t="shared" si="237"/>
        <v>105888.23999999999</v>
      </c>
      <c r="E171" s="12">
        <f t="shared" si="238"/>
        <v>102356.4</v>
      </c>
      <c r="F171" s="13">
        <v>60792</v>
      </c>
      <c r="G171" s="40">
        <f t="shared" si="233"/>
        <v>8.9007143411837426E-4</v>
      </c>
      <c r="H171" s="13">
        <v>14208</v>
      </c>
      <c r="I171" s="40">
        <f t="shared" si="173"/>
        <v>3.8270709132428774E-4</v>
      </c>
      <c r="J171" s="13">
        <v>27356.400000000001</v>
      </c>
      <c r="K171" s="40">
        <f t="shared" si="174"/>
        <v>8.9007143411837437E-4</v>
      </c>
      <c r="L171" s="13">
        <f ca="1">'13年1-9支出明细'!I166/9*12</f>
        <v>0</v>
      </c>
      <c r="M171" s="13">
        <v>0</v>
      </c>
      <c r="N171" s="43">
        <f t="shared" si="175"/>
        <v>0</v>
      </c>
      <c r="O171" s="13">
        <f ca="1">'13年1-9支出明细'!K166/9*12</f>
        <v>0</v>
      </c>
      <c r="P171" s="43">
        <f t="shared" si="176"/>
        <v>1.5901561156733424E-4</v>
      </c>
      <c r="Q171" s="13">
        <f ca="1">'13年1-9支出明细'!L166/9*12</f>
        <v>0</v>
      </c>
      <c r="R171" s="43">
        <f t="shared" si="177"/>
        <v>0</v>
      </c>
      <c r="S171" s="13">
        <f ca="1">'13年1-9支出明细'!M166/9*12</f>
        <v>0</v>
      </c>
      <c r="T171" s="43">
        <f t="shared" si="178"/>
        <v>0</v>
      </c>
      <c r="U171" s="13">
        <f ca="1">'13年1-9支出明细'!N166/9*12</f>
        <v>0</v>
      </c>
      <c r="V171" s="43">
        <f t="shared" si="179"/>
        <v>0</v>
      </c>
      <c r="W171" s="13">
        <f ca="1">'13年1-9支出明细'!O166/9*12</f>
        <v>0</v>
      </c>
      <c r="X171" s="43">
        <f t="shared" si="180"/>
        <v>0</v>
      </c>
      <c r="Y171" s="13">
        <f ca="1">'13年1-9支出明细'!P166/9*12</f>
        <v>0</v>
      </c>
      <c r="Z171" s="43">
        <f t="shared" si="181"/>
        <v>0</v>
      </c>
      <c r="AA171" s="13">
        <f ca="1">'13年1-9支出明细'!Q166/9*12</f>
        <v>0</v>
      </c>
      <c r="AB171" s="43">
        <f t="shared" si="182"/>
        <v>0</v>
      </c>
      <c r="AC171" s="13">
        <f ca="1">'13年1-9支出明细'!R166/9*12</f>
        <v>0</v>
      </c>
      <c r="AD171" s="43">
        <f t="shared" si="183"/>
        <v>0</v>
      </c>
      <c r="AE171" s="13">
        <f ca="1">'13年1-9支出明细'!S166/9*12</f>
        <v>0</v>
      </c>
      <c r="AF171" s="43">
        <f t="shared" si="184"/>
        <v>0</v>
      </c>
      <c r="AG171" s="12">
        <f t="shared" si="234"/>
        <v>730.94666666666672</v>
      </c>
      <c r="AH171" s="43">
        <f t="shared" si="185"/>
        <v>7.0017521896668781E-6</v>
      </c>
      <c r="AI171" s="13">
        <f ca="1">'13年1-9支出明细'!U166/9*12</f>
        <v>0</v>
      </c>
      <c r="AJ171" s="43">
        <f t="shared" si="186"/>
        <v>0</v>
      </c>
      <c r="AK171" s="13">
        <f ca="1">'13年1-9支出明细'!V166/9*12</f>
        <v>0</v>
      </c>
      <c r="AL171" s="43">
        <f t="shared" si="187"/>
        <v>0</v>
      </c>
      <c r="AM171" s="13">
        <f ca="1">'13年1-9支出明细'!W166/9*12</f>
        <v>0</v>
      </c>
      <c r="AN171" s="43">
        <f t="shared" si="188"/>
        <v>0</v>
      </c>
      <c r="AO171" s="13">
        <f ca="1">'13年1-9支出明细'!X166/9*12</f>
        <v>53.866666666666667</v>
      </c>
      <c r="AP171" s="43">
        <f t="shared" si="189"/>
        <v>7.9247822043287792E-5</v>
      </c>
      <c r="AQ171" s="13">
        <f ca="1">'13年1-9支出明细'!Y166/9*12</f>
        <v>0</v>
      </c>
      <c r="AR171" s="43">
        <f t="shared" si="190"/>
        <v>0</v>
      </c>
      <c r="AS171" s="13">
        <f ca="1">'13年1-9支出明细'!Z166/9*12</f>
        <v>52</v>
      </c>
      <c r="AT171" s="13">
        <f ca="1">Sheet2!EP165+Sheet2!V165</f>
        <v>625.08000000000004</v>
      </c>
      <c r="AU171" s="43">
        <f t="shared" si="191"/>
        <v>5.8797283404130784E-7</v>
      </c>
      <c r="AV171" s="13">
        <f ca="1">'13年1-9支出明细'!AB166/9*12</f>
        <v>667.56000000000006</v>
      </c>
      <c r="AW171" s="43">
        <f t="shared" si="192"/>
        <v>1.4727618914043211E-4</v>
      </c>
      <c r="AX171" s="13">
        <f ca="1">'13年1-9支出明细'!AC166/9*12</f>
        <v>166.66666666666669</v>
      </c>
      <c r="AY171" s="43">
        <f t="shared" si="193"/>
        <v>1.485878219346841E-4</v>
      </c>
      <c r="AZ171" s="12">
        <f t="shared" si="236"/>
        <v>1228</v>
      </c>
      <c r="BA171" s="43">
        <f t="shared" si="194"/>
        <v>4.5916555485855587E-6</v>
      </c>
      <c r="BB171" s="13">
        <f ca="1">'13年1-9支出明细'!AE166/9*12</f>
        <v>1228</v>
      </c>
      <c r="BC171" s="43">
        <f t="shared" si="195"/>
        <v>5.3153211960890231E-6</v>
      </c>
      <c r="BD171" s="13">
        <f ca="1">'13年1-9支出明细'!AF166/9*12</f>
        <v>0</v>
      </c>
      <c r="BE171" s="13">
        <f ca="1">Sheet2!BP165+Sheet2!ET165</f>
        <v>0</v>
      </c>
      <c r="BF171" s="43">
        <f t="shared" si="196"/>
        <v>0</v>
      </c>
      <c r="BG171" s="12">
        <f t="shared" si="235"/>
        <v>0</v>
      </c>
      <c r="BH171" s="43">
        <f t="shared" si="197"/>
        <v>0</v>
      </c>
      <c r="BI171" s="13">
        <f ca="1">'13年1-9支出明细'!AI166/9*12</f>
        <v>0</v>
      </c>
      <c r="BJ171" s="43">
        <f t="shared" si="198"/>
        <v>0</v>
      </c>
      <c r="BK171" s="13">
        <f ca="1">'13年1-9支出明细'!AJ166/9*12</f>
        <v>0</v>
      </c>
      <c r="BL171" s="43">
        <f t="shared" si="199"/>
        <v>0</v>
      </c>
      <c r="BM171" s="13">
        <f ca="1">'13年1-9支出明细'!AK166/9*12</f>
        <v>0</v>
      </c>
      <c r="BN171" s="43">
        <f t="shared" si="200"/>
        <v>0</v>
      </c>
      <c r="BO171" s="13">
        <f ca="1">'13年1-9支出明细'!AL166/9*12</f>
        <v>0</v>
      </c>
      <c r="BP171" s="43">
        <f t="shared" si="201"/>
        <v>0</v>
      </c>
      <c r="BQ171" s="13">
        <f ca="1">'13年1-9支出明细'!AM166/9*12</f>
        <v>0</v>
      </c>
      <c r="BR171" s="43">
        <f t="shared" si="202"/>
        <v>0</v>
      </c>
      <c r="BS171" s="13">
        <f ca="1">'13年1-9支出明细'!AN166/9*12</f>
        <v>0</v>
      </c>
      <c r="BT171" s="14">
        <f t="shared" si="241"/>
        <v>0</v>
      </c>
      <c r="BU171" s="43">
        <f t="shared" si="203"/>
        <v>0</v>
      </c>
      <c r="BV171" s="13">
        <f ca="1">'13年1-9支出明细'!AP166/9*12</f>
        <v>0</v>
      </c>
      <c r="BW171" s="43">
        <f t="shared" si="204"/>
        <v>0</v>
      </c>
      <c r="BX171" s="13">
        <f ca="1">'13年1-9支出明细'!AQ166/9*12</f>
        <v>0</v>
      </c>
      <c r="BY171" s="43">
        <f t="shared" si="205"/>
        <v>0</v>
      </c>
      <c r="BZ171" s="13">
        <f ca="1">'13年1-9支出明细'!AR166/9*12</f>
        <v>0</v>
      </c>
      <c r="CA171" s="13">
        <f ca="1">Sheet2!DK165+Sheet2!AH165</f>
        <v>0</v>
      </c>
      <c r="CB171" s="43">
        <f t="shared" si="206"/>
        <v>0</v>
      </c>
      <c r="CC171" s="13">
        <f ca="1">'13年1-9支出明细'!AT166/9*12</f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43">
        <f t="shared" si="207"/>
        <v>0</v>
      </c>
      <c r="CL171" s="13">
        <f ca="1">'13年1-9支出明细'!BB166/9*12</f>
        <v>0</v>
      </c>
      <c r="CM171" s="43">
        <f t="shared" si="208"/>
        <v>0</v>
      </c>
      <c r="CN171" s="13">
        <f ca="1">'13年1-9支出明细'!BC166/9*12</f>
        <v>0</v>
      </c>
      <c r="CO171" s="43">
        <f t="shared" si="209"/>
        <v>0</v>
      </c>
      <c r="CP171" s="13">
        <f ca="1">'13年1-9支出明细'!BD166/9*12</f>
        <v>0</v>
      </c>
      <c r="CQ171" s="43">
        <f t="shared" si="210"/>
        <v>0</v>
      </c>
      <c r="CR171" s="13">
        <f ca="1">'13年1-9支出明细'!BE166/9*12</f>
        <v>0</v>
      </c>
      <c r="CS171" s="13">
        <v>0</v>
      </c>
      <c r="CT171" s="43">
        <f t="shared" si="211"/>
        <v>0</v>
      </c>
      <c r="CU171" s="13">
        <f ca="1">'13年1-9支出明细'!BG166/9*12</f>
        <v>0</v>
      </c>
      <c r="CV171" s="43">
        <f t="shared" si="212"/>
        <v>0</v>
      </c>
      <c r="CW171" s="13">
        <f ca="1">'13年1-9支出明细'!BH166/9*12</f>
        <v>0</v>
      </c>
      <c r="CX171" s="43">
        <f t="shared" si="213"/>
        <v>0</v>
      </c>
      <c r="CY171" s="13">
        <f ca="1">'13年1-9支出明细'!BI166/9*12</f>
        <v>0</v>
      </c>
      <c r="CZ171" s="43">
        <f t="shared" si="214"/>
        <v>0</v>
      </c>
      <c r="DA171" s="13">
        <f ca="1">'13年1-9支出明细'!BJ166/9*12</f>
        <v>0</v>
      </c>
      <c r="DB171" s="43">
        <f t="shared" si="215"/>
        <v>0</v>
      </c>
      <c r="DC171" s="13">
        <f ca="1">'13年1-9支出明细'!BK166/9*12</f>
        <v>0</v>
      </c>
      <c r="DD171" s="43">
        <f t="shared" si="216"/>
        <v>0</v>
      </c>
      <c r="DE171" s="13">
        <f ca="1">'13年1-9支出明细'!BL166/9*12</f>
        <v>0</v>
      </c>
      <c r="DF171" s="43">
        <f t="shared" si="217"/>
        <v>0</v>
      </c>
      <c r="DG171" s="13">
        <f ca="1">'13年1-9支出明细'!BM166/9*12</f>
        <v>0</v>
      </c>
      <c r="DH171" s="43">
        <f t="shared" si="218"/>
        <v>0</v>
      </c>
      <c r="DI171" s="13">
        <f ca="1">'13年1-9支出明细'!BN166/9*12</f>
        <v>0</v>
      </c>
      <c r="DJ171" s="13">
        <f ca="1">Sheet2!EX165+Sheet2!BF165</f>
        <v>0</v>
      </c>
      <c r="DK171" s="43">
        <f t="shared" si="219"/>
        <v>0</v>
      </c>
      <c r="DL171" s="13">
        <f ca="1">'13年1-9支出明细'!BP166/9*12</f>
        <v>0</v>
      </c>
      <c r="DM171" s="43">
        <f t="shared" si="220"/>
        <v>0</v>
      </c>
      <c r="DN171" s="13">
        <f ca="1">'13年1-9支出明细'!BQ166/9*12</f>
        <v>0</v>
      </c>
      <c r="DO171" s="43">
        <f t="shared" si="221"/>
        <v>0</v>
      </c>
      <c r="DP171" s="13">
        <f ca="1">'13年1-9支出明细'!BR166/9*12</f>
        <v>0</v>
      </c>
      <c r="DQ171" s="13">
        <f ca="1">Sheet2!FC81+Sheet2!BJ81</f>
        <v>0</v>
      </c>
      <c r="DR171" s="43"/>
      <c r="DS171" s="13">
        <f ca="1">'13年1-9支出明细'!BT166/9*12</f>
        <v>0</v>
      </c>
      <c r="DT171" s="43">
        <f t="shared" si="222"/>
        <v>0</v>
      </c>
      <c r="DU171" s="12">
        <f ca="1">'13年1-9支出明细'!BU166/9*12</f>
        <v>1572.8933333333334</v>
      </c>
      <c r="DV171" s="43">
        <f t="shared" si="223"/>
        <v>5.4363458976823102E-5</v>
      </c>
      <c r="DW171" s="12">
        <f ca="1">'13年1-9支出明细'!BV166/9*12</f>
        <v>0</v>
      </c>
      <c r="DX171" s="43">
        <f t="shared" si="224"/>
        <v>0</v>
      </c>
      <c r="DY171" s="12">
        <f ca="1">'13年1-9支出明细'!BW166/9*12</f>
        <v>0</v>
      </c>
      <c r="DZ171" s="43">
        <f t="shared" si="225"/>
        <v>0</v>
      </c>
      <c r="EA171" s="12">
        <f ca="1">'13年1-9支出明细'!BX166/9*12</f>
        <v>0</v>
      </c>
      <c r="EB171" s="43">
        <f t="shared" si="226"/>
        <v>0</v>
      </c>
      <c r="EC171" s="27">
        <f t="shared" si="240"/>
        <v>0</v>
      </c>
      <c r="ED171" s="43">
        <f t="shared" si="228"/>
        <v>0</v>
      </c>
      <c r="EE171" s="13">
        <f ca="1">'13年1-9支出明细'!BZ166/9*12</f>
        <v>0</v>
      </c>
      <c r="EF171" s="43">
        <f t="shared" si="229"/>
        <v>0</v>
      </c>
      <c r="EG171" s="13">
        <f ca="1">'13年1-9支出明细'!CA166/9*12</f>
        <v>0</v>
      </c>
      <c r="EH171" s="43">
        <f t="shared" si="230"/>
        <v>0</v>
      </c>
      <c r="EI171" s="13">
        <f ca="1">'13年1-9支出明细'!CB166/9*12</f>
        <v>0</v>
      </c>
      <c r="EJ171" s="40"/>
      <c r="EK171" s="13">
        <f ca="1">'13年1-9支出明细'!CC166/9*12</f>
        <v>0</v>
      </c>
      <c r="EL171" s="43">
        <f t="shared" si="231"/>
        <v>0</v>
      </c>
      <c r="EM171" s="13">
        <f ca="1">'13年1-9支出明细'!CD166/9*12</f>
        <v>0</v>
      </c>
      <c r="EN171" s="45">
        <f t="shared" si="232"/>
        <v>0</v>
      </c>
    </row>
    <row r="172" spans="1:144">
      <c r="A172" s="18">
        <v>446</v>
      </c>
      <c r="B172" s="3" t="s">
        <v>643</v>
      </c>
      <c r="C172" s="3" t="s">
        <v>461</v>
      </c>
      <c r="D172" s="12">
        <f t="shared" si="237"/>
        <v>455429.89666666667</v>
      </c>
      <c r="E172" s="12">
        <f t="shared" si="238"/>
        <v>262759.8</v>
      </c>
      <c r="F172" s="13">
        <v>58404</v>
      </c>
      <c r="G172" s="40">
        <f t="shared" si="233"/>
        <v>8.5510810695896711E-4</v>
      </c>
      <c r="H172" s="13">
        <v>32874</v>
      </c>
      <c r="I172" s="40">
        <f t="shared" si="173"/>
        <v>8.8549499719838367E-4</v>
      </c>
      <c r="J172" s="13">
        <v>26281.8</v>
      </c>
      <c r="K172" s="40">
        <f t="shared" si="174"/>
        <v>8.5510810695896722E-4</v>
      </c>
      <c r="L172" s="13">
        <f ca="1">'13年1-9支出明细'!I167/9*12</f>
        <v>0</v>
      </c>
      <c r="M172" s="13">
        <v>0</v>
      </c>
      <c r="N172" s="43">
        <f t="shared" si="175"/>
        <v>0</v>
      </c>
      <c r="O172" s="13">
        <f ca="1">'13年1-9支出明细'!K167/9*12</f>
        <v>0</v>
      </c>
      <c r="P172" s="43">
        <f t="shared" si="176"/>
        <v>6.8393301791112827E-4</v>
      </c>
      <c r="Q172" s="13">
        <f ca="1">'13年1-9支出明细'!L167/9*12</f>
        <v>0</v>
      </c>
      <c r="R172" s="43">
        <f t="shared" si="177"/>
        <v>0</v>
      </c>
      <c r="S172" s="13">
        <f ca="1">'13年1-9支出明细'!M167/9*12</f>
        <v>0</v>
      </c>
      <c r="T172" s="43">
        <f t="shared" si="178"/>
        <v>0</v>
      </c>
      <c r="U172" s="13">
        <f ca="1">'13年1-9支出明细'!N167/9*12</f>
        <v>0</v>
      </c>
      <c r="V172" s="43">
        <f t="shared" si="179"/>
        <v>0</v>
      </c>
      <c r="W172" s="13">
        <f ca="1">'13年1-9支出明细'!O167/9*12</f>
        <v>0</v>
      </c>
      <c r="X172" s="43">
        <f t="shared" si="180"/>
        <v>0</v>
      </c>
      <c r="Y172" s="13">
        <f ca="1">'13年1-9支出明细'!P167/9*12</f>
        <v>0</v>
      </c>
      <c r="Z172" s="43">
        <f t="shared" si="181"/>
        <v>0</v>
      </c>
      <c r="AA172" s="13">
        <f ca="1">'13年1-9支出明细'!Q167/9*12</f>
        <v>0</v>
      </c>
      <c r="AB172" s="43">
        <f t="shared" si="182"/>
        <v>0</v>
      </c>
      <c r="AC172" s="13">
        <f ca="1">'13年1-9支出明细'!R167/9*12</f>
        <v>0</v>
      </c>
      <c r="AD172" s="43">
        <f t="shared" si="183"/>
        <v>0</v>
      </c>
      <c r="AE172" s="13">
        <f ca="1">'13年1-9支出明细'!S167/9*12</f>
        <v>145200</v>
      </c>
      <c r="AF172" s="43">
        <f t="shared" si="184"/>
        <v>2.9253515559364691E-2</v>
      </c>
      <c r="AG172" s="12">
        <f t="shared" si="234"/>
        <v>179398.60333333333</v>
      </c>
      <c r="AH172" s="43">
        <f t="shared" si="185"/>
        <v>1.7184626744938248E-3</v>
      </c>
      <c r="AI172" s="13">
        <f ca="1">'13年1-9支出明细'!U167/9*12</f>
        <v>0</v>
      </c>
      <c r="AJ172" s="43">
        <f t="shared" si="186"/>
        <v>0</v>
      </c>
      <c r="AK172" s="13">
        <f ca="1">'13年1-9支出明细'!V167/9*12</f>
        <v>0</v>
      </c>
      <c r="AL172" s="43">
        <f t="shared" si="187"/>
        <v>0</v>
      </c>
      <c r="AM172" s="13">
        <f ca="1">'13年1-9支出明细'!W167/9*12</f>
        <v>0</v>
      </c>
      <c r="AN172" s="43">
        <f t="shared" si="188"/>
        <v>0</v>
      </c>
      <c r="AO172" s="13">
        <f ca="1">'13年1-9支出明细'!X167/9*12</f>
        <v>89.066666666666663</v>
      </c>
      <c r="AP172" s="43">
        <f t="shared" si="189"/>
        <v>1.3103352753692139E-4</v>
      </c>
      <c r="AQ172" s="13">
        <f ca="1">'13年1-9支出明细'!Y167/9*12</f>
        <v>866.66666666666674</v>
      </c>
      <c r="AR172" s="43">
        <f t="shared" si="190"/>
        <v>4.2872214372099927E-4</v>
      </c>
      <c r="AS172" s="13">
        <f ca="1">'13年1-9支出明细'!Z167/9*12</f>
        <v>0</v>
      </c>
      <c r="AT172" s="13">
        <f ca="1">Sheet2!EP166+Sheet2!V166</f>
        <v>178442.87</v>
      </c>
      <c r="AU172" s="43">
        <f t="shared" si="191"/>
        <v>0</v>
      </c>
      <c r="AV172" s="13">
        <f ca="1">'13年1-9支出明细'!AB167/9*12</f>
        <v>232497.15999999997</v>
      </c>
      <c r="AW172" s="43">
        <f t="shared" si="192"/>
        <v>5.1293210663870367E-2</v>
      </c>
      <c r="AX172" s="13">
        <f ca="1">'13年1-9支出明细'!AC167/9*12</f>
        <v>5426.666666666667</v>
      </c>
      <c r="AY172" s="43">
        <f t="shared" si="193"/>
        <v>4.8380194821933138E-3</v>
      </c>
      <c r="AZ172" s="12">
        <f t="shared" si="236"/>
        <v>0</v>
      </c>
      <c r="BA172" s="43">
        <f t="shared" si="194"/>
        <v>0</v>
      </c>
      <c r="BB172" s="13">
        <f ca="1">'13年1-9支出明细'!AE167/9*12</f>
        <v>0</v>
      </c>
      <c r="BC172" s="43">
        <f t="shared" si="195"/>
        <v>0</v>
      </c>
      <c r="BD172" s="13">
        <f ca="1">'13年1-9支出明细'!AF167/9*12</f>
        <v>0</v>
      </c>
      <c r="BE172" s="13">
        <f ca="1">Sheet2!BP166+Sheet2!ET166</f>
        <v>0</v>
      </c>
      <c r="BF172" s="43">
        <f t="shared" si="196"/>
        <v>0</v>
      </c>
      <c r="BG172" s="12">
        <f t="shared" si="235"/>
        <v>7794.4000000000005</v>
      </c>
      <c r="BH172" s="43">
        <f t="shared" si="197"/>
        <v>8.0314594384736299E-5</v>
      </c>
      <c r="BI172" s="13">
        <f ca="1">'13年1-9支出明细'!AI167/9*12</f>
        <v>0</v>
      </c>
      <c r="BJ172" s="43">
        <f t="shared" si="198"/>
        <v>0</v>
      </c>
      <c r="BK172" s="13">
        <f ca="1">'13年1-9支出明细'!AJ167/9*12</f>
        <v>0</v>
      </c>
      <c r="BL172" s="43">
        <f t="shared" si="199"/>
        <v>0</v>
      </c>
      <c r="BM172" s="13">
        <f ca="1">'13年1-9支出明细'!AK167/9*12</f>
        <v>0</v>
      </c>
      <c r="BN172" s="43">
        <f t="shared" si="200"/>
        <v>0</v>
      </c>
      <c r="BO172" s="13">
        <f ca="1">'13年1-9支出明细'!AL167/9*12</f>
        <v>0</v>
      </c>
      <c r="BP172" s="43">
        <f t="shared" si="201"/>
        <v>0</v>
      </c>
      <c r="BQ172" s="13">
        <f ca="1">'13年1-9支出明细'!AM167/9*12</f>
        <v>0</v>
      </c>
      <c r="BR172" s="43">
        <f t="shared" si="202"/>
        <v>0</v>
      </c>
      <c r="BS172" s="13">
        <f ca="1">'13年1-9支出明细'!AN167/9*12</f>
        <v>0</v>
      </c>
      <c r="BT172" s="14">
        <f t="shared" si="241"/>
        <v>0</v>
      </c>
      <c r="BU172" s="43">
        <f t="shared" si="203"/>
        <v>0</v>
      </c>
      <c r="BV172" s="13">
        <f ca="1">'13年1-9支出明细'!AP167/9*12</f>
        <v>0</v>
      </c>
      <c r="BW172" s="43">
        <f t="shared" si="204"/>
        <v>0</v>
      </c>
      <c r="BX172" s="13">
        <f ca="1">'13年1-9支出明细'!AQ167/9*12</f>
        <v>0</v>
      </c>
      <c r="BY172" s="43">
        <f t="shared" si="205"/>
        <v>0</v>
      </c>
      <c r="BZ172" s="13">
        <f ca="1">'13年1-9支出明细'!AR167/9*12</f>
        <v>0</v>
      </c>
      <c r="CA172" s="13">
        <f ca="1">Sheet2!DK166+Sheet2!AH166</f>
        <v>0</v>
      </c>
      <c r="CB172" s="43">
        <f t="shared" si="206"/>
        <v>0</v>
      </c>
      <c r="CC172" s="13">
        <f ca="1">'13年1-9支出明细'!AT167/9*12</f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43">
        <f t="shared" si="207"/>
        <v>0</v>
      </c>
      <c r="CL172" s="13">
        <f ca="1">'13年1-9支出明细'!BB167/9*12</f>
        <v>2461.0666666666666</v>
      </c>
      <c r="CM172" s="43">
        <f t="shared" si="208"/>
        <v>1.0879290447230903E-3</v>
      </c>
      <c r="CN172" s="13">
        <f ca="1">'13年1-9支出明细'!BC167/9*12</f>
        <v>0</v>
      </c>
      <c r="CO172" s="43">
        <f t="shared" si="209"/>
        <v>0</v>
      </c>
      <c r="CP172" s="13">
        <f ca="1">'13年1-9支出明细'!BD167/9*12</f>
        <v>0</v>
      </c>
      <c r="CQ172" s="43">
        <f t="shared" si="210"/>
        <v>0</v>
      </c>
      <c r="CR172" s="13">
        <f ca="1">'13年1-9支出明细'!BE167/9*12</f>
        <v>0</v>
      </c>
      <c r="CS172" s="13">
        <v>0</v>
      </c>
      <c r="CT172" s="43">
        <f t="shared" si="211"/>
        <v>0</v>
      </c>
      <c r="CU172" s="13">
        <f ca="1">'13年1-9支出明细'!BG167/9*12</f>
        <v>0</v>
      </c>
      <c r="CV172" s="43">
        <f t="shared" si="212"/>
        <v>0</v>
      </c>
      <c r="CW172" s="13">
        <f ca="1">'13年1-9支出明细'!BH167/9*12</f>
        <v>0</v>
      </c>
      <c r="CX172" s="43">
        <f t="shared" si="213"/>
        <v>0</v>
      </c>
      <c r="CY172" s="13">
        <f ca="1">'13年1-9支出明细'!BI167/9*12</f>
        <v>0</v>
      </c>
      <c r="CZ172" s="43">
        <f t="shared" si="214"/>
        <v>0</v>
      </c>
      <c r="DA172" s="13">
        <f ca="1">'13年1-9支出明细'!BJ167/9*12</f>
        <v>0</v>
      </c>
      <c r="DB172" s="43">
        <f t="shared" si="215"/>
        <v>0</v>
      </c>
      <c r="DC172" s="13">
        <f ca="1">'13年1-9支出明细'!BK167/9*12</f>
        <v>5333.3333333333339</v>
      </c>
      <c r="DD172" s="43">
        <f t="shared" si="216"/>
        <v>2.9062487035406179E-3</v>
      </c>
      <c r="DE172" s="13">
        <f ca="1">'13年1-9支出明细'!BL167/9*12</f>
        <v>0</v>
      </c>
      <c r="DF172" s="43">
        <f t="shared" si="217"/>
        <v>0</v>
      </c>
      <c r="DG172" s="13">
        <f ca="1">'13年1-9支出明细'!BM167/9*12</f>
        <v>0</v>
      </c>
      <c r="DH172" s="43">
        <f t="shared" si="218"/>
        <v>0</v>
      </c>
      <c r="DI172" s="13">
        <f ca="1">'13年1-9支出明细'!BN167/9*12</f>
        <v>0</v>
      </c>
      <c r="DJ172" s="13">
        <f ca="1">Sheet2!EX166+Sheet2!BF166</f>
        <v>0</v>
      </c>
      <c r="DK172" s="43">
        <f t="shared" si="219"/>
        <v>0</v>
      </c>
      <c r="DL172" s="13">
        <f ca="1">'13年1-9支出明细'!BP167/9*12</f>
        <v>0</v>
      </c>
      <c r="DM172" s="43">
        <f t="shared" si="220"/>
        <v>0</v>
      </c>
      <c r="DN172" s="13">
        <f ca="1">'13年1-9支出明细'!BQ167/9*12</f>
        <v>0</v>
      </c>
      <c r="DO172" s="43">
        <f t="shared" si="221"/>
        <v>0</v>
      </c>
      <c r="DP172" s="13">
        <f ca="1">'13年1-9支出明细'!BR167/9*12</f>
        <v>0</v>
      </c>
      <c r="DQ172" s="13">
        <f ca="1">Sheet2!FC82+Sheet2!BJ82</f>
        <v>0</v>
      </c>
      <c r="DR172" s="43"/>
      <c r="DS172" s="13">
        <f ca="1">'13年1-9支出明细'!BT167/9*12</f>
        <v>0</v>
      </c>
      <c r="DT172" s="43">
        <f t="shared" si="222"/>
        <v>0</v>
      </c>
      <c r="DU172" s="12">
        <f ca="1">'13年1-9支出明细'!BU167/9*12</f>
        <v>5477.0933333333332</v>
      </c>
      <c r="DV172" s="43">
        <f t="shared" si="223"/>
        <v>1.8930319839800407E-4</v>
      </c>
      <c r="DW172" s="12">
        <f ca="1">'13年1-9支出明细'!BV167/9*12</f>
        <v>0</v>
      </c>
      <c r="DX172" s="43">
        <f t="shared" si="224"/>
        <v>0</v>
      </c>
      <c r="DY172" s="12">
        <f ca="1">'13年1-9支出明细'!BW167/9*12</f>
        <v>0</v>
      </c>
      <c r="DZ172" s="43">
        <f t="shared" si="225"/>
        <v>0</v>
      </c>
      <c r="EA172" s="12">
        <f ca="1">'13年1-9支出明细'!BX167/9*12</f>
        <v>0</v>
      </c>
      <c r="EB172" s="43">
        <f t="shared" si="226"/>
        <v>0</v>
      </c>
      <c r="EC172" s="27">
        <f t="shared" si="240"/>
        <v>0</v>
      </c>
      <c r="ED172" s="43">
        <f t="shared" si="228"/>
        <v>0</v>
      </c>
      <c r="EE172" s="13">
        <f ca="1">'13年1-9支出明细'!BZ167/9*12</f>
        <v>0</v>
      </c>
      <c r="EF172" s="43">
        <f t="shared" si="229"/>
        <v>0</v>
      </c>
      <c r="EG172" s="13">
        <f ca="1">'13年1-9支出明细'!CA167/9*12</f>
        <v>0</v>
      </c>
      <c r="EH172" s="43">
        <f t="shared" si="230"/>
        <v>0</v>
      </c>
      <c r="EI172" s="13">
        <f ca="1">'13年1-9支出明细'!CB167/9*12</f>
        <v>0</v>
      </c>
      <c r="EJ172" s="40"/>
      <c r="EK172" s="13">
        <f ca="1">'13年1-9支出明细'!CC167/9*12</f>
        <v>0</v>
      </c>
      <c r="EL172" s="43">
        <f t="shared" si="231"/>
        <v>0</v>
      </c>
      <c r="EM172" s="13">
        <f ca="1">'13年1-9支出明细'!CD167/9*12</f>
        <v>0</v>
      </c>
      <c r="EN172" s="45">
        <f t="shared" si="232"/>
        <v>0</v>
      </c>
    </row>
    <row r="173" spans="1:144">
      <c r="A173" s="18">
        <v>447</v>
      </c>
      <c r="B173" s="3" t="s">
        <v>644</v>
      </c>
      <c r="C173" s="3" t="s">
        <v>462</v>
      </c>
      <c r="D173" s="12">
        <f t="shared" si="237"/>
        <v>211475.29333333333</v>
      </c>
      <c r="E173" s="12">
        <f t="shared" si="238"/>
        <v>197605.4</v>
      </c>
      <c r="F173" s="13">
        <v>117012</v>
      </c>
      <c r="G173" s="40">
        <f t="shared" si="233"/>
        <v>1.7132030308109488E-3</v>
      </c>
      <c r="H173" s="13">
        <v>27938</v>
      </c>
      <c r="I173" s="40">
        <f t="shared" si="173"/>
        <v>7.5253876107952923E-4</v>
      </c>
      <c r="J173" s="13">
        <v>52655.4</v>
      </c>
      <c r="K173" s="40">
        <f t="shared" si="174"/>
        <v>1.7132030308109492E-3</v>
      </c>
      <c r="L173" s="13">
        <f ca="1">'13年1-9支出明细'!I168/9*12</f>
        <v>0</v>
      </c>
      <c r="M173" s="13">
        <v>0</v>
      </c>
      <c r="N173" s="43">
        <f t="shared" si="175"/>
        <v>0</v>
      </c>
      <c r="O173" s="13">
        <f ca="1">'13年1-9支出明细'!K168/9*12</f>
        <v>0</v>
      </c>
      <c r="P173" s="43">
        <f t="shared" si="176"/>
        <v>3.1757892189710027E-4</v>
      </c>
      <c r="Q173" s="13">
        <f ca="1">'13年1-9支出明细'!L168/9*12</f>
        <v>0</v>
      </c>
      <c r="R173" s="43">
        <f t="shared" si="177"/>
        <v>0</v>
      </c>
      <c r="S173" s="13">
        <f ca="1">'13年1-9支出明细'!M168/9*12</f>
        <v>0</v>
      </c>
      <c r="T173" s="43">
        <f t="shared" si="178"/>
        <v>0</v>
      </c>
      <c r="U173" s="13">
        <f ca="1">'13年1-9支出明细'!N168/9*12</f>
        <v>0</v>
      </c>
      <c r="V173" s="43">
        <f t="shared" si="179"/>
        <v>0</v>
      </c>
      <c r="W173" s="13">
        <f ca="1">'13年1-9支出明细'!O168/9*12</f>
        <v>0</v>
      </c>
      <c r="X173" s="43">
        <f t="shared" si="180"/>
        <v>0</v>
      </c>
      <c r="Y173" s="13">
        <f ca="1">'13年1-9支出明细'!P168/9*12</f>
        <v>0</v>
      </c>
      <c r="Z173" s="43">
        <f t="shared" si="181"/>
        <v>0</v>
      </c>
      <c r="AA173" s="13">
        <f ca="1">'13年1-9支出明细'!Q168/9*12</f>
        <v>0</v>
      </c>
      <c r="AB173" s="43">
        <f t="shared" si="182"/>
        <v>0</v>
      </c>
      <c r="AC173" s="13">
        <f ca="1">'13年1-9支出明细'!R168/9*12</f>
        <v>0</v>
      </c>
      <c r="AD173" s="43">
        <f t="shared" si="183"/>
        <v>0</v>
      </c>
      <c r="AE173" s="13">
        <f ca="1">'13年1-9支出明细'!S168/9*12</f>
        <v>0</v>
      </c>
      <c r="AF173" s="43">
        <f t="shared" si="184"/>
        <v>0</v>
      </c>
      <c r="AG173" s="12">
        <f t="shared" si="234"/>
        <v>4263.04</v>
      </c>
      <c r="AH173" s="43">
        <f t="shared" si="185"/>
        <v>4.0835742217358521E-5</v>
      </c>
      <c r="AI173" s="13">
        <f ca="1">'13年1-9支出明细'!U168/9*12</f>
        <v>0</v>
      </c>
      <c r="AJ173" s="43">
        <f t="shared" si="186"/>
        <v>0</v>
      </c>
      <c r="AK173" s="13">
        <f ca="1">'13年1-9支出明细'!V168/9*12</f>
        <v>0</v>
      </c>
      <c r="AL173" s="43">
        <f t="shared" si="187"/>
        <v>0</v>
      </c>
      <c r="AM173" s="13">
        <f ca="1">'13年1-9支出明细'!W168/9*12</f>
        <v>0</v>
      </c>
      <c r="AN173" s="43">
        <f t="shared" si="188"/>
        <v>0</v>
      </c>
      <c r="AO173" s="13">
        <f ca="1">'13年1-9支出明细'!X168/9*12</f>
        <v>0</v>
      </c>
      <c r="AP173" s="43">
        <f t="shared" si="189"/>
        <v>0</v>
      </c>
      <c r="AQ173" s="13">
        <f ca="1">'13年1-9支出明细'!Y168/9*12</f>
        <v>0</v>
      </c>
      <c r="AR173" s="43">
        <f t="shared" si="190"/>
        <v>0</v>
      </c>
      <c r="AS173" s="13">
        <f ca="1">'13年1-9支出明细'!Z168/9*12</f>
        <v>0</v>
      </c>
      <c r="AT173" s="13">
        <f ca="1">Sheet2!EP167+Sheet2!V167</f>
        <v>4263.04</v>
      </c>
      <c r="AU173" s="43">
        <f t="shared" si="191"/>
        <v>0</v>
      </c>
      <c r="AV173" s="13">
        <f ca="1">'13年1-9支出明细'!AB168/9*12</f>
        <v>4964.0533333333333</v>
      </c>
      <c r="AW173" s="43">
        <f t="shared" si="192"/>
        <v>1.0951627683252329E-3</v>
      </c>
      <c r="AX173" s="13">
        <f ca="1">'13年1-9支出明细'!AC168/9*12</f>
        <v>720</v>
      </c>
      <c r="AY173" s="43">
        <f t="shared" si="193"/>
        <v>6.4189939075783519E-4</v>
      </c>
      <c r="AZ173" s="12">
        <f t="shared" si="236"/>
        <v>0</v>
      </c>
      <c r="BA173" s="43">
        <f t="shared" si="194"/>
        <v>0</v>
      </c>
      <c r="BB173" s="13">
        <f ca="1">'13年1-9支出明细'!AE168/9*12</f>
        <v>0</v>
      </c>
      <c r="BC173" s="43">
        <f t="shared" si="195"/>
        <v>0</v>
      </c>
      <c r="BD173" s="13">
        <f ca="1">'13年1-9支出明细'!AF168/9*12</f>
        <v>0</v>
      </c>
      <c r="BE173" s="13">
        <f ca="1">Sheet2!BP167+Sheet2!ET167</f>
        <v>0</v>
      </c>
      <c r="BF173" s="43">
        <f t="shared" si="196"/>
        <v>0</v>
      </c>
      <c r="BG173" s="12">
        <f t="shared" si="235"/>
        <v>804</v>
      </c>
      <c r="BH173" s="43">
        <f t="shared" si="197"/>
        <v>8.2845291344206061E-6</v>
      </c>
      <c r="BI173" s="13">
        <f ca="1">'13年1-9支出明细'!AI168/9*12</f>
        <v>0</v>
      </c>
      <c r="BJ173" s="43">
        <f t="shared" si="198"/>
        <v>0</v>
      </c>
      <c r="BK173" s="13">
        <f ca="1">'13年1-9支出明细'!AJ168/9*12</f>
        <v>0</v>
      </c>
      <c r="BL173" s="43">
        <f t="shared" si="199"/>
        <v>0</v>
      </c>
      <c r="BM173" s="13">
        <f ca="1">'13年1-9支出明细'!AK168/9*12</f>
        <v>0</v>
      </c>
      <c r="BN173" s="43">
        <f t="shared" si="200"/>
        <v>0</v>
      </c>
      <c r="BO173" s="13">
        <f ca="1">'13年1-9支出明细'!AL168/9*12</f>
        <v>0</v>
      </c>
      <c r="BP173" s="43">
        <f t="shared" si="201"/>
        <v>0</v>
      </c>
      <c r="BQ173" s="13">
        <f ca="1">'13年1-9支出明细'!AM168/9*12</f>
        <v>0</v>
      </c>
      <c r="BR173" s="43">
        <f t="shared" si="202"/>
        <v>0</v>
      </c>
      <c r="BS173" s="13">
        <f ca="1">'13年1-9支出明细'!AN168/9*12</f>
        <v>0</v>
      </c>
      <c r="BT173" s="14">
        <f t="shared" si="241"/>
        <v>0</v>
      </c>
      <c r="BU173" s="43">
        <f t="shared" si="203"/>
        <v>0</v>
      </c>
      <c r="BV173" s="13">
        <f ca="1">'13年1-9支出明细'!AP168/9*12</f>
        <v>0</v>
      </c>
      <c r="BW173" s="43">
        <f t="shared" si="204"/>
        <v>0</v>
      </c>
      <c r="BX173" s="13">
        <f ca="1">'13年1-9支出明细'!AQ168/9*12</f>
        <v>0</v>
      </c>
      <c r="BY173" s="43">
        <f t="shared" si="205"/>
        <v>0</v>
      </c>
      <c r="BZ173" s="13">
        <f ca="1">'13年1-9支出明细'!AR168/9*12</f>
        <v>0</v>
      </c>
      <c r="CA173" s="13">
        <f ca="1">Sheet2!DK167+Sheet2!AH167</f>
        <v>0</v>
      </c>
      <c r="CB173" s="43">
        <f t="shared" si="206"/>
        <v>0</v>
      </c>
      <c r="CC173" s="13">
        <f ca="1">'13年1-9支出明细'!AT168/9*12</f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43">
        <f t="shared" si="207"/>
        <v>0</v>
      </c>
      <c r="CL173" s="13">
        <f ca="1">'13年1-9支出明细'!BB168/9*12</f>
        <v>0</v>
      </c>
      <c r="CM173" s="43">
        <f t="shared" si="208"/>
        <v>0</v>
      </c>
      <c r="CN173" s="13">
        <f ca="1">'13年1-9支出明细'!BC168/9*12</f>
        <v>0</v>
      </c>
      <c r="CO173" s="43">
        <f t="shared" si="209"/>
        <v>0</v>
      </c>
      <c r="CP173" s="13">
        <f ca="1">'13年1-9支出明细'!BD168/9*12</f>
        <v>0</v>
      </c>
      <c r="CQ173" s="43">
        <f t="shared" si="210"/>
        <v>0</v>
      </c>
      <c r="CR173" s="13">
        <f ca="1">'13年1-9支出明细'!BE168/9*12</f>
        <v>0</v>
      </c>
      <c r="CS173" s="13">
        <v>0</v>
      </c>
      <c r="CT173" s="43">
        <f t="shared" si="211"/>
        <v>0</v>
      </c>
      <c r="CU173" s="13">
        <f ca="1">'13年1-9支出明细'!BG168/9*12</f>
        <v>0</v>
      </c>
      <c r="CV173" s="43">
        <f t="shared" si="212"/>
        <v>0</v>
      </c>
      <c r="CW173" s="13">
        <f ca="1">'13年1-9支出明细'!BH168/9*12</f>
        <v>0</v>
      </c>
      <c r="CX173" s="43">
        <f t="shared" si="213"/>
        <v>0</v>
      </c>
      <c r="CY173" s="13">
        <f ca="1">'13年1-9支出明细'!BI168/9*12</f>
        <v>0</v>
      </c>
      <c r="CZ173" s="43">
        <f t="shared" si="214"/>
        <v>0</v>
      </c>
      <c r="DA173" s="13">
        <f ca="1">'13年1-9支出明细'!BJ168/9*12</f>
        <v>804</v>
      </c>
      <c r="DB173" s="43">
        <f t="shared" si="215"/>
        <v>4.1961525247860045E-4</v>
      </c>
      <c r="DC173" s="13">
        <f ca="1">'13年1-9支出明细'!BK168/9*12</f>
        <v>0</v>
      </c>
      <c r="DD173" s="43">
        <f t="shared" si="216"/>
        <v>0</v>
      </c>
      <c r="DE173" s="13">
        <f ca="1">'13年1-9支出明细'!BL168/9*12</f>
        <v>0</v>
      </c>
      <c r="DF173" s="43">
        <f t="shared" si="217"/>
        <v>0</v>
      </c>
      <c r="DG173" s="13">
        <f ca="1">'13年1-9支出明细'!BM168/9*12</f>
        <v>0</v>
      </c>
      <c r="DH173" s="43">
        <f t="shared" si="218"/>
        <v>0</v>
      </c>
      <c r="DI173" s="13">
        <f ca="1">'13年1-9支出明细'!BN168/9*12</f>
        <v>0</v>
      </c>
      <c r="DJ173" s="13">
        <f ca="1">Sheet2!EX167+Sheet2!BF167</f>
        <v>0</v>
      </c>
      <c r="DK173" s="43">
        <f t="shared" si="219"/>
        <v>0</v>
      </c>
      <c r="DL173" s="13">
        <f ca="1">'13年1-9支出明细'!BP168/9*12</f>
        <v>0</v>
      </c>
      <c r="DM173" s="43">
        <f t="shared" si="220"/>
        <v>0</v>
      </c>
      <c r="DN173" s="13">
        <f ca="1">'13年1-9支出明细'!BQ168/9*12</f>
        <v>0</v>
      </c>
      <c r="DO173" s="43">
        <f t="shared" si="221"/>
        <v>0</v>
      </c>
      <c r="DP173" s="13">
        <f ca="1">'13年1-9支出明细'!BR168/9*12</f>
        <v>0</v>
      </c>
      <c r="DQ173" s="13">
        <f ca="1">Sheet2!FC83+Sheet2!BJ83</f>
        <v>7700</v>
      </c>
      <c r="DR173" s="43"/>
      <c r="DS173" s="13">
        <f ca="1">'13年1-9支出明细'!BT168/9*12</f>
        <v>0</v>
      </c>
      <c r="DT173" s="43">
        <f t="shared" si="222"/>
        <v>0</v>
      </c>
      <c r="DU173" s="12">
        <f ca="1">'13年1-9支出明细'!BU168/9*12</f>
        <v>3822.8533333333335</v>
      </c>
      <c r="DV173" s="43">
        <f t="shared" si="223"/>
        <v>1.3212817802504817E-4</v>
      </c>
      <c r="DW173" s="12">
        <f ca="1">'13年1-9支出明细'!BV168/9*12</f>
        <v>0</v>
      </c>
      <c r="DX173" s="43">
        <f t="shared" si="224"/>
        <v>0</v>
      </c>
      <c r="DY173" s="12">
        <f ca="1">'13年1-9支出明细'!BW168/9*12</f>
        <v>4980</v>
      </c>
      <c r="DZ173" s="43">
        <f t="shared" si="225"/>
        <v>0.11430022860045722</v>
      </c>
      <c r="EA173" s="12">
        <f ca="1">'13年1-9支出明细'!BX168/9*12</f>
        <v>0</v>
      </c>
      <c r="EB173" s="43">
        <f t="shared" si="226"/>
        <v>0</v>
      </c>
      <c r="EC173" s="27">
        <f t="shared" si="240"/>
        <v>0</v>
      </c>
      <c r="ED173" s="43">
        <f t="shared" si="228"/>
        <v>0</v>
      </c>
      <c r="EE173" s="13">
        <f ca="1">'13年1-9支出明细'!BZ168/9*12</f>
        <v>0</v>
      </c>
      <c r="EF173" s="43">
        <f t="shared" si="229"/>
        <v>0</v>
      </c>
      <c r="EG173" s="13">
        <f ca="1">'13年1-9支出明细'!CA168/9*12</f>
        <v>0</v>
      </c>
      <c r="EH173" s="43">
        <f t="shared" si="230"/>
        <v>0</v>
      </c>
      <c r="EI173" s="13">
        <f ca="1">'13年1-9支出明细'!CB168/9*12</f>
        <v>0</v>
      </c>
      <c r="EJ173" s="40"/>
      <c r="EK173" s="13">
        <f ca="1">'13年1-9支出明细'!CC168/9*12</f>
        <v>0</v>
      </c>
      <c r="EL173" s="43">
        <f t="shared" si="231"/>
        <v>0</v>
      </c>
      <c r="EM173" s="13">
        <f ca="1">'13年1-9支出明细'!CD168/9*12</f>
        <v>0</v>
      </c>
      <c r="EN173" s="45">
        <f t="shared" si="232"/>
        <v>0</v>
      </c>
    </row>
    <row r="174" spans="1:144">
      <c r="A174" s="18">
        <v>448</v>
      </c>
      <c r="B174" s="3" t="s">
        <v>645</v>
      </c>
      <c r="C174" s="3" t="s">
        <v>463</v>
      </c>
      <c r="D174" s="12">
        <f t="shared" si="237"/>
        <v>425620.20999999996</v>
      </c>
      <c r="E174" s="12">
        <f t="shared" si="238"/>
        <v>337636.4</v>
      </c>
      <c r="F174" s="13">
        <v>200712</v>
      </c>
      <c r="G174" s="40">
        <f t="shared" si="233"/>
        <v>2.9386764325037363E-3</v>
      </c>
      <c r="H174" s="13">
        <v>46604</v>
      </c>
      <c r="I174" s="40">
        <f t="shared" si="173"/>
        <v>1.2553266669536251E-3</v>
      </c>
      <c r="J174" s="13">
        <v>90320.4</v>
      </c>
      <c r="K174" s="40">
        <f t="shared" si="174"/>
        <v>2.9386764325037363E-3</v>
      </c>
      <c r="L174" s="13">
        <f ca="1">'13年1-9支出明细'!I169/9*12</f>
        <v>0</v>
      </c>
      <c r="M174" s="13">
        <v>0</v>
      </c>
      <c r="N174" s="43">
        <f t="shared" si="175"/>
        <v>0</v>
      </c>
      <c r="O174" s="13">
        <f ca="1">'13年1-9支出明细'!K169/9*12</f>
        <v>0</v>
      </c>
      <c r="P174" s="43">
        <f t="shared" si="176"/>
        <v>6.3916689887911289E-4</v>
      </c>
      <c r="Q174" s="13">
        <f ca="1">'13年1-9支出明细'!L169/9*12</f>
        <v>0</v>
      </c>
      <c r="R174" s="43">
        <f t="shared" si="177"/>
        <v>0</v>
      </c>
      <c r="S174" s="13">
        <f ca="1">'13年1-9支出明细'!M169/9*12</f>
        <v>0</v>
      </c>
      <c r="T174" s="43">
        <f t="shared" si="178"/>
        <v>0</v>
      </c>
      <c r="U174" s="13">
        <f ca="1">'13年1-9支出明细'!N169/9*12</f>
        <v>0</v>
      </c>
      <c r="V174" s="43">
        <f t="shared" si="179"/>
        <v>0</v>
      </c>
      <c r="W174" s="13">
        <f ca="1">'13年1-9支出明细'!O169/9*12</f>
        <v>0</v>
      </c>
      <c r="X174" s="43">
        <f t="shared" si="180"/>
        <v>0</v>
      </c>
      <c r="Y174" s="13">
        <f ca="1">'13年1-9支出明细'!P169/9*12</f>
        <v>0</v>
      </c>
      <c r="Z174" s="43">
        <f t="shared" si="181"/>
        <v>0</v>
      </c>
      <c r="AA174" s="13">
        <f ca="1">'13年1-9支出明细'!Q169/9*12</f>
        <v>0</v>
      </c>
      <c r="AB174" s="43">
        <f t="shared" si="182"/>
        <v>0</v>
      </c>
      <c r="AC174" s="13">
        <f ca="1">'13年1-9支出明细'!R169/9*12</f>
        <v>0</v>
      </c>
      <c r="AD174" s="43">
        <f t="shared" si="183"/>
        <v>0</v>
      </c>
      <c r="AE174" s="13">
        <f ca="1">'13年1-9支出明细'!S169/9*12</f>
        <v>0</v>
      </c>
      <c r="AF174" s="43">
        <f t="shared" si="184"/>
        <v>0</v>
      </c>
      <c r="AG174" s="12">
        <f t="shared" si="234"/>
        <v>3455.97</v>
      </c>
      <c r="AH174" s="43">
        <f t="shared" si="185"/>
        <v>3.3104803152427499E-5</v>
      </c>
      <c r="AI174" s="13">
        <f ca="1">'13年1-9支出明细'!U169/9*12</f>
        <v>0</v>
      </c>
      <c r="AJ174" s="43">
        <f t="shared" si="186"/>
        <v>0</v>
      </c>
      <c r="AK174" s="13">
        <f ca="1">'13年1-9支出明细'!V169/9*12</f>
        <v>0</v>
      </c>
      <c r="AL174" s="43">
        <f t="shared" si="187"/>
        <v>0</v>
      </c>
      <c r="AM174" s="13">
        <f ca="1">'13年1-9支出明细'!W169/9*12</f>
        <v>0</v>
      </c>
      <c r="AN174" s="43">
        <f t="shared" si="188"/>
        <v>0</v>
      </c>
      <c r="AO174" s="13">
        <f ca="1">'13年1-9支出明细'!X169/9*12</f>
        <v>0</v>
      </c>
      <c r="AP174" s="43">
        <f t="shared" si="189"/>
        <v>0</v>
      </c>
      <c r="AQ174" s="13">
        <f ca="1">'13年1-9支出明细'!Y169/9*12</f>
        <v>0</v>
      </c>
      <c r="AR174" s="43">
        <f t="shared" si="190"/>
        <v>0</v>
      </c>
      <c r="AS174" s="13">
        <f ca="1">'13年1-9支出明细'!Z169/9*12</f>
        <v>0</v>
      </c>
      <c r="AT174" s="13">
        <f ca="1">Sheet2!EP168+Sheet2!V168</f>
        <v>3455.97</v>
      </c>
      <c r="AU174" s="43">
        <f t="shared" si="191"/>
        <v>0</v>
      </c>
      <c r="AV174" s="13">
        <f ca="1">'13年1-9支出明细'!AB169/9*12</f>
        <v>1487.96</v>
      </c>
      <c r="AW174" s="43">
        <f t="shared" si="192"/>
        <v>3.2827173346724992E-4</v>
      </c>
      <c r="AX174" s="13">
        <f ca="1">'13年1-9支出明细'!AC169/9*12</f>
        <v>3120</v>
      </c>
      <c r="AY174" s="43">
        <f t="shared" si="193"/>
        <v>2.7815640266172859E-3</v>
      </c>
      <c r="AZ174" s="12">
        <f t="shared" si="236"/>
        <v>0</v>
      </c>
      <c r="BA174" s="43">
        <f t="shared" si="194"/>
        <v>0</v>
      </c>
      <c r="BB174" s="13">
        <f ca="1">'13年1-9支出明细'!AE169/9*12</f>
        <v>0</v>
      </c>
      <c r="BC174" s="43">
        <f t="shared" si="195"/>
        <v>0</v>
      </c>
      <c r="BD174" s="13">
        <f ca="1">'13年1-9支出明细'!AF169/9*12</f>
        <v>0</v>
      </c>
      <c r="BE174" s="13">
        <f ca="1">Sheet2!BP168+Sheet2!ET168</f>
        <v>0</v>
      </c>
      <c r="BF174" s="43">
        <f t="shared" si="196"/>
        <v>0</v>
      </c>
      <c r="BG174" s="12">
        <f t="shared" si="235"/>
        <v>43813.333333333336</v>
      </c>
      <c r="BH174" s="43">
        <f t="shared" si="197"/>
        <v>4.5145875183592231E-4</v>
      </c>
      <c r="BI174" s="13">
        <f ca="1">'13年1-9支出明细'!AI169/9*12</f>
        <v>0</v>
      </c>
      <c r="BJ174" s="43">
        <f t="shared" si="198"/>
        <v>0</v>
      </c>
      <c r="BK174" s="13">
        <f ca="1">'13年1-9支出明细'!AJ169/9*12</f>
        <v>0</v>
      </c>
      <c r="BL174" s="43">
        <f t="shared" si="199"/>
        <v>0</v>
      </c>
      <c r="BM174" s="13">
        <f ca="1">'13年1-9支出明细'!AK169/9*12</f>
        <v>0</v>
      </c>
      <c r="BN174" s="43">
        <f t="shared" si="200"/>
        <v>0</v>
      </c>
      <c r="BO174" s="13">
        <f ca="1">'13年1-9支出明细'!AL169/9*12</f>
        <v>0</v>
      </c>
      <c r="BP174" s="43">
        <f t="shared" si="201"/>
        <v>0</v>
      </c>
      <c r="BQ174" s="13">
        <f ca="1">'13年1-9支出明细'!AM169/9*12</f>
        <v>0</v>
      </c>
      <c r="BR174" s="43">
        <f t="shared" si="202"/>
        <v>0</v>
      </c>
      <c r="BS174" s="13">
        <f ca="1">'13年1-9支出明细'!AN169/9*12</f>
        <v>0</v>
      </c>
      <c r="BT174" s="14">
        <f t="shared" si="241"/>
        <v>0</v>
      </c>
      <c r="BU174" s="43">
        <f t="shared" si="203"/>
        <v>0</v>
      </c>
      <c r="BV174" s="13">
        <f ca="1">'13年1-9支出明细'!AP169/9*12</f>
        <v>0</v>
      </c>
      <c r="BW174" s="43">
        <f t="shared" si="204"/>
        <v>0</v>
      </c>
      <c r="BX174" s="13">
        <f ca="1">'13年1-9支出明细'!AQ169/9*12</f>
        <v>0</v>
      </c>
      <c r="BY174" s="43">
        <f t="shared" si="205"/>
        <v>0</v>
      </c>
      <c r="BZ174" s="13">
        <f ca="1">'13年1-9支出明细'!AR169/9*12</f>
        <v>0</v>
      </c>
      <c r="CA174" s="13">
        <f ca="1">Sheet2!DK168+Sheet2!AH168</f>
        <v>0</v>
      </c>
      <c r="CB174" s="43">
        <f t="shared" si="206"/>
        <v>0</v>
      </c>
      <c r="CC174" s="13">
        <f ca="1">'13年1-9支出明细'!AT169/9*12</f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43">
        <f t="shared" si="207"/>
        <v>0</v>
      </c>
      <c r="CL174" s="13">
        <f ca="1">'13年1-9支出明细'!BB169/9*12</f>
        <v>10076</v>
      </c>
      <c r="CM174" s="43">
        <f t="shared" si="208"/>
        <v>4.454155266536133E-3</v>
      </c>
      <c r="CN174" s="13">
        <f ca="1">'13年1-9支出明细'!BC169/9*12</f>
        <v>0</v>
      </c>
      <c r="CO174" s="43">
        <f t="shared" si="209"/>
        <v>0</v>
      </c>
      <c r="CP174" s="13">
        <f ca="1">'13年1-9支出明细'!BD169/9*12</f>
        <v>0</v>
      </c>
      <c r="CQ174" s="43">
        <f t="shared" si="210"/>
        <v>0</v>
      </c>
      <c r="CR174" s="13">
        <f ca="1">'13年1-9支出明细'!BE169/9*12</f>
        <v>0</v>
      </c>
      <c r="CS174" s="13">
        <v>0</v>
      </c>
      <c r="CT174" s="43">
        <f t="shared" si="211"/>
        <v>0</v>
      </c>
      <c r="CU174" s="13">
        <f ca="1">'13年1-9支出明细'!BG169/9*12</f>
        <v>2666.666666666667</v>
      </c>
      <c r="CV174" s="43">
        <f t="shared" si="212"/>
        <v>1.4119308153900459E-2</v>
      </c>
      <c r="CW174" s="13">
        <f ca="1">'13年1-9支出明细'!BH169/9*12</f>
        <v>0</v>
      </c>
      <c r="CX174" s="43">
        <f t="shared" si="213"/>
        <v>0</v>
      </c>
      <c r="CY174" s="13">
        <f ca="1">'13年1-9支出明细'!BI169/9*12</f>
        <v>0</v>
      </c>
      <c r="CZ174" s="43">
        <f t="shared" si="214"/>
        <v>0</v>
      </c>
      <c r="DA174" s="13">
        <f ca="1">'13年1-9支出明细'!BJ169/9*12</f>
        <v>16004</v>
      </c>
      <c r="DB174" s="43">
        <f t="shared" si="215"/>
        <v>8.3526399262033851E-3</v>
      </c>
      <c r="DC174" s="13">
        <f ca="1">'13年1-9支出明细'!BK169/9*12</f>
        <v>15066.666666666668</v>
      </c>
      <c r="DD174" s="43">
        <f t="shared" si="216"/>
        <v>8.2101525875022448E-3</v>
      </c>
      <c r="DE174" s="13">
        <f ca="1">'13年1-9支出明细'!BL169/9*12</f>
        <v>0</v>
      </c>
      <c r="DF174" s="43">
        <f t="shared" si="217"/>
        <v>0</v>
      </c>
      <c r="DG174" s="13">
        <f ca="1">'13年1-9支出明细'!BM169/9*12</f>
        <v>0</v>
      </c>
      <c r="DH174" s="43">
        <f t="shared" si="218"/>
        <v>0</v>
      </c>
      <c r="DI174" s="13">
        <f ca="1">'13年1-9支出明细'!BN169/9*12</f>
        <v>0</v>
      </c>
      <c r="DJ174" s="13">
        <f ca="1">Sheet2!EX168+Sheet2!BF168</f>
        <v>0</v>
      </c>
      <c r="DK174" s="43">
        <f t="shared" si="219"/>
        <v>0</v>
      </c>
      <c r="DL174" s="13">
        <f ca="1">'13年1-9支出明细'!BP169/9*12</f>
        <v>0</v>
      </c>
      <c r="DM174" s="43">
        <f t="shared" si="220"/>
        <v>0</v>
      </c>
      <c r="DN174" s="13">
        <f ca="1">'13年1-9支出明细'!BQ169/9*12</f>
        <v>0</v>
      </c>
      <c r="DO174" s="43">
        <f t="shared" si="221"/>
        <v>0</v>
      </c>
      <c r="DP174" s="13">
        <f ca="1">'13年1-9支出明细'!BR169/9*12</f>
        <v>0</v>
      </c>
      <c r="DQ174" s="13">
        <f ca="1">Sheet2!FC84+Sheet2!BJ84</f>
        <v>0</v>
      </c>
      <c r="DR174" s="43"/>
      <c r="DS174" s="13">
        <f ca="1">'13年1-9支出明细'!BT169/9*12</f>
        <v>0</v>
      </c>
      <c r="DT174" s="43">
        <f t="shared" si="222"/>
        <v>0</v>
      </c>
      <c r="DU174" s="12">
        <f ca="1">'13年1-9支出明细'!BU169/9*12</f>
        <v>1437.1733333333334</v>
      </c>
      <c r="DV174" s="43">
        <f t="shared" si="223"/>
        <v>4.967260773092313E-5</v>
      </c>
      <c r="DW174" s="12">
        <f ca="1">'13年1-9支出明细'!BV169/9*12</f>
        <v>0</v>
      </c>
      <c r="DX174" s="43">
        <f t="shared" si="224"/>
        <v>0</v>
      </c>
      <c r="DY174" s="12">
        <f ca="1">'13年1-9支出明细'!BW169/9*12</f>
        <v>0</v>
      </c>
      <c r="DZ174" s="43">
        <f t="shared" si="225"/>
        <v>0</v>
      </c>
      <c r="EA174" s="12">
        <f ca="1">'13年1-9支出明细'!BX169/9*12</f>
        <v>39277.333333333336</v>
      </c>
      <c r="EB174" s="43">
        <f t="shared" si="226"/>
        <v>3.9414059233355628E-3</v>
      </c>
      <c r="EC174" s="27">
        <f t="shared" si="240"/>
        <v>0</v>
      </c>
      <c r="ED174" s="43">
        <f t="shared" si="228"/>
        <v>0</v>
      </c>
      <c r="EE174" s="13">
        <f ca="1">'13年1-9支出明细'!BZ169/9*12</f>
        <v>0</v>
      </c>
      <c r="EF174" s="43">
        <f t="shared" si="229"/>
        <v>0</v>
      </c>
      <c r="EG174" s="13">
        <f ca="1">'13年1-9支出明细'!CA169/9*12</f>
        <v>0</v>
      </c>
      <c r="EH174" s="43">
        <f t="shared" si="230"/>
        <v>0</v>
      </c>
      <c r="EI174" s="13">
        <f ca="1">'13年1-9支出明细'!CB169/9*12</f>
        <v>0</v>
      </c>
      <c r="EJ174" s="40"/>
      <c r="EK174" s="13">
        <f ca="1">'13年1-9支出明细'!CC169/9*12</f>
        <v>0</v>
      </c>
      <c r="EL174" s="43">
        <f t="shared" si="231"/>
        <v>0</v>
      </c>
      <c r="EM174" s="13">
        <f ca="1">'13年1-9支出明细'!CD169/9*12</f>
        <v>0</v>
      </c>
      <c r="EN174" s="45">
        <f t="shared" si="232"/>
        <v>0</v>
      </c>
    </row>
    <row r="175" spans="1:144">
      <c r="A175" s="18">
        <v>460</v>
      </c>
      <c r="B175" s="3" t="s">
        <v>646</v>
      </c>
      <c r="C175" s="3" t="s">
        <v>464</v>
      </c>
      <c r="D175" s="12">
        <f t="shared" si="237"/>
        <v>47057.760000000002</v>
      </c>
      <c r="E175" s="12">
        <f t="shared" si="238"/>
        <v>0</v>
      </c>
      <c r="F175" s="13">
        <v>0</v>
      </c>
      <c r="G175" s="40">
        <f t="shared" si="233"/>
        <v>0</v>
      </c>
      <c r="H175" s="13">
        <v>0</v>
      </c>
      <c r="I175" s="40">
        <f t="shared" si="173"/>
        <v>0</v>
      </c>
      <c r="J175" s="13">
        <v>0</v>
      </c>
      <c r="K175" s="40">
        <f t="shared" si="174"/>
        <v>0</v>
      </c>
      <c r="L175" s="13">
        <f ca="1">'13年1-9支出明细'!I170/9*12</f>
        <v>0</v>
      </c>
      <c r="M175" s="13">
        <v>0</v>
      </c>
      <c r="N175" s="43">
        <f t="shared" si="175"/>
        <v>0</v>
      </c>
      <c r="O175" s="13">
        <f ca="1">'13年1-9支出明细'!K170/9*12</f>
        <v>0</v>
      </c>
      <c r="P175" s="43">
        <f t="shared" si="176"/>
        <v>7.066807877238153E-5</v>
      </c>
      <c r="Q175" s="13">
        <f ca="1">'13年1-9支出明细'!L170/9*12</f>
        <v>0</v>
      </c>
      <c r="R175" s="43">
        <f t="shared" si="177"/>
        <v>0</v>
      </c>
      <c r="S175" s="13">
        <f ca="1">'13年1-9支出明细'!M170/9*12</f>
        <v>0</v>
      </c>
      <c r="T175" s="43">
        <f t="shared" si="178"/>
        <v>0</v>
      </c>
      <c r="U175" s="13">
        <f ca="1">'13年1-9支出明细'!N170/9*12</f>
        <v>0</v>
      </c>
      <c r="V175" s="43">
        <f t="shared" si="179"/>
        <v>0</v>
      </c>
      <c r="W175" s="13">
        <f ca="1">'13年1-9支出明细'!O170/9*12</f>
        <v>0</v>
      </c>
      <c r="X175" s="43">
        <f t="shared" si="180"/>
        <v>0</v>
      </c>
      <c r="Y175" s="13">
        <f ca="1">'13年1-9支出明细'!P170/9*12</f>
        <v>0</v>
      </c>
      <c r="Z175" s="43">
        <f t="shared" si="181"/>
        <v>0</v>
      </c>
      <c r="AA175" s="13">
        <f ca="1">'13年1-9支出明细'!Q170/9*12</f>
        <v>0</v>
      </c>
      <c r="AB175" s="43">
        <f t="shared" si="182"/>
        <v>0</v>
      </c>
      <c r="AC175" s="13">
        <f ca="1">'13年1-9支出明细'!R170/9*12</f>
        <v>0</v>
      </c>
      <c r="AD175" s="43">
        <f t="shared" si="183"/>
        <v>0</v>
      </c>
      <c r="AE175" s="13">
        <f ca="1">'13年1-9支出明细'!S170/9*12</f>
        <v>0</v>
      </c>
      <c r="AF175" s="43">
        <f t="shared" si="184"/>
        <v>0</v>
      </c>
      <c r="AG175" s="12">
        <f t="shared" si="234"/>
        <v>0</v>
      </c>
      <c r="AH175" s="43">
        <f t="shared" si="185"/>
        <v>0</v>
      </c>
      <c r="AI175" s="13">
        <f ca="1">'13年1-9支出明细'!U170/9*12</f>
        <v>0</v>
      </c>
      <c r="AJ175" s="43">
        <f t="shared" si="186"/>
        <v>0</v>
      </c>
      <c r="AK175" s="13">
        <f ca="1">'13年1-9支出明细'!V170/9*12</f>
        <v>0</v>
      </c>
      <c r="AL175" s="43">
        <f t="shared" si="187"/>
        <v>0</v>
      </c>
      <c r="AM175" s="13">
        <f ca="1">'13年1-9支出明细'!W170/9*12</f>
        <v>0</v>
      </c>
      <c r="AN175" s="43">
        <f t="shared" si="188"/>
        <v>0</v>
      </c>
      <c r="AO175" s="13">
        <f ca="1">'13年1-9支出明细'!X170/9*12</f>
        <v>0</v>
      </c>
      <c r="AP175" s="43">
        <f t="shared" si="189"/>
        <v>0</v>
      </c>
      <c r="AQ175" s="13">
        <f ca="1">'13年1-9支出明细'!Y170/9*12</f>
        <v>0</v>
      </c>
      <c r="AR175" s="43">
        <f t="shared" si="190"/>
        <v>0</v>
      </c>
      <c r="AS175" s="13">
        <f ca="1">'13年1-9支出明细'!Z170/9*12</f>
        <v>0</v>
      </c>
      <c r="AT175" s="13">
        <f ca="1">Sheet2!EP169+Sheet2!V169</f>
        <v>0</v>
      </c>
      <c r="AU175" s="43">
        <f t="shared" si="191"/>
        <v>0</v>
      </c>
      <c r="AV175" s="13">
        <f ca="1">'13年1-9支出明细'!AB170/9*12</f>
        <v>0</v>
      </c>
      <c r="AW175" s="43">
        <f t="shared" si="192"/>
        <v>0</v>
      </c>
      <c r="AX175" s="13">
        <f ca="1">'13年1-9支出明细'!AC170/9*12</f>
        <v>0</v>
      </c>
      <c r="AY175" s="43">
        <f t="shared" si="193"/>
        <v>0</v>
      </c>
      <c r="AZ175" s="12">
        <f t="shared" si="236"/>
        <v>0</v>
      </c>
      <c r="BA175" s="43">
        <f t="shared" si="194"/>
        <v>0</v>
      </c>
      <c r="BB175" s="13">
        <f ca="1">'13年1-9支出明细'!AE170/9*12</f>
        <v>0</v>
      </c>
      <c r="BC175" s="43">
        <f t="shared" si="195"/>
        <v>0</v>
      </c>
      <c r="BD175" s="13">
        <f ca="1">'13年1-9支出明细'!AF170/9*12</f>
        <v>0</v>
      </c>
      <c r="BE175" s="13">
        <f ca="1">Sheet2!BP169+Sheet2!ET169</f>
        <v>0</v>
      </c>
      <c r="BF175" s="43">
        <f t="shared" si="196"/>
        <v>0</v>
      </c>
      <c r="BG175" s="12">
        <f t="shared" si="235"/>
        <v>0</v>
      </c>
      <c r="BH175" s="43">
        <f t="shared" si="197"/>
        <v>0</v>
      </c>
      <c r="BI175" s="13">
        <f ca="1">'13年1-9支出明细'!AI170/9*12</f>
        <v>0</v>
      </c>
      <c r="BJ175" s="43">
        <f t="shared" si="198"/>
        <v>0</v>
      </c>
      <c r="BK175" s="13">
        <f ca="1">'13年1-9支出明细'!AJ170/9*12</f>
        <v>0</v>
      </c>
      <c r="BL175" s="43">
        <f t="shared" si="199"/>
        <v>0</v>
      </c>
      <c r="BM175" s="13">
        <f ca="1">'13年1-9支出明细'!AK170/9*12</f>
        <v>0</v>
      </c>
      <c r="BN175" s="43">
        <f t="shared" si="200"/>
        <v>0</v>
      </c>
      <c r="BO175" s="13">
        <f ca="1">'13年1-9支出明细'!AL170/9*12</f>
        <v>0</v>
      </c>
      <c r="BP175" s="43">
        <f t="shared" si="201"/>
        <v>0</v>
      </c>
      <c r="BQ175" s="13">
        <f ca="1">'13年1-9支出明细'!AM170/9*12</f>
        <v>0</v>
      </c>
      <c r="BR175" s="43">
        <f t="shared" si="202"/>
        <v>0</v>
      </c>
      <c r="BS175" s="13">
        <f ca="1">'13年1-9支出明细'!AN170/9*12</f>
        <v>0</v>
      </c>
      <c r="BT175" s="14">
        <f t="shared" si="241"/>
        <v>0</v>
      </c>
      <c r="BU175" s="43">
        <f t="shared" si="203"/>
        <v>0</v>
      </c>
      <c r="BV175" s="13">
        <f ca="1">'13年1-9支出明细'!AP170/9*12</f>
        <v>0</v>
      </c>
      <c r="BW175" s="43">
        <f t="shared" si="204"/>
        <v>0</v>
      </c>
      <c r="BX175" s="13">
        <f ca="1">'13年1-9支出明细'!AQ170/9*12</f>
        <v>0</v>
      </c>
      <c r="BY175" s="43">
        <f t="shared" si="205"/>
        <v>0</v>
      </c>
      <c r="BZ175" s="13">
        <f ca="1">'13年1-9支出明细'!AR170/9*12</f>
        <v>0</v>
      </c>
      <c r="CA175" s="13">
        <f ca="1">Sheet2!DK169+Sheet2!AH169</f>
        <v>0</v>
      </c>
      <c r="CB175" s="43">
        <f t="shared" si="206"/>
        <v>0</v>
      </c>
      <c r="CC175" s="13">
        <f ca="1">'13年1-9支出明细'!AT170/9*12</f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43">
        <f t="shared" si="207"/>
        <v>0</v>
      </c>
      <c r="CL175" s="13">
        <f ca="1">'13年1-9支出明细'!BB170/9*12</f>
        <v>0</v>
      </c>
      <c r="CM175" s="43">
        <f t="shared" si="208"/>
        <v>0</v>
      </c>
      <c r="CN175" s="13">
        <f ca="1">'13年1-9支出明细'!BC170/9*12</f>
        <v>0</v>
      </c>
      <c r="CO175" s="43">
        <f t="shared" si="209"/>
        <v>0</v>
      </c>
      <c r="CP175" s="13">
        <f ca="1">'13年1-9支出明细'!BD170/9*12</f>
        <v>0</v>
      </c>
      <c r="CQ175" s="43">
        <f t="shared" si="210"/>
        <v>0</v>
      </c>
      <c r="CR175" s="13">
        <f ca="1">'13年1-9支出明细'!BE170/9*12</f>
        <v>0</v>
      </c>
      <c r="CS175" s="13">
        <v>0</v>
      </c>
      <c r="CT175" s="43">
        <f t="shared" si="211"/>
        <v>0</v>
      </c>
      <c r="CU175" s="13">
        <f ca="1">'13年1-9支出明细'!BG170/9*12</f>
        <v>0</v>
      </c>
      <c r="CV175" s="43">
        <f t="shared" si="212"/>
        <v>0</v>
      </c>
      <c r="CW175" s="13">
        <f ca="1">'13年1-9支出明细'!BH170/9*12</f>
        <v>0</v>
      </c>
      <c r="CX175" s="43">
        <f t="shared" si="213"/>
        <v>0</v>
      </c>
      <c r="CY175" s="13">
        <f ca="1">'13年1-9支出明细'!BI170/9*12</f>
        <v>0</v>
      </c>
      <c r="CZ175" s="43">
        <f t="shared" si="214"/>
        <v>0</v>
      </c>
      <c r="DA175" s="13">
        <f ca="1">'13年1-9支出明细'!BJ170/9*12</f>
        <v>0</v>
      </c>
      <c r="DB175" s="43">
        <f t="shared" si="215"/>
        <v>0</v>
      </c>
      <c r="DC175" s="13">
        <f ca="1">'13年1-9支出明细'!BK170/9*12</f>
        <v>0</v>
      </c>
      <c r="DD175" s="43">
        <f t="shared" si="216"/>
        <v>0</v>
      </c>
      <c r="DE175" s="13">
        <f ca="1">'13年1-9支出明细'!BL170/9*12</f>
        <v>0</v>
      </c>
      <c r="DF175" s="43">
        <f t="shared" si="217"/>
        <v>0</v>
      </c>
      <c r="DG175" s="13">
        <f ca="1">'13年1-9支出明细'!BM170/9*12</f>
        <v>0</v>
      </c>
      <c r="DH175" s="43">
        <f t="shared" si="218"/>
        <v>0</v>
      </c>
      <c r="DI175" s="13">
        <f ca="1">'13年1-9支出明细'!BN170/9*12</f>
        <v>0</v>
      </c>
      <c r="DJ175" s="13">
        <f ca="1">Sheet2!EX169+Sheet2!BF169</f>
        <v>0</v>
      </c>
      <c r="DK175" s="43">
        <f t="shared" si="219"/>
        <v>0</v>
      </c>
      <c r="DL175" s="13">
        <f ca="1">'13年1-9支出明细'!BP170/9*12</f>
        <v>0</v>
      </c>
      <c r="DM175" s="43">
        <f t="shared" si="220"/>
        <v>0</v>
      </c>
      <c r="DN175" s="13">
        <f ca="1">'13年1-9支出明细'!BQ170/9*12</f>
        <v>0</v>
      </c>
      <c r="DO175" s="43">
        <f t="shared" si="221"/>
        <v>0</v>
      </c>
      <c r="DP175" s="13">
        <f ca="1">'13年1-9支出明细'!BR170/9*12</f>
        <v>0</v>
      </c>
      <c r="DQ175" s="13">
        <f ca="1">Sheet2!FC85+Sheet2!BJ85</f>
        <v>0</v>
      </c>
      <c r="DR175" s="43"/>
      <c r="DS175" s="13">
        <f ca="1">'13年1-9支出明细'!BT170/9*12</f>
        <v>0</v>
      </c>
      <c r="DT175" s="43">
        <f t="shared" si="222"/>
        <v>0</v>
      </c>
      <c r="DU175" s="12">
        <f ca="1">'13年1-9支出明细'!BU170/9*12</f>
        <v>47057.760000000002</v>
      </c>
      <c r="DV175" s="43">
        <f t="shared" si="223"/>
        <v>1.626443796973637E-3</v>
      </c>
      <c r="DW175" s="12">
        <f ca="1">'13年1-9支出明细'!BV170/9*12</f>
        <v>0</v>
      </c>
      <c r="DX175" s="43">
        <f t="shared" si="224"/>
        <v>0</v>
      </c>
      <c r="DY175" s="12">
        <f ca="1">'13年1-9支出明细'!BW170/9*12</f>
        <v>0</v>
      </c>
      <c r="DZ175" s="43">
        <f t="shared" si="225"/>
        <v>0</v>
      </c>
      <c r="EA175" s="12">
        <f ca="1">'13年1-9支出明细'!BX170/9*12</f>
        <v>0</v>
      </c>
      <c r="EB175" s="43">
        <f t="shared" si="226"/>
        <v>0</v>
      </c>
      <c r="EC175" s="27">
        <f t="shared" si="240"/>
        <v>0</v>
      </c>
      <c r="ED175" s="43">
        <f t="shared" si="228"/>
        <v>0</v>
      </c>
      <c r="EE175" s="13">
        <f ca="1">'13年1-9支出明细'!BZ170/9*12</f>
        <v>0</v>
      </c>
      <c r="EF175" s="43">
        <f t="shared" si="229"/>
        <v>0</v>
      </c>
      <c r="EG175" s="13">
        <f ca="1">'13年1-9支出明细'!CA170/9*12</f>
        <v>0</v>
      </c>
      <c r="EH175" s="43">
        <f t="shared" si="230"/>
        <v>0</v>
      </c>
      <c r="EI175" s="13">
        <f ca="1">'13年1-9支出明细'!CB170/9*12</f>
        <v>0</v>
      </c>
      <c r="EJ175" s="40"/>
      <c r="EK175" s="13">
        <f ca="1">'13年1-9支出明细'!CC170/9*12</f>
        <v>0</v>
      </c>
      <c r="EL175" s="43">
        <f t="shared" si="231"/>
        <v>0</v>
      </c>
      <c r="EM175" s="13">
        <f ca="1">'13年1-9支出明细'!CD170/9*12</f>
        <v>0</v>
      </c>
      <c r="EN175" s="45">
        <f t="shared" si="232"/>
        <v>0</v>
      </c>
    </row>
    <row r="176" spans="1:144">
      <c r="A176" s="18">
        <v>46001</v>
      </c>
      <c r="B176" s="3" t="s">
        <v>647</v>
      </c>
      <c r="C176" s="3" t="s">
        <v>465</v>
      </c>
      <c r="D176" s="12">
        <f t="shared" ref="D176:D188" si="242">E176+AG176+AZ176+BG176+DU176+DW176+DY176+EA176+EC176</f>
        <v>47057.760000000002</v>
      </c>
      <c r="E176" s="12">
        <f t="shared" ref="E176:E188" si="243">F176+H176+J176+L176+O176+AE176+Q176+S176+U176+W176+AC176</f>
        <v>0</v>
      </c>
      <c r="F176" s="13">
        <v>0</v>
      </c>
      <c r="G176" s="40">
        <f t="shared" si="233"/>
        <v>0</v>
      </c>
      <c r="H176" s="13">
        <v>0</v>
      </c>
      <c r="I176" s="40">
        <f t="shared" si="173"/>
        <v>0</v>
      </c>
      <c r="J176" s="13">
        <v>0</v>
      </c>
      <c r="K176" s="40">
        <f t="shared" si="174"/>
        <v>0</v>
      </c>
      <c r="L176" s="13">
        <f ca="1">'13年1-9支出明细'!I171/9*12</f>
        <v>0</v>
      </c>
      <c r="M176" s="13">
        <v>0</v>
      </c>
      <c r="N176" s="43">
        <f t="shared" si="175"/>
        <v>0</v>
      </c>
      <c r="O176" s="13">
        <f ca="1">'13年1-9支出明细'!K171/9*12</f>
        <v>0</v>
      </c>
      <c r="P176" s="43">
        <f t="shared" si="176"/>
        <v>7.066807877238153E-5</v>
      </c>
      <c r="Q176" s="13">
        <f ca="1">'13年1-9支出明细'!L171/9*12</f>
        <v>0</v>
      </c>
      <c r="R176" s="43">
        <f t="shared" si="177"/>
        <v>0</v>
      </c>
      <c r="S176" s="13">
        <f ca="1">'13年1-9支出明细'!M171/9*12</f>
        <v>0</v>
      </c>
      <c r="T176" s="43">
        <f t="shared" si="178"/>
        <v>0</v>
      </c>
      <c r="U176" s="13">
        <f ca="1">'13年1-9支出明细'!N171/9*12</f>
        <v>0</v>
      </c>
      <c r="V176" s="43">
        <f t="shared" si="179"/>
        <v>0</v>
      </c>
      <c r="W176" s="13">
        <f ca="1">'13年1-9支出明细'!O171/9*12</f>
        <v>0</v>
      </c>
      <c r="X176" s="43">
        <f t="shared" si="180"/>
        <v>0</v>
      </c>
      <c r="Y176" s="13">
        <f ca="1">'13年1-9支出明细'!P171/9*12</f>
        <v>0</v>
      </c>
      <c r="Z176" s="43">
        <f t="shared" si="181"/>
        <v>0</v>
      </c>
      <c r="AA176" s="13">
        <f ca="1">'13年1-9支出明细'!Q171/9*12</f>
        <v>0</v>
      </c>
      <c r="AB176" s="43">
        <f t="shared" si="182"/>
        <v>0</v>
      </c>
      <c r="AC176" s="13">
        <f ca="1">'13年1-9支出明细'!R171/9*12</f>
        <v>0</v>
      </c>
      <c r="AD176" s="43">
        <f t="shared" si="183"/>
        <v>0</v>
      </c>
      <c r="AE176" s="13">
        <f ca="1">'13年1-9支出明细'!S171/9*12</f>
        <v>0</v>
      </c>
      <c r="AF176" s="43">
        <f t="shared" si="184"/>
        <v>0</v>
      </c>
      <c r="AG176" s="12">
        <f t="shared" si="234"/>
        <v>0</v>
      </c>
      <c r="AH176" s="43">
        <f t="shared" si="185"/>
        <v>0</v>
      </c>
      <c r="AI176" s="13">
        <f ca="1">'13年1-9支出明细'!U171/9*12</f>
        <v>0</v>
      </c>
      <c r="AJ176" s="43">
        <f t="shared" si="186"/>
        <v>0</v>
      </c>
      <c r="AK176" s="13">
        <f ca="1">'13年1-9支出明细'!V171/9*12</f>
        <v>0</v>
      </c>
      <c r="AL176" s="43">
        <f t="shared" si="187"/>
        <v>0</v>
      </c>
      <c r="AM176" s="13">
        <f ca="1">'13年1-9支出明细'!W171/9*12</f>
        <v>0</v>
      </c>
      <c r="AN176" s="43">
        <f t="shared" si="188"/>
        <v>0</v>
      </c>
      <c r="AO176" s="13">
        <f ca="1">'13年1-9支出明细'!X171/9*12</f>
        <v>0</v>
      </c>
      <c r="AP176" s="43">
        <f t="shared" si="189"/>
        <v>0</v>
      </c>
      <c r="AQ176" s="13">
        <f ca="1">'13年1-9支出明细'!Y171/9*12</f>
        <v>0</v>
      </c>
      <c r="AR176" s="43">
        <f t="shared" si="190"/>
        <v>0</v>
      </c>
      <c r="AS176" s="13">
        <f ca="1">'13年1-9支出明细'!Z171/9*12</f>
        <v>0</v>
      </c>
      <c r="AT176" s="13">
        <f ca="1">Sheet2!EP170+Sheet2!V170</f>
        <v>0</v>
      </c>
      <c r="AU176" s="43">
        <f t="shared" si="191"/>
        <v>0</v>
      </c>
      <c r="AV176" s="13">
        <f ca="1">'13年1-9支出明细'!AB171/9*12</f>
        <v>0</v>
      </c>
      <c r="AW176" s="43">
        <f t="shared" si="192"/>
        <v>0</v>
      </c>
      <c r="AX176" s="13">
        <f ca="1">'13年1-9支出明细'!AC171/9*12</f>
        <v>0</v>
      </c>
      <c r="AY176" s="43">
        <f t="shared" si="193"/>
        <v>0</v>
      </c>
      <c r="AZ176" s="12">
        <f t="shared" si="236"/>
        <v>0</v>
      </c>
      <c r="BA176" s="43">
        <f t="shared" si="194"/>
        <v>0</v>
      </c>
      <c r="BB176" s="13">
        <f ca="1">'13年1-9支出明细'!AE171/9*12</f>
        <v>0</v>
      </c>
      <c r="BC176" s="43">
        <f t="shared" si="195"/>
        <v>0</v>
      </c>
      <c r="BD176" s="13">
        <f ca="1">'13年1-9支出明细'!AF171/9*12</f>
        <v>0</v>
      </c>
      <c r="BE176" s="13">
        <f ca="1">Sheet2!BP170+Sheet2!ET170</f>
        <v>0</v>
      </c>
      <c r="BF176" s="43">
        <f t="shared" si="196"/>
        <v>0</v>
      </c>
      <c r="BG176" s="12">
        <f t="shared" si="235"/>
        <v>0</v>
      </c>
      <c r="BH176" s="43">
        <f t="shared" si="197"/>
        <v>0</v>
      </c>
      <c r="BI176" s="13">
        <f ca="1">'13年1-9支出明细'!AI171/9*12</f>
        <v>0</v>
      </c>
      <c r="BJ176" s="43">
        <f t="shared" si="198"/>
        <v>0</v>
      </c>
      <c r="BK176" s="13">
        <f ca="1">'13年1-9支出明细'!AJ171/9*12</f>
        <v>0</v>
      </c>
      <c r="BL176" s="43">
        <f t="shared" si="199"/>
        <v>0</v>
      </c>
      <c r="BM176" s="13">
        <f ca="1">'13年1-9支出明细'!AK171/9*12</f>
        <v>0</v>
      </c>
      <c r="BN176" s="43">
        <f t="shared" si="200"/>
        <v>0</v>
      </c>
      <c r="BO176" s="13">
        <f ca="1">'13年1-9支出明细'!AL171/9*12</f>
        <v>0</v>
      </c>
      <c r="BP176" s="43">
        <f t="shared" si="201"/>
        <v>0</v>
      </c>
      <c r="BQ176" s="13">
        <f ca="1">'13年1-9支出明细'!AM171/9*12</f>
        <v>0</v>
      </c>
      <c r="BR176" s="43">
        <f t="shared" si="202"/>
        <v>0</v>
      </c>
      <c r="BS176" s="13">
        <f ca="1">'13年1-9支出明细'!AN171/9*12</f>
        <v>0</v>
      </c>
      <c r="BT176" s="14">
        <f t="shared" si="241"/>
        <v>0</v>
      </c>
      <c r="BU176" s="43">
        <f t="shared" si="203"/>
        <v>0</v>
      </c>
      <c r="BV176" s="13">
        <f ca="1">'13年1-9支出明细'!AP171/9*12</f>
        <v>0</v>
      </c>
      <c r="BW176" s="43">
        <f t="shared" si="204"/>
        <v>0</v>
      </c>
      <c r="BX176" s="13">
        <f ca="1">'13年1-9支出明细'!AQ171/9*12</f>
        <v>0</v>
      </c>
      <c r="BY176" s="43">
        <f t="shared" si="205"/>
        <v>0</v>
      </c>
      <c r="BZ176" s="13">
        <f ca="1">'13年1-9支出明细'!AR171/9*12</f>
        <v>0</v>
      </c>
      <c r="CA176" s="13">
        <f ca="1">Sheet2!DK170+Sheet2!AH170</f>
        <v>0</v>
      </c>
      <c r="CB176" s="43">
        <f t="shared" si="206"/>
        <v>0</v>
      </c>
      <c r="CC176" s="13">
        <f ca="1">'13年1-9支出明细'!AT171/9*12</f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43">
        <f t="shared" si="207"/>
        <v>0</v>
      </c>
      <c r="CL176" s="13">
        <f ca="1">'13年1-9支出明细'!BB171/9*12</f>
        <v>0</v>
      </c>
      <c r="CM176" s="43">
        <f t="shared" si="208"/>
        <v>0</v>
      </c>
      <c r="CN176" s="13">
        <f ca="1">'13年1-9支出明细'!BC171/9*12</f>
        <v>0</v>
      </c>
      <c r="CO176" s="43">
        <f t="shared" si="209"/>
        <v>0</v>
      </c>
      <c r="CP176" s="13">
        <f ca="1">'13年1-9支出明细'!BD171/9*12</f>
        <v>0</v>
      </c>
      <c r="CQ176" s="43">
        <f t="shared" si="210"/>
        <v>0</v>
      </c>
      <c r="CR176" s="13">
        <f ca="1">'13年1-9支出明细'!BE171/9*12</f>
        <v>0</v>
      </c>
      <c r="CS176" s="13">
        <v>0</v>
      </c>
      <c r="CT176" s="43">
        <f t="shared" si="211"/>
        <v>0</v>
      </c>
      <c r="CU176" s="13">
        <f ca="1">'13年1-9支出明细'!BG171/9*12</f>
        <v>0</v>
      </c>
      <c r="CV176" s="43">
        <f t="shared" si="212"/>
        <v>0</v>
      </c>
      <c r="CW176" s="13">
        <f ca="1">'13年1-9支出明细'!BH171/9*12</f>
        <v>0</v>
      </c>
      <c r="CX176" s="43">
        <f t="shared" si="213"/>
        <v>0</v>
      </c>
      <c r="CY176" s="13">
        <f ca="1">'13年1-9支出明细'!BI171/9*12</f>
        <v>0</v>
      </c>
      <c r="CZ176" s="43">
        <f t="shared" si="214"/>
        <v>0</v>
      </c>
      <c r="DA176" s="13">
        <f ca="1">'13年1-9支出明细'!BJ171/9*12</f>
        <v>0</v>
      </c>
      <c r="DB176" s="43">
        <f t="shared" si="215"/>
        <v>0</v>
      </c>
      <c r="DC176" s="13">
        <f ca="1">'13年1-9支出明细'!BK171/9*12</f>
        <v>0</v>
      </c>
      <c r="DD176" s="43">
        <f t="shared" si="216"/>
        <v>0</v>
      </c>
      <c r="DE176" s="13">
        <f ca="1">'13年1-9支出明细'!BL171/9*12</f>
        <v>0</v>
      </c>
      <c r="DF176" s="43">
        <f t="shared" si="217"/>
        <v>0</v>
      </c>
      <c r="DG176" s="13">
        <f ca="1">'13年1-9支出明细'!BM171/9*12</f>
        <v>0</v>
      </c>
      <c r="DH176" s="43">
        <f t="shared" si="218"/>
        <v>0</v>
      </c>
      <c r="DI176" s="13">
        <f ca="1">'13年1-9支出明细'!BN171/9*12</f>
        <v>0</v>
      </c>
      <c r="DJ176" s="13">
        <f ca="1">Sheet2!EX170+Sheet2!BF170</f>
        <v>0</v>
      </c>
      <c r="DK176" s="43">
        <f t="shared" si="219"/>
        <v>0</v>
      </c>
      <c r="DL176" s="13">
        <f ca="1">'13年1-9支出明细'!BP171/9*12</f>
        <v>0</v>
      </c>
      <c r="DM176" s="43">
        <f t="shared" si="220"/>
        <v>0</v>
      </c>
      <c r="DN176" s="13">
        <f ca="1">'13年1-9支出明细'!BQ171/9*12</f>
        <v>0</v>
      </c>
      <c r="DO176" s="43">
        <f t="shared" si="221"/>
        <v>0</v>
      </c>
      <c r="DP176" s="13">
        <f ca="1">'13年1-9支出明细'!BR171/9*12</f>
        <v>0</v>
      </c>
      <c r="DQ176" s="13">
        <f ca="1">Sheet2!FC86+Sheet2!BJ86</f>
        <v>0</v>
      </c>
      <c r="DR176" s="43"/>
      <c r="DS176" s="13">
        <f ca="1">'13年1-9支出明细'!BT171/9*12</f>
        <v>0</v>
      </c>
      <c r="DT176" s="43">
        <f t="shared" si="222"/>
        <v>0</v>
      </c>
      <c r="DU176" s="12">
        <f ca="1">'13年1-9支出明细'!BU171/9*12</f>
        <v>47057.760000000002</v>
      </c>
      <c r="DV176" s="43">
        <f t="shared" si="223"/>
        <v>1.626443796973637E-3</v>
      </c>
      <c r="DW176" s="12">
        <f ca="1">'13年1-9支出明细'!BV171/9*12</f>
        <v>0</v>
      </c>
      <c r="DX176" s="43">
        <f t="shared" si="224"/>
        <v>0</v>
      </c>
      <c r="DY176" s="12">
        <f ca="1">'13年1-9支出明细'!BW171/9*12</f>
        <v>0</v>
      </c>
      <c r="DZ176" s="43">
        <f t="shared" si="225"/>
        <v>0</v>
      </c>
      <c r="EA176" s="12">
        <f ca="1">'13年1-9支出明细'!BX171/9*12</f>
        <v>0</v>
      </c>
      <c r="EB176" s="43">
        <f t="shared" si="226"/>
        <v>0</v>
      </c>
      <c r="EC176" s="27">
        <f t="shared" si="240"/>
        <v>0</v>
      </c>
      <c r="ED176" s="43">
        <f t="shared" si="228"/>
        <v>0</v>
      </c>
      <c r="EE176" s="13">
        <f ca="1">'13年1-9支出明细'!BZ171/9*12</f>
        <v>0</v>
      </c>
      <c r="EF176" s="43">
        <f t="shared" si="229"/>
        <v>0</v>
      </c>
      <c r="EG176" s="13">
        <f ca="1">'13年1-9支出明细'!CA171/9*12</f>
        <v>0</v>
      </c>
      <c r="EH176" s="43">
        <f t="shared" si="230"/>
        <v>0</v>
      </c>
      <c r="EI176" s="13">
        <f ca="1">'13年1-9支出明细'!CB171/9*12</f>
        <v>0</v>
      </c>
      <c r="EJ176" s="40"/>
      <c r="EK176" s="13">
        <f ca="1">'13年1-9支出明细'!CC171/9*12</f>
        <v>0</v>
      </c>
      <c r="EL176" s="43">
        <f t="shared" si="231"/>
        <v>0</v>
      </c>
      <c r="EM176" s="13">
        <f ca="1">'13年1-9支出明细'!CD171/9*12</f>
        <v>0</v>
      </c>
      <c r="EN176" s="45">
        <f t="shared" si="232"/>
        <v>0</v>
      </c>
    </row>
    <row r="177" spans="1:144">
      <c r="A177" s="18">
        <v>5</v>
      </c>
      <c r="B177" s="3" t="s">
        <v>648</v>
      </c>
      <c r="C177" s="3" t="s">
        <v>466</v>
      </c>
      <c r="D177" s="12">
        <f t="shared" si="242"/>
        <v>925210.2</v>
      </c>
      <c r="E177" s="12">
        <f t="shared" si="243"/>
        <v>925210.2</v>
      </c>
      <c r="F177" s="13">
        <f>SUM(F178:F182)</f>
        <v>638076</v>
      </c>
      <c r="G177" s="40">
        <f t="shared" si="233"/>
        <v>9.3422361560158533E-3</v>
      </c>
      <c r="H177" s="13">
        <f>SUM(H178:H182)</f>
        <v>0</v>
      </c>
      <c r="I177" s="40">
        <f t="shared" si="173"/>
        <v>0</v>
      </c>
      <c r="J177" s="13">
        <f>SUM(J178:J182)</f>
        <v>287134.2</v>
      </c>
      <c r="K177" s="40">
        <f t="shared" si="174"/>
        <v>9.342236156015855E-3</v>
      </c>
      <c r="L177" s="13">
        <f ca="1">SUM(L178:L182)</f>
        <v>0</v>
      </c>
      <c r="M177" s="13">
        <f ca="1">SUM(M178:M182)</f>
        <v>0</v>
      </c>
      <c r="N177" s="43">
        <f t="shared" si="175"/>
        <v>0</v>
      </c>
      <c r="O177" s="13">
        <f ca="1">SUM(O178:O182)</f>
        <v>0</v>
      </c>
      <c r="P177" s="43">
        <f t="shared" si="176"/>
        <v>1.3894164808229473E-3</v>
      </c>
      <c r="Q177" s="13">
        <f ca="1">SUM(Q178:Q182)</f>
        <v>0</v>
      </c>
      <c r="R177" s="43">
        <f t="shared" si="177"/>
        <v>0</v>
      </c>
      <c r="S177" s="13">
        <f ca="1">SUM(S178:S182)</f>
        <v>0</v>
      </c>
      <c r="T177" s="43">
        <f t="shared" si="178"/>
        <v>0</v>
      </c>
      <c r="U177" s="13">
        <f ca="1">SUM(U178:U182)</f>
        <v>0</v>
      </c>
      <c r="V177" s="43">
        <f t="shared" si="179"/>
        <v>0</v>
      </c>
      <c r="W177" s="13">
        <f ca="1">SUM(W178:W182)</f>
        <v>0</v>
      </c>
      <c r="X177" s="43">
        <f t="shared" si="180"/>
        <v>0</v>
      </c>
      <c r="Y177" s="13">
        <f ca="1">SUM(Y178:Y182)</f>
        <v>0</v>
      </c>
      <c r="Z177" s="43">
        <f t="shared" si="181"/>
        <v>0</v>
      </c>
      <c r="AA177" s="13">
        <f ca="1">SUM(AA178:AA182)</f>
        <v>0</v>
      </c>
      <c r="AB177" s="43">
        <f t="shared" si="182"/>
        <v>0</v>
      </c>
      <c r="AC177" s="13">
        <f ca="1">SUM(AC178:AC182)</f>
        <v>0</v>
      </c>
      <c r="AD177" s="43">
        <f t="shared" si="183"/>
        <v>0</v>
      </c>
      <c r="AE177" s="13">
        <f ca="1">SUM(AE178:AE182)</f>
        <v>0</v>
      </c>
      <c r="AF177" s="43">
        <f t="shared" si="184"/>
        <v>0</v>
      </c>
      <c r="AG177" s="13">
        <f>SUM(AG178:AG182)</f>
        <v>0</v>
      </c>
      <c r="AH177" s="43">
        <f t="shared" si="185"/>
        <v>0</v>
      </c>
      <c r="AI177" s="13">
        <f ca="1">SUM(AI178:AI182)</f>
        <v>0</v>
      </c>
      <c r="AJ177" s="43">
        <f t="shared" si="186"/>
        <v>0</v>
      </c>
      <c r="AK177" s="13">
        <f ca="1">SUM(AK178:AK182)</f>
        <v>0</v>
      </c>
      <c r="AL177" s="43">
        <f t="shared" si="187"/>
        <v>0</v>
      </c>
      <c r="AM177" s="13">
        <f ca="1">SUM(AM178:AM182)</f>
        <v>0</v>
      </c>
      <c r="AN177" s="43">
        <f t="shared" si="188"/>
        <v>0</v>
      </c>
      <c r="AO177" s="13">
        <f ca="1">SUM(AO178:AO182)</f>
        <v>0</v>
      </c>
      <c r="AP177" s="43">
        <f t="shared" si="189"/>
        <v>0</v>
      </c>
      <c r="AQ177" s="13">
        <f ca="1">SUM(AQ178:AQ182)</f>
        <v>0</v>
      </c>
      <c r="AR177" s="43">
        <f t="shared" si="190"/>
        <v>0</v>
      </c>
      <c r="AS177" s="13">
        <f ca="1">SUM(AS178:AS182)</f>
        <v>0</v>
      </c>
      <c r="AT177" s="13">
        <f ca="1">SUM(AT178:AT182)</f>
        <v>0</v>
      </c>
      <c r="AU177" s="43">
        <f t="shared" si="191"/>
        <v>0</v>
      </c>
      <c r="AV177" s="13">
        <f ca="1">SUM(AV178:AV182)</f>
        <v>0</v>
      </c>
      <c r="AW177" s="43">
        <f t="shared" si="192"/>
        <v>0</v>
      </c>
      <c r="AX177" s="13">
        <f ca="1">SUM(AX178:AX182)</f>
        <v>0</v>
      </c>
      <c r="AY177" s="43">
        <f t="shared" si="193"/>
        <v>0</v>
      </c>
      <c r="AZ177" s="13">
        <f>SUM(AZ178:AZ182)</f>
        <v>0</v>
      </c>
      <c r="BA177" s="43">
        <f t="shared" si="194"/>
        <v>0</v>
      </c>
      <c r="BB177" s="13">
        <f ca="1">SUM(BB178:BB182)</f>
        <v>0</v>
      </c>
      <c r="BC177" s="43">
        <f t="shared" si="195"/>
        <v>0</v>
      </c>
      <c r="BD177" s="13">
        <f ca="1">SUM(BD178:BD182)</f>
        <v>0</v>
      </c>
      <c r="BE177" s="13">
        <f ca="1">SUM(BE178:BE182)</f>
        <v>0</v>
      </c>
      <c r="BF177" s="43">
        <f t="shared" si="196"/>
        <v>0</v>
      </c>
      <c r="BG177" s="13">
        <f>SUM(BG178:BG182)</f>
        <v>0</v>
      </c>
      <c r="BH177" s="43">
        <f t="shared" si="197"/>
        <v>0</v>
      </c>
      <c r="BI177" s="13">
        <f ca="1">SUM(BI178:BI182)</f>
        <v>0</v>
      </c>
      <c r="BJ177" s="43">
        <f t="shared" si="198"/>
        <v>0</v>
      </c>
      <c r="BK177" s="13">
        <f ca="1">SUM(BK178:BK182)</f>
        <v>0</v>
      </c>
      <c r="BL177" s="43">
        <f t="shared" si="199"/>
        <v>0</v>
      </c>
      <c r="BM177" s="13">
        <f ca="1">SUM(BM178:BM182)</f>
        <v>0</v>
      </c>
      <c r="BN177" s="43">
        <f t="shared" si="200"/>
        <v>0</v>
      </c>
      <c r="BO177" s="13">
        <f ca="1">SUM(BO178:BO182)</f>
        <v>0</v>
      </c>
      <c r="BP177" s="43">
        <f t="shared" si="201"/>
        <v>0</v>
      </c>
      <c r="BQ177" s="13">
        <f ca="1">SUM(BQ178:BQ182)</f>
        <v>0</v>
      </c>
      <c r="BR177" s="43">
        <f t="shared" si="202"/>
        <v>0</v>
      </c>
      <c r="BS177" s="13">
        <f ca="1">SUM(BS178:BS182)</f>
        <v>0</v>
      </c>
      <c r="BT177" s="13">
        <f ca="1">SUM(BT178:BT182)</f>
        <v>0</v>
      </c>
      <c r="BU177" s="43">
        <f t="shared" si="203"/>
        <v>0</v>
      </c>
      <c r="BV177" s="13">
        <f ca="1">SUM(BV178:BV182)</f>
        <v>0</v>
      </c>
      <c r="BW177" s="43">
        <f t="shared" si="204"/>
        <v>0</v>
      </c>
      <c r="BX177" s="13">
        <f ca="1">SUM(BX178:BX182)</f>
        <v>0</v>
      </c>
      <c r="BY177" s="43">
        <f t="shared" si="205"/>
        <v>0</v>
      </c>
      <c r="BZ177" s="13">
        <f ca="1">SUM(BZ178:BZ182)</f>
        <v>0</v>
      </c>
      <c r="CA177" s="13">
        <f ca="1">SUM(CA178:CA182)</f>
        <v>0</v>
      </c>
      <c r="CB177" s="43">
        <f t="shared" si="206"/>
        <v>0</v>
      </c>
      <c r="CC177" s="13">
        <f t="shared" ref="CC177:CJ177" si="244">SUM(CC178:CC182)</f>
        <v>0</v>
      </c>
      <c r="CD177" s="13">
        <f t="shared" si="244"/>
        <v>0</v>
      </c>
      <c r="CE177" s="13">
        <f t="shared" si="244"/>
        <v>0</v>
      </c>
      <c r="CF177" s="13">
        <f t="shared" si="244"/>
        <v>0</v>
      </c>
      <c r="CG177" s="13">
        <f t="shared" si="244"/>
        <v>0</v>
      </c>
      <c r="CH177" s="13">
        <f t="shared" si="244"/>
        <v>0</v>
      </c>
      <c r="CI177" s="13">
        <f t="shared" si="244"/>
        <v>0</v>
      </c>
      <c r="CJ177" s="13">
        <f t="shared" si="244"/>
        <v>0</v>
      </c>
      <c r="CK177" s="43">
        <f t="shared" si="207"/>
        <v>0</v>
      </c>
      <c r="CL177" s="13">
        <f ca="1">SUM(CL178:CL182)</f>
        <v>0</v>
      </c>
      <c r="CM177" s="43">
        <f t="shared" si="208"/>
        <v>0</v>
      </c>
      <c r="CN177" s="13">
        <f ca="1">SUM(CN178:CN182)</f>
        <v>0</v>
      </c>
      <c r="CO177" s="43">
        <f t="shared" si="209"/>
        <v>0</v>
      </c>
      <c r="CP177" s="13">
        <f ca="1">SUM(CP178:CP182)</f>
        <v>0</v>
      </c>
      <c r="CQ177" s="43">
        <f t="shared" si="210"/>
        <v>0</v>
      </c>
      <c r="CR177" s="13">
        <f ca="1">SUM(CR178:CR182)</f>
        <v>0</v>
      </c>
      <c r="CS177" s="13">
        <f ca="1">SUM(CS178:CS182)</f>
        <v>0</v>
      </c>
      <c r="CT177" s="43">
        <f t="shared" si="211"/>
        <v>0</v>
      </c>
      <c r="CU177" s="13">
        <f ca="1">SUM(CU178:CU182)</f>
        <v>0</v>
      </c>
      <c r="CV177" s="43">
        <f t="shared" si="212"/>
        <v>0</v>
      </c>
      <c r="CW177" s="13">
        <f ca="1">SUM(CW178:CW182)</f>
        <v>0</v>
      </c>
      <c r="CX177" s="43">
        <f t="shared" si="213"/>
        <v>0</v>
      </c>
      <c r="CY177" s="13">
        <f ca="1">SUM(CY178:CY182)</f>
        <v>0</v>
      </c>
      <c r="CZ177" s="43">
        <f t="shared" si="214"/>
        <v>0</v>
      </c>
      <c r="DA177" s="13">
        <f ca="1">SUM(DA178:DA182)</f>
        <v>0</v>
      </c>
      <c r="DB177" s="43">
        <f t="shared" si="215"/>
        <v>0</v>
      </c>
      <c r="DC177" s="13">
        <f ca="1">SUM(DC178:DC182)</f>
        <v>0</v>
      </c>
      <c r="DD177" s="43">
        <f t="shared" si="216"/>
        <v>0</v>
      </c>
      <c r="DE177" s="13">
        <f ca="1">SUM(DE178:DE182)</f>
        <v>0</v>
      </c>
      <c r="DF177" s="43">
        <f t="shared" si="217"/>
        <v>0</v>
      </c>
      <c r="DG177" s="13">
        <f ca="1">SUM(DG178:DG182)</f>
        <v>0</v>
      </c>
      <c r="DH177" s="43">
        <f t="shared" si="218"/>
        <v>0</v>
      </c>
      <c r="DI177" s="13">
        <f ca="1">SUM(DI178:DI182)</f>
        <v>0</v>
      </c>
      <c r="DJ177" s="13">
        <f ca="1">SUM(DJ178:DJ182)</f>
        <v>0</v>
      </c>
      <c r="DK177" s="43">
        <f t="shared" si="219"/>
        <v>0</v>
      </c>
      <c r="DL177" s="13">
        <f ca="1">SUM(DL178:DL182)</f>
        <v>0</v>
      </c>
      <c r="DM177" s="43">
        <f t="shared" si="220"/>
        <v>0</v>
      </c>
      <c r="DN177" s="13">
        <f ca="1">SUM(DN178:DN182)</f>
        <v>0</v>
      </c>
      <c r="DO177" s="43">
        <f t="shared" si="221"/>
        <v>0</v>
      </c>
      <c r="DP177" s="13">
        <f ca="1">SUM(DP178:DP182)</f>
        <v>0</v>
      </c>
      <c r="DQ177" s="13">
        <f ca="1">SUM(DQ178:DQ182)</f>
        <v>181398</v>
      </c>
      <c r="DR177" s="43"/>
      <c r="DS177" s="13">
        <f ca="1">SUM(DS178:DS182)</f>
        <v>0</v>
      </c>
      <c r="DT177" s="43">
        <f t="shared" si="222"/>
        <v>0</v>
      </c>
      <c r="DU177" s="13">
        <f ca="1">SUM(DU178:DU182)</f>
        <v>0</v>
      </c>
      <c r="DV177" s="43">
        <f t="shared" si="223"/>
        <v>0</v>
      </c>
      <c r="DW177" s="13">
        <f ca="1">SUM(DW178:DW182)</f>
        <v>0</v>
      </c>
      <c r="DX177" s="43">
        <f t="shared" si="224"/>
        <v>0</v>
      </c>
      <c r="DY177" s="13">
        <f ca="1">SUM(DY178:DY182)</f>
        <v>0</v>
      </c>
      <c r="DZ177" s="43">
        <f t="shared" si="225"/>
        <v>0</v>
      </c>
      <c r="EA177" s="13">
        <f ca="1">SUM(EA178:EA182)</f>
        <v>0</v>
      </c>
      <c r="EB177" s="43">
        <f t="shared" si="226"/>
        <v>0</v>
      </c>
      <c r="EC177" s="13">
        <f>SUM(EC178:EC182)</f>
        <v>0</v>
      </c>
      <c r="ED177" s="43">
        <f t="shared" si="228"/>
        <v>0</v>
      </c>
      <c r="EE177" s="13">
        <f ca="1">SUM(EE178:EE182)</f>
        <v>0</v>
      </c>
      <c r="EF177" s="43">
        <f t="shared" si="229"/>
        <v>0</v>
      </c>
      <c r="EG177" s="13">
        <f ca="1">SUM(EG178:EG182)</f>
        <v>0</v>
      </c>
      <c r="EH177" s="43">
        <f t="shared" si="230"/>
        <v>0</v>
      </c>
      <c r="EI177" s="13">
        <f ca="1">SUM(EI178:EI182)</f>
        <v>0</v>
      </c>
      <c r="EJ177" s="40"/>
      <c r="EK177" s="13">
        <f ca="1">SUM(EK178:EK182)</f>
        <v>0</v>
      </c>
      <c r="EL177" s="43">
        <f t="shared" si="231"/>
        <v>0</v>
      </c>
      <c r="EM177" s="13">
        <f ca="1">SUM(EM178:EM182)</f>
        <v>0</v>
      </c>
      <c r="EN177" s="45">
        <f t="shared" si="232"/>
        <v>0</v>
      </c>
    </row>
    <row r="178" spans="1:144">
      <c r="A178" s="18">
        <v>501</v>
      </c>
      <c r="B178" s="3" t="s">
        <v>649</v>
      </c>
      <c r="C178" s="3" t="s">
        <v>467</v>
      </c>
      <c r="D178" s="12">
        <f t="shared" si="242"/>
        <v>739152</v>
      </c>
      <c r="E178" s="12">
        <f t="shared" si="243"/>
        <v>739152</v>
      </c>
      <c r="F178" s="13">
        <v>509760</v>
      </c>
      <c r="G178" s="40">
        <f t="shared" si="233"/>
        <v>7.4635283303096205E-3</v>
      </c>
      <c r="H178" s="13">
        <v>0</v>
      </c>
      <c r="I178" s="40">
        <f t="shared" si="173"/>
        <v>0</v>
      </c>
      <c r="J178" s="13">
        <v>229392</v>
      </c>
      <c r="K178" s="40">
        <f t="shared" si="174"/>
        <v>7.4635283303096213E-3</v>
      </c>
      <c r="L178" s="13">
        <f ca="1">'13年1-9支出明细'!I173/9*12</f>
        <v>0</v>
      </c>
      <c r="M178" s="13">
        <v>0</v>
      </c>
      <c r="N178" s="43">
        <f t="shared" si="175"/>
        <v>0</v>
      </c>
      <c r="O178" s="13">
        <f ca="1">'13年1-9支出明细'!K173/9*12</f>
        <v>0</v>
      </c>
      <c r="P178" s="43">
        <f t="shared" si="176"/>
        <v>1.1100071860786266E-3</v>
      </c>
      <c r="Q178" s="13">
        <f ca="1">'13年1-9支出明细'!L173/9*12</f>
        <v>0</v>
      </c>
      <c r="R178" s="43">
        <f t="shared" si="177"/>
        <v>0</v>
      </c>
      <c r="S178" s="13">
        <f ca="1">'13年1-9支出明细'!M173/9*12</f>
        <v>0</v>
      </c>
      <c r="T178" s="43">
        <f t="shared" si="178"/>
        <v>0</v>
      </c>
      <c r="U178" s="13">
        <f ca="1">'13年1-9支出明细'!N173/9*12</f>
        <v>0</v>
      </c>
      <c r="V178" s="43">
        <f t="shared" si="179"/>
        <v>0</v>
      </c>
      <c r="W178" s="13">
        <f ca="1">'13年1-9支出明细'!O173/9*12</f>
        <v>0</v>
      </c>
      <c r="X178" s="43">
        <f t="shared" si="180"/>
        <v>0</v>
      </c>
      <c r="Y178" s="13">
        <f ca="1">'13年1-9支出明细'!P173/9*12</f>
        <v>0</v>
      </c>
      <c r="Z178" s="43">
        <f t="shared" si="181"/>
        <v>0</v>
      </c>
      <c r="AA178" s="13">
        <f ca="1">'13年1-9支出明细'!Q173/9*12</f>
        <v>0</v>
      </c>
      <c r="AB178" s="43">
        <f t="shared" si="182"/>
        <v>0</v>
      </c>
      <c r="AC178" s="13">
        <f ca="1">'13年1-9支出明细'!R173/9*12</f>
        <v>0</v>
      </c>
      <c r="AD178" s="43">
        <f t="shared" si="183"/>
        <v>0</v>
      </c>
      <c r="AE178" s="13">
        <f ca="1">'13年1-9支出明细'!S173/9*12</f>
        <v>0</v>
      </c>
      <c r="AF178" s="43">
        <f t="shared" si="184"/>
        <v>0</v>
      </c>
      <c r="AG178" s="12">
        <f t="shared" si="234"/>
        <v>0</v>
      </c>
      <c r="AH178" s="43">
        <f t="shared" si="185"/>
        <v>0</v>
      </c>
      <c r="AI178" s="13">
        <f ca="1">'13年1-9支出明细'!U173/9*12</f>
        <v>0</v>
      </c>
      <c r="AJ178" s="43">
        <f t="shared" si="186"/>
        <v>0</v>
      </c>
      <c r="AK178" s="13">
        <f ca="1">'13年1-9支出明细'!V173/9*12</f>
        <v>0</v>
      </c>
      <c r="AL178" s="43">
        <f t="shared" si="187"/>
        <v>0</v>
      </c>
      <c r="AM178" s="13">
        <f ca="1">'13年1-9支出明细'!W173/9*12</f>
        <v>0</v>
      </c>
      <c r="AN178" s="43">
        <f t="shared" si="188"/>
        <v>0</v>
      </c>
      <c r="AO178" s="13">
        <f ca="1">'13年1-9支出明细'!X173/9*12</f>
        <v>0</v>
      </c>
      <c r="AP178" s="43">
        <f t="shared" si="189"/>
        <v>0</v>
      </c>
      <c r="AQ178" s="13">
        <f ca="1">'13年1-9支出明细'!Y173/9*12</f>
        <v>0</v>
      </c>
      <c r="AR178" s="43">
        <f t="shared" si="190"/>
        <v>0</v>
      </c>
      <c r="AS178" s="13">
        <f ca="1">'13年1-9支出明细'!Z173/9*12</f>
        <v>0</v>
      </c>
      <c r="AT178" s="13">
        <f ca="1">Sheet2!EP172+Sheet2!V172</f>
        <v>0</v>
      </c>
      <c r="AU178" s="43">
        <f t="shared" si="191"/>
        <v>0</v>
      </c>
      <c r="AV178" s="13">
        <f ca="1">'13年1-9支出明细'!AB173/9*12</f>
        <v>0</v>
      </c>
      <c r="AW178" s="43">
        <f t="shared" si="192"/>
        <v>0</v>
      </c>
      <c r="AX178" s="13">
        <f ca="1">'13年1-9支出明细'!AC173/9*12</f>
        <v>0</v>
      </c>
      <c r="AY178" s="43">
        <f t="shared" si="193"/>
        <v>0</v>
      </c>
      <c r="AZ178" s="12">
        <f t="shared" si="236"/>
        <v>0</v>
      </c>
      <c r="BA178" s="43">
        <f t="shared" si="194"/>
        <v>0</v>
      </c>
      <c r="BB178" s="13">
        <f ca="1">'13年1-9支出明细'!AE173/9*12</f>
        <v>0</v>
      </c>
      <c r="BC178" s="43">
        <f t="shared" si="195"/>
        <v>0</v>
      </c>
      <c r="BD178" s="13">
        <f ca="1">'13年1-9支出明细'!AF173/9*12</f>
        <v>0</v>
      </c>
      <c r="BE178" s="13">
        <f ca="1">Sheet2!BP172+Sheet2!ET172</f>
        <v>0</v>
      </c>
      <c r="BF178" s="43">
        <f t="shared" si="196"/>
        <v>0</v>
      </c>
      <c r="BG178" s="12">
        <f t="shared" si="235"/>
        <v>0</v>
      </c>
      <c r="BH178" s="43">
        <f t="shared" si="197"/>
        <v>0</v>
      </c>
      <c r="BI178" s="13">
        <f ca="1">'13年1-9支出明细'!AI173/9*12</f>
        <v>0</v>
      </c>
      <c r="BJ178" s="43">
        <f t="shared" si="198"/>
        <v>0</v>
      </c>
      <c r="BK178" s="13">
        <f ca="1">'13年1-9支出明细'!AJ173/9*12</f>
        <v>0</v>
      </c>
      <c r="BL178" s="43">
        <f t="shared" si="199"/>
        <v>0</v>
      </c>
      <c r="BM178" s="13">
        <f ca="1">'13年1-9支出明细'!AK173/9*12</f>
        <v>0</v>
      </c>
      <c r="BN178" s="43">
        <f t="shared" si="200"/>
        <v>0</v>
      </c>
      <c r="BO178" s="13">
        <f ca="1">'13年1-9支出明细'!AL173/9*12</f>
        <v>0</v>
      </c>
      <c r="BP178" s="43">
        <f t="shared" si="201"/>
        <v>0</v>
      </c>
      <c r="BQ178" s="13">
        <f ca="1">'13年1-9支出明细'!AM173/9*12</f>
        <v>0</v>
      </c>
      <c r="BR178" s="43">
        <f t="shared" si="202"/>
        <v>0</v>
      </c>
      <c r="BS178" s="13">
        <f ca="1">'13年1-9支出明细'!AN173/9*12</f>
        <v>0</v>
      </c>
      <c r="BT178" s="14">
        <f t="shared" si="241"/>
        <v>0</v>
      </c>
      <c r="BU178" s="43">
        <f t="shared" si="203"/>
        <v>0</v>
      </c>
      <c r="BV178" s="13">
        <f ca="1">'13年1-9支出明细'!AP173/9*12</f>
        <v>0</v>
      </c>
      <c r="BW178" s="43">
        <f t="shared" si="204"/>
        <v>0</v>
      </c>
      <c r="BX178" s="13">
        <f ca="1">'13年1-9支出明细'!AQ173/9*12</f>
        <v>0</v>
      </c>
      <c r="BY178" s="43">
        <f t="shared" si="205"/>
        <v>0</v>
      </c>
      <c r="BZ178" s="13">
        <f ca="1">'13年1-9支出明细'!AR173/9*12</f>
        <v>0</v>
      </c>
      <c r="CA178" s="13">
        <f ca="1">Sheet2!DK172+Sheet2!AH172</f>
        <v>0</v>
      </c>
      <c r="CB178" s="43">
        <f t="shared" si="206"/>
        <v>0</v>
      </c>
      <c r="CC178" s="13">
        <f ca="1">'13年1-9支出明细'!AT173/9*12</f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43">
        <f t="shared" si="207"/>
        <v>0</v>
      </c>
      <c r="CL178" s="13">
        <f ca="1">'13年1-9支出明细'!BB173/9*12</f>
        <v>0</v>
      </c>
      <c r="CM178" s="43">
        <f t="shared" si="208"/>
        <v>0</v>
      </c>
      <c r="CN178" s="13">
        <f ca="1">'13年1-9支出明细'!BC173/9*12</f>
        <v>0</v>
      </c>
      <c r="CO178" s="43">
        <f t="shared" si="209"/>
        <v>0</v>
      </c>
      <c r="CP178" s="13">
        <f ca="1">'13年1-9支出明细'!BD173/9*12</f>
        <v>0</v>
      </c>
      <c r="CQ178" s="43">
        <f t="shared" si="210"/>
        <v>0</v>
      </c>
      <c r="CR178" s="13">
        <f ca="1">'13年1-9支出明细'!BE173/9*12</f>
        <v>0</v>
      </c>
      <c r="CS178" s="13">
        <v>0</v>
      </c>
      <c r="CT178" s="43">
        <f t="shared" si="211"/>
        <v>0</v>
      </c>
      <c r="CU178" s="13">
        <f ca="1">'13年1-9支出明细'!BG173/9*12</f>
        <v>0</v>
      </c>
      <c r="CV178" s="43">
        <f t="shared" si="212"/>
        <v>0</v>
      </c>
      <c r="CW178" s="13">
        <f ca="1">'13年1-9支出明细'!BH173/9*12</f>
        <v>0</v>
      </c>
      <c r="CX178" s="43">
        <f t="shared" si="213"/>
        <v>0</v>
      </c>
      <c r="CY178" s="13">
        <f ca="1">'13年1-9支出明细'!BI173/9*12</f>
        <v>0</v>
      </c>
      <c r="CZ178" s="43">
        <f t="shared" si="214"/>
        <v>0</v>
      </c>
      <c r="DA178" s="13">
        <f ca="1">'13年1-9支出明细'!BJ173/9*12</f>
        <v>0</v>
      </c>
      <c r="DB178" s="43">
        <f t="shared" si="215"/>
        <v>0</v>
      </c>
      <c r="DC178" s="13">
        <f ca="1">'13年1-9支出明细'!BK173/9*12</f>
        <v>0</v>
      </c>
      <c r="DD178" s="43">
        <f t="shared" si="216"/>
        <v>0</v>
      </c>
      <c r="DE178" s="13">
        <f ca="1">'13年1-9支出明细'!BL173/9*12</f>
        <v>0</v>
      </c>
      <c r="DF178" s="43">
        <f t="shared" si="217"/>
        <v>0</v>
      </c>
      <c r="DG178" s="13">
        <f ca="1">'13年1-9支出明细'!BM173/9*12</f>
        <v>0</v>
      </c>
      <c r="DH178" s="43">
        <f t="shared" si="218"/>
        <v>0</v>
      </c>
      <c r="DI178" s="13">
        <f ca="1">'13年1-9支出明细'!BN173/9*12</f>
        <v>0</v>
      </c>
      <c r="DJ178" s="13">
        <f ca="1">Sheet2!EX172+Sheet2!BF172</f>
        <v>0</v>
      </c>
      <c r="DK178" s="43">
        <f t="shared" si="219"/>
        <v>0</v>
      </c>
      <c r="DL178" s="13">
        <f ca="1">'13年1-9支出明细'!BP173/9*12</f>
        <v>0</v>
      </c>
      <c r="DM178" s="43">
        <f t="shared" si="220"/>
        <v>0</v>
      </c>
      <c r="DN178" s="13">
        <f ca="1">'13年1-9支出明细'!BQ173/9*12</f>
        <v>0</v>
      </c>
      <c r="DO178" s="43">
        <f t="shared" si="221"/>
        <v>0</v>
      </c>
      <c r="DP178" s="13">
        <f ca="1">'13年1-9支出明细'!BR173/9*12</f>
        <v>0</v>
      </c>
      <c r="DQ178" s="13">
        <f ca="1">Sheet2!FC88+Sheet2!BJ88</f>
        <v>0</v>
      </c>
      <c r="DR178" s="43"/>
      <c r="DS178" s="13">
        <f ca="1">'13年1-9支出明细'!BT173/9*12</f>
        <v>0</v>
      </c>
      <c r="DT178" s="43">
        <f t="shared" si="222"/>
        <v>0</v>
      </c>
      <c r="DU178" s="12">
        <f ca="1">'13年1-9支出明细'!BU173/9*12</f>
        <v>0</v>
      </c>
      <c r="DV178" s="43">
        <f t="shared" si="223"/>
        <v>0</v>
      </c>
      <c r="DW178" s="12">
        <f ca="1">'13年1-9支出明细'!BV173/9*12</f>
        <v>0</v>
      </c>
      <c r="DX178" s="43">
        <f t="shared" si="224"/>
        <v>0</v>
      </c>
      <c r="DY178" s="12">
        <f ca="1">'13年1-9支出明细'!BW173/9*12</f>
        <v>0</v>
      </c>
      <c r="DZ178" s="43">
        <f t="shared" si="225"/>
        <v>0</v>
      </c>
      <c r="EA178" s="12">
        <f ca="1">'13年1-9支出明细'!BX173/9*12</f>
        <v>0</v>
      </c>
      <c r="EB178" s="43">
        <f t="shared" si="226"/>
        <v>0</v>
      </c>
      <c r="EC178" s="27">
        <f t="shared" ref="EC178:EC188" si="245">EE178+EG178+EI178+EK178+EM178</f>
        <v>0</v>
      </c>
      <c r="ED178" s="43">
        <f t="shared" si="228"/>
        <v>0</v>
      </c>
      <c r="EE178" s="13">
        <f ca="1">'13年1-9支出明细'!BZ173/9*12</f>
        <v>0</v>
      </c>
      <c r="EF178" s="43">
        <f t="shared" si="229"/>
        <v>0</v>
      </c>
      <c r="EG178" s="13">
        <f ca="1">'13年1-9支出明细'!CA173/9*12</f>
        <v>0</v>
      </c>
      <c r="EH178" s="43">
        <f t="shared" si="230"/>
        <v>0</v>
      </c>
      <c r="EI178" s="13">
        <f ca="1">'13年1-9支出明细'!CB173/9*12</f>
        <v>0</v>
      </c>
      <c r="EJ178" s="40"/>
      <c r="EK178" s="13">
        <f ca="1">'13年1-9支出明细'!CC173/9*12</f>
        <v>0</v>
      </c>
      <c r="EL178" s="43">
        <f t="shared" si="231"/>
        <v>0</v>
      </c>
      <c r="EM178" s="13">
        <f ca="1">'13年1-9支出明细'!CD173/9*12</f>
        <v>0</v>
      </c>
      <c r="EN178" s="45">
        <f t="shared" si="232"/>
        <v>0</v>
      </c>
    </row>
    <row r="179" spans="1:144">
      <c r="A179" s="18">
        <v>502</v>
      </c>
      <c r="B179" s="3" t="s">
        <v>650</v>
      </c>
      <c r="C179" s="3" t="s">
        <v>468</v>
      </c>
      <c r="D179" s="12">
        <f t="shared" si="242"/>
        <v>168919.2</v>
      </c>
      <c r="E179" s="12">
        <f t="shared" si="243"/>
        <v>168919.2</v>
      </c>
      <c r="F179" s="13">
        <v>116496</v>
      </c>
      <c r="G179" s="40">
        <f t="shared" si="233"/>
        <v>1.7056481410227353E-3</v>
      </c>
      <c r="H179" s="13">
        <v>0</v>
      </c>
      <c r="I179" s="40">
        <f t="shared" si="173"/>
        <v>0</v>
      </c>
      <c r="J179" s="13">
        <v>52423.199999999997</v>
      </c>
      <c r="K179" s="40">
        <f t="shared" si="174"/>
        <v>1.7056481410227355E-3</v>
      </c>
      <c r="L179" s="13">
        <f ca="1">'13年1-9支出明细'!I174/9*12</f>
        <v>0</v>
      </c>
      <c r="M179" s="13">
        <v>0</v>
      </c>
      <c r="N179" s="43">
        <f t="shared" si="175"/>
        <v>0</v>
      </c>
      <c r="O179" s="13">
        <f ca="1">'13年1-9支出明细'!K174/9*12</f>
        <v>0</v>
      </c>
      <c r="P179" s="43">
        <f t="shared" si="176"/>
        <v>2.5367113376768613E-4</v>
      </c>
      <c r="Q179" s="13">
        <f ca="1">'13年1-9支出明细'!L174/9*12</f>
        <v>0</v>
      </c>
      <c r="R179" s="43">
        <f t="shared" si="177"/>
        <v>0</v>
      </c>
      <c r="S179" s="13">
        <f ca="1">'13年1-9支出明细'!M174/9*12</f>
        <v>0</v>
      </c>
      <c r="T179" s="43">
        <f t="shared" si="178"/>
        <v>0</v>
      </c>
      <c r="U179" s="13">
        <f ca="1">'13年1-9支出明细'!N174/9*12</f>
        <v>0</v>
      </c>
      <c r="V179" s="43">
        <f t="shared" si="179"/>
        <v>0</v>
      </c>
      <c r="W179" s="13">
        <f ca="1">'13年1-9支出明细'!O174/9*12</f>
        <v>0</v>
      </c>
      <c r="X179" s="43">
        <f t="shared" si="180"/>
        <v>0</v>
      </c>
      <c r="Y179" s="13">
        <f ca="1">'13年1-9支出明细'!P174/9*12</f>
        <v>0</v>
      </c>
      <c r="Z179" s="43">
        <f t="shared" si="181"/>
        <v>0</v>
      </c>
      <c r="AA179" s="13">
        <f ca="1">'13年1-9支出明细'!Q174/9*12</f>
        <v>0</v>
      </c>
      <c r="AB179" s="43">
        <f t="shared" si="182"/>
        <v>0</v>
      </c>
      <c r="AC179" s="13">
        <f ca="1">'13年1-9支出明细'!R174/9*12</f>
        <v>0</v>
      </c>
      <c r="AD179" s="43">
        <f t="shared" si="183"/>
        <v>0</v>
      </c>
      <c r="AE179" s="13">
        <f ca="1">'13年1-9支出明细'!S174/9*12</f>
        <v>0</v>
      </c>
      <c r="AF179" s="43">
        <f t="shared" si="184"/>
        <v>0</v>
      </c>
      <c r="AG179" s="12">
        <f t="shared" si="234"/>
        <v>0</v>
      </c>
      <c r="AH179" s="43">
        <f t="shared" si="185"/>
        <v>0</v>
      </c>
      <c r="AI179" s="13">
        <f ca="1">'13年1-9支出明细'!U174/9*12</f>
        <v>0</v>
      </c>
      <c r="AJ179" s="43">
        <f t="shared" si="186"/>
        <v>0</v>
      </c>
      <c r="AK179" s="13">
        <f ca="1">'13年1-9支出明细'!V174/9*12</f>
        <v>0</v>
      </c>
      <c r="AL179" s="43">
        <f t="shared" si="187"/>
        <v>0</v>
      </c>
      <c r="AM179" s="13">
        <f ca="1">'13年1-9支出明细'!W174/9*12</f>
        <v>0</v>
      </c>
      <c r="AN179" s="43">
        <f t="shared" si="188"/>
        <v>0</v>
      </c>
      <c r="AO179" s="13">
        <f ca="1">'13年1-9支出明细'!X174/9*12</f>
        <v>0</v>
      </c>
      <c r="AP179" s="43">
        <f t="shared" si="189"/>
        <v>0</v>
      </c>
      <c r="AQ179" s="13">
        <f ca="1">'13年1-9支出明细'!Y174/9*12</f>
        <v>0</v>
      </c>
      <c r="AR179" s="43">
        <f t="shared" si="190"/>
        <v>0</v>
      </c>
      <c r="AS179" s="13">
        <f ca="1">'13年1-9支出明细'!Z174/9*12</f>
        <v>0</v>
      </c>
      <c r="AT179" s="13">
        <f ca="1">Sheet2!EP173+Sheet2!V173</f>
        <v>0</v>
      </c>
      <c r="AU179" s="43">
        <f t="shared" si="191"/>
        <v>0</v>
      </c>
      <c r="AV179" s="13">
        <f ca="1">'13年1-9支出明细'!AB174/9*12</f>
        <v>0</v>
      </c>
      <c r="AW179" s="43">
        <f t="shared" si="192"/>
        <v>0</v>
      </c>
      <c r="AX179" s="13">
        <f ca="1">'13年1-9支出明细'!AC174/9*12</f>
        <v>0</v>
      </c>
      <c r="AY179" s="43">
        <f t="shared" si="193"/>
        <v>0</v>
      </c>
      <c r="AZ179" s="12">
        <f t="shared" si="236"/>
        <v>0</v>
      </c>
      <c r="BA179" s="43">
        <f t="shared" si="194"/>
        <v>0</v>
      </c>
      <c r="BB179" s="13">
        <f ca="1">'13年1-9支出明细'!AE174/9*12</f>
        <v>0</v>
      </c>
      <c r="BC179" s="43">
        <f t="shared" si="195"/>
        <v>0</v>
      </c>
      <c r="BD179" s="13">
        <f ca="1">'13年1-9支出明细'!AF174/9*12</f>
        <v>0</v>
      </c>
      <c r="BE179" s="13">
        <f ca="1">Sheet2!BP173+Sheet2!ET173</f>
        <v>0</v>
      </c>
      <c r="BF179" s="43">
        <f t="shared" si="196"/>
        <v>0</v>
      </c>
      <c r="BG179" s="12">
        <f t="shared" si="235"/>
        <v>0</v>
      </c>
      <c r="BH179" s="43">
        <f t="shared" si="197"/>
        <v>0</v>
      </c>
      <c r="BI179" s="13">
        <f ca="1">'13年1-9支出明细'!AI174/9*12</f>
        <v>0</v>
      </c>
      <c r="BJ179" s="43">
        <f t="shared" si="198"/>
        <v>0</v>
      </c>
      <c r="BK179" s="13">
        <f ca="1">'13年1-9支出明细'!AJ174/9*12</f>
        <v>0</v>
      </c>
      <c r="BL179" s="43">
        <f t="shared" si="199"/>
        <v>0</v>
      </c>
      <c r="BM179" s="13">
        <f ca="1">'13年1-9支出明细'!AK174/9*12</f>
        <v>0</v>
      </c>
      <c r="BN179" s="43">
        <f t="shared" si="200"/>
        <v>0</v>
      </c>
      <c r="BO179" s="13">
        <f ca="1">'13年1-9支出明细'!AL174/9*12</f>
        <v>0</v>
      </c>
      <c r="BP179" s="43">
        <f t="shared" si="201"/>
        <v>0</v>
      </c>
      <c r="BQ179" s="13">
        <f ca="1">'13年1-9支出明细'!AM174/9*12</f>
        <v>0</v>
      </c>
      <c r="BR179" s="43">
        <f t="shared" si="202"/>
        <v>0</v>
      </c>
      <c r="BS179" s="13">
        <f ca="1">'13年1-9支出明细'!AN174/9*12</f>
        <v>0</v>
      </c>
      <c r="BT179" s="14">
        <f t="shared" si="241"/>
        <v>0</v>
      </c>
      <c r="BU179" s="43">
        <f t="shared" si="203"/>
        <v>0</v>
      </c>
      <c r="BV179" s="13">
        <f ca="1">'13年1-9支出明细'!AP174/9*12</f>
        <v>0</v>
      </c>
      <c r="BW179" s="43">
        <f t="shared" si="204"/>
        <v>0</v>
      </c>
      <c r="BX179" s="13">
        <f ca="1">'13年1-9支出明细'!AQ174/9*12</f>
        <v>0</v>
      </c>
      <c r="BY179" s="43">
        <f t="shared" si="205"/>
        <v>0</v>
      </c>
      <c r="BZ179" s="13">
        <f ca="1">'13年1-9支出明细'!AR174/9*12</f>
        <v>0</v>
      </c>
      <c r="CA179" s="13">
        <f ca="1">Sheet2!DK173+Sheet2!AH173</f>
        <v>0</v>
      </c>
      <c r="CB179" s="43">
        <f t="shared" si="206"/>
        <v>0</v>
      </c>
      <c r="CC179" s="13">
        <f ca="1">'13年1-9支出明细'!AT174/9*12</f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43">
        <f t="shared" si="207"/>
        <v>0</v>
      </c>
      <c r="CL179" s="13">
        <f ca="1">'13年1-9支出明细'!BB174/9*12</f>
        <v>0</v>
      </c>
      <c r="CM179" s="43">
        <f t="shared" si="208"/>
        <v>0</v>
      </c>
      <c r="CN179" s="13">
        <f ca="1">'13年1-9支出明细'!BC174/9*12</f>
        <v>0</v>
      </c>
      <c r="CO179" s="43">
        <f t="shared" si="209"/>
        <v>0</v>
      </c>
      <c r="CP179" s="13">
        <f ca="1">'13年1-9支出明细'!BD174/9*12</f>
        <v>0</v>
      </c>
      <c r="CQ179" s="43">
        <f t="shared" si="210"/>
        <v>0</v>
      </c>
      <c r="CR179" s="13">
        <f ca="1">'13年1-9支出明细'!BE174/9*12</f>
        <v>0</v>
      </c>
      <c r="CS179" s="13">
        <v>0</v>
      </c>
      <c r="CT179" s="43">
        <f t="shared" si="211"/>
        <v>0</v>
      </c>
      <c r="CU179" s="13">
        <f ca="1">'13年1-9支出明细'!BG174/9*12</f>
        <v>0</v>
      </c>
      <c r="CV179" s="43">
        <f t="shared" si="212"/>
        <v>0</v>
      </c>
      <c r="CW179" s="13">
        <f ca="1">'13年1-9支出明细'!BH174/9*12</f>
        <v>0</v>
      </c>
      <c r="CX179" s="43">
        <f t="shared" si="213"/>
        <v>0</v>
      </c>
      <c r="CY179" s="13">
        <f ca="1">'13年1-9支出明细'!BI174/9*12</f>
        <v>0</v>
      </c>
      <c r="CZ179" s="43">
        <f t="shared" si="214"/>
        <v>0</v>
      </c>
      <c r="DA179" s="13">
        <f ca="1">'13年1-9支出明细'!BJ174/9*12</f>
        <v>0</v>
      </c>
      <c r="DB179" s="43">
        <f t="shared" si="215"/>
        <v>0</v>
      </c>
      <c r="DC179" s="13">
        <f ca="1">'13年1-9支出明细'!BK174/9*12</f>
        <v>0</v>
      </c>
      <c r="DD179" s="43">
        <f t="shared" si="216"/>
        <v>0</v>
      </c>
      <c r="DE179" s="13">
        <f ca="1">'13年1-9支出明细'!BL174/9*12</f>
        <v>0</v>
      </c>
      <c r="DF179" s="43">
        <f t="shared" si="217"/>
        <v>0</v>
      </c>
      <c r="DG179" s="13">
        <f ca="1">'13年1-9支出明细'!BM174/9*12</f>
        <v>0</v>
      </c>
      <c r="DH179" s="43">
        <f t="shared" si="218"/>
        <v>0</v>
      </c>
      <c r="DI179" s="13">
        <f ca="1">'13年1-9支出明细'!BN174/9*12</f>
        <v>0</v>
      </c>
      <c r="DJ179" s="13">
        <f ca="1">Sheet2!EX173+Sheet2!BF173</f>
        <v>0</v>
      </c>
      <c r="DK179" s="43">
        <f t="shared" si="219"/>
        <v>0</v>
      </c>
      <c r="DL179" s="13">
        <f ca="1">'13年1-9支出明细'!BP174/9*12</f>
        <v>0</v>
      </c>
      <c r="DM179" s="43">
        <f t="shared" si="220"/>
        <v>0</v>
      </c>
      <c r="DN179" s="13">
        <f ca="1">'13年1-9支出明细'!BQ174/9*12</f>
        <v>0</v>
      </c>
      <c r="DO179" s="43">
        <f t="shared" si="221"/>
        <v>0</v>
      </c>
      <c r="DP179" s="13">
        <f ca="1">'13年1-9支出明细'!BR174/9*12</f>
        <v>0</v>
      </c>
      <c r="DQ179" s="13">
        <f ca="1">Sheet2!FC89+Sheet2!BJ89</f>
        <v>0</v>
      </c>
      <c r="DR179" s="43"/>
      <c r="DS179" s="13">
        <f ca="1">'13年1-9支出明细'!BT174/9*12</f>
        <v>0</v>
      </c>
      <c r="DT179" s="43">
        <f t="shared" si="222"/>
        <v>0</v>
      </c>
      <c r="DU179" s="12">
        <f ca="1">'13年1-9支出明细'!BU174/9*12</f>
        <v>0</v>
      </c>
      <c r="DV179" s="43">
        <f t="shared" si="223"/>
        <v>0</v>
      </c>
      <c r="DW179" s="12">
        <f ca="1">'13年1-9支出明细'!BV174/9*12</f>
        <v>0</v>
      </c>
      <c r="DX179" s="43">
        <f t="shared" si="224"/>
        <v>0</v>
      </c>
      <c r="DY179" s="12">
        <f ca="1">'13年1-9支出明细'!BW174/9*12</f>
        <v>0</v>
      </c>
      <c r="DZ179" s="43">
        <f t="shared" si="225"/>
        <v>0</v>
      </c>
      <c r="EA179" s="12">
        <f ca="1">'13年1-9支出明细'!BX174/9*12</f>
        <v>0</v>
      </c>
      <c r="EB179" s="43">
        <f t="shared" si="226"/>
        <v>0</v>
      </c>
      <c r="EC179" s="27">
        <f t="shared" si="245"/>
        <v>0</v>
      </c>
      <c r="ED179" s="43">
        <f t="shared" si="228"/>
        <v>0</v>
      </c>
      <c r="EE179" s="13">
        <f ca="1">'13年1-9支出明细'!BZ174/9*12</f>
        <v>0</v>
      </c>
      <c r="EF179" s="43">
        <f t="shared" si="229"/>
        <v>0</v>
      </c>
      <c r="EG179" s="13">
        <f ca="1">'13年1-9支出明细'!CA174/9*12</f>
        <v>0</v>
      </c>
      <c r="EH179" s="43">
        <f t="shared" si="230"/>
        <v>0</v>
      </c>
      <c r="EI179" s="13">
        <f ca="1">'13年1-9支出明细'!CB174/9*12</f>
        <v>0</v>
      </c>
      <c r="EJ179" s="40"/>
      <c r="EK179" s="13">
        <f ca="1">'13年1-9支出明细'!CC174/9*12</f>
        <v>0</v>
      </c>
      <c r="EL179" s="43">
        <f t="shared" si="231"/>
        <v>0</v>
      </c>
      <c r="EM179" s="13">
        <f ca="1">'13年1-9支出明细'!CD174/9*12</f>
        <v>0</v>
      </c>
      <c r="EN179" s="45">
        <f t="shared" si="232"/>
        <v>0</v>
      </c>
    </row>
    <row r="180" spans="1:144">
      <c r="A180" s="18">
        <v>503</v>
      </c>
      <c r="B180" s="3" t="s">
        <v>651</v>
      </c>
      <c r="C180" s="3" t="s">
        <v>469</v>
      </c>
      <c r="D180" s="12">
        <f t="shared" si="242"/>
        <v>8526</v>
      </c>
      <c r="E180" s="12">
        <f t="shared" si="243"/>
        <v>8526</v>
      </c>
      <c r="F180" s="13">
        <v>5880</v>
      </c>
      <c r="G180" s="40">
        <f t="shared" si="233"/>
        <v>8.6090604563364266E-5</v>
      </c>
      <c r="H180" s="13">
        <v>0</v>
      </c>
      <c r="I180" s="40">
        <f t="shared" si="173"/>
        <v>0</v>
      </c>
      <c r="J180" s="13">
        <v>2646</v>
      </c>
      <c r="K180" s="40">
        <f t="shared" si="174"/>
        <v>8.6090604563364279E-5</v>
      </c>
      <c r="L180" s="13">
        <f ca="1">'13年1-9支出明细'!I175/9*12</f>
        <v>0</v>
      </c>
      <c r="M180" s="13">
        <v>0</v>
      </c>
      <c r="N180" s="43">
        <f t="shared" si="175"/>
        <v>0</v>
      </c>
      <c r="O180" s="13">
        <f ca="1">'13年1-9支出明细'!K175/9*12</f>
        <v>0</v>
      </c>
      <c r="P180" s="43">
        <f t="shared" si="176"/>
        <v>1.2803755206650822E-5</v>
      </c>
      <c r="Q180" s="13">
        <f ca="1">'13年1-9支出明细'!L175/9*12</f>
        <v>0</v>
      </c>
      <c r="R180" s="43">
        <f t="shared" si="177"/>
        <v>0</v>
      </c>
      <c r="S180" s="13">
        <f ca="1">'13年1-9支出明细'!M175/9*12</f>
        <v>0</v>
      </c>
      <c r="T180" s="43">
        <f t="shared" si="178"/>
        <v>0</v>
      </c>
      <c r="U180" s="13">
        <f ca="1">'13年1-9支出明细'!N175/9*12</f>
        <v>0</v>
      </c>
      <c r="V180" s="43">
        <f t="shared" si="179"/>
        <v>0</v>
      </c>
      <c r="W180" s="13">
        <f ca="1">'13年1-9支出明细'!O175/9*12</f>
        <v>0</v>
      </c>
      <c r="X180" s="43">
        <f t="shared" si="180"/>
        <v>0</v>
      </c>
      <c r="Y180" s="13">
        <f ca="1">'13年1-9支出明细'!P175/9*12</f>
        <v>0</v>
      </c>
      <c r="Z180" s="43">
        <f t="shared" si="181"/>
        <v>0</v>
      </c>
      <c r="AA180" s="13">
        <f ca="1">'13年1-9支出明细'!Q175/9*12</f>
        <v>0</v>
      </c>
      <c r="AB180" s="43">
        <f t="shared" si="182"/>
        <v>0</v>
      </c>
      <c r="AC180" s="13">
        <f ca="1">'13年1-9支出明细'!R175/9*12</f>
        <v>0</v>
      </c>
      <c r="AD180" s="43">
        <f t="shared" si="183"/>
        <v>0</v>
      </c>
      <c r="AE180" s="13">
        <f ca="1">'13年1-9支出明细'!S175/9*12</f>
        <v>0</v>
      </c>
      <c r="AF180" s="43">
        <f t="shared" si="184"/>
        <v>0</v>
      </c>
      <c r="AG180" s="12">
        <f t="shared" si="234"/>
        <v>0</v>
      </c>
      <c r="AH180" s="43">
        <f t="shared" si="185"/>
        <v>0</v>
      </c>
      <c r="AI180" s="13">
        <f ca="1">'13年1-9支出明细'!U175/9*12</f>
        <v>0</v>
      </c>
      <c r="AJ180" s="43">
        <f t="shared" si="186"/>
        <v>0</v>
      </c>
      <c r="AK180" s="13">
        <f ca="1">'13年1-9支出明细'!V175/9*12</f>
        <v>0</v>
      </c>
      <c r="AL180" s="43">
        <f t="shared" si="187"/>
        <v>0</v>
      </c>
      <c r="AM180" s="13">
        <f ca="1">'13年1-9支出明细'!W175/9*12</f>
        <v>0</v>
      </c>
      <c r="AN180" s="43">
        <f t="shared" si="188"/>
        <v>0</v>
      </c>
      <c r="AO180" s="13">
        <f ca="1">'13年1-9支出明细'!X175/9*12</f>
        <v>0</v>
      </c>
      <c r="AP180" s="43">
        <f t="shared" si="189"/>
        <v>0</v>
      </c>
      <c r="AQ180" s="13">
        <f ca="1">'13年1-9支出明细'!Y175/9*12</f>
        <v>0</v>
      </c>
      <c r="AR180" s="43">
        <f t="shared" si="190"/>
        <v>0</v>
      </c>
      <c r="AS180" s="13">
        <f ca="1">'13年1-9支出明细'!Z175/9*12</f>
        <v>0</v>
      </c>
      <c r="AT180" s="13">
        <f ca="1">Sheet2!EP174+Sheet2!V174</f>
        <v>0</v>
      </c>
      <c r="AU180" s="43">
        <f t="shared" si="191"/>
        <v>0</v>
      </c>
      <c r="AV180" s="13">
        <f ca="1">'13年1-9支出明细'!AB175/9*12</f>
        <v>0</v>
      </c>
      <c r="AW180" s="43">
        <f t="shared" si="192"/>
        <v>0</v>
      </c>
      <c r="AX180" s="13">
        <f ca="1">'13年1-9支出明细'!AC175/9*12</f>
        <v>0</v>
      </c>
      <c r="AY180" s="43">
        <f t="shared" si="193"/>
        <v>0</v>
      </c>
      <c r="AZ180" s="12">
        <f t="shared" si="236"/>
        <v>0</v>
      </c>
      <c r="BA180" s="43">
        <f t="shared" si="194"/>
        <v>0</v>
      </c>
      <c r="BB180" s="13">
        <f ca="1">'13年1-9支出明细'!AE175/9*12</f>
        <v>0</v>
      </c>
      <c r="BC180" s="43">
        <f t="shared" si="195"/>
        <v>0</v>
      </c>
      <c r="BD180" s="13">
        <f ca="1">'13年1-9支出明细'!AF175/9*12</f>
        <v>0</v>
      </c>
      <c r="BE180" s="13">
        <f ca="1">Sheet2!BP174+Sheet2!ET174</f>
        <v>0</v>
      </c>
      <c r="BF180" s="43">
        <f t="shared" si="196"/>
        <v>0</v>
      </c>
      <c r="BG180" s="12">
        <f t="shared" si="235"/>
        <v>0</v>
      </c>
      <c r="BH180" s="43">
        <f t="shared" si="197"/>
        <v>0</v>
      </c>
      <c r="BI180" s="13">
        <f ca="1">'13年1-9支出明细'!AI175/9*12</f>
        <v>0</v>
      </c>
      <c r="BJ180" s="43">
        <f t="shared" si="198"/>
        <v>0</v>
      </c>
      <c r="BK180" s="13">
        <f ca="1">'13年1-9支出明细'!AJ175/9*12</f>
        <v>0</v>
      </c>
      <c r="BL180" s="43">
        <f t="shared" si="199"/>
        <v>0</v>
      </c>
      <c r="BM180" s="13">
        <f ca="1">'13年1-9支出明细'!AK175/9*12</f>
        <v>0</v>
      </c>
      <c r="BN180" s="43">
        <f t="shared" si="200"/>
        <v>0</v>
      </c>
      <c r="BO180" s="13">
        <f ca="1">'13年1-9支出明细'!AL175/9*12</f>
        <v>0</v>
      </c>
      <c r="BP180" s="43">
        <f t="shared" si="201"/>
        <v>0</v>
      </c>
      <c r="BQ180" s="13">
        <f ca="1">'13年1-9支出明细'!AM175/9*12</f>
        <v>0</v>
      </c>
      <c r="BR180" s="43">
        <f t="shared" si="202"/>
        <v>0</v>
      </c>
      <c r="BS180" s="13">
        <f ca="1">'13年1-9支出明细'!AN175/9*12</f>
        <v>0</v>
      </c>
      <c r="BT180" s="14">
        <f t="shared" si="241"/>
        <v>0</v>
      </c>
      <c r="BU180" s="43">
        <f t="shared" si="203"/>
        <v>0</v>
      </c>
      <c r="BV180" s="13">
        <f ca="1">'13年1-9支出明细'!AP175/9*12</f>
        <v>0</v>
      </c>
      <c r="BW180" s="43">
        <f t="shared" si="204"/>
        <v>0</v>
      </c>
      <c r="BX180" s="13">
        <f ca="1">'13年1-9支出明细'!AQ175/9*12</f>
        <v>0</v>
      </c>
      <c r="BY180" s="43">
        <f t="shared" si="205"/>
        <v>0</v>
      </c>
      <c r="BZ180" s="13">
        <f ca="1">'13年1-9支出明细'!AR175/9*12</f>
        <v>0</v>
      </c>
      <c r="CA180" s="13">
        <f ca="1">Sheet2!DK174+Sheet2!AH174</f>
        <v>0</v>
      </c>
      <c r="CB180" s="43">
        <f t="shared" si="206"/>
        <v>0</v>
      </c>
      <c r="CC180" s="13">
        <f ca="1">'13年1-9支出明细'!AT175/9*12</f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43">
        <f t="shared" si="207"/>
        <v>0</v>
      </c>
      <c r="CL180" s="13">
        <f ca="1">'13年1-9支出明细'!BB175/9*12</f>
        <v>0</v>
      </c>
      <c r="CM180" s="43">
        <f t="shared" si="208"/>
        <v>0</v>
      </c>
      <c r="CN180" s="13">
        <f ca="1">'13年1-9支出明细'!BC175/9*12</f>
        <v>0</v>
      </c>
      <c r="CO180" s="43">
        <f t="shared" si="209"/>
        <v>0</v>
      </c>
      <c r="CP180" s="13">
        <f ca="1">'13年1-9支出明细'!BD175/9*12</f>
        <v>0</v>
      </c>
      <c r="CQ180" s="43">
        <f t="shared" si="210"/>
        <v>0</v>
      </c>
      <c r="CR180" s="13">
        <f ca="1">'13年1-9支出明细'!BE175/9*12</f>
        <v>0</v>
      </c>
      <c r="CS180" s="13">
        <v>0</v>
      </c>
      <c r="CT180" s="43">
        <f t="shared" si="211"/>
        <v>0</v>
      </c>
      <c r="CU180" s="13">
        <f ca="1">'13年1-9支出明细'!BG175/9*12</f>
        <v>0</v>
      </c>
      <c r="CV180" s="43">
        <f t="shared" si="212"/>
        <v>0</v>
      </c>
      <c r="CW180" s="13">
        <f ca="1">'13年1-9支出明细'!BH175/9*12</f>
        <v>0</v>
      </c>
      <c r="CX180" s="43">
        <f t="shared" si="213"/>
        <v>0</v>
      </c>
      <c r="CY180" s="13">
        <f ca="1">'13年1-9支出明细'!BI175/9*12</f>
        <v>0</v>
      </c>
      <c r="CZ180" s="43">
        <f t="shared" si="214"/>
        <v>0</v>
      </c>
      <c r="DA180" s="13">
        <f ca="1">'13年1-9支出明细'!BJ175/9*12</f>
        <v>0</v>
      </c>
      <c r="DB180" s="43">
        <f t="shared" si="215"/>
        <v>0</v>
      </c>
      <c r="DC180" s="13">
        <f ca="1">'13年1-9支出明细'!BK175/9*12</f>
        <v>0</v>
      </c>
      <c r="DD180" s="43">
        <f t="shared" si="216"/>
        <v>0</v>
      </c>
      <c r="DE180" s="13">
        <f ca="1">'13年1-9支出明细'!BL175/9*12</f>
        <v>0</v>
      </c>
      <c r="DF180" s="43">
        <f t="shared" si="217"/>
        <v>0</v>
      </c>
      <c r="DG180" s="13">
        <f ca="1">'13年1-9支出明细'!BM175/9*12</f>
        <v>0</v>
      </c>
      <c r="DH180" s="43">
        <f t="shared" si="218"/>
        <v>0</v>
      </c>
      <c r="DI180" s="13">
        <f ca="1">'13年1-9支出明细'!BN175/9*12</f>
        <v>0</v>
      </c>
      <c r="DJ180" s="13">
        <f ca="1">Sheet2!EX174+Sheet2!BF174</f>
        <v>0</v>
      </c>
      <c r="DK180" s="43">
        <f t="shared" si="219"/>
        <v>0</v>
      </c>
      <c r="DL180" s="13">
        <f ca="1">'13年1-9支出明细'!BP175/9*12</f>
        <v>0</v>
      </c>
      <c r="DM180" s="43">
        <f t="shared" si="220"/>
        <v>0</v>
      </c>
      <c r="DN180" s="13">
        <f ca="1">'13年1-9支出明细'!BQ175/9*12</f>
        <v>0</v>
      </c>
      <c r="DO180" s="43">
        <f t="shared" si="221"/>
        <v>0</v>
      </c>
      <c r="DP180" s="13">
        <f ca="1">'13年1-9支出明细'!BR175/9*12</f>
        <v>0</v>
      </c>
      <c r="DQ180" s="13">
        <f ca="1">Sheet2!FC90+Sheet2!BJ90</f>
        <v>0</v>
      </c>
      <c r="DR180" s="43"/>
      <c r="DS180" s="13">
        <f ca="1">'13年1-9支出明细'!BT175/9*12</f>
        <v>0</v>
      </c>
      <c r="DT180" s="43">
        <f t="shared" si="222"/>
        <v>0</v>
      </c>
      <c r="DU180" s="12">
        <f ca="1">'13年1-9支出明细'!BU175/9*12</f>
        <v>0</v>
      </c>
      <c r="DV180" s="43">
        <f t="shared" si="223"/>
        <v>0</v>
      </c>
      <c r="DW180" s="12">
        <f ca="1">'13年1-9支出明细'!BV175/9*12</f>
        <v>0</v>
      </c>
      <c r="DX180" s="43">
        <f t="shared" si="224"/>
        <v>0</v>
      </c>
      <c r="DY180" s="12">
        <f ca="1">'13年1-9支出明细'!BW175/9*12</f>
        <v>0</v>
      </c>
      <c r="DZ180" s="43">
        <f t="shared" si="225"/>
        <v>0</v>
      </c>
      <c r="EA180" s="12">
        <f ca="1">'13年1-9支出明细'!BX175/9*12</f>
        <v>0</v>
      </c>
      <c r="EB180" s="43">
        <f t="shared" si="226"/>
        <v>0</v>
      </c>
      <c r="EC180" s="27">
        <f t="shared" si="245"/>
        <v>0</v>
      </c>
      <c r="ED180" s="43">
        <f t="shared" si="228"/>
        <v>0</v>
      </c>
      <c r="EE180" s="13">
        <f ca="1">'13年1-9支出明细'!BZ175/9*12</f>
        <v>0</v>
      </c>
      <c r="EF180" s="43">
        <f t="shared" si="229"/>
        <v>0</v>
      </c>
      <c r="EG180" s="13">
        <f ca="1">'13年1-9支出明细'!CA175/9*12</f>
        <v>0</v>
      </c>
      <c r="EH180" s="43">
        <f t="shared" si="230"/>
        <v>0</v>
      </c>
      <c r="EI180" s="13">
        <f ca="1">'13年1-9支出明细'!CB175/9*12</f>
        <v>0</v>
      </c>
      <c r="EJ180" s="40"/>
      <c r="EK180" s="13">
        <f ca="1">'13年1-9支出明细'!CC175/9*12</f>
        <v>0</v>
      </c>
      <c r="EL180" s="43">
        <f t="shared" si="231"/>
        <v>0</v>
      </c>
      <c r="EM180" s="13">
        <f ca="1">'13年1-9支出明细'!CD175/9*12</f>
        <v>0</v>
      </c>
      <c r="EN180" s="45">
        <f t="shared" si="232"/>
        <v>0</v>
      </c>
    </row>
    <row r="181" spans="1:144">
      <c r="A181" s="18">
        <v>504</v>
      </c>
      <c r="B181" s="3" t="s">
        <v>652</v>
      </c>
      <c r="C181" s="3" t="s">
        <v>470</v>
      </c>
      <c r="D181" s="12">
        <f t="shared" si="242"/>
        <v>8613</v>
      </c>
      <c r="E181" s="12">
        <f t="shared" si="243"/>
        <v>8613</v>
      </c>
      <c r="F181" s="13">
        <v>5940</v>
      </c>
      <c r="G181" s="40">
        <f t="shared" si="233"/>
        <v>8.6969080120133293E-5</v>
      </c>
      <c r="H181" s="13">
        <v>0</v>
      </c>
      <c r="I181" s="40">
        <f t="shared" si="173"/>
        <v>0</v>
      </c>
      <c r="J181" s="13">
        <v>2673</v>
      </c>
      <c r="K181" s="40">
        <f t="shared" si="174"/>
        <v>8.6969080120133306E-5</v>
      </c>
      <c r="L181" s="13">
        <f ca="1">'13年1-9支出明细'!I176/9*12</f>
        <v>0</v>
      </c>
      <c r="M181" s="13">
        <v>0</v>
      </c>
      <c r="N181" s="43">
        <f t="shared" si="175"/>
        <v>0</v>
      </c>
      <c r="O181" s="13">
        <f ca="1">'13年1-9支出明细'!K176/9*12</f>
        <v>0</v>
      </c>
      <c r="P181" s="43">
        <f t="shared" si="176"/>
        <v>1.2934405769983994E-5</v>
      </c>
      <c r="Q181" s="13">
        <f ca="1">'13年1-9支出明细'!L176/9*12</f>
        <v>0</v>
      </c>
      <c r="R181" s="43">
        <f t="shared" si="177"/>
        <v>0</v>
      </c>
      <c r="S181" s="13">
        <f ca="1">'13年1-9支出明细'!M176/9*12</f>
        <v>0</v>
      </c>
      <c r="T181" s="43">
        <f t="shared" si="178"/>
        <v>0</v>
      </c>
      <c r="U181" s="13">
        <f ca="1">'13年1-9支出明细'!N176/9*12</f>
        <v>0</v>
      </c>
      <c r="V181" s="43">
        <f t="shared" si="179"/>
        <v>0</v>
      </c>
      <c r="W181" s="13">
        <f ca="1">'13年1-9支出明细'!O176/9*12</f>
        <v>0</v>
      </c>
      <c r="X181" s="43">
        <f t="shared" si="180"/>
        <v>0</v>
      </c>
      <c r="Y181" s="13">
        <f ca="1">'13年1-9支出明细'!P176/9*12</f>
        <v>0</v>
      </c>
      <c r="Z181" s="43">
        <f t="shared" si="181"/>
        <v>0</v>
      </c>
      <c r="AA181" s="13">
        <f ca="1">'13年1-9支出明细'!Q176/9*12</f>
        <v>0</v>
      </c>
      <c r="AB181" s="43">
        <f t="shared" si="182"/>
        <v>0</v>
      </c>
      <c r="AC181" s="13">
        <f ca="1">'13年1-9支出明细'!R176/9*12</f>
        <v>0</v>
      </c>
      <c r="AD181" s="43">
        <f t="shared" si="183"/>
        <v>0</v>
      </c>
      <c r="AE181" s="13">
        <f ca="1">'13年1-9支出明细'!S176/9*12</f>
        <v>0</v>
      </c>
      <c r="AF181" s="43">
        <f t="shared" si="184"/>
        <v>0</v>
      </c>
      <c r="AG181" s="12">
        <f t="shared" si="234"/>
        <v>0</v>
      </c>
      <c r="AH181" s="43">
        <f t="shared" si="185"/>
        <v>0</v>
      </c>
      <c r="AI181" s="13">
        <f ca="1">'13年1-9支出明细'!U176/9*12</f>
        <v>0</v>
      </c>
      <c r="AJ181" s="43">
        <f t="shared" si="186"/>
        <v>0</v>
      </c>
      <c r="AK181" s="13">
        <f ca="1">'13年1-9支出明细'!V176/9*12</f>
        <v>0</v>
      </c>
      <c r="AL181" s="43">
        <f t="shared" si="187"/>
        <v>0</v>
      </c>
      <c r="AM181" s="13">
        <f ca="1">'13年1-9支出明细'!W176/9*12</f>
        <v>0</v>
      </c>
      <c r="AN181" s="43">
        <f t="shared" si="188"/>
        <v>0</v>
      </c>
      <c r="AO181" s="13">
        <f ca="1">'13年1-9支出明细'!X176/9*12</f>
        <v>0</v>
      </c>
      <c r="AP181" s="43">
        <f t="shared" si="189"/>
        <v>0</v>
      </c>
      <c r="AQ181" s="13">
        <f ca="1">'13年1-9支出明细'!Y176/9*12</f>
        <v>0</v>
      </c>
      <c r="AR181" s="43">
        <f t="shared" si="190"/>
        <v>0</v>
      </c>
      <c r="AS181" s="13">
        <f ca="1">'13年1-9支出明细'!Z176/9*12</f>
        <v>0</v>
      </c>
      <c r="AT181" s="13">
        <f ca="1">Sheet2!EP175+Sheet2!V175</f>
        <v>0</v>
      </c>
      <c r="AU181" s="43">
        <f t="shared" si="191"/>
        <v>0</v>
      </c>
      <c r="AV181" s="13">
        <f ca="1">'13年1-9支出明细'!AB176/9*12</f>
        <v>0</v>
      </c>
      <c r="AW181" s="43">
        <f t="shared" si="192"/>
        <v>0</v>
      </c>
      <c r="AX181" s="13">
        <f ca="1">'13年1-9支出明细'!AC176/9*12</f>
        <v>0</v>
      </c>
      <c r="AY181" s="43">
        <f t="shared" si="193"/>
        <v>0</v>
      </c>
      <c r="AZ181" s="12">
        <f t="shared" si="236"/>
        <v>0</v>
      </c>
      <c r="BA181" s="43">
        <f t="shared" si="194"/>
        <v>0</v>
      </c>
      <c r="BB181" s="13">
        <f ca="1">'13年1-9支出明细'!AE176/9*12</f>
        <v>0</v>
      </c>
      <c r="BC181" s="43">
        <f t="shared" si="195"/>
        <v>0</v>
      </c>
      <c r="BD181" s="13">
        <f ca="1">'13年1-9支出明细'!AF176/9*12</f>
        <v>0</v>
      </c>
      <c r="BE181" s="13">
        <f ca="1">Sheet2!BP175+Sheet2!ET175</f>
        <v>0</v>
      </c>
      <c r="BF181" s="43">
        <f t="shared" si="196"/>
        <v>0</v>
      </c>
      <c r="BG181" s="12">
        <f t="shared" si="235"/>
        <v>0</v>
      </c>
      <c r="BH181" s="43">
        <f t="shared" si="197"/>
        <v>0</v>
      </c>
      <c r="BI181" s="13">
        <f ca="1">'13年1-9支出明细'!AI176/9*12</f>
        <v>0</v>
      </c>
      <c r="BJ181" s="43">
        <f t="shared" si="198"/>
        <v>0</v>
      </c>
      <c r="BK181" s="13">
        <f ca="1">'13年1-9支出明细'!AJ176/9*12</f>
        <v>0</v>
      </c>
      <c r="BL181" s="43">
        <f t="shared" si="199"/>
        <v>0</v>
      </c>
      <c r="BM181" s="13">
        <f ca="1">'13年1-9支出明细'!AK176/9*12</f>
        <v>0</v>
      </c>
      <c r="BN181" s="43">
        <f t="shared" si="200"/>
        <v>0</v>
      </c>
      <c r="BO181" s="13">
        <f ca="1">'13年1-9支出明细'!AL176/9*12</f>
        <v>0</v>
      </c>
      <c r="BP181" s="43">
        <f t="shared" si="201"/>
        <v>0</v>
      </c>
      <c r="BQ181" s="13">
        <f ca="1">'13年1-9支出明细'!AM176/9*12</f>
        <v>0</v>
      </c>
      <c r="BR181" s="43">
        <f t="shared" si="202"/>
        <v>0</v>
      </c>
      <c r="BS181" s="13">
        <f ca="1">'13年1-9支出明细'!AN176/9*12</f>
        <v>0</v>
      </c>
      <c r="BT181" s="14">
        <f t="shared" si="241"/>
        <v>0</v>
      </c>
      <c r="BU181" s="43">
        <f t="shared" si="203"/>
        <v>0</v>
      </c>
      <c r="BV181" s="13">
        <f ca="1">'13年1-9支出明细'!AP176/9*12</f>
        <v>0</v>
      </c>
      <c r="BW181" s="43">
        <f t="shared" si="204"/>
        <v>0</v>
      </c>
      <c r="BX181" s="13">
        <f ca="1">'13年1-9支出明细'!AQ176/9*12</f>
        <v>0</v>
      </c>
      <c r="BY181" s="43">
        <f t="shared" si="205"/>
        <v>0</v>
      </c>
      <c r="BZ181" s="13">
        <f ca="1">'13年1-9支出明细'!AR176/9*12</f>
        <v>0</v>
      </c>
      <c r="CA181" s="13">
        <f ca="1">Sheet2!DK175+Sheet2!AH175</f>
        <v>0</v>
      </c>
      <c r="CB181" s="43">
        <f t="shared" si="206"/>
        <v>0</v>
      </c>
      <c r="CC181" s="13">
        <f ca="1">'13年1-9支出明细'!AT176/9*12</f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43">
        <f t="shared" si="207"/>
        <v>0</v>
      </c>
      <c r="CL181" s="13">
        <f ca="1">'13年1-9支出明细'!BB176/9*12</f>
        <v>0</v>
      </c>
      <c r="CM181" s="43">
        <f t="shared" si="208"/>
        <v>0</v>
      </c>
      <c r="CN181" s="13">
        <f ca="1">'13年1-9支出明细'!BC176/9*12</f>
        <v>0</v>
      </c>
      <c r="CO181" s="43">
        <f t="shared" si="209"/>
        <v>0</v>
      </c>
      <c r="CP181" s="13">
        <f ca="1">'13年1-9支出明细'!BD176/9*12</f>
        <v>0</v>
      </c>
      <c r="CQ181" s="43">
        <f t="shared" si="210"/>
        <v>0</v>
      </c>
      <c r="CR181" s="13">
        <f ca="1">'13年1-9支出明细'!BE176/9*12</f>
        <v>0</v>
      </c>
      <c r="CS181" s="13">
        <v>0</v>
      </c>
      <c r="CT181" s="43">
        <f t="shared" si="211"/>
        <v>0</v>
      </c>
      <c r="CU181" s="13">
        <f ca="1">'13年1-9支出明细'!BG176/9*12</f>
        <v>0</v>
      </c>
      <c r="CV181" s="43">
        <f t="shared" si="212"/>
        <v>0</v>
      </c>
      <c r="CW181" s="13">
        <f ca="1">'13年1-9支出明细'!BH176/9*12</f>
        <v>0</v>
      </c>
      <c r="CX181" s="43">
        <f t="shared" si="213"/>
        <v>0</v>
      </c>
      <c r="CY181" s="13">
        <f ca="1">'13年1-9支出明细'!BI176/9*12</f>
        <v>0</v>
      </c>
      <c r="CZ181" s="43">
        <f t="shared" si="214"/>
        <v>0</v>
      </c>
      <c r="DA181" s="13">
        <f ca="1">'13年1-9支出明细'!BJ176/9*12</f>
        <v>0</v>
      </c>
      <c r="DB181" s="43">
        <f t="shared" si="215"/>
        <v>0</v>
      </c>
      <c r="DC181" s="13">
        <f ca="1">'13年1-9支出明细'!BK176/9*12</f>
        <v>0</v>
      </c>
      <c r="DD181" s="43">
        <f t="shared" si="216"/>
        <v>0</v>
      </c>
      <c r="DE181" s="13">
        <f ca="1">'13年1-9支出明细'!BL176/9*12</f>
        <v>0</v>
      </c>
      <c r="DF181" s="43">
        <f t="shared" si="217"/>
        <v>0</v>
      </c>
      <c r="DG181" s="13">
        <f ca="1">'13年1-9支出明细'!BM176/9*12</f>
        <v>0</v>
      </c>
      <c r="DH181" s="43">
        <f t="shared" si="218"/>
        <v>0</v>
      </c>
      <c r="DI181" s="13">
        <f ca="1">'13年1-9支出明细'!BN176/9*12</f>
        <v>0</v>
      </c>
      <c r="DJ181" s="13">
        <f ca="1">Sheet2!EX175+Sheet2!BF175</f>
        <v>0</v>
      </c>
      <c r="DK181" s="43">
        <f t="shared" si="219"/>
        <v>0</v>
      </c>
      <c r="DL181" s="13">
        <f ca="1">'13年1-9支出明细'!BP176/9*12</f>
        <v>0</v>
      </c>
      <c r="DM181" s="43">
        <f t="shared" si="220"/>
        <v>0</v>
      </c>
      <c r="DN181" s="13">
        <f ca="1">'13年1-9支出明细'!BQ176/9*12</f>
        <v>0</v>
      </c>
      <c r="DO181" s="43">
        <f t="shared" si="221"/>
        <v>0</v>
      </c>
      <c r="DP181" s="13">
        <f ca="1">'13年1-9支出明细'!BR176/9*12</f>
        <v>0</v>
      </c>
      <c r="DQ181" s="13">
        <f ca="1">Sheet2!FC91+Sheet2!BJ91</f>
        <v>181398</v>
      </c>
      <c r="DR181" s="43"/>
      <c r="DS181" s="13">
        <f ca="1">'13年1-9支出明细'!BT176/9*12</f>
        <v>0</v>
      </c>
      <c r="DT181" s="43">
        <f t="shared" si="222"/>
        <v>0</v>
      </c>
      <c r="DU181" s="12">
        <f ca="1">'13年1-9支出明细'!BU176/9*12</f>
        <v>0</v>
      </c>
      <c r="DV181" s="43">
        <f t="shared" si="223"/>
        <v>0</v>
      </c>
      <c r="DW181" s="12">
        <f ca="1">'13年1-9支出明细'!BV176/9*12</f>
        <v>0</v>
      </c>
      <c r="DX181" s="43">
        <f t="shared" si="224"/>
        <v>0</v>
      </c>
      <c r="DY181" s="12">
        <f ca="1">'13年1-9支出明细'!BW176/9*12</f>
        <v>0</v>
      </c>
      <c r="DZ181" s="43">
        <f t="shared" si="225"/>
        <v>0</v>
      </c>
      <c r="EA181" s="12">
        <f ca="1">'13年1-9支出明细'!BX176/9*12</f>
        <v>0</v>
      </c>
      <c r="EB181" s="43">
        <f t="shared" si="226"/>
        <v>0</v>
      </c>
      <c r="EC181" s="27">
        <f t="shared" si="245"/>
        <v>0</v>
      </c>
      <c r="ED181" s="43">
        <f t="shared" si="228"/>
        <v>0</v>
      </c>
      <c r="EE181" s="13">
        <f ca="1">'13年1-9支出明细'!BZ176/9*12</f>
        <v>0</v>
      </c>
      <c r="EF181" s="43">
        <f t="shared" si="229"/>
        <v>0</v>
      </c>
      <c r="EG181" s="13">
        <f ca="1">'13年1-9支出明细'!CA176/9*12</f>
        <v>0</v>
      </c>
      <c r="EH181" s="43">
        <f t="shared" si="230"/>
        <v>0</v>
      </c>
      <c r="EI181" s="13">
        <f ca="1">'13年1-9支出明细'!CB176/9*12</f>
        <v>0</v>
      </c>
      <c r="EJ181" s="40"/>
      <c r="EK181" s="13">
        <f ca="1">'13年1-9支出明细'!CC176/9*12</f>
        <v>0</v>
      </c>
      <c r="EL181" s="43">
        <f t="shared" si="231"/>
        <v>0</v>
      </c>
      <c r="EM181" s="13">
        <f ca="1">'13年1-9支出明细'!CD176/9*12</f>
        <v>0</v>
      </c>
      <c r="EN181" s="45">
        <f t="shared" si="232"/>
        <v>0</v>
      </c>
    </row>
    <row r="182" spans="1:144" hidden="1">
      <c r="A182" s="18">
        <v>599</v>
      </c>
      <c r="B182" s="3" t="s">
        <v>653</v>
      </c>
      <c r="C182" s="3" t="s">
        <v>471</v>
      </c>
      <c r="D182" s="12">
        <f t="shared" si="242"/>
        <v>0</v>
      </c>
      <c r="E182" s="12">
        <f t="shared" si="243"/>
        <v>0</v>
      </c>
      <c r="F182" s="13">
        <v>0</v>
      </c>
      <c r="G182" s="40">
        <f t="shared" si="233"/>
        <v>0</v>
      </c>
      <c r="H182" s="13">
        <v>0</v>
      </c>
      <c r="I182" s="40">
        <f t="shared" si="173"/>
        <v>0</v>
      </c>
      <c r="J182" s="13">
        <v>0</v>
      </c>
      <c r="K182" s="40">
        <f t="shared" si="174"/>
        <v>0</v>
      </c>
      <c r="L182" s="13">
        <f ca="1">'13年1-9支出明细'!I177/9*12</f>
        <v>0</v>
      </c>
      <c r="M182" s="13">
        <v>0</v>
      </c>
      <c r="N182" s="43">
        <f t="shared" si="175"/>
        <v>0</v>
      </c>
      <c r="O182" s="13">
        <f ca="1">'13年1-9支出明细'!K177/9*12</f>
        <v>0</v>
      </c>
      <c r="P182" s="43">
        <f t="shared" si="176"/>
        <v>0</v>
      </c>
      <c r="Q182" s="13">
        <f ca="1">'13年1-9支出明细'!L177/9*12</f>
        <v>0</v>
      </c>
      <c r="R182" s="43">
        <f t="shared" si="177"/>
        <v>0</v>
      </c>
      <c r="S182" s="13">
        <f ca="1">'13年1-9支出明细'!M177/9*12</f>
        <v>0</v>
      </c>
      <c r="T182" s="43">
        <f t="shared" si="178"/>
        <v>0</v>
      </c>
      <c r="U182" s="13">
        <f ca="1">'13年1-9支出明细'!N177/9*12</f>
        <v>0</v>
      </c>
      <c r="V182" s="43">
        <f t="shared" si="179"/>
        <v>0</v>
      </c>
      <c r="W182" s="13">
        <f ca="1">'13年1-9支出明细'!O177/9*12</f>
        <v>0</v>
      </c>
      <c r="X182" s="43">
        <f t="shared" si="180"/>
        <v>0</v>
      </c>
      <c r="Y182" s="13">
        <f ca="1">'13年1-9支出明细'!P177/9*12</f>
        <v>0</v>
      </c>
      <c r="Z182" s="43">
        <f t="shared" si="181"/>
        <v>0</v>
      </c>
      <c r="AA182" s="13">
        <f ca="1">'13年1-9支出明细'!Q177/9*12</f>
        <v>0</v>
      </c>
      <c r="AB182" s="43">
        <f t="shared" si="182"/>
        <v>0</v>
      </c>
      <c r="AC182" s="13">
        <f ca="1">'13年1-9支出明细'!R177/9*12</f>
        <v>0</v>
      </c>
      <c r="AD182" s="43">
        <f t="shared" si="183"/>
        <v>0</v>
      </c>
      <c r="AE182" s="13">
        <f ca="1">'13年1-9支出明细'!S177/9*12</f>
        <v>0</v>
      </c>
      <c r="AF182" s="43">
        <f t="shared" si="184"/>
        <v>0</v>
      </c>
      <c r="AG182" s="12">
        <f t="shared" si="234"/>
        <v>0</v>
      </c>
      <c r="AH182" s="43">
        <f t="shared" si="185"/>
        <v>0</v>
      </c>
      <c r="AI182" s="13">
        <f ca="1">'13年1-9支出明细'!U177/9*12</f>
        <v>0</v>
      </c>
      <c r="AJ182" s="43">
        <f t="shared" si="186"/>
        <v>0</v>
      </c>
      <c r="AK182" s="13">
        <f ca="1">'13年1-9支出明细'!V177/9*12</f>
        <v>0</v>
      </c>
      <c r="AL182" s="43">
        <f t="shared" si="187"/>
        <v>0</v>
      </c>
      <c r="AM182" s="13">
        <f ca="1">'13年1-9支出明细'!W177/9*12</f>
        <v>0</v>
      </c>
      <c r="AN182" s="43">
        <f t="shared" si="188"/>
        <v>0</v>
      </c>
      <c r="AO182" s="13">
        <f ca="1">'13年1-9支出明细'!X177/9*12</f>
        <v>0</v>
      </c>
      <c r="AP182" s="43">
        <f t="shared" si="189"/>
        <v>0</v>
      </c>
      <c r="AQ182" s="13">
        <f ca="1">'13年1-9支出明细'!Y177/9*12</f>
        <v>0</v>
      </c>
      <c r="AR182" s="43">
        <f t="shared" si="190"/>
        <v>0</v>
      </c>
      <c r="AS182" s="13">
        <f ca="1">'13年1-9支出明细'!Z177/9*12</f>
        <v>0</v>
      </c>
      <c r="AT182" s="13">
        <f ca="1">Sheet2!EP176+Sheet2!V176</f>
        <v>0</v>
      </c>
      <c r="AU182" s="43">
        <f t="shared" si="191"/>
        <v>0</v>
      </c>
      <c r="AV182" s="13">
        <f ca="1">'13年1-9支出明细'!AB177/9*12</f>
        <v>0</v>
      </c>
      <c r="AW182" s="43">
        <f t="shared" si="192"/>
        <v>0</v>
      </c>
      <c r="AX182" s="13">
        <f ca="1">'13年1-9支出明细'!AC177/9*12</f>
        <v>0</v>
      </c>
      <c r="AY182" s="43">
        <f t="shared" si="193"/>
        <v>0</v>
      </c>
      <c r="AZ182" s="12">
        <f t="shared" si="236"/>
        <v>0</v>
      </c>
      <c r="BA182" s="43">
        <f t="shared" si="194"/>
        <v>0</v>
      </c>
      <c r="BB182" s="13">
        <f ca="1">'13年1-9支出明细'!AE177/9*12</f>
        <v>0</v>
      </c>
      <c r="BC182" s="43">
        <f t="shared" si="195"/>
        <v>0</v>
      </c>
      <c r="BD182" s="13">
        <f ca="1">'13年1-9支出明细'!AF177/9*12</f>
        <v>0</v>
      </c>
      <c r="BE182" s="13">
        <f ca="1">Sheet2!BP176+Sheet2!ET176</f>
        <v>0</v>
      </c>
      <c r="BF182" s="43">
        <f t="shared" si="196"/>
        <v>0</v>
      </c>
      <c r="BG182" s="12">
        <f t="shared" si="235"/>
        <v>0</v>
      </c>
      <c r="BH182" s="43">
        <f t="shared" si="197"/>
        <v>0</v>
      </c>
      <c r="BI182" s="13">
        <f ca="1">'13年1-9支出明细'!AI177/9*12</f>
        <v>0</v>
      </c>
      <c r="BJ182" s="43">
        <f t="shared" si="198"/>
        <v>0</v>
      </c>
      <c r="BK182" s="13">
        <f ca="1">'13年1-9支出明细'!AJ177/9*12</f>
        <v>0</v>
      </c>
      <c r="BL182" s="43">
        <f t="shared" si="199"/>
        <v>0</v>
      </c>
      <c r="BM182" s="13">
        <f ca="1">'13年1-9支出明细'!AK177/9*12</f>
        <v>0</v>
      </c>
      <c r="BN182" s="43">
        <f t="shared" si="200"/>
        <v>0</v>
      </c>
      <c r="BO182" s="13">
        <f ca="1">'13年1-9支出明细'!AL177/9*12</f>
        <v>0</v>
      </c>
      <c r="BP182" s="43">
        <f t="shared" si="201"/>
        <v>0</v>
      </c>
      <c r="BQ182" s="13">
        <f ca="1">'13年1-9支出明细'!AM177/9*12</f>
        <v>0</v>
      </c>
      <c r="BR182" s="43">
        <f t="shared" si="202"/>
        <v>0</v>
      </c>
      <c r="BS182" s="13">
        <f ca="1">'13年1-9支出明细'!AN177/9*12</f>
        <v>0</v>
      </c>
      <c r="BT182" s="14">
        <f t="shared" si="241"/>
        <v>0</v>
      </c>
      <c r="BU182" s="43">
        <f t="shared" si="203"/>
        <v>0</v>
      </c>
      <c r="BV182" s="13">
        <f ca="1">'13年1-9支出明细'!AP177/9*12</f>
        <v>0</v>
      </c>
      <c r="BW182" s="43">
        <f t="shared" si="204"/>
        <v>0</v>
      </c>
      <c r="BX182" s="13">
        <f ca="1">'13年1-9支出明细'!AQ177/9*12</f>
        <v>0</v>
      </c>
      <c r="BY182" s="43">
        <f t="shared" si="205"/>
        <v>0</v>
      </c>
      <c r="BZ182" s="13">
        <f ca="1">'13年1-9支出明细'!AR177/9*12</f>
        <v>0</v>
      </c>
      <c r="CA182" s="13">
        <f ca="1">Sheet2!DK176+Sheet2!AH176</f>
        <v>0</v>
      </c>
      <c r="CB182" s="43">
        <f t="shared" si="206"/>
        <v>0</v>
      </c>
      <c r="CC182" s="13">
        <f ca="1">'13年1-9支出明细'!AT177/9*12</f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43">
        <f t="shared" si="207"/>
        <v>0</v>
      </c>
      <c r="CL182" s="13">
        <f ca="1">'13年1-9支出明细'!BB177/9*12</f>
        <v>0</v>
      </c>
      <c r="CM182" s="43">
        <f t="shared" si="208"/>
        <v>0</v>
      </c>
      <c r="CN182" s="13">
        <f ca="1">'13年1-9支出明细'!BC177/9*12</f>
        <v>0</v>
      </c>
      <c r="CO182" s="43">
        <f t="shared" si="209"/>
        <v>0</v>
      </c>
      <c r="CP182" s="13">
        <f ca="1">'13年1-9支出明细'!BD177/9*12</f>
        <v>0</v>
      </c>
      <c r="CQ182" s="43">
        <f t="shared" si="210"/>
        <v>0</v>
      </c>
      <c r="CR182" s="13">
        <f ca="1">'13年1-9支出明细'!BE177/9*12</f>
        <v>0</v>
      </c>
      <c r="CS182" s="13">
        <v>0</v>
      </c>
      <c r="CT182" s="43">
        <f t="shared" si="211"/>
        <v>0</v>
      </c>
      <c r="CU182" s="13">
        <f ca="1">'13年1-9支出明细'!BG177/9*12</f>
        <v>0</v>
      </c>
      <c r="CV182" s="43">
        <f t="shared" si="212"/>
        <v>0</v>
      </c>
      <c r="CW182" s="13">
        <f ca="1">'13年1-9支出明细'!BH177/9*12</f>
        <v>0</v>
      </c>
      <c r="CX182" s="43">
        <f t="shared" si="213"/>
        <v>0</v>
      </c>
      <c r="CY182" s="13">
        <f ca="1">'13年1-9支出明细'!BI177/9*12</f>
        <v>0</v>
      </c>
      <c r="CZ182" s="43">
        <f t="shared" si="214"/>
        <v>0</v>
      </c>
      <c r="DA182" s="13">
        <f ca="1">'13年1-9支出明细'!BJ177/9*12</f>
        <v>0</v>
      </c>
      <c r="DB182" s="43">
        <f t="shared" si="215"/>
        <v>0</v>
      </c>
      <c r="DC182" s="13">
        <f ca="1">'13年1-9支出明细'!BK177/9*12</f>
        <v>0</v>
      </c>
      <c r="DD182" s="43">
        <f t="shared" si="216"/>
        <v>0</v>
      </c>
      <c r="DE182" s="13">
        <f ca="1">'13年1-9支出明细'!BL177/9*12</f>
        <v>0</v>
      </c>
      <c r="DF182" s="43">
        <f t="shared" si="217"/>
        <v>0</v>
      </c>
      <c r="DG182" s="13">
        <f ca="1">'13年1-9支出明细'!BM177/9*12</f>
        <v>0</v>
      </c>
      <c r="DH182" s="43">
        <f t="shared" si="218"/>
        <v>0</v>
      </c>
      <c r="DI182" s="13">
        <f ca="1">'13年1-9支出明细'!BN177/9*12</f>
        <v>0</v>
      </c>
      <c r="DJ182" s="13">
        <f ca="1">Sheet2!EX176+Sheet2!BF176</f>
        <v>0</v>
      </c>
      <c r="DK182" s="43">
        <f t="shared" si="219"/>
        <v>0</v>
      </c>
      <c r="DL182" s="13">
        <f ca="1">'13年1-9支出明细'!BP177/9*12</f>
        <v>0</v>
      </c>
      <c r="DM182" s="43">
        <f t="shared" si="220"/>
        <v>0</v>
      </c>
      <c r="DN182" s="13">
        <f ca="1">'13年1-9支出明细'!BQ177/9*12</f>
        <v>0</v>
      </c>
      <c r="DO182" s="43">
        <f t="shared" si="221"/>
        <v>0</v>
      </c>
      <c r="DP182" s="13">
        <f ca="1">'13年1-9支出明细'!BR177/9*12</f>
        <v>0</v>
      </c>
      <c r="DQ182" s="13">
        <f ca="1">Sheet2!FC92+Sheet2!BJ92</f>
        <v>0</v>
      </c>
      <c r="DR182" s="43"/>
      <c r="DS182" s="13">
        <f ca="1">'13年1-9支出明细'!BT177/9*12</f>
        <v>0</v>
      </c>
      <c r="DT182" s="43">
        <f t="shared" si="222"/>
        <v>0</v>
      </c>
      <c r="DU182" s="12">
        <f ca="1">'13年1-9支出明细'!BU177/9*12</f>
        <v>0</v>
      </c>
      <c r="DV182" s="43">
        <f t="shared" si="223"/>
        <v>0</v>
      </c>
      <c r="DW182" s="12">
        <f ca="1">'13年1-9支出明细'!BV177/9*12</f>
        <v>0</v>
      </c>
      <c r="DX182" s="43">
        <f t="shared" si="224"/>
        <v>0</v>
      </c>
      <c r="DY182" s="12">
        <f ca="1">'13年1-9支出明细'!BW177/9*12</f>
        <v>0</v>
      </c>
      <c r="DZ182" s="43">
        <f t="shared" si="225"/>
        <v>0</v>
      </c>
      <c r="EA182" s="12">
        <f ca="1">'13年1-9支出明细'!BX177/9*12</f>
        <v>0</v>
      </c>
      <c r="EB182" s="43">
        <f t="shared" si="226"/>
        <v>0</v>
      </c>
      <c r="EC182" s="27">
        <f t="shared" si="245"/>
        <v>0</v>
      </c>
      <c r="ED182" s="43">
        <f t="shared" si="228"/>
        <v>0</v>
      </c>
      <c r="EE182" s="13">
        <f ca="1">'13年1-9支出明细'!BZ177/9*12</f>
        <v>0</v>
      </c>
      <c r="EF182" s="43">
        <f t="shared" si="229"/>
        <v>0</v>
      </c>
      <c r="EG182" s="13">
        <f ca="1">'13年1-9支出明细'!CA177/9*12</f>
        <v>0</v>
      </c>
      <c r="EH182" s="43">
        <f t="shared" si="230"/>
        <v>0</v>
      </c>
      <c r="EI182" s="13">
        <f ca="1">'13年1-9支出明细'!CB177/9*12</f>
        <v>0</v>
      </c>
      <c r="EJ182" s="40"/>
      <c r="EK182" s="13">
        <f ca="1">'13年1-9支出明细'!CC177/9*12</f>
        <v>0</v>
      </c>
      <c r="EL182" s="43">
        <f t="shared" si="231"/>
        <v>0</v>
      </c>
      <c r="EM182" s="13">
        <f ca="1">'13年1-9支出明细'!CD177/9*12</f>
        <v>0</v>
      </c>
      <c r="EN182" s="45">
        <f t="shared" si="232"/>
        <v>0</v>
      </c>
    </row>
    <row r="183" spans="1:144">
      <c r="A183" s="18">
        <v>6</v>
      </c>
      <c r="B183" s="3" t="s">
        <v>654</v>
      </c>
      <c r="C183" s="3" t="s">
        <v>472</v>
      </c>
      <c r="D183" s="12">
        <f t="shared" si="242"/>
        <v>403766.4</v>
      </c>
      <c r="E183" s="12">
        <f t="shared" si="243"/>
        <v>403436.4</v>
      </c>
      <c r="F183" s="13">
        <v>278232</v>
      </c>
      <c r="G183" s="40">
        <f t="shared" si="233"/>
        <v>4.0736668518493143E-3</v>
      </c>
      <c r="H183" s="13">
        <v>0</v>
      </c>
      <c r="I183" s="40">
        <f t="shared" si="173"/>
        <v>0</v>
      </c>
      <c r="J183" s="13">
        <v>125204.4</v>
      </c>
      <c r="K183" s="40">
        <f t="shared" si="174"/>
        <v>4.0736668518493143E-3</v>
      </c>
      <c r="L183" s="13">
        <f ca="1">'13年1-9支出明细'!I178/9*12</f>
        <v>0</v>
      </c>
      <c r="M183" s="13">
        <v>0</v>
      </c>
      <c r="N183" s="43">
        <f t="shared" si="175"/>
        <v>0</v>
      </c>
      <c r="O183" s="13">
        <f ca="1">'13年1-9支出明细'!K178/9*12</f>
        <v>0</v>
      </c>
      <c r="P183" s="43">
        <f t="shared" si="176"/>
        <v>6.0634836339088188E-4</v>
      </c>
      <c r="Q183" s="13">
        <f ca="1">'13年1-9支出明细'!L178/9*12</f>
        <v>0</v>
      </c>
      <c r="R183" s="43">
        <f t="shared" si="177"/>
        <v>0</v>
      </c>
      <c r="S183" s="13">
        <f ca="1">'13年1-9支出明细'!M178/9*12</f>
        <v>0</v>
      </c>
      <c r="T183" s="43">
        <f t="shared" si="178"/>
        <v>0</v>
      </c>
      <c r="U183" s="13">
        <f ca="1">'13年1-9支出明细'!N178/9*12</f>
        <v>0</v>
      </c>
      <c r="V183" s="43">
        <f t="shared" si="179"/>
        <v>0</v>
      </c>
      <c r="W183" s="13">
        <f ca="1">'13年1-9支出明细'!O178/9*12</f>
        <v>0</v>
      </c>
      <c r="X183" s="43">
        <f t="shared" si="180"/>
        <v>0</v>
      </c>
      <c r="Y183" s="13">
        <f ca="1">'13年1-9支出明细'!P178/9*12</f>
        <v>0</v>
      </c>
      <c r="Z183" s="43">
        <f t="shared" si="181"/>
        <v>0</v>
      </c>
      <c r="AA183" s="13">
        <f ca="1">'13年1-9支出明细'!Q178/9*12</f>
        <v>0</v>
      </c>
      <c r="AB183" s="43">
        <f t="shared" si="182"/>
        <v>0</v>
      </c>
      <c r="AC183" s="13">
        <f ca="1">'13年1-9支出明细'!R178/9*12</f>
        <v>0</v>
      </c>
      <c r="AD183" s="43">
        <f t="shared" si="183"/>
        <v>0</v>
      </c>
      <c r="AE183" s="13">
        <f ca="1">'13年1-9支出明细'!S178/9*12</f>
        <v>0</v>
      </c>
      <c r="AF183" s="43">
        <f t="shared" si="184"/>
        <v>0</v>
      </c>
      <c r="AG183" s="12">
        <f t="shared" si="234"/>
        <v>330</v>
      </c>
      <c r="AH183" s="43">
        <f t="shared" si="185"/>
        <v>3.1610763520230426E-6</v>
      </c>
      <c r="AI183" s="13">
        <f ca="1">'13年1-9支出明细'!U178/9*12</f>
        <v>0</v>
      </c>
      <c r="AJ183" s="43">
        <f t="shared" si="186"/>
        <v>0</v>
      </c>
      <c r="AK183" s="13">
        <f ca="1">'13年1-9支出明细'!V178/9*12</f>
        <v>0</v>
      </c>
      <c r="AL183" s="43">
        <f t="shared" si="187"/>
        <v>0</v>
      </c>
      <c r="AM183" s="13">
        <f ca="1">'13年1-9支出明细'!W178/9*12</f>
        <v>0</v>
      </c>
      <c r="AN183" s="43">
        <f t="shared" si="188"/>
        <v>0</v>
      </c>
      <c r="AO183" s="13">
        <f ca="1">'13年1-9支出明细'!X178/9*12</f>
        <v>0</v>
      </c>
      <c r="AP183" s="43">
        <f t="shared" si="189"/>
        <v>0</v>
      </c>
      <c r="AQ183" s="13">
        <f ca="1">'13年1-9支出明细'!Y178/9*12</f>
        <v>0</v>
      </c>
      <c r="AR183" s="43">
        <f t="shared" si="190"/>
        <v>0</v>
      </c>
      <c r="AS183" s="13">
        <f ca="1">'13年1-9支出明细'!Z178/9*12</f>
        <v>0</v>
      </c>
      <c r="AT183" s="13">
        <f ca="1">Sheet2!EP177+Sheet2!V177</f>
        <v>330</v>
      </c>
      <c r="AU183" s="43">
        <f t="shared" si="191"/>
        <v>0</v>
      </c>
      <c r="AV183" s="13">
        <f ca="1">'13年1-9支出明细'!AB178/9*12</f>
        <v>0</v>
      </c>
      <c r="AW183" s="43">
        <f t="shared" si="192"/>
        <v>0</v>
      </c>
      <c r="AX183" s="13">
        <f ca="1">'13年1-9支出明细'!AC178/9*12</f>
        <v>0</v>
      </c>
      <c r="AY183" s="43">
        <f t="shared" si="193"/>
        <v>0</v>
      </c>
      <c r="AZ183" s="12">
        <f t="shared" si="236"/>
        <v>0</v>
      </c>
      <c r="BA183" s="43">
        <f t="shared" si="194"/>
        <v>0</v>
      </c>
      <c r="BB183" s="13">
        <f ca="1">'13年1-9支出明细'!AE178/9*12</f>
        <v>0</v>
      </c>
      <c r="BC183" s="43">
        <f t="shared" si="195"/>
        <v>0</v>
      </c>
      <c r="BD183" s="13">
        <f ca="1">'13年1-9支出明细'!AF178/9*12</f>
        <v>0</v>
      </c>
      <c r="BE183" s="13">
        <f ca="1">Sheet2!BP177+Sheet2!ET177</f>
        <v>0</v>
      </c>
      <c r="BF183" s="43">
        <f t="shared" si="196"/>
        <v>0</v>
      </c>
      <c r="BG183" s="12">
        <f t="shared" si="235"/>
        <v>0</v>
      </c>
      <c r="BH183" s="43">
        <f t="shared" si="197"/>
        <v>0</v>
      </c>
      <c r="BI183" s="13">
        <f ca="1">'13年1-9支出明细'!AI178/9*12</f>
        <v>0</v>
      </c>
      <c r="BJ183" s="43">
        <f t="shared" si="198"/>
        <v>0</v>
      </c>
      <c r="BK183" s="13">
        <f ca="1">'13年1-9支出明细'!AJ178/9*12</f>
        <v>0</v>
      </c>
      <c r="BL183" s="43">
        <f t="shared" si="199"/>
        <v>0</v>
      </c>
      <c r="BM183" s="13">
        <f ca="1">'13年1-9支出明细'!AK178/9*12</f>
        <v>0</v>
      </c>
      <c r="BN183" s="43">
        <f t="shared" si="200"/>
        <v>0</v>
      </c>
      <c r="BO183" s="13">
        <f ca="1">'13年1-9支出明细'!AL178/9*12</f>
        <v>0</v>
      </c>
      <c r="BP183" s="43">
        <f t="shared" si="201"/>
        <v>0</v>
      </c>
      <c r="BQ183" s="13">
        <f ca="1">'13年1-9支出明细'!AM178/9*12</f>
        <v>0</v>
      </c>
      <c r="BR183" s="43">
        <f t="shared" si="202"/>
        <v>0</v>
      </c>
      <c r="BS183" s="13">
        <f ca="1">'13年1-9支出明细'!AN178/9*12</f>
        <v>0</v>
      </c>
      <c r="BT183" s="14">
        <f t="shared" si="241"/>
        <v>0</v>
      </c>
      <c r="BU183" s="43">
        <f t="shared" si="203"/>
        <v>0</v>
      </c>
      <c r="BV183" s="13">
        <f ca="1">'13年1-9支出明细'!AP178/9*12</f>
        <v>0</v>
      </c>
      <c r="BW183" s="43">
        <f t="shared" si="204"/>
        <v>0</v>
      </c>
      <c r="BX183" s="13">
        <f ca="1">'13年1-9支出明细'!AQ178/9*12</f>
        <v>0</v>
      </c>
      <c r="BY183" s="43">
        <f t="shared" si="205"/>
        <v>0</v>
      </c>
      <c r="BZ183" s="13">
        <f ca="1">'13年1-9支出明细'!AR178/9*12</f>
        <v>0</v>
      </c>
      <c r="CA183" s="13">
        <f ca="1">Sheet2!DK177+Sheet2!AH177</f>
        <v>0</v>
      </c>
      <c r="CB183" s="43">
        <f t="shared" si="206"/>
        <v>0</v>
      </c>
      <c r="CC183" s="13">
        <f ca="1">'13年1-9支出明细'!AT178/9*12</f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43">
        <f t="shared" si="207"/>
        <v>0</v>
      </c>
      <c r="CL183" s="13">
        <f ca="1">'13年1-9支出明细'!BB178/9*12</f>
        <v>0</v>
      </c>
      <c r="CM183" s="43">
        <f t="shared" si="208"/>
        <v>0</v>
      </c>
      <c r="CN183" s="13">
        <f ca="1">'13年1-9支出明细'!BC178/9*12</f>
        <v>0</v>
      </c>
      <c r="CO183" s="43">
        <f t="shared" si="209"/>
        <v>0</v>
      </c>
      <c r="CP183" s="13">
        <f ca="1">'13年1-9支出明细'!BD178/9*12</f>
        <v>0</v>
      </c>
      <c r="CQ183" s="43">
        <f t="shared" si="210"/>
        <v>0</v>
      </c>
      <c r="CR183" s="13">
        <f ca="1">'13年1-9支出明细'!BE178/9*12</f>
        <v>0</v>
      </c>
      <c r="CS183" s="13">
        <v>0</v>
      </c>
      <c r="CT183" s="43">
        <f t="shared" si="211"/>
        <v>0</v>
      </c>
      <c r="CU183" s="13">
        <f ca="1">'13年1-9支出明细'!BG178/9*12</f>
        <v>0</v>
      </c>
      <c r="CV183" s="43">
        <f t="shared" si="212"/>
        <v>0</v>
      </c>
      <c r="CW183" s="13">
        <f ca="1">'13年1-9支出明细'!BH178/9*12</f>
        <v>0</v>
      </c>
      <c r="CX183" s="43">
        <f t="shared" si="213"/>
        <v>0</v>
      </c>
      <c r="CY183" s="13">
        <f ca="1">'13年1-9支出明细'!BI178/9*12</f>
        <v>0</v>
      </c>
      <c r="CZ183" s="43">
        <f t="shared" si="214"/>
        <v>0</v>
      </c>
      <c r="DA183" s="13">
        <f ca="1">'13年1-9支出明细'!BJ178/9*12</f>
        <v>0</v>
      </c>
      <c r="DB183" s="43">
        <f t="shared" si="215"/>
        <v>0</v>
      </c>
      <c r="DC183" s="13">
        <f ca="1">'13年1-9支出明细'!BK178/9*12</f>
        <v>0</v>
      </c>
      <c r="DD183" s="43">
        <f t="shared" si="216"/>
        <v>0</v>
      </c>
      <c r="DE183" s="13">
        <f ca="1">'13年1-9支出明细'!BL178/9*12</f>
        <v>0</v>
      </c>
      <c r="DF183" s="43">
        <f t="shared" si="217"/>
        <v>0</v>
      </c>
      <c r="DG183" s="13">
        <f ca="1">'13年1-9支出明细'!BM178/9*12</f>
        <v>0</v>
      </c>
      <c r="DH183" s="43">
        <f t="shared" si="218"/>
        <v>0</v>
      </c>
      <c r="DI183" s="13">
        <f ca="1">'13年1-9支出明细'!BN178/9*12</f>
        <v>0</v>
      </c>
      <c r="DJ183" s="13">
        <f ca="1">Sheet2!EX177+Sheet2!BF177</f>
        <v>0</v>
      </c>
      <c r="DK183" s="43">
        <f t="shared" si="219"/>
        <v>0</v>
      </c>
      <c r="DL183" s="13">
        <f ca="1">'13年1-9支出明细'!BP178/9*12</f>
        <v>0</v>
      </c>
      <c r="DM183" s="43">
        <f t="shared" si="220"/>
        <v>0</v>
      </c>
      <c r="DN183" s="13">
        <f ca="1">'13年1-9支出明细'!BQ178/9*12</f>
        <v>0</v>
      </c>
      <c r="DO183" s="43">
        <f t="shared" si="221"/>
        <v>0</v>
      </c>
      <c r="DP183" s="13">
        <f ca="1">'13年1-9支出明细'!BR178/9*12</f>
        <v>0</v>
      </c>
      <c r="DQ183" s="13">
        <f ca="1">Sheet2!FC93+Sheet2!BJ93</f>
        <v>0</v>
      </c>
      <c r="DR183" s="43"/>
      <c r="DS183" s="13">
        <f ca="1">'13年1-9支出明细'!BT178/9*12</f>
        <v>0</v>
      </c>
      <c r="DT183" s="43">
        <f t="shared" si="222"/>
        <v>0</v>
      </c>
      <c r="DU183" s="12">
        <f ca="1">'13年1-9支出明细'!BU178/9*12</f>
        <v>0</v>
      </c>
      <c r="DV183" s="43">
        <f t="shared" si="223"/>
        <v>0</v>
      </c>
      <c r="DW183" s="12">
        <f ca="1">'13年1-9支出明细'!BV178/9*12</f>
        <v>0</v>
      </c>
      <c r="DX183" s="43">
        <f t="shared" si="224"/>
        <v>0</v>
      </c>
      <c r="DY183" s="12">
        <f ca="1">'13年1-9支出明细'!BW178/9*12</f>
        <v>0</v>
      </c>
      <c r="DZ183" s="43">
        <f t="shared" si="225"/>
        <v>0</v>
      </c>
      <c r="EA183" s="12">
        <f ca="1">'13年1-9支出明细'!BX178/9*12</f>
        <v>0</v>
      </c>
      <c r="EB183" s="43">
        <f t="shared" si="226"/>
        <v>0</v>
      </c>
      <c r="EC183" s="27">
        <f t="shared" si="245"/>
        <v>0</v>
      </c>
      <c r="ED183" s="43">
        <f t="shared" si="228"/>
        <v>0</v>
      </c>
      <c r="EE183" s="13">
        <f ca="1">'13年1-9支出明细'!BZ178/9*12</f>
        <v>0</v>
      </c>
      <c r="EF183" s="43">
        <f t="shared" si="229"/>
        <v>0</v>
      </c>
      <c r="EG183" s="13">
        <f ca="1">'13年1-9支出明细'!CA178/9*12</f>
        <v>0</v>
      </c>
      <c r="EH183" s="43">
        <f t="shared" si="230"/>
        <v>0</v>
      </c>
      <c r="EI183" s="13">
        <f ca="1">'13年1-9支出明细'!CB178/9*12</f>
        <v>0</v>
      </c>
      <c r="EJ183" s="40"/>
      <c r="EK183" s="13">
        <f ca="1">'13年1-9支出明细'!CC178/9*12</f>
        <v>0</v>
      </c>
      <c r="EL183" s="43">
        <f t="shared" si="231"/>
        <v>0</v>
      </c>
      <c r="EM183" s="13">
        <f ca="1">'13年1-9支出明细'!CD178/9*12</f>
        <v>0</v>
      </c>
      <c r="EN183" s="45">
        <f t="shared" si="232"/>
        <v>0</v>
      </c>
    </row>
    <row r="184" spans="1:144">
      <c r="A184" s="18">
        <v>601</v>
      </c>
      <c r="B184" s="3" t="s">
        <v>655</v>
      </c>
      <c r="C184" s="3" t="s">
        <v>473</v>
      </c>
      <c r="D184" s="12">
        <f t="shared" si="242"/>
        <v>403766.4</v>
      </c>
      <c r="E184" s="12">
        <f t="shared" si="243"/>
        <v>403436.4</v>
      </c>
      <c r="F184" s="13">
        <v>278232</v>
      </c>
      <c r="G184" s="40">
        <f t="shared" si="233"/>
        <v>4.0736668518493143E-3</v>
      </c>
      <c r="H184" s="13">
        <v>0</v>
      </c>
      <c r="I184" s="40">
        <f t="shared" si="173"/>
        <v>0</v>
      </c>
      <c r="J184" s="13">
        <v>125204.4</v>
      </c>
      <c r="K184" s="40">
        <f t="shared" si="174"/>
        <v>4.0736668518493143E-3</v>
      </c>
      <c r="L184" s="13">
        <f ca="1">'13年1-9支出明细'!I179/9*12</f>
        <v>0</v>
      </c>
      <c r="M184" s="13">
        <v>0</v>
      </c>
      <c r="N184" s="43">
        <f t="shared" si="175"/>
        <v>0</v>
      </c>
      <c r="O184" s="13">
        <f ca="1">'13年1-9支出明细'!K179/9*12</f>
        <v>0</v>
      </c>
      <c r="P184" s="43">
        <f t="shared" si="176"/>
        <v>6.0634836339088188E-4</v>
      </c>
      <c r="Q184" s="13">
        <f ca="1">'13年1-9支出明细'!L179/9*12</f>
        <v>0</v>
      </c>
      <c r="R184" s="43">
        <f t="shared" si="177"/>
        <v>0</v>
      </c>
      <c r="S184" s="13">
        <f ca="1">'13年1-9支出明细'!M179/9*12</f>
        <v>0</v>
      </c>
      <c r="T184" s="43">
        <f t="shared" si="178"/>
        <v>0</v>
      </c>
      <c r="U184" s="13">
        <f ca="1">'13年1-9支出明细'!N179/9*12</f>
        <v>0</v>
      </c>
      <c r="V184" s="43">
        <f t="shared" si="179"/>
        <v>0</v>
      </c>
      <c r="W184" s="13">
        <f ca="1">'13年1-9支出明细'!O179/9*12</f>
        <v>0</v>
      </c>
      <c r="X184" s="43">
        <f t="shared" si="180"/>
        <v>0</v>
      </c>
      <c r="Y184" s="13">
        <f ca="1">'13年1-9支出明细'!P179/9*12</f>
        <v>0</v>
      </c>
      <c r="Z184" s="43">
        <f t="shared" si="181"/>
        <v>0</v>
      </c>
      <c r="AA184" s="13">
        <f ca="1">'13年1-9支出明细'!Q179/9*12</f>
        <v>0</v>
      </c>
      <c r="AB184" s="43">
        <f t="shared" si="182"/>
        <v>0</v>
      </c>
      <c r="AC184" s="13">
        <f ca="1">'13年1-9支出明细'!R179/9*12</f>
        <v>0</v>
      </c>
      <c r="AD184" s="43">
        <f t="shared" si="183"/>
        <v>0</v>
      </c>
      <c r="AE184" s="13">
        <f ca="1">'13年1-9支出明细'!S179/9*12</f>
        <v>0</v>
      </c>
      <c r="AF184" s="43">
        <f t="shared" si="184"/>
        <v>0</v>
      </c>
      <c r="AG184" s="12">
        <f t="shared" si="234"/>
        <v>330</v>
      </c>
      <c r="AH184" s="43">
        <f t="shared" si="185"/>
        <v>3.1610763520230426E-6</v>
      </c>
      <c r="AI184" s="13">
        <f ca="1">'13年1-9支出明细'!U179/9*12</f>
        <v>0</v>
      </c>
      <c r="AJ184" s="43">
        <f t="shared" si="186"/>
        <v>0</v>
      </c>
      <c r="AK184" s="13">
        <f ca="1">'13年1-9支出明细'!V179/9*12</f>
        <v>0</v>
      </c>
      <c r="AL184" s="43">
        <f t="shared" si="187"/>
        <v>0</v>
      </c>
      <c r="AM184" s="13">
        <f ca="1">'13年1-9支出明细'!W179/9*12</f>
        <v>0</v>
      </c>
      <c r="AN184" s="43">
        <f t="shared" si="188"/>
        <v>0</v>
      </c>
      <c r="AO184" s="13">
        <f ca="1">'13年1-9支出明细'!X179/9*12</f>
        <v>0</v>
      </c>
      <c r="AP184" s="43">
        <f t="shared" si="189"/>
        <v>0</v>
      </c>
      <c r="AQ184" s="13">
        <f ca="1">'13年1-9支出明细'!Y179/9*12</f>
        <v>0</v>
      </c>
      <c r="AR184" s="43">
        <f t="shared" si="190"/>
        <v>0</v>
      </c>
      <c r="AS184" s="13">
        <f ca="1">'13年1-9支出明细'!Z179/9*12</f>
        <v>0</v>
      </c>
      <c r="AT184" s="13">
        <f ca="1">Sheet2!EP178+Sheet2!V178</f>
        <v>330</v>
      </c>
      <c r="AU184" s="43">
        <f t="shared" si="191"/>
        <v>0</v>
      </c>
      <c r="AV184" s="13">
        <f ca="1">'13年1-9支出明细'!AB179/9*12</f>
        <v>0</v>
      </c>
      <c r="AW184" s="43">
        <f t="shared" si="192"/>
        <v>0</v>
      </c>
      <c r="AX184" s="13">
        <f ca="1">'13年1-9支出明细'!AC179/9*12</f>
        <v>0</v>
      </c>
      <c r="AY184" s="43">
        <f t="shared" si="193"/>
        <v>0</v>
      </c>
      <c r="AZ184" s="12">
        <f t="shared" si="236"/>
        <v>0</v>
      </c>
      <c r="BA184" s="43">
        <f t="shared" si="194"/>
        <v>0</v>
      </c>
      <c r="BB184" s="13">
        <f ca="1">'13年1-9支出明细'!AE179/9*12</f>
        <v>0</v>
      </c>
      <c r="BC184" s="43">
        <f t="shared" si="195"/>
        <v>0</v>
      </c>
      <c r="BD184" s="13">
        <f ca="1">'13年1-9支出明细'!AF179/9*12</f>
        <v>0</v>
      </c>
      <c r="BE184" s="13">
        <f ca="1">Sheet2!BP178+Sheet2!ET178</f>
        <v>0</v>
      </c>
      <c r="BF184" s="43">
        <f t="shared" si="196"/>
        <v>0</v>
      </c>
      <c r="BG184" s="12">
        <f t="shared" si="235"/>
        <v>0</v>
      </c>
      <c r="BH184" s="43">
        <f t="shared" si="197"/>
        <v>0</v>
      </c>
      <c r="BI184" s="13">
        <f ca="1">'13年1-9支出明细'!AI179/9*12</f>
        <v>0</v>
      </c>
      <c r="BJ184" s="43">
        <f t="shared" si="198"/>
        <v>0</v>
      </c>
      <c r="BK184" s="13">
        <f ca="1">'13年1-9支出明细'!AJ179/9*12</f>
        <v>0</v>
      </c>
      <c r="BL184" s="43">
        <f t="shared" si="199"/>
        <v>0</v>
      </c>
      <c r="BM184" s="13">
        <f ca="1">'13年1-9支出明细'!AK179/9*12</f>
        <v>0</v>
      </c>
      <c r="BN184" s="43">
        <f t="shared" si="200"/>
        <v>0</v>
      </c>
      <c r="BO184" s="13">
        <f ca="1">'13年1-9支出明细'!AL179/9*12</f>
        <v>0</v>
      </c>
      <c r="BP184" s="43">
        <f t="shared" si="201"/>
        <v>0</v>
      </c>
      <c r="BQ184" s="13">
        <f ca="1">'13年1-9支出明细'!AM179/9*12</f>
        <v>0</v>
      </c>
      <c r="BR184" s="43">
        <f t="shared" si="202"/>
        <v>0</v>
      </c>
      <c r="BS184" s="13">
        <f ca="1">'13年1-9支出明细'!AN179/9*12</f>
        <v>0</v>
      </c>
      <c r="BT184" s="14">
        <f t="shared" si="241"/>
        <v>0</v>
      </c>
      <c r="BU184" s="43">
        <f t="shared" si="203"/>
        <v>0</v>
      </c>
      <c r="BV184" s="13">
        <f ca="1">'13年1-9支出明细'!AP179/9*12</f>
        <v>0</v>
      </c>
      <c r="BW184" s="43">
        <f t="shared" si="204"/>
        <v>0</v>
      </c>
      <c r="BX184" s="13">
        <f ca="1">'13年1-9支出明细'!AQ179/9*12</f>
        <v>0</v>
      </c>
      <c r="BY184" s="43">
        <f t="shared" si="205"/>
        <v>0</v>
      </c>
      <c r="BZ184" s="13">
        <f ca="1">'13年1-9支出明细'!AR179/9*12</f>
        <v>0</v>
      </c>
      <c r="CA184" s="13">
        <f ca="1">Sheet2!DK178+Sheet2!AH178</f>
        <v>0</v>
      </c>
      <c r="CB184" s="43">
        <f t="shared" si="206"/>
        <v>0</v>
      </c>
      <c r="CC184" s="13">
        <f ca="1">'13年1-9支出明细'!AT179/9*12</f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43">
        <f t="shared" si="207"/>
        <v>0</v>
      </c>
      <c r="CL184" s="13">
        <f ca="1">'13年1-9支出明细'!BB179/9*12</f>
        <v>0</v>
      </c>
      <c r="CM184" s="43">
        <f t="shared" si="208"/>
        <v>0</v>
      </c>
      <c r="CN184" s="13">
        <f ca="1">'13年1-9支出明细'!BC179/9*12</f>
        <v>0</v>
      </c>
      <c r="CO184" s="43">
        <f t="shared" si="209"/>
        <v>0</v>
      </c>
      <c r="CP184" s="13">
        <f ca="1">'13年1-9支出明细'!BD179/9*12</f>
        <v>0</v>
      </c>
      <c r="CQ184" s="43">
        <f t="shared" si="210"/>
        <v>0</v>
      </c>
      <c r="CR184" s="13">
        <f ca="1">'13年1-9支出明细'!BE179/9*12</f>
        <v>0</v>
      </c>
      <c r="CS184" s="13">
        <v>0</v>
      </c>
      <c r="CT184" s="43">
        <f t="shared" si="211"/>
        <v>0</v>
      </c>
      <c r="CU184" s="13">
        <f ca="1">'13年1-9支出明细'!BG179/9*12</f>
        <v>0</v>
      </c>
      <c r="CV184" s="43">
        <f t="shared" si="212"/>
        <v>0</v>
      </c>
      <c r="CW184" s="13">
        <f ca="1">'13年1-9支出明细'!BH179/9*12</f>
        <v>0</v>
      </c>
      <c r="CX184" s="43">
        <f t="shared" si="213"/>
        <v>0</v>
      </c>
      <c r="CY184" s="13">
        <f ca="1">'13年1-9支出明细'!BI179/9*12</f>
        <v>0</v>
      </c>
      <c r="CZ184" s="43">
        <f t="shared" si="214"/>
        <v>0</v>
      </c>
      <c r="DA184" s="13">
        <f ca="1">'13年1-9支出明细'!BJ179/9*12</f>
        <v>0</v>
      </c>
      <c r="DB184" s="43">
        <f t="shared" si="215"/>
        <v>0</v>
      </c>
      <c r="DC184" s="13">
        <f ca="1">'13年1-9支出明细'!BK179/9*12</f>
        <v>0</v>
      </c>
      <c r="DD184" s="43">
        <f t="shared" si="216"/>
        <v>0</v>
      </c>
      <c r="DE184" s="13">
        <f ca="1">'13年1-9支出明细'!BL179/9*12</f>
        <v>0</v>
      </c>
      <c r="DF184" s="43">
        <f t="shared" si="217"/>
        <v>0</v>
      </c>
      <c r="DG184" s="13">
        <f ca="1">'13年1-9支出明细'!BM179/9*12</f>
        <v>0</v>
      </c>
      <c r="DH184" s="43">
        <f t="shared" si="218"/>
        <v>0</v>
      </c>
      <c r="DI184" s="13">
        <f ca="1">'13年1-9支出明细'!BN179/9*12</f>
        <v>0</v>
      </c>
      <c r="DJ184" s="13">
        <f ca="1">Sheet2!EX178+Sheet2!BF178</f>
        <v>0</v>
      </c>
      <c r="DK184" s="43">
        <f t="shared" si="219"/>
        <v>0</v>
      </c>
      <c r="DL184" s="13">
        <f ca="1">'13年1-9支出明细'!BP179/9*12</f>
        <v>0</v>
      </c>
      <c r="DM184" s="43">
        <f t="shared" si="220"/>
        <v>0</v>
      </c>
      <c r="DN184" s="13">
        <f ca="1">'13年1-9支出明细'!BQ179/9*12</f>
        <v>0</v>
      </c>
      <c r="DO184" s="43">
        <f t="shared" si="221"/>
        <v>0</v>
      </c>
      <c r="DP184" s="13">
        <f ca="1">'13年1-9支出明细'!BR179/9*12</f>
        <v>0</v>
      </c>
      <c r="DQ184" s="13">
        <f ca="1">Sheet2!FC94+Sheet2!BJ94</f>
        <v>181398</v>
      </c>
      <c r="DR184" s="43"/>
      <c r="DS184" s="13">
        <f ca="1">'13年1-9支出明细'!BT179/9*12</f>
        <v>0</v>
      </c>
      <c r="DT184" s="43">
        <f t="shared" si="222"/>
        <v>0</v>
      </c>
      <c r="DU184" s="12">
        <f ca="1">'13年1-9支出明细'!BU179/9*12</f>
        <v>0</v>
      </c>
      <c r="DV184" s="43">
        <f t="shared" si="223"/>
        <v>0</v>
      </c>
      <c r="DW184" s="12">
        <f ca="1">'13年1-9支出明细'!BV179/9*12</f>
        <v>0</v>
      </c>
      <c r="DX184" s="43">
        <f t="shared" si="224"/>
        <v>0</v>
      </c>
      <c r="DY184" s="12">
        <f ca="1">'13年1-9支出明细'!BW179/9*12</f>
        <v>0</v>
      </c>
      <c r="DZ184" s="43">
        <f t="shared" si="225"/>
        <v>0</v>
      </c>
      <c r="EA184" s="12">
        <f ca="1">'13年1-9支出明细'!BX179/9*12</f>
        <v>0</v>
      </c>
      <c r="EB184" s="43">
        <f t="shared" si="226"/>
        <v>0</v>
      </c>
      <c r="EC184" s="27">
        <f t="shared" si="245"/>
        <v>0</v>
      </c>
      <c r="ED184" s="43">
        <f t="shared" si="228"/>
        <v>0</v>
      </c>
      <c r="EE184" s="13">
        <f ca="1">'13年1-9支出明细'!BZ179/9*12</f>
        <v>0</v>
      </c>
      <c r="EF184" s="43">
        <f t="shared" si="229"/>
        <v>0</v>
      </c>
      <c r="EG184" s="13">
        <f ca="1">'13年1-9支出明细'!CA179/9*12</f>
        <v>0</v>
      </c>
      <c r="EH184" s="43">
        <f t="shared" si="230"/>
        <v>0</v>
      </c>
      <c r="EI184" s="13">
        <f ca="1">'13年1-9支出明细'!CB179/9*12</f>
        <v>0</v>
      </c>
      <c r="EJ184" s="40"/>
      <c r="EK184" s="13">
        <f ca="1">'13年1-9支出明细'!CC179/9*12</f>
        <v>0</v>
      </c>
      <c r="EL184" s="43">
        <f t="shared" si="231"/>
        <v>0</v>
      </c>
      <c r="EM184" s="13">
        <f ca="1">'13年1-9支出明细'!CD179/9*12</f>
        <v>0</v>
      </c>
      <c r="EN184" s="45">
        <f t="shared" si="232"/>
        <v>0</v>
      </c>
    </row>
    <row r="185" spans="1:144" hidden="1">
      <c r="A185" s="18">
        <v>7</v>
      </c>
      <c r="B185" s="3" t="s">
        <v>656</v>
      </c>
      <c r="C185" s="3" t="s">
        <v>474</v>
      </c>
      <c r="D185" s="12">
        <f t="shared" si="242"/>
        <v>0</v>
      </c>
      <c r="E185" s="12">
        <f t="shared" si="243"/>
        <v>0</v>
      </c>
      <c r="F185" s="13">
        <v>0</v>
      </c>
      <c r="G185" s="40">
        <f t="shared" si="233"/>
        <v>0</v>
      </c>
      <c r="H185" s="13">
        <v>0</v>
      </c>
      <c r="I185" s="40">
        <f t="shared" si="173"/>
        <v>0</v>
      </c>
      <c r="J185" s="13">
        <v>0</v>
      </c>
      <c r="K185" s="40">
        <f t="shared" si="174"/>
        <v>0</v>
      </c>
      <c r="L185" s="13">
        <f ca="1">'13年1-9支出明细'!I180/9*12</f>
        <v>0</v>
      </c>
      <c r="M185" s="13">
        <v>0</v>
      </c>
      <c r="N185" s="43">
        <f t="shared" si="175"/>
        <v>0</v>
      </c>
      <c r="O185" s="13">
        <f ca="1">'13年1-9支出明细'!K180/9*12</f>
        <v>0</v>
      </c>
      <c r="P185" s="43">
        <f t="shared" si="176"/>
        <v>0</v>
      </c>
      <c r="Q185" s="13">
        <f ca="1">'13年1-9支出明细'!L180/9*12</f>
        <v>0</v>
      </c>
      <c r="R185" s="43">
        <f t="shared" si="177"/>
        <v>0</v>
      </c>
      <c r="S185" s="13">
        <f ca="1">'13年1-9支出明细'!M180/9*12</f>
        <v>0</v>
      </c>
      <c r="T185" s="43">
        <f t="shared" si="178"/>
        <v>0</v>
      </c>
      <c r="U185" s="13">
        <f ca="1">'13年1-9支出明细'!N180/9*12</f>
        <v>0</v>
      </c>
      <c r="V185" s="43">
        <f t="shared" si="179"/>
        <v>0</v>
      </c>
      <c r="W185" s="13">
        <f ca="1">'13年1-9支出明细'!O180/9*12</f>
        <v>0</v>
      </c>
      <c r="X185" s="43">
        <f t="shared" si="180"/>
        <v>0</v>
      </c>
      <c r="Y185" s="13">
        <f ca="1">'13年1-9支出明细'!P180/9*12</f>
        <v>0</v>
      </c>
      <c r="Z185" s="43">
        <f t="shared" si="181"/>
        <v>0</v>
      </c>
      <c r="AA185" s="13">
        <f ca="1">'13年1-9支出明细'!Q180/9*12</f>
        <v>0</v>
      </c>
      <c r="AB185" s="43">
        <f t="shared" si="182"/>
        <v>0</v>
      </c>
      <c r="AC185" s="13">
        <f ca="1">'13年1-9支出明细'!R180/9*12</f>
        <v>0</v>
      </c>
      <c r="AD185" s="43">
        <f t="shared" si="183"/>
        <v>0</v>
      </c>
      <c r="AE185" s="13">
        <f ca="1">'13年1-9支出明细'!S180/9*12</f>
        <v>0</v>
      </c>
      <c r="AF185" s="43">
        <f t="shared" si="184"/>
        <v>0</v>
      </c>
      <c r="AG185" s="12">
        <f t="shared" si="234"/>
        <v>0</v>
      </c>
      <c r="AH185" s="43">
        <f t="shared" si="185"/>
        <v>0</v>
      </c>
      <c r="AI185" s="13">
        <f ca="1">'13年1-9支出明细'!U180/9*12</f>
        <v>0</v>
      </c>
      <c r="AJ185" s="43">
        <f t="shared" si="186"/>
        <v>0</v>
      </c>
      <c r="AK185" s="13">
        <f ca="1">'13年1-9支出明细'!V180/9*12</f>
        <v>0</v>
      </c>
      <c r="AL185" s="43">
        <f t="shared" si="187"/>
        <v>0</v>
      </c>
      <c r="AM185" s="13">
        <f ca="1">'13年1-9支出明细'!W180/9*12</f>
        <v>0</v>
      </c>
      <c r="AN185" s="43">
        <f t="shared" si="188"/>
        <v>0</v>
      </c>
      <c r="AO185" s="13">
        <f ca="1">'13年1-9支出明细'!X180/9*12</f>
        <v>0</v>
      </c>
      <c r="AP185" s="43">
        <f t="shared" si="189"/>
        <v>0</v>
      </c>
      <c r="AQ185" s="13">
        <f ca="1">'13年1-9支出明细'!Y180/9*12</f>
        <v>0</v>
      </c>
      <c r="AR185" s="43">
        <f t="shared" si="190"/>
        <v>0</v>
      </c>
      <c r="AS185" s="13">
        <f ca="1">'13年1-9支出明细'!Z180/9*12</f>
        <v>0</v>
      </c>
      <c r="AT185" s="13">
        <f ca="1">Sheet2!EP179+Sheet2!V179</f>
        <v>0</v>
      </c>
      <c r="AU185" s="43">
        <f t="shared" si="191"/>
        <v>0</v>
      </c>
      <c r="AV185" s="13">
        <f ca="1">'13年1-9支出明细'!AB180/9*12</f>
        <v>0</v>
      </c>
      <c r="AW185" s="43">
        <f t="shared" si="192"/>
        <v>0</v>
      </c>
      <c r="AX185" s="13">
        <f ca="1">'13年1-9支出明细'!AC180/9*12</f>
        <v>0</v>
      </c>
      <c r="AY185" s="43">
        <f t="shared" si="193"/>
        <v>0</v>
      </c>
      <c r="AZ185" s="12">
        <f t="shared" si="236"/>
        <v>0</v>
      </c>
      <c r="BA185" s="43">
        <f t="shared" si="194"/>
        <v>0</v>
      </c>
      <c r="BB185" s="13">
        <f ca="1">'13年1-9支出明细'!AE180/9*12</f>
        <v>0</v>
      </c>
      <c r="BC185" s="43">
        <f t="shared" si="195"/>
        <v>0</v>
      </c>
      <c r="BD185" s="13">
        <f ca="1">'13年1-9支出明细'!AF180/9*12</f>
        <v>0</v>
      </c>
      <c r="BE185" s="13">
        <f ca="1">Sheet2!BP179+Sheet2!ET179</f>
        <v>0</v>
      </c>
      <c r="BF185" s="43">
        <f t="shared" si="196"/>
        <v>0</v>
      </c>
      <c r="BG185" s="12">
        <f t="shared" si="235"/>
        <v>0</v>
      </c>
      <c r="BH185" s="43">
        <f t="shared" si="197"/>
        <v>0</v>
      </c>
      <c r="BI185" s="13">
        <f ca="1">'13年1-9支出明细'!AI180/9*12</f>
        <v>0</v>
      </c>
      <c r="BJ185" s="43">
        <f t="shared" si="198"/>
        <v>0</v>
      </c>
      <c r="BK185" s="13">
        <f ca="1">'13年1-9支出明细'!AJ180/9*12</f>
        <v>0</v>
      </c>
      <c r="BL185" s="43">
        <f t="shared" si="199"/>
        <v>0</v>
      </c>
      <c r="BM185" s="13">
        <f ca="1">'13年1-9支出明细'!AK180/9*12</f>
        <v>0</v>
      </c>
      <c r="BN185" s="43">
        <f t="shared" si="200"/>
        <v>0</v>
      </c>
      <c r="BO185" s="13">
        <f ca="1">'13年1-9支出明细'!AL180/9*12</f>
        <v>0</v>
      </c>
      <c r="BP185" s="43">
        <f t="shared" si="201"/>
        <v>0</v>
      </c>
      <c r="BQ185" s="13">
        <f ca="1">'13年1-9支出明细'!AM180/9*12</f>
        <v>0</v>
      </c>
      <c r="BR185" s="43">
        <f t="shared" si="202"/>
        <v>0</v>
      </c>
      <c r="BS185" s="13">
        <f ca="1">'13年1-9支出明细'!AN180/9*12</f>
        <v>0</v>
      </c>
      <c r="BT185" s="14">
        <f t="shared" si="241"/>
        <v>0</v>
      </c>
      <c r="BU185" s="43">
        <f t="shared" si="203"/>
        <v>0</v>
      </c>
      <c r="BV185" s="13">
        <f ca="1">'13年1-9支出明细'!AP180/9*12</f>
        <v>0</v>
      </c>
      <c r="BW185" s="43">
        <f t="shared" si="204"/>
        <v>0</v>
      </c>
      <c r="BX185" s="13">
        <f ca="1">'13年1-9支出明细'!AQ180/9*12</f>
        <v>0</v>
      </c>
      <c r="BY185" s="43">
        <f t="shared" si="205"/>
        <v>0</v>
      </c>
      <c r="BZ185" s="13">
        <f ca="1">'13年1-9支出明细'!AR180/9*12</f>
        <v>0</v>
      </c>
      <c r="CA185" s="13">
        <f ca="1">Sheet2!DK179+Sheet2!AH179</f>
        <v>0</v>
      </c>
      <c r="CB185" s="43">
        <f t="shared" si="206"/>
        <v>0</v>
      </c>
      <c r="CC185" s="13">
        <f ca="1">'13年1-9支出明细'!AT180/9*12</f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43">
        <f t="shared" si="207"/>
        <v>0</v>
      </c>
      <c r="CL185" s="13">
        <f ca="1">'13年1-9支出明细'!BB180/9*12</f>
        <v>0</v>
      </c>
      <c r="CM185" s="43">
        <f t="shared" si="208"/>
        <v>0</v>
      </c>
      <c r="CN185" s="13">
        <f ca="1">'13年1-9支出明细'!BC180/9*12</f>
        <v>0</v>
      </c>
      <c r="CO185" s="43">
        <f t="shared" si="209"/>
        <v>0</v>
      </c>
      <c r="CP185" s="13">
        <f ca="1">'13年1-9支出明细'!BD180/9*12</f>
        <v>0</v>
      </c>
      <c r="CQ185" s="43">
        <f t="shared" si="210"/>
        <v>0</v>
      </c>
      <c r="CR185" s="13">
        <f ca="1">'13年1-9支出明细'!BE180/9*12</f>
        <v>0</v>
      </c>
      <c r="CS185" s="13">
        <v>0</v>
      </c>
      <c r="CT185" s="43">
        <f t="shared" si="211"/>
        <v>0</v>
      </c>
      <c r="CU185" s="13">
        <f ca="1">'13年1-9支出明细'!BG180/9*12</f>
        <v>0</v>
      </c>
      <c r="CV185" s="43">
        <f t="shared" si="212"/>
        <v>0</v>
      </c>
      <c r="CW185" s="13">
        <f ca="1">'13年1-9支出明细'!BH180/9*12</f>
        <v>0</v>
      </c>
      <c r="CX185" s="43">
        <f t="shared" si="213"/>
        <v>0</v>
      </c>
      <c r="CY185" s="13">
        <f ca="1">'13年1-9支出明细'!BI180/9*12</f>
        <v>0</v>
      </c>
      <c r="CZ185" s="43">
        <f t="shared" si="214"/>
        <v>0</v>
      </c>
      <c r="DA185" s="13">
        <f ca="1">'13年1-9支出明细'!BJ180/9*12</f>
        <v>0</v>
      </c>
      <c r="DB185" s="43">
        <f t="shared" si="215"/>
        <v>0</v>
      </c>
      <c r="DC185" s="13">
        <f ca="1">'13年1-9支出明细'!BK180/9*12</f>
        <v>0</v>
      </c>
      <c r="DD185" s="43">
        <f t="shared" si="216"/>
        <v>0</v>
      </c>
      <c r="DE185" s="13">
        <f ca="1">'13年1-9支出明细'!BL180/9*12</f>
        <v>0</v>
      </c>
      <c r="DF185" s="43">
        <f t="shared" si="217"/>
        <v>0</v>
      </c>
      <c r="DG185" s="13">
        <f ca="1">'13年1-9支出明细'!BM180/9*12</f>
        <v>0</v>
      </c>
      <c r="DH185" s="43">
        <f t="shared" si="218"/>
        <v>0</v>
      </c>
      <c r="DI185" s="13">
        <f ca="1">'13年1-9支出明细'!BN180/9*12</f>
        <v>0</v>
      </c>
      <c r="DJ185" s="13">
        <f ca="1">Sheet2!EX179+Sheet2!BF179</f>
        <v>0</v>
      </c>
      <c r="DK185" s="43">
        <f t="shared" si="219"/>
        <v>0</v>
      </c>
      <c r="DL185" s="13">
        <f ca="1">'13年1-9支出明细'!BP180/9*12</f>
        <v>0</v>
      </c>
      <c r="DM185" s="43">
        <f t="shared" si="220"/>
        <v>0</v>
      </c>
      <c r="DN185" s="13">
        <f ca="1">'13年1-9支出明细'!BQ180/9*12</f>
        <v>0</v>
      </c>
      <c r="DO185" s="43">
        <f t="shared" si="221"/>
        <v>0</v>
      </c>
      <c r="DP185" s="13">
        <f ca="1">'13年1-9支出明细'!BR180/9*12</f>
        <v>0</v>
      </c>
      <c r="DQ185" s="13">
        <f ca="1">Sheet2!FC95+Sheet2!BJ95</f>
        <v>0</v>
      </c>
      <c r="DR185" s="43"/>
      <c r="DS185" s="13">
        <f ca="1">'13年1-9支出明细'!BT180/9*12</f>
        <v>0</v>
      </c>
      <c r="DT185" s="43">
        <f t="shared" si="222"/>
        <v>0</v>
      </c>
      <c r="DU185" s="12">
        <f ca="1">'13年1-9支出明细'!BU180/9*12</f>
        <v>0</v>
      </c>
      <c r="DV185" s="43">
        <f t="shared" si="223"/>
        <v>0</v>
      </c>
      <c r="DW185" s="12">
        <f ca="1">'13年1-9支出明细'!BV180/9*12</f>
        <v>0</v>
      </c>
      <c r="DX185" s="43">
        <f t="shared" si="224"/>
        <v>0</v>
      </c>
      <c r="DY185" s="12">
        <f ca="1">'13年1-9支出明细'!BW180/9*12</f>
        <v>0</v>
      </c>
      <c r="DZ185" s="43">
        <f t="shared" si="225"/>
        <v>0</v>
      </c>
      <c r="EA185" s="12">
        <f ca="1">'13年1-9支出明细'!BX180/9*12</f>
        <v>0</v>
      </c>
      <c r="EB185" s="43">
        <f t="shared" si="226"/>
        <v>0</v>
      </c>
      <c r="EC185" s="27">
        <f t="shared" si="245"/>
        <v>0</v>
      </c>
      <c r="ED185" s="43">
        <f t="shared" si="228"/>
        <v>0</v>
      </c>
      <c r="EE185" s="13">
        <f ca="1">'13年1-9支出明细'!BZ180/9*12</f>
        <v>0</v>
      </c>
      <c r="EF185" s="43">
        <f t="shared" si="229"/>
        <v>0</v>
      </c>
      <c r="EG185" s="13">
        <f ca="1">'13年1-9支出明细'!CA180/9*12</f>
        <v>0</v>
      </c>
      <c r="EH185" s="43">
        <f t="shared" si="230"/>
        <v>0</v>
      </c>
      <c r="EI185" s="13">
        <f ca="1">'13年1-9支出明细'!CB180/9*12</f>
        <v>0</v>
      </c>
      <c r="EJ185" s="40"/>
      <c r="EK185" s="13">
        <f ca="1">'13年1-9支出明细'!CC180/9*12</f>
        <v>0</v>
      </c>
      <c r="EL185" s="43">
        <f t="shared" si="231"/>
        <v>0</v>
      </c>
      <c r="EM185" s="13">
        <f ca="1">'13年1-9支出明细'!CD180/9*12</f>
        <v>0</v>
      </c>
      <c r="EN185" s="45">
        <f t="shared" si="232"/>
        <v>0</v>
      </c>
    </row>
    <row r="186" spans="1:144" hidden="1">
      <c r="A186" s="18">
        <v>701</v>
      </c>
      <c r="B186" s="3" t="s">
        <v>657</v>
      </c>
      <c r="C186" s="3" t="s">
        <v>475</v>
      </c>
      <c r="D186" s="12">
        <f t="shared" si="242"/>
        <v>0</v>
      </c>
      <c r="E186" s="12">
        <f t="shared" si="243"/>
        <v>0</v>
      </c>
      <c r="F186" s="13">
        <v>0</v>
      </c>
      <c r="G186" s="40">
        <f t="shared" si="233"/>
        <v>0</v>
      </c>
      <c r="H186" s="13">
        <v>0</v>
      </c>
      <c r="I186" s="40">
        <f t="shared" si="173"/>
        <v>0</v>
      </c>
      <c r="J186" s="13">
        <v>0</v>
      </c>
      <c r="K186" s="40">
        <f t="shared" si="174"/>
        <v>0</v>
      </c>
      <c r="L186" s="13">
        <f ca="1">'13年1-9支出明细'!I181/9*12</f>
        <v>0</v>
      </c>
      <c r="M186" s="13">
        <v>0</v>
      </c>
      <c r="N186" s="43">
        <f t="shared" si="175"/>
        <v>0</v>
      </c>
      <c r="O186" s="13">
        <f ca="1">'13年1-9支出明细'!K181/9*12</f>
        <v>0</v>
      </c>
      <c r="P186" s="43">
        <f t="shared" si="176"/>
        <v>0</v>
      </c>
      <c r="Q186" s="13">
        <f ca="1">'13年1-9支出明细'!L181/9*12</f>
        <v>0</v>
      </c>
      <c r="R186" s="43">
        <f t="shared" si="177"/>
        <v>0</v>
      </c>
      <c r="S186" s="13">
        <f ca="1">'13年1-9支出明细'!M181/9*12</f>
        <v>0</v>
      </c>
      <c r="T186" s="43">
        <f t="shared" si="178"/>
        <v>0</v>
      </c>
      <c r="U186" s="13">
        <f ca="1">'13年1-9支出明细'!N181/9*12</f>
        <v>0</v>
      </c>
      <c r="V186" s="43">
        <f t="shared" si="179"/>
        <v>0</v>
      </c>
      <c r="W186" s="13">
        <f ca="1">'13年1-9支出明细'!O181/9*12</f>
        <v>0</v>
      </c>
      <c r="X186" s="43">
        <f t="shared" si="180"/>
        <v>0</v>
      </c>
      <c r="Y186" s="13">
        <f ca="1">'13年1-9支出明细'!P181/9*12</f>
        <v>0</v>
      </c>
      <c r="Z186" s="43">
        <f t="shared" si="181"/>
        <v>0</v>
      </c>
      <c r="AA186" s="13">
        <f ca="1">'13年1-9支出明细'!Q181/9*12</f>
        <v>0</v>
      </c>
      <c r="AB186" s="43">
        <f t="shared" si="182"/>
        <v>0</v>
      </c>
      <c r="AC186" s="13">
        <f ca="1">'13年1-9支出明细'!R181/9*12</f>
        <v>0</v>
      </c>
      <c r="AD186" s="43">
        <f t="shared" si="183"/>
        <v>0</v>
      </c>
      <c r="AE186" s="13">
        <f ca="1">'13年1-9支出明细'!S181/9*12</f>
        <v>0</v>
      </c>
      <c r="AF186" s="43">
        <f t="shared" si="184"/>
        <v>0</v>
      </c>
      <c r="AG186" s="12">
        <f t="shared" si="234"/>
        <v>0</v>
      </c>
      <c r="AH186" s="43">
        <f t="shared" si="185"/>
        <v>0</v>
      </c>
      <c r="AI186" s="13">
        <f ca="1">'13年1-9支出明细'!U181/9*12</f>
        <v>0</v>
      </c>
      <c r="AJ186" s="43">
        <f t="shared" si="186"/>
        <v>0</v>
      </c>
      <c r="AK186" s="13">
        <f ca="1">'13年1-9支出明细'!V181/9*12</f>
        <v>0</v>
      </c>
      <c r="AL186" s="43">
        <f t="shared" si="187"/>
        <v>0</v>
      </c>
      <c r="AM186" s="13">
        <f ca="1">'13年1-9支出明细'!W181/9*12</f>
        <v>0</v>
      </c>
      <c r="AN186" s="43">
        <f t="shared" si="188"/>
        <v>0</v>
      </c>
      <c r="AO186" s="13">
        <f ca="1">'13年1-9支出明细'!X181/9*12</f>
        <v>0</v>
      </c>
      <c r="AP186" s="43">
        <f t="shared" si="189"/>
        <v>0</v>
      </c>
      <c r="AQ186" s="13">
        <f ca="1">'13年1-9支出明细'!Y181/9*12</f>
        <v>0</v>
      </c>
      <c r="AR186" s="43">
        <f t="shared" si="190"/>
        <v>0</v>
      </c>
      <c r="AS186" s="13">
        <f ca="1">'13年1-9支出明细'!Z181/9*12</f>
        <v>0</v>
      </c>
      <c r="AT186" s="13">
        <f ca="1">Sheet2!EP180+Sheet2!V180</f>
        <v>0</v>
      </c>
      <c r="AU186" s="43">
        <f t="shared" si="191"/>
        <v>0</v>
      </c>
      <c r="AV186" s="13">
        <f ca="1">'13年1-9支出明细'!AB181/9*12</f>
        <v>0</v>
      </c>
      <c r="AW186" s="43">
        <f t="shared" si="192"/>
        <v>0</v>
      </c>
      <c r="AX186" s="13">
        <f ca="1">'13年1-9支出明细'!AC181/9*12</f>
        <v>0</v>
      </c>
      <c r="AY186" s="43">
        <f t="shared" si="193"/>
        <v>0</v>
      </c>
      <c r="AZ186" s="12">
        <f t="shared" si="236"/>
        <v>0</v>
      </c>
      <c r="BA186" s="43">
        <f t="shared" si="194"/>
        <v>0</v>
      </c>
      <c r="BB186" s="13">
        <f ca="1">'13年1-9支出明细'!AE181/9*12</f>
        <v>0</v>
      </c>
      <c r="BC186" s="43">
        <f t="shared" si="195"/>
        <v>0</v>
      </c>
      <c r="BD186" s="13">
        <f ca="1">'13年1-9支出明细'!AF181/9*12</f>
        <v>0</v>
      </c>
      <c r="BE186" s="13">
        <f ca="1">Sheet2!BP180+Sheet2!ET180</f>
        <v>0</v>
      </c>
      <c r="BF186" s="43">
        <f t="shared" si="196"/>
        <v>0</v>
      </c>
      <c r="BG186" s="12">
        <f t="shared" si="235"/>
        <v>0</v>
      </c>
      <c r="BH186" s="43">
        <f t="shared" si="197"/>
        <v>0</v>
      </c>
      <c r="BI186" s="13">
        <f ca="1">'13年1-9支出明细'!AI181/9*12</f>
        <v>0</v>
      </c>
      <c r="BJ186" s="43">
        <f t="shared" si="198"/>
        <v>0</v>
      </c>
      <c r="BK186" s="13">
        <f ca="1">'13年1-9支出明细'!AJ181/9*12</f>
        <v>0</v>
      </c>
      <c r="BL186" s="43">
        <f t="shared" si="199"/>
        <v>0</v>
      </c>
      <c r="BM186" s="13">
        <f ca="1">'13年1-9支出明细'!AK181/9*12</f>
        <v>0</v>
      </c>
      <c r="BN186" s="43">
        <f t="shared" si="200"/>
        <v>0</v>
      </c>
      <c r="BO186" s="13">
        <f ca="1">'13年1-9支出明细'!AL181/9*12</f>
        <v>0</v>
      </c>
      <c r="BP186" s="43">
        <f t="shared" si="201"/>
        <v>0</v>
      </c>
      <c r="BQ186" s="13">
        <f ca="1">'13年1-9支出明细'!AM181/9*12</f>
        <v>0</v>
      </c>
      <c r="BR186" s="43">
        <f t="shared" si="202"/>
        <v>0</v>
      </c>
      <c r="BS186" s="13">
        <f ca="1">'13年1-9支出明细'!AN181/9*12</f>
        <v>0</v>
      </c>
      <c r="BT186" s="14">
        <f t="shared" si="241"/>
        <v>0</v>
      </c>
      <c r="BU186" s="43">
        <f t="shared" si="203"/>
        <v>0</v>
      </c>
      <c r="BV186" s="13">
        <f ca="1">'13年1-9支出明细'!AP181/9*12</f>
        <v>0</v>
      </c>
      <c r="BW186" s="43">
        <f t="shared" si="204"/>
        <v>0</v>
      </c>
      <c r="BX186" s="13">
        <f ca="1">'13年1-9支出明细'!AQ181/9*12</f>
        <v>0</v>
      </c>
      <c r="BY186" s="43">
        <f t="shared" si="205"/>
        <v>0</v>
      </c>
      <c r="BZ186" s="13">
        <f ca="1">'13年1-9支出明细'!AR181/9*12</f>
        <v>0</v>
      </c>
      <c r="CA186" s="13">
        <f ca="1">Sheet2!DK180+Sheet2!AH180</f>
        <v>0</v>
      </c>
      <c r="CB186" s="43">
        <f t="shared" si="206"/>
        <v>0</v>
      </c>
      <c r="CC186" s="13">
        <f ca="1">'13年1-9支出明细'!AT181/9*12</f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43">
        <f t="shared" si="207"/>
        <v>0</v>
      </c>
      <c r="CL186" s="13">
        <f ca="1">'13年1-9支出明细'!BB181/9*12</f>
        <v>0</v>
      </c>
      <c r="CM186" s="43">
        <f t="shared" si="208"/>
        <v>0</v>
      </c>
      <c r="CN186" s="13">
        <f ca="1">'13年1-9支出明细'!BC181/9*12</f>
        <v>0</v>
      </c>
      <c r="CO186" s="43">
        <f t="shared" si="209"/>
        <v>0</v>
      </c>
      <c r="CP186" s="13">
        <f ca="1">'13年1-9支出明细'!BD181/9*12</f>
        <v>0</v>
      </c>
      <c r="CQ186" s="43">
        <f t="shared" si="210"/>
        <v>0</v>
      </c>
      <c r="CR186" s="13">
        <f ca="1">'13年1-9支出明细'!BE181/9*12</f>
        <v>0</v>
      </c>
      <c r="CS186" s="13">
        <v>0</v>
      </c>
      <c r="CT186" s="43">
        <f t="shared" si="211"/>
        <v>0</v>
      </c>
      <c r="CU186" s="13">
        <f ca="1">'13年1-9支出明细'!BG181/9*12</f>
        <v>0</v>
      </c>
      <c r="CV186" s="43">
        <f t="shared" si="212"/>
        <v>0</v>
      </c>
      <c r="CW186" s="13">
        <f ca="1">'13年1-9支出明细'!BH181/9*12</f>
        <v>0</v>
      </c>
      <c r="CX186" s="43">
        <f t="shared" si="213"/>
        <v>0</v>
      </c>
      <c r="CY186" s="13">
        <f ca="1">'13年1-9支出明细'!BI181/9*12</f>
        <v>0</v>
      </c>
      <c r="CZ186" s="43">
        <f t="shared" si="214"/>
        <v>0</v>
      </c>
      <c r="DA186" s="13">
        <f ca="1">'13年1-9支出明细'!BJ181/9*12</f>
        <v>0</v>
      </c>
      <c r="DB186" s="43">
        <f t="shared" si="215"/>
        <v>0</v>
      </c>
      <c r="DC186" s="13">
        <f ca="1">'13年1-9支出明细'!BK181/9*12</f>
        <v>0</v>
      </c>
      <c r="DD186" s="43">
        <f t="shared" si="216"/>
        <v>0</v>
      </c>
      <c r="DE186" s="13">
        <f ca="1">'13年1-9支出明细'!BL181/9*12</f>
        <v>0</v>
      </c>
      <c r="DF186" s="43">
        <f t="shared" si="217"/>
        <v>0</v>
      </c>
      <c r="DG186" s="13">
        <f ca="1">'13年1-9支出明细'!BM181/9*12</f>
        <v>0</v>
      </c>
      <c r="DH186" s="43">
        <f t="shared" si="218"/>
        <v>0</v>
      </c>
      <c r="DI186" s="13">
        <f ca="1">'13年1-9支出明细'!BN181/9*12</f>
        <v>0</v>
      </c>
      <c r="DJ186" s="13">
        <f ca="1">Sheet2!EX180+Sheet2!BF180</f>
        <v>0</v>
      </c>
      <c r="DK186" s="43">
        <f t="shared" si="219"/>
        <v>0</v>
      </c>
      <c r="DL186" s="13">
        <f ca="1">'13年1-9支出明细'!BP181/9*12</f>
        <v>0</v>
      </c>
      <c r="DM186" s="43">
        <f t="shared" si="220"/>
        <v>0</v>
      </c>
      <c r="DN186" s="13">
        <f ca="1">'13年1-9支出明细'!BQ181/9*12</f>
        <v>0</v>
      </c>
      <c r="DO186" s="43">
        <f t="shared" si="221"/>
        <v>0</v>
      </c>
      <c r="DP186" s="13">
        <f ca="1">'13年1-9支出明细'!BR181/9*12</f>
        <v>0</v>
      </c>
      <c r="DQ186" s="13">
        <f ca="1">Sheet2!FC96+Sheet2!BJ96</f>
        <v>0</v>
      </c>
      <c r="DR186" s="43"/>
      <c r="DS186" s="13">
        <f ca="1">'13年1-9支出明细'!BT181/9*12</f>
        <v>0</v>
      </c>
      <c r="DT186" s="43">
        <f t="shared" si="222"/>
        <v>0</v>
      </c>
      <c r="DU186" s="12">
        <f ca="1">'13年1-9支出明细'!BU181/9*12</f>
        <v>0</v>
      </c>
      <c r="DV186" s="43">
        <f t="shared" si="223"/>
        <v>0</v>
      </c>
      <c r="DW186" s="12">
        <f ca="1">'13年1-9支出明细'!BV181/9*12</f>
        <v>0</v>
      </c>
      <c r="DX186" s="43">
        <f t="shared" si="224"/>
        <v>0</v>
      </c>
      <c r="DY186" s="12">
        <f ca="1">'13年1-9支出明细'!BW181/9*12</f>
        <v>0</v>
      </c>
      <c r="DZ186" s="43">
        <f t="shared" si="225"/>
        <v>0</v>
      </c>
      <c r="EA186" s="12">
        <f ca="1">'13年1-9支出明细'!BX181/9*12</f>
        <v>0</v>
      </c>
      <c r="EB186" s="43">
        <f t="shared" si="226"/>
        <v>0</v>
      </c>
      <c r="EC186" s="27">
        <f t="shared" si="245"/>
        <v>0</v>
      </c>
      <c r="ED186" s="43">
        <f t="shared" si="228"/>
        <v>0</v>
      </c>
      <c r="EE186" s="13">
        <f ca="1">'13年1-9支出明细'!BZ181/9*12</f>
        <v>0</v>
      </c>
      <c r="EF186" s="43">
        <f t="shared" si="229"/>
        <v>0</v>
      </c>
      <c r="EG186" s="13">
        <f ca="1">'13年1-9支出明细'!CA181/9*12</f>
        <v>0</v>
      </c>
      <c r="EH186" s="43">
        <f t="shared" si="230"/>
        <v>0</v>
      </c>
      <c r="EI186" s="13">
        <f ca="1">'13年1-9支出明细'!CB181/9*12</f>
        <v>0</v>
      </c>
      <c r="EJ186" s="40"/>
      <c r="EK186" s="13">
        <f ca="1">'13年1-9支出明细'!CC181/9*12</f>
        <v>0</v>
      </c>
      <c r="EL186" s="43">
        <f t="shared" si="231"/>
        <v>0</v>
      </c>
      <c r="EM186" s="13">
        <f ca="1">'13年1-9支出明细'!CD181/9*12</f>
        <v>0</v>
      </c>
      <c r="EN186" s="45">
        <f t="shared" si="232"/>
        <v>0</v>
      </c>
    </row>
    <row r="187" spans="1:144">
      <c r="A187" s="18">
        <v>9</v>
      </c>
      <c r="B187" s="3" t="s">
        <v>191</v>
      </c>
      <c r="C187" s="3" t="s">
        <v>476</v>
      </c>
      <c r="D187" s="12">
        <f t="shared" si="242"/>
        <v>2359.4133333333334</v>
      </c>
      <c r="E187" s="12">
        <f t="shared" si="243"/>
        <v>0</v>
      </c>
      <c r="F187" s="13">
        <v>0</v>
      </c>
      <c r="G187" s="40">
        <f t="shared" si="233"/>
        <v>0</v>
      </c>
      <c r="H187" s="13">
        <v>0</v>
      </c>
      <c r="I187" s="40">
        <f t="shared" si="173"/>
        <v>0</v>
      </c>
      <c r="J187" s="13">
        <v>0</v>
      </c>
      <c r="K187" s="40">
        <f t="shared" si="174"/>
        <v>0</v>
      </c>
      <c r="L187" s="13">
        <f ca="1">'13年1-9支出明细'!I182/9*12</f>
        <v>0</v>
      </c>
      <c r="M187" s="13">
        <v>0</v>
      </c>
      <c r="N187" s="43">
        <f t="shared" si="175"/>
        <v>0</v>
      </c>
      <c r="O187" s="13">
        <f ca="1">'13年1-9支出明细'!K182/9*12</f>
        <v>0</v>
      </c>
      <c r="P187" s="43">
        <f t="shared" si="176"/>
        <v>3.5432032314459351E-6</v>
      </c>
      <c r="Q187" s="13">
        <f ca="1">'13年1-9支出明细'!L182/9*12</f>
        <v>0</v>
      </c>
      <c r="R187" s="43">
        <f t="shared" si="177"/>
        <v>0</v>
      </c>
      <c r="S187" s="13">
        <f ca="1">'13年1-9支出明细'!M182/9*12</f>
        <v>0</v>
      </c>
      <c r="T187" s="43">
        <f t="shared" si="178"/>
        <v>0</v>
      </c>
      <c r="U187" s="13">
        <f ca="1">'13年1-9支出明细'!N182/9*12</f>
        <v>0</v>
      </c>
      <c r="V187" s="43">
        <f t="shared" si="179"/>
        <v>0</v>
      </c>
      <c r="W187" s="13">
        <f ca="1">'13年1-9支出明细'!O182/9*12</f>
        <v>0</v>
      </c>
      <c r="X187" s="43">
        <f t="shared" si="180"/>
        <v>0</v>
      </c>
      <c r="Y187" s="13">
        <f ca="1">'13年1-9支出明细'!P182/9*12</f>
        <v>0</v>
      </c>
      <c r="Z187" s="43">
        <f t="shared" si="181"/>
        <v>0</v>
      </c>
      <c r="AA187" s="13">
        <f ca="1">'13年1-9支出明细'!Q182/9*12</f>
        <v>0</v>
      </c>
      <c r="AB187" s="43">
        <f t="shared" si="182"/>
        <v>0</v>
      </c>
      <c r="AC187" s="13">
        <f ca="1">'13年1-9支出明细'!R182/9*12</f>
        <v>0</v>
      </c>
      <c r="AD187" s="43">
        <f t="shared" si="183"/>
        <v>0</v>
      </c>
      <c r="AE187" s="13">
        <f ca="1">'13年1-9支出明细'!S182/9*12</f>
        <v>0</v>
      </c>
      <c r="AF187" s="43">
        <f t="shared" si="184"/>
        <v>0</v>
      </c>
      <c r="AG187" s="12">
        <f t="shared" si="234"/>
        <v>0</v>
      </c>
      <c r="AH187" s="43">
        <f t="shared" si="185"/>
        <v>0</v>
      </c>
      <c r="AI187" s="13">
        <f ca="1">'13年1-9支出明细'!U182/9*12</f>
        <v>0</v>
      </c>
      <c r="AJ187" s="43">
        <f t="shared" si="186"/>
        <v>0</v>
      </c>
      <c r="AK187" s="13">
        <f ca="1">'13年1-9支出明细'!V182/9*12</f>
        <v>0</v>
      </c>
      <c r="AL187" s="43">
        <f t="shared" si="187"/>
        <v>0</v>
      </c>
      <c r="AM187" s="13">
        <f ca="1">'13年1-9支出明细'!W182/9*12</f>
        <v>0</v>
      </c>
      <c r="AN187" s="43">
        <f t="shared" si="188"/>
        <v>0</v>
      </c>
      <c r="AO187" s="13">
        <f ca="1">'13年1-9支出明细'!X182/9*12</f>
        <v>0</v>
      </c>
      <c r="AP187" s="43">
        <f t="shared" si="189"/>
        <v>0</v>
      </c>
      <c r="AQ187" s="13">
        <f ca="1">'13年1-9支出明细'!Y182/9*12</f>
        <v>0</v>
      </c>
      <c r="AR187" s="43">
        <f t="shared" si="190"/>
        <v>0</v>
      </c>
      <c r="AS187" s="13">
        <f ca="1">'13年1-9支出明细'!Z182/9*12</f>
        <v>0</v>
      </c>
      <c r="AT187" s="13">
        <f ca="1">Sheet2!EP181+Sheet2!V181</f>
        <v>0</v>
      </c>
      <c r="AU187" s="43">
        <f t="shared" si="191"/>
        <v>0</v>
      </c>
      <c r="AV187" s="13">
        <f ca="1">'13年1-9支出明细'!AB182/9*12</f>
        <v>0</v>
      </c>
      <c r="AW187" s="43">
        <f t="shared" si="192"/>
        <v>0</v>
      </c>
      <c r="AX187" s="13">
        <f ca="1">'13年1-9支出明细'!AC182/9*12</f>
        <v>0</v>
      </c>
      <c r="AY187" s="43">
        <f t="shared" si="193"/>
        <v>0</v>
      </c>
      <c r="AZ187" s="12">
        <f t="shared" si="236"/>
        <v>0</v>
      </c>
      <c r="BA187" s="43">
        <f t="shared" si="194"/>
        <v>0</v>
      </c>
      <c r="BB187" s="13">
        <f ca="1">'13年1-9支出明细'!AE182/9*12</f>
        <v>0</v>
      </c>
      <c r="BC187" s="43">
        <f t="shared" si="195"/>
        <v>0</v>
      </c>
      <c r="BD187" s="13">
        <f ca="1">'13年1-9支出明细'!AF182/9*12</f>
        <v>0</v>
      </c>
      <c r="BE187" s="13">
        <f ca="1">Sheet2!BP181+Sheet2!ET181</f>
        <v>0</v>
      </c>
      <c r="BF187" s="43">
        <f t="shared" si="196"/>
        <v>0</v>
      </c>
      <c r="BG187" s="12">
        <f t="shared" si="235"/>
        <v>0</v>
      </c>
      <c r="BH187" s="43">
        <f t="shared" si="197"/>
        <v>0</v>
      </c>
      <c r="BI187" s="13">
        <f ca="1">'13年1-9支出明细'!AI182/9*12</f>
        <v>0</v>
      </c>
      <c r="BJ187" s="43">
        <f t="shared" si="198"/>
        <v>0</v>
      </c>
      <c r="BK187" s="13">
        <f ca="1">'13年1-9支出明细'!AJ182/9*12</f>
        <v>0</v>
      </c>
      <c r="BL187" s="43">
        <f t="shared" si="199"/>
        <v>0</v>
      </c>
      <c r="BM187" s="13">
        <f ca="1">'13年1-9支出明细'!AK182/9*12</f>
        <v>0</v>
      </c>
      <c r="BN187" s="43">
        <f t="shared" si="200"/>
        <v>0</v>
      </c>
      <c r="BO187" s="13">
        <f ca="1">'13年1-9支出明细'!AL182/9*12</f>
        <v>0</v>
      </c>
      <c r="BP187" s="43">
        <f t="shared" si="201"/>
        <v>0</v>
      </c>
      <c r="BQ187" s="13">
        <f ca="1">'13年1-9支出明细'!AM182/9*12</f>
        <v>0</v>
      </c>
      <c r="BR187" s="43">
        <f t="shared" si="202"/>
        <v>0</v>
      </c>
      <c r="BS187" s="13">
        <f ca="1">'13年1-9支出明细'!AN182/9*12</f>
        <v>0</v>
      </c>
      <c r="BT187" s="14">
        <f t="shared" si="241"/>
        <v>0</v>
      </c>
      <c r="BU187" s="43">
        <f t="shared" si="203"/>
        <v>0</v>
      </c>
      <c r="BV187" s="13">
        <f ca="1">'13年1-9支出明细'!AP182/9*12</f>
        <v>0</v>
      </c>
      <c r="BW187" s="43">
        <f t="shared" si="204"/>
        <v>0</v>
      </c>
      <c r="BX187" s="13">
        <f ca="1">'13年1-9支出明细'!AQ182/9*12</f>
        <v>0</v>
      </c>
      <c r="BY187" s="43">
        <f t="shared" si="205"/>
        <v>0</v>
      </c>
      <c r="BZ187" s="13">
        <f ca="1">'13年1-9支出明细'!AR182/9*12</f>
        <v>0</v>
      </c>
      <c r="CA187" s="13">
        <f ca="1">Sheet2!DK181+Sheet2!AH181</f>
        <v>0</v>
      </c>
      <c r="CB187" s="43">
        <f t="shared" si="206"/>
        <v>0</v>
      </c>
      <c r="CC187" s="13">
        <f ca="1">'13年1-9支出明细'!AT182/9*12</f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43">
        <f t="shared" si="207"/>
        <v>0</v>
      </c>
      <c r="CL187" s="13">
        <f ca="1">'13年1-9支出明细'!BB182/9*12</f>
        <v>0</v>
      </c>
      <c r="CM187" s="43">
        <f t="shared" si="208"/>
        <v>0</v>
      </c>
      <c r="CN187" s="13">
        <f ca="1">'13年1-9支出明细'!BC182/9*12</f>
        <v>0</v>
      </c>
      <c r="CO187" s="43">
        <f t="shared" si="209"/>
        <v>0</v>
      </c>
      <c r="CP187" s="13">
        <f ca="1">'13年1-9支出明细'!BD182/9*12</f>
        <v>0</v>
      </c>
      <c r="CQ187" s="43">
        <f t="shared" si="210"/>
        <v>0</v>
      </c>
      <c r="CR187" s="13">
        <f ca="1">'13年1-9支出明细'!BE182/9*12</f>
        <v>0</v>
      </c>
      <c r="CS187" s="13">
        <v>0</v>
      </c>
      <c r="CT187" s="43">
        <f t="shared" si="211"/>
        <v>0</v>
      </c>
      <c r="CU187" s="13">
        <f ca="1">'13年1-9支出明细'!BG182/9*12</f>
        <v>0</v>
      </c>
      <c r="CV187" s="43">
        <f t="shared" si="212"/>
        <v>0</v>
      </c>
      <c r="CW187" s="13">
        <f ca="1">'13年1-9支出明细'!BH182/9*12</f>
        <v>0</v>
      </c>
      <c r="CX187" s="43">
        <f t="shared" si="213"/>
        <v>0</v>
      </c>
      <c r="CY187" s="13">
        <f ca="1">'13年1-9支出明细'!BI182/9*12</f>
        <v>0</v>
      </c>
      <c r="CZ187" s="43">
        <f t="shared" si="214"/>
        <v>0</v>
      </c>
      <c r="DA187" s="13">
        <f ca="1">'13年1-9支出明细'!BJ182/9*12</f>
        <v>0</v>
      </c>
      <c r="DB187" s="43">
        <f t="shared" si="215"/>
        <v>0</v>
      </c>
      <c r="DC187" s="13">
        <f ca="1">'13年1-9支出明细'!BK182/9*12</f>
        <v>0</v>
      </c>
      <c r="DD187" s="43">
        <f t="shared" si="216"/>
        <v>0</v>
      </c>
      <c r="DE187" s="13">
        <f ca="1">'13年1-9支出明细'!BL182/9*12</f>
        <v>0</v>
      </c>
      <c r="DF187" s="43">
        <f t="shared" si="217"/>
        <v>0</v>
      </c>
      <c r="DG187" s="13">
        <f ca="1">'13年1-9支出明细'!BM182/9*12</f>
        <v>0</v>
      </c>
      <c r="DH187" s="43">
        <f t="shared" si="218"/>
        <v>0</v>
      </c>
      <c r="DI187" s="13">
        <f ca="1">'13年1-9支出明细'!BN182/9*12</f>
        <v>0</v>
      </c>
      <c r="DJ187" s="13">
        <f ca="1">Sheet2!EX181+Sheet2!BF181</f>
        <v>0</v>
      </c>
      <c r="DK187" s="43">
        <f t="shared" si="219"/>
        <v>0</v>
      </c>
      <c r="DL187" s="13">
        <f ca="1">'13年1-9支出明细'!BP182/9*12</f>
        <v>0</v>
      </c>
      <c r="DM187" s="43">
        <f t="shared" si="220"/>
        <v>0</v>
      </c>
      <c r="DN187" s="13">
        <f ca="1">'13年1-9支出明细'!BQ182/9*12</f>
        <v>0</v>
      </c>
      <c r="DO187" s="43">
        <f t="shared" si="221"/>
        <v>0</v>
      </c>
      <c r="DP187" s="13">
        <f ca="1">'13年1-9支出明细'!BR182/9*12</f>
        <v>0</v>
      </c>
      <c r="DQ187" s="13">
        <f ca="1">Sheet2!FC97+Sheet2!BJ97</f>
        <v>0</v>
      </c>
      <c r="DR187" s="43"/>
      <c r="DS187" s="13">
        <f ca="1">'13年1-9支出明细'!BT182/9*12</f>
        <v>0</v>
      </c>
      <c r="DT187" s="43">
        <f t="shared" si="222"/>
        <v>0</v>
      </c>
      <c r="DU187" s="12">
        <f ca="1">'13年1-9支出明细'!BU182/9*12</f>
        <v>2359.4133333333334</v>
      </c>
      <c r="DV187" s="43">
        <f t="shared" si="223"/>
        <v>8.1547723064100209E-5</v>
      </c>
      <c r="DW187" s="12">
        <f ca="1">'13年1-9支出明细'!BV182/9*12</f>
        <v>0</v>
      </c>
      <c r="DX187" s="43">
        <f t="shared" si="224"/>
        <v>0</v>
      </c>
      <c r="DY187" s="12">
        <f ca="1">'13年1-9支出明细'!BW182/9*12</f>
        <v>0</v>
      </c>
      <c r="DZ187" s="43">
        <f t="shared" si="225"/>
        <v>0</v>
      </c>
      <c r="EA187" s="12">
        <f ca="1">'13年1-9支出明细'!BX182/9*12</f>
        <v>0</v>
      </c>
      <c r="EB187" s="43">
        <f t="shared" si="226"/>
        <v>0</v>
      </c>
      <c r="EC187" s="27">
        <f t="shared" si="245"/>
        <v>0</v>
      </c>
      <c r="ED187" s="43">
        <f t="shared" si="228"/>
        <v>0</v>
      </c>
      <c r="EE187" s="13">
        <f ca="1">'13年1-9支出明细'!BZ182/9*12</f>
        <v>0</v>
      </c>
      <c r="EF187" s="43">
        <f t="shared" si="229"/>
        <v>0</v>
      </c>
      <c r="EG187" s="13">
        <f ca="1">'13年1-9支出明细'!CA182/9*12</f>
        <v>0</v>
      </c>
      <c r="EH187" s="43">
        <f t="shared" si="230"/>
        <v>0</v>
      </c>
      <c r="EI187" s="13">
        <f ca="1">'13年1-9支出明细'!CB182/9*12</f>
        <v>0</v>
      </c>
      <c r="EJ187" s="40"/>
      <c r="EK187" s="13">
        <f ca="1">'13年1-9支出明细'!CC182/9*12</f>
        <v>0</v>
      </c>
      <c r="EL187" s="43">
        <f t="shared" si="231"/>
        <v>0</v>
      </c>
      <c r="EM187" s="13">
        <f ca="1">'13年1-9支出明细'!CD182/9*12</f>
        <v>0</v>
      </c>
      <c r="EN187" s="45">
        <f t="shared" si="232"/>
        <v>0</v>
      </c>
    </row>
    <row r="188" spans="1:144">
      <c r="A188" s="18">
        <v>901</v>
      </c>
      <c r="B188" s="3" t="s">
        <v>191</v>
      </c>
      <c r="C188" s="3" t="s">
        <v>477</v>
      </c>
      <c r="D188" s="12">
        <f t="shared" si="242"/>
        <v>2359.4133333333334</v>
      </c>
      <c r="E188" s="12">
        <f t="shared" si="243"/>
        <v>0</v>
      </c>
      <c r="F188" s="13">
        <v>0</v>
      </c>
      <c r="G188" s="40">
        <f t="shared" si="233"/>
        <v>0</v>
      </c>
      <c r="H188" s="13">
        <v>0</v>
      </c>
      <c r="I188" s="40">
        <f t="shared" si="173"/>
        <v>0</v>
      </c>
      <c r="J188" s="13">
        <v>0</v>
      </c>
      <c r="K188" s="40">
        <f t="shared" si="174"/>
        <v>0</v>
      </c>
      <c r="L188" s="13">
        <f ca="1">'13年1-9支出明细'!I183/9*12</f>
        <v>0</v>
      </c>
      <c r="M188" s="13">
        <v>0</v>
      </c>
      <c r="N188" s="43">
        <f t="shared" si="175"/>
        <v>0</v>
      </c>
      <c r="O188" s="13">
        <f ca="1">'13年1-9支出明细'!K183/9*12</f>
        <v>0</v>
      </c>
      <c r="P188" s="43">
        <f t="shared" si="176"/>
        <v>3.5432032314459351E-6</v>
      </c>
      <c r="Q188" s="13">
        <f ca="1">'13年1-9支出明细'!L183/9*12</f>
        <v>0</v>
      </c>
      <c r="R188" s="43">
        <f t="shared" si="177"/>
        <v>0</v>
      </c>
      <c r="S188" s="13">
        <f ca="1">'13年1-9支出明细'!M183/9*12</f>
        <v>0</v>
      </c>
      <c r="T188" s="43">
        <f t="shared" si="178"/>
        <v>0</v>
      </c>
      <c r="U188" s="13">
        <f ca="1">'13年1-9支出明细'!N183/9*12</f>
        <v>0</v>
      </c>
      <c r="V188" s="43">
        <f t="shared" si="179"/>
        <v>0</v>
      </c>
      <c r="W188" s="13">
        <f ca="1">'13年1-9支出明细'!O183/9*12</f>
        <v>0</v>
      </c>
      <c r="X188" s="43">
        <f t="shared" si="180"/>
        <v>0</v>
      </c>
      <c r="Y188" s="13">
        <f ca="1">'13年1-9支出明细'!P183/9*12</f>
        <v>0</v>
      </c>
      <c r="Z188" s="43">
        <f t="shared" si="181"/>
        <v>0</v>
      </c>
      <c r="AA188" s="13">
        <f ca="1">'13年1-9支出明细'!Q183/9*12</f>
        <v>0</v>
      </c>
      <c r="AB188" s="43">
        <f t="shared" si="182"/>
        <v>0</v>
      </c>
      <c r="AC188" s="13">
        <f ca="1">'13年1-9支出明细'!R183/9*12</f>
        <v>0</v>
      </c>
      <c r="AD188" s="43">
        <f t="shared" si="183"/>
        <v>0</v>
      </c>
      <c r="AE188" s="13">
        <f ca="1">'13年1-9支出明细'!S183/9*12</f>
        <v>0</v>
      </c>
      <c r="AF188" s="43">
        <f t="shared" si="184"/>
        <v>0</v>
      </c>
      <c r="AG188" s="12">
        <f t="shared" si="234"/>
        <v>0</v>
      </c>
      <c r="AH188" s="43">
        <f t="shared" si="185"/>
        <v>0</v>
      </c>
      <c r="AI188" s="13">
        <f ca="1">'13年1-9支出明细'!U183/9*12</f>
        <v>0</v>
      </c>
      <c r="AJ188" s="43">
        <f t="shared" si="186"/>
        <v>0</v>
      </c>
      <c r="AK188" s="13">
        <f ca="1">'13年1-9支出明细'!V183/9*12</f>
        <v>0</v>
      </c>
      <c r="AL188" s="43">
        <f t="shared" si="187"/>
        <v>0</v>
      </c>
      <c r="AM188" s="13">
        <f ca="1">'13年1-9支出明细'!W183/9*12</f>
        <v>0</v>
      </c>
      <c r="AN188" s="43">
        <f t="shared" si="188"/>
        <v>0</v>
      </c>
      <c r="AO188" s="13">
        <f ca="1">'13年1-9支出明细'!X183/9*12</f>
        <v>0</v>
      </c>
      <c r="AP188" s="43">
        <f t="shared" si="189"/>
        <v>0</v>
      </c>
      <c r="AQ188" s="13">
        <f ca="1">'13年1-9支出明细'!Y183/9*12</f>
        <v>0</v>
      </c>
      <c r="AR188" s="43">
        <f t="shared" si="190"/>
        <v>0</v>
      </c>
      <c r="AS188" s="13">
        <f ca="1">'13年1-9支出明细'!Z183/9*12</f>
        <v>0</v>
      </c>
      <c r="AT188" s="13">
        <f ca="1">Sheet2!EP182+Sheet2!V182</f>
        <v>0</v>
      </c>
      <c r="AU188" s="43">
        <f t="shared" si="191"/>
        <v>0</v>
      </c>
      <c r="AV188" s="13">
        <f ca="1">'13年1-9支出明细'!AB183/9*12</f>
        <v>0</v>
      </c>
      <c r="AW188" s="43">
        <f t="shared" si="192"/>
        <v>0</v>
      </c>
      <c r="AX188" s="13">
        <f ca="1">'13年1-9支出明细'!AC183/9*12</f>
        <v>0</v>
      </c>
      <c r="AY188" s="43">
        <f t="shared" si="193"/>
        <v>0</v>
      </c>
      <c r="AZ188" s="12">
        <f t="shared" si="236"/>
        <v>0</v>
      </c>
      <c r="BA188" s="43">
        <f t="shared" si="194"/>
        <v>0</v>
      </c>
      <c r="BB188" s="13">
        <f ca="1">'13年1-9支出明细'!AE183/9*12</f>
        <v>0</v>
      </c>
      <c r="BC188" s="43">
        <f t="shared" si="195"/>
        <v>0</v>
      </c>
      <c r="BD188" s="13">
        <f ca="1">'13年1-9支出明细'!AF183/9*12</f>
        <v>0</v>
      </c>
      <c r="BE188" s="13">
        <f ca="1">Sheet2!BP182+Sheet2!ET182</f>
        <v>0</v>
      </c>
      <c r="BF188" s="43">
        <f t="shared" si="196"/>
        <v>0</v>
      </c>
      <c r="BG188" s="12">
        <f t="shared" si="235"/>
        <v>0</v>
      </c>
      <c r="BH188" s="43">
        <f t="shared" si="197"/>
        <v>0</v>
      </c>
      <c r="BI188" s="13">
        <f ca="1">'13年1-9支出明细'!AI183/9*12</f>
        <v>0</v>
      </c>
      <c r="BJ188" s="43">
        <f t="shared" si="198"/>
        <v>0</v>
      </c>
      <c r="BK188" s="13">
        <f ca="1">'13年1-9支出明细'!AJ183/9*12</f>
        <v>0</v>
      </c>
      <c r="BL188" s="43">
        <f t="shared" si="199"/>
        <v>0</v>
      </c>
      <c r="BM188" s="13">
        <f ca="1">'13年1-9支出明细'!AK183/9*12</f>
        <v>0</v>
      </c>
      <c r="BN188" s="43">
        <f t="shared" si="200"/>
        <v>0</v>
      </c>
      <c r="BO188" s="13">
        <f ca="1">'13年1-9支出明细'!AL183/9*12</f>
        <v>0</v>
      </c>
      <c r="BP188" s="43">
        <f t="shared" si="201"/>
        <v>0</v>
      </c>
      <c r="BQ188" s="13">
        <f ca="1">'13年1-9支出明细'!AM183/9*12</f>
        <v>0</v>
      </c>
      <c r="BR188" s="43">
        <f t="shared" si="202"/>
        <v>0</v>
      </c>
      <c r="BS188" s="13">
        <f ca="1">'13年1-9支出明细'!AN183/9*12</f>
        <v>0</v>
      </c>
      <c r="BT188" s="14">
        <f t="shared" si="241"/>
        <v>0</v>
      </c>
      <c r="BU188" s="43">
        <f t="shared" si="203"/>
        <v>0</v>
      </c>
      <c r="BV188" s="13">
        <f ca="1">'13年1-9支出明细'!AP183/9*12</f>
        <v>0</v>
      </c>
      <c r="BW188" s="43">
        <f t="shared" si="204"/>
        <v>0</v>
      </c>
      <c r="BX188" s="13">
        <f ca="1">'13年1-9支出明细'!AQ183/9*12</f>
        <v>0</v>
      </c>
      <c r="BY188" s="43">
        <f t="shared" si="205"/>
        <v>0</v>
      </c>
      <c r="BZ188" s="13">
        <f ca="1">'13年1-9支出明细'!AR183/9*12</f>
        <v>0</v>
      </c>
      <c r="CA188" s="13">
        <f ca="1">Sheet2!DK182+Sheet2!AH182</f>
        <v>0</v>
      </c>
      <c r="CB188" s="43">
        <f t="shared" si="206"/>
        <v>0</v>
      </c>
      <c r="CC188" s="13">
        <f ca="1">'13年1-9支出明细'!AT183/9*12</f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43">
        <f t="shared" si="207"/>
        <v>0</v>
      </c>
      <c r="CL188" s="13">
        <f ca="1">'13年1-9支出明细'!BB183/9*12</f>
        <v>0</v>
      </c>
      <c r="CM188" s="43">
        <f t="shared" si="208"/>
        <v>0</v>
      </c>
      <c r="CN188" s="13">
        <f ca="1">'13年1-9支出明细'!BC183/9*12</f>
        <v>0</v>
      </c>
      <c r="CO188" s="43">
        <f t="shared" si="209"/>
        <v>0</v>
      </c>
      <c r="CP188" s="13">
        <f ca="1">'13年1-9支出明细'!BD183/9*12</f>
        <v>0</v>
      </c>
      <c r="CQ188" s="43">
        <f t="shared" si="210"/>
        <v>0</v>
      </c>
      <c r="CR188" s="13">
        <f ca="1">'13年1-9支出明细'!BE183/9*12</f>
        <v>0</v>
      </c>
      <c r="CS188" s="13">
        <f ca="1">Sheet2!DZ182+Sheet2!AV182</f>
        <v>0</v>
      </c>
      <c r="CT188" s="43">
        <f t="shared" si="211"/>
        <v>0</v>
      </c>
      <c r="CU188" s="13">
        <f ca="1">'13年1-9支出明细'!BG183/9*12</f>
        <v>0</v>
      </c>
      <c r="CV188" s="43">
        <f t="shared" si="212"/>
        <v>0</v>
      </c>
      <c r="CW188" s="13">
        <f ca="1">'13年1-9支出明细'!BH183/9*12</f>
        <v>0</v>
      </c>
      <c r="CX188" s="43">
        <f t="shared" si="213"/>
        <v>0</v>
      </c>
      <c r="CY188" s="13">
        <f ca="1">'13年1-9支出明细'!BI183/9*12</f>
        <v>0</v>
      </c>
      <c r="CZ188" s="43">
        <f t="shared" si="214"/>
        <v>0</v>
      </c>
      <c r="DA188" s="13">
        <f ca="1">'13年1-9支出明细'!BJ183/9*12</f>
        <v>0</v>
      </c>
      <c r="DB188" s="43">
        <f t="shared" si="215"/>
        <v>0</v>
      </c>
      <c r="DC188" s="13">
        <f ca="1">'13年1-9支出明细'!BK183/9*12</f>
        <v>0</v>
      </c>
      <c r="DD188" s="43">
        <f t="shared" si="216"/>
        <v>0</v>
      </c>
      <c r="DE188" s="13">
        <f ca="1">'13年1-9支出明细'!BL183/9*12</f>
        <v>0</v>
      </c>
      <c r="DF188" s="43">
        <f t="shared" si="217"/>
        <v>0</v>
      </c>
      <c r="DG188" s="13">
        <f ca="1">'13年1-9支出明细'!BM183/9*12</f>
        <v>0</v>
      </c>
      <c r="DH188" s="43">
        <f t="shared" si="218"/>
        <v>0</v>
      </c>
      <c r="DI188" s="13">
        <f ca="1">'13年1-9支出明细'!BN183/9*12</f>
        <v>0</v>
      </c>
      <c r="DJ188" s="13">
        <f ca="1">Sheet2!EX182+Sheet2!BF182</f>
        <v>0</v>
      </c>
      <c r="DK188" s="43">
        <f t="shared" si="219"/>
        <v>0</v>
      </c>
      <c r="DL188" s="13">
        <f ca="1">'13年1-9支出明细'!BP183/9*12</f>
        <v>0</v>
      </c>
      <c r="DM188" s="43">
        <f t="shared" si="220"/>
        <v>0</v>
      </c>
      <c r="DN188" s="13">
        <f ca="1">'13年1-9支出明细'!BQ183/9*12</f>
        <v>0</v>
      </c>
      <c r="DO188" s="43">
        <f t="shared" si="221"/>
        <v>0</v>
      </c>
      <c r="DP188" s="13">
        <f ca="1">'13年1-9支出明细'!BR183/9*12</f>
        <v>0</v>
      </c>
      <c r="DQ188" s="13">
        <f ca="1">Sheet2!FC98+Sheet2!BJ98</f>
        <v>0</v>
      </c>
      <c r="DR188" s="43"/>
      <c r="DS188" s="13">
        <f ca="1">'13年1-9支出明细'!BT183/9*12</f>
        <v>0</v>
      </c>
      <c r="DT188" s="43">
        <f t="shared" si="222"/>
        <v>0</v>
      </c>
      <c r="DU188" s="12">
        <f ca="1">'13年1-9支出明细'!BU183/9*12</f>
        <v>2359.4133333333334</v>
      </c>
      <c r="DV188" s="43">
        <f t="shared" si="223"/>
        <v>8.1547723064100209E-5</v>
      </c>
      <c r="DW188" s="12">
        <f ca="1">'13年1-9支出明细'!BV183/9*12</f>
        <v>0</v>
      </c>
      <c r="DX188" s="43">
        <f t="shared" si="224"/>
        <v>0</v>
      </c>
      <c r="DY188" s="12">
        <f ca="1">'13年1-9支出明细'!BW183/9*12</f>
        <v>0</v>
      </c>
      <c r="DZ188" s="43">
        <f t="shared" si="225"/>
        <v>0</v>
      </c>
      <c r="EA188" s="12">
        <f ca="1">'13年1-9支出明细'!BX183/9*12</f>
        <v>0</v>
      </c>
      <c r="EB188" s="43">
        <f t="shared" si="226"/>
        <v>0</v>
      </c>
      <c r="EC188" s="27">
        <f t="shared" si="245"/>
        <v>0</v>
      </c>
      <c r="ED188" s="43">
        <f t="shared" si="228"/>
        <v>0</v>
      </c>
      <c r="EE188" s="13">
        <f ca="1">'13年1-9支出明细'!BZ183/9*12</f>
        <v>0</v>
      </c>
      <c r="EF188" s="43">
        <f t="shared" si="229"/>
        <v>0</v>
      </c>
      <c r="EG188" s="13">
        <f ca="1">'13年1-9支出明细'!CA183/9*12</f>
        <v>0</v>
      </c>
      <c r="EH188" s="43">
        <f t="shared" si="230"/>
        <v>0</v>
      </c>
      <c r="EI188" s="13">
        <f ca="1">'13年1-9支出明细'!CB183/9*12</f>
        <v>0</v>
      </c>
      <c r="EJ188" s="40"/>
      <c r="EK188" s="13">
        <f ca="1">'13年1-9支出明细'!CC183/9*12</f>
        <v>0</v>
      </c>
      <c r="EL188" s="43">
        <f t="shared" si="231"/>
        <v>0</v>
      </c>
      <c r="EM188" s="13">
        <f ca="1">'13年1-9支出明细'!CD183/9*12</f>
        <v>0</v>
      </c>
      <c r="EN188" s="45">
        <f t="shared" si="232"/>
        <v>0</v>
      </c>
    </row>
    <row r="189" spans="1:144">
      <c r="AV189" s="15"/>
      <c r="AW189" s="42"/>
      <c r="AZ189" s="16"/>
      <c r="BA189" s="41"/>
      <c r="BD189" s="15"/>
      <c r="BG189" s="16"/>
      <c r="BH189" s="41"/>
      <c r="DQ189" s="15"/>
      <c r="DR189" s="42"/>
      <c r="DS189" s="15"/>
      <c r="DT189" s="42"/>
      <c r="EC189" s="16"/>
      <c r="EK189"/>
      <c r="EM189"/>
    </row>
    <row r="190" spans="1:144">
      <c r="AV190" s="15"/>
      <c r="AW190" s="42"/>
      <c r="AZ190" s="16"/>
      <c r="BA190" s="41"/>
      <c r="BD190" s="15"/>
      <c r="BG190" s="16"/>
      <c r="BH190" s="41"/>
      <c r="DQ190" s="15"/>
      <c r="DR190" s="42"/>
      <c r="DS190" s="15"/>
      <c r="DT190" s="42"/>
      <c r="EC190" s="16"/>
      <c r="EK190"/>
      <c r="EM190"/>
    </row>
    <row r="191" spans="1:144">
      <c r="AV191" s="15"/>
      <c r="AW191" s="42"/>
      <c r="AZ191" s="16"/>
      <c r="BA191" s="41"/>
      <c r="BD191" s="15"/>
      <c r="BG191" s="16"/>
      <c r="BH191" s="41"/>
      <c r="DQ191" s="15"/>
      <c r="DR191" s="42"/>
      <c r="DS191" s="15"/>
      <c r="DT191" s="42"/>
      <c r="EC191" s="16"/>
      <c r="EK191"/>
      <c r="EM191"/>
    </row>
    <row r="192" spans="1:144">
      <c r="AV192" s="15"/>
      <c r="AW192" s="42"/>
      <c r="AZ192" s="16"/>
      <c r="BA192" s="41"/>
      <c r="BD192" s="15"/>
      <c r="BG192" s="16"/>
      <c r="BH192" s="41"/>
      <c r="DQ192" s="15"/>
      <c r="DR192" s="42"/>
      <c r="DS192" s="15"/>
      <c r="DT192" s="42"/>
      <c r="EC192" s="16"/>
      <c r="EK192"/>
      <c r="EM192"/>
    </row>
    <row r="193" spans="48:143">
      <c r="AV193" s="15"/>
      <c r="AW193" s="42"/>
      <c r="AZ193" s="16"/>
      <c r="BA193" s="41"/>
      <c r="BD193" s="15"/>
      <c r="BG193" s="16"/>
      <c r="BH193" s="41"/>
      <c r="DQ193" s="15"/>
      <c r="DR193" s="42"/>
      <c r="DS193" s="15"/>
      <c r="DT193" s="42"/>
      <c r="EC193" s="16"/>
      <c r="EK193"/>
      <c r="EM193"/>
    </row>
    <row r="194" spans="48:143">
      <c r="AV194" s="15"/>
      <c r="AW194" s="42"/>
      <c r="AZ194" s="16"/>
      <c r="BA194" s="41"/>
      <c r="BD194" s="15"/>
      <c r="BG194" s="16"/>
      <c r="BH194" s="41"/>
      <c r="DQ194" s="15"/>
      <c r="DR194" s="42"/>
      <c r="DS194" s="15"/>
      <c r="DT194" s="42"/>
      <c r="EC194" s="16"/>
      <c r="EK194"/>
      <c r="EM194"/>
    </row>
    <row r="195" spans="48:143">
      <c r="AV195" s="15"/>
      <c r="AW195" s="42"/>
      <c r="AZ195" s="16"/>
      <c r="BA195" s="41"/>
      <c r="BD195" s="15"/>
      <c r="BG195" s="16"/>
      <c r="BH195" s="41"/>
      <c r="DQ195" s="15"/>
      <c r="DR195" s="42"/>
      <c r="DS195" s="15"/>
      <c r="DT195" s="42"/>
      <c r="EC195" s="16"/>
      <c r="EK195"/>
      <c r="EM195"/>
    </row>
    <row r="196" spans="48:143">
      <c r="AV196" s="15"/>
      <c r="AW196" s="42"/>
      <c r="AZ196" s="16"/>
      <c r="BA196" s="41"/>
      <c r="BD196" s="15"/>
      <c r="BG196" s="16"/>
      <c r="BH196" s="41"/>
      <c r="DQ196" s="15"/>
      <c r="DR196" s="42"/>
      <c r="DS196" s="15"/>
      <c r="DT196" s="42"/>
      <c r="EC196" s="16"/>
      <c r="EK196"/>
      <c r="EM196"/>
    </row>
    <row r="197" spans="48:143">
      <c r="AV197" s="15"/>
      <c r="AW197" s="42"/>
      <c r="AZ197" s="16"/>
      <c r="BA197" s="41"/>
      <c r="BD197" s="15"/>
      <c r="BG197" s="16"/>
      <c r="BH197" s="41"/>
      <c r="DQ197" s="15"/>
      <c r="DR197" s="42"/>
      <c r="DS197" s="15"/>
      <c r="DT197" s="42"/>
      <c r="EC197" s="16"/>
      <c r="EK197"/>
      <c r="EM197"/>
    </row>
    <row r="198" spans="48:143">
      <c r="AV198" s="15"/>
      <c r="AW198" s="42"/>
      <c r="AZ198" s="16"/>
      <c r="BA198" s="41"/>
      <c r="BD198" s="15"/>
      <c r="BG198" s="16"/>
      <c r="BH198" s="41"/>
      <c r="DQ198" s="15"/>
      <c r="DR198" s="42"/>
      <c r="DS198" s="15"/>
      <c r="DT198" s="42"/>
      <c r="EC198" s="16"/>
      <c r="EK198"/>
      <c r="EM198"/>
    </row>
    <row r="199" spans="48:143">
      <c r="AV199" s="15"/>
      <c r="AW199" s="42"/>
      <c r="AZ199" s="16"/>
      <c r="BA199" s="41"/>
      <c r="BD199" s="15"/>
      <c r="BG199" s="16"/>
      <c r="BH199" s="41"/>
      <c r="DQ199" s="15"/>
      <c r="DR199" s="42"/>
      <c r="DS199" s="15"/>
      <c r="DT199" s="42"/>
      <c r="EC199" s="16"/>
      <c r="EK199"/>
      <c r="EM199"/>
    </row>
    <row r="200" spans="48:143">
      <c r="AV200" s="15"/>
      <c r="AW200" s="42"/>
      <c r="AZ200" s="16"/>
      <c r="BA200" s="41"/>
      <c r="BD200" s="15"/>
      <c r="BG200" s="16"/>
      <c r="BH200" s="41"/>
      <c r="DQ200" s="15"/>
      <c r="DR200" s="42"/>
      <c r="DS200" s="15"/>
      <c r="DT200" s="42"/>
      <c r="EC200" s="16"/>
      <c r="EK200"/>
      <c r="EM200"/>
    </row>
    <row r="201" spans="48:143">
      <c r="AV201" s="15"/>
      <c r="AW201" s="42"/>
      <c r="AZ201" s="16"/>
      <c r="BA201" s="41"/>
      <c r="BD201" s="15"/>
      <c r="BG201" s="16"/>
      <c r="BH201" s="41"/>
      <c r="DQ201" s="15"/>
      <c r="DR201" s="42"/>
      <c r="DS201" s="15"/>
      <c r="DT201" s="42"/>
      <c r="EC201" s="16"/>
      <c r="EK201"/>
      <c r="EM201"/>
    </row>
    <row r="202" spans="48:143">
      <c r="AV202" s="15"/>
      <c r="AW202" s="42"/>
      <c r="AZ202" s="16"/>
      <c r="BA202" s="41"/>
      <c r="BD202" s="15"/>
      <c r="BG202" s="16"/>
      <c r="BH202" s="41"/>
      <c r="DQ202" s="15"/>
      <c r="DR202" s="42"/>
      <c r="DS202" s="15"/>
      <c r="DT202" s="42"/>
      <c r="EC202" s="16"/>
      <c r="EK202"/>
      <c r="EM202"/>
    </row>
    <row r="203" spans="48:143">
      <c r="AV203" s="15"/>
      <c r="AW203" s="42"/>
      <c r="AZ203" s="16"/>
      <c r="BA203" s="41"/>
      <c r="BD203" s="15"/>
      <c r="BG203" s="16"/>
      <c r="BH203" s="41"/>
      <c r="DQ203" s="15"/>
      <c r="DR203" s="42"/>
      <c r="DS203" s="15"/>
      <c r="DT203" s="42"/>
      <c r="EC203" s="16"/>
      <c r="EK203"/>
      <c r="EM203"/>
    </row>
    <row r="204" spans="48:143">
      <c r="AV204" s="15"/>
      <c r="AW204" s="42"/>
      <c r="AZ204" s="16"/>
      <c r="BA204" s="41"/>
      <c r="BD204" s="15"/>
      <c r="BG204" s="16"/>
      <c r="BH204" s="41"/>
      <c r="DQ204" s="15"/>
      <c r="DR204" s="42"/>
      <c r="DS204" s="15"/>
      <c r="DT204" s="42"/>
      <c r="EC204" s="16"/>
      <c r="EK204"/>
      <c r="EM204"/>
    </row>
    <row r="205" spans="48:143">
      <c r="AV205" s="15"/>
      <c r="AW205" s="42"/>
      <c r="AZ205" s="16"/>
      <c r="BA205" s="41"/>
      <c r="BD205" s="15"/>
      <c r="BG205" s="16"/>
      <c r="BH205" s="41"/>
      <c r="DQ205" s="15"/>
      <c r="DR205" s="42"/>
      <c r="DS205" s="15"/>
      <c r="DT205" s="42"/>
      <c r="EC205" s="16"/>
      <c r="EK205"/>
      <c r="EM205"/>
    </row>
    <row r="206" spans="48:143">
      <c r="AV206" s="15"/>
      <c r="AW206" s="42"/>
      <c r="AZ206" s="16"/>
      <c r="BA206" s="41"/>
      <c r="BD206" s="15"/>
      <c r="BG206" s="16"/>
      <c r="BH206" s="41"/>
      <c r="DQ206" s="15"/>
      <c r="DR206" s="42"/>
      <c r="DS206" s="15"/>
      <c r="DT206" s="42"/>
      <c r="EC206" s="16"/>
      <c r="EK206"/>
      <c r="EM206"/>
    </row>
    <row r="207" spans="48:143">
      <c r="AV207" s="15"/>
      <c r="AW207" s="42"/>
      <c r="AZ207" s="16"/>
      <c r="BA207" s="41"/>
      <c r="BD207" s="15"/>
      <c r="BG207" s="16"/>
      <c r="BH207" s="41"/>
      <c r="DQ207" s="15"/>
      <c r="DR207" s="42"/>
      <c r="DS207" s="15"/>
      <c r="DT207" s="42"/>
      <c r="EC207" s="16"/>
      <c r="EK207"/>
      <c r="EM207"/>
    </row>
    <row r="208" spans="48:143">
      <c r="AV208" s="15"/>
      <c r="AW208" s="42"/>
      <c r="AZ208" s="16"/>
      <c r="BA208" s="41"/>
      <c r="BD208" s="15"/>
      <c r="BG208" s="16"/>
      <c r="BH208" s="41"/>
      <c r="DQ208" s="15"/>
      <c r="DR208" s="42"/>
      <c r="DS208" s="15"/>
      <c r="DT208" s="42"/>
      <c r="EC208" s="16"/>
      <c r="EK208"/>
      <c r="EM208"/>
    </row>
    <row r="209" spans="48:143">
      <c r="AV209" s="15"/>
      <c r="AW209" s="42"/>
      <c r="AZ209" s="16"/>
      <c r="BA209" s="41"/>
      <c r="BD209" s="15"/>
      <c r="BG209" s="16"/>
      <c r="BH209" s="41"/>
      <c r="DQ209" s="15"/>
      <c r="DR209" s="42"/>
      <c r="DS209" s="15"/>
      <c r="DT209" s="42"/>
      <c r="EC209" s="16"/>
      <c r="EK209"/>
      <c r="EM209"/>
    </row>
    <row r="210" spans="48:143">
      <c r="AV210" s="15"/>
      <c r="AW210" s="42"/>
      <c r="AZ210" s="16"/>
      <c r="BA210" s="41"/>
      <c r="BD210" s="15"/>
      <c r="BG210" s="16"/>
      <c r="BH210" s="41"/>
      <c r="DQ210" s="15"/>
      <c r="DR210" s="42"/>
      <c r="DS210" s="15"/>
      <c r="DT210" s="42"/>
      <c r="EC210" s="16"/>
      <c r="EK210"/>
      <c r="EM210"/>
    </row>
    <row r="211" spans="48:143">
      <c r="AV211" s="15"/>
      <c r="AW211" s="42"/>
      <c r="AZ211" s="16"/>
      <c r="BA211" s="41"/>
      <c r="BD211" s="15"/>
      <c r="BG211" s="16"/>
      <c r="BH211" s="41"/>
      <c r="DQ211" s="15"/>
      <c r="DR211" s="42"/>
      <c r="DS211" s="15"/>
      <c r="DT211" s="42"/>
      <c r="EC211" s="16"/>
      <c r="EK211"/>
      <c r="EM211"/>
    </row>
    <row r="212" spans="48:143">
      <c r="AV212" s="15"/>
      <c r="AW212" s="42"/>
      <c r="AZ212" s="16"/>
      <c r="BA212" s="41"/>
      <c r="BD212" s="15"/>
      <c r="BG212" s="16"/>
      <c r="BH212" s="41"/>
      <c r="DQ212" s="15"/>
      <c r="DR212" s="42"/>
      <c r="DS212" s="15"/>
      <c r="DT212" s="42"/>
      <c r="EC212" s="16"/>
      <c r="EK212"/>
      <c r="EM212"/>
    </row>
    <row r="213" spans="48:143">
      <c r="AV213" s="15"/>
      <c r="AW213" s="42"/>
      <c r="AZ213" s="16"/>
      <c r="BA213" s="41"/>
      <c r="BD213" s="15"/>
      <c r="BG213" s="16"/>
      <c r="BH213" s="41"/>
      <c r="DQ213" s="15"/>
      <c r="DR213" s="42"/>
      <c r="DS213" s="15"/>
      <c r="DT213" s="42"/>
      <c r="EC213" s="16"/>
      <c r="EK213"/>
      <c r="EM213"/>
    </row>
    <row r="214" spans="48:143">
      <c r="AV214" s="15"/>
      <c r="AW214" s="42"/>
      <c r="AZ214" s="16"/>
      <c r="BA214" s="41"/>
      <c r="BD214" s="15"/>
      <c r="BG214" s="16"/>
      <c r="BH214" s="41"/>
      <c r="DQ214" s="15"/>
      <c r="DR214" s="42"/>
      <c r="DS214" s="15"/>
      <c r="DT214" s="42"/>
      <c r="EC214" s="16"/>
      <c r="EK214"/>
      <c r="EM214"/>
    </row>
    <row r="215" spans="48:143">
      <c r="AV215" s="15"/>
      <c r="AW215" s="42"/>
      <c r="AZ215" s="16"/>
      <c r="BA215" s="41"/>
      <c r="BD215" s="15"/>
      <c r="BG215" s="16"/>
      <c r="BH215" s="41"/>
      <c r="DQ215" s="15"/>
      <c r="DR215" s="42"/>
      <c r="DS215" s="15"/>
      <c r="DT215" s="42"/>
      <c r="EC215" s="16"/>
      <c r="EK215"/>
      <c r="EM215"/>
    </row>
    <row r="216" spans="48:143">
      <c r="AV216" s="15"/>
      <c r="AW216" s="42"/>
      <c r="AZ216" s="16"/>
      <c r="BA216" s="41"/>
      <c r="BD216" s="15"/>
      <c r="BG216" s="16"/>
      <c r="BH216" s="41"/>
      <c r="DQ216" s="15"/>
      <c r="DR216" s="42"/>
      <c r="DS216" s="15"/>
      <c r="DT216" s="42"/>
      <c r="EC216" s="16"/>
      <c r="EK216"/>
      <c r="EM216"/>
    </row>
    <row r="217" spans="48:143">
      <c r="AV217" s="15"/>
      <c r="AW217" s="42"/>
      <c r="AZ217" s="16"/>
      <c r="BA217" s="41"/>
      <c r="BD217" s="15"/>
      <c r="BG217" s="16"/>
      <c r="BH217" s="41"/>
      <c r="DQ217" s="15"/>
      <c r="DR217" s="42"/>
      <c r="DS217" s="15"/>
      <c r="DT217" s="42"/>
      <c r="EC217" s="16"/>
      <c r="EK217"/>
      <c r="EM217"/>
    </row>
  </sheetData>
  <sheetProtection password="CF7A" sheet="1" objects="1" scenarios="1"/>
  <mergeCells count="62">
    <mergeCell ref="G3:G7"/>
    <mergeCell ref="I3:I7"/>
    <mergeCell ref="K3:K7"/>
    <mergeCell ref="N3:N7"/>
    <mergeCell ref="AN3:AN7"/>
    <mergeCell ref="AP3:AP7"/>
    <mergeCell ref="R3:R7"/>
    <mergeCell ref="AD3:AD7"/>
    <mergeCell ref="AW3:AW7"/>
    <mergeCell ref="AF3:AF7"/>
    <mergeCell ref="AH3:AH7"/>
    <mergeCell ref="AJ3:AJ7"/>
    <mergeCell ref="AL3:AL7"/>
    <mergeCell ref="P3:P7"/>
    <mergeCell ref="Z3:Z7"/>
    <mergeCell ref="AB3:AB7"/>
    <mergeCell ref="V3:V7"/>
    <mergeCell ref="X3:X7"/>
    <mergeCell ref="T3:T7"/>
    <mergeCell ref="DX3:DX7"/>
    <mergeCell ref="DR3:DR7"/>
    <mergeCell ref="CZ3:CZ7"/>
    <mergeCell ref="BC3:BC7"/>
    <mergeCell ref="CX3:CX7"/>
    <mergeCell ref="CV3:CV7"/>
    <mergeCell ref="DB3:DB7"/>
    <mergeCell ref="DF3:DF7"/>
    <mergeCell ref="DV3:DV7"/>
    <mergeCell ref="DT3:DT7"/>
    <mergeCell ref="BU3:BU7"/>
    <mergeCell ref="CQ3:CQ7"/>
    <mergeCell ref="CO3:CO7"/>
    <mergeCell ref="BY3:BY7"/>
    <mergeCell ref="CM3:CM7"/>
    <mergeCell ref="CK3:CK7"/>
    <mergeCell ref="CB3:CB7"/>
    <mergeCell ref="EN3:EN7"/>
    <mergeCell ref="EB3:EB7"/>
    <mergeCell ref="DZ3:DZ7"/>
    <mergeCell ref="ED3:ED7"/>
    <mergeCell ref="EL3:EL7"/>
    <mergeCell ref="EF3:EF7"/>
    <mergeCell ref="EJ3:EJ7"/>
    <mergeCell ref="EH3:EH7"/>
    <mergeCell ref="AR3:AR7"/>
    <mergeCell ref="AU3:AU7"/>
    <mergeCell ref="BH3:BH7"/>
    <mergeCell ref="BF3:BF7"/>
    <mergeCell ref="BR3:BR7"/>
    <mergeCell ref="BN3:BN7"/>
    <mergeCell ref="BL3:BL7"/>
    <mergeCell ref="AY3:AY7"/>
    <mergeCell ref="DO3:DO7"/>
    <mergeCell ref="DH3:DH7"/>
    <mergeCell ref="DK3:DK7"/>
    <mergeCell ref="DM3:DM7"/>
    <mergeCell ref="BA3:BA7"/>
    <mergeCell ref="BP3:BP7"/>
    <mergeCell ref="BJ3:BJ7"/>
    <mergeCell ref="CT3:CT7"/>
    <mergeCell ref="DD3:DD7"/>
    <mergeCell ref="BW3:BW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E214"/>
  <sheetViews>
    <sheetView workbookViewId="0">
      <pane xSplit="4" ySplit="2" topLeftCell="E3" activePane="bottomRight" state="frozen"/>
      <selection activeCell="J180" sqref="J180"/>
      <selection pane="topRight" activeCell="J180" sqref="J180"/>
      <selection pane="bottomLeft" activeCell="J180" sqref="J180"/>
      <selection pane="bottomRight" activeCell="F28" sqref="F28"/>
    </sheetView>
  </sheetViews>
  <sheetFormatPr defaultRowHeight="13.5"/>
  <cols>
    <col min="1" max="1" width="6.125" style="19" customWidth="1"/>
    <col min="2" max="2" width="19.375" customWidth="1"/>
    <col min="3" max="3" width="19.375" hidden="1" customWidth="1"/>
    <col min="4" max="4" width="18.5" style="15" customWidth="1"/>
    <col min="5" max="5" width="17" style="15" bestFit="1" customWidth="1"/>
    <col min="6" max="6" width="18" style="16" customWidth="1"/>
    <col min="7" max="7" width="16.125" style="16" customWidth="1"/>
    <col min="8" max="8" width="14.875" style="16" customWidth="1"/>
    <col min="9" max="9" width="14.625" style="16" customWidth="1"/>
    <col min="10" max="10" width="0" style="16" hidden="1" customWidth="1"/>
    <col min="11" max="11" width="15.125" style="16" customWidth="1"/>
    <col min="12" max="12" width="10.75" style="16" customWidth="1"/>
    <col min="13" max="13" width="11.625" style="16" customWidth="1"/>
    <col min="14" max="14" width="14.125" style="16" customWidth="1"/>
    <col min="15" max="15" width="13.625" style="16" customWidth="1"/>
    <col min="16" max="16" width="12.25" style="16" customWidth="1"/>
    <col min="17" max="17" width="13.375" style="16" customWidth="1"/>
    <col min="18" max="18" width="11.875" style="16" customWidth="1"/>
    <col min="19" max="19" width="13.625" style="16" customWidth="1"/>
    <col min="20" max="20" width="15.875" style="15" customWidth="1"/>
    <col min="21" max="21" width="14.75" style="16" customWidth="1"/>
    <col min="22" max="22" width="12.875" style="16" customWidth="1"/>
    <col min="23" max="24" width="14.875" style="16" customWidth="1"/>
    <col min="25" max="25" width="14.375" style="16" customWidth="1"/>
    <col min="26" max="26" width="16.875" style="16" customWidth="1"/>
    <col min="27" max="27" width="15.75" style="16" hidden="1" customWidth="1"/>
    <col min="28" max="29" width="15.75" style="16" customWidth="1"/>
    <col min="30" max="30" width="16.75" style="15" customWidth="1"/>
    <col min="31" max="31" width="17" style="16" customWidth="1"/>
    <col min="32" max="32" width="15.75" style="16" customWidth="1"/>
    <col min="33" max="33" width="9.25" style="16" hidden="1" customWidth="1"/>
    <col min="34" max="34" width="15.875" style="15" bestFit="1" customWidth="1"/>
    <col min="35" max="35" width="14.75" style="16" customWidth="1"/>
    <col min="36" max="36" width="14.5" style="16" customWidth="1"/>
    <col min="37" max="37" width="14.875" style="16" customWidth="1"/>
    <col min="38" max="38" width="15.25" style="16" customWidth="1"/>
    <col min="39" max="39" width="13.375" style="16" customWidth="1"/>
    <col min="40" max="40" width="14.625" style="16" customWidth="1"/>
    <col min="41" max="41" width="0" style="16" hidden="1" customWidth="1"/>
    <col min="42" max="42" width="13.5" style="16" customWidth="1"/>
    <col min="43" max="43" width="14.25" style="16" customWidth="1"/>
    <col min="44" max="44" width="11.125" style="16" customWidth="1"/>
    <col min="45" max="45" width="9.25" style="16" hidden="1" customWidth="1"/>
    <col min="46" max="46" width="13.875" style="16" customWidth="1"/>
    <col min="47" max="53" width="0" style="16" hidden="1" customWidth="1"/>
    <col min="54" max="54" width="14.875" style="16" customWidth="1"/>
    <col min="55" max="55" width="14.5" style="16" customWidth="1"/>
    <col min="56" max="57" width="14.25" style="16" customWidth="1"/>
    <col min="58" max="58" width="14.375" style="16" hidden="1" customWidth="1"/>
    <col min="59" max="59" width="12.5" style="16" customWidth="1"/>
    <col min="60" max="60" width="13" style="16" customWidth="1"/>
    <col min="61" max="61" width="15" style="16" customWidth="1"/>
    <col min="62" max="62" width="13.75" style="16" customWidth="1"/>
    <col min="63" max="63" width="15.875" style="16" customWidth="1"/>
    <col min="64" max="64" width="14.375" style="16" customWidth="1"/>
    <col min="65" max="65" width="14.125" style="16" customWidth="1"/>
    <col min="66" max="66" width="13.625" style="16" customWidth="1"/>
    <col min="67" max="67" width="0" style="16" hidden="1" customWidth="1"/>
    <col min="68" max="68" width="12.5" style="16" customWidth="1"/>
    <col min="69" max="69" width="13.125" style="16" customWidth="1"/>
    <col min="70" max="70" width="10.875" style="16" customWidth="1"/>
    <col min="71" max="71" width="0" style="16" hidden="1" customWidth="1"/>
    <col min="72" max="72" width="15.5" style="16" customWidth="1"/>
    <col min="73" max="73" width="15.75" style="15" bestFit="1" customWidth="1"/>
    <col min="74" max="74" width="14.625" style="15" bestFit="1" customWidth="1"/>
    <col min="75" max="75" width="12.125" style="15" bestFit="1" customWidth="1"/>
    <col min="76" max="76" width="14.625" style="15" bestFit="1" customWidth="1"/>
    <col min="77" max="77" width="14.75" style="15" customWidth="1"/>
    <col min="78" max="78" width="14.25" style="16" customWidth="1"/>
    <col min="79" max="79" width="13.125" style="16" customWidth="1"/>
    <col min="80" max="80" width="9.25" style="16" bestFit="1" customWidth="1"/>
    <col min="81" max="81" width="13.625" style="16" customWidth="1"/>
    <col min="82" max="82" width="13" style="16" customWidth="1"/>
    <col min="83" max="83" width="19.375" bestFit="1" customWidth="1"/>
  </cols>
  <sheetData>
    <row r="1" spans="1:83" s="1" customFormat="1" ht="27" hidden="1">
      <c r="A1" s="17" t="s">
        <v>0</v>
      </c>
      <c r="B1" s="5"/>
      <c r="C1" s="5" t="s">
        <v>0</v>
      </c>
      <c r="D1" s="7" t="s">
        <v>1</v>
      </c>
      <c r="E1" s="7" t="s">
        <v>2</v>
      </c>
      <c r="F1" s="8"/>
      <c r="G1" s="8" t="s">
        <v>5</v>
      </c>
      <c r="H1" s="8" t="s">
        <v>6</v>
      </c>
      <c r="I1" s="8" t="s">
        <v>7</v>
      </c>
      <c r="J1" s="8" t="s">
        <v>10</v>
      </c>
      <c r="K1" s="8" t="s">
        <v>11</v>
      </c>
      <c r="L1" s="8" t="s">
        <v>70</v>
      </c>
      <c r="M1" s="8" t="s">
        <v>71</v>
      </c>
      <c r="N1" s="8" t="s">
        <v>73</v>
      </c>
      <c r="O1" s="8" t="s">
        <v>74</v>
      </c>
      <c r="P1" s="8" t="s">
        <v>75</v>
      </c>
      <c r="Q1" s="8" t="s">
        <v>76</v>
      </c>
      <c r="R1" s="8" t="s">
        <v>81</v>
      </c>
      <c r="S1" s="8" t="s">
        <v>13</v>
      </c>
      <c r="T1" s="7" t="s">
        <v>14</v>
      </c>
      <c r="U1" s="8" t="s">
        <v>15</v>
      </c>
      <c r="V1" s="8" t="s">
        <v>16</v>
      </c>
      <c r="W1" s="8" t="s">
        <v>17</v>
      </c>
      <c r="X1" s="8" t="s">
        <v>18</v>
      </c>
      <c r="Y1" s="8" t="s">
        <v>19</v>
      </c>
      <c r="Z1" s="8" t="s">
        <v>20</v>
      </c>
      <c r="AA1" s="8" t="s">
        <v>21</v>
      </c>
      <c r="AB1" s="8" t="s">
        <v>660</v>
      </c>
      <c r="AC1" s="8" t="s">
        <v>661</v>
      </c>
      <c r="AD1" s="7" t="s">
        <v>64</v>
      </c>
      <c r="AE1" s="8" t="s">
        <v>65</v>
      </c>
      <c r="AF1" s="8" t="s">
        <v>66</v>
      </c>
      <c r="AG1" s="8" t="s">
        <v>67</v>
      </c>
      <c r="AH1" s="7" t="s">
        <v>22</v>
      </c>
      <c r="AI1" s="8" t="s">
        <v>23</v>
      </c>
      <c r="AJ1" s="8" t="s">
        <v>24</v>
      </c>
      <c r="AK1" s="8" t="s">
        <v>25</v>
      </c>
      <c r="AL1" s="8" t="s">
        <v>26</v>
      </c>
      <c r="AM1" s="8" t="s">
        <v>27</v>
      </c>
      <c r="AN1" s="8" t="s">
        <v>28</v>
      </c>
      <c r="AO1" s="8" t="s">
        <v>29</v>
      </c>
      <c r="AP1" s="8" t="s">
        <v>30</v>
      </c>
      <c r="AQ1" s="8" t="s">
        <v>31</v>
      </c>
      <c r="AR1" s="8" t="s">
        <v>32</v>
      </c>
      <c r="AS1" s="8" t="s">
        <v>33</v>
      </c>
      <c r="AT1" s="8" t="s">
        <v>34</v>
      </c>
      <c r="AU1" s="8" t="s">
        <v>35</v>
      </c>
      <c r="AV1" s="8" t="s">
        <v>36</v>
      </c>
      <c r="AW1" s="8" t="s">
        <v>37</v>
      </c>
      <c r="AX1" s="8" t="s">
        <v>38</v>
      </c>
      <c r="AY1" s="8" t="s">
        <v>39</v>
      </c>
      <c r="AZ1" s="8" t="s">
        <v>40</v>
      </c>
      <c r="BA1" s="8" t="s">
        <v>41</v>
      </c>
      <c r="BB1" s="8" t="s">
        <v>42</v>
      </c>
      <c r="BC1" s="8" t="s">
        <v>43</v>
      </c>
      <c r="BD1" s="8" t="s">
        <v>44</v>
      </c>
      <c r="BE1" s="8" t="s">
        <v>45</v>
      </c>
      <c r="BF1" s="8" t="s">
        <v>47</v>
      </c>
      <c r="BG1" s="8" t="s">
        <v>48</v>
      </c>
      <c r="BH1" s="8" t="s">
        <v>49</v>
      </c>
      <c r="BI1" s="8" t="s">
        <v>50</v>
      </c>
      <c r="BJ1" s="8" t="s">
        <v>51</v>
      </c>
      <c r="BK1" s="8" t="s">
        <v>52</v>
      </c>
      <c r="BL1" s="8" t="s">
        <v>53</v>
      </c>
      <c r="BM1" s="8" t="s">
        <v>54</v>
      </c>
      <c r="BN1" s="8" t="s">
        <v>56</v>
      </c>
      <c r="BO1" s="8" t="s">
        <v>57</v>
      </c>
      <c r="BP1" s="8" t="s">
        <v>58</v>
      </c>
      <c r="BQ1" s="8" t="s">
        <v>59</v>
      </c>
      <c r="BR1" s="8" t="s">
        <v>60</v>
      </c>
      <c r="BS1" s="8" t="s">
        <v>61</v>
      </c>
      <c r="BT1" s="8" t="s">
        <v>62</v>
      </c>
      <c r="BU1" s="7" t="s">
        <v>63</v>
      </c>
      <c r="BV1" s="7" t="s">
        <v>68</v>
      </c>
      <c r="BW1" s="7" t="s">
        <v>83</v>
      </c>
      <c r="BX1" s="7" t="s">
        <v>84</v>
      </c>
      <c r="BY1" s="7" t="s">
        <v>179</v>
      </c>
      <c r="BZ1" s="8" t="s">
        <v>180</v>
      </c>
      <c r="CA1" s="8" t="s">
        <v>181</v>
      </c>
      <c r="CB1" s="8" t="s">
        <v>182</v>
      </c>
      <c r="CC1" s="8" t="s">
        <v>183</v>
      </c>
      <c r="CD1" s="8" t="s">
        <v>184</v>
      </c>
    </row>
    <row r="2" spans="1:83" s="4" customFormat="1" ht="27">
      <c r="A2" s="17" t="s">
        <v>186</v>
      </c>
      <c r="B2" s="5" t="s">
        <v>186</v>
      </c>
      <c r="C2" s="5" t="s">
        <v>186</v>
      </c>
      <c r="D2" s="9" t="s">
        <v>666</v>
      </c>
      <c r="E2" s="9" t="s">
        <v>188</v>
      </c>
      <c r="F2" s="10" t="s">
        <v>478</v>
      </c>
      <c r="G2" s="11" t="s">
        <v>192</v>
      </c>
      <c r="H2" s="11" t="s">
        <v>479</v>
      </c>
      <c r="I2" s="11" t="s">
        <v>194</v>
      </c>
      <c r="J2" s="11" t="s">
        <v>197</v>
      </c>
      <c r="K2" s="11" t="s">
        <v>198</v>
      </c>
      <c r="L2" s="11" t="s">
        <v>256</v>
      </c>
      <c r="M2" s="11" t="s">
        <v>257</v>
      </c>
      <c r="N2" s="11" t="s">
        <v>259</v>
      </c>
      <c r="O2" s="11" t="s">
        <v>260</v>
      </c>
      <c r="P2" s="11" t="s">
        <v>261</v>
      </c>
      <c r="Q2" s="11" t="s">
        <v>262</v>
      </c>
      <c r="R2" s="11" t="s">
        <v>268</v>
      </c>
      <c r="S2" s="11" t="s">
        <v>191</v>
      </c>
      <c r="T2" s="9" t="s">
        <v>665</v>
      </c>
      <c r="U2" s="11" t="s">
        <v>201</v>
      </c>
      <c r="V2" s="11" t="s">
        <v>202</v>
      </c>
      <c r="W2" s="11" t="s">
        <v>203</v>
      </c>
      <c r="X2" s="11" t="s">
        <v>204</v>
      </c>
      <c r="Y2" s="11" t="s">
        <v>205</v>
      </c>
      <c r="Z2" s="11" t="s">
        <v>206</v>
      </c>
      <c r="AA2" s="11" t="s">
        <v>207</v>
      </c>
      <c r="AB2" s="10" t="s">
        <v>658</v>
      </c>
      <c r="AC2" s="10" t="s">
        <v>659</v>
      </c>
      <c r="AD2" s="9" t="s">
        <v>250</v>
      </c>
      <c r="AE2" s="11" t="s">
        <v>251</v>
      </c>
      <c r="AF2" s="11" t="s">
        <v>663</v>
      </c>
      <c r="AG2" s="11" t="s">
        <v>253</v>
      </c>
      <c r="AH2" s="9" t="s">
        <v>208</v>
      </c>
      <c r="AI2" s="11" t="s">
        <v>209</v>
      </c>
      <c r="AJ2" s="11" t="s">
        <v>210</v>
      </c>
      <c r="AK2" s="11" t="s">
        <v>211</v>
      </c>
      <c r="AL2" s="11" t="s">
        <v>212</v>
      </c>
      <c r="AM2" s="11" t="s">
        <v>213</v>
      </c>
      <c r="AN2" s="11" t="s">
        <v>214</v>
      </c>
      <c r="AO2" s="11" t="s">
        <v>215</v>
      </c>
      <c r="AP2" s="11" t="s">
        <v>216</v>
      </c>
      <c r="AQ2" s="11" t="s">
        <v>217</v>
      </c>
      <c r="AR2" s="11" t="s">
        <v>218</v>
      </c>
      <c r="AS2" s="11" t="s">
        <v>191</v>
      </c>
      <c r="AT2" s="11" t="s">
        <v>219</v>
      </c>
      <c r="AU2" s="11" t="s">
        <v>220</v>
      </c>
      <c r="AV2" s="11" t="s">
        <v>221</v>
      </c>
      <c r="AW2" s="11" t="s">
        <v>222</v>
      </c>
      <c r="AX2" s="11" t="s">
        <v>223</v>
      </c>
      <c r="AY2" s="11" t="s">
        <v>224</v>
      </c>
      <c r="AZ2" s="11" t="s">
        <v>225</v>
      </c>
      <c r="BA2" s="11" t="s">
        <v>191</v>
      </c>
      <c r="BB2" s="11" t="s">
        <v>226</v>
      </c>
      <c r="BC2" s="11" t="s">
        <v>222</v>
      </c>
      <c r="BD2" s="11" t="s">
        <v>228</v>
      </c>
      <c r="BE2" s="11" t="s">
        <v>664</v>
      </c>
      <c r="BF2" s="11" t="s">
        <v>231</v>
      </c>
      <c r="BG2" s="11" t="s">
        <v>232</v>
      </c>
      <c r="BH2" s="11" t="s">
        <v>233</v>
      </c>
      <c r="BI2" s="11" t="s">
        <v>234</v>
      </c>
      <c r="BJ2" s="11" t="s">
        <v>235</v>
      </c>
      <c r="BK2" s="11" t="s">
        <v>236</v>
      </c>
      <c r="BL2" s="11" t="s">
        <v>238</v>
      </c>
      <c r="BM2" s="11" t="s">
        <v>239</v>
      </c>
      <c r="BN2" s="11" t="s">
        <v>241</v>
      </c>
      <c r="BO2" s="11" t="s">
        <v>242</v>
      </c>
      <c r="BP2" s="11" t="s">
        <v>243</v>
      </c>
      <c r="BQ2" s="11" t="s">
        <v>244</v>
      </c>
      <c r="BR2" s="11" t="s">
        <v>245</v>
      </c>
      <c r="BS2" s="11" t="s">
        <v>247</v>
      </c>
      <c r="BT2" s="11" t="s">
        <v>248</v>
      </c>
      <c r="BU2" s="9" t="s">
        <v>249</v>
      </c>
      <c r="BV2" s="9" t="s">
        <v>254</v>
      </c>
      <c r="BW2" s="9" t="s">
        <v>269</v>
      </c>
      <c r="BX2" s="9" t="s">
        <v>247</v>
      </c>
      <c r="BY2" s="9" t="s">
        <v>197</v>
      </c>
      <c r="BZ2" s="11" t="s">
        <v>293</v>
      </c>
      <c r="CA2" s="11" t="s">
        <v>294</v>
      </c>
      <c r="CB2" s="11" t="s">
        <v>295</v>
      </c>
      <c r="CC2" s="11" t="s">
        <v>296</v>
      </c>
      <c r="CD2" s="11" t="s">
        <v>197</v>
      </c>
    </row>
    <row r="3" spans="1:83" s="4" customFormat="1">
      <c r="A3" s="17"/>
      <c r="B3" s="6" t="s">
        <v>668</v>
      </c>
      <c r="C3" s="5"/>
      <c r="D3" s="29">
        <v>810000000</v>
      </c>
      <c r="E3" s="9">
        <f>$D$3*E4</f>
        <v>189484714.56763637</v>
      </c>
      <c r="F3" s="9">
        <f t="shared" ref="F3:BQ3" si="0">$D$3*F4</f>
        <v>83808617.868327051</v>
      </c>
      <c r="G3" s="9">
        <f t="shared" si="0"/>
        <v>45760806.686052173</v>
      </c>
      <c r="H3" s="9">
        <f t="shared" si="0"/>
        <v>37713878.040747173</v>
      </c>
      <c r="I3" s="9">
        <f t="shared" si="0"/>
        <v>8090129.4929037411</v>
      </c>
      <c r="J3" s="9">
        <f t="shared" si="0"/>
        <v>4596369.748713824</v>
      </c>
      <c r="K3" s="9">
        <f t="shared" si="0"/>
        <v>3139593.8820479847</v>
      </c>
      <c r="L3" s="9">
        <f t="shared" si="0"/>
        <v>7964.016476437967</v>
      </c>
      <c r="M3" s="9">
        <f t="shared" si="0"/>
        <v>28960.059914319881</v>
      </c>
      <c r="N3" s="9">
        <f t="shared" si="0"/>
        <v>793898.21135342552</v>
      </c>
      <c r="O3" s="9">
        <f t="shared" si="0"/>
        <v>697355.02495238779</v>
      </c>
      <c r="P3" s="9">
        <f t="shared" si="0"/>
        <v>7140.2636610973132</v>
      </c>
      <c r="Q3" s="9">
        <f t="shared" si="0"/>
        <v>690214.76129129052</v>
      </c>
      <c r="R3" s="9">
        <f t="shared" si="0"/>
        <v>8044.4610873110778</v>
      </c>
      <c r="S3" s="9">
        <f t="shared" si="0"/>
        <v>6876993.3875389919</v>
      </c>
      <c r="T3" s="9">
        <f t="shared" si="0"/>
        <v>126124515.99072222</v>
      </c>
      <c r="U3" s="9">
        <f t="shared" si="0"/>
        <v>9469420.322019415</v>
      </c>
      <c r="V3" s="9">
        <f t="shared" si="0"/>
        <v>117621.28334201021</v>
      </c>
      <c r="W3" s="9">
        <f t="shared" si="0"/>
        <v>321778.44349244313</v>
      </c>
      <c r="X3" s="9">
        <f t="shared" si="0"/>
        <v>822171.09731274517</v>
      </c>
      <c r="Y3" s="9">
        <f t="shared" si="0"/>
        <v>2481883.1519141067</v>
      </c>
      <c r="Z3" s="9">
        <f t="shared" si="0"/>
        <v>106757108.6129276</v>
      </c>
      <c r="AA3" s="9">
        <f t="shared" si="0"/>
        <v>6154533.0797139443</v>
      </c>
      <c r="AB3" s="9">
        <f t="shared" si="0"/>
        <v>5527468.9468502654</v>
      </c>
      <c r="AC3" s="9">
        <f t="shared" si="0"/>
        <v>1379187.9887251316</v>
      </c>
      <c r="AD3" s="9">
        <f t="shared" si="0"/>
        <v>322805407.39104354</v>
      </c>
      <c r="AE3" s="9">
        <f t="shared" si="0"/>
        <v>278788556.7050817</v>
      </c>
      <c r="AF3" s="9">
        <f t="shared" si="0"/>
        <v>38039092.852771208</v>
      </c>
      <c r="AG3" s="9">
        <f t="shared" si="0"/>
        <v>0</v>
      </c>
      <c r="AH3" s="9">
        <f t="shared" si="0"/>
        <v>117347179.41572754</v>
      </c>
      <c r="AI3" s="9">
        <f t="shared" si="0"/>
        <v>2301306.3344147773</v>
      </c>
      <c r="AJ3" s="9">
        <f t="shared" si="0"/>
        <v>216077.44258961049</v>
      </c>
      <c r="AK3" s="9">
        <f t="shared" si="0"/>
        <v>1764242.5864159907</v>
      </c>
      <c r="AL3" s="9">
        <f t="shared" si="0"/>
        <v>12583778.63310297</v>
      </c>
      <c r="AM3" s="9">
        <f t="shared" si="0"/>
        <v>587363.75206247054</v>
      </c>
      <c r="AN3" s="9">
        <f t="shared" si="0"/>
        <v>3709059.673526519</v>
      </c>
      <c r="AO3" s="9">
        <f t="shared" si="0"/>
        <v>6329577.0616777232</v>
      </c>
      <c r="AP3" s="9">
        <f t="shared" si="0"/>
        <v>1150197.0462637381</v>
      </c>
      <c r="AQ3" s="9">
        <f t="shared" si="0"/>
        <v>5174649.8722946467</v>
      </c>
      <c r="AR3" s="9">
        <f t="shared" si="0"/>
        <v>5116.2772515298457</v>
      </c>
      <c r="AS3" s="9">
        <f t="shared" si="0"/>
        <v>0</v>
      </c>
      <c r="AT3" s="9">
        <f t="shared" si="0"/>
        <v>1823992.435007862</v>
      </c>
      <c r="AU3" s="9">
        <f t="shared" si="0"/>
        <v>0</v>
      </c>
      <c r="AV3" s="9">
        <f t="shared" si="0"/>
        <v>0</v>
      </c>
      <c r="AW3" s="9">
        <f t="shared" si="0"/>
        <v>0</v>
      </c>
      <c r="AX3" s="9">
        <f t="shared" si="0"/>
        <v>0</v>
      </c>
      <c r="AY3" s="9">
        <f t="shared" si="0"/>
        <v>0</v>
      </c>
      <c r="AZ3" s="9">
        <f t="shared" si="0"/>
        <v>0</v>
      </c>
      <c r="BA3" s="9">
        <f t="shared" si="0"/>
        <v>2069.4376147107746</v>
      </c>
      <c r="BB3" s="9">
        <f t="shared" si="0"/>
        <v>2775749.5035269964</v>
      </c>
      <c r="BC3" s="9">
        <f t="shared" si="0"/>
        <v>13488891.374188177</v>
      </c>
      <c r="BD3" s="9">
        <f t="shared" si="0"/>
        <v>9551223.5619255621</v>
      </c>
      <c r="BE3" s="9">
        <f t="shared" si="0"/>
        <v>3937667.8122626119</v>
      </c>
      <c r="BF3" s="9">
        <f t="shared" si="0"/>
        <v>0</v>
      </c>
      <c r="BG3" s="9">
        <f t="shared" si="0"/>
        <v>227899.58260352287</v>
      </c>
      <c r="BH3" s="9">
        <f t="shared" si="0"/>
        <v>1110208.0301987147</v>
      </c>
      <c r="BI3" s="9">
        <f t="shared" si="0"/>
        <v>1457336.9839156012</v>
      </c>
      <c r="BJ3" s="9">
        <f t="shared" si="0"/>
        <v>2312027.5094842799</v>
      </c>
      <c r="BK3" s="9">
        <f t="shared" si="0"/>
        <v>2214390.2763753678</v>
      </c>
      <c r="BL3" s="9">
        <f t="shared" si="0"/>
        <v>1624688.4499646369</v>
      </c>
      <c r="BM3" s="9">
        <f t="shared" si="0"/>
        <v>8712631.2579285223</v>
      </c>
      <c r="BN3" s="9">
        <f t="shared" si="0"/>
        <v>1580892.5857571093</v>
      </c>
      <c r="BO3" s="9">
        <f t="shared" si="0"/>
        <v>1033957.3991134735</v>
      </c>
      <c r="BP3" s="9">
        <f t="shared" si="0"/>
        <v>133538.05404936391</v>
      </c>
      <c r="BQ3" s="9">
        <f t="shared" si="0"/>
        <v>178850.090015861</v>
      </c>
      <c r="BR3" s="9">
        <f t="shared" ref="BR3:CD3" si="1">$D$3*BR4</f>
        <v>0</v>
      </c>
      <c r="BS3" s="9">
        <f t="shared" si="1"/>
        <v>697584.95173918526</v>
      </c>
      <c r="BT3" s="9">
        <f t="shared" si="1"/>
        <v>41864192.70299086</v>
      </c>
      <c r="BU3" s="9">
        <f t="shared" si="1"/>
        <v>36789955.193724275</v>
      </c>
      <c r="BV3" s="9">
        <f t="shared" si="1"/>
        <v>2122366.725635936</v>
      </c>
      <c r="BW3" s="9">
        <f t="shared" si="1"/>
        <v>52573.931879234566</v>
      </c>
      <c r="BX3" s="9">
        <f t="shared" si="1"/>
        <v>12024832.728188613</v>
      </c>
      <c r="BY3" s="9">
        <f t="shared" si="1"/>
        <v>1992949.591578847</v>
      </c>
      <c r="BZ3" s="9">
        <f t="shared" si="1"/>
        <v>1061578.7641693314</v>
      </c>
      <c r="CA3" s="9">
        <f t="shared" si="1"/>
        <v>312800.82491900399</v>
      </c>
      <c r="CB3" s="9">
        <f t="shared" si="1"/>
        <v>0</v>
      </c>
      <c r="CC3" s="9">
        <f t="shared" si="1"/>
        <v>359683.94413585297</v>
      </c>
      <c r="CD3" s="9">
        <f t="shared" si="1"/>
        <v>258886.05835465857</v>
      </c>
      <c r="CE3" s="37"/>
    </row>
    <row r="4" spans="1:83" s="36" customFormat="1">
      <c r="A4" s="32"/>
      <c r="B4" s="35" t="s">
        <v>667</v>
      </c>
      <c r="C4" s="33"/>
      <c r="D4" s="34">
        <f t="shared" ref="D4:AI4" si="2">D5/$D$5</f>
        <v>1</v>
      </c>
      <c r="E4" s="34">
        <f t="shared" si="2"/>
        <v>0.23393174637979799</v>
      </c>
      <c r="F4" s="34">
        <f t="shared" si="2"/>
        <v>0.10346742946707044</v>
      </c>
      <c r="G4" s="34">
        <f t="shared" si="2"/>
        <v>5.6494823069200215E-2</v>
      </c>
      <c r="H4" s="34">
        <f t="shared" si="2"/>
        <v>4.6560343260181693E-2</v>
      </c>
      <c r="I4" s="34">
        <f t="shared" si="2"/>
        <v>9.987814188770051E-3</v>
      </c>
      <c r="J4" s="34">
        <f t="shared" si="2"/>
        <v>5.6745305539676839E-3</v>
      </c>
      <c r="K4" s="34">
        <f t="shared" si="2"/>
        <v>3.8760418296888703E-3</v>
      </c>
      <c r="L4" s="34">
        <f t="shared" si="2"/>
        <v>9.8321191067135396E-6</v>
      </c>
      <c r="M4" s="34">
        <f t="shared" si="2"/>
        <v>3.5753160388049238E-5</v>
      </c>
      <c r="N4" s="34">
        <f t="shared" si="2"/>
        <v>9.8012124858447595E-4</v>
      </c>
      <c r="O4" s="34">
        <f t="shared" si="2"/>
        <v>8.6093212957084918E-4</v>
      </c>
      <c r="P4" s="34">
        <f t="shared" si="2"/>
        <v>8.8151403223423614E-6</v>
      </c>
      <c r="Q4" s="34">
        <f t="shared" si="2"/>
        <v>8.5211698924850677E-4</v>
      </c>
      <c r="R4" s="34">
        <f t="shared" si="2"/>
        <v>9.9314334411247874E-6</v>
      </c>
      <c r="S4" s="34">
        <f t="shared" si="2"/>
        <v>8.4901152932580146E-3</v>
      </c>
      <c r="T4" s="34">
        <f t="shared" si="2"/>
        <v>0.15570927900089163</v>
      </c>
      <c r="U4" s="34">
        <f t="shared" si="2"/>
        <v>1.1690642372863476E-2</v>
      </c>
      <c r="V4" s="34">
        <f t="shared" si="2"/>
        <v>1.4521146091606198E-4</v>
      </c>
      <c r="W4" s="34">
        <f t="shared" si="2"/>
        <v>3.9725733764499154E-4</v>
      </c>
      <c r="X4" s="34">
        <f t="shared" si="2"/>
        <v>1.0150260460651175E-3</v>
      </c>
      <c r="Y4" s="34">
        <f t="shared" si="2"/>
        <v>3.0640532739680329E-3</v>
      </c>
      <c r="Z4" s="34">
        <f t="shared" si="2"/>
        <v>0.13179889952213283</v>
      </c>
      <c r="AA4" s="34">
        <f t="shared" si="2"/>
        <v>7.5981889873011658E-3</v>
      </c>
      <c r="AB4" s="34">
        <f t="shared" si="2"/>
        <v>6.82403573685218E-3</v>
      </c>
      <c r="AC4" s="34">
        <f t="shared" si="2"/>
        <v>1.7027012206483106E-3</v>
      </c>
      <c r="AD4" s="34">
        <f t="shared" si="2"/>
        <v>0.39852519430993033</v>
      </c>
      <c r="AE4" s="34">
        <f t="shared" si="2"/>
        <v>0.34418340333960701</v>
      </c>
      <c r="AF4" s="34">
        <f t="shared" si="2"/>
        <v>4.6961843028112599E-2</v>
      </c>
      <c r="AG4" s="34">
        <f t="shared" si="2"/>
        <v>0</v>
      </c>
      <c r="AH4" s="34">
        <f t="shared" si="2"/>
        <v>0.14487306100707104</v>
      </c>
      <c r="AI4" s="34">
        <f t="shared" si="2"/>
        <v>2.8411189313762683E-3</v>
      </c>
      <c r="AJ4" s="34">
        <f t="shared" ref="AJ4:BO4" si="3">AJ5/$D$5</f>
        <v>2.6676227480198827E-4</v>
      </c>
      <c r="AK4" s="34">
        <f t="shared" si="3"/>
        <v>2.1780772671802355E-3</v>
      </c>
      <c r="AL4" s="34">
        <f t="shared" si="3"/>
        <v>1.5535529176670334E-2</v>
      </c>
      <c r="AM4" s="34">
        <f t="shared" si="3"/>
        <v>7.2514043464502536E-4</v>
      </c>
      <c r="AN4" s="34">
        <f t="shared" si="3"/>
        <v>4.5790860166994062E-3</v>
      </c>
      <c r="AO4" s="34">
        <f t="shared" si="3"/>
        <v>7.8142926687379301E-3</v>
      </c>
      <c r="AP4" s="34">
        <f t="shared" si="3"/>
        <v>1.4199963534120223E-3</v>
      </c>
      <c r="AQ4" s="34">
        <f t="shared" si="3"/>
        <v>6.3884566324625266E-3</v>
      </c>
      <c r="AR4" s="34">
        <f t="shared" si="3"/>
        <v>6.3163916685553648E-6</v>
      </c>
      <c r="AS4" s="34">
        <f t="shared" si="3"/>
        <v>0</v>
      </c>
      <c r="AT4" s="34">
        <f t="shared" si="3"/>
        <v>2.2518425123553851E-3</v>
      </c>
      <c r="AU4" s="34">
        <f t="shared" si="3"/>
        <v>0</v>
      </c>
      <c r="AV4" s="34">
        <f t="shared" si="3"/>
        <v>0</v>
      </c>
      <c r="AW4" s="34">
        <f t="shared" si="3"/>
        <v>0</v>
      </c>
      <c r="AX4" s="34">
        <f t="shared" si="3"/>
        <v>0</v>
      </c>
      <c r="AY4" s="34">
        <f t="shared" si="3"/>
        <v>0</v>
      </c>
      <c r="AZ4" s="34">
        <f t="shared" si="3"/>
        <v>0</v>
      </c>
      <c r="BA4" s="34">
        <f t="shared" si="3"/>
        <v>2.5548612527293516E-6</v>
      </c>
      <c r="BB4" s="34">
        <f t="shared" si="3"/>
        <v>3.4268512389222178E-3</v>
      </c>
      <c r="BC4" s="34">
        <f t="shared" si="3"/>
        <v>1.6652952313812565E-2</v>
      </c>
      <c r="BD4" s="34">
        <f t="shared" si="3"/>
        <v>1.1791634027068596E-2</v>
      </c>
      <c r="BE4" s="34">
        <f t="shared" si="3"/>
        <v>4.8613182867439653E-3</v>
      </c>
      <c r="BF4" s="34">
        <f t="shared" si="3"/>
        <v>0</v>
      </c>
      <c r="BG4" s="34">
        <f t="shared" si="3"/>
        <v>2.8135750938706528E-4</v>
      </c>
      <c r="BH4" s="34">
        <f t="shared" si="3"/>
        <v>1.370627197776191E-3</v>
      </c>
      <c r="BI4" s="34">
        <f t="shared" si="3"/>
        <v>1.7991814616241989E-3</v>
      </c>
      <c r="BJ4" s="34">
        <f t="shared" si="3"/>
        <v>2.8543549499805924E-3</v>
      </c>
      <c r="BK4" s="34">
        <f t="shared" si="3"/>
        <v>2.7338151560189726E-3</v>
      </c>
      <c r="BL4" s="34">
        <f t="shared" si="3"/>
        <v>2.0057882098328851E-3</v>
      </c>
      <c r="BM4" s="34">
        <f t="shared" si="3"/>
        <v>1.0756334886331509E-2</v>
      </c>
      <c r="BN4" s="34">
        <f t="shared" si="3"/>
        <v>1.9517192416754437E-3</v>
      </c>
      <c r="BO4" s="34">
        <f t="shared" si="3"/>
        <v>1.2764906161894735E-3</v>
      </c>
      <c r="BP4" s="34">
        <f t="shared" ref="BP4:CD4" si="4">BP5/$D$5</f>
        <v>1.6486179512267149E-4</v>
      </c>
      <c r="BQ4" s="34">
        <f t="shared" si="4"/>
        <v>2.2080258026649507E-4</v>
      </c>
      <c r="BR4" s="34">
        <f t="shared" si="4"/>
        <v>0</v>
      </c>
      <c r="BS4" s="34">
        <f t="shared" si="4"/>
        <v>8.6121598980146326E-4</v>
      </c>
      <c r="BT4" s="34">
        <f t="shared" si="4"/>
        <v>5.168418852221094E-2</v>
      </c>
      <c r="BU4" s="34">
        <f t="shared" si="4"/>
        <v>4.5419697770029972E-2</v>
      </c>
      <c r="BV4" s="34">
        <f t="shared" si="4"/>
        <v>2.6202058341184397E-3</v>
      </c>
      <c r="BW4" s="34">
        <f t="shared" si="4"/>
        <v>6.4906088739795763E-5</v>
      </c>
      <c r="BX4" s="34">
        <f t="shared" si="4"/>
        <v>1.4845472503936559E-2</v>
      </c>
      <c r="BY4" s="34">
        <f t="shared" si="4"/>
        <v>2.4604315945417864E-3</v>
      </c>
      <c r="BZ4" s="34">
        <f t="shared" si="4"/>
        <v>1.3105910668757179E-3</v>
      </c>
      <c r="CA4" s="34">
        <f t="shared" si="4"/>
        <v>3.8617385792469631E-4</v>
      </c>
      <c r="CB4" s="34">
        <f t="shared" si="4"/>
        <v>0</v>
      </c>
      <c r="CC4" s="34">
        <f t="shared" si="4"/>
        <v>4.4405425201957154E-4</v>
      </c>
      <c r="CD4" s="34">
        <f t="shared" si="4"/>
        <v>3.1961241772180071E-4</v>
      </c>
    </row>
    <row r="5" spans="1:83" s="24" customFormat="1">
      <c r="A5" s="21"/>
      <c r="B5" s="22" t="s">
        <v>297</v>
      </c>
      <c r="C5" s="22" t="s">
        <v>482</v>
      </c>
      <c r="D5" s="29">
        <f>D6+D59+D94+D108</f>
        <v>671269329.4666667</v>
      </c>
      <c r="E5" s="23">
        <f t="shared" ref="E5:BP5" si="5">E6+E59+E94+E108</f>
        <v>157031206.53333333</v>
      </c>
      <c r="F5" s="23">
        <f>F6+F59+F94+F108</f>
        <v>69454512</v>
      </c>
      <c r="G5" s="23">
        <f t="shared" si="5"/>
        <v>37923242</v>
      </c>
      <c r="H5" s="23">
        <f t="shared" si="5"/>
        <v>31254530.399999999</v>
      </c>
      <c r="I5" s="23">
        <f t="shared" si="5"/>
        <v>6704513.3333333321</v>
      </c>
      <c r="J5" s="23">
        <f t="shared" si="5"/>
        <v>3809138.32</v>
      </c>
      <c r="K5" s="23">
        <f t="shared" si="5"/>
        <v>2601868</v>
      </c>
      <c r="L5" s="23">
        <f t="shared" si="5"/>
        <v>6600</v>
      </c>
      <c r="M5" s="23">
        <f t="shared" si="5"/>
        <v>24000</v>
      </c>
      <c r="N5" s="23">
        <f t="shared" si="5"/>
        <v>657925.33333333326</v>
      </c>
      <c r="O5" s="23">
        <f t="shared" si="5"/>
        <v>577917.33333333337</v>
      </c>
      <c r="P5" s="23">
        <f t="shared" si="5"/>
        <v>5917.333333333333</v>
      </c>
      <c r="Q5" s="23">
        <f t="shared" si="5"/>
        <v>572000</v>
      </c>
      <c r="R5" s="23">
        <f t="shared" si="5"/>
        <v>6666.6666666666661</v>
      </c>
      <c r="S5" s="23">
        <f t="shared" si="5"/>
        <v>5699154</v>
      </c>
      <c r="T5" s="23">
        <f t="shared" si="5"/>
        <v>104522863.30666664</v>
      </c>
      <c r="U5" s="23">
        <f t="shared" si="5"/>
        <v>7847569.666666666</v>
      </c>
      <c r="V5" s="23">
        <f t="shared" si="5"/>
        <v>97476</v>
      </c>
      <c r="W5" s="23">
        <f t="shared" si="5"/>
        <v>266666.66666666669</v>
      </c>
      <c r="X5" s="23">
        <f t="shared" si="5"/>
        <v>681355.85333333327</v>
      </c>
      <c r="Y5" s="23">
        <f t="shared" si="5"/>
        <v>2056804.9866666663</v>
      </c>
      <c r="Z5" s="23">
        <f t="shared" si="5"/>
        <v>88472558.906666681</v>
      </c>
      <c r="AA5" s="23">
        <f t="shared" si="5"/>
        <v>5100431.2266666647</v>
      </c>
      <c r="AB5" s="23">
        <f>AB6+AB59+AB94+AB108</f>
        <v>4580765.8933333335</v>
      </c>
      <c r="AC5" s="23">
        <f t="shared" si="5"/>
        <v>1142971.1066666665</v>
      </c>
      <c r="AD5" s="23">
        <f t="shared" si="5"/>
        <v>267517739.95999998</v>
      </c>
      <c r="AE5" s="23">
        <f t="shared" si="5"/>
        <v>231039762.37333331</v>
      </c>
      <c r="AF5" s="23">
        <f t="shared" si="5"/>
        <v>31524044.880000003</v>
      </c>
      <c r="AG5" s="23">
        <f t="shared" si="5"/>
        <v>0</v>
      </c>
      <c r="AH5" s="23">
        <f t="shared" si="5"/>
        <v>97248842.52000007</v>
      </c>
      <c r="AI5" s="23">
        <f t="shared" si="5"/>
        <v>1907156.0000000002</v>
      </c>
      <c r="AJ5" s="23">
        <f t="shared" si="5"/>
        <v>179069.33333333334</v>
      </c>
      <c r="AK5" s="23">
        <f t="shared" si="5"/>
        <v>1462076.4666666666</v>
      </c>
      <c r="AL5" s="23">
        <f t="shared" si="5"/>
        <v>10428524.253333332</v>
      </c>
      <c r="AM5" s="23">
        <f t="shared" si="5"/>
        <v>486764.53333333338</v>
      </c>
      <c r="AN5" s="23">
        <f t="shared" si="5"/>
        <v>3073800</v>
      </c>
      <c r="AO5" s="23">
        <f t="shared" si="5"/>
        <v>5245495</v>
      </c>
      <c r="AP5" s="23">
        <f t="shared" si="5"/>
        <v>953200</v>
      </c>
      <c r="AQ5" s="23">
        <f t="shared" si="5"/>
        <v>4288375</v>
      </c>
      <c r="AR5" s="23">
        <f t="shared" si="5"/>
        <v>4240</v>
      </c>
      <c r="AS5" s="23">
        <f t="shared" si="5"/>
        <v>0</v>
      </c>
      <c r="AT5" s="23">
        <f t="shared" si="5"/>
        <v>1511592.8133333335</v>
      </c>
      <c r="AU5" s="23">
        <f t="shared" si="5"/>
        <v>0</v>
      </c>
      <c r="AV5" s="23">
        <f t="shared" si="5"/>
        <v>0</v>
      </c>
      <c r="AW5" s="23">
        <f t="shared" si="5"/>
        <v>0</v>
      </c>
      <c r="AX5" s="23">
        <f t="shared" si="5"/>
        <v>0</v>
      </c>
      <c r="AY5" s="23">
        <f t="shared" si="5"/>
        <v>0</v>
      </c>
      <c r="AZ5" s="23">
        <f t="shared" si="5"/>
        <v>0</v>
      </c>
      <c r="BA5" s="23">
        <f t="shared" si="5"/>
        <v>1715</v>
      </c>
      <c r="BB5" s="23">
        <f t="shared" si="5"/>
        <v>2300340.1333333333</v>
      </c>
      <c r="BC5" s="23">
        <f t="shared" si="5"/>
        <v>11178616.133333337</v>
      </c>
      <c r="BD5" s="23">
        <f t="shared" si="5"/>
        <v>7915362.2666666675</v>
      </c>
      <c r="BE5" s="23">
        <f t="shared" si="5"/>
        <v>3263253.8666666667</v>
      </c>
      <c r="BF5" s="23">
        <f t="shared" si="5"/>
        <v>0</v>
      </c>
      <c r="BG5" s="23">
        <f t="shared" si="5"/>
        <v>188866.66666666669</v>
      </c>
      <c r="BH5" s="23">
        <f t="shared" si="5"/>
        <v>920060.00000000012</v>
      </c>
      <c r="BI5" s="23">
        <f t="shared" si="5"/>
        <v>1207735.3333333333</v>
      </c>
      <c r="BJ5" s="23">
        <f t="shared" si="5"/>
        <v>1916040.9333333333</v>
      </c>
      <c r="BK5" s="23">
        <f t="shared" si="5"/>
        <v>1835126.2666666666</v>
      </c>
      <c r="BL5" s="23">
        <f t="shared" si="5"/>
        <v>1346424.1066666667</v>
      </c>
      <c r="BM5" s="23">
        <f t="shared" si="5"/>
        <v>7220397.706666667</v>
      </c>
      <c r="BN5" s="23">
        <f t="shared" si="5"/>
        <v>1310129.2666666664</v>
      </c>
      <c r="BO5" s="23">
        <f t="shared" si="5"/>
        <v>856869</v>
      </c>
      <c r="BP5" s="23">
        <f t="shared" si="5"/>
        <v>110666.66666666667</v>
      </c>
      <c r="BQ5" s="23">
        <f t="shared" ref="BQ5:CD5" si="6">BQ6+BQ59+BQ94+BQ108</f>
        <v>148218</v>
      </c>
      <c r="BR5" s="23">
        <f t="shared" si="6"/>
        <v>0</v>
      </c>
      <c r="BS5" s="23">
        <f t="shared" si="6"/>
        <v>578107.87999999989</v>
      </c>
      <c r="BT5" s="23">
        <f t="shared" si="6"/>
        <v>34694010.57333333</v>
      </c>
      <c r="BU5" s="23">
        <f t="shared" si="6"/>
        <v>30488850.066666678</v>
      </c>
      <c r="BV5" s="23">
        <f t="shared" si="6"/>
        <v>1758863.813333333</v>
      </c>
      <c r="BW5" s="23">
        <f t="shared" si="6"/>
        <v>43569.466666666667</v>
      </c>
      <c r="BX5" s="23">
        <f t="shared" si="6"/>
        <v>9965310.3733333312</v>
      </c>
      <c r="BY5" s="23">
        <f t="shared" si="6"/>
        <v>1651612.2666666664</v>
      </c>
      <c r="BZ5" s="23">
        <f t="shared" si="6"/>
        <v>879759.58666666655</v>
      </c>
      <c r="CA5" s="23">
        <f t="shared" si="6"/>
        <v>259226.66666666669</v>
      </c>
      <c r="CB5" s="23">
        <f t="shared" si="6"/>
        <v>0</v>
      </c>
      <c r="CC5" s="23">
        <f t="shared" si="6"/>
        <v>298080</v>
      </c>
      <c r="CD5" s="23">
        <f t="shared" si="6"/>
        <v>214546.01333333334</v>
      </c>
    </row>
    <row r="6" spans="1:83" s="28" customFormat="1">
      <c r="A6" s="18">
        <v>1</v>
      </c>
      <c r="B6" s="26" t="s">
        <v>484</v>
      </c>
      <c r="C6" s="26" t="s">
        <v>483</v>
      </c>
      <c r="D6" s="27">
        <f>SUM(D7:D58)-D39-D38-D36-D35-D34-D27-D26-D25-D23-D22-D21-D20</f>
        <v>170108390.04000002</v>
      </c>
      <c r="E6" s="27">
        <f>SUM(E7:E58)-E39-E38-E36-E35-E34-E27-E26-E25-E23-E22-E21-E20</f>
        <v>90921536.599999994</v>
      </c>
      <c r="F6" s="27">
        <f t="shared" ref="F6:AK6" si="7">SUM(F7:F58)-F39-F38-F37-F36-F35-F34-F27-F26-F25-F23-F22-F21-F20</f>
        <v>40292724</v>
      </c>
      <c r="G6" s="27">
        <f t="shared" si="7"/>
        <v>25172200</v>
      </c>
      <c r="H6" s="27">
        <f t="shared" si="7"/>
        <v>18131725.799999993</v>
      </c>
      <c r="I6" s="27">
        <f t="shared" si="7"/>
        <v>4469825.3333333321</v>
      </c>
      <c r="J6" s="27">
        <f t="shared" si="7"/>
        <v>527890</v>
      </c>
      <c r="K6" s="27">
        <f t="shared" si="7"/>
        <v>464465.33333333331</v>
      </c>
      <c r="L6" s="27">
        <f t="shared" si="7"/>
        <v>0</v>
      </c>
      <c r="M6" s="27">
        <f t="shared" si="7"/>
        <v>0</v>
      </c>
      <c r="N6" s="27">
        <f t="shared" si="7"/>
        <v>0</v>
      </c>
      <c r="O6" s="27">
        <f t="shared" si="7"/>
        <v>2697.333333333333</v>
      </c>
      <c r="P6" s="27">
        <f t="shared" si="7"/>
        <v>2697.333333333333</v>
      </c>
      <c r="Q6" s="27">
        <f t="shared" si="7"/>
        <v>0</v>
      </c>
      <c r="R6" s="27">
        <f t="shared" si="7"/>
        <v>0</v>
      </c>
      <c r="S6" s="27">
        <f t="shared" si="7"/>
        <v>267621.33333333331</v>
      </c>
      <c r="T6" s="27">
        <f t="shared" si="7"/>
        <v>50545439.453333326</v>
      </c>
      <c r="U6" s="27">
        <f t="shared" si="7"/>
        <v>0</v>
      </c>
      <c r="V6" s="27">
        <f t="shared" si="7"/>
        <v>94036.680000000008</v>
      </c>
      <c r="W6" s="27">
        <f t="shared" si="7"/>
        <v>0</v>
      </c>
      <c r="X6" s="27">
        <f t="shared" si="7"/>
        <v>390381.92</v>
      </c>
      <c r="Y6" s="27">
        <f t="shared" si="7"/>
        <v>1470320.4133333329</v>
      </c>
      <c r="Z6" s="27">
        <f t="shared" si="7"/>
        <v>47580286.093333349</v>
      </c>
      <c r="AA6" s="27">
        <f t="shared" si="7"/>
        <v>1010414.346666666</v>
      </c>
      <c r="AB6" s="27">
        <f t="shared" si="7"/>
        <v>676540.72000000009</v>
      </c>
      <c r="AC6" s="27">
        <f t="shared" si="7"/>
        <v>333988.93333333323</v>
      </c>
      <c r="AD6" s="27">
        <f t="shared" si="7"/>
        <v>5408919.0933333328</v>
      </c>
      <c r="AE6" s="27">
        <f t="shared" si="7"/>
        <v>454986.38666666666</v>
      </c>
      <c r="AF6" s="27">
        <f t="shared" si="7"/>
        <v>0</v>
      </c>
      <c r="AG6" s="27">
        <f t="shared" si="7"/>
        <v>0</v>
      </c>
      <c r="AH6" s="27">
        <f t="shared" si="7"/>
        <v>9910096.1333333366</v>
      </c>
      <c r="AI6" s="27">
        <f t="shared" si="7"/>
        <v>28530.666666666668</v>
      </c>
      <c r="AJ6" s="27">
        <f t="shared" si="7"/>
        <v>0</v>
      </c>
      <c r="AK6" s="27">
        <f t="shared" si="7"/>
        <v>19177.866666666669</v>
      </c>
      <c r="AL6" s="27">
        <f t="shared" ref="AL6:BQ6" si="8">SUM(AL7:AL58)-AL39-AL38-AL37-AL36-AL35-AL34-AL27-AL26-AL25-AL23-AL22-AL21-AL20</f>
        <v>18106.666666666668</v>
      </c>
      <c r="AM6" s="27">
        <f t="shared" si="8"/>
        <v>0</v>
      </c>
      <c r="AN6" s="27">
        <f t="shared" si="8"/>
        <v>0</v>
      </c>
      <c r="AO6" s="27">
        <f t="shared" si="8"/>
        <v>960</v>
      </c>
      <c r="AP6" s="27">
        <f t="shared" si="8"/>
        <v>0</v>
      </c>
      <c r="AQ6" s="27">
        <f t="shared" si="8"/>
        <v>1280</v>
      </c>
      <c r="AR6" s="27">
        <f t="shared" si="8"/>
        <v>0</v>
      </c>
      <c r="AS6" s="27">
        <f t="shared" si="8"/>
        <v>0</v>
      </c>
      <c r="AT6" s="27">
        <f t="shared" si="8"/>
        <v>0</v>
      </c>
      <c r="AU6" s="27">
        <f t="shared" si="8"/>
        <v>0</v>
      </c>
      <c r="AV6" s="27">
        <f t="shared" si="8"/>
        <v>0</v>
      </c>
      <c r="AW6" s="27">
        <f t="shared" si="8"/>
        <v>0</v>
      </c>
      <c r="AX6" s="27">
        <f t="shared" si="8"/>
        <v>0</v>
      </c>
      <c r="AY6" s="27">
        <f t="shared" si="8"/>
        <v>0</v>
      </c>
      <c r="AZ6" s="27">
        <f t="shared" si="8"/>
        <v>0</v>
      </c>
      <c r="BA6" s="27">
        <f t="shared" si="8"/>
        <v>0</v>
      </c>
      <c r="BB6" s="27">
        <f t="shared" si="8"/>
        <v>375758.53333333338</v>
      </c>
      <c r="BC6" s="27">
        <f t="shared" si="8"/>
        <v>0</v>
      </c>
      <c r="BD6" s="27">
        <f t="shared" si="8"/>
        <v>0</v>
      </c>
      <c r="BE6" s="27">
        <f t="shared" si="8"/>
        <v>0</v>
      </c>
      <c r="BF6" s="27">
        <f t="shared" si="8"/>
        <v>0</v>
      </c>
      <c r="BG6" s="27">
        <f t="shared" si="8"/>
        <v>146361.33333333334</v>
      </c>
      <c r="BH6" s="27">
        <f t="shared" si="8"/>
        <v>0</v>
      </c>
      <c r="BI6" s="27">
        <f t="shared" si="8"/>
        <v>363993.99999999994</v>
      </c>
      <c r="BJ6" s="27">
        <f t="shared" si="8"/>
        <v>6198.6666666666661</v>
      </c>
      <c r="BK6" s="27">
        <f t="shared" si="8"/>
        <v>181796.93333333332</v>
      </c>
      <c r="BL6" s="27">
        <f t="shared" si="8"/>
        <v>0</v>
      </c>
      <c r="BM6" s="27">
        <f t="shared" si="8"/>
        <v>0</v>
      </c>
      <c r="BN6" s="27">
        <f t="shared" si="8"/>
        <v>980700.79999999946</v>
      </c>
      <c r="BO6" s="27">
        <f t="shared" si="8"/>
        <v>0</v>
      </c>
      <c r="BP6" s="27">
        <f t="shared" si="8"/>
        <v>0</v>
      </c>
      <c r="BQ6" s="27">
        <f t="shared" si="8"/>
        <v>67647.333333333328</v>
      </c>
      <c r="BR6" s="27">
        <f>SUM(BR7:BR58)-BR39-BR38-BR37-BR36-BR35-BR34-BR27-BR26-BR25-BR23-BR22-BR21-BR20</f>
        <v>0</v>
      </c>
      <c r="BS6" s="27">
        <f t="shared" ref="BS6:CD6" si="9">SUM(BS7:BS58)-BS39-BS38-BS37-BS36-BS35-BS34-BS27-BS26-BS25-BS23-BS22-BS21-BS20</f>
        <v>71730.94</v>
      </c>
      <c r="BT6" s="27">
        <f t="shared" si="9"/>
        <v>0</v>
      </c>
      <c r="BU6" s="27">
        <f t="shared" si="9"/>
        <v>12098399.640000006</v>
      </c>
      <c r="BV6" s="27">
        <f t="shared" si="9"/>
        <v>0</v>
      </c>
      <c r="BW6" s="27">
        <f t="shared" si="9"/>
        <v>0</v>
      </c>
      <c r="BX6" s="27">
        <f t="shared" si="9"/>
        <v>127641.25333333331</v>
      </c>
      <c r="BY6" s="27">
        <f t="shared" si="9"/>
        <v>55886.706666666665</v>
      </c>
      <c r="BZ6" s="27">
        <f t="shared" si="9"/>
        <v>0</v>
      </c>
      <c r="CA6" s="27">
        <f t="shared" si="9"/>
        <v>0</v>
      </c>
      <c r="CB6" s="27">
        <f t="shared" si="9"/>
        <v>0</v>
      </c>
      <c r="CC6" s="27">
        <f t="shared" si="9"/>
        <v>0</v>
      </c>
      <c r="CD6" s="27">
        <f t="shared" si="9"/>
        <v>55886.706666666665</v>
      </c>
    </row>
    <row r="7" spans="1:83">
      <c r="A7" s="18">
        <v>101</v>
      </c>
      <c r="B7" s="3" t="s">
        <v>485</v>
      </c>
      <c r="C7" s="3" t="s">
        <v>299</v>
      </c>
      <c r="D7" s="12">
        <f t="shared" ref="D7:D38" si="10">E7+T7+AD7+AH7+BU7+BV7+BW7+BX7+BY7</f>
        <v>12376871.239999998</v>
      </c>
      <c r="E7" s="12">
        <f>F7+G7+H7+I7+K7+S7+L7+M7+N7+O7+R7</f>
        <v>3022083.4666666663</v>
      </c>
      <c r="F7" s="13">
        <v>1212624</v>
      </c>
      <c r="G7" s="13">
        <v>1159544</v>
      </c>
      <c r="H7" s="13">
        <v>545680.80000000005</v>
      </c>
      <c r="I7" s="13">
        <f ca="1">'13年1-9支出明细'!I5/9*12</f>
        <v>104234.66666666667</v>
      </c>
      <c r="J7" s="13">
        <f ca="1">'13年1-9支出明细'!J5/9*12</f>
        <v>0</v>
      </c>
      <c r="K7" s="13">
        <f ca="1">'13年1-9支出明细'!K5/9*12</f>
        <v>0</v>
      </c>
      <c r="L7" s="13">
        <f ca="1">'13年1-9支出明细'!L5/9*12</f>
        <v>0</v>
      </c>
      <c r="M7" s="13">
        <f ca="1">'13年1-9支出明细'!M5/9*12</f>
        <v>0</v>
      </c>
      <c r="N7" s="13">
        <f ca="1">'13年1-9支出明细'!N5/9*12</f>
        <v>0</v>
      </c>
      <c r="O7" s="13">
        <f ca="1">'13年1-9支出明细'!O5/9*12</f>
        <v>0</v>
      </c>
      <c r="P7" s="13">
        <f ca="1">'13年1-9支出明细'!P5/9*12</f>
        <v>0</v>
      </c>
      <c r="Q7" s="13">
        <f ca="1">'13年1-9支出明细'!Q5/9*12</f>
        <v>0</v>
      </c>
      <c r="R7" s="13">
        <f ca="1">'13年1-9支出明细'!R5/9*12</f>
        <v>0</v>
      </c>
      <c r="S7" s="13">
        <f ca="1">'13年1-9支出明细'!S5/9*12</f>
        <v>0</v>
      </c>
      <c r="T7" s="12">
        <f t="shared" ref="T7:T71" si="11">U7+V7+W7+X7+Y7+Z7+AA7</f>
        <v>849194.76</v>
      </c>
      <c r="U7" s="13">
        <f ca="1">'13年1-9支出明细'!U5/9*12</f>
        <v>0</v>
      </c>
      <c r="V7" s="13">
        <f ca="1">'13年1-9支出明细'!V5/9*12</f>
        <v>40</v>
      </c>
      <c r="W7" s="13">
        <f ca="1">'13年1-9支出明细'!W5/9*12</f>
        <v>0</v>
      </c>
      <c r="X7" s="13">
        <f ca="1">'13年1-9支出明细'!X5/9*12</f>
        <v>65711.960000000006</v>
      </c>
      <c r="Y7" s="13">
        <f ca="1">'13年1-9支出明细'!Y5/9*12</f>
        <v>145527.76</v>
      </c>
      <c r="Z7" s="13">
        <f ca="1">'13年1-9支出明细'!Z5/9*12</f>
        <v>543694.77333333332</v>
      </c>
      <c r="AA7" s="13">
        <f ca="1">'13年1-9支出明细'!AA5/9*12</f>
        <v>94220.266666666663</v>
      </c>
      <c r="AB7" s="13">
        <f ca="1">'13年1-9支出明细'!AB5/9*12</f>
        <v>19927.28</v>
      </c>
      <c r="AC7" s="13">
        <f ca="1">'13年1-9支出明细'!AC5/9*12</f>
        <v>51172.986666666664</v>
      </c>
      <c r="AD7" s="27">
        <f ca="1">SUM(AD8:AD59)-AD40-AD39-AD38-AD37-AD36-AD35-AD28-AD27-AD26-AD24-AD23-AD22-AD21</f>
        <v>2854108.9866666659</v>
      </c>
      <c r="AE7" s="13">
        <f ca="1">'13年1-9支出明细'!AE5/9*12</f>
        <v>9162.8000000000011</v>
      </c>
      <c r="AF7" s="13">
        <f ca="1">'13年1-9支出明细'!AF5/9*12</f>
        <v>0</v>
      </c>
      <c r="AG7" s="13">
        <f ca="1">'13年1-9支出明细'!AG5/9*12</f>
        <v>0</v>
      </c>
      <c r="AH7" s="27">
        <f ca="1">SUM(AH8:AH59)-AH40-AH39-AH38-AH37-AH36-AH35-AH28-AH27-AH26-AH24-AH23-AH22-AH21</f>
        <v>5204325.4666666649</v>
      </c>
      <c r="AI7" s="13">
        <f ca="1">'13年1-9支出明细'!AI5/9*12</f>
        <v>0</v>
      </c>
      <c r="AJ7" s="13">
        <f ca="1">'13年1-9支出明细'!AJ5/9*12</f>
        <v>0</v>
      </c>
      <c r="AK7" s="13">
        <f ca="1">'13年1-9支出明细'!AK5/9*12</f>
        <v>0</v>
      </c>
      <c r="AL7" s="13">
        <f ca="1">'13年1-9支出明细'!AL5/9*12</f>
        <v>240</v>
      </c>
      <c r="AM7" s="13">
        <f ca="1">'13年1-9支出明细'!AM5/9*12</f>
        <v>0</v>
      </c>
      <c r="AN7" s="13">
        <f ca="1">'13年1-9支出明细'!AN5/9*12</f>
        <v>0</v>
      </c>
      <c r="AO7" s="13">
        <f ca="1">'13年1-9支出明细'!AO5/9*12</f>
        <v>0</v>
      </c>
      <c r="AP7" s="13">
        <f ca="1">'13年1-9支出明细'!AP5/9*12</f>
        <v>0</v>
      </c>
      <c r="AQ7" s="13">
        <f ca="1">'13年1-9支出明细'!AQ5/9*12</f>
        <v>0</v>
      </c>
      <c r="AR7" s="13">
        <f ca="1">'13年1-9支出明细'!AR5/9*12</f>
        <v>0</v>
      </c>
      <c r="AS7" s="13">
        <f ca="1">'13年1-9支出明细'!AS5/9*12</f>
        <v>0</v>
      </c>
      <c r="AT7" s="13">
        <f ca="1">'13年1-9支出明细'!AT5/9*12</f>
        <v>0</v>
      </c>
      <c r="AU7" s="13">
        <f ca="1">'13年1-9支出明细'!AU5/9*12</f>
        <v>0</v>
      </c>
      <c r="AV7" s="13">
        <f ca="1">'13年1-9支出明细'!AV5/9*12</f>
        <v>0</v>
      </c>
      <c r="AW7" s="13">
        <f ca="1">'13年1-9支出明细'!AW5/9*12</f>
        <v>0</v>
      </c>
      <c r="AX7" s="13">
        <f ca="1">'13年1-9支出明细'!AX5/9*12</f>
        <v>0</v>
      </c>
      <c r="AY7" s="13">
        <f ca="1">'13年1-9支出明细'!AY5/9*12</f>
        <v>0</v>
      </c>
      <c r="AZ7" s="13">
        <f ca="1">'13年1-9支出明细'!AZ5/9*12</f>
        <v>0</v>
      </c>
      <c r="BA7" s="13">
        <f ca="1">'13年1-9支出明细'!BA5/9*12</f>
        <v>0</v>
      </c>
      <c r="BB7" s="13">
        <f ca="1">'13年1-9支出明细'!BB5/9*12</f>
        <v>7181.4666666666672</v>
      </c>
      <c r="BC7" s="13">
        <f ca="1">'13年1-9支出明细'!BC5/9*12</f>
        <v>0</v>
      </c>
      <c r="BD7" s="13">
        <f ca="1">'13年1-9支出明细'!BD5/9*12</f>
        <v>0</v>
      </c>
      <c r="BE7" s="13">
        <f ca="1">'13年1-9支出明细'!BE5/9*12</f>
        <v>0</v>
      </c>
      <c r="BF7" s="13">
        <f ca="1">'13年1-9支出明细'!BF5/9*12</f>
        <v>0</v>
      </c>
      <c r="BG7" s="13">
        <f ca="1">'13年1-9支出明细'!BG5/9*12</f>
        <v>0</v>
      </c>
      <c r="BH7" s="13">
        <f ca="1">'13年1-9支出明细'!BH5/9*12</f>
        <v>0</v>
      </c>
      <c r="BI7" s="13">
        <f ca="1">'13年1-9支出明细'!BI5/9*12</f>
        <v>0</v>
      </c>
      <c r="BJ7" s="13">
        <f ca="1">'13年1-9支出明细'!BJ5/9*12</f>
        <v>0</v>
      </c>
      <c r="BK7" s="13">
        <f ca="1">'13年1-9支出明细'!BK5/9*12</f>
        <v>0</v>
      </c>
      <c r="BL7" s="13">
        <f ca="1">'13年1-9支出明细'!BL5/9*12</f>
        <v>0</v>
      </c>
      <c r="BM7" s="13">
        <f ca="1">'13年1-9支出明细'!BM5/9*12</f>
        <v>0</v>
      </c>
      <c r="BN7" s="13">
        <f ca="1">'13年1-9支出明细'!BN5/9*12</f>
        <v>39492.400000000001</v>
      </c>
      <c r="BO7" s="13">
        <f ca="1">'13年1-9支出明细'!BO5/9*12</f>
        <v>0</v>
      </c>
      <c r="BP7" s="13">
        <f ca="1">'13年1-9支出明细'!BP5/9*12</f>
        <v>0</v>
      </c>
      <c r="BQ7" s="13">
        <f ca="1">'13年1-9支出明细'!BQ5/9*12</f>
        <v>0</v>
      </c>
      <c r="BR7" s="13">
        <f ca="1">'13年1-9支出明细'!BR5/9*12</f>
        <v>0</v>
      </c>
      <c r="BS7" s="13">
        <f ca="1">'13年1-9支出明细'!BS5/9*12</f>
        <v>0</v>
      </c>
      <c r="BT7" s="13">
        <f ca="1">'13年1-9支出明细'!BT5/9*12</f>
        <v>0</v>
      </c>
      <c r="BU7" s="12">
        <f ca="1">'13年1-9支出明细'!BU5/9*12</f>
        <v>444718.56000000006</v>
      </c>
      <c r="BV7" s="12">
        <f ca="1">'13年1-9支出明细'!BV5/9*12</f>
        <v>0</v>
      </c>
      <c r="BW7" s="12">
        <f ca="1">'13年1-9支出明细'!BW5/9*12</f>
        <v>0</v>
      </c>
      <c r="BX7" s="12">
        <f ca="1">'13年1-9支出明细'!BX5/9*12</f>
        <v>0</v>
      </c>
      <c r="BY7" s="27">
        <f ca="1">BZ7+CA7+CB7+CC7+CD7</f>
        <v>2440</v>
      </c>
      <c r="BZ7" s="13">
        <f ca="1">'13年1-9支出明细'!BZ5/9*12</f>
        <v>0</v>
      </c>
      <c r="CA7" s="13">
        <f ca="1">'13年1-9支出明细'!CA5/9*12</f>
        <v>0</v>
      </c>
      <c r="CB7" s="13">
        <f ca="1">'13年1-9支出明细'!CB5/9*12</f>
        <v>0</v>
      </c>
      <c r="CC7" s="13">
        <f ca="1">'13年1-9支出明细'!CC5/9*12</f>
        <v>0</v>
      </c>
      <c r="CD7" s="13">
        <f ca="1">'13年1-9支出明细'!CD5/9*12</f>
        <v>2440</v>
      </c>
    </row>
    <row r="8" spans="1:83">
      <c r="A8" s="18">
        <v>102</v>
      </c>
      <c r="B8" s="3" t="s">
        <v>486</v>
      </c>
      <c r="C8" s="3" t="s">
        <v>300</v>
      </c>
      <c r="D8" s="12">
        <f t="shared" si="10"/>
        <v>11340012.843333334</v>
      </c>
      <c r="E8" s="12">
        <f t="shared" ref="E8:E71" si="12">F8+G8+H8+I8+K8+S8+L8+M8+N8+O8+R8</f>
        <v>3196715.6666666665</v>
      </c>
      <c r="F8" s="13">
        <v>1221900</v>
      </c>
      <c r="G8" s="13">
        <v>1009398</v>
      </c>
      <c r="H8" s="13">
        <v>549855</v>
      </c>
      <c r="I8" s="13">
        <f ca="1">'13年1-9支出明细'!I6/9*12</f>
        <v>400896</v>
      </c>
      <c r="J8" s="13">
        <v>11000</v>
      </c>
      <c r="K8" s="13">
        <f ca="1">'13年1-9支出明细'!K6/9*12</f>
        <v>14666.666666666666</v>
      </c>
      <c r="L8" s="13">
        <f ca="1">'13年1-9支出明细'!L6/9*12</f>
        <v>0</v>
      </c>
      <c r="M8" s="13">
        <f ca="1">'13年1-9支出明细'!M6/9*12</f>
        <v>0</v>
      </c>
      <c r="N8" s="13">
        <f ca="1">'13年1-9支出明细'!N6/9*12</f>
        <v>0</v>
      </c>
      <c r="O8" s="13">
        <f ca="1">'13年1-9支出明细'!O6/9*12</f>
        <v>0</v>
      </c>
      <c r="P8" s="13">
        <f ca="1">'13年1-9支出明细'!P6/9*12</f>
        <v>0</v>
      </c>
      <c r="Q8" s="13">
        <f ca="1">'13年1-9支出明细'!Q6/9*12</f>
        <v>0</v>
      </c>
      <c r="R8" s="13">
        <f ca="1">'13年1-9支出明细'!R6/9*12</f>
        <v>0</v>
      </c>
      <c r="S8" s="13">
        <f ca="1">'13年1-9支出明细'!S6/9*12</f>
        <v>0</v>
      </c>
      <c r="T8" s="12">
        <f t="shared" si="11"/>
        <v>2415332.6433333331</v>
      </c>
      <c r="U8" s="13">
        <f ca="1">'13年1-9支出明细'!U6/9*12</f>
        <v>0</v>
      </c>
      <c r="V8" s="13">
        <f ca="1">'13年1-9支出明细'!V6/9*12</f>
        <v>3599.24</v>
      </c>
      <c r="W8" s="13">
        <f ca="1">'13年1-9支出明细'!W6/9*12</f>
        <v>0</v>
      </c>
      <c r="X8" s="13">
        <f ca="1">'13年1-9支出明细'!X6/9*12</f>
        <v>21485.333333333332</v>
      </c>
      <c r="Y8" s="13">
        <f ca="1">'13年1-9支出明细'!Y6/9*12</f>
        <v>222005.26666666666</v>
      </c>
      <c r="Z8" s="13">
        <f ca="1">'13年1-9支出明细'!Z6/9*12</f>
        <v>2132623.7333333334</v>
      </c>
      <c r="AA8" s="13">
        <f ca="1">Sheet2!EP5+Sheet2!V5</f>
        <v>35619.07</v>
      </c>
      <c r="AB8" s="13">
        <f ca="1">'13年1-9支出明细'!AB6/9*12</f>
        <v>39471.58666666667</v>
      </c>
      <c r="AC8" s="13">
        <f ca="1">'13年1-9支出明细'!AC6/9*12</f>
        <v>7238.6666666666661</v>
      </c>
      <c r="AD8" s="27">
        <f ca="1">SUM(AD9:AD60)-AD41-AD40-AD39-AD38-AD37-AD36-AD29-AD28-AD27-AD25-AD24-AD23-AD22</f>
        <v>1433593.4133333329</v>
      </c>
      <c r="AE8" s="13">
        <f ca="1">'13年1-9支出明细'!AE6/9*12</f>
        <v>23689.68</v>
      </c>
      <c r="AF8" s="13">
        <f ca="1">'13年1-9支出明细'!AF6/9*12</f>
        <v>0</v>
      </c>
      <c r="AG8" s="13">
        <f ca="1">Sheet2!BP5+Sheet2!ET5</f>
        <v>0</v>
      </c>
      <c r="AH8" s="27">
        <f ca="1">SUM(AH9:AH60)-AH41-AH40-AH39-AH38-AH37-AH36-AH29-AH28-AH27-AH25-AH24-AH23-AH22</f>
        <v>2658129.0666666664</v>
      </c>
      <c r="AI8" s="13">
        <f ca="1">'13年1-9支出明细'!AI6/9*12</f>
        <v>1333.3333333333335</v>
      </c>
      <c r="AJ8" s="13">
        <f ca="1">'13年1-9支出明细'!AJ6/9*12</f>
        <v>0</v>
      </c>
      <c r="AK8" s="13">
        <f ca="1">'13年1-9支出明细'!AK6/9*12</f>
        <v>0</v>
      </c>
      <c r="AL8" s="13">
        <f ca="1">'13年1-9支出明细'!AL6/9*12</f>
        <v>17866.666666666668</v>
      </c>
      <c r="AM8" s="13">
        <f ca="1">'13年1-9支出明细'!AM6/9*12</f>
        <v>0</v>
      </c>
      <c r="AN8" s="13">
        <f ca="1">'13年1-9支出明细'!AN6/9*12</f>
        <v>0</v>
      </c>
      <c r="AO8" s="13">
        <f ca="1">Sheet2!DG5+Sheet2!AD5</f>
        <v>0</v>
      </c>
      <c r="AP8" s="13">
        <f ca="1">'13年1-9支出明细'!AP6/9*12</f>
        <v>0</v>
      </c>
      <c r="AQ8" s="13">
        <f ca="1">'13年1-9支出明细'!AQ6/9*12</f>
        <v>0</v>
      </c>
      <c r="AR8" s="13">
        <f ca="1">'13年1-9支出明细'!AR6/9*12</f>
        <v>0</v>
      </c>
      <c r="AS8" s="13">
        <f ca="1">Sheet2!DK5+Sheet2!AH5</f>
        <v>0</v>
      </c>
      <c r="AT8" s="13">
        <f ca="1">'13年1-9支出明细'!AT6/9*12</f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f ca="1">'13年1-9支出明细'!BB6/9*12</f>
        <v>13465.199999999999</v>
      </c>
      <c r="BC8" s="13">
        <f ca="1">'13年1-9支出明细'!BC6/9*12</f>
        <v>0</v>
      </c>
      <c r="BD8" s="13">
        <f ca="1">'13年1-9支出明细'!BD6/9*12</f>
        <v>0</v>
      </c>
      <c r="BE8" s="13">
        <f ca="1">'13年1-9支出明细'!BE6/9*12</f>
        <v>0</v>
      </c>
      <c r="BF8" s="13">
        <v>0</v>
      </c>
      <c r="BG8" s="13">
        <f ca="1">'13年1-9支出明细'!BG6/9*12</f>
        <v>0</v>
      </c>
      <c r="BH8" s="13">
        <f ca="1">'13年1-9支出明细'!BH6/9*12</f>
        <v>0</v>
      </c>
      <c r="BI8" s="13">
        <f ca="1">'13年1-9支出明细'!BI6/9*12</f>
        <v>12640</v>
      </c>
      <c r="BJ8" s="13">
        <f ca="1">'13年1-9支出明细'!BJ6/9*12</f>
        <v>0</v>
      </c>
      <c r="BK8" s="13">
        <f ca="1">'13年1-9支出明细'!BK6/9*12</f>
        <v>0</v>
      </c>
      <c r="BL8" s="13">
        <f ca="1">'13年1-9支出明细'!BL6/9*12</f>
        <v>0</v>
      </c>
      <c r="BM8" s="13">
        <f ca="1">'13年1-9支出明细'!BM6/9*12</f>
        <v>0</v>
      </c>
      <c r="BN8" s="13">
        <f ca="1">'13年1-9支出明细'!BN6/9*12</f>
        <v>42118.799999999996</v>
      </c>
      <c r="BO8" s="13">
        <f ca="1">Sheet2!EX5+Sheet2!BF5</f>
        <v>0</v>
      </c>
      <c r="BP8" s="13">
        <f ca="1">'13年1-9支出明细'!BP6/9*12</f>
        <v>0</v>
      </c>
      <c r="BQ8" s="13">
        <f ca="1">'13年1-9支出明细'!BQ6/9*12</f>
        <v>7573.333333333333</v>
      </c>
      <c r="BR8" s="13">
        <f ca="1">'13年1-9支出明细'!BR6/9*12</f>
        <v>0</v>
      </c>
      <c r="BS8" s="13">
        <v>179.5</v>
      </c>
      <c r="BT8" s="13">
        <f ca="1">'13年1-9支出明细'!BT6/9*12</f>
        <v>0</v>
      </c>
      <c r="BU8" s="12">
        <f ca="1">'13年1-9支出明细'!BU6/9*12</f>
        <v>1636002.72</v>
      </c>
      <c r="BV8" s="12">
        <f ca="1">'13年1-9支出明细'!BV6/9*12</f>
        <v>0</v>
      </c>
      <c r="BW8" s="12">
        <f ca="1">'13年1-9支出明细'!BW6/9*12</f>
        <v>0</v>
      </c>
      <c r="BX8" s="12">
        <f ca="1">'13年1-9支出明细'!BX6/9*12</f>
        <v>239.33333333333331</v>
      </c>
      <c r="BY8" s="27">
        <f t="shared" ref="BY8:BY71" si="13">BZ8+CA8+CB8+CC8+CD8</f>
        <v>0</v>
      </c>
      <c r="BZ8" s="13">
        <f ca="1">'13年1-9支出明细'!BZ6/9*12</f>
        <v>0</v>
      </c>
      <c r="CA8" s="13">
        <f ca="1">'13年1-9支出明细'!CA6/9*12</f>
        <v>0</v>
      </c>
      <c r="CB8" s="13">
        <f ca="1">'13年1-9支出明细'!CB6/9*12</f>
        <v>0</v>
      </c>
      <c r="CC8" s="13">
        <f ca="1">'13年1-9支出明细'!CC6/9*12</f>
        <v>0</v>
      </c>
      <c r="CD8" s="13">
        <f ca="1">'13年1-9支出明细'!CD6/9*12</f>
        <v>0</v>
      </c>
    </row>
    <row r="9" spans="1:83">
      <c r="A9" s="18">
        <v>103</v>
      </c>
      <c r="B9" s="3" t="s">
        <v>487</v>
      </c>
      <c r="C9" s="3" t="s">
        <v>301</v>
      </c>
      <c r="D9" s="12">
        <f t="shared" si="10"/>
        <v>3169307.7466666671</v>
      </c>
      <c r="E9" s="12">
        <f t="shared" si="12"/>
        <v>1987495.0666666667</v>
      </c>
      <c r="F9" s="13">
        <v>832752</v>
      </c>
      <c r="G9" s="13">
        <v>700058</v>
      </c>
      <c r="H9" s="13">
        <v>374738.4</v>
      </c>
      <c r="I9" s="13">
        <f ca="1">'13年1-9支出明细'!I7/9*12</f>
        <v>79946.666666666672</v>
      </c>
      <c r="J9" s="13">
        <v>0</v>
      </c>
      <c r="K9" s="13">
        <f ca="1">'13年1-9支出明细'!K7/9*12</f>
        <v>0</v>
      </c>
      <c r="L9" s="13">
        <f ca="1">'13年1-9支出明细'!L7/9*12</f>
        <v>0</v>
      </c>
      <c r="M9" s="13">
        <f ca="1">'13年1-9支出明细'!M7/9*12</f>
        <v>0</v>
      </c>
      <c r="N9" s="13">
        <f ca="1">'13年1-9支出明细'!N7/9*12</f>
        <v>0</v>
      </c>
      <c r="O9" s="13">
        <f ca="1">'13年1-9支出明细'!O7/9*12</f>
        <v>0</v>
      </c>
      <c r="P9" s="13">
        <f ca="1">'13年1-9支出明细'!P7/9*12</f>
        <v>0</v>
      </c>
      <c r="Q9" s="13">
        <f ca="1">'13年1-9支出明细'!Q7/9*12</f>
        <v>0</v>
      </c>
      <c r="R9" s="13">
        <f ca="1">'13年1-9支出明细'!R7/9*12</f>
        <v>0</v>
      </c>
      <c r="S9" s="13">
        <f ca="1">'13年1-9支出明细'!S7/9*12</f>
        <v>0</v>
      </c>
      <c r="T9" s="12">
        <f t="shared" si="11"/>
        <v>394438.6133333334</v>
      </c>
      <c r="U9" s="13">
        <f ca="1">'13年1-9支出明细'!U7/9*12</f>
        <v>0</v>
      </c>
      <c r="V9" s="13">
        <f ca="1">'13年1-9支出明细'!V7/9*12</f>
        <v>1639.4133333333334</v>
      </c>
      <c r="W9" s="13">
        <f ca="1">'13年1-9支出明细'!W7/9*12</f>
        <v>0</v>
      </c>
      <c r="X9" s="13">
        <f ca="1">'13年1-9支出明细'!X7/9*12</f>
        <v>1198.6666666666665</v>
      </c>
      <c r="Y9" s="13">
        <f ca="1">'13年1-9支出明细'!Y7/9*12</f>
        <v>2555</v>
      </c>
      <c r="Z9" s="13">
        <f ca="1">'13年1-9支出明细'!Z7/9*12</f>
        <v>373285.6133333334</v>
      </c>
      <c r="AA9" s="13">
        <f ca="1">Sheet2!EP6+Sheet2!V6</f>
        <v>15759.92</v>
      </c>
      <c r="AB9" s="13">
        <f ca="1">'13年1-9支出明细'!AB7/9*12</f>
        <v>9921.7866666666669</v>
      </c>
      <c r="AC9" s="13">
        <f ca="1">'13年1-9支出明细'!AC7/9*12</f>
        <v>11091.439999999999</v>
      </c>
      <c r="AD9" s="27">
        <f ca="1">SUM(AD10:AD61)-AD42-AD41-AD40-AD39-AD38-AD37-AD30-AD29-AD28-AD26-AD25-AD24-AD23</f>
        <v>701687.37333333318</v>
      </c>
      <c r="AE9" s="13">
        <f ca="1">'13年1-9支出明细'!AE7/9*12</f>
        <v>2604.5866666666666</v>
      </c>
      <c r="AF9" s="13">
        <f ca="1">'13年1-9支出明细'!AF7/9*12</f>
        <v>0</v>
      </c>
      <c r="AG9" s="13">
        <f ca="1">Sheet2!BP6+Sheet2!ET6</f>
        <v>0</v>
      </c>
      <c r="AH9" s="12">
        <f t="shared" ref="AH9:AH71" si="14">AI9+AJ9+AK9+AL9+AM9+AN9++AP9+AQ9+AR9+AT9+BB9+BC9+BG9+BH9+BI9+BJ9+BK9+BL9+BM9+BN9+BO9+BP9+BQ9+BR9+BT9</f>
        <v>4807.4666666666672</v>
      </c>
      <c r="AI9" s="13">
        <f ca="1">'13年1-9支出明细'!AI7/9*12</f>
        <v>0</v>
      </c>
      <c r="AJ9" s="13">
        <f ca="1">'13年1-9支出明细'!AJ7/9*12</f>
        <v>0</v>
      </c>
      <c r="AK9" s="13">
        <f ca="1">'13年1-9支出明细'!AK7/9*12</f>
        <v>0</v>
      </c>
      <c r="AL9" s="13">
        <f ca="1">'13年1-9支出明细'!AL7/9*12</f>
        <v>0</v>
      </c>
      <c r="AM9" s="13">
        <f ca="1">'13年1-9支出明细'!AM7/9*12</f>
        <v>0</v>
      </c>
      <c r="AN9" s="13">
        <f ca="1">'13年1-9支出明细'!AN7/9*12</f>
        <v>0</v>
      </c>
      <c r="AO9" s="13">
        <f ca="1">Sheet2!DG6+Sheet2!AD6</f>
        <v>0</v>
      </c>
      <c r="AP9" s="13">
        <f ca="1">'13年1-9支出明细'!AP7/9*12</f>
        <v>0</v>
      </c>
      <c r="AQ9" s="13">
        <f ca="1">'13年1-9支出明细'!AQ7/9*12</f>
        <v>0</v>
      </c>
      <c r="AR9" s="13">
        <f ca="1">'13年1-9支出明细'!AR7/9*12</f>
        <v>0</v>
      </c>
      <c r="AS9" s="13">
        <f ca="1">Sheet2!DK6+Sheet2!AH6</f>
        <v>0</v>
      </c>
      <c r="AT9" s="13">
        <f ca="1">'13年1-9支出明细'!AT7/9*12</f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f ca="1">'13年1-9支出明细'!BB7/9*12</f>
        <v>1047.4666666666667</v>
      </c>
      <c r="BC9" s="13">
        <f ca="1">'13年1-9支出明细'!BC7/9*12</f>
        <v>0</v>
      </c>
      <c r="BD9" s="13">
        <f ca="1">'13年1-9支出明细'!BD7/9*12</f>
        <v>0</v>
      </c>
      <c r="BE9" s="13">
        <f ca="1">'13年1-9支出明细'!BE7/9*12</f>
        <v>0</v>
      </c>
      <c r="BF9" s="13">
        <v>0</v>
      </c>
      <c r="BG9" s="13">
        <f ca="1">'13年1-9支出明细'!BG7/9*12</f>
        <v>0</v>
      </c>
      <c r="BH9" s="13">
        <f ca="1">'13年1-9支出明细'!BH7/9*12</f>
        <v>0</v>
      </c>
      <c r="BI9" s="13">
        <f ca="1">'13年1-9支出明细'!BI7/9*12</f>
        <v>1093.3333333333335</v>
      </c>
      <c r="BJ9" s="13">
        <f ca="1">'13年1-9支出明细'!BJ7/9*12</f>
        <v>0</v>
      </c>
      <c r="BK9" s="13">
        <f ca="1">'13年1-9支出明细'!BK7/9*12</f>
        <v>0</v>
      </c>
      <c r="BL9" s="13">
        <f ca="1">'13年1-9支出明细'!BL7/9*12</f>
        <v>0</v>
      </c>
      <c r="BM9" s="13">
        <f ca="1">'13年1-9支出明细'!BM7/9*12</f>
        <v>0</v>
      </c>
      <c r="BN9" s="13">
        <f ca="1">'13年1-9支出明细'!BN7/9*12</f>
        <v>0</v>
      </c>
      <c r="BO9" s="13">
        <f ca="1">Sheet2!EX6+Sheet2!BF6</f>
        <v>0</v>
      </c>
      <c r="BP9" s="13">
        <f ca="1">'13年1-9支出明细'!BP7/9*12</f>
        <v>0</v>
      </c>
      <c r="BQ9" s="13">
        <f ca="1">'13年1-9支出明细'!BQ7/9*12</f>
        <v>2666.666666666667</v>
      </c>
      <c r="BR9" s="13">
        <f ca="1">'13年1-9支出明细'!BR7/9*12</f>
        <v>0</v>
      </c>
      <c r="BS9" s="13">
        <v>0</v>
      </c>
      <c r="BT9" s="13">
        <f ca="1">'13年1-9支出明细'!BT7/9*12</f>
        <v>0</v>
      </c>
      <c r="BU9" s="12">
        <f ca="1">'13年1-9支出明细'!BU7/9*12</f>
        <v>78607.546666666676</v>
      </c>
      <c r="BV9" s="12">
        <f ca="1">'13年1-9支出明细'!BV7/9*12</f>
        <v>0</v>
      </c>
      <c r="BW9" s="12">
        <f ca="1">'13年1-9支出明细'!BW7/9*12</f>
        <v>0</v>
      </c>
      <c r="BX9" s="12">
        <f ca="1">'13年1-9支出明细'!BX7/9*12</f>
        <v>0</v>
      </c>
      <c r="BY9" s="27">
        <f t="shared" si="13"/>
        <v>2271.6800000000003</v>
      </c>
      <c r="BZ9" s="13">
        <f ca="1">'13年1-9支出明细'!BZ7/9*12</f>
        <v>0</v>
      </c>
      <c r="CA9" s="13">
        <f ca="1">'13年1-9支出明细'!CA7/9*12</f>
        <v>0</v>
      </c>
      <c r="CB9" s="13">
        <f ca="1">'13年1-9支出明细'!CB7/9*12</f>
        <v>0</v>
      </c>
      <c r="CC9" s="13">
        <f ca="1">'13年1-9支出明细'!CC7/9*12</f>
        <v>0</v>
      </c>
      <c r="CD9" s="13">
        <f ca="1">'13年1-9支出明细'!CD7/9*12</f>
        <v>2271.6800000000003</v>
      </c>
    </row>
    <row r="10" spans="1:83">
      <c r="A10" s="18">
        <v>104</v>
      </c>
      <c r="B10" s="3" t="s">
        <v>488</v>
      </c>
      <c r="C10" s="3" t="s">
        <v>302</v>
      </c>
      <c r="D10" s="12">
        <f t="shared" si="10"/>
        <v>2893645.3566666665</v>
      </c>
      <c r="E10" s="12">
        <f t="shared" si="12"/>
        <v>1821191.6000000003</v>
      </c>
      <c r="F10" s="13">
        <v>859728</v>
      </c>
      <c r="G10" s="13">
        <v>501370</v>
      </c>
      <c r="H10" s="13">
        <v>386877.6</v>
      </c>
      <c r="I10" s="13">
        <f ca="1">'13年1-9支出明细'!I8/9*12</f>
        <v>73066.666666666657</v>
      </c>
      <c r="J10" s="13">
        <v>112</v>
      </c>
      <c r="K10" s="13">
        <f ca="1">'13年1-9支出明细'!K8/9*12</f>
        <v>106.66666666666667</v>
      </c>
      <c r="L10" s="13">
        <f ca="1">'13年1-9支出明细'!L8/9*12</f>
        <v>0</v>
      </c>
      <c r="M10" s="13">
        <f ca="1">'13年1-9支出明细'!M8/9*12</f>
        <v>0</v>
      </c>
      <c r="N10" s="13">
        <f ca="1">'13年1-9支出明细'!N8/9*12</f>
        <v>0</v>
      </c>
      <c r="O10" s="13">
        <f ca="1">'13年1-9支出明细'!O8/9*12</f>
        <v>0</v>
      </c>
      <c r="P10" s="13">
        <f ca="1">'13年1-9支出明细'!P8/9*12</f>
        <v>0</v>
      </c>
      <c r="Q10" s="13">
        <f ca="1">'13年1-9支出明细'!Q8/9*12</f>
        <v>0</v>
      </c>
      <c r="R10" s="13">
        <f ca="1">'13年1-9支出明细'!R8/9*12</f>
        <v>0</v>
      </c>
      <c r="S10" s="13">
        <f ca="1">'13年1-9支出明细'!S8/9*12</f>
        <v>42.666666666666664</v>
      </c>
      <c r="T10" s="12">
        <f t="shared" si="11"/>
        <v>848546.99666666659</v>
      </c>
      <c r="U10" s="13">
        <f ca="1">'13年1-9支出明细'!U8/9*12</f>
        <v>0</v>
      </c>
      <c r="V10" s="13">
        <f ca="1">'13年1-9支出明细'!V8/9*12</f>
        <v>0</v>
      </c>
      <c r="W10" s="13">
        <f ca="1">'13年1-9支出明细'!W8/9*12</f>
        <v>0</v>
      </c>
      <c r="X10" s="13">
        <f ca="1">'13年1-9支出明细'!X8/9*12</f>
        <v>776</v>
      </c>
      <c r="Y10" s="13">
        <f ca="1">'13年1-9支出明细'!Y8/9*12</f>
        <v>7096.4666666666672</v>
      </c>
      <c r="Z10" s="13">
        <f ca="1">'13年1-9支出明细'!Z8/9*12</f>
        <v>831316.6399999999</v>
      </c>
      <c r="AA10" s="13">
        <f ca="1">Sheet2!EP7+Sheet2!V7</f>
        <v>9357.89</v>
      </c>
      <c r="AB10" s="13">
        <f ca="1">'13年1-9支出明细'!AB8/9*12</f>
        <v>6769.1866666666674</v>
      </c>
      <c r="AC10" s="13">
        <f ca="1">'13年1-9支出明细'!AC8/9*12</f>
        <v>4174.666666666667</v>
      </c>
      <c r="AD10" s="12">
        <f t="shared" ref="AD10:AD70" si="15">AE10+AF10+AG10</f>
        <v>7053.32</v>
      </c>
      <c r="AE10" s="13">
        <f ca="1">'13年1-9支出明细'!AE8/9*12</f>
        <v>7053.32</v>
      </c>
      <c r="AF10" s="13">
        <f ca="1">'13年1-9支出明细'!AF8/9*12</f>
        <v>0</v>
      </c>
      <c r="AG10" s="13">
        <f ca="1">Sheet2!BP7+Sheet2!ET7</f>
        <v>0</v>
      </c>
      <c r="AH10" s="12">
        <f t="shared" si="14"/>
        <v>44272.133333333331</v>
      </c>
      <c r="AI10" s="13">
        <f ca="1">'13年1-9支出明细'!AI8/9*12</f>
        <v>0</v>
      </c>
      <c r="AJ10" s="13">
        <f ca="1">'13年1-9支出明细'!AJ8/9*12</f>
        <v>0</v>
      </c>
      <c r="AK10" s="13">
        <f ca="1">'13年1-9支出明细'!AK8/9*12</f>
        <v>0</v>
      </c>
      <c r="AL10" s="13">
        <f ca="1">'13年1-9支出明细'!AL8/9*12</f>
        <v>0</v>
      </c>
      <c r="AM10" s="13">
        <f ca="1">'13年1-9支出明细'!AM8/9*12</f>
        <v>0</v>
      </c>
      <c r="AN10" s="13">
        <f ca="1">'13年1-9支出明细'!AN8/9*12</f>
        <v>0</v>
      </c>
      <c r="AO10" s="13">
        <f ca="1">Sheet2!DG7+Sheet2!AD7</f>
        <v>0</v>
      </c>
      <c r="AP10" s="13">
        <f ca="1">'13年1-9支出明细'!AP8/9*12</f>
        <v>0</v>
      </c>
      <c r="AQ10" s="13">
        <f ca="1">'13年1-9支出明细'!AQ8/9*12</f>
        <v>0</v>
      </c>
      <c r="AR10" s="13">
        <f ca="1">'13年1-9支出明细'!AR8/9*12</f>
        <v>0</v>
      </c>
      <c r="AS10" s="13">
        <f ca="1">Sheet2!DK7+Sheet2!AH7</f>
        <v>0</v>
      </c>
      <c r="AT10" s="13">
        <f ca="1">'13年1-9支出明细'!AT8/9*12</f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f ca="1">'13年1-9支出明细'!BB8/9*12</f>
        <v>8420.7999999999993</v>
      </c>
      <c r="BC10" s="13">
        <f ca="1">'13年1-9支出明细'!BC8/9*12</f>
        <v>0</v>
      </c>
      <c r="BD10" s="13">
        <f ca="1">'13年1-9支出明细'!BD8/9*12</f>
        <v>0</v>
      </c>
      <c r="BE10" s="13">
        <f ca="1">'13年1-9支出明细'!BE8/9*12</f>
        <v>0</v>
      </c>
      <c r="BF10" s="13">
        <v>0</v>
      </c>
      <c r="BG10" s="13">
        <f ca="1">'13年1-9支出明细'!BG8/9*12</f>
        <v>0</v>
      </c>
      <c r="BH10" s="13">
        <f ca="1">'13年1-9支出明细'!BH8/9*12</f>
        <v>0</v>
      </c>
      <c r="BI10" s="13">
        <f ca="1">'13年1-9支出明细'!BI8/9*12</f>
        <v>3886.666666666667</v>
      </c>
      <c r="BJ10" s="13">
        <f ca="1">'13年1-9支出明细'!BJ8/9*12</f>
        <v>0</v>
      </c>
      <c r="BK10" s="13">
        <f ca="1">'13年1-9支出明细'!BK8/9*12</f>
        <v>13432</v>
      </c>
      <c r="BL10" s="13">
        <f ca="1">'13年1-9支出明细'!BL8/9*12</f>
        <v>0</v>
      </c>
      <c r="BM10" s="13">
        <f ca="1">'13年1-9支出明细'!BM8/9*12</f>
        <v>0</v>
      </c>
      <c r="BN10" s="13">
        <f ca="1">'13年1-9支出明细'!BN8/9*12</f>
        <v>18532.666666666668</v>
      </c>
      <c r="BO10" s="13">
        <f ca="1">Sheet2!EX7+Sheet2!BF7</f>
        <v>0</v>
      </c>
      <c r="BP10" s="13">
        <f ca="1">'13年1-9支出明细'!BP8/9*12</f>
        <v>0</v>
      </c>
      <c r="BQ10" s="13">
        <f ca="1">'13年1-9支出明细'!BQ8/9*12</f>
        <v>0</v>
      </c>
      <c r="BR10" s="13">
        <f ca="1">'13年1-9支出明细'!BR8/9*12</f>
        <v>0</v>
      </c>
      <c r="BS10" s="13">
        <v>0</v>
      </c>
      <c r="BT10" s="13">
        <f ca="1">'13年1-9支出明细'!BT8/9*12</f>
        <v>0</v>
      </c>
      <c r="BU10" s="12">
        <f ca="1">'13年1-9支出明细'!BU8/9*12</f>
        <v>172581.30666666667</v>
      </c>
      <c r="BV10" s="12">
        <f ca="1">'13年1-9支出明细'!BV8/9*12</f>
        <v>0</v>
      </c>
      <c r="BW10" s="12">
        <f ca="1">'13年1-9支出明细'!BW8/9*12</f>
        <v>0</v>
      </c>
      <c r="BX10" s="12">
        <f ca="1">'13年1-9支出明细'!BX8/9*12</f>
        <v>0</v>
      </c>
      <c r="BY10" s="27">
        <f t="shared" si="13"/>
        <v>0</v>
      </c>
      <c r="BZ10" s="13">
        <f ca="1">'13年1-9支出明细'!BZ8/9*12</f>
        <v>0</v>
      </c>
      <c r="CA10" s="13">
        <f ca="1">'13年1-9支出明细'!CA8/9*12</f>
        <v>0</v>
      </c>
      <c r="CB10" s="13">
        <f ca="1">'13年1-9支出明细'!CB8/9*12</f>
        <v>0</v>
      </c>
      <c r="CC10" s="13">
        <f ca="1">'13年1-9支出明细'!CC8/9*12</f>
        <v>0</v>
      </c>
      <c r="CD10" s="13">
        <f ca="1">'13年1-9支出明细'!CD8/9*12</f>
        <v>0</v>
      </c>
    </row>
    <row r="11" spans="1:83">
      <c r="A11" s="18">
        <v>105</v>
      </c>
      <c r="B11" s="3" t="s">
        <v>489</v>
      </c>
      <c r="C11" s="3" t="s">
        <v>303</v>
      </c>
      <c r="D11" s="12">
        <f t="shared" si="10"/>
        <v>4800604.0166666675</v>
      </c>
      <c r="E11" s="12">
        <f t="shared" si="12"/>
        <v>3803603</v>
      </c>
      <c r="F11" s="13">
        <v>2154660</v>
      </c>
      <c r="G11" s="13">
        <v>423906</v>
      </c>
      <c r="H11" s="13">
        <v>969597</v>
      </c>
      <c r="I11" s="13">
        <f ca="1">'13年1-9支出明细'!I9/9*12</f>
        <v>184106.66666666669</v>
      </c>
      <c r="J11" s="13">
        <v>53500</v>
      </c>
      <c r="K11" s="13">
        <f ca="1">'13年1-9支出明细'!K9/9*12</f>
        <v>71333.333333333328</v>
      </c>
      <c r="L11" s="13">
        <f ca="1">'13年1-9支出明细'!L9/9*12</f>
        <v>0</v>
      </c>
      <c r="M11" s="13">
        <f ca="1">'13年1-9支出明细'!M9/9*12</f>
        <v>0</v>
      </c>
      <c r="N11" s="13">
        <f ca="1">'13年1-9支出明细'!N9/9*12</f>
        <v>0</v>
      </c>
      <c r="O11" s="13">
        <f ca="1">'13年1-9支出明细'!O9/9*12</f>
        <v>0</v>
      </c>
      <c r="P11" s="13">
        <f ca="1">'13年1-9支出明细'!P9/9*12</f>
        <v>0</v>
      </c>
      <c r="Q11" s="13">
        <f ca="1">'13年1-9支出明细'!Q9/9*12</f>
        <v>0</v>
      </c>
      <c r="R11" s="13">
        <f ca="1">'13年1-9支出明细'!R9/9*12</f>
        <v>0</v>
      </c>
      <c r="S11" s="13">
        <f ca="1">'13年1-9支出明细'!S9/9*12</f>
        <v>0</v>
      </c>
      <c r="T11" s="12">
        <f t="shared" si="11"/>
        <v>486572.24333333329</v>
      </c>
      <c r="U11" s="13">
        <f ca="1">'13年1-9支出明细'!U9/9*12</f>
        <v>0</v>
      </c>
      <c r="V11" s="13">
        <f ca="1">'13年1-9支出明细'!V9/9*12</f>
        <v>2399.12</v>
      </c>
      <c r="W11" s="13">
        <f ca="1">'13年1-9支出明细'!W9/9*12</f>
        <v>0</v>
      </c>
      <c r="X11" s="13">
        <f ca="1">'13年1-9支出明细'!X9/9*12</f>
        <v>3197.3333333333335</v>
      </c>
      <c r="Y11" s="13">
        <f ca="1">'13年1-9支出明细'!Y9/9*12</f>
        <v>19593.58666666667</v>
      </c>
      <c r="Z11" s="13">
        <f ca="1">'13年1-9支出明细'!Z9/9*12</f>
        <v>431483.41333333333</v>
      </c>
      <c r="AA11" s="13">
        <f ca="1">Sheet2!EP8+Sheet2!V8</f>
        <v>29898.79</v>
      </c>
      <c r="AB11" s="13">
        <f ca="1">'13年1-9支出明细'!AB9/9*12</f>
        <v>20395.493333333336</v>
      </c>
      <c r="AC11" s="13">
        <f ca="1">'13年1-9支出明细'!AC9/9*12</f>
        <v>8029.5599999999995</v>
      </c>
      <c r="AD11" s="12">
        <f t="shared" si="15"/>
        <v>5288.1333333333332</v>
      </c>
      <c r="AE11" s="13">
        <f ca="1">'13年1-9支出明细'!AE9/9*12</f>
        <v>5288.1333333333332</v>
      </c>
      <c r="AF11" s="13">
        <f ca="1">'13年1-9支出明细'!AF9/9*12</f>
        <v>0</v>
      </c>
      <c r="AG11" s="13">
        <f ca="1">Sheet2!BP8+Sheet2!ET8</f>
        <v>0</v>
      </c>
      <c r="AH11" s="12">
        <f t="shared" si="14"/>
        <v>52876.933333333334</v>
      </c>
      <c r="AI11" s="13">
        <f ca="1">'13年1-9支出明细'!AI9/9*12</f>
        <v>0</v>
      </c>
      <c r="AJ11" s="13">
        <f ca="1">'13年1-9支出明细'!AJ9/9*12</f>
        <v>0</v>
      </c>
      <c r="AK11" s="13">
        <f ca="1">'13年1-9支出明细'!AK9/9*12</f>
        <v>0</v>
      </c>
      <c r="AL11" s="13">
        <f ca="1">'13年1-9支出明细'!AL9/9*12</f>
        <v>0</v>
      </c>
      <c r="AM11" s="13">
        <f ca="1">'13年1-9支出明细'!AM9/9*12</f>
        <v>0</v>
      </c>
      <c r="AN11" s="13">
        <f ca="1">'13年1-9支出明细'!AN9/9*12</f>
        <v>0</v>
      </c>
      <c r="AO11" s="13">
        <f ca="1">Sheet2!DG8+Sheet2!AD8</f>
        <v>0</v>
      </c>
      <c r="AP11" s="13">
        <f ca="1">'13年1-9支出明细'!AP9/9*12</f>
        <v>0</v>
      </c>
      <c r="AQ11" s="13">
        <f ca="1">'13年1-9支出明细'!AQ9/9*12</f>
        <v>0</v>
      </c>
      <c r="AR11" s="13">
        <f ca="1">'13年1-9支出明细'!AR9/9*12</f>
        <v>0</v>
      </c>
      <c r="AS11" s="13">
        <f ca="1">Sheet2!DK8+Sheet2!AH8</f>
        <v>0</v>
      </c>
      <c r="AT11" s="13">
        <f ca="1">'13年1-9支出明细'!AT9/9*12</f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f ca="1">'13年1-9支出明细'!BB9/9*12</f>
        <v>9471.3333333333339</v>
      </c>
      <c r="BC11" s="13">
        <f ca="1">'13年1-9支出明细'!BC9/9*12</f>
        <v>0</v>
      </c>
      <c r="BD11" s="13">
        <f ca="1">'13年1-9支出明细'!BD9/9*12</f>
        <v>0</v>
      </c>
      <c r="BE11" s="13">
        <f ca="1">'13年1-9支出明细'!BE9/9*12</f>
        <v>0</v>
      </c>
      <c r="BF11" s="13">
        <v>0</v>
      </c>
      <c r="BG11" s="13">
        <f ca="1">'13年1-9支出明细'!BG9/9*12</f>
        <v>0</v>
      </c>
      <c r="BH11" s="13">
        <f ca="1">'13年1-9支出明细'!BH9/9*12</f>
        <v>0</v>
      </c>
      <c r="BI11" s="13">
        <f ca="1">'13年1-9支出明细'!BI9/9*12</f>
        <v>6933.3333333333339</v>
      </c>
      <c r="BJ11" s="13">
        <f ca="1">'13年1-9支出明细'!BJ9/9*12</f>
        <v>0</v>
      </c>
      <c r="BK11" s="13">
        <f ca="1">'13年1-9支出明细'!BK9/9*12</f>
        <v>0</v>
      </c>
      <c r="BL11" s="13">
        <f ca="1">'13年1-9支出明细'!BL9/9*12</f>
        <v>0</v>
      </c>
      <c r="BM11" s="13">
        <f ca="1">'13年1-9支出明细'!BM9/9*12</f>
        <v>0</v>
      </c>
      <c r="BN11" s="13">
        <f ca="1">'13年1-9支出明细'!BN9/9*12</f>
        <v>36472.26666666667</v>
      </c>
      <c r="BO11" s="13">
        <f ca="1">Sheet2!EX8+Sheet2!BF8</f>
        <v>0</v>
      </c>
      <c r="BP11" s="13">
        <f ca="1">'13年1-9支出明细'!BP9/9*12</f>
        <v>0</v>
      </c>
      <c r="BQ11" s="13">
        <f ca="1">'13年1-9支出明细'!BQ9/9*12</f>
        <v>0</v>
      </c>
      <c r="BR11" s="13">
        <f ca="1">'13年1-9支出明细'!BR9/9*12</f>
        <v>0</v>
      </c>
      <c r="BS11" s="13">
        <v>0</v>
      </c>
      <c r="BT11" s="13">
        <f ca="1">'13年1-9支出明细'!BT9/9*12</f>
        <v>0</v>
      </c>
      <c r="BU11" s="12">
        <f ca="1">'13年1-9支出明细'!BU9/9*12</f>
        <v>452263.70666666667</v>
      </c>
      <c r="BV11" s="12">
        <f ca="1">'13年1-9支出明细'!BV9/9*12</f>
        <v>0</v>
      </c>
      <c r="BW11" s="12">
        <f ca="1">'13年1-9支出明细'!BW9/9*12</f>
        <v>0</v>
      </c>
      <c r="BX11" s="12">
        <f ca="1">'13年1-9支出明细'!BX9/9*12</f>
        <v>0</v>
      </c>
      <c r="BY11" s="27">
        <f t="shared" si="13"/>
        <v>0</v>
      </c>
      <c r="BZ11" s="13">
        <f ca="1">'13年1-9支出明细'!BZ9/9*12</f>
        <v>0</v>
      </c>
      <c r="CA11" s="13">
        <f ca="1">'13年1-9支出明细'!CA9/9*12</f>
        <v>0</v>
      </c>
      <c r="CB11" s="13">
        <f ca="1">'13年1-9支出明细'!CB9/9*12</f>
        <v>0</v>
      </c>
      <c r="CC11" s="13">
        <f ca="1">'13年1-9支出明细'!CC9/9*12</f>
        <v>0</v>
      </c>
      <c r="CD11" s="13">
        <f ca="1">'13年1-9支出明细'!CD9/9*12</f>
        <v>0</v>
      </c>
    </row>
    <row r="12" spans="1:83">
      <c r="A12" s="18">
        <v>106</v>
      </c>
      <c r="B12" s="3" t="s">
        <v>490</v>
      </c>
      <c r="C12" s="3" t="s">
        <v>304</v>
      </c>
      <c r="D12" s="12">
        <f t="shared" si="10"/>
        <v>5469468.1833333327</v>
      </c>
      <c r="E12" s="12">
        <f t="shared" si="12"/>
        <v>4479538.333333333</v>
      </c>
      <c r="F12" s="13">
        <v>1986060</v>
      </c>
      <c r="G12" s="13">
        <v>1344658</v>
      </c>
      <c r="H12" s="13">
        <v>893727</v>
      </c>
      <c r="I12" s="13">
        <f ca="1">'13年1-9支出明细'!I10/9*12</f>
        <v>235093.33333333331</v>
      </c>
      <c r="J12" s="13">
        <v>15000</v>
      </c>
      <c r="K12" s="13">
        <f ca="1">'13年1-9支出明细'!K10/9*12</f>
        <v>0</v>
      </c>
      <c r="L12" s="13">
        <f ca="1">'13年1-9支出明细'!L10/9*12</f>
        <v>0</v>
      </c>
      <c r="M12" s="13">
        <f ca="1">'13年1-9支出明细'!M10/9*12</f>
        <v>0</v>
      </c>
      <c r="N12" s="13">
        <f ca="1">'13年1-9支出明细'!N10/9*12</f>
        <v>0</v>
      </c>
      <c r="O12" s="13">
        <f ca="1">'13年1-9支出明细'!O10/9*12</f>
        <v>0</v>
      </c>
      <c r="P12" s="13">
        <f ca="1">'13年1-9支出明细'!P10/9*12</f>
        <v>0</v>
      </c>
      <c r="Q12" s="13">
        <f ca="1">'13年1-9支出明细'!Q10/9*12</f>
        <v>0</v>
      </c>
      <c r="R12" s="13">
        <f ca="1">'13年1-9支出明细'!R10/9*12</f>
        <v>0</v>
      </c>
      <c r="S12" s="13">
        <f ca="1">'13年1-9支出明细'!S10/9*12</f>
        <v>20000</v>
      </c>
      <c r="T12" s="12">
        <f t="shared" si="11"/>
        <v>795891.7699999999</v>
      </c>
      <c r="U12" s="13">
        <f ca="1">'13年1-9支出明细'!U10/9*12</f>
        <v>0</v>
      </c>
      <c r="V12" s="13">
        <f ca="1">'13年1-9支出明细'!V10/9*12</f>
        <v>9517.7199999999993</v>
      </c>
      <c r="W12" s="13">
        <f ca="1">'13年1-9支出明细'!W10/9*12</f>
        <v>0</v>
      </c>
      <c r="X12" s="13">
        <f ca="1">'13年1-9支出明细'!X10/9*12</f>
        <v>1717.3333333333335</v>
      </c>
      <c r="Y12" s="13">
        <f ca="1">'13年1-9支出明细'!Y10/9*12</f>
        <v>19160.73333333333</v>
      </c>
      <c r="Z12" s="13">
        <f ca="1">'13年1-9支出明细'!Z10/9*12</f>
        <v>735860.29333333333</v>
      </c>
      <c r="AA12" s="13">
        <f ca="1">Sheet2!EP9+Sheet2!V9</f>
        <v>29635.69</v>
      </c>
      <c r="AB12" s="13">
        <f ca="1">'13年1-9支出明细'!AB10/9*12</f>
        <v>24424.600000000002</v>
      </c>
      <c r="AC12" s="13">
        <f ca="1">'13年1-9支出明细'!AC10/9*12</f>
        <v>15091.666666666668</v>
      </c>
      <c r="AD12" s="12">
        <f t="shared" si="15"/>
        <v>9991.0933333333342</v>
      </c>
      <c r="AE12" s="13">
        <f ca="1">'13年1-9支出明细'!AE10/9*12</f>
        <v>9991.0933333333342</v>
      </c>
      <c r="AF12" s="13">
        <f ca="1">'13年1-9支出明细'!AF10/9*12</f>
        <v>0</v>
      </c>
      <c r="AG12" s="13">
        <f ca="1">Sheet2!BP9+Sheet2!ET9</f>
        <v>0</v>
      </c>
      <c r="AH12" s="12">
        <f t="shared" si="14"/>
        <v>73583.733333333323</v>
      </c>
      <c r="AI12" s="13">
        <f ca="1">'13年1-9支出明细'!AI10/9*12</f>
        <v>0</v>
      </c>
      <c r="AJ12" s="13">
        <f ca="1">'13年1-9支出明细'!AJ10/9*12</f>
        <v>0</v>
      </c>
      <c r="AK12" s="13">
        <f ca="1">'13年1-9支出明细'!AK10/9*12</f>
        <v>0</v>
      </c>
      <c r="AL12" s="13">
        <f ca="1">'13年1-9支出明细'!AL10/9*12</f>
        <v>0</v>
      </c>
      <c r="AM12" s="13">
        <f ca="1">'13年1-9支出明细'!AM10/9*12</f>
        <v>0</v>
      </c>
      <c r="AN12" s="13">
        <f ca="1">'13年1-9支出明细'!AN10/9*12</f>
        <v>0</v>
      </c>
      <c r="AO12" s="13">
        <f ca="1">Sheet2!DG9+Sheet2!AD9</f>
        <v>0</v>
      </c>
      <c r="AP12" s="13">
        <f ca="1">'13年1-9支出明细'!AP10/9*12</f>
        <v>0</v>
      </c>
      <c r="AQ12" s="13">
        <f ca="1">'13年1-9支出明细'!AQ10/9*12</f>
        <v>0</v>
      </c>
      <c r="AR12" s="13">
        <f ca="1">'13年1-9支出明细'!AR10/9*12</f>
        <v>0</v>
      </c>
      <c r="AS12" s="13">
        <f ca="1">Sheet2!DK9+Sheet2!AH9</f>
        <v>0</v>
      </c>
      <c r="AT12" s="13">
        <f ca="1">'13年1-9支出明细'!AT10/9*12</f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f ca="1">'13年1-9支出明细'!BB10/9*12</f>
        <v>284</v>
      </c>
      <c r="BC12" s="13">
        <f ca="1">'13年1-9支出明细'!BC10/9*12</f>
        <v>0</v>
      </c>
      <c r="BD12" s="13">
        <f ca="1">'13年1-9支出明细'!BD10/9*12</f>
        <v>0</v>
      </c>
      <c r="BE12" s="13">
        <f ca="1">'13年1-9支出明细'!BE10/9*12</f>
        <v>0</v>
      </c>
      <c r="BF12" s="13">
        <v>0</v>
      </c>
      <c r="BG12" s="13">
        <f ca="1">'13年1-9支出明细'!BG10/9*12</f>
        <v>0</v>
      </c>
      <c r="BH12" s="13">
        <f ca="1">'13年1-9支出明细'!BH10/9*12</f>
        <v>0</v>
      </c>
      <c r="BI12" s="13">
        <f ca="1">'13年1-9支出明细'!BI10/9*12</f>
        <v>1133.3333333333333</v>
      </c>
      <c r="BJ12" s="13">
        <f ca="1">'13年1-9支出明细'!BJ10/9*12</f>
        <v>0</v>
      </c>
      <c r="BK12" s="13">
        <f ca="1">'13年1-9支出明细'!BK10/9*12</f>
        <v>0</v>
      </c>
      <c r="BL12" s="13">
        <f ca="1">'13年1-9支出明细'!BL10/9*12</f>
        <v>0</v>
      </c>
      <c r="BM12" s="13">
        <f ca="1">'13年1-9支出明细'!BM10/9*12</f>
        <v>0</v>
      </c>
      <c r="BN12" s="13">
        <f ca="1">'13年1-9支出明细'!BN10/9*12</f>
        <v>72166.399999999994</v>
      </c>
      <c r="BO12" s="13">
        <f ca="1">Sheet2!EX9+Sheet2!BF9</f>
        <v>0</v>
      </c>
      <c r="BP12" s="13">
        <f ca="1">'13年1-9支出明细'!BP10/9*12</f>
        <v>0</v>
      </c>
      <c r="BQ12" s="13">
        <f ca="1">'13年1-9支出明细'!BQ10/9*12</f>
        <v>0</v>
      </c>
      <c r="BR12" s="13">
        <f ca="1">'13年1-9支出明细'!BR10/9*12</f>
        <v>0</v>
      </c>
      <c r="BS12" s="13">
        <v>0</v>
      </c>
      <c r="BT12" s="13">
        <f ca="1">'13年1-9支出明细'!BT10/9*12</f>
        <v>0</v>
      </c>
      <c r="BU12" s="12">
        <f ca="1">'13年1-9支出明细'!BU10/9*12</f>
        <v>110463.25333333333</v>
      </c>
      <c r="BV12" s="12">
        <f ca="1">'13年1-9支出明细'!BV10/9*12</f>
        <v>0</v>
      </c>
      <c r="BW12" s="12">
        <f ca="1">'13年1-9支出明细'!BW10/9*12</f>
        <v>0</v>
      </c>
      <c r="BX12" s="12">
        <f ca="1">'13年1-9支出明细'!BX10/9*12</f>
        <v>0</v>
      </c>
      <c r="BY12" s="27">
        <f t="shared" si="13"/>
        <v>0</v>
      </c>
      <c r="BZ12" s="13">
        <f ca="1">'13年1-9支出明细'!BZ10/9*12</f>
        <v>0</v>
      </c>
      <c r="CA12" s="13">
        <f ca="1">'13年1-9支出明细'!CA10/9*12</f>
        <v>0</v>
      </c>
      <c r="CB12" s="13">
        <f ca="1">'13年1-9支出明细'!CB10/9*12</f>
        <v>0</v>
      </c>
      <c r="CC12" s="13">
        <f ca="1">'13年1-9支出明细'!CC10/9*12</f>
        <v>0</v>
      </c>
      <c r="CD12" s="13">
        <f ca="1">'13年1-9支出明细'!CD10/9*12</f>
        <v>0</v>
      </c>
    </row>
    <row r="13" spans="1:83">
      <c r="A13" s="18">
        <v>107</v>
      </c>
      <c r="B13" s="3" t="s">
        <v>491</v>
      </c>
      <c r="C13" s="3" t="s">
        <v>305</v>
      </c>
      <c r="D13" s="12">
        <f t="shared" si="10"/>
        <v>5293989.3766666669</v>
      </c>
      <c r="E13" s="12">
        <f t="shared" si="12"/>
        <v>2260957.7333333334</v>
      </c>
      <c r="F13" s="13">
        <v>843432</v>
      </c>
      <c r="G13" s="13">
        <v>913708</v>
      </c>
      <c r="H13" s="13">
        <v>379544.4</v>
      </c>
      <c r="I13" s="13">
        <f ca="1">'13年1-9支出明细'!I11/9*12</f>
        <v>121733.33333333334</v>
      </c>
      <c r="J13" s="13">
        <v>1905</v>
      </c>
      <c r="K13" s="13">
        <f ca="1">'13年1-9支出明细'!K11/9*12</f>
        <v>2540</v>
      </c>
      <c r="L13" s="13">
        <f ca="1">'13年1-9支出明细'!L11/9*12</f>
        <v>0</v>
      </c>
      <c r="M13" s="13">
        <f ca="1">'13年1-9支出明细'!M11/9*12</f>
        <v>0</v>
      </c>
      <c r="N13" s="13">
        <f ca="1">'13年1-9支出明细'!N11/9*12</f>
        <v>0</v>
      </c>
      <c r="O13" s="13">
        <f ca="1">'13年1-9支出明细'!O11/9*12</f>
        <v>0</v>
      </c>
      <c r="P13" s="13">
        <f ca="1">'13年1-9支出明细'!P11/9*12</f>
        <v>0</v>
      </c>
      <c r="Q13" s="13">
        <f ca="1">'13年1-9支出明细'!Q11/9*12</f>
        <v>0</v>
      </c>
      <c r="R13" s="13">
        <f ca="1">'13年1-9支出明细'!R11/9*12</f>
        <v>0</v>
      </c>
      <c r="S13" s="13">
        <f ca="1">'13年1-9支出明细'!S11/9*12</f>
        <v>0</v>
      </c>
      <c r="T13" s="12">
        <f t="shared" si="11"/>
        <v>2850915.2966666669</v>
      </c>
      <c r="U13" s="13">
        <f ca="1">'13年1-9支出明细'!U11/9*12</f>
        <v>0</v>
      </c>
      <c r="V13" s="13">
        <f ca="1">'13年1-9支出明细'!V11/9*12</f>
        <v>959.58666666666682</v>
      </c>
      <c r="W13" s="13">
        <f ca="1">'13年1-9支出明细'!W11/9*12</f>
        <v>0</v>
      </c>
      <c r="X13" s="13">
        <f ca="1">'13年1-9支出明细'!X11/9*12</f>
        <v>5754.6666666666661</v>
      </c>
      <c r="Y13" s="13">
        <f ca="1">'13年1-9支出明细'!Y11/9*12</f>
        <v>242132.26666666666</v>
      </c>
      <c r="Z13" s="13">
        <f ca="1">'13年1-9支出明细'!Z11/9*12</f>
        <v>2583302.6266666669</v>
      </c>
      <c r="AA13" s="13">
        <f ca="1">Sheet2!EP10+Sheet2!V10</f>
        <v>18766.150000000001</v>
      </c>
      <c r="AB13" s="13">
        <f ca="1">'13年1-9支出明细'!AB11/9*12</f>
        <v>14315.306666666669</v>
      </c>
      <c r="AC13" s="13">
        <f ca="1">'13年1-9支出明细'!AC11/9*12</f>
        <v>10706.306666666667</v>
      </c>
      <c r="AD13" s="12">
        <f t="shared" si="15"/>
        <v>9536.1333333333332</v>
      </c>
      <c r="AE13" s="13">
        <f ca="1">'13年1-9支出明细'!AE11/9*12</f>
        <v>9536.1333333333332</v>
      </c>
      <c r="AF13" s="13">
        <f ca="1">'13年1-9支出明细'!AF11/9*12</f>
        <v>0</v>
      </c>
      <c r="AG13" s="13">
        <f ca="1">Sheet2!BP10+Sheet2!ET10</f>
        <v>0</v>
      </c>
      <c r="AH13" s="12">
        <f t="shared" si="14"/>
        <v>79456</v>
      </c>
      <c r="AI13" s="13">
        <f ca="1">'13年1-9支出明细'!AI11/9*12</f>
        <v>0</v>
      </c>
      <c r="AJ13" s="13">
        <f ca="1">'13年1-9支出明细'!AJ11/9*12</f>
        <v>0</v>
      </c>
      <c r="AK13" s="13">
        <f ca="1">'13年1-9支出明细'!AK11/9*12</f>
        <v>0</v>
      </c>
      <c r="AL13" s="13">
        <f ca="1">'13年1-9支出明细'!AL11/9*12</f>
        <v>0</v>
      </c>
      <c r="AM13" s="13">
        <f ca="1">'13年1-9支出明细'!AM11/9*12</f>
        <v>0</v>
      </c>
      <c r="AN13" s="13">
        <f ca="1">'13年1-9支出明细'!AN11/9*12</f>
        <v>0</v>
      </c>
      <c r="AO13" s="13">
        <f ca="1">Sheet2!DG10+Sheet2!AD10</f>
        <v>0</v>
      </c>
      <c r="AP13" s="13">
        <f ca="1">'13年1-9支出明细'!AP11/9*12</f>
        <v>0</v>
      </c>
      <c r="AQ13" s="13">
        <f ca="1">'13年1-9支出明细'!AQ11/9*12</f>
        <v>0</v>
      </c>
      <c r="AR13" s="13">
        <f ca="1">'13年1-9支出明细'!AR11/9*12</f>
        <v>0</v>
      </c>
      <c r="AS13" s="13">
        <f ca="1">Sheet2!DK10+Sheet2!AH10</f>
        <v>0</v>
      </c>
      <c r="AT13" s="13">
        <f ca="1">'13年1-9支出明细'!AT11/9*12</f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f ca="1">'13年1-9支出明细'!BB11/9*12</f>
        <v>4933.333333333333</v>
      </c>
      <c r="BC13" s="13">
        <f ca="1">'13年1-9支出明细'!BC11/9*12</f>
        <v>0</v>
      </c>
      <c r="BD13" s="13">
        <f ca="1">'13年1-9支出明细'!BD11/9*12</f>
        <v>0</v>
      </c>
      <c r="BE13" s="13">
        <f ca="1">'13年1-9支出明细'!BE11/9*12</f>
        <v>0</v>
      </c>
      <c r="BF13" s="13">
        <v>0</v>
      </c>
      <c r="BG13" s="13">
        <f ca="1">'13年1-9支出明细'!BG11/9*12</f>
        <v>11866.666666666668</v>
      </c>
      <c r="BH13" s="13">
        <f ca="1">'13年1-9支出明细'!BH11/9*12</f>
        <v>0</v>
      </c>
      <c r="BI13" s="13">
        <f ca="1">'13年1-9支出明细'!BI11/9*12</f>
        <v>8773.3333333333321</v>
      </c>
      <c r="BJ13" s="13">
        <f ca="1">'13年1-9支出明细'!BJ11/9*12</f>
        <v>0</v>
      </c>
      <c r="BK13" s="13">
        <f ca="1">'13年1-9支出明细'!BK11/9*12</f>
        <v>13191.733333333334</v>
      </c>
      <c r="BL13" s="13">
        <f ca="1">'13年1-9支出明细'!BL11/9*12</f>
        <v>0</v>
      </c>
      <c r="BM13" s="13">
        <f ca="1">'13年1-9支出明细'!BM11/9*12</f>
        <v>0</v>
      </c>
      <c r="BN13" s="13">
        <f ca="1">'13年1-9支出明细'!BN11/9*12</f>
        <v>39410.933333333334</v>
      </c>
      <c r="BO13" s="13">
        <f ca="1">Sheet2!EX10+Sheet2!BF10</f>
        <v>0</v>
      </c>
      <c r="BP13" s="13">
        <f ca="1">'13年1-9支出明细'!BP11/9*12</f>
        <v>0</v>
      </c>
      <c r="BQ13" s="13">
        <f ca="1">'13年1-9支出明细'!BQ11/9*12</f>
        <v>1280</v>
      </c>
      <c r="BR13" s="13">
        <f ca="1">'13年1-9支出明细'!BR11/9*12</f>
        <v>0</v>
      </c>
      <c r="BS13" s="13">
        <v>0</v>
      </c>
      <c r="BT13" s="13">
        <f ca="1">'13年1-9支出明细'!BT11/9*12</f>
        <v>0</v>
      </c>
      <c r="BU13" s="12">
        <f ca="1">'13年1-9支出明细'!BU11/9*12</f>
        <v>91551.493333333332</v>
      </c>
      <c r="BV13" s="12">
        <f ca="1">'13年1-9支出明细'!BV11/9*12</f>
        <v>0</v>
      </c>
      <c r="BW13" s="12">
        <f ca="1">'13年1-9支出明细'!BW11/9*12</f>
        <v>0</v>
      </c>
      <c r="BX13" s="12">
        <f ca="1">'13年1-9支出明细'!BX11/9*12</f>
        <v>0</v>
      </c>
      <c r="BY13" s="27">
        <f t="shared" si="13"/>
        <v>1572.72</v>
      </c>
      <c r="BZ13" s="13">
        <f ca="1">'13年1-9支出明细'!BZ11/9*12</f>
        <v>0</v>
      </c>
      <c r="CA13" s="13">
        <f ca="1">'13年1-9支出明细'!CA11/9*12</f>
        <v>0</v>
      </c>
      <c r="CB13" s="13">
        <f ca="1">'13年1-9支出明细'!CB11/9*12</f>
        <v>0</v>
      </c>
      <c r="CC13" s="13">
        <f ca="1">'13年1-9支出明细'!CC11/9*12</f>
        <v>0</v>
      </c>
      <c r="CD13" s="13">
        <f ca="1">'13年1-9支出明细'!CD11/9*12</f>
        <v>1572.72</v>
      </c>
    </row>
    <row r="14" spans="1:83">
      <c r="A14" s="18">
        <v>108</v>
      </c>
      <c r="B14" s="3" t="s">
        <v>492</v>
      </c>
      <c r="C14" s="3" t="s">
        <v>306</v>
      </c>
      <c r="D14" s="12">
        <f t="shared" si="10"/>
        <v>6490858.2566666678</v>
      </c>
      <c r="E14" s="12">
        <f t="shared" si="12"/>
        <v>2637356.9333333336</v>
      </c>
      <c r="F14" s="13">
        <v>1298208</v>
      </c>
      <c r="G14" s="13">
        <v>657954</v>
      </c>
      <c r="H14" s="13">
        <v>584193.6</v>
      </c>
      <c r="I14" s="13">
        <f ca="1">'13年1-9支出明细'!I12/9*12</f>
        <v>96480</v>
      </c>
      <c r="J14" s="13">
        <v>0</v>
      </c>
      <c r="K14" s="13">
        <f ca="1">'13年1-9支出明细'!K12/9*12</f>
        <v>0</v>
      </c>
      <c r="L14" s="13">
        <f ca="1">'13年1-9支出明细'!L12/9*12</f>
        <v>0</v>
      </c>
      <c r="M14" s="13">
        <f ca="1">'13年1-9支出明细'!M12/9*12</f>
        <v>0</v>
      </c>
      <c r="N14" s="13">
        <f ca="1">'13年1-9支出明细'!N12/9*12</f>
        <v>0</v>
      </c>
      <c r="O14" s="13">
        <f ca="1">'13年1-9支出明细'!O12/9*12</f>
        <v>521.33333333333326</v>
      </c>
      <c r="P14" s="13">
        <f ca="1">'13年1-9支出明细'!P12/9*12</f>
        <v>521.33333333333326</v>
      </c>
      <c r="Q14" s="13">
        <f ca="1">'13年1-9支出明细'!Q12/9*12</f>
        <v>0</v>
      </c>
      <c r="R14" s="13">
        <f ca="1">'13年1-9支出明细'!R12/9*12</f>
        <v>0</v>
      </c>
      <c r="S14" s="13">
        <f ca="1">'13年1-9支出明细'!S12/9*12</f>
        <v>0</v>
      </c>
      <c r="T14" s="12">
        <f t="shared" si="11"/>
        <v>3610751.7633333332</v>
      </c>
      <c r="U14" s="13">
        <f ca="1">'13年1-9支出明细'!U12/9*12</f>
        <v>0</v>
      </c>
      <c r="V14" s="13">
        <f ca="1">'13年1-9支出明细'!V12/9*12</f>
        <v>79.88</v>
      </c>
      <c r="W14" s="13">
        <f ca="1">'13年1-9支出明细'!W12/9*12</f>
        <v>0</v>
      </c>
      <c r="X14" s="13">
        <f ca="1">'13年1-9支出明细'!X12/9*12</f>
        <v>4797.333333333333</v>
      </c>
      <c r="Y14" s="13">
        <f ca="1">'13年1-9支出明细'!Y12/9*12</f>
        <v>80980.319999999992</v>
      </c>
      <c r="Z14" s="13">
        <f ca="1">'13年1-9支出明细'!Z12/9*12</f>
        <v>3512485.44</v>
      </c>
      <c r="AA14" s="13">
        <f ca="1">Sheet2!EP11+Sheet2!V11</f>
        <v>12408.79</v>
      </c>
      <c r="AB14" s="13">
        <f ca="1">'13年1-9支出明细'!AB12/9*12</f>
        <v>7711.666666666667</v>
      </c>
      <c r="AC14" s="13">
        <f ca="1">'13年1-9支出明细'!AC12/9*12</f>
        <v>8833.3866666666672</v>
      </c>
      <c r="AD14" s="12">
        <f t="shared" si="15"/>
        <v>3673.3466666666673</v>
      </c>
      <c r="AE14" s="13">
        <f ca="1">'13年1-9支出明细'!AE12/9*12</f>
        <v>3673.3466666666673</v>
      </c>
      <c r="AF14" s="13">
        <f ca="1">'13年1-9支出明细'!AF12/9*12</f>
        <v>0</v>
      </c>
      <c r="AG14" s="13">
        <f ca="1">Sheet2!BP11+Sheet2!ET11</f>
        <v>0</v>
      </c>
      <c r="AH14" s="12">
        <f t="shared" si="14"/>
        <v>134308.13333333333</v>
      </c>
      <c r="AI14" s="13">
        <f ca="1">'13年1-9支出明细'!AI12/9*12</f>
        <v>0</v>
      </c>
      <c r="AJ14" s="13">
        <f ca="1">'13年1-9支出明细'!AJ12/9*12</f>
        <v>0</v>
      </c>
      <c r="AK14" s="13">
        <f ca="1">'13年1-9支出明细'!AK12/9*12</f>
        <v>0</v>
      </c>
      <c r="AL14" s="13">
        <f ca="1">'13年1-9支出明细'!AL12/9*12</f>
        <v>0</v>
      </c>
      <c r="AM14" s="13">
        <f ca="1">'13年1-9支出明细'!AM12/9*12</f>
        <v>0</v>
      </c>
      <c r="AN14" s="13">
        <f ca="1">'13年1-9支出明细'!AN12/9*12</f>
        <v>0</v>
      </c>
      <c r="AO14" s="13">
        <f ca="1">Sheet2!DG11+Sheet2!AD11</f>
        <v>0</v>
      </c>
      <c r="AP14" s="13">
        <f ca="1">'13年1-9支出明细'!AP12/9*12</f>
        <v>0</v>
      </c>
      <c r="AQ14" s="13">
        <f ca="1">'13年1-9支出明细'!AQ12/9*12</f>
        <v>0</v>
      </c>
      <c r="AR14" s="13">
        <f ca="1">'13年1-9支出明细'!AR12/9*12</f>
        <v>0</v>
      </c>
      <c r="AS14" s="13">
        <f ca="1">Sheet2!DK11+Sheet2!AH11</f>
        <v>0</v>
      </c>
      <c r="AT14" s="13">
        <f ca="1">'13年1-9支出明细'!AT12/9*12</f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f ca="1">'13年1-9支出明细'!BB12/9*12</f>
        <v>21362.133333333335</v>
      </c>
      <c r="BC14" s="13">
        <f ca="1">'13年1-9支出明细'!BC12/9*12</f>
        <v>0</v>
      </c>
      <c r="BD14" s="13">
        <f ca="1">'13年1-9支出明细'!BD12/9*12</f>
        <v>0</v>
      </c>
      <c r="BE14" s="13">
        <f ca="1">'13年1-9支出明细'!BE12/9*12</f>
        <v>0</v>
      </c>
      <c r="BF14" s="13">
        <v>0</v>
      </c>
      <c r="BG14" s="13">
        <f ca="1">'13年1-9支出明细'!BG12/9*12</f>
        <v>0</v>
      </c>
      <c r="BH14" s="13">
        <f ca="1">'13年1-9支出明细'!BH12/9*12</f>
        <v>0</v>
      </c>
      <c r="BI14" s="13">
        <f ca="1">'13年1-9支出明细'!BI12/9*12</f>
        <v>24613.333333333336</v>
      </c>
      <c r="BJ14" s="13">
        <f ca="1">'13年1-9支出明细'!BJ12/9*12</f>
        <v>0</v>
      </c>
      <c r="BK14" s="13">
        <f ca="1">'13年1-9支出明细'!BK12/9*12</f>
        <v>56218.133333333331</v>
      </c>
      <c r="BL14" s="13">
        <f ca="1">'13年1-9支出明细'!BL12/9*12</f>
        <v>0</v>
      </c>
      <c r="BM14" s="13">
        <f ca="1">'13年1-9支出明细'!BM12/9*12</f>
        <v>0</v>
      </c>
      <c r="BN14" s="13">
        <f ca="1">'13年1-9支出明细'!BN12/9*12</f>
        <v>32114.533333333333</v>
      </c>
      <c r="BO14" s="13">
        <f ca="1">Sheet2!EX11+Sheet2!BF11</f>
        <v>0</v>
      </c>
      <c r="BP14" s="13">
        <f ca="1">'13年1-9支出明细'!BP12/9*12</f>
        <v>0</v>
      </c>
      <c r="BQ14" s="13">
        <f ca="1">'13年1-9支出明细'!BQ12/9*12</f>
        <v>0</v>
      </c>
      <c r="BR14" s="13">
        <f ca="1">'13年1-9支出明细'!BR12/9*12</f>
        <v>0</v>
      </c>
      <c r="BS14" s="13">
        <v>0</v>
      </c>
      <c r="BT14" s="13">
        <f ca="1">'13年1-9支出明细'!BT12/9*12</f>
        <v>0</v>
      </c>
      <c r="BU14" s="12">
        <f ca="1">'13年1-9支出明细'!BU12/9*12</f>
        <v>104768.07999999999</v>
      </c>
      <c r="BV14" s="12">
        <f ca="1">'13年1-9支出明细'!BV12/9*12</f>
        <v>0</v>
      </c>
      <c r="BW14" s="12">
        <f ca="1">'13年1-9支出明细'!BW12/9*12</f>
        <v>0</v>
      </c>
      <c r="BX14" s="12">
        <f ca="1">'13年1-9支出明细'!BX12/9*12</f>
        <v>0</v>
      </c>
      <c r="BY14" s="27">
        <f t="shared" si="13"/>
        <v>0</v>
      </c>
      <c r="BZ14" s="13">
        <f ca="1">'13年1-9支出明细'!BZ12/9*12</f>
        <v>0</v>
      </c>
      <c r="CA14" s="13">
        <f ca="1">'13年1-9支出明细'!CA12/9*12</f>
        <v>0</v>
      </c>
      <c r="CB14" s="13">
        <f ca="1">'13年1-9支出明细'!CB12/9*12</f>
        <v>0</v>
      </c>
      <c r="CC14" s="13">
        <f ca="1">'13年1-9支出明细'!CC12/9*12</f>
        <v>0</v>
      </c>
      <c r="CD14" s="13">
        <f ca="1">'13年1-9支出明细'!CD12/9*12</f>
        <v>0</v>
      </c>
    </row>
    <row r="15" spans="1:83">
      <c r="A15" s="18">
        <v>109</v>
      </c>
      <c r="B15" s="3" t="s">
        <v>493</v>
      </c>
      <c r="C15" s="3" t="s">
        <v>307</v>
      </c>
      <c r="D15" s="12">
        <f t="shared" si="10"/>
        <v>6099461.3966666674</v>
      </c>
      <c r="E15" s="12">
        <f t="shared" si="12"/>
        <v>1791849.5333333332</v>
      </c>
      <c r="F15" s="13">
        <v>874716</v>
      </c>
      <c r="G15" s="13">
        <v>428498</v>
      </c>
      <c r="H15" s="13">
        <v>393622.2</v>
      </c>
      <c r="I15" s="13">
        <f ca="1">'13年1-9支出明细'!I13/9*12</f>
        <v>87680</v>
      </c>
      <c r="J15" s="13">
        <v>5500</v>
      </c>
      <c r="K15" s="13">
        <f ca="1">'13年1-9支出明细'!K13/9*12</f>
        <v>7333.333333333333</v>
      </c>
      <c r="L15" s="13">
        <f ca="1">'13年1-9支出明细'!L13/9*12</f>
        <v>0</v>
      </c>
      <c r="M15" s="13">
        <f ca="1">'13年1-9支出明细'!M13/9*12</f>
        <v>0</v>
      </c>
      <c r="N15" s="13">
        <f ca="1">'13年1-9支出明细'!N13/9*12</f>
        <v>0</v>
      </c>
      <c r="O15" s="13">
        <f ca="1">'13年1-9支出明细'!O13/9*12</f>
        <v>0</v>
      </c>
      <c r="P15" s="13">
        <f ca="1">'13年1-9支出明细'!P13/9*12</f>
        <v>0</v>
      </c>
      <c r="Q15" s="13">
        <f ca="1">'13年1-9支出明细'!Q13/9*12</f>
        <v>0</v>
      </c>
      <c r="R15" s="13">
        <f ca="1">'13年1-9支出明细'!R13/9*12</f>
        <v>0</v>
      </c>
      <c r="S15" s="13">
        <f ca="1">'13年1-9支出明细'!S13/9*12</f>
        <v>0</v>
      </c>
      <c r="T15" s="12">
        <f t="shared" si="11"/>
        <v>4128391.1166666667</v>
      </c>
      <c r="U15" s="13">
        <f ca="1">'13年1-9支出明细'!U13/9*12</f>
        <v>0</v>
      </c>
      <c r="V15" s="13">
        <f ca="1">'13年1-9支出明细'!V13/9*12</f>
        <v>80</v>
      </c>
      <c r="W15" s="13">
        <f ca="1">'13年1-9支出明细'!W13/9*12</f>
        <v>0</v>
      </c>
      <c r="X15" s="13">
        <f ca="1">'13年1-9支出明细'!X13/9*12</f>
        <v>2771.4666666666667</v>
      </c>
      <c r="Y15" s="13">
        <f ca="1">'13年1-9支出明细'!Y13/9*12</f>
        <v>16030.773333333333</v>
      </c>
      <c r="Z15" s="13">
        <f ca="1">'13年1-9支出明细'!Z13/9*12</f>
        <v>4097980.0666666664</v>
      </c>
      <c r="AA15" s="13">
        <f ca="1">Sheet2!EP12+Sheet2!V12</f>
        <v>11528.81</v>
      </c>
      <c r="AB15" s="13">
        <f ca="1">'13年1-9支出明细'!AB13/9*12</f>
        <v>8317.24</v>
      </c>
      <c r="AC15" s="13">
        <f ca="1">'13年1-9支出明细'!AC13/9*12</f>
        <v>7058.5333333333328</v>
      </c>
      <c r="AD15" s="12">
        <f t="shared" si="15"/>
        <v>8563.36</v>
      </c>
      <c r="AE15" s="13">
        <f ca="1">'13年1-9支出明细'!AE13/9*12</f>
        <v>8563.36</v>
      </c>
      <c r="AF15" s="13">
        <f ca="1">'13年1-9支出明细'!AF13/9*12</f>
        <v>0</v>
      </c>
      <c r="AG15" s="13">
        <f ca="1">Sheet2!BP12+Sheet2!ET12</f>
        <v>0</v>
      </c>
      <c r="AH15" s="12">
        <f t="shared" si="14"/>
        <v>43536</v>
      </c>
      <c r="AI15" s="13">
        <f ca="1">'13年1-9支出明细'!AI13/9*12</f>
        <v>0</v>
      </c>
      <c r="AJ15" s="13">
        <f ca="1">'13年1-9支出明细'!AJ13/9*12</f>
        <v>0</v>
      </c>
      <c r="AK15" s="13">
        <f ca="1">'13年1-9支出明细'!AK13/9*12</f>
        <v>0</v>
      </c>
      <c r="AL15" s="13">
        <f ca="1">'13年1-9支出明细'!AL13/9*12</f>
        <v>0</v>
      </c>
      <c r="AM15" s="13">
        <f ca="1">'13年1-9支出明细'!AM13/9*12</f>
        <v>0</v>
      </c>
      <c r="AN15" s="13">
        <f ca="1">'13年1-9支出明细'!AN13/9*12</f>
        <v>0</v>
      </c>
      <c r="AO15" s="13">
        <f ca="1">Sheet2!DG12+Sheet2!AD12</f>
        <v>0</v>
      </c>
      <c r="AP15" s="13">
        <f ca="1">'13年1-9支出明细'!AP13/9*12</f>
        <v>0</v>
      </c>
      <c r="AQ15" s="13">
        <f ca="1">'13年1-9支出明细'!AQ13/9*12</f>
        <v>0</v>
      </c>
      <c r="AR15" s="13">
        <f ca="1">'13年1-9支出明细'!AR13/9*12</f>
        <v>0</v>
      </c>
      <c r="AS15" s="13">
        <f ca="1">Sheet2!DK12+Sheet2!AH12</f>
        <v>0</v>
      </c>
      <c r="AT15" s="13">
        <f ca="1">'13年1-9支出明细'!AT13/9*12</f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f ca="1">'13年1-9支出明细'!BB13/9*12</f>
        <v>5186.4000000000005</v>
      </c>
      <c r="BC15" s="13">
        <f ca="1">'13年1-9支出明细'!BC13/9*12</f>
        <v>0</v>
      </c>
      <c r="BD15" s="13">
        <f ca="1">'13年1-9支出明细'!BD13/9*12</f>
        <v>0</v>
      </c>
      <c r="BE15" s="13">
        <f ca="1">'13年1-9支出明细'!BE13/9*12</f>
        <v>0</v>
      </c>
      <c r="BF15" s="13">
        <v>0</v>
      </c>
      <c r="BG15" s="13">
        <f ca="1">'13年1-9支出明细'!BG13/9*12</f>
        <v>0</v>
      </c>
      <c r="BH15" s="13">
        <f ca="1">'13年1-9支出明细'!BH13/9*12</f>
        <v>0</v>
      </c>
      <c r="BI15" s="13">
        <f ca="1">'13年1-9支出明细'!BI13/9*12</f>
        <v>5446.666666666667</v>
      </c>
      <c r="BJ15" s="13">
        <f ca="1">'13年1-9支出明细'!BJ13/9*12</f>
        <v>0</v>
      </c>
      <c r="BK15" s="13">
        <f ca="1">'13年1-9支出明细'!BK13/9*12</f>
        <v>13333.333333333332</v>
      </c>
      <c r="BL15" s="13">
        <f ca="1">'13年1-9支出明细'!BL13/9*12</f>
        <v>0</v>
      </c>
      <c r="BM15" s="13">
        <f ca="1">'13年1-9支出明细'!BM13/9*12</f>
        <v>0</v>
      </c>
      <c r="BN15" s="13">
        <f ca="1">'13年1-9支出明细'!BN13/9*12</f>
        <v>19569.600000000002</v>
      </c>
      <c r="BO15" s="13">
        <f ca="1">Sheet2!EX12+Sheet2!BF12</f>
        <v>0</v>
      </c>
      <c r="BP15" s="13">
        <f ca="1">'13年1-9支出明细'!BP13/9*12</f>
        <v>0</v>
      </c>
      <c r="BQ15" s="13">
        <f ca="1">'13年1-9支出明细'!BQ13/9*12</f>
        <v>0</v>
      </c>
      <c r="BR15" s="13">
        <f ca="1">'13年1-9支出明细'!BR13/9*12</f>
        <v>0</v>
      </c>
      <c r="BS15" s="13">
        <v>0</v>
      </c>
      <c r="BT15" s="13">
        <f ca="1">'13年1-9支出明细'!BT13/9*12</f>
        <v>0</v>
      </c>
      <c r="BU15" s="12">
        <f ca="1">'13年1-9支出明细'!BU13/9*12</f>
        <v>127121.38666666666</v>
      </c>
      <c r="BV15" s="12">
        <f ca="1">'13年1-9支出明细'!BV13/9*12</f>
        <v>0</v>
      </c>
      <c r="BW15" s="12">
        <f ca="1">'13年1-9支出明细'!BW13/9*12</f>
        <v>0</v>
      </c>
      <c r="BX15" s="12">
        <f ca="1">'13年1-9支出明细'!BX13/9*12</f>
        <v>0</v>
      </c>
      <c r="BY15" s="27">
        <f t="shared" si="13"/>
        <v>0</v>
      </c>
      <c r="BZ15" s="13">
        <f ca="1">'13年1-9支出明细'!BZ13/9*12</f>
        <v>0</v>
      </c>
      <c r="CA15" s="13">
        <f ca="1">'13年1-9支出明细'!CA13/9*12</f>
        <v>0</v>
      </c>
      <c r="CB15" s="13">
        <f ca="1">'13年1-9支出明细'!CB13/9*12</f>
        <v>0</v>
      </c>
      <c r="CC15" s="13">
        <f ca="1">'13年1-9支出明细'!CC13/9*12</f>
        <v>0</v>
      </c>
      <c r="CD15" s="13">
        <f ca="1">'13年1-9支出明细'!CD13/9*12</f>
        <v>0</v>
      </c>
    </row>
    <row r="16" spans="1:83">
      <c r="A16" s="18">
        <v>110</v>
      </c>
      <c r="B16" s="3" t="s">
        <v>494</v>
      </c>
      <c r="C16" s="3" t="s">
        <v>308</v>
      </c>
      <c r="D16" s="12">
        <f t="shared" si="10"/>
        <v>7982708.1133333333</v>
      </c>
      <c r="E16" s="12">
        <f t="shared" si="12"/>
        <v>3932598.0666666664</v>
      </c>
      <c r="F16" s="13">
        <v>1911012</v>
      </c>
      <c r="G16" s="13">
        <v>956484</v>
      </c>
      <c r="H16" s="13">
        <v>859955.4</v>
      </c>
      <c r="I16" s="13">
        <f ca="1">'13年1-9支出明细'!I14/9*12</f>
        <v>205146.66666666666</v>
      </c>
      <c r="J16" s="13">
        <v>0</v>
      </c>
      <c r="K16" s="13">
        <f ca="1">'13年1-9支出明细'!K14/9*12</f>
        <v>0</v>
      </c>
      <c r="L16" s="13">
        <f ca="1">'13年1-9支出明细'!L14/9*12</f>
        <v>0</v>
      </c>
      <c r="M16" s="13">
        <f ca="1">'13年1-9支出明细'!M14/9*12</f>
        <v>0</v>
      </c>
      <c r="N16" s="13">
        <f ca="1">'13年1-9支出明细'!N14/9*12</f>
        <v>0</v>
      </c>
      <c r="O16" s="13">
        <f ca="1">'13年1-9支出明细'!O14/9*12</f>
        <v>0</v>
      </c>
      <c r="P16" s="13">
        <f ca="1">'13年1-9支出明细'!P14/9*12</f>
        <v>0</v>
      </c>
      <c r="Q16" s="13">
        <f ca="1">'13年1-9支出明细'!Q14/9*12</f>
        <v>0</v>
      </c>
      <c r="R16" s="13">
        <f ca="1">'13年1-9支出明细'!R14/9*12</f>
        <v>0</v>
      </c>
      <c r="S16" s="13">
        <f ca="1">'13年1-9支出明细'!S14/9*12</f>
        <v>0</v>
      </c>
      <c r="T16" s="12">
        <f t="shared" si="11"/>
        <v>3524196.7533333329</v>
      </c>
      <c r="U16" s="13">
        <f ca="1">'13年1-9支出明细'!U14/9*12</f>
        <v>0</v>
      </c>
      <c r="V16" s="13">
        <f ca="1">'13年1-9支出明细'!V14/9*12</f>
        <v>1119.6533333333332</v>
      </c>
      <c r="W16" s="13">
        <f ca="1">'13年1-9支出明细'!W14/9*12</f>
        <v>0</v>
      </c>
      <c r="X16" s="13">
        <f ca="1">'13年1-9支出明细'!X14/9*12</f>
        <v>13920.933333333334</v>
      </c>
      <c r="Y16" s="13">
        <f ca="1">'13年1-9支出明细'!Y14/9*12</f>
        <v>141753.06666666665</v>
      </c>
      <c r="Z16" s="13">
        <f ca="1">'13年1-9支出明细'!Z14/9*12</f>
        <v>3336004.6399999997</v>
      </c>
      <c r="AA16" s="13">
        <f ca="1">Sheet2!EP13+Sheet2!V13</f>
        <v>31398.46</v>
      </c>
      <c r="AB16" s="13">
        <f ca="1">'13年1-9支出明细'!AB14/9*12</f>
        <v>26236.519999999997</v>
      </c>
      <c r="AC16" s="13">
        <f ca="1">'13年1-9支出明细'!AC14/9*12</f>
        <v>14654.76</v>
      </c>
      <c r="AD16" s="12">
        <f t="shared" si="15"/>
        <v>14348</v>
      </c>
      <c r="AE16" s="13">
        <f ca="1">'13年1-9支出明细'!AE14/9*12</f>
        <v>14348</v>
      </c>
      <c r="AF16" s="13">
        <f ca="1">'13年1-9支出明细'!AF14/9*12</f>
        <v>0</v>
      </c>
      <c r="AG16" s="13">
        <f ca="1">Sheet2!BP13+Sheet2!ET13</f>
        <v>0</v>
      </c>
      <c r="AH16" s="12">
        <f t="shared" si="14"/>
        <v>173296.13333333333</v>
      </c>
      <c r="AI16" s="13">
        <f ca="1">'13年1-9支出明细'!AI14/9*12</f>
        <v>666.66666666666674</v>
      </c>
      <c r="AJ16" s="13">
        <f ca="1">'13年1-9支出明细'!AJ14/9*12</f>
        <v>0</v>
      </c>
      <c r="AK16" s="13">
        <f ca="1">'13年1-9支出明细'!AK14/9*12</f>
        <v>0</v>
      </c>
      <c r="AL16" s="13">
        <f ca="1">'13年1-9支出明细'!AL14/9*12</f>
        <v>0</v>
      </c>
      <c r="AM16" s="13">
        <f ca="1">'13年1-9支出明细'!AM14/9*12</f>
        <v>0</v>
      </c>
      <c r="AN16" s="13">
        <f ca="1">'13年1-9支出明细'!AN14/9*12</f>
        <v>0</v>
      </c>
      <c r="AO16" s="13">
        <f ca="1">Sheet2!DG13+Sheet2!AD13</f>
        <v>0</v>
      </c>
      <c r="AP16" s="13">
        <f ca="1">'13年1-9支出明细'!AP14/9*12</f>
        <v>0</v>
      </c>
      <c r="AQ16" s="13">
        <f ca="1">'13年1-9支出明细'!AQ14/9*12</f>
        <v>0</v>
      </c>
      <c r="AR16" s="13">
        <f ca="1">'13年1-9支出明细'!AR14/9*12</f>
        <v>0</v>
      </c>
      <c r="AS16" s="13">
        <f ca="1">Sheet2!DK13+Sheet2!AH13</f>
        <v>0</v>
      </c>
      <c r="AT16" s="13">
        <f ca="1">'13年1-9支出明细'!AT14/9*12</f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f ca="1">'13年1-9支出明细'!BB14/9*12</f>
        <v>49188.800000000003</v>
      </c>
      <c r="BC16" s="13">
        <f ca="1">'13年1-9支出明细'!BC14/9*12</f>
        <v>0</v>
      </c>
      <c r="BD16" s="13">
        <f ca="1">'13年1-9支出明细'!BD14/9*12</f>
        <v>0</v>
      </c>
      <c r="BE16" s="13">
        <f ca="1">'13年1-9支出明细'!BE14/9*12</f>
        <v>0</v>
      </c>
      <c r="BF16" s="13">
        <v>0</v>
      </c>
      <c r="BG16" s="13">
        <f ca="1">'13年1-9支出明细'!BG14/9*12</f>
        <v>0</v>
      </c>
      <c r="BH16" s="13">
        <f ca="1">'13年1-9支出明细'!BH14/9*12</f>
        <v>0</v>
      </c>
      <c r="BI16" s="13">
        <f ca="1">'13年1-9支出明细'!BI14/9*12</f>
        <v>19640</v>
      </c>
      <c r="BJ16" s="13">
        <f ca="1">'13年1-9支出明细'!BJ14/9*12</f>
        <v>0</v>
      </c>
      <c r="BK16" s="13">
        <f ca="1">'13年1-9支出明细'!BK14/9*12</f>
        <v>14890.666666666668</v>
      </c>
      <c r="BL16" s="13">
        <f ca="1">'13年1-9支出明细'!BL14/9*12</f>
        <v>0</v>
      </c>
      <c r="BM16" s="13">
        <f ca="1">'13年1-9支出明细'!BM14/9*12</f>
        <v>0</v>
      </c>
      <c r="BN16" s="13">
        <f ca="1">'13年1-9支出明细'!BN14/9*12</f>
        <v>72963.333333333328</v>
      </c>
      <c r="BO16" s="13">
        <f ca="1">Sheet2!EX13+Sheet2!BF13</f>
        <v>0</v>
      </c>
      <c r="BP16" s="13">
        <f ca="1">'13年1-9支出明细'!BP14/9*12</f>
        <v>0</v>
      </c>
      <c r="BQ16" s="13">
        <f ca="1">'13年1-9支出明细'!BQ14/9*12</f>
        <v>15946.666666666668</v>
      </c>
      <c r="BR16" s="13">
        <f ca="1">'13年1-9支出明细'!BR14/9*12</f>
        <v>0</v>
      </c>
      <c r="BS16" s="13">
        <v>0</v>
      </c>
      <c r="BT16" s="13">
        <f ca="1">'13年1-9支出明细'!BT14/9*12</f>
        <v>0</v>
      </c>
      <c r="BU16" s="12">
        <f ca="1">'13年1-9支出明细'!BU14/9*12</f>
        <v>311306.84000000003</v>
      </c>
      <c r="BV16" s="12">
        <f ca="1">'13年1-9支出明细'!BV14/9*12</f>
        <v>0</v>
      </c>
      <c r="BW16" s="12">
        <f ca="1">'13年1-9支出明细'!BW14/9*12</f>
        <v>0</v>
      </c>
      <c r="BX16" s="12">
        <f ca="1">'13年1-9支出明细'!BX14/9*12</f>
        <v>0</v>
      </c>
      <c r="BY16" s="27">
        <f t="shared" si="13"/>
        <v>26962.32</v>
      </c>
      <c r="BZ16" s="13">
        <f ca="1">'13年1-9支出明细'!BZ14/9*12</f>
        <v>0</v>
      </c>
      <c r="CA16" s="13">
        <f ca="1">'13年1-9支出明细'!CA14/9*12</f>
        <v>0</v>
      </c>
      <c r="CB16" s="13">
        <f ca="1">'13年1-9支出明细'!CB14/9*12</f>
        <v>0</v>
      </c>
      <c r="CC16" s="13">
        <f ca="1">'13年1-9支出明细'!CC14/9*12</f>
        <v>0</v>
      </c>
      <c r="CD16" s="13">
        <f ca="1">'13年1-9支出明细'!CD14/9*12</f>
        <v>26962.32</v>
      </c>
    </row>
    <row r="17" spans="1:82">
      <c r="A17" s="18">
        <v>111</v>
      </c>
      <c r="B17" s="3" t="s">
        <v>495</v>
      </c>
      <c r="C17" s="3" t="s">
        <v>309</v>
      </c>
      <c r="D17" s="12">
        <f t="shared" si="10"/>
        <v>3068315.6466666665</v>
      </c>
      <c r="E17" s="12">
        <f t="shared" si="12"/>
        <v>1850097</v>
      </c>
      <c r="F17" s="13">
        <v>875820</v>
      </c>
      <c r="G17" s="13">
        <v>502558</v>
      </c>
      <c r="H17" s="13">
        <v>394119</v>
      </c>
      <c r="I17" s="13">
        <f ca="1">'13年1-9支出明细'!I15/9*12</f>
        <v>77600</v>
      </c>
      <c r="J17" s="13">
        <v>0</v>
      </c>
      <c r="K17" s="13">
        <f ca="1">'13年1-9支出明细'!K15/9*12</f>
        <v>0</v>
      </c>
      <c r="L17" s="13">
        <f ca="1">'13年1-9支出明细'!L15/9*12</f>
        <v>0</v>
      </c>
      <c r="M17" s="13">
        <f ca="1">'13年1-9支出明细'!M15/9*12</f>
        <v>0</v>
      </c>
      <c r="N17" s="13">
        <f ca="1">'13年1-9支出明细'!N15/9*12</f>
        <v>0</v>
      </c>
      <c r="O17" s="13">
        <f ca="1">'13年1-9支出明细'!O15/9*12</f>
        <v>0</v>
      </c>
      <c r="P17" s="13">
        <f ca="1">'13年1-9支出明细'!P15/9*12</f>
        <v>0</v>
      </c>
      <c r="Q17" s="13">
        <f ca="1">'13年1-9支出明细'!Q15/9*12</f>
        <v>0</v>
      </c>
      <c r="R17" s="13">
        <f ca="1">'13年1-9支出明细'!R15/9*12</f>
        <v>0</v>
      </c>
      <c r="S17" s="13">
        <f ca="1">'13年1-9支出明细'!S15/9*12</f>
        <v>0</v>
      </c>
      <c r="T17" s="12">
        <f t="shared" si="11"/>
        <v>659951.98</v>
      </c>
      <c r="U17" s="13">
        <f ca="1">'13年1-9支出明细'!U15/9*12</f>
        <v>0</v>
      </c>
      <c r="V17" s="13">
        <f ca="1">'13年1-9支出明细'!V15/9*12</f>
        <v>79.946666666666673</v>
      </c>
      <c r="W17" s="13">
        <f ca="1">'13年1-9支出明细'!W15/9*12</f>
        <v>0</v>
      </c>
      <c r="X17" s="13">
        <f ca="1">'13年1-9支出明细'!X15/9*12</f>
        <v>2653.6</v>
      </c>
      <c r="Y17" s="13">
        <f ca="1">'13年1-9支出明细'!Y15/9*12</f>
        <v>7652.4000000000005</v>
      </c>
      <c r="Z17" s="13">
        <f ca="1">'13年1-9支出明细'!Z15/9*12</f>
        <v>637725.61333333328</v>
      </c>
      <c r="AA17" s="13">
        <f ca="1">Sheet2!EP14+Sheet2!V14</f>
        <v>11840.42</v>
      </c>
      <c r="AB17" s="13">
        <f ca="1">'13年1-9支出明细'!AB15/9*12</f>
        <v>8931.0533333333333</v>
      </c>
      <c r="AC17" s="13">
        <f ca="1">'13年1-9支出明细'!AC15/9*12</f>
        <v>6856.1733333333332</v>
      </c>
      <c r="AD17" s="12">
        <f t="shared" si="15"/>
        <v>195488.13333333336</v>
      </c>
      <c r="AE17" s="13">
        <f ca="1">'13年1-9支出明细'!AE15/9*12</f>
        <v>195488.13333333336</v>
      </c>
      <c r="AF17" s="13">
        <f ca="1">'13年1-9支出明细'!AF15/9*12</f>
        <v>0</v>
      </c>
      <c r="AG17" s="13">
        <f ca="1">Sheet2!BP14+Sheet2!ET14</f>
        <v>0</v>
      </c>
      <c r="AH17" s="12">
        <f t="shared" si="14"/>
        <v>52537.866666666669</v>
      </c>
      <c r="AI17" s="13">
        <f ca="1">'13年1-9支出明细'!AI15/9*12</f>
        <v>0</v>
      </c>
      <c r="AJ17" s="13">
        <f ca="1">'13年1-9支出明细'!AJ15/9*12</f>
        <v>0</v>
      </c>
      <c r="AK17" s="13">
        <f ca="1">'13年1-9支出明细'!AK15/9*12</f>
        <v>0</v>
      </c>
      <c r="AL17" s="13">
        <f ca="1">'13年1-9支出明细'!AL15/9*12</f>
        <v>0</v>
      </c>
      <c r="AM17" s="13">
        <f ca="1">'13年1-9支出明细'!AM15/9*12</f>
        <v>0</v>
      </c>
      <c r="AN17" s="13">
        <f ca="1">'13年1-9支出明细'!AN15/9*12</f>
        <v>0</v>
      </c>
      <c r="AO17" s="13">
        <f ca="1">Sheet2!DG14+Sheet2!AD14</f>
        <v>0</v>
      </c>
      <c r="AP17" s="13">
        <f ca="1">'13年1-9支出明细'!AP15/9*12</f>
        <v>0</v>
      </c>
      <c r="AQ17" s="13">
        <f ca="1">'13年1-9支出明细'!AQ15/9*12</f>
        <v>0</v>
      </c>
      <c r="AR17" s="13">
        <f ca="1">'13年1-9支出明细'!AR15/9*12</f>
        <v>0</v>
      </c>
      <c r="AS17" s="13">
        <f ca="1">Sheet2!DK14+Sheet2!AH14</f>
        <v>0</v>
      </c>
      <c r="AT17" s="13">
        <f ca="1">'13年1-9支出明细'!AT15/9*12</f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f ca="1">'13年1-9支出明细'!BB15/9*12</f>
        <v>6831.3333333333339</v>
      </c>
      <c r="BC17" s="13">
        <f ca="1">'13年1-9支出明细'!BC15/9*12</f>
        <v>0</v>
      </c>
      <c r="BD17" s="13">
        <f ca="1">'13年1-9支出明细'!BD15/9*12</f>
        <v>0</v>
      </c>
      <c r="BE17" s="13">
        <f ca="1">'13年1-9支出明细'!BE15/9*12</f>
        <v>0</v>
      </c>
      <c r="BF17" s="13">
        <v>0</v>
      </c>
      <c r="BG17" s="13">
        <f ca="1">'13年1-9支出明细'!BG15/9*12</f>
        <v>0</v>
      </c>
      <c r="BH17" s="13">
        <f ca="1">'13年1-9支出明细'!BH15/9*12</f>
        <v>0</v>
      </c>
      <c r="BI17" s="13">
        <f ca="1">'13年1-9支出明细'!BI15/9*12</f>
        <v>7980</v>
      </c>
      <c r="BJ17" s="13">
        <f ca="1">'13年1-9支出明细'!BJ15/9*12</f>
        <v>0</v>
      </c>
      <c r="BK17" s="13">
        <f ca="1">'13年1-9支出明细'!BK15/9*12</f>
        <v>12400</v>
      </c>
      <c r="BL17" s="13">
        <f ca="1">'13年1-9支出明细'!BL15/9*12</f>
        <v>0</v>
      </c>
      <c r="BM17" s="13">
        <f ca="1">'13年1-9支出明细'!BM15/9*12</f>
        <v>0</v>
      </c>
      <c r="BN17" s="13">
        <f ca="1">'13年1-9支出明细'!BN15/9*12</f>
        <v>25326.533333333336</v>
      </c>
      <c r="BO17" s="13">
        <f ca="1">Sheet2!EX14+Sheet2!BF14</f>
        <v>0</v>
      </c>
      <c r="BP17" s="13">
        <f ca="1">'13年1-9支出明细'!BP15/9*12</f>
        <v>0</v>
      </c>
      <c r="BQ17" s="13">
        <f ca="1">'13年1-9支出明细'!BQ15/9*12</f>
        <v>0</v>
      </c>
      <c r="BR17" s="13">
        <f ca="1">'13年1-9支出明细'!BR15/9*12</f>
        <v>0</v>
      </c>
      <c r="BS17" s="13">
        <v>0</v>
      </c>
      <c r="BT17" s="13">
        <f ca="1">'13年1-9支出明细'!BT15/9*12</f>
        <v>0</v>
      </c>
      <c r="BU17" s="12">
        <f ca="1">'13年1-9支出明细'!BU15/9*12</f>
        <v>310240.66666666669</v>
      </c>
      <c r="BV17" s="12">
        <f ca="1">'13年1-9支出明细'!BV15/9*12</f>
        <v>0</v>
      </c>
      <c r="BW17" s="12">
        <f ca="1">'13年1-9支出明细'!BW15/9*12</f>
        <v>0</v>
      </c>
      <c r="BX17" s="12">
        <f ca="1">'13年1-9支出明细'!BX15/9*12</f>
        <v>0</v>
      </c>
      <c r="BY17" s="27">
        <f t="shared" si="13"/>
        <v>0</v>
      </c>
      <c r="BZ17" s="13">
        <f ca="1">'13年1-9支出明细'!BZ15/9*12</f>
        <v>0</v>
      </c>
      <c r="CA17" s="13">
        <f ca="1">'13年1-9支出明细'!CA15/9*12</f>
        <v>0</v>
      </c>
      <c r="CB17" s="13">
        <f ca="1">'13年1-9支出明细'!CB15/9*12</f>
        <v>0</v>
      </c>
      <c r="CC17" s="13">
        <f ca="1">'13年1-9支出明细'!CC15/9*12</f>
        <v>0</v>
      </c>
      <c r="CD17" s="13">
        <f ca="1">'13年1-9支出明细'!CD15/9*12</f>
        <v>0</v>
      </c>
    </row>
    <row r="18" spans="1:82">
      <c r="A18" s="18">
        <v>112</v>
      </c>
      <c r="B18" s="3" t="s">
        <v>496</v>
      </c>
      <c r="C18" s="3" t="s">
        <v>310</v>
      </c>
      <c r="D18" s="12">
        <f t="shared" si="10"/>
        <v>3004539.2533333339</v>
      </c>
      <c r="E18" s="12">
        <f t="shared" si="12"/>
        <v>1491421.2666666668</v>
      </c>
      <c r="F18" s="13">
        <v>807468</v>
      </c>
      <c r="G18" s="13">
        <v>243526</v>
      </c>
      <c r="H18" s="13">
        <v>363360.6</v>
      </c>
      <c r="I18" s="13">
        <f ca="1">'13年1-9支出明细'!I16/9*12</f>
        <v>77066.666666666672</v>
      </c>
      <c r="J18" s="13">
        <v>0</v>
      </c>
      <c r="K18" s="13">
        <f ca="1">'13年1-9支出明细'!K16/9*12</f>
        <v>0</v>
      </c>
      <c r="L18" s="13">
        <f ca="1">'13年1-9支出明细'!L16/9*12</f>
        <v>0</v>
      </c>
      <c r="M18" s="13">
        <f ca="1">'13年1-9支出明细'!M16/9*12</f>
        <v>0</v>
      </c>
      <c r="N18" s="13">
        <f ca="1">'13年1-9支出明细'!N16/9*12</f>
        <v>0</v>
      </c>
      <c r="O18" s="13">
        <f ca="1">'13年1-9支出明细'!O16/9*12</f>
        <v>0</v>
      </c>
      <c r="P18" s="13">
        <f ca="1">'13年1-9支出明细'!P16/9*12</f>
        <v>0</v>
      </c>
      <c r="Q18" s="13">
        <f ca="1">'13年1-9支出明细'!Q16/9*12</f>
        <v>0</v>
      </c>
      <c r="R18" s="13">
        <f ca="1">'13年1-9支出明细'!R16/9*12</f>
        <v>0</v>
      </c>
      <c r="S18" s="13">
        <f ca="1">'13年1-9支出明细'!S16/9*12</f>
        <v>0</v>
      </c>
      <c r="T18" s="12">
        <f t="shared" si="11"/>
        <v>1385372.4</v>
      </c>
      <c r="U18" s="13">
        <f ca="1">'13年1-9支出明细'!U16/9*12</f>
        <v>0</v>
      </c>
      <c r="V18" s="13">
        <f ca="1">'13年1-9支出明细'!V16/9*12</f>
        <v>0</v>
      </c>
      <c r="W18" s="13">
        <f ca="1">'13年1-9支出明细'!W16/9*12</f>
        <v>0</v>
      </c>
      <c r="X18" s="13">
        <f ca="1">'13年1-9支出明细'!X16/9*12</f>
        <v>1818.9333333333334</v>
      </c>
      <c r="Y18" s="13">
        <f ca="1">'13年1-9支出明细'!Y16/9*12</f>
        <v>6720.8666666666668</v>
      </c>
      <c r="Z18" s="13">
        <f ca="1">'13年1-9支出明细'!Z16/9*12</f>
        <v>1364937.5999999999</v>
      </c>
      <c r="AA18" s="13">
        <f ca="1">Sheet2!EP15+Sheet2!V15</f>
        <v>11895</v>
      </c>
      <c r="AB18" s="13">
        <f ca="1">'13年1-9支出明细'!AB16/9*12</f>
        <v>10645.213333333333</v>
      </c>
      <c r="AC18" s="13">
        <f ca="1">'13年1-9支出明细'!AC16/9*12</f>
        <v>5214.7866666666669</v>
      </c>
      <c r="AD18" s="12">
        <f t="shared" si="15"/>
        <v>5156.0666666666666</v>
      </c>
      <c r="AE18" s="13">
        <f ca="1">'13年1-9支出明细'!AE16/9*12</f>
        <v>5156.0666666666666</v>
      </c>
      <c r="AF18" s="13">
        <f ca="1">'13年1-9支出明细'!AF16/9*12</f>
        <v>0</v>
      </c>
      <c r="AG18" s="13">
        <f ca="1">Sheet2!BP15+Sheet2!ET15</f>
        <v>0</v>
      </c>
      <c r="AH18" s="12">
        <f t="shared" si="14"/>
        <v>50931.466666666667</v>
      </c>
      <c r="AI18" s="13">
        <f ca="1">'13年1-9支出明细'!AI16/9*12</f>
        <v>0</v>
      </c>
      <c r="AJ18" s="13">
        <f ca="1">'13年1-9支出明细'!AJ16/9*12</f>
        <v>0</v>
      </c>
      <c r="AK18" s="13">
        <f ca="1">'13年1-9支出明细'!AK16/9*12</f>
        <v>16800</v>
      </c>
      <c r="AL18" s="13">
        <f ca="1">'13年1-9支出明细'!AL16/9*12</f>
        <v>0</v>
      </c>
      <c r="AM18" s="13">
        <f ca="1">'13年1-9支出明细'!AM16/9*12</f>
        <v>0</v>
      </c>
      <c r="AN18" s="13">
        <f ca="1">'13年1-9支出明细'!AN16/9*12</f>
        <v>0</v>
      </c>
      <c r="AO18" s="13">
        <f ca="1">Sheet2!DG15+Sheet2!AD15</f>
        <v>0</v>
      </c>
      <c r="AP18" s="13">
        <f ca="1">'13年1-9支出明细'!AP16/9*12</f>
        <v>0</v>
      </c>
      <c r="AQ18" s="13">
        <f ca="1">'13年1-9支出明细'!AQ16/9*12</f>
        <v>0</v>
      </c>
      <c r="AR18" s="13">
        <f ca="1">'13年1-9支出明细'!AR16/9*12</f>
        <v>0</v>
      </c>
      <c r="AS18" s="13">
        <f ca="1">Sheet2!DK15+Sheet2!AH15</f>
        <v>0</v>
      </c>
      <c r="AT18" s="13">
        <f ca="1">'13年1-9支出明细'!AT16/9*12</f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f ca="1">'13年1-9支出明细'!BB16/9*12</f>
        <v>0</v>
      </c>
      <c r="BC18" s="13">
        <f ca="1">'13年1-9支出明细'!BC16/9*12</f>
        <v>0</v>
      </c>
      <c r="BD18" s="13">
        <f ca="1">'13年1-9支出明细'!BD16/9*12</f>
        <v>0</v>
      </c>
      <c r="BE18" s="13">
        <f ca="1">'13年1-9支出明细'!BE16/9*12</f>
        <v>0</v>
      </c>
      <c r="BF18" s="13">
        <v>0</v>
      </c>
      <c r="BG18" s="13">
        <f ca="1">'13年1-9支出明细'!BG16/9*12</f>
        <v>0</v>
      </c>
      <c r="BH18" s="13">
        <f ca="1">'13年1-9支出明细'!BH16/9*12</f>
        <v>0</v>
      </c>
      <c r="BI18" s="13">
        <f ca="1">'13年1-9支出明细'!BI16/9*12</f>
        <v>13333.333333333332</v>
      </c>
      <c r="BJ18" s="13">
        <f ca="1">'13年1-9支出明细'!BJ16/9*12</f>
        <v>0</v>
      </c>
      <c r="BK18" s="13">
        <f ca="1">'13年1-9支出明细'!BK16/9*12</f>
        <v>0</v>
      </c>
      <c r="BL18" s="13">
        <f ca="1">'13年1-9支出明细'!BL16/9*12</f>
        <v>0</v>
      </c>
      <c r="BM18" s="13">
        <f ca="1">'13年1-9支出明细'!BM16/9*12</f>
        <v>0</v>
      </c>
      <c r="BN18" s="13">
        <f ca="1">'13年1-9支出明细'!BN16/9*12</f>
        <v>20798.133333333335</v>
      </c>
      <c r="BO18" s="13">
        <f ca="1">Sheet2!EX15+Sheet2!BF15</f>
        <v>0</v>
      </c>
      <c r="BP18" s="13">
        <f ca="1">'13年1-9支出明细'!BP16/9*12</f>
        <v>0</v>
      </c>
      <c r="BQ18" s="13">
        <f ca="1">'13年1-9支出明细'!BQ16/9*12</f>
        <v>0</v>
      </c>
      <c r="BR18" s="13">
        <f ca="1">'13年1-9支出明细'!BR16/9*12</f>
        <v>0</v>
      </c>
      <c r="BS18" s="13">
        <v>0</v>
      </c>
      <c r="BT18" s="13">
        <f ca="1">'13年1-9支出明细'!BT16/9*12</f>
        <v>0</v>
      </c>
      <c r="BU18" s="12">
        <f ca="1">'13年1-9支出明细'!BU16/9*12</f>
        <v>71247.266666666663</v>
      </c>
      <c r="BV18" s="12">
        <f ca="1">'13年1-9支出明细'!BV16/9*12</f>
        <v>0</v>
      </c>
      <c r="BW18" s="12">
        <f ca="1">'13年1-9支出明细'!BW16/9*12</f>
        <v>0</v>
      </c>
      <c r="BX18" s="12">
        <f ca="1">'13年1-9支出明细'!BX16/9*12</f>
        <v>0</v>
      </c>
      <c r="BY18" s="27">
        <f t="shared" si="13"/>
        <v>410.78666666666663</v>
      </c>
      <c r="BZ18" s="13">
        <f ca="1">'13年1-9支出明细'!BZ16/9*12</f>
        <v>0</v>
      </c>
      <c r="CA18" s="13">
        <f ca="1">'13年1-9支出明细'!CA16/9*12</f>
        <v>0</v>
      </c>
      <c r="CB18" s="13">
        <f ca="1">'13年1-9支出明细'!CB16/9*12</f>
        <v>0</v>
      </c>
      <c r="CC18" s="13">
        <f ca="1">'13年1-9支出明细'!CC16/9*12</f>
        <v>0</v>
      </c>
      <c r="CD18" s="13">
        <f ca="1">'13年1-9支出明细'!CD16/9*12</f>
        <v>410.78666666666663</v>
      </c>
    </row>
    <row r="19" spans="1:82">
      <c r="A19" s="18">
        <v>114</v>
      </c>
      <c r="B19" s="3" t="s">
        <v>497</v>
      </c>
      <c r="C19" s="3" t="s">
        <v>311</v>
      </c>
      <c r="D19" s="12">
        <f t="shared" si="10"/>
        <v>11750966.489999998</v>
      </c>
      <c r="E19" s="12">
        <f t="shared" si="12"/>
        <v>9254181.3333333321</v>
      </c>
      <c r="F19" s="13">
        <f>F20+F21+F22+F23</f>
        <v>4411080</v>
      </c>
      <c r="G19" s="13">
        <f>G20+G21+G22+G23</f>
        <v>2526910</v>
      </c>
      <c r="H19" s="13">
        <f>H20+H21+H22+H23</f>
        <v>1984986</v>
      </c>
      <c r="I19" s="13">
        <f ca="1">'13年1-9支出明细'!I17/9*12</f>
        <v>297146.66666666669</v>
      </c>
      <c r="J19" s="13">
        <f ca="1">J20+J21+J22+J23</f>
        <v>25544</v>
      </c>
      <c r="K19" s="13">
        <f ca="1">'13年1-9支出明细'!K17/9*12</f>
        <v>30474.666666666668</v>
      </c>
      <c r="L19" s="13">
        <f ca="1">'13年1-9支出明细'!L17/9*12</f>
        <v>0</v>
      </c>
      <c r="M19" s="13">
        <f ca="1">'13年1-9支出明细'!M17/9*12</f>
        <v>0</v>
      </c>
      <c r="N19" s="13">
        <f ca="1">'13年1-9支出明细'!N17/9*12</f>
        <v>0</v>
      </c>
      <c r="O19" s="13">
        <f ca="1">'13年1-9支出明细'!O17/9*12</f>
        <v>0</v>
      </c>
      <c r="P19" s="13">
        <f ca="1">'13年1-9支出明细'!P17/9*12</f>
        <v>0</v>
      </c>
      <c r="Q19" s="13">
        <f ca="1">'13年1-9支出明细'!Q17/9*12</f>
        <v>0</v>
      </c>
      <c r="R19" s="13">
        <f ca="1">'13年1-9支出明细'!R17/9*12</f>
        <v>0</v>
      </c>
      <c r="S19" s="13">
        <f ca="1">'13年1-9支出明细'!S17/9*12</f>
        <v>3584</v>
      </c>
      <c r="T19" s="12">
        <f t="shared" si="11"/>
        <v>1776484.1566666667</v>
      </c>
      <c r="U19" s="13">
        <f ca="1">'13年1-9支出明细'!U17/9*12</f>
        <v>0</v>
      </c>
      <c r="V19" s="13">
        <f ca="1">'13年1-9支出明细'!V17/9*12</f>
        <v>2758.84</v>
      </c>
      <c r="W19" s="13">
        <f ca="1">'13年1-9支出明细'!W17/9*12</f>
        <v>0</v>
      </c>
      <c r="X19" s="13">
        <f ca="1">'13年1-9支出明细'!X17/9*12</f>
        <v>6162.6666666666661</v>
      </c>
      <c r="Y19" s="13">
        <f ca="1">'13年1-9支出明细'!Y17/9*12</f>
        <v>90291.706666666665</v>
      </c>
      <c r="Z19" s="13">
        <f ca="1">'13年1-9支出明细'!Z17/9*12</f>
        <v>1520862.6533333333</v>
      </c>
      <c r="AA19" s="13">
        <f ca="1">AA20+AA21+AA22+AA23</f>
        <v>156408.29</v>
      </c>
      <c r="AB19" s="13">
        <f ca="1">'13年1-9支出明细'!AB17/9*12</f>
        <v>182866.34666666668</v>
      </c>
      <c r="AC19" s="13">
        <f ca="1">'13年1-9支出明细'!AC17/9*12</f>
        <v>25682.760000000002</v>
      </c>
      <c r="AD19" s="12">
        <f ca="1">AD20+AD21+AD22+AD23</f>
        <v>29298.373333333333</v>
      </c>
      <c r="AE19" s="13">
        <f ca="1">'13年1-9支出明细'!AE17/9*12</f>
        <v>29298.373333333329</v>
      </c>
      <c r="AF19" s="13">
        <f ca="1">'13年1-9支出明细'!AF17/9*12</f>
        <v>0</v>
      </c>
      <c r="AG19" s="13">
        <f ca="1">AG20+AG21+AG22+AG23</f>
        <v>0</v>
      </c>
      <c r="AH19" s="13">
        <f ca="1">AH20+AH21+AH22+AH23</f>
        <v>178733.99999999997</v>
      </c>
      <c r="AI19" s="13">
        <f ca="1">'13年1-9支出明细'!AI17/9*12</f>
        <v>0</v>
      </c>
      <c r="AJ19" s="13">
        <f ca="1">'13年1-9支出明细'!AJ17/9*12</f>
        <v>0</v>
      </c>
      <c r="AK19" s="13">
        <f ca="1">'13年1-9支出明细'!AK17/9*12</f>
        <v>0</v>
      </c>
      <c r="AL19" s="13">
        <f ca="1">'13年1-9支出明细'!AL17/9*12</f>
        <v>0</v>
      </c>
      <c r="AM19" s="13">
        <f ca="1">'13年1-9支出明细'!AM17/9*12</f>
        <v>0</v>
      </c>
      <c r="AN19" s="13">
        <f ca="1">'13年1-9支出明细'!AN17/9*12</f>
        <v>0</v>
      </c>
      <c r="AO19" s="13">
        <f ca="1">AO20+AO21+AO22+AO23</f>
        <v>0</v>
      </c>
      <c r="AP19" s="13">
        <f ca="1">'13年1-9支出明细'!AP17/9*12</f>
        <v>0</v>
      </c>
      <c r="AQ19" s="13">
        <f ca="1">'13年1-9支出明细'!AQ17/9*12</f>
        <v>0</v>
      </c>
      <c r="AR19" s="13">
        <f ca="1">'13年1-9支出明细'!AR17/9*12</f>
        <v>0</v>
      </c>
      <c r="AS19" s="13">
        <f ca="1">AS20+AS21+AS22+AS23</f>
        <v>0</v>
      </c>
      <c r="AT19" s="13">
        <f ca="1">'13年1-9支出明细'!AT17/9*12</f>
        <v>0</v>
      </c>
      <c r="AU19" s="13">
        <f t="shared" ref="AU19:BA19" si="16">AU20+AU21+AU22+AU23</f>
        <v>0</v>
      </c>
      <c r="AV19" s="13">
        <f t="shared" si="16"/>
        <v>0</v>
      </c>
      <c r="AW19" s="13">
        <f t="shared" si="16"/>
        <v>0</v>
      </c>
      <c r="AX19" s="13">
        <f t="shared" si="16"/>
        <v>0</v>
      </c>
      <c r="AY19" s="13">
        <f t="shared" si="16"/>
        <v>0</v>
      </c>
      <c r="AZ19" s="13">
        <f t="shared" si="16"/>
        <v>0</v>
      </c>
      <c r="BA19" s="13">
        <f t="shared" si="16"/>
        <v>0</v>
      </c>
      <c r="BB19" s="13">
        <f ca="1">'13年1-9支出明细'!BB17/9*12</f>
        <v>27818.666666666664</v>
      </c>
      <c r="BC19" s="13">
        <f ca="1">'13年1-9支出明细'!BC17/9*12</f>
        <v>0</v>
      </c>
      <c r="BD19" s="13">
        <f ca="1">'13年1-9支出明细'!BD17/9*12</f>
        <v>0</v>
      </c>
      <c r="BE19" s="13">
        <f ca="1">'13年1-9支出明细'!BE17/9*12</f>
        <v>0</v>
      </c>
      <c r="BF19" s="13">
        <v>0</v>
      </c>
      <c r="BG19" s="13">
        <f ca="1">'13年1-9支出明细'!BG17/9*12</f>
        <v>0</v>
      </c>
      <c r="BH19" s="13">
        <f ca="1">'13年1-9支出明细'!BH17/9*12</f>
        <v>0</v>
      </c>
      <c r="BI19" s="13">
        <f ca="1">'13年1-9支出明细'!BI17/9*12</f>
        <v>49973.333333333328</v>
      </c>
      <c r="BJ19" s="13">
        <f ca="1">'13年1-9支出明细'!BJ17/9*12</f>
        <v>0</v>
      </c>
      <c r="BK19" s="13">
        <f ca="1">'13年1-9支出明细'!BK17/9*12</f>
        <v>0</v>
      </c>
      <c r="BL19" s="13">
        <f ca="1">'13年1-9支出明细'!BL17/9*12</f>
        <v>0</v>
      </c>
      <c r="BM19" s="13">
        <f ca="1">'13年1-9支出明细'!BM17/9*12</f>
        <v>0</v>
      </c>
      <c r="BN19" s="13">
        <f ca="1">'13年1-9支出明细'!BN17/9*12</f>
        <v>99875.333333333343</v>
      </c>
      <c r="BO19" s="13">
        <f ca="1">BO20+BO21+BO22+BO23</f>
        <v>0</v>
      </c>
      <c r="BP19" s="13">
        <f ca="1">'13年1-9支出明细'!BP17/9*12</f>
        <v>0</v>
      </c>
      <c r="BQ19" s="13">
        <f ca="1">'13年1-9支出明细'!BQ17/9*12</f>
        <v>1066.6666666666665</v>
      </c>
      <c r="BR19" s="13">
        <f ca="1">'13年1-9支出明细'!BR17/9*12</f>
        <v>0</v>
      </c>
      <c r="BS19" s="13">
        <f ca="1">BS20+BS21+BS22+BS23</f>
        <v>0</v>
      </c>
      <c r="BT19" s="13">
        <f ca="1">'13年1-9支出明细'!BT17/9*12</f>
        <v>0</v>
      </c>
      <c r="BU19" s="12">
        <f ca="1">'13年1-9支出明细'!BU17/9*12</f>
        <v>512268.62666666671</v>
      </c>
      <c r="BV19" s="12">
        <f ca="1">'13年1-9支出明细'!BV17/9*12</f>
        <v>0</v>
      </c>
      <c r="BW19" s="12">
        <f ca="1">'13年1-9支出明细'!BW17/9*12</f>
        <v>0</v>
      </c>
      <c r="BX19" s="12">
        <f ca="1">'13年1-9支出明细'!BX17/9*12</f>
        <v>0</v>
      </c>
      <c r="BY19" s="27">
        <f t="shared" si="13"/>
        <v>0</v>
      </c>
      <c r="BZ19" s="13">
        <f ca="1">'13年1-9支出明细'!BZ17/9*12</f>
        <v>0</v>
      </c>
      <c r="CA19" s="13">
        <f ca="1">'13年1-9支出明细'!CA17/9*12</f>
        <v>0</v>
      </c>
      <c r="CB19" s="13">
        <f ca="1">'13年1-9支出明细'!CB17/9*12</f>
        <v>0</v>
      </c>
      <c r="CC19" s="13">
        <f ca="1">'13年1-9支出明细'!CC17/9*12</f>
        <v>0</v>
      </c>
      <c r="CD19" s="13">
        <f ca="1">'13年1-9支出明细'!CD17/9*12</f>
        <v>0</v>
      </c>
    </row>
    <row r="20" spans="1:82">
      <c r="A20" s="18">
        <v>11401</v>
      </c>
      <c r="B20" s="3" t="s">
        <v>498</v>
      </c>
      <c r="C20" s="3" t="s">
        <v>312</v>
      </c>
      <c r="D20" s="12">
        <f t="shared" si="10"/>
        <v>3321681.7100000004</v>
      </c>
      <c r="E20" s="12">
        <f t="shared" si="12"/>
        <v>2827136.9333333336</v>
      </c>
      <c r="F20" s="13">
        <v>1368648</v>
      </c>
      <c r="G20" s="13">
        <v>764512</v>
      </c>
      <c r="H20" s="13">
        <v>615891.6</v>
      </c>
      <c r="I20" s="13">
        <f ca="1">'13年1-9支出明细'!I18/9*12</f>
        <v>70693.333333333343</v>
      </c>
      <c r="J20" s="13">
        <v>5544</v>
      </c>
      <c r="K20" s="13">
        <f ca="1">'13年1-9支出明细'!K18/9*12</f>
        <v>5514.6666666666661</v>
      </c>
      <c r="L20" s="13">
        <f ca="1">'13年1-9支出明细'!L18/9*12</f>
        <v>0</v>
      </c>
      <c r="M20" s="13">
        <f ca="1">'13年1-9支出明细'!M18/9*12</f>
        <v>0</v>
      </c>
      <c r="N20" s="13">
        <f ca="1">'13年1-9支出明细'!N18/9*12</f>
        <v>0</v>
      </c>
      <c r="O20" s="13">
        <f ca="1">'13年1-9支出明细'!O18/9*12</f>
        <v>0</v>
      </c>
      <c r="P20" s="13">
        <f ca="1">'13年1-9支出明细'!P18/9*12</f>
        <v>0</v>
      </c>
      <c r="Q20" s="13">
        <f ca="1">'13年1-9支出明细'!Q18/9*12</f>
        <v>0</v>
      </c>
      <c r="R20" s="13">
        <f ca="1">'13年1-9支出明细'!R18/9*12</f>
        <v>0</v>
      </c>
      <c r="S20" s="13">
        <f ca="1">'13年1-9支出明细'!S18/9*12</f>
        <v>1877.3333333333335</v>
      </c>
      <c r="T20" s="12">
        <f t="shared" si="11"/>
        <v>286649.46999999997</v>
      </c>
      <c r="U20" s="13">
        <f ca="1">'13年1-9支出明细'!U18/9*12</f>
        <v>0</v>
      </c>
      <c r="V20" s="13">
        <f ca="1">'13年1-9支出明细'!V18/9*12</f>
        <v>39.946666666666665</v>
      </c>
      <c r="W20" s="13">
        <f ca="1">'13年1-9支出明细'!W18/9*12</f>
        <v>0</v>
      </c>
      <c r="X20" s="13">
        <f ca="1">'13年1-9支出明细'!X18/9*12</f>
        <v>1544</v>
      </c>
      <c r="Y20" s="13">
        <f ca="1">'13年1-9支出明细'!Y18/9*12</f>
        <v>24600.733333333334</v>
      </c>
      <c r="Z20" s="13">
        <f ca="1">'13年1-9支出明细'!Z18/9*12</f>
        <v>246085.36</v>
      </c>
      <c r="AA20" s="13">
        <f ca="1">Sheet2!EP17+Sheet2!V17</f>
        <v>14379.43</v>
      </c>
      <c r="AB20" s="13">
        <f ca="1">'13年1-9支出明细'!AB18/9*12</f>
        <v>12439.173333333332</v>
      </c>
      <c r="AC20" s="13">
        <f ca="1">'13年1-9支出明细'!AC18/9*12</f>
        <v>6737.4266666666663</v>
      </c>
      <c r="AD20" s="12">
        <f t="shared" si="15"/>
        <v>27716.906666666666</v>
      </c>
      <c r="AE20" s="13">
        <f ca="1">'13年1-9支出明细'!AE18/9*12</f>
        <v>27716.906666666666</v>
      </c>
      <c r="AF20" s="13">
        <f ca="1">'13年1-9支出明细'!AF18/9*12</f>
        <v>0</v>
      </c>
      <c r="AG20" s="13">
        <f ca="1">Sheet2!BP17+Sheet2!ET17</f>
        <v>0</v>
      </c>
      <c r="AH20" s="12">
        <f t="shared" si="14"/>
        <v>103387.33333333333</v>
      </c>
      <c r="AI20" s="13">
        <f ca="1">'13年1-9支出明细'!AI18/9*12</f>
        <v>0</v>
      </c>
      <c r="AJ20" s="13">
        <f ca="1">'13年1-9支出明细'!AJ18/9*12</f>
        <v>0</v>
      </c>
      <c r="AK20" s="13">
        <f ca="1">'13年1-9支出明细'!AK18/9*12</f>
        <v>0</v>
      </c>
      <c r="AL20" s="13">
        <f ca="1">'13年1-9支出明细'!AL18/9*12</f>
        <v>0</v>
      </c>
      <c r="AM20" s="13">
        <f ca="1">'13年1-9支出明细'!AM18/9*12</f>
        <v>0</v>
      </c>
      <c r="AN20" s="13">
        <f ca="1">'13年1-9支出明细'!AN18/9*12</f>
        <v>0</v>
      </c>
      <c r="AO20" s="13">
        <f ca="1">Sheet2!DG17+Sheet2!AD17</f>
        <v>0</v>
      </c>
      <c r="AP20" s="13">
        <f ca="1">'13年1-9支出明细'!AP18/9*12</f>
        <v>0</v>
      </c>
      <c r="AQ20" s="13">
        <f ca="1">'13年1-9支出明细'!AQ18/9*12</f>
        <v>0</v>
      </c>
      <c r="AR20" s="13">
        <f ca="1">'13年1-9支出明细'!AR18/9*12</f>
        <v>0</v>
      </c>
      <c r="AS20" s="13">
        <f ca="1">Sheet2!DK17+Sheet2!AH17</f>
        <v>0</v>
      </c>
      <c r="AT20" s="13">
        <f ca="1">'13年1-9支出明细'!AT18/9*12</f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f ca="1">'13年1-9支出明细'!BB18/9*12</f>
        <v>21059.333333333332</v>
      </c>
      <c r="BC20" s="13">
        <f ca="1">'13年1-9支出明细'!BC18/9*12</f>
        <v>0</v>
      </c>
      <c r="BD20" s="13">
        <f ca="1">'13年1-9支出明细'!BD18/9*12</f>
        <v>0</v>
      </c>
      <c r="BE20" s="13">
        <f ca="1">'13年1-9支出明细'!BE18/9*12</f>
        <v>0</v>
      </c>
      <c r="BF20" s="13">
        <v>0</v>
      </c>
      <c r="BG20" s="13">
        <f ca="1">'13年1-9支出明细'!BG18/9*12</f>
        <v>0</v>
      </c>
      <c r="BH20" s="13">
        <f ca="1">'13年1-9支出明细'!BH18/9*12</f>
        <v>0</v>
      </c>
      <c r="BI20" s="13">
        <f ca="1">'13年1-9支出明细'!BI18/9*12</f>
        <v>39720</v>
      </c>
      <c r="BJ20" s="13">
        <f ca="1">'13年1-9支出明细'!BJ18/9*12</f>
        <v>0</v>
      </c>
      <c r="BK20" s="13">
        <f ca="1">'13年1-9支出明细'!BK18/9*12</f>
        <v>0</v>
      </c>
      <c r="BL20" s="13">
        <f ca="1">'13年1-9支出明细'!BL18/9*12</f>
        <v>0</v>
      </c>
      <c r="BM20" s="13">
        <f ca="1">'13年1-9支出明细'!BM18/9*12</f>
        <v>0</v>
      </c>
      <c r="BN20" s="13">
        <f ca="1">'13年1-9支出明细'!BN18/9*12</f>
        <v>41541.333333333336</v>
      </c>
      <c r="BO20" s="13">
        <f ca="1">Sheet2!EX17+Sheet2!BF17</f>
        <v>0</v>
      </c>
      <c r="BP20" s="13">
        <f ca="1">'13年1-9支出明细'!BP18/9*12</f>
        <v>0</v>
      </c>
      <c r="BQ20" s="13">
        <f ca="1">'13年1-9支出明细'!BQ18/9*12</f>
        <v>1066.6666666666665</v>
      </c>
      <c r="BR20" s="13">
        <f ca="1">'13年1-9支出明细'!BR18/9*12</f>
        <v>0</v>
      </c>
      <c r="BS20" s="13">
        <v>0</v>
      </c>
      <c r="BT20" s="13">
        <f ca="1">'13年1-9支出明细'!BT18/9*12</f>
        <v>0</v>
      </c>
      <c r="BU20" s="12">
        <f ca="1">'13年1-9支出明细'!BU18/9*12</f>
        <v>76791.066666666666</v>
      </c>
      <c r="BV20" s="12">
        <f ca="1">'13年1-9支出明细'!BV18/9*12</f>
        <v>0</v>
      </c>
      <c r="BW20" s="12">
        <f ca="1">'13年1-9支出明细'!BW18/9*12</f>
        <v>0</v>
      </c>
      <c r="BX20" s="12">
        <f ca="1">'13年1-9支出明细'!BX18/9*12</f>
        <v>0</v>
      </c>
      <c r="BY20" s="27">
        <f t="shared" si="13"/>
        <v>0</v>
      </c>
      <c r="BZ20" s="13">
        <f ca="1">'13年1-9支出明细'!BZ18/9*12</f>
        <v>0</v>
      </c>
      <c r="CA20" s="13">
        <f ca="1">'13年1-9支出明细'!CA18/9*12</f>
        <v>0</v>
      </c>
      <c r="CB20" s="13">
        <f ca="1">'13年1-9支出明细'!CB18/9*12</f>
        <v>0</v>
      </c>
      <c r="CC20" s="13">
        <f ca="1">'13年1-9支出明细'!CC18/9*12</f>
        <v>0</v>
      </c>
      <c r="CD20" s="13">
        <f ca="1">'13年1-9支出明细'!CD18/9*12</f>
        <v>0</v>
      </c>
    </row>
    <row r="21" spans="1:82">
      <c r="A21" s="18">
        <v>11402</v>
      </c>
      <c r="B21" s="3" t="s">
        <v>499</v>
      </c>
      <c r="C21" s="3" t="s">
        <v>313</v>
      </c>
      <c r="D21" s="12">
        <f t="shared" si="10"/>
        <v>7295770.2733333325</v>
      </c>
      <c r="E21" s="12">
        <f t="shared" si="12"/>
        <v>5687958.4000000004</v>
      </c>
      <c r="F21" s="13">
        <v>2752752</v>
      </c>
      <c r="G21" s="13">
        <v>1443348</v>
      </c>
      <c r="H21" s="13">
        <v>1238738.3999999999</v>
      </c>
      <c r="I21" s="13">
        <f ca="1">'13年1-9支出明细'!I19/9*12</f>
        <v>226453.33333333331</v>
      </c>
      <c r="J21" s="13">
        <v>20000</v>
      </c>
      <c r="K21" s="13">
        <f ca="1">'13年1-9支出明细'!K19/9*12</f>
        <v>24960</v>
      </c>
      <c r="L21" s="13">
        <f ca="1">'13年1-9支出明细'!L19/9*12</f>
        <v>0</v>
      </c>
      <c r="M21" s="13">
        <f ca="1">'13年1-9支出明细'!M19/9*12</f>
        <v>0</v>
      </c>
      <c r="N21" s="13">
        <f ca="1">'13年1-9支出明细'!N19/9*12</f>
        <v>0</v>
      </c>
      <c r="O21" s="13">
        <f ca="1">'13年1-9支出明细'!O19/9*12</f>
        <v>0</v>
      </c>
      <c r="P21" s="13">
        <f ca="1">'13年1-9支出明细'!P19/9*12</f>
        <v>0</v>
      </c>
      <c r="Q21" s="13">
        <f ca="1">'13年1-9支出明细'!Q19/9*12</f>
        <v>0</v>
      </c>
      <c r="R21" s="13">
        <f ca="1">'13年1-9支出明细'!R19/9*12</f>
        <v>0</v>
      </c>
      <c r="S21" s="13">
        <f ca="1">'13年1-9支出明细'!S19/9*12</f>
        <v>1706.6666666666667</v>
      </c>
      <c r="T21" s="12">
        <f t="shared" si="11"/>
        <v>1301140.313333333</v>
      </c>
      <c r="U21" s="13">
        <f ca="1">'13年1-9支出明细'!U19/9*12</f>
        <v>0</v>
      </c>
      <c r="V21" s="13">
        <f ca="1">'13年1-9支出明细'!V19/9*12</f>
        <v>2638.8933333333334</v>
      </c>
      <c r="W21" s="13">
        <f ca="1">'13年1-9支出明细'!W19/9*12</f>
        <v>0</v>
      </c>
      <c r="X21" s="13">
        <f ca="1">'13年1-9支出明细'!X19/9*12</f>
        <v>986</v>
      </c>
      <c r="Y21" s="13">
        <f ca="1">'13年1-9支出明细'!Y19/9*12</f>
        <v>26441.52</v>
      </c>
      <c r="Z21" s="13">
        <f ca="1">'13年1-9支出明细'!Z19/9*12</f>
        <v>1142661.7599999998</v>
      </c>
      <c r="AA21" s="13">
        <f ca="1">Sheet2!EP18+Sheet2!V18</f>
        <v>128412.14</v>
      </c>
      <c r="AB21" s="13">
        <f ca="1">'13年1-9支出明细'!AB19/9*12</f>
        <v>157097.96</v>
      </c>
      <c r="AC21" s="13">
        <f ca="1">'13年1-9支出明细'!AC19/9*12</f>
        <v>14118.666666666668</v>
      </c>
      <c r="AD21" s="12">
        <f t="shared" si="15"/>
        <v>0</v>
      </c>
      <c r="AE21" s="13">
        <f ca="1">'13年1-9支出明细'!AE19/9*12</f>
        <v>0</v>
      </c>
      <c r="AF21" s="13">
        <f ca="1">'13年1-9支出明细'!AF19/9*12</f>
        <v>0</v>
      </c>
      <c r="AG21" s="13">
        <f ca="1">Sheet2!BP18+Sheet2!ET18</f>
        <v>0</v>
      </c>
      <c r="AH21" s="12">
        <f t="shared" si="14"/>
        <v>72812</v>
      </c>
      <c r="AI21" s="13">
        <f ca="1">'13年1-9支出明细'!AI19/9*12</f>
        <v>0</v>
      </c>
      <c r="AJ21" s="13">
        <f ca="1">'13年1-9支出明细'!AJ19/9*12</f>
        <v>0</v>
      </c>
      <c r="AK21" s="13">
        <f ca="1">'13年1-9支出明细'!AK19/9*12</f>
        <v>0</v>
      </c>
      <c r="AL21" s="13">
        <f ca="1">'13年1-9支出明细'!AL19/9*12</f>
        <v>0</v>
      </c>
      <c r="AM21" s="13">
        <f ca="1">'13年1-9支出明细'!AM19/9*12</f>
        <v>0</v>
      </c>
      <c r="AN21" s="13">
        <f ca="1">'13年1-9支出明细'!AN19/9*12</f>
        <v>0</v>
      </c>
      <c r="AO21" s="13">
        <f ca="1">Sheet2!DG18+Sheet2!AD18</f>
        <v>0</v>
      </c>
      <c r="AP21" s="13">
        <f ca="1">'13年1-9支出明细'!AP19/9*12</f>
        <v>0</v>
      </c>
      <c r="AQ21" s="13">
        <f ca="1">'13年1-9支出明细'!AQ19/9*12</f>
        <v>0</v>
      </c>
      <c r="AR21" s="13">
        <f ca="1">'13年1-9支出明细'!AR19/9*12</f>
        <v>0</v>
      </c>
      <c r="AS21" s="13">
        <f ca="1">Sheet2!DK18+Sheet2!AH18</f>
        <v>0</v>
      </c>
      <c r="AT21" s="13">
        <f ca="1">'13年1-9支出明细'!AT19/9*12</f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f ca="1">'13年1-9支出明细'!BB19/9*12</f>
        <v>5024.666666666667</v>
      </c>
      <c r="BC21" s="13">
        <f ca="1">'13年1-9支出明细'!BC19/9*12</f>
        <v>0</v>
      </c>
      <c r="BD21" s="13">
        <f ca="1">'13年1-9支出明细'!BD19/9*12</f>
        <v>0</v>
      </c>
      <c r="BE21" s="13">
        <f ca="1">'13年1-9支出明细'!BE19/9*12</f>
        <v>0</v>
      </c>
      <c r="BF21" s="13">
        <v>0</v>
      </c>
      <c r="BG21" s="13">
        <f ca="1">'13年1-9支出明细'!BG19/9*12</f>
        <v>0</v>
      </c>
      <c r="BH21" s="13">
        <f ca="1">'13年1-9支出明细'!BH19/9*12</f>
        <v>0</v>
      </c>
      <c r="BI21" s="13">
        <f ca="1">'13年1-9支出明细'!BI19/9*12</f>
        <v>9453.3333333333339</v>
      </c>
      <c r="BJ21" s="13">
        <f ca="1">'13年1-9支出明细'!BJ19/9*12</f>
        <v>0</v>
      </c>
      <c r="BK21" s="13">
        <f ca="1">'13年1-9支出明细'!BK19/9*12</f>
        <v>0</v>
      </c>
      <c r="BL21" s="13">
        <f ca="1">'13年1-9支出明细'!BL19/9*12</f>
        <v>0</v>
      </c>
      <c r="BM21" s="13">
        <f ca="1">'13年1-9支出明细'!BM19/9*12</f>
        <v>0</v>
      </c>
      <c r="BN21" s="13">
        <f ca="1">'13年1-9支出明细'!BN19/9*12</f>
        <v>58334</v>
      </c>
      <c r="BO21" s="13">
        <f ca="1">Sheet2!EX18+Sheet2!BF18</f>
        <v>0</v>
      </c>
      <c r="BP21" s="13">
        <f ca="1">'13年1-9支出明细'!BP19/9*12</f>
        <v>0</v>
      </c>
      <c r="BQ21" s="13">
        <f ca="1">'13年1-9支出明细'!BQ19/9*12</f>
        <v>0</v>
      </c>
      <c r="BR21" s="13">
        <f ca="1">'13年1-9支出明细'!BR19/9*12</f>
        <v>0</v>
      </c>
      <c r="BS21" s="13">
        <v>0</v>
      </c>
      <c r="BT21" s="13">
        <f ca="1">'13年1-9支出明细'!BT19/9*12</f>
        <v>0</v>
      </c>
      <c r="BU21" s="12">
        <f ca="1">'13年1-9支出明细'!BU19/9*12</f>
        <v>233859.56000000003</v>
      </c>
      <c r="BV21" s="12">
        <f ca="1">'13年1-9支出明细'!BV19/9*12</f>
        <v>0</v>
      </c>
      <c r="BW21" s="12">
        <f ca="1">'13年1-9支出明细'!BW19/9*12</f>
        <v>0</v>
      </c>
      <c r="BX21" s="12">
        <f ca="1">'13年1-9支出明细'!BX19/9*12</f>
        <v>0</v>
      </c>
      <c r="BY21" s="27">
        <f t="shared" si="13"/>
        <v>0</v>
      </c>
      <c r="BZ21" s="13">
        <f ca="1">'13年1-9支出明细'!BZ19/9*12</f>
        <v>0</v>
      </c>
      <c r="CA21" s="13">
        <f ca="1">'13年1-9支出明细'!CA19/9*12</f>
        <v>0</v>
      </c>
      <c r="CB21" s="13">
        <f ca="1">'13年1-9支出明细'!CB19/9*12</f>
        <v>0</v>
      </c>
      <c r="CC21" s="13">
        <f ca="1">'13年1-9支出明细'!CC19/9*12</f>
        <v>0</v>
      </c>
      <c r="CD21" s="13">
        <f ca="1">'13年1-9支出明细'!CD19/9*12</f>
        <v>0</v>
      </c>
    </row>
    <row r="22" spans="1:82">
      <c r="A22" s="18">
        <v>11403</v>
      </c>
      <c r="B22" s="3" t="s">
        <v>500</v>
      </c>
      <c r="C22" s="3" t="s">
        <v>314</v>
      </c>
      <c r="D22" s="12">
        <f t="shared" si="10"/>
        <v>530283.9966666667</v>
      </c>
      <c r="E22" s="12">
        <f t="shared" si="12"/>
        <v>165690</v>
      </c>
      <c r="F22" s="13">
        <v>0</v>
      </c>
      <c r="G22" s="13">
        <v>165690</v>
      </c>
      <c r="H22" s="13">
        <v>0</v>
      </c>
      <c r="I22" s="13">
        <f ca="1">'13年1-9支出明细'!I20/9*12</f>
        <v>0</v>
      </c>
      <c r="J22" s="13">
        <v>0</v>
      </c>
      <c r="K22" s="13">
        <f ca="1">'13年1-9支出明细'!K20/9*12</f>
        <v>0</v>
      </c>
      <c r="L22" s="13">
        <f ca="1">'13年1-9支出明细'!L20/9*12</f>
        <v>0</v>
      </c>
      <c r="M22" s="13">
        <f ca="1">'13年1-9支出明细'!M20/9*12</f>
        <v>0</v>
      </c>
      <c r="N22" s="13">
        <f ca="1">'13年1-9支出明细'!N20/9*12</f>
        <v>0</v>
      </c>
      <c r="O22" s="13">
        <f ca="1">'13年1-9支出明细'!O20/9*12</f>
        <v>0</v>
      </c>
      <c r="P22" s="13">
        <f ca="1">'13年1-9支出明细'!P20/9*12</f>
        <v>0</v>
      </c>
      <c r="Q22" s="13">
        <f ca="1">'13年1-9支出明细'!Q20/9*12</f>
        <v>0</v>
      </c>
      <c r="R22" s="13">
        <f ca="1">'13年1-9支出明细'!R20/9*12</f>
        <v>0</v>
      </c>
      <c r="S22" s="13">
        <f ca="1">'13年1-9支出明细'!S20/9*12</f>
        <v>0</v>
      </c>
      <c r="T22" s="12">
        <f t="shared" si="11"/>
        <v>163966.47666666668</v>
      </c>
      <c r="U22" s="13">
        <f ca="1">'13年1-9支出明细'!U20/9*12</f>
        <v>0</v>
      </c>
      <c r="V22" s="13">
        <f ca="1">'13年1-9支出明细'!V20/9*12</f>
        <v>80</v>
      </c>
      <c r="W22" s="13">
        <f ca="1">'13年1-9支出明细'!W20/9*12</f>
        <v>0</v>
      </c>
      <c r="X22" s="13">
        <f ca="1">'13年1-9支出明细'!X20/9*12</f>
        <v>3516.8</v>
      </c>
      <c r="Y22" s="13">
        <f ca="1">'13年1-9支出明细'!Y20/9*12</f>
        <v>30245.453333333335</v>
      </c>
      <c r="Z22" s="13">
        <f ca="1">'13年1-9支出明细'!Z20/9*12</f>
        <v>119748.77333333333</v>
      </c>
      <c r="AA22" s="13">
        <f ca="1">Sheet2!EP19+Sheet2!V19</f>
        <v>10375.450000000001</v>
      </c>
      <c r="AB22" s="13">
        <f ca="1">'13年1-9支出明细'!AB20/9*12</f>
        <v>9007.52</v>
      </c>
      <c r="AC22" s="13">
        <f ca="1">'13年1-9支出明细'!AC20/9*12</f>
        <v>4826.666666666667</v>
      </c>
      <c r="AD22" s="12">
        <f t="shared" si="15"/>
        <v>912</v>
      </c>
      <c r="AE22" s="13">
        <f ca="1">'13年1-9支出明细'!AE20/9*12</f>
        <v>912</v>
      </c>
      <c r="AF22" s="13">
        <f ca="1">'13年1-9支出明细'!AF20/9*12</f>
        <v>0</v>
      </c>
      <c r="AG22" s="13">
        <f ca="1">Sheet2!BP19+Sheet2!ET19</f>
        <v>0</v>
      </c>
      <c r="AH22" s="12">
        <f t="shared" si="14"/>
        <v>0</v>
      </c>
      <c r="AI22" s="13">
        <f ca="1">'13年1-9支出明细'!AI20/9*12</f>
        <v>0</v>
      </c>
      <c r="AJ22" s="13">
        <f ca="1">'13年1-9支出明细'!AJ20/9*12</f>
        <v>0</v>
      </c>
      <c r="AK22" s="13">
        <f ca="1">'13年1-9支出明细'!AK20/9*12</f>
        <v>0</v>
      </c>
      <c r="AL22" s="13">
        <f ca="1">'13年1-9支出明细'!AL20/9*12</f>
        <v>0</v>
      </c>
      <c r="AM22" s="13">
        <f ca="1">'13年1-9支出明细'!AM20/9*12</f>
        <v>0</v>
      </c>
      <c r="AN22" s="13">
        <f ca="1">'13年1-9支出明细'!AN20/9*12</f>
        <v>0</v>
      </c>
      <c r="AO22" s="13">
        <f ca="1">Sheet2!DG19+Sheet2!AD19</f>
        <v>0</v>
      </c>
      <c r="AP22" s="13">
        <f ca="1">'13年1-9支出明细'!AP20/9*12</f>
        <v>0</v>
      </c>
      <c r="AQ22" s="13">
        <f ca="1">'13年1-9支出明细'!AQ20/9*12</f>
        <v>0</v>
      </c>
      <c r="AR22" s="13">
        <f ca="1">'13年1-9支出明细'!AR20/9*12</f>
        <v>0</v>
      </c>
      <c r="AS22" s="13">
        <f ca="1">Sheet2!DK19+Sheet2!AH19</f>
        <v>0</v>
      </c>
      <c r="AT22" s="13">
        <f ca="1">'13年1-9支出明细'!AT20/9*12</f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f ca="1">'13年1-9支出明细'!BB20/9*12</f>
        <v>0</v>
      </c>
      <c r="BC22" s="13">
        <f ca="1">'13年1-9支出明细'!BC20/9*12</f>
        <v>0</v>
      </c>
      <c r="BD22" s="13">
        <f ca="1">'13年1-9支出明细'!BD20/9*12</f>
        <v>0</v>
      </c>
      <c r="BE22" s="13">
        <f ca="1">'13年1-9支出明细'!BE20/9*12</f>
        <v>0</v>
      </c>
      <c r="BF22" s="13">
        <v>0</v>
      </c>
      <c r="BG22" s="13">
        <f ca="1">'13年1-9支出明细'!BG20/9*12</f>
        <v>0</v>
      </c>
      <c r="BH22" s="13">
        <f ca="1">'13年1-9支出明细'!BH20/9*12</f>
        <v>0</v>
      </c>
      <c r="BI22" s="13">
        <f ca="1">'13年1-9支出明细'!BI20/9*12</f>
        <v>0</v>
      </c>
      <c r="BJ22" s="13">
        <f ca="1">'13年1-9支出明细'!BJ20/9*12</f>
        <v>0</v>
      </c>
      <c r="BK22" s="13">
        <f ca="1">'13年1-9支出明细'!BK20/9*12</f>
        <v>0</v>
      </c>
      <c r="BL22" s="13">
        <f ca="1">'13年1-9支出明细'!BL20/9*12</f>
        <v>0</v>
      </c>
      <c r="BM22" s="13">
        <f ca="1">'13年1-9支出明细'!BM20/9*12</f>
        <v>0</v>
      </c>
      <c r="BN22" s="13">
        <f ca="1">'13年1-9支出明细'!BN20/9*12</f>
        <v>0</v>
      </c>
      <c r="BO22" s="13">
        <f ca="1">Sheet2!EX19+Sheet2!BF19</f>
        <v>0</v>
      </c>
      <c r="BP22" s="13">
        <f ca="1">'13年1-9支出明细'!BP20/9*12</f>
        <v>0</v>
      </c>
      <c r="BQ22" s="13">
        <f ca="1">'13年1-9支出明细'!BQ20/9*12</f>
        <v>0</v>
      </c>
      <c r="BR22" s="13">
        <f ca="1">'13年1-9支出明细'!BR20/9*12</f>
        <v>0</v>
      </c>
      <c r="BS22" s="13">
        <v>0</v>
      </c>
      <c r="BT22" s="13">
        <f ca="1">'13年1-9支出明细'!BT20/9*12</f>
        <v>0</v>
      </c>
      <c r="BU22" s="12">
        <f ca="1">'13年1-9支出明细'!BU20/9*12</f>
        <v>199715.52000000002</v>
      </c>
      <c r="BV22" s="12">
        <f ca="1">'13年1-9支出明细'!BV20/9*12</f>
        <v>0</v>
      </c>
      <c r="BW22" s="12">
        <f ca="1">'13年1-9支出明细'!BW20/9*12</f>
        <v>0</v>
      </c>
      <c r="BX22" s="12">
        <f ca="1">'13年1-9支出明细'!BX20/9*12</f>
        <v>0</v>
      </c>
      <c r="BY22" s="27">
        <f t="shared" si="13"/>
        <v>0</v>
      </c>
      <c r="BZ22" s="13">
        <f ca="1">'13年1-9支出明细'!BZ20/9*12</f>
        <v>0</v>
      </c>
      <c r="CA22" s="13">
        <f ca="1">'13年1-9支出明细'!CA20/9*12</f>
        <v>0</v>
      </c>
      <c r="CB22" s="13">
        <f ca="1">'13年1-9支出明细'!CB20/9*12</f>
        <v>0</v>
      </c>
      <c r="CC22" s="13">
        <f ca="1">'13年1-9支出明细'!CC20/9*12</f>
        <v>0</v>
      </c>
      <c r="CD22" s="13">
        <f ca="1">'13年1-9支出明细'!CD20/9*12</f>
        <v>0</v>
      </c>
    </row>
    <row r="23" spans="1:82">
      <c r="A23" s="18">
        <v>11404</v>
      </c>
      <c r="B23" s="3" t="s">
        <v>501</v>
      </c>
      <c r="C23" s="3" t="s">
        <v>315</v>
      </c>
      <c r="D23" s="12">
        <f t="shared" si="10"/>
        <v>603230.50999999989</v>
      </c>
      <c r="E23" s="12">
        <f t="shared" si="12"/>
        <v>573396</v>
      </c>
      <c r="F23" s="13">
        <v>289680</v>
      </c>
      <c r="G23" s="13">
        <v>153360</v>
      </c>
      <c r="H23" s="13">
        <v>130356</v>
      </c>
      <c r="I23" s="13">
        <f ca="1">'13年1-9支出明细'!I21/9*12</f>
        <v>0</v>
      </c>
      <c r="J23" s="13">
        <v>0</v>
      </c>
      <c r="K23" s="13">
        <f ca="1">'13年1-9支出明细'!K21/9*12</f>
        <v>0</v>
      </c>
      <c r="L23" s="13">
        <f ca="1">'13年1-9支出明细'!L21/9*12</f>
        <v>0</v>
      </c>
      <c r="M23" s="13">
        <f ca="1">'13年1-9支出明细'!M21/9*12</f>
        <v>0</v>
      </c>
      <c r="N23" s="13">
        <f ca="1">'13年1-9支出明细'!N21/9*12</f>
        <v>0</v>
      </c>
      <c r="O23" s="13">
        <f ca="1">'13年1-9支出明细'!O21/9*12</f>
        <v>0</v>
      </c>
      <c r="P23" s="13">
        <f ca="1">'13年1-9支出明细'!P21/9*12</f>
        <v>0</v>
      </c>
      <c r="Q23" s="13">
        <f ca="1">'13年1-9支出明细'!Q21/9*12</f>
        <v>0</v>
      </c>
      <c r="R23" s="13">
        <f ca="1">'13年1-9支出明细'!R21/9*12</f>
        <v>0</v>
      </c>
      <c r="S23" s="13">
        <f ca="1">'13年1-9支出明细'!S21/9*12</f>
        <v>0</v>
      </c>
      <c r="T23" s="12">
        <f t="shared" si="11"/>
        <v>24727.896666666664</v>
      </c>
      <c r="U23" s="13">
        <f ca="1">'13年1-9支出明细'!U21/9*12</f>
        <v>0</v>
      </c>
      <c r="V23" s="13">
        <f ca="1">'13年1-9支出明细'!V21/9*12</f>
        <v>0</v>
      </c>
      <c r="W23" s="13">
        <f ca="1">'13年1-9支出明细'!W21/9*12</f>
        <v>0</v>
      </c>
      <c r="X23" s="13">
        <f ca="1">'13年1-9支出明细'!X21/9*12</f>
        <v>115.86666666666667</v>
      </c>
      <c r="Y23" s="13">
        <f ca="1">'13年1-9支出明细'!Y21/9*12</f>
        <v>9004</v>
      </c>
      <c r="Z23" s="13">
        <f ca="1">'13年1-9支出明细'!Z21/9*12</f>
        <v>12366.759999999998</v>
      </c>
      <c r="AA23" s="13">
        <f ca="1">Sheet2!EP20+Sheet2!V20</f>
        <v>3241.27</v>
      </c>
      <c r="AB23" s="13">
        <f ca="1">'13年1-9支出明细'!AB21/9*12</f>
        <v>4321.6933333333336</v>
      </c>
      <c r="AC23" s="13">
        <f ca="1">'13年1-9支出明细'!AC21/9*12</f>
        <v>0</v>
      </c>
      <c r="AD23" s="12">
        <f t="shared" si="15"/>
        <v>669.4666666666667</v>
      </c>
      <c r="AE23" s="13">
        <f ca="1">'13年1-9支出明细'!AE21/9*12</f>
        <v>669.4666666666667</v>
      </c>
      <c r="AF23" s="13">
        <f ca="1">'13年1-9支出明细'!AF21/9*12</f>
        <v>0</v>
      </c>
      <c r="AG23" s="13">
        <f ca="1">Sheet2!BP20+Sheet2!ET20</f>
        <v>0</v>
      </c>
      <c r="AH23" s="12">
        <f t="shared" si="14"/>
        <v>2534.6666666666665</v>
      </c>
      <c r="AI23" s="13">
        <f ca="1">'13年1-9支出明细'!AI21/9*12</f>
        <v>0</v>
      </c>
      <c r="AJ23" s="13">
        <f ca="1">'13年1-9支出明细'!AJ21/9*12</f>
        <v>0</v>
      </c>
      <c r="AK23" s="13">
        <f ca="1">'13年1-9支出明细'!AK21/9*12</f>
        <v>0</v>
      </c>
      <c r="AL23" s="13">
        <f ca="1">'13年1-9支出明细'!AL21/9*12</f>
        <v>0</v>
      </c>
      <c r="AM23" s="13">
        <f ca="1">'13年1-9支出明细'!AM21/9*12</f>
        <v>0</v>
      </c>
      <c r="AN23" s="13">
        <f ca="1">'13年1-9支出明细'!AN21/9*12</f>
        <v>0</v>
      </c>
      <c r="AO23" s="13">
        <f ca="1">Sheet2!DG20+Sheet2!AD20</f>
        <v>0</v>
      </c>
      <c r="AP23" s="13">
        <f ca="1">'13年1-9支出明细'!AP21/9*12</f>
        <v>0</v>
      </c>
      <c r="AQ23" s="13">
        <f ca="1">'13年1-9支出明细'!AQ21/9*12</f>
        <v>0</v>
      </c>
      <c r="AR23" s="13">
        <f ca="1">'13年1-9支出明细'!AR21/9*12</f>
        <v>0</v>
      </c>
      <c r="AS23" s="13">
        <f ca="1">Sheet2!DK20+Sheet2!AH20</f>
        <v>0</v>
      </c>
      <c r="AT23" s="13">
        <f ca="1">'13年1-9支出明细'!AT21/9*12</f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f ca="1">'13年1-9支出明细'!BB21/9*12</f>
        <v>1734.6666666666665</v>
      </c>
      <c r="BC23" s="13">
        <f ca="1">'13年1-9支出明细'!BC21/9*12</f>
        <v>0</v>
      </c>
      <c r="BD23" s="13">
        <f ca="1">'13年1-9支出明细'!BD21/9*12</f>
        <v>0</v>
      </c>
      <c r="BE23" s="13">
        <f ca="1">'13年1-9支出明细'!BE21/9*12</f>
        <v>0</v>
      </c>
      <c r="BF23" s="13">
        <v>0</v>
      </c>
      <c r="BG23" s="13">
        <f ca="1">'13年1-9支出明细'!BG21/9*12</f>
        <v>0</v>
      </c>
      <c r="BH23" s="13">
        <f ca="1">'13年1-9支出明细'!BH21/9*12</f>
        <v>0</v>
      </c>
      <c r="BI23" s="13">
        <f ca="1">'13年1-9支出明细'!BI21/9*12</f>
        <v>800</v>
      </c>
      <c r="BJ23" s="13">
        <f ca="1">'13年1-9支出明细'!BJ21/9*12</f>
        <v>0</v>
      </c>
      <c r="BK23" s="13">
        <f ca="1">'13年1-9支出明细'!BK21/9*12</f>
        <v>0</v>
      </c>
      <c r="BL23" s="13">
        <f ca="1">'13年1-9支出明细'!BL21/9*12</f>
        <v>0</v>
      </c>
      <c r="BM23" s="13">
        <f ca="1">'13年1-9支出明细'!BM21/9*12</f>
        <v>0</v>
      </c>
      <c r="BN23" s="13">
        <f ca="1">'13年1-9支出明细'!BN21/9*12</f>
        <v>0</v>
      </c>
      <c r="BO23" s="13">
        <f ca="1">Sheet2!EX20+Sheet2!BF20</f>
        <v>0</v>
      </c>
      <c r="BP23" s="13">
        <f ca="1">'13年1-9支出明细'!BP21/9*12</f>
        <v>0</v>
      </c>
      <c r="BQ23" s="13">
        <f ca="1">'13年1-9支出明细'!BQ21/9*12</f>
        <v>0</v>
      </c>
      <c r="BR23" s="13">
        <f ca="1">'13年1-9支出明细'!BR21/9*12</f>
        <v>0</v>
      </c>
      <c r="BS23" s="13">
        <v>0</v>
      </c>
      <c r="BT23" s="13">
        <f ca="1">'13年1-9支出明细'!BT21/9*12</f>
        <v>0</v>
      </c>
      <c r="BU23" s="12">
        <f ca="1">'13年1-9支出明细'!BU21/9*12</f>
        <v>1902.4800000000002</v>
      </c>
      <c r="BV23" s="12">
        <f ca="1">'13年1-9支出明细'!BV21/9*12</f>
        <v>0</v>
      </c>
      <c r="BW23" s="12">
        <f ca="1">'13年1-9支出明细'!BW21/9*12</f>
        <v>0</v>
      </c>
      <c r="BX23" s="12">
        <f ca="1">'13年1-9支出明细'!BX21/9*12</f>
        <v>0</v>
      </c>
      <c r="BY23" s="27">
        <f t="shared" si="13"/>
        <v>0</v>
      </c>
      <c r="BZ23" s="13">
        <f ca="1">'13年1-9支出明细'!BZ21/9*12</f>
        <v>0</v>
      </c>
      <c r="CA23" s="13">
        <f ca="1">'13年1-9支出明细'!CA21/9*12</f>
        <v>0</v>
      </c>
      <c r="CB23" s="13">
        <f ca="1">'13年1-9支出明细'!CB21/9*12</f>
        <v>0</v>
      </c>
      <c r="CC23" s="13">
        <f ca="1">'13年1-9支出明细'!CC21/9*12</f>
        <v>0</v>
      </c>
      <c r="CD23" s="13">
        <f ca="1">'13年1-9支出明细'!CD21/9*12</f>
        <v>0</v>
      </c>
    </row>
    <row r="24" spans="1:82">
      <c r="A24" s="18">
        <v>115</v>
      </c>
      <c r="B24" s="3" t="s">
        <v>502</v>
      </c>
      <c r="C24" s="3" t="s">
        <v>316</v>
      </c>
      <c r="D24" s="12">
        <f t="shared" si="10"/>
        <v>10329792.546666667</v>
      </c>
      <c r="E24" s="12">
        <f t="shared" si="12"/>
        <v>7275350.0666666673</v>
      </c>
      <c r="F24" s="13">
        <f>F25+F26+F27</f>
        <v>3027012</v>
      </c>
      <c r="G24" s="13">
        <f>G25+G26+G27</f>
        <v>2422812</v>
      </c>
      <c r="H24" s="13">
        <f>H25+H26+H27</f>
        <v>1362155.4</v>
      </c>
      <c r="I24" s="13">
        <f ca="1">'13年1-9支出明细'!I22/9*12</f>
        <v>396704</v>
      </c>
      <c r="J24" s="13">
        <f ca="1">J25+J26+J27</f>
        <v>45400</v>
      </c>
      <c r="K24" s="13">
        <f ca="1">'13年1-9支出明细'!K22/9*12</f>
        <v>66666.666666666672</v>
      </c>
      <c r="L24" s="13">
        <f ca="1">'13年1-9支出明细'!L22/9*12</f>
        <v>0</v>
      </c>
      <c r="M24" s="13">
        <f ca="1">'13年1-9支出明细'!M22/9*12</f>
        <v>0</v>
      </c>
      <c r="N24" s="13">
        <f ca="1">'13年1-9支出明细'!N22/9*12</f>
        <v>0</v>
      </c>
      <c r="O24" s="13">
        <f ca="1">'13年1-9支出明细'!O22/9*12</f>
        <v>0</v>
      </c>
      <c r="P24" s="13">
        <f ca="1">'13年1-9支出明细'!P22/9*12</f>
        <v>0</v>
      </c>
      <c r="Q24" s="13">
        <f ca="1">'13年1-9支出明细'!Q22/9*12</f>
        <v>0</v>
      </c>
      <c r="R24" s="13">
        <f ca="1">'13年1-9支出明细'!R22/9*12</f>
        <v>0</v>
      </c>
      <c r="S24" s="13">
        <f ca="1">'13年1-9支出明细'!S22/9*12</f>
        <v>0</v>
      </c>
      <c r="T24" s="12">
        <f ca="1">T25+T26+T27</f>
        <v>1927224.8399999999</v>
      </c>
      <c r="U24" s="13">
        <f ca="1">'13年1-9支出明细'!U22/9*12</f>
        <v>0</v>
      </c>
      <c r="V24" s="13">
        <f ca="1">'13年1-9支出明细'!V22/9*12</f>
        <v>640</v>
      </c>
      <c r="W24" s="13">
        <f ca="1">'13年1-9支出明细'!W22/9*12</f>
        <v>0</v>
      </c>
      <c r="X24" s="13">
        <f ca="1">'13年1-9支出明细'!X22/9*12</f>
        <v>37973.546666666669</v>
      </c>
      <c r="Y24" s="13">
        <f ca="1">'13年1-9支出明细'!Y22/9*12</f>
        <v>119747.86666666667</v>
      </c>
      <c r="Z24" s="13">
        <f ca="1">'13年1-9支出明细'!Z22/9*12</f>
        <v>1550152.146666667</v>
      </c>
      <c r="AA24" s="13">
        <f ca="1">AA25+AA26+AA27</f>
        <v>218711.28</v>
      </c>
      <c r="AB24" s="13">
        <f ca="1">'13年1-9支出明细'!AB22/9*12</f>
        <v>63639.866666666669</v>
      </c>
      <c r="AC24" s="13">
        <f ca="1">'13年1-9支出明细'!AC22/9*12</f>
        <v>30775.173333333336</v>
      </c>
      <c r="AD24" s="12">
        <f ca="1">AD25+AD26+AD27</f>
        <v>18772.533333333333</v>
      </c>
      <c r="AE24" s="13">
        <f ca="1">'13年1-9支出明细'!AE22/9*12</f>
        <v>18772.533333333333</v>
      </c>
      <c r="AF24" s="13">
        <f ca="1">'13年1-9支出明细'!AF22/9*12</f>
        <v>0</v>
      </c>
      <c r="AG24" s="13">
        <f ca="1">AG25+AG26+AG27</f>
        <v>0</v>
      </c>
      <c r="AH24" s="13">
        <f ca="1">AH25+AH26+AH27</f>
        <v>95283.333333333343</v>
      </c>
      <c r="AI24" s="13">
        <f ca="1">'13年1-9支出明细'!AI22/9*12</f>
        <v>0</v>
      </c>
      <c r="AJ24" s="13">
        <f ca="1">'13年1-9支出明细'!AJ22/9*12</f>
        <v>0</v>
      </c>
      <c r="AK24" s="13">
        <f ca="1">'13年1-9支出明细'!AK22/9*12</f>
        <v>0</v>
      </c>
      <c r="AL24" s="13">
        <f ca="1">'13年1-9支出明细'!AL22/9*12</f>
        <v>0</v>
      </c>
      <c r="AM24" s="13">
        <f ca="1">'13年1-9支出明细'!AM22/9*12</f>
        <v>0</v>
      </c>
      <c r="AN24" s="13">
        <f ca="1">'13年1-9支出明细'!AN22/9*12</f>
        <v>0</v>
      </c>
      <c r="AO24" s="13">
        <f ca="1">AO25+AO26+AO27</f>
        <v>0</v>
      </c>
      <c r="AP24" s="13">
        <f ca="1">'13年1-9支出明细'!AP22/9*12</f>
        <v>0</v>
      </c>
      <c r="AQ24" s="13">
        <f ca="1">'13年1-9支出明细'!AQ22/9*12</f>
        <v>0</v>
      </c>
      <c r="AR24" s="13">
        <f ca="1">'13年1-9支出明细'!AR22/9*12</f>
        <v>0</v>
      </c>
      <c r="AS24" s="13">
        <f ca="1">AS25+AS26+AS27</f>
        <v>0</v>
      </c>
      <c r="AT24" s="13">
        <f ca="1">'13年1-9支出明细'!AT22/9*12</f>
        <v>0</v>
      </c>
      <c r="AU24" s="13">
        <f t="shared" ref="AU24:BA24" si="17">AU25+AU26+AU27</f>
        <v>0</v>
      </c>
      <c r="AV24" s="13">
        <f t="shared" si="17"/>
        <v>0</v>
      </c>
      <c r="AW24" s="13">
        <f t="shared" si="17"/>
        <v>0</v>
      </c>
      <c r="AX24" s="13">
        <f t="shared" si="17"/>
        <v>0</v>
      </c>
      <c r="AY24" s="13">
        <f t="shared" si="17"/>
        <v>0</v>
      </c>
      <c r="AZ24" s="13">
        <f t="shared" si="17"/>
        <v>0</v>
      </c>
      <c r="BA24" s="13">
        <f t="shared" si="17"/>
        <v>0</v>
      </c>
      <c r="BB24" s="13">
        <f ca="1">'13年1-9支出明细'!BB22/9*12</f>
        <v>6497.3333333333339</v>
      </c>
      <c r="BC24" s="13">
        <f ca="1">'13年1-9支出明细'!BC22/9*12</f>
        <v>0</v>
      </c>
      <c r="BD24" s="13">
        <f ca="1">'13年1-9支出明细'!BD22/9*12</f>
        <v>0</v>
      </c>
      <c r="BE24" s="13">
        <f ca="1">'13年1-9支出明细'!BE22/9*12</f>
        <v>0</v>
      </c>
      <c r="BF24" s="13">
        <v>0</v>
      </c>
      <c r="BG24" s="13">
        <f ca="1">'13年1-9支出明细'!BG22/9*12</f>
        <v>0</v>
      </c>
      <c r="BH24" s="13">
        <f ca="1">'13年1-9支出明细'!BH22/9*12</f>
        <v>0</v>
      </c>
      <c r="BI24" s="13">
        <f ca="1">'13年1-9支出明细'!BI22/9*12</f>
        <v>7680</v>
      </c>
      <c r="BJ24" s="13">
        <f ca="1">'13年1-9支出明细'!BJ22/9*12</f>
        <v>0</v>
      </c>
      <c r="BK24" s="13">
        <f ca="1">'13年1-9支出明细'!BK22/9*12</f>
        <v>0</v>
      </c>
      <c r="BL24" s="13">
        <f ca="1">'13年1-9支出明细'!BL22/9*12</f>
        <v>0</v>
      </c>
      <c r="BM24" s="13">
        <f ca="1">'13年1-9支出明细'!BM22/9*12</f>
        <v>0</v>
      </c>
      <c r="BN24" s="13">
        <f ca="1">'13年1-9支出明细'!BN22/9*12</f>
        <v>77692.666666666657</v>
      </c>
      <c r="BO24" s="13">
        <f ca="1">BO25+BO26+BO27</f>
        <v>0</v>
      </c>
      <c r="BP24" s="13">
        <f ca="1">'13年1-9支出明细'!BP22/9*12</f>
        <v>0</v>
      </c>
      <c r="BQ24" s="13">
        <f ca="1">'13年1-9支出明细'!BQ22/9*12</f>
        <v>3413.3333333333335</v>
      </c>
      <c r="BR24" s="13">
        <f ca="1">'13年1-9支出明细'!BR22/9*12</f>
        <v>0</v>
      </c>
      <c r="BS24" s="13">
        <f ca="1">BS25+BS26+BS27</f>
        <v>0</v>
      </c>
      <c r="BT24" s="13">
        <f ca="1">'13年1-9支出明细'!BT22/9*12</f>
        <v>0</v>
      </c>
      <c r="BU24" s="12">
        <f ca="1">'13年1-9支出明细'!BU22/9*12</f>
        <v>1007939.1733333336</v>
      </c>
      <c r="BV24" s="12">
        <f ca="1">'13年1-9支出明细'!BV22/9*12</f>
        <v>0</v>
      </c>
      <c r="BW24" s="12">
        <f ca="1">'13年1-9支出明细'!BW22/9*12</f>
        <v>0</v>
      </c>
      <c r="BX24" s="12">
        <f ca="1">'13年1-9支出明细'!BX22/9*12</f>
        <v>0</v>
      </c>
      <c r="BY24" s="27">
        <f t="shared" si="13"/>
        <v>5222.5999999999995</v>
      </c>
      <c r="BZ24" s="13">
        <f ca="1">'13年1-9支出明细'!BZ22/9*12</f>
        <v>0</v>
      </c>
      <c r="CA24" s="13">
        <f ca="1">'13年1-9支出明细'!CA22/9*12</f>
        <v>0</v>
      </c>
      <c r="CB24" s="13">
        <f ca="1">'13年1-9支出明细'!CB22/9*12</f>
        <v>0</v>
      </c>
      <c r="CC24" s="13">
        <f ca="1">'13年1-9支出明细'!CC22/9*12</f>
        <v>0</v>
      </c>
      <c r="CD24" s="13">
        <f ca="1">'13年1-9支出明细'!CD22/9*12</f>
        <v>5222.5999999999995</v>
      </c>
    </row>
    <row r="25" spans="1:82">
      <c r="A25" s="18">
        <v>11501</v>
      </c>
      <c r="B25" s="3" t="s">
        <v>503</v>
      </c>
      <c r="C25" s="3" t="s">
        <v>317</v>
      </c>
      <c r="D25" s="12">
        <f t="shared" si="10"/>
        <v>3955074.9433333334</v>
      </c>
      <c r="E25" s="12">
        <f t="shared" si="12"/>
        <v>2638796.9333333336</v>
      </c>
      <c r="F25" s="13">
        <v>1677048</v>
      </c>
      <c r="G25" s="13">
        <v>1120</v>
      </c>
      <c r="H25" s="13">
        <v>754671.6</v>
      </c>
      <c r="I25" s="13">
        <f ca="1">'13年1-9支出明细'!I23/9*12</f>
        <v>169957.33333333334</v>
      </c>
      <c r="J25" s="13">
        <v>27000</v>
      </c>
      <c r="K25" s="13">
        <f ca="1">'13年1-9支出明细'!K23/9*12</f>
        <v>36000</v>
      </c>
      <c r="L25" s="13">
        <f ca="1">'13年1-9支出明细'!L23/9*12</f>
        <v>0</v>
      </c>
      <c r="M25" s="13">
        <f ca="1">'13年1-9支出明细'!M23/9*12</f>
        <v>0</v>
      </c>
      <c r="N25" s="13">
        <f ca="1">'13年1-9支出明细'!N23/9*12</f>
        <v>0</v>
      </c>
      <c r="O25" s="13">
        <f ca="1">'13年1-9支出明细'!O23/9*12</f>
        <v>0</v>
      </c>
      <c r="P25" s="13">
        <f ca="1">'13年1-9支出明细'!P23/9*12</f>
        <v>0</v>
      </c>
      <c r="Q25" s="13">
        <f ca="1">'13年1-9支出明细'!Q23/9*12</f>
        <v>0</v>
      </c>
      <c r="R25" s="13">
        <f ca="1">'13年1-9支出明细'!R23/9*12</f>
        <v>0</v>
      </c>
      <c r="S25" s="13">
        <f ca="1">'13年1-9支出明细'!S23/9*12</f>
        <v>0</v>
      </c>
      <c r="T25" s="12">
        <f t="shared" si="11"/>
        <v>934016.00999999989</v>
      </c>
      <c r="U25" s="13">
        <f ca="1">'13年1-9支出明细'!U23/9*12</f>
        <v>0</v>
      </c>
      <c r="V25" s="13">
        <f ca="1">'13年1-9支出明细'!V23/9*12</f>
        <v>80</v>
      </c>
      <c r="W25" s="13">
        <f ca="1">'13年1-9支出明细'!W23/9*12</f>
        <v>0</v>
      </c>
      <c r="X25" s="13">
        <f ca="1">'13年1-9支出明细'!X23/9*12</f>
        <v>4244.8</v>
      </c>
      <c r="Y25" s="13">
        <f ca="1">'13年1-9支出明细'!Y23/9*12</f>
        <v>83116.533333333326</v>
      </c>
      <c r="Z25" s="13">
        <f ca="1">'13年1-9支出明细'!Z23/9*12</f>
        <v>820293.98666666658</v>
      </c>
      <c r="AA25" s="13">
        <f ca="1">Sheet2!EP22+Sheet2!V22</f>
        <v>26280.69</v>
      </c>
      <c r="AB25" s="13">
        <f ca="1">'13年1-9支出明细'!AB23/9*12</f>
        <v>18670.866666666669</v>
      </c>
      <c r="AC25" s="13">
        <f ca="1">'13年1-9支出明细'!AC23/9*12</f>
        <v>11170.053333333335</v>
      </c>
      <c r="AD25" s="12">
        <f t="shared" si="15"/>
        <v>7545.3333333333339</v>
      </c>
      <c r="AE25" s="13">
        <f ca="1">'13年1-9支出明细'!AE23/9*12</f>
        <v>7545.3333333333339</v>
      </c>
      <c r="AF25" s="13">
        <f ca="1">'13年1-9支出明细'!AF23/9*12</f>
        <v>0</v>
      </c>
      <c r="AG25" s="13">
        <f ca="1">Sheet2!BP22+Sheet2!ET22</f>
        <v>0</v>
      </c>
      <c r="AH25" s="12">
        <f t="shared" si="14"/>
        <v>58039.6</v>
      </c>
      <c r="AI25" s="13">
        <f ca="1">'13年1-9支出明细'!AI23/9*12</f>
        <v>0</v>
      </c>
      <c r="AJ25" s="13">
        <f ca="1">'13年1-9支出明细'!AJ23/9*12</f>
        <v>0</v>
      </c>
      <c r="AK25" s="13">
        <f ca="1">'13年1-9支出明细'!AK23/9*12</f>
        <v>0</v>
      </c>
      <c r="AL25" s="13">
        <f ca="1">'13年1-9支出明细'!AL23/9*12</f>
        <v>0</v>
      </c>
      <c r="AM25" s="13">
        <f ca="1">'13年1-9支出明细'!AM23/9*12</f>
        <v>0</v>
      </c>
      <c r="AN25" s="13">
        <f ca="1">'13年1-9支出明细'!AN23/9*12</f>
        <v>0</v>
      </c>
      <c r="AO25" s="13">
        <f ca="1">Sheet2!DG22+Sheet2!AD22</f>
        <v>0</v>
      </c>
      <c r="AP25" s="13">
        <f ca="1">'13年1-9支出明细'!AP23/9*12</f>
        <v>0</v>
      </c>
      <c r="AQ25" s="13">
        <f ca="1">'13年1-9支出明细'!AQ23/9*12</f>
        <v>0</v>
      </c>
      <c r="AR25" s="13">
        <f ca="1">'13年1-9支出明细'!AR23/9*12</f>
        <v>0</v>
      </c>
      <c r="AS25" s="13">
        <f ca="1">Sheet2!DK22+Sheet2!AH22</f>
        <v>0</v>
      </c>
      <c r="AT25" s="13">
        <f ca="1">'13年1-9支出明细'!AT23/9*12</f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f ca="1">'13年1-9支出明细'!BB23/9*12</f>
        <v>5269.333333333333</v>
      </c>
      <c r="BC25" s="13">
        <f ca="1">'13年1-9支出明细'!BC23/9*12</f>
        <v>0</v>
      </c>
      <c r="BD25" s="13">
        <f ca="1">'13年1-9支出明细'!BD23/9*12</f>
        <v>0</v>
      </c>
      <c r="BE25" s="13">
        <f ca="1">'13年1-9支出明细'!BE23/9*12</f>
        <v>0</v>
      </c>
      <c r="BF25" s="13">
        <v>0</v>
      </c>
      <c r="BG25" s="13">
        <f ca="1">'13年1-9支出明细'!BG23/9*12</f>
        <v>0</v>
      </c>
      <c r="BH25" s="13">
        <f ca="1">'13年1-9支出明细'!BH23/9*12</f>
        <v>0</v>
      </c>
      <c r="BI25" s="13">
        <f ca="1">'13年1-9支出明细'!BI23/9*12</f>
        <v>5733.333333333333</v>
      </c>
      <c r="BJ25" s="13">
        <f ca="1">'13年1-9支出明细'!BJ23/9*12</f>
        <v>0</v>
      </c>
      <c r="BK25" s="13">
        <f ca="1">'13年1-9支出明细'!BK23/9*12</f>
        <v>0</v>
      </c>
      <c r="BL25" s="13">
        <f ca="1">'13年1-9支出明细'!BL23/9*12</f>
        <v>0</v>
      </c>
      <c r="BM25" s="13">
        <f ca="1">'13年1-9支出明细'!BM23/9*12</f>
        <v>0</v>
      </c>
      <c r="BN25" s="13">
        <f ca="1">'13年1-9支出明细'!BN23/9*12</f>
        <v>45756.933333333334</v>
      </c>
      <c r="BO25" s="13">
        <f ca="1">Sheet2!EX22+Sheet2!BF22</f>
        <v>0</v>
      </c>
      <c r="BP25" s="13">
        <f ca="1">'13年1-9支出明细'!BP23/9*12</f>
        <v>0</v>
      </c>
      <c r="BQ25" s="13">
        <f ca="1">'13年1-9支出明细'!BQ23/9*12</f>
        <v>1280</v>
      </c>
      <c r="BR25" s="13">
        <f ca="1">'13年1-9支出明细'!BR23/9*12</f>
        <v>0</v>
      </c>
      <c r="BS25" s="13">
        <v>0</v>
      </c>
      <c r="BT25" s="13">
        <f ca="1">'13年1-9支出明细'!BT23/9*12</f>
        <v>0</v>
      </c>
      <c r="BU25" s="12">
        <f ca="1">'13年1-9支出明细'!BU23/9*12</f>
        <v>316677.06666666665</v>
      </c>
      <c r="BV25" s="12">
        <f ca="1">'13年1-9支出明细'!BV23/9*12</f>
        <v>0</v>
      </c>
      <c r="BW25" s="12">
        <f ca="1">'13年1-9支出明细'!BW23/9*12</f>
        <v>0</v>
      </c>
      <c r="BX25" s="12">
        <f ca="1">'13年1-9支出明细'!BX23/9*12</f>
        <v>0</v>
      </c>
      <c r="BY25" s="27">
        <f t="shared" si="13"/>
        <v>0</v>
      </c>
      <c r="BZ25" s="13">
        <f ca="1">'13年1-9支出明细'!BZ23/9*12</f>
        <v>0</v>
      </c>
      <c r="CA25" s="13">
        <f ca="1">'13年1-9支出明细'!CA23/9*12</f>
        <v>0</v>
      </c>
      <c r="CB25" s="13">
        <f ca="1">'13年1-9支出明细'!CB23/9*12</f>
        <v>0</v>
      </c>
      <c r="CC25" s="13">
        <f ca="1">'13年1-9支出明细'!CC23/9*12</f>
        <v>0</v>
      </c>
      <c r="CD25" s="13">
        <f ca="1">'13年1-9支出明细'!CD23/9*12</f>
        <v>0</v>
      </c>
    </row>
    <row r="26" spans="1:82">
      <c r="A26" s="18">
        <v>11502</v>
      </c>
      <c r="B26" s="3" t="s">
        <v>504</v>
      </c>
      <c r="C26" s="3" t="s">
        <v>318</v>
      </c>
      <c r="D26" s="12">
        <f t="shared" si="10"/>
        <v>5068070.876666666</v>
      </c>
      <c r="E26" s="12">
        <f t="shared" si="12"/>
        <v>3342413.1333333328</v>
      </c>
      <c r="F26" s="13">
        <v>1349964</v>
      </c>
      <c r="G26" s="13">
        <v>1127552</v>
      </c>
      <c r="H26" s="13">
        <v>607483.80000000005</v>
      </c>
      <c r="I26" s="13">
        <f ca="1">'13年1-9支出明细'!I24/9*12</f>
        <v>226746.66666666666</v>
      </c>
      <c r="J26" s="13">
        <v>18400</v>
      </c>
      <c r="K26" s="13">
        <f ca="1">'13年1-9支出明细'!K24/9*12</f>
        <v>30666.666666666668</v>
      </c>
      <c r="L26" s="13">
        <f ca="1">'13年1-9支出明细'!L24/9*12</f>
        <v>0</v>
      </c>
      <c r="M26" s="13">
        <f ca="1">'13年1-9支出明细'!M24/9*12</f>
        <v>0</v>
      </c>
      <c r="N26" s="13">
        <f ca="1">'13年1-9支出明细'!N24/9*12</f>
        <v>0</v>
      </c>
      <c r="O26" s="13">
        <f ca="1">'13年1-9支出明细'!O24/9*12</f>
        <v>0</v>
      </c>
      <c r="P26" s="13">
        <f ca="1">'13年1-9支出明细'!P24/9*12</f>
        <v>0</v>
      </c>
      <c r="Q26" s="13">
        <f ca="1">'13年1-9支出明细'!Q24/9*12</f>
        <v>0</v>
      </c>
      <c r="R26" s="13">
        <f ca="1">'13年1-9支出明细'!R24/9*12</f>
        <v>0</v>
      </c>
      <c r="S26" s="13">
        <f ca="1">'13年1-9支出明细'!S24/9*12</f>
        <v>0</v>
      </c>
      <c r="T26" s="12">
        <f t="shared" si="11"/>
        <v>986685.15666666673</v>
      </c>
      <c r="U26" s="13">
        <f ca="1">'13年1-9支出明细'!U24/9*12</f>
        <v>0</v>
      </c>
      <c r="V26" s="13">
        <f ca="1">'13年1-9支出明细'!V24/9*12</f>
        <v>560</v>
      </c>
      <c r="W26" s="13">
        <f ca="1">'13年1-9支出明细'!W24/9*12</f>
        <v>0</v>
      </c>
      <c r="X26" s="13">
        <f ca="1">'13年1-9支出明细'!X24/9*12</f>
        <v>33509.546666666669</v>
      </c>
      <c r="Y26" s="13">
        <f ca="1">'13年1-9支出明细'!Y24/9*12</f>
        <v>36327.333333333336</v>
      </c>
      <c r="Z26" s="13">
        <f ca="1">'13年1-9支出明细'!Z24/9*12</f>
        <v>728668.34666666668</v>
      </c>
      <c r="AA26" s="13">
        <f ca="1">Sheet2!EP23+Sheet2!V23</f>
        <v>187619.93</v>
      </c>
      <c r="AB26" s="13">
        <f ca="1">'13年1-9支出明细'!AB24/9*12</f>
        <v>42162.626666666671</v>
      </c>
      <c r="AC26" s="13">
        <f ca="1">'13年1-9支出明细'!AC24/9*12</f>
        <v>15997.279999999999</v>
      </c>
      <c r="AD26" s="12">
        <f t="shared" si="15"/>
        <v>11227.199999999999</v>
      </c>
      <c r="AE26" s="13">
        <f ca="1">'13年1-9支出明细'!AE24/9*12</f>
        <v>11227.199999999999</v>
      </c>
      <c r="AF26" s="13">
        <f ca="1">'13年1-9支出明细'!AF24/9*12</f>
        <v>0</v>
      </c>
      <c r="AG26" s="13">
        <f ca="1">Sheet2!BP23+Sheet2!ET23</f>
        <v>0</v>
      </c>
      <c r="AH26" s="12">
        <f t="shared" si="14"/>
        <v>37243.733333333337</v>
      </c>
      <c r="AI26" s="13">
        <f ca="1">'13年1-9支出明细'!AI24/9*12</f>
        <v>0</v>
      </c>
      <c r="AJ26" s="13">
        <f ca="1">'13年1-9支出明细'!AJ24/9*12</f>
        <v>0</v>
      </c>
      <c r="AK26" s="13">
        <f ca="1">'13年1-9支出明细'!AK24/9*12</f>
        <v>0</v>
      </c>
      <c r="AL26" s="13">
        <f ca="1">'13年1-9支出明细'!AL24/9*12</f>
        <v>0</v>
      </c>
      <c r="AM26" s="13">
        <f ca="1">'13年1-9支出明细'!AM24/9*12</f>
        <v>0</v>
      </c>
      <c r="AN26" s="13">
        <f ca="1">'13年1-9支出明细'!AN24/9*12</f>
        <v>0</v>
      </c>
      <c r="AO26" s="13">
        <f ca="1">Sheet2!DG23+Sheet2!AD23</f>
        <v>0</v>
      </c>
      <c r="AP26" s="13">
        <f ca="1">'13年1-9支出明细'!AP24/9*12</f>
        <v>0</v>
      </c>
      <c r="AQ26" s="13">
        <f ca="1">'13年1-9支出明细'!AQ24/9*12</f>
        <v>0</v>
      </c>
      <c r="AR26" s="13">
        <f ca="1">'13年1-9支出明细'!AR24/9*12</f>
        <v>0</v>
      </c>
      <c r="AS26" s="13">
        <f ca="1">Sheet2!DK23+Sheet2!AH23</f>
        <v>0</v>
      </c>
      <c r="AT26" s="13">
        <f ca="1">'13年1-9支出明细'!AT24/9*12</f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f ca="1">'13年1-9支出明细'!BB24/9*12</f>
        <v>1228</v>
      </c>
      <c r="BC26" s="13">
        <f ca="1">'13年1-9支出明细'!BC24/9*12</f>
        <v>0</v>
      </c>
      <c r="BD26" s="13">
        <f ca="1">'13年1-9支出明细'!BD24/9*12</f>
        <v>0</v>
      </c>
      <c r="BE26" s="13">
        <f ca="1">'13年1-9支出明细'!BE24/9*12</f>
        <v>0</v>
      </c>
      <c r="BF26" s="13">
        <v>0</v>
      </c>
      <c r="BG26" s="13">
        <f ca="1">'13年1-9支出明细'!BG24/9*12</f>
        <v>0</v>
      </c>
      <c r="BH26" s="13">
        <f ca="1">'13年1-9支出明细'!BH24/9*12</f>
        <v>0</v>
      </c>
      <c r="BI26" s="13">
        <f ca="1">'13年1-9支出明细'!BI24/9*12</f>
        <v>1946.6666666666667</v>
      </c>
      <c r="BJ26" s="13">
        <f ca="1">'13年1-9支出明细'!BJ24/9*12</f>
        <v>0</v>
      </c>
      <c r="BK26" s="13">
        <f ca="1">'13年1-9支出明细'!BK24/9*12</f>
        <v>0</v>
      </c>
      <c r="BL26" s="13">
        <f ca="1">'13年1-9支出明细'!BL24/9*12</f>
        <v>0</v>
      </c>
      <c r="BM26" s="13">
        <f ca="1">'13年1-9支出明细'!BM24/9*12</f>
        <v>0</v>
      </c>
      <c r="BN26" s="13">
        <f ca="1">'13年1-9支出明细'!BN24/9*12</f>
        <v>31935.733333333334</v>
      </c>
      <c r="BO26" s="13">
        <f ca="1">Sheet2!EX23+Sheet2!BF23</f>
        <v>0</v>
      </c>
      <c r="BP26" s="13">
        <f ca="1">'13年1-9支出明细'!BP24/9*12</f>
        <v>0</v>
      </c>
      <c r="BQ26" s="13">
        <f ca="1">'13年1-9支出明细'!BQ24/9*12</f>
        <v>2133.333333333333</v>
      </c>
      <c r="BR26" s="13">
        <f ca="1">'13年1-9支出明细'!BR24/9*12</f>
        <v>0</v>
      </c>
      <c r="BS26" s="13">
        <v>0</v>
      </c>
      <c r="BT26" s="13">
        <f ca="1">'13年1-9支出明细'!BT24/9*12</f>
        <v>0</v>
      </c>
      <c r="BU26" s="12">
        <f ca="1">'13年1-9支出明细'!BU24/9*12</f>
        <v>685279.05333333334</v>
      </c>
      <c r="BV26" s="12">
        <f ca="1">'13年1-9支出明细'!BV24/9*12</f>
        <v>0</v>
      </c>
      <c r="BW26" s="12">
        <f ca="1">'13年1-9支出明细'!BW24/9*12</f>
        <v>0</v>
      </c>
      <c r="BX26" s="12">
        <f ca="1">'13年1-9支出明细'!BX24/9*12</f>
        <v>0</v>
      </c>
      <c r="BY26" s="27">
        <f t="shared" si="13"/>
        <v>5222.5999999999995</v>
      </c>
      <c r="BZ26" s="13">
        <f ca="1">'13年1-9支出明细'!BZ24/9*12</f>
        <v>0</v>
      </c>
      <c r="CA26" s="13">
        <f ca="1">'13年1-9支出明细'!CA24/9*12</f>
        <v>0</v>
      </c>
      <c r="CB26" s="13">
        <f ca="1">'13年1-9支出明细'!CB24/9*12</f>
        <v>0</v>
      </c>
      <c r="CC26" s="13">
        <f ca="1">'13年1-9支出明细'!CC24/9*12</f>
        <v>0</v>
      </c>
      <c r="CD26" s="13">
        <f ca="1">'13年1-9支出明细'!CD24/9*12</f>
        <v>5222.5999999999995</v>
      </c>
    </row>
    <row r="27" spans="1:82">
      <c r="A27" s="18">
        <v>11503</v>
      </c>
      <c r="B27" s="3" t="s">
        <v>505</v>
      </c>
      <c r="C27" s="3" t="s">
        <v>319</v>
      </c>
      <c r="D27" s="12">
        <f t="shared" si="10"/>
        <v>1306646.7266666666</v>
      </c>
      <c r="E27" s="12">
        <f t="shared" si="12"/>
        <v>1294140</v>
      </c>
      <c r="F27" s="13">
        <v>0</v>
      </c>
      <c r="G27" s="13">
        <v>1294140</v>
      </c>
      <c r="H27" s="13">
        <v>0</v>
      </c>
      <c r="I27" s="13">
        <f ca="1">'13年1-9支出明细'!I25/9*12</f>
        <v>0</v>
      </c>
      <c r="J27" s="13">
        <v>0</v>
      </c>
      <c r="K27" s="13">
        <f ca="1">'13年1-9支出明细'!K25/9*12</f>
        <v>0</v>
      </c>
      <c r="L27" s="13">
        <f ca="1">'13年1-9支出明细'!L25/9*12</f>
        <v>0</v>
      </c>
      <c r="M27" s="13">
        <f ca="1">'13年1-9支出明细'!M25/9*12</f>
        <v>0</v>
      </c>
      <c r="N27" s="13">
        <f ca="1">'13年1-9支出明细'!N25/9*12</f>
        <v>0</v>
      </c>
      <c r="O27" s="13">
        <f ca="1">'13年1-9支出明细'!O25/9*12</f>
        <v>0</v>
      </c>
      <c r="P27" s="13">
        <f ca="1">'13年1-9支出明细'!P25/9*12</f>
        <v>0</v>
      </c>
      <c r="Q27" s="13">
        <f ca="1">'13年1-9支出明细'!Q25/9*12</f>
        <v>0</v>
      </c>
      <c r="R27" s="13">
        <f ca="1">'13年1-9支出明细'!R25/9*12</f>
        <v>0</v>
      </c>
      <c r="S27" s="13">
        <f ca="1">'13年1-9支出明细'!S25/9*12</f>
        <v>0</v>
      </c>
      <c r="T27" s="12">
        <f t="shared" si="11"/>
        <v>6523.6733333333332</v>
      </c>
      <c r="U27" s="13">
        <f ca="1">'13年1-9支出明细'!U25/9*12</f>
        <v>0</v>
      </c>
      <c r="V27" s="13">
        <f ca="1">'13年1-9支出明细'!V25/9*12</f>
        <v>0</v>
      </c>
      <c r="W27" s="13">
        <f ca="1">'13年1-9支出明细'!W25/9*12</f>
        <v>0</v>
      </c>
      <c r="X27" s="13">
        <f ca="1">'13年1-9支出明细'!X25/9*12</f>
        <v>219.2</v>
      </c>
      <c r="Y27" s="13">
        <f ca="1">'13年1-9支出明细'!Y25/9*12</f>
        <v>304</v>
      </c>
      <c r="Z27" s="13">
        <f ca="1">'13年1-9支出明细'!Z25/9*12</f>
        <v>1189.8133333333333</v>
      </c>
      <c r="AA27" s="13">
        <f ca="1">Sheet2!EP24+Sheet2!V24</f>
        <v>4810.66</v>
      </c>
      <c r="AB27" s="13">
        <f ca="1">'13年1-9支出明细'!AB25/9*12</f>
        <v>2806.373333333333</v>
      </c>
      <c r="AC27" s="13">
        <f ca="1">'13年1-9支出明细'!AC25/9*12</f>
        <v>3607.84</v>
      </c>
      <c r="AD27" s="12">
        <f t="shared" si="15"/>
        <v>0</v>
      </c>
      <c r="AE27" s="13">
        <f ca="1">'13年1-9支出明细'!AE25/9*12</f>
        <v>0</v>
      </c>
      <c r="AF27" s="13">
        <f ca="1">'13年1-9支出明细'!AF25/9*12</f>
        <v>0</v>
      </c>
      <c r="AG27" s="13">
        <f ca="1">Sheet2!BP24+Sheet2!ET24</f>
        <v>0</v>
      </c>
      <c r="AH27" s="12">
        <f t="shared" si="14"/>
        <v>0</v>
      </c>
      <c r="AI27" s="13">
        <f ca="1">'13年1-9支出明细'!AI25/9*12</f>
        <v>0</v>
      </c>
      <c r="AJ27" s="13">
        <f ca="1">'13年1-9支出明细'!AJ25/9*12</f>
        <v>0</v>
      </c>
      <c r="AK27" s="13">
        <f ca="1">'13年1-9支出明细'!AK25/9*12</f>
        <v>0</v>
      </c>
      <c r="AL27" s="13">
        <f ca="1">'13年1-9支出明细'!AL25/9*12</f>
        <v>0</v>
      </c>
      <c r="AM27" s="13">
        <f ca="1">'13年1-9支出明细'!AM25/9*12</f>
        <v>0</v>
      </c>
      <c r="AN27" s="13">
        <f ca="1">'13年1-9支出明细'!AN25/9*12</f>
        <v>0</v>
      </c>
      <c r="AO27" s="13">
        <f ca="1">Sheet2!DG24+Sheet2!AD24</f>
        <v>0</v>
      </c>
      <c r="AP27" s="13">
        <f ca="1">'13年1-9支出明细'!AP25/9*12</f>
        <v>0</v>
      </c>
      <c r="AQ27" s="13">
        <f ca="1">'13年1-9支出明细'!AQ25/9*12</f>
        <v>0</v>
      </c>
      <c r="AR27" s="13">
        <f ca="1">'13年1-9支出明细'!AR25/9*12</f>
        <v>0</v>
      </c>
      <c r="AS27" s="13">
        <f ca="1">Sheet2!DK24+Sheet2!AH24</f>
        <v>0</v>
      </c>
      <c r="AT27" s="13">
        <f ca="1">'13年1-9支出明细'!AT25/9*12</f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f ca="1">'13年1-9支出明细'!BB25/9*12</f>
        <v>0</v>
      </c>
      <c r="BC27" s="13">
        <f ca="1">'13年1-9支出明细'!BC25/9*12</f>
        <v>0</v>
      </c>
      <c r="BD27" s="13">
        <f ca="1">'13年1-9支出明细'!BD25/9*12</f>
        <v>0</v>
      </c>
      <c r="BE27" s="13">
        <f ca="1">'13年1-9支出明细'!BE25/9*12</f>
        <v>0</v>
      </c>
      <c r="BF27" s="13">
        <v>0</v>
      </c>
      <c r="BG27" s="13">
        <f ca="1">'13年1-9支出明细'!BG25/9*12</f>
        <v>0</v>
      </c>
      <c r="BH27" s="13">
        <f ca="1">'13年1-9支出明细'!BH25/9*12</f>
        <v>0</v>
      </c>
      <c r="BI27" s="13">
        <f ca="1">'13年1-9支出明细'!BI25/9*12</f>
        <v>0</v>
      </c>
      <c r="BJ27" s="13">
        <f ca="1">'13年1-9支出明细'!BJ25/9*12</f>
        <v>0</v>
      </c>
      <c r="BK27" s="13">
        <f ca="1">'13年1-9支出明细'!BK25/9*12</f>
        <v>0</v>
      </c>
      <c r="BL27" s="13">
        <f ca="1">'13年1-9支出明细'!BL25/9*12</f>
        <v>0</v>
      </c>
      <c r="BM27" s="13">
        <f ca="1">'13年1-9支出明细'!BM25/9*12</f>
        <v>0</v>
      </c>
      <c r="BN27" s="13">
        <f ca="1">'13年1-9支出明细'!BN25/9*12</f>
        <v>0</v>
      </c>
      <c r="BO27" s="13">
        <f ca="1">Sheet2!EX24+Sheet2!BF24</f>
        <v>0</v>
      </c>
      <c r="BP27" s="13">
        <f ca="1">'13年1-9支出明细'!BP25/9*12</f>
        <v>0</v>
      </c>
      <c r="BQ27" s="13">
        <f ca="1">'13年1-9支出明细'!BQ25/9*12</f>
        <v>0</v>
      </c>
      <c r="BR27" s="13">
        <f ca="1">'13年1-9支出明细'!BR25/9*12</f>
        <v>0</v>
      </c>
      <c r="BS27" s="13">
        <v>0</v>
      </c>
      <c r="BT27" s="13">
        <f ca="1">'13年1-9支出明细'!BT25/9*12</f>
        <v>0</v>
      </c>
      <c r="BU27" s="12">
        <f ca="1">'13年1-9支出明细'!BU25/9*12</f>
        <v>5983.0533333333333</v>
      </c>
      <c r="BV27" s="12">
        <f ca="1">'13年1-9支出明细'!BV25/9*12</f>
        <v>0</v>
      </c>
      <c r="BW27" s="12">
        <f ca="1">'13年1-9支出明细'!BW25/9*12</f>
        <v>0</v>
      </c>
      <c r="BX27" s="12">
        <f ca="1">'13年1-9支出明细'!BX25/9*12</f>
        <v>0</v>
      </c>
      <c r="BY27" s="27">
        <f t="shared" si="13"/>
        <v>0</v>
      </c>
      <c r="BZ27" s="13">
        <f ca="1">'13年1-9支出明细'!BZ25/9*12</f>
        <v>0</v>
      </c>
      <c r="CA27" s="13">
        <f ca="1">'13年1-9支出明细'!CA25/9*12</f>
        <v>0</v>
      </c>
      <c r="CB27" s="13">
        <f ca="1">'13年1-9支出明细'!CB25/9*12</f>
        <v>0</v>
      </c>
      <c r="CC27" s="13">
        <f ca="1">'13年1-9支出明细'!CC25/9*12</f>
        <v>0</v>
      </c>
      <c r="CD27" s="13">
        <f ca="1">'13年1-9支出明细'!CD25/9*12</f>
        <v>0</v>
      </c>
    </row>
    <row r="28" spans="1:82">
      <c r="A28" s="18">
        <v>116</v>
      </c>
      <c r="B28" s="3" t="s">
        <v>506</v>
      </c>
      <c r="C28" s="3" t="s">
        <v>320</v>
      </c>
      <c r="D28" s="12">
        <f t="shared" si="10"/>
        <v>3794710.3299999991</v>
      </c>
      <c r="E28" s="12">
        <f t="shared" si="12"/>
        <v>2311310.6666666665</v>
      </c>
      <c r="F28" s="13">
        <v>1417680</v>
      </c>
      <c r="G28" s="13">
        <v>182608</v>
      </c>
      <c r="H28" s="13">
        <v>637956</v>
      </c>
      <c r="I28" s="13">
        <f ca="1">'13年1-9支出明细'!I26/9*12</f>
        <v>73066.666666666657</v>
      </c>
      <c r="J28" s="13">
        <v>0</v>
      </c>
      <c r="K28" s="13">
        <f ca="1">'13年1-9支出明细'!K26/9*12</f>
        <v>0</v>
      </c>
      <c r="L28" s="13">
        <f ca="1">'13年1-9支出明细'!L26/9*12</f>
        <v>0</v>
      </c>
      <c r="M28" s="13">
        <f ca="1">'13年1-9支出明细'!M26/9*12</f>
        <v>0</v>
      </c>
      <c r="N28" s="13">
        <f ca="1">'13年1-9支出明细'!N26/9*12</f>
        <v>0</v>
      </c>
      <c r="O28" s="13">
        <f ca="1">'13年1-9支出明细'!O26/9*12</f>
        <v>0</v>
      </c>
      <c r="P28" s="13">
        <f ca="1">'13年1-9支出明细'!P26/9*12</f>
        <v>0</v>
      </c>
      <c r="Q28" s="13">
        <f ca="1">'13年1-9支出明细'!Q26/9*12</f>
        <v>0</v>
      </c>
      <c r="R28" s="13">
        <f ca="1">'13年1-9支出明细'!R26/9*12</f>
        <v>0</v>
      </c>
      <c r="S28" s="13">
        <f ca="1">'13年1-9支出明细'!S26/9*12</f>
        <v>0</v>
      </c>
      <c r="T28" s="12">
        <f t="shared" si="11"/>
        <v>499560.26333333331</v>
      </c>
      <c r="U28" s="13">
        <f ca="1">'13年1-9支出明细'!U26/9*12</f>
        <v>0</v>
      </c>
      <c r="V28" s="13">
        <f ca="1">'13年1-9支出明细'!V26/9*12</f>
        <v>0</v>
      </c>
      <c r="W28" s="13">
        <f ca="1">'13年1-9支出明细'!W26/9*12</f>
        <v>0</v>
      </c>
      <c r="X28" s="13">
        <f ca="1">'13年1-9支出明细'!X26/9*12</f>
        <v>807.4666666666667</v>
      </c>
      <c r="Y28" s="13">
        <f ca="1">'13年1-9支出明细'!Y26/9*12</f>
        <v>19862.266666666666</v>
      </c>
      <c r="Z28" s="13">
        <f ca="1">'13年1-9支出明细'!Z26/9*12</f>
        <v>462483.63999999996</v>
      </c>
      <c r="AA28" s="13">
        <f ca="1">Sheet2!EP25+Sheet2!V25</f>
        <v>16406.89</v>
      </c>
      <c r="AB28" s="13">
        <f ca="1">'13年1-9支出明细'!AB26/9*12</f>
        <v>6705.5733333333337</v>
      </c>
      <c r="AC28" s="13">
        <f ca="1">'13年1-9支出明细'!AC26/9*12</f>
        <v>13570.279999999999</v>
      </c>
      <c r="AD28" s="12">
        <f t="shared" si="15"/>
        <v>6073.1333333333341</v>
      </c>
      <c r="AE28" s="13">
        <f ca="1">'13年1-9支出明细'!AE26/9*12</f>
        <v>6073.1333333333341</v>
      </c>
      <c r="AF28" s="13">
        <f ca="1">'13年1-9支出明细'!AF26/9*12</f>
        <v>0</v>
      </c>
      <c r="AG28" s="13">
        <f ca="1">Sheet2!BP25+Sheet2!ET25</f>
        <v>0</v>
      </c>
      <c r="AH28" s="12">
        <f t="shared" si="14"/>
        <v>51226.8</v>
      </c>
      <c r="AI28" s="13">
        <f ca="1">'13年1-9支出明细'!AI26/9*12</f>
        <v>666.66666666666674</v>
      </c>
      <c r="AJ28" s="13">
        <f ca="1">'13年1-9支出明细'!AJ26/9*12</f>
        <v>0</v>
      </c>
      <c r="AK28" s="13">
        <f ca="1">'13年1-9支出明细'!AK26/9*12</f>
        <v>0</v>
      </c>
      <c r="AL28" s="13">
        <f ca="1">'13年1-9支出明细'!AL26/9*12</f>
        <v>0</v>
      </c>
      <c r="AM28" s="13">
        <f ca="1">'13年1-9支出明细'!AM26/9*12</f>
        <v>0</v>
      </c>
      <c r="AN28" s="13">
        <f ca="1">'13年1-9支出明细'!AN26/9*12</f>
        <v>0</v>
      </c>
      <c r="AO28" s="13">
        <f ca="1">Sheet2!DG25+Sheet2!AD25</f>
        <v>0</v>
      </c>
      <c r="AP28" s="13">
        <f ca="1">'13年1-9支出明细'!AP26/9*12</f>
        <v>0</v>
      </c>
      <c r="AQ28" s="13">
        <f ca="1">'13年1-9支出明细'!AQ26/9*12</f>
        <v>0</v>
      </c>
      <c r="AR28" s="13">
        <f ca="1">'13年1-9支出明细'!AR26/9*12</f>
        <v>0</v>
      </c>
      <c r="AS28" s="13">
        <f ca="1">Sheet2!DK25+Sheet2!AH25</f>
        <v>0</v>
      </c>
      <c r="AT28" s="13">
        <f ca="1">'13年1-9支出明细'!AT26/9*12</f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f ca="1">'13年1-9支出明细'!BB26/9*12</f>
        <v>9651.2000000000007</v>
      </c>
      <c r="BC28" s="13">
        <f ca="1">'13年1-9支出明细'!BC26/9*12</f>
        <v>0</v>
      </c>
      <c r="BD28" s="13">
        <f ca="1">'13年1-9支出明细'!BD26/9*12</f>
        <v>0</v>
      </c>
      <c r="BE28" s="13">
        <f ca="1">'13年1-9支出明细'!BE26/9*12</f>
        <v>0</v>
      </c>
      <c r="BF28" s="13">
        <v>0</v>
      </c>
      <c r="BG28" s="13">
        <f ca="1">'13年1-9支出明细'!BG26/9*12</f>
        <v>23028</v>
      </c>
      <c r="BH28" s="13">
        <f ca="1">'13年1-9支出明细'!BH26/9*12</f>
        <v>0</v>
      </c>
      <c r="BI28" s="13">
        <f ca="1">'13年1-9支出明细'!BI26/9*12</f>
        <v>4773.333333333333</v>
      </c>
      <c r="BJ28" s="13">
        <f ca="1">'13年1-9支出明细'!BJ26/9*12</f>
        <v>0</v>
      </c>
      <c r="BK28" s="13">
        <f ca="1">'13年1-9支出明细'!BK26/9*12</f>
        <v>0</v>
      </c>
      <c r="BL28" s="13">
        <f ca="1">'13年1-9支出明细'!BL26/9*12</f>
        <v>0</v>
      </c>
      <c r="BM28" s="13">
        <f ca="1">'13年1-9支出明细'!BM26/9*12</f>
        <v>0</v>
      </c>
      <c r="BN28" s="13">
        <f ca="1">'13年1-9支出明细'!BN26/9*12</f>
        <v>13107.600000000002</v>
      </c>
      <c r="BO28" s="13">
        <f ca="1">Sheet2!EX25+Sheet2!BF25</f>
        <v>0</v>
      </c>
      <c r="BP28" s="13">
        <f ca="1">'13年1-9支出明细'!BP26/9*12</f>
        <v>0</v>
      </c>
      <c r="BQ28" s="13">
        <f ca="1">'13年1-9支出明细'!BQ26/9*12</f>
        <v>0</v>
      </c>
      <c r="BR28" s="13">
        <f ca="1">'13年1-9支出明细'!BR26/9*12</f>
        <v>0</v>
      </c>
      <c r="BS28" s="13">
        <v>0</v>
      </c>
      <c r="BT28" s="13">
        <f ca="1">'13年1-9支出明细'!BT26/9*12</f>
        <v>0</v>
      </c>
      <c r="BU28" s="12">
        <f ca="1">'13年1-9支出明细'!BU26/9*12</f>
        <v>926539.46666666656</v>
      </c>
      <c r="BV28" s="12">
        <f ca="1">'13年1-9支出明细'!BV26/9*12</f>
        <v>0</v>
      </c>
      <c r="BW28" s="12">
        <f ca="1">'13年1-9支出明细'!BW26/9*12</f>
        <v>0</v>
      </c>
      <c r="BX28" s="12">
        <f ca="1">'13年1-9支出明细'!BX26/9*12</f>
        <v>0</v>
      </c>
      <c r="BY28" s="27">
        <f t="shared" si="13"/>
        <v>0</v>
      </c>
      <c r="BZ28" s="13">
        <f ca="1">'13年1-9支出明细'!BZ26/9*12</f>
        <v>0</v>
      </c>
      <c r="CA28" s="13">
        <f ca="1">'13年1-9支出明细'!CA26/9*12</f>
        <v>0</v>
      </c>
      <c r="CB28" s="13">
        <f ca="1">'13年1-9支出明细'!CB26/9*12</f>
        <v>0</v>
      </c>
      <c r="CC28" s="13">
        <f ca="1">'13年1-9支出明细'!CC26/9*12</f>
        <v>0</v>
      </c>
      <c r="CD28" s="13">
        <f ca="1">'13年1-9支出明细'!CD26/9*12</f>
        <v>0</v>
      </c>
    </row>
    <row r="29" spans="1:82">
      <c r="A29" s="18">
        <v>117</v>
      </c>
      <c r="B29" s="3" t="s">
        <v>507</v>
      </c>
      <c r="C29" s="3" t="s">
        <v>321</v>
      </c>
      <c r="D29" s="12">
        <f t="shared" si="10"/>
        <v>2511205.4066666667</v>
      </c>
      <c r="E29" s="12">
        <f t="shared" si="12"/>
        <v>1805110.2</v>
      </c>
      <c r="F29" s="13">
        <v>785076</v>
      </c>
      <c r="G29" s="13">
        <v>579070</v>
      </c>
      <c r="H29" s="13">
        <v>353284.2</v>
      </c>
      <c r="I29" s="13">
        <f ca="1">'13年1-9支出明细'!I27/9*12</f>
        <v>87680</v>
      </c>
      <c r="J29" s="13">
        <v>0</v>
      </c>
      <c r="K29" s="13">
        <f ca="1">'13年1-9支出明细'!K27/9*12</f>
        <v>0</v>
      </c>
      <c r="L29" s="13">
        <f ca="1">'13年1-9支出明细'!L27/9*12</f>
        <v>0</v>
      </c>
      <c r="M29" s="13">
        <f ca="1">'13年1-9支出明细'!M27/9*12</f>
        <v>0</v>
      </c>
      <c r="N29" s="13">
        <f ca="1">'13年1-9支出明细'!N27/9*12</f>
        <v>0</v>
      </c>
      <c r="O29" s="13">
        <f ca="1">'13年1-9支出明细'!O27/9*12</f>
        <v>0</v>
      </c>
      <c r="P29" s="13">
        <f ca="1">'13年1-9支出明细'!P27/9*12</f>
        <v>0</v>
      </c>
      <c r="Q29" s="13">
        <f ca="1">'13年1-9支出明细'!Q27/9*12</f>
        <v>0</v>
      </c>
      <c r="R29" s="13">
        <f ca="1">'13年1-9支出明细'!R27/9*12</f>
        <v>0</v>
      </c>
      <c r="S29" s="13">
        <f ca="1">'13年1-9支出明细'!S27/9*12</f>
        <v>0</v>
      </c>
      <c r="T29" s="12">
        <f t="shared" si="11"/>
        <v>388937.12666666665</v>
      </c>
      <c r="U29" s="13">
        <f ca="1">'13年1-9支出明细'!U27/9*12</f>
        <v>0</v>
      </c>
      <c r="V29" s="13">
        <f ca="1">'13年1-9支出明细'!V27/9*12</f>
        <v>0</v>
      </c>
      <c r="W29" s="13">
        <f ca="1">'13年1-9支出明细'!W27/9*12</f>
        <v>0</v>
      </c>
      <c r="X29" s="13">
        <f ca="1">'13年1-9支出明细'!X27/9*12</f>
        <v>3415.7333333333336</v>
      </c>
      <c r="Y29" s="13">
        <f ca="1">'13年1-9支出明细'!Y27/9*12</f>
        <v>25621.333333333336</v>
      </c>
      <c r="Z29" s="13">
        <f ca="1">'13年1-9支出明细'!Z27/9*12</f>
        <v>342431.8</v>
      </c>
      <c r="AA29" s="13">
        <f ca="1">Sheet2!EP26+Sheet2!V26</f>
        <v>17468.259999999998</v>
      </c>
      <c r="AB29" s="13">
        <f ca="1">'13年1-9支出明细'!AB27/9*12</f>
        <v>8837.6666666666661</v>
      </c>
      <c r="AC29" s="13">
        <f ca="1">'13年1-9支出明细'!AC27/9*12</f>
        <v>14453.333333333332</v>
      </c>
      <c r="AD29" s="12">
        <f t="shared" si="15"/>
        <v>8550.6533333333336</v>
      </c>
      <c r="AE29" s="13">
        <f ca="1">'13年1-9支出明细'!AE27/9*12</f>
        <v>8550.6533333333336</v>
      </c>
      <c r="AF29" s="13">
        <f ca="1">'13年1-9支出明细'!AF27/9*12</f>
        <v>0</v>
      </c>
      <c r="AG29" s="13">
        <f ca="1">Sheet2!BP26+Sheet2!ET26</f>
        <v>0</v>
      </c>
      <c r="AH29" s="12">
        <f t="shared" si="14"/>
        <v>20120.399999999998</v>
      </c>
      <c r="AI29" s="13">
        <f ca="1">'13年1-9支出明细'!AI27/9*12</f>
        <v>0</v>
      </c>
      <c r="AJ29" s="13">
        <f ca="1">'13年1-9支出明细'!AJ27/9*12</f>
        <v>0</v>
      </c>
      <c r="AK29" s="13">
        <f ca="1">'13年1-9支出明细'!AK27/9*12</f>
        <v>0</v>
      </c>
      <c r="AL29" s="13">
        <f ca="1">'13年1-9支出明细'!AL27/9*12</f>
        <v>0</v>
      </c>
      <c r="AM29" s="13">
        <f ca="1">'13年1-9支出明细'!AM27/9*12</f>
        <v>0</v>
      </c>
      <c r="AN29" s="13">
        <f ca="1">'13年1-9支出明细'!AN27/9*12</f>
        <v>0</v>
      </c>
      <c r="AO29" s="13">
        <f ca="1">Sheet2!DG26+Sheet2!AD26</f>
        <v>0</v>
      </c>
      <c r="AP29" s="13">
        <f ca="1">'13年1-9支出明细'!AP27/9*12</f>
        <v>0</v>
      </c>
      <c r="AQ29" s="13">
        <f ca="1">'13年1-9支出明细'!AQ27/9*12</f>
        <v>0</v>
      </c>
      <c r="AR29" s="13">
        <f ca="1">'13年1-9支出明细'!AR27/9*12</f>
        <v>0</v>
      </c>
      <c r="AS29" s="13">
        <f ca="1">Sheet2!DK26+Sheet2!AH26</f>
        <v>0</v>
      </c>
      <c r="AT29" s="13">
        <f ca="1">'13年1-9支出明细'!AT27/9*12</f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f ca="1">'13年1-9支出明细'!BB27/9*12</f>
        <v>0</v>
      </c>
      <c r="BC29" s="13">
        <f ca="1">'13年1-9支出明细'!BC27/9*12</f>
        <v>0</v>
      </c>
      <c r="BD29" s="13">
        <f ca="1">'13年1-9支出明细'!BD27/9*12</f>
        <v>0</v>
      </c>
      <c r="BE29" s="13">
        <f ca="1">'13年1-9支出明细'!BE27/9*12</f>
        <v>0</v>
      </c>
      <c r="BF29" s="13">
        <v>0</v>
      </c>
      <c r="BG29" s="13">
        <f ca="1">'13年1-9支出明细'!BG27/9*12</f>
        <v>0</v>
      </c>
      <c r="BH29" s="13">
        <f ca="1">'13年1-9支出明细'!BH27/9*12</f>
        <v>0</v>
      </c>
      <c r="BI29" s="13">
        <f ca="1">'13年1-9支出明细'!BI27/9*12</f>
        <v>0</v>
      </c>
      <c r="BJ29" s="13">
        <f ca="1">'13年1-9支出明细'!BJ27/9*12</f>
        <v>0</v>
      </c>
      <c r="BK29" s="13">
        <f ca="1">'13年1-9支出明细'!BK27/9*12</f>
        <v>0</v>
      </c>
      <c r="BL29" s="13">
        <f ca="1">'13年1-9支出明细'!BL27/9*12</f>
        <v>0</v>
      </c>
      <c r="BM29" s="13">
        <f ca="1">'13年1-9支出明细'!BM27/9*12</f>
        <v>0</v>
      </c>
      <c r="BN29" s="13">
        <f ca="1">'13年1-9支出明细'!BN27/9*12</f>
        <v>20120.399999999998</v>
      </c>
      <c r="BO29" s="13">
        <f ca="1">Sheet2!EX26+Sheet2!BF26</f>
        <v>0</v>
      </c>
      <c r="BP29" s="13">
        <f ca="1">'13年1-9支出明细'!BP27/9*12</f>
        <v>0</v>
      </c>
      <c r="BQ29" s="13">
        <f ca="1">'13年1-9支出明细'!BQ27/9*12</f>
        <v>0</v>
      </c>
      <c r="BR29" s="13">
        <f ca="1">'13年1-9支出明细'!BR27/9*12</f>
        <v>0</v>
      </c>
      <c r="BS29" s="13">
        <v>0</v>
      </c>
      <c r="BT29" s="13">
        <f ca="1">'13年1-9支出明细'!BT27/9*12</f>
        <v>0</v>
      </c>
      <c r="BU29" s="12">
        <f ca="1">'13年1-9支出明细'!BU27/9*12</f>
        <v>288487.02666666667</v>
      </c>
      <c r="BV29" s="12">
        <f ca="1">'13年1-9支出明细'!BV27/9*12</f>
        <v>0</v>
      </c>
      <c r="BW29" s="12">
        <f ca="1">'13年1-9支出明细'!BW27/9*12</f>
        <v>0</v>
      </c>
      <c r="BX29" s="12">
        <f ca="1">'13年1-9支出明细'!BX27/9*12</f>
        <v>0</v>
      </c>
      <c r="BY29" s="27">
        <f t="shared" si="13"/>
        <v>0</v>
      </c>
      <c r="BZ29" s="13">
        <f ca="1">'13年1-9支出明细'!BZ27/9*12</f>
        <v>0</v>
      </c>
      <c r="CA29" s="13">
        <f ca="1">'13年1-9支出明细'!CA27/9*12</f>
        <v>0</v>
      </c>
      <c r="CB29" s="13">
        <f ca="1">'13年1-9支出明细'!CB27/9*12</f>
        <v>0</v>
      </c>
      <c r="CC29" s="13">
        <f ca="1">'13年1-9支出明细'!CC27/9*12</f>
        <v>0</v>
      </c>
      <c r="CD29" s="13">
        <f ca="1">'13年1-9支出明细'!CD27/9*12</f>
        <v>0</v>
      </c>
    </row>
    <row r="30" spans="1:82">
      <c r="A30" s="18">
        <v>118</v>
      </c>
      <c r="B30" s="3" t="s">
        <v>508</v>
      </c>
      <c r="C30" s="3" t="s">
        <v>322</v>
      </c>
      <c r="D30" s="12">
        <f t="shared" si="10"/>
        <v>2503550.1333333333</v>
      </c>
      <c r="E30" s="12">
        <f t="shared" si="12"/>
        <v>1795711.8666666667</v>
      </c>
      <c r="F30" s="13">
        <v>855096</v>
      </c>
      <c r="G30" s="13">
        <v>482756</v>
      </c>
      <c r="H30" s="13">
        <v>384793.2</v>
      </c>
      <c r="I30" s="13">
        <f ca="1">'13年1-9支出明细'!I28/9*12</f>
        <v>73066.666666666657</v>
      </c>
      <c r="J30" s="13">
        <v>0</v>
      </c>
      <c r="K30" s="13">
        <f ca="1">'13年1-9支出明细'!K28/9*12</f>
        <v>0</v>
      </c>
      <c r="L30" s="13">
        <f ca="1">'13年1-9支出明细'!L28/9*12</f>
        <v>0</v>
      </c>
      <c r="M30" s="13">
        <f ca="1">'13年1-9支出明细'!M28/9*12</f>
        <v>0</v>
      </c>
      <c r="N30" s="13">
        <f ca="1">'13年1-9支出明细'!N28/9*12</f>
        <v>0</v>
      </c>
      <c r="O30" s="13">
        <f ca="1">'13年1-9支出明细'!O28/9*12</f>
        <v>0</v>
      </c>
      <c r="P30" s="13">
        <f ca="1">'13年1-9支出明细'!P28/9*12</f>
        <v>0</v>
      </c>
      <c r="Q30" s="13">
        <f ca="1">'13年1-9支出明细'!Q28/9*12</f>
        <v>0</v>
      </c>
      <c r="R30" s="13">
        <f ca="1">'13年1-9支出明细'!R28/9*12</f>
        <v>0</v>
      </c>
      <c r="S30" s="13">
        <f ca="1">'13年1-9支出明细'!S28/9*12</f>
        <v>0</v>
      </c>
      <c r="T30" s="12">
        <f t="shared" si="11"/>
        <v>475775.26666666666</v>
      </c>
      <c r="U30" s="13">
        <f ca="1">'13年1-9支出明细'!U28/9*12</f>
        <v>0</v>
      </c>
      <c r="V30" s="13">
        <f ca="1">'13年1-9支出明细'!V28/9*12</f>
        <v>0</v>
      </c>
      <c r="W30" s="13">
        <f ca="1">'13年1-9支出明细'!W28/9*12</f>
        <v>0</v>
      </c>
      <c r="X30" s="13">
        <f ca="1">'13年1-9支出明细'!X28/9*12</f>
        <v>1503.4533333333331</v>
      </c>
      <c r="Y30" s="13">
        <f ca="1">'13年1-9支出明细'!Y28/9*12</f>
        <v>10369.666666666668</v>
      </c>
      <c r="Z30" s="13">
        <f ca="1">'13年1-9支出明细'!Z28/9*12</f>
        <v>452351.94666666666</v>
      </c>
      <c r="AA30" s="13">
        <f ca="1">Sheet2!EP27+Sheet2!V27</f>
        <v>11550.2</v>
      </c>
      <c r="AB30" s="13">
        <f ca="1">'13年1-9支出明细'!AB28/9*12</f>
        <v>10552.960000000001</v>
      </c>
      <c r="AC30" s="13">
        <f ca="1">'13年1-9支出明细'!AC28/9*12</f>
        <v>4851.333333333333</v>
      </c>
      <c r="AD30" s="12">
        <f t="shared" si="15"/>
        <v>8728.2666666666664</v>
      </c>
      <c r="AE30" s="13">
        <f ca="1">'13年1-9支出明细'!AE28/9*12</f>
        <v>8728.2666666666664</v>
      </c>
      <c r="AF30" s="13">
        <f ca="1">'13年1-9支出明细'!AF28/9*12</f>
        <v>0</v>
      </c>
      <c r="AG30" s="13">
        <f ca="1">Sheet2!BP27+Sheet2!ET27</f>
        <v>0</v>
      </c>
      <c r="AH30" s="12">
        <f t="shared" si="14"/>
        <v>82662.133333333346</v>
      </c>
      <c r="AI30" s="13">
        <f ca="1">'13年1-9支出明细'!AI28/9*12</f>
        <v>24000</v>
      </c>
      <c r="AJ30" s="13">
        <f ca="1">'13年1-9支出明细'!AJ28/9*12</f>
        <v>0</v>
      </c>
      <c r="AK30" s="13">
        <f ca="1">'13年1-9支出明细'!AK28/9*12</f>
        <v>0</v>
      </c>
      <c r="AL30" s="13">
        <f ca="1">'13年1-9支出明细'!AL28/9*12</f>
        <v>0</v>
      </c>
      <c r="AM30" s="13">
        <f ca="1">'13年1-9支出明细'!AM28/9*12</f>
        <v>0</v>
      </c>
      <c r="AN30" s="13">
        <f ca="1">'13年1-9支出明细'!AN28/9*12</f>
        <v>0</v>
      </c>
      <c r="AO30" s="13">
        <f ca="1">Sheet2!DG27+Sheet2!AD27</f>
        <v>0</v>
      </c>
      <c r="AP30" s="13">
        <f ca="1">'13年1-9支出明细'!AP28/9*12</f>
        <v>0</v>
      </c>
      <c r="AQ30" s="13">
        <f ca="1">'13年1-9支出明细'!AQ28/9*12</f>
        <v>0</v>
      </c>
      <c r="AR30" s="13">
        <f ca="1">'13年1-9支出明细'!AR28/9*12</f>
        <v>0</v>
      </c>
      <c r="AS30" s="13">
        <f ca="1">Sheet2!DK27+Sheet2!AH27</f>
        <v>0</v>
      </c>
      <c r="AT30" s="13">
        <f ca="1">'13年1-9支出明细'!AT28/9*12</f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f ca="1">'13年1-9支出明细'!BB28/9*12</f>
        <v>14685.333333333334</v>
      </c>
      <c r="BC30" s="13">
        <f ca="1">'13年1-9支出明细'!BC28/9*12</f>
        <v>0</v>
      </c>
      <c r="BD30" s="13">
        <f ca="1">'13年1-9支出明细'!BD28/9*12</f>
        <v>0</v>
      </c>
      <c r="BE30" s="13">
        <f ca="1">'13年1-9支出明细'!BE28/9*12</f>
        <v>0</v>
      </c>
      <c r="BF30" s="13">
        <v>0</v>
      </c>
      <c r="BG30" s="13">
        <f ca="1">'13年1-9支出明细'!BG28/9*12</f>
        <v>0</v>
      </c>
      <c r="BH30" s="13">
        <f ca="1">'13年1-9支出明细'!BH28/9*12</f>
        <v>0</v>
      </c>
      <c r="BI30" s="13">
        <f ca="1">'13年1-9支出明细'!BI28/9*12</f>
        <v>1293.3333333333333</v>
      </c>
      <c r="BJ30" s="13">
        <f ca="1">'13年1-9支出明细'!BJ28/9*12</f>
        <v>0</v>
      </c>
      <c r="BK30" s="13">
        <f ca="1">'13年1-9支出明细'!BK28/9*12</f>
        <v>0</v>
      </c>
      <c r="BL30" s="13">
        <f ca="1">'13年1-9支出明细'!BL28/9*12</f>
        <v>0</v>
      </c>
      <c r="BM30" s="13">
        <f ca="1">'13年1-9支出明细'!BM28/9*12</f>
        <v>0</v>
      </c>
      <c r="BN30" s="13">
        <f ca="1">'13年1-9支出明细'!BN28/9*12</f>
        <v>36016.799999999996</v>
      </c>
      <c r="BO30" s="13">
        <f ca="1">Sheet2!EX27+Sheet2!BF27</f>
        <v>0</v>
      </c>
      <c r="BP30" s="13">
        <f ca="1">'13年1-9支出明细'!BP28/9*12</f>
        <v>0</v>
      </c>
      <c r="BQ30" s="13">
        <f ca="1">'13年1-9支出明细'!BQ28/9*12</f>
        <v>6666.6666666666661</v>
      </c>
      <c r="BR30" s="13">
        <f ca="1">'13年1-9支出明细'!BR28/9*12</f>
        <v>0</v>
      </c>
      <c r="BS30" s="13">
        <v>0</v>
      </c>
      <c r="BT30" s="13">
        <f ca="1">'13年1-9支出明细'!BT28/9*12</f>
        <v>0</v>
      </c>
      <c r="BU30" s="12">
        <f ca="1">'13年1-9支出明细'!BU28/9*12</f>
        <v>140672.6</v>
      </c>
      <c r="BV30" s="12">
        <f ca="1">'13年1-9支出明细'!BV28/9*12</f>
        <v>0</v>
      </c>
      <c r="BW30" s="12">
        <f ca="1">'13年1-9支出明细'!BW28/9*12</f>
        <v>0</v>
      </c>
      <c r="BX30" s="12">
        <f ca="1">'13年1-9支出明细'!BX28/9*12</f>
        <v>0</v>
      </c>
      <c r="BY30" s="27">
        <f t="shared" si="13"/>
        <v>0</v>
      </c>
      <c r="BZ30" s="13">
        <f ca="1">'13年1-9支出明细'!BZ28/9*12</f>
        <v>0</v>
      </c>
      <c r="CA30" s="13">
        <f ca="1">'13年1-9支出明细'!CA28/9*12</f>
        <v>0</v>
      </c>
      <c r="CB30" s="13">
        <f ca="1">'13年1-9支出明细'!CB28/9*12</f>
        <v>0</v>
      </c>
      <c r="CC30" s="13">
        <f ca="1">'13年1-9支出明细'!CC28/9*12</f>
        <v>0</v>
      </c>
      <c r="CD30" s="13">
        <f ca="1">'13年1-9支出明细'!CD28/9*12</f>
        <v>0</v>
      </c>
    </row>
    <row r="31" spans="1:82">
      <c r="A31" s="18">
        <v>119</v>
      </c>
      <c r="B31" s="3" t="s">
        <v>509</v>
      </c>
      <c r="C31" s="3" t="s">
        <v>323</v>
      </c>
      <c r="D31" s="12">
        <f t="shared" si="10"/>
        <v>1657789.6533333333</v>
      </c>
      <c r="E31" s="12">
        <f t="shared" si="12"/>
        <v>1545440.5333333332</v>
      </c>
      <c r="F31" s="13">
        <v>859176</v>
      </c>
      <c r="G31" s="13">
        <v>152702</v>
      </c>
      <c r="H31" s="13">
        <v>386629.2</v>
      </c>
      <c r="I31" s="13">
        <f ca="1">'13年1-9支出明细'!I29/9*12</f>
        <v>146933.33333333334</v>
      </c>
      <c r="J31" s="13">
        <v>0</v>
      </c>
      <c r="K31" s="13">
        <f ca="1">'13年1-9支出明细'!K29/9*12</f>
        <v>0</v>
      </c>
      <c r="L31" s="13">
        <f ca="1">'13年1-9支出明细'!L29/9*12</f>
        <v>0</v>
      </c>
      <c r="M31" s="13">
        <f ca="1">'13年1-9支出明细'!M29/9*12</f>
        <v>0</v>
      </c>
      <c r="N31" s="13">
        <f ca="1">'13年1-9支出明细'!N29/9*12</f>
        <v>0</v>
      </c>
      <c r="O31" s="13">
        <f ca="1">'13年1-9支出明细'!O29/9*12</f>
        <v>0</v>
      </c>
      <c r="P31" s="13">
        <f ca="1">'13年1-9支出明细'!P29/9*12</f>
        <v>0</v>
      </c>
      <c r="Q31" s="13">
        <f ca="1">'13年1-9支出明细'!Q29/9*12</f>
        <v>0</v>
      </c>
      <c r="R31" s="13">
        <f ca="1">'13年1-9支出明细'!R29/9*12</f>
        <v>0</v>
      </c>
      <c r="S31" s="13">
        <f ca="1">'13年1-9支出明细'!S29/9*12</f>
        <v>0</v>
      </c>
      <c r="T31" s="12">
        <f t="shared" si="11"/>
        <v>17546.133333333331</v>
      </c>
      <c r="U31" s="13">
        <f ca="1">'13年1-9支出明细'!U29/9*12</f>
        <v>0</v>
      </c>
      <c r="V31" s="13">
        <f ca="1">'13年1-9支出明细'!V29/9*12</f>
        <v>160</v>
      </c>
      <c r="W31" s="13">
        <f ca="1">'13年1-9支出明细'!W29/9*12</f>
        <v>0</v>
      </c>
      <c r="X31" s="13">
        <f ca="1">'13年1-9支出明细'!X29/9*12</f>
        <v>757.33333333333337</v>
      </c>
      <c r="Y31" s="13">
        <f ca="1">'13年1-9支出明细'!Y29/9*12</f>
        <v>2824.5333333333338</v>
      </c>
      <c r="Z31" s="13">
        <f ca="1">'13年1-9支出明细'!Z29/9*12</f>
        <v>8199.9866666666658</v>
      </c>
      <c r="AA31" s="13">
        <f ca="1">Sheet2!EP28+Sheet2!V28</f>
        <v>5604.28</v>
      </c>
      <c r="AB31" s="13">
        <f ca="1">'13年1-9支出明细'!AB29/9*12</f>
        <v>6072.3733333333339</v>
      </c>
      <c r="AC31" s="13">
        <f ca="1">'13年1-9支出明细'!AC29/9*12</f>
        <v>1400</v>
      </c>
      <c r="AD31" s="12">
        <f t="shared" si="15"/>
        <v>322.26666666666665</v>
      </c>
      <c r="AE31" s="13">
        <f ca="1">'13年1-9支出明细'!AE29/9*12</f>
        <v>322.26666666666665</v>
      </c>
      <c r="AF31" s="13">
        <f ca="1">'13年1-9支出明细'!AF29/9*12</f>
        <v>0</v>
      </c>
      <c r="AG31" s="13">
        <f ca="1">Sheet2!BP28+Sheet2!ET28</f>
        <v>0</v>
      </c>
      <c r="AH31" s="12">
        <f t="shared" si="14"/>
        <v>268.53333333333336</v>
      </c>
      <c r="AI31" s="13">
        <f ca="1">'13年1-9支出明细'!AI29/9*12</f>
        <v>0</v>
      </c>
      <c r="AJ31" s="13">
        <f ca="1">'13年1-9支出明细'!AJ29/9*12</f>
        <v>0</v>
      </c>
      <c r="AK31" s="13">
        <f ca="1">'13年1-9支出明细'!AK29/9*12</f>
        <v>0</v>
      </c>
      <c r="AL31" s="13">
        <f ca="1">'13年1-9支出明细'!AL29/9*12</f>
        <v>0</v>
      </c>
      <c r="AM31" s="13">
        <f ca="1">'13年1-9支出明细'!AM29/9*12</f>
        <v>0</v>
      </c>
      <c r="AN31" s="13">
        <f ca="1">'13年1-9支出明细'!AN29/9*12</f>
        <v>0</v>
      </c>
      <c r="AO31" s="13">
        <f ca="1">Sheet2!DG28+Sheet2!AD28</f>
        <v>0</v>
      </c>
      <c r="AP31" s="13">
        <f ca="1">'13年1-9支出明细'!AP29/9*12</f>
        <v>0</v>
      </c>
      <c r="AQ31" s="13">
        <f ca="1">'13年1-9支出明细'!AQ29/9*12</f>
        <v>0</v>
      </c>
      <c r="AR31" s="13">
        <f ca="1">'13年1-9支出明细'!AR29/9*12</f>
        <v>0</v>
      </c>
      <c r="AS31" s="13">
        <f ca="1">Sheet2!DK28+Sheet2!AH28</f>
        <v>0</v>
      </c>
      <c r="AT31" s="13">
        <f ca="1">'13年1-9支出明细'!AT29/9*12</f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f ca="1">'13年1-9支出明细'!BB29/9*12</f>
        <v>0</v>
      </c>
      <c r="BC31" s="13">
        <f ca="1">'13年1-9支出明细'!BC29/9*12</f>
        <v>0</v>
      </c>
      <c r="BD31" s="13">
        <f ca="1">'13年1-9支出明细'!BD29/9*12</f>
        <v>0</v>
      </c>
      <c r="BE31" s="13">
        <f ca="1">'13年1-9支出明细'!BE29/9*12</f>
        <v>0</v>
      </c>
      <c r="BF31" s="13">
        <v>0</v>
      </c>
      <c r="BG31" s="13">
        <f ca="1">'13年1-9支出明细'!BG29/9*12</f>
        <v>0</v>
      </c>
      <c r="BH31" s="13">
        <f ca="1">'13年1-9支出明细'!BH29/9*12</f>
        <v>0</v>
      </c>
      <c r="BI31" s="13">
        <f ca="1">'13年1-9支出明细'!BI29/9*12</f>
        <v>0</v>
      </c>
      <c r="BJ31" s="13">
        <f ca="1">'13年1-9支出明细'!BJ29/9*12</f>
        <v>0</v>
      </c>
      <c r="BK31" s="13">
        <f ca="1">'13年1-9支出明细'!BK29/9*12</f>
        <v>0</v>
      </c>
      <c r="BL31" s="13">
        <f ca="1">'13年1-9支出明细'!BL29/9*12</f>
        <v>0</v>
      </c>
      <c r="BM31" s="13">
        <f ca="1">'13年1-9支出明细'!BM29/9*12</f>
        <v>0</v>
      </c>
      <c r="BN31" s="13">
        <f ca="1">'13年1-9支出明细'!BN29/9*12</f>
        <v>268.53333333333336</v>
      </c>
      <c r="BO31" s="13">
        <f ca="1">Sheet2!EX28+Sheet2!BF28</f>
        <v>0</v>
      </c>
      <c r="BP31" s="13">
        <f ca="1">'13年1-9支出明细'!BP29/9*12</f>
        <v>0</v>
      </c>
      <c r="BQ31" s="13">
        <f ca="1">'13年1-9支出明细'!BQ29/9*12</f>
        <v>0</v>
      </c>
      <c r="BR31" s="13">
        <f ca="1">'13年1-9支出明细'!BR29/9*12</f>
        <v>0</v>
      </c>
      <c r="BS31" s="13">
        <v>0</v>
      </c>
      <c r="BT31" s="13">
        <f ca="1">'13年1-9支出明细'!BT29/9*12</f>
        <v>0</v>
      </c>
      <c r="BU31" s="12">
        <f ca="1">'13年1-9支出明细'!BU29/9*12</f>
        <v>94040.186666666661</v>
      </c>
      <c r="BV31" s="12">
        <f ca="1">'13年1-9支出明细'!BV29/9*12</f>
        <v>0</v>
      </c>
      <c r="BW31" s="12">
        <f ca="1">'13年1-9支出明细'!BW29/9*12</f>
        <v>0</v>
      </c>
      <c r="BX31" s="12">
        <f ca="1">'13年1-9支出明细'!BX29/9*12</f>
        <v>0</v>
      </c>
      <c r="BY31" s="27">
        <f t="shared" si="13"/>
        <v>172</v>
      </c>
      <c r="BZ31" s="13">
        <f ca="1">'13年1-9支出明细'!BZ29/9*12</f>
        <v>0</v>
      </c>
      <c r="CA31" s="13">
        <f ca="1">'13年1-9支出明细'!CA29/9*12</f>
        <v>0</v>
      </c>
      <c r="CB31" s="13">
        <f ca="1">'13年1-9支出明细'!CB29/9*12</f>
        <v>0</v>
      </c>
      <c r="CC31" s="13">
        <f ca="1">'13年1-9支出明细'!CC29/9*12</f>
        <v>0</v>
      </c>
      <c r="CD31" s="13">
        <f ca="1">'13年1-9支出明细'!CD29/9*12</f>
        <v>172</v>
      </c>
    </row>
    <row r="32" spans="1:82">
      <c r="A32" s="18">
        <v>120</v>
      </c>
      <c r="B32" s="3" t="s">
        <v>510</v>
      </c>
      <c r="C32" s="3" t="s">
        <v>324</v>
      </c>
      <c r="D32" s="12">
        <f t="shared" si="10"/>
        <v>1226209.9966666668</v>
      </c>
      <c r="E32" s="12">
        <f t="shared" si="12"/>
        <v>894923.7333333334</v>
      </c>
      <c r="F32" s="13">
        <v>364992</v>
      </c>
      <c r="G32" s="13">
        <v>351072</v>
      </c>
      <c r="H32" s="13">
        <v>164246.39999999999</v>
      </c>
      <c r="I32" s="13">
        <f ca="1">'13年1-9支出明细'!I30/9*12</f>
        <v>14613.333333333334</v>
      </c>
      <c r="J32" s="13">
        <v>0</v>
      </c>
      <c r="K32" s="13">
        <f ca="1">'13年1-9支出明细'!K30/9*12</f>
        <v>0</v>
      </c>
      <c r="L32" s="13">
        <f ca="1">'13年1-9支出明细'!L30/9*12</f>
        <v>0</v>
      </c>
      <c r="M32" s="13">
        <f ca="1">'13年1-9支出明细'!M30/9*12</f>
        <v>0</v>
      </c>
      <c r="N32" s="13">
        <f ca="1">'13年1-9支出明细'!N30/9*12</f>
        <v>0</v>
      </c>
      <c r="O32" s="13">
        <f ca="1">'13年1-9支出明细'!O30/9*12</f>
        <v>0</v>
      </c>
      <c r="P32" s="13">
        <f ca="1">'13年1-9支出明细'!P30/9*12</f>
        <v>0</v>
      </c>
      <c r="Q32" s="13">
        <f ca="1">'13年1-9支出明细'!Q30/9*12</f>
        <v>0</v>
      </c>
      <c r="R32" s="13">
        <f ca="1">'13年1-9支出明细'!R30/9*12</f>
        <v>0</v>
      </c>
      <c r="S32" s="13">
        <f ca="1">'13年1-9支出明细'!S30/9*12</f>
        <v>0</v>
      </c>
      <c r="T32" s="12">
        <f t="shared" si="11"/>
        <v>13736.503333333332</v>
      </c>
      <c r="U32" s="13">
        <f ca="1">'13年1-9支出明细'!U30/9*12</f>
        <v>0</v>
      </c>
      <c r="V32" s="13">
        <f ca="1">'13年1-9支出明细'!V30/9*12</f>
        <v>0</v>
      </c>
      <c r="W32" s="13">
        <f ca="1">'13年1-9支出明细'!W30/9*12</f>
        <v>0</v>
      </c>
      <c r="X32" s="13">
        <f ca="1">'13年1-9支出明细'!X30/9*12</f>
        <v>796</v>
      </c>
      <c r="Y32" s="13">
        <f ca="1">'13年1-9支出明细'!Y30/9*12</f>
        <v>864.5333333333333</v>
      </c>
      <c r="Z32" s="13">
        <f ca="1">'13年1-9支出明细'!Z30/9*12</f>
        <v>8218.08</v>
      </c>
      <c r="AA32" s="13">
        <f ca="1">Sheet2!EP29+Sheet2!V29</f>
        <v>3857.89</v>
      </c>
      <c r="AB32" s="13">
        <f ca="1">'13年1-9支出明细'!AB30/9*12</f>
        <v>3117.1866666666665</v>
      </c>
      <c r="AC32" s="13">
        <f ca="1">'13年1-9支出明细'!AC30/9*12</f>
        <v>586.66666666666663</v>
      </c>
      <c r="AD32" s="12">
        <f t="shared" si="15"/>
        <v>1209.8666666666668</v>
      </c>
      <c r="AE32" s="13">
        <f ca="1">'13年1-9支出明细'!AE30/9*12</f>
        <v>1209.8666666666668</v>
      </c>
      <c r="AF32" s="13">
        <f ca="1">'13年1-9支出明细'!AF30/9*12</f>
        <v>0</v>
      </c>
      <c r="AG32" s="13">
        <f ca="1">Sheet2!BP29+Sheet2!ET29</f>
        <v>0</v>
      </c>
      <c r="AH32" s="12">
        <f t="shared" si="14"/>
        <v>91428.266666666663</v>
      </c>
      <c r="AI32" s="13">
        <f ca="1">'13年1-9支出明细'!AI30/9*12</f>
        <v>0</v>
      </c>
      <c r="AJ32" s="13">
        <f ca="1">'13年1-9支出明细'!AJ30/9*12</f>
        <v>0</v>
      </c>
      <c r="AK32" s="13">
        <f ca="1">'13年1-9支出明细'!AK30/9*12</f>
        <v>0</v>
      </c>
      <c r="AL32" s="13">
        <f ca="1">'13年1-9支出明细'!AL30/9*12</f>
        <v>0</v>
      </c>
      <c r="AM32" s="13">
        <f ca="1">'13年1-9支出明细'!AM30/9*12</f>
        <v>0</v>
      </c>
      <c r="AN32" s="13">
        <f ca="1">'13年1-9支出明细'!AN30/9*12</f>
        <v>0</v>
      </c>
      <c r="AO32" s="13">
        <f ca="1">Sheet2!DG29+Sheet2!AD29</f>
        <v>0</v>
      </c>
      <c r="AP32" s="13">
        <f ca="1">'13年1-9支出明细'!AP30/9*12</f>
        <v>0</v>
      </c>
      <c r="AQ32" s="13">
        <f ca="1">'13年1-9支出明细'!AQ30/9*12</f>
        <v>0</v>
      </c>
      <c r="AR32" s="13">
        <f ca="1">'13年1-9支出明细'!AR30/9*12</f>
        <v>0</v>
      </c>
      <c r="AS32" s="13">
        <f ca="1">Sheet2!DK29+Sheet2!AH29</f>
        <v>0</v>
      </c>
      <c r="AT32" s="13">
        <f ca="1">'13年1-9支出明细'!AT30/9*12</f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f ca="1">'13年1-9支出明细'!BB30/9*12</f>
        <v>36131.599999999999</v>
      </c>
      <c r="BC32" s="13">
        <f ca="1">'13年1-9支出明细'!BC30/9*12</f>
        <v>0</v>
      </c>
      <c r="BD32" s="13">
        <f ca="1">'13年1-9支出明细'!BD30/9*12</f>
        <v>0</v>
      </c>
      <c r="BE32" s="13">
        <f ca="1">'13年1-9支出明细'!BE30/9*12</f>
        <v>0</v>
      </c>
      <c r="BF32" s="13">
        <v>0</v>
      </c>
      <c r="BG32" s="13">
        <f ca="1">'13年1-9支出明细'!BG30/9*12</f>
        <v>26666.666666666664</v>
      </c>
      <c r="BH32" s="13">
        <f ca="1">'13年1-9支出明细'!BH30/9*12</f>
        <v>0</v>
      </c>
      <c r="BI32" s="13">
        <f ca="1">'13年1-9支出明细'!BI30/9*12</f>
        <v>26933.333333333332</v>
      </c>
      <c r="BJ32" s="13">
        <f ca="1">'13年1-9支出明细'!BJ30/9*12</f>
        <v>0</v>
      </c>
      <c r="BK32" s="13">
        <f ca="1">'13年1-9支出明细'!BK30/9*12</f>
        <v>0</v>
      </c>
      <c r="BL32" s="13">
        <f ca="1">'13年1-9支出明细'!BL30/9*12</f>
        <v>0</v>
      </c>
      <c r="BM32" s="13">
        <f ca="1">'13年1-9支出明细'!BM30/9*12</f>
        <v>0</v>
      </c>
      <c r="BN32" s="13">
        <f ca="1">'13年1-9支出明细'!BN30/9*12</f>
        <v>470</v>
      </c>
      <c r="BO32" s="13">
        <f ca="1">Sheet2!EX29+Sheet2!BF29</f>
        <v>0</v>
      </c>
      <c r="BP32" s="13">
        <f ca="1">'13年1-9支出明细'!BP30/9*12</f>
        <v>0</v>
      </c>
      <c r="BQ32" s="13">
        <f ca="1">'13年1-9支出明细'!BQ30/9*12</f>
        <v>1226.6666666666667</v>
      </c>
      <c r="BR32" s="13">
        <f ca="1">'13年1-9支出明细'!BR30/9*12</f>
        <v>0</v>
      </c>
      <c r="BS32" s="13">
        <v>0</v>
      </c>
      <c r="BT32" s="13">
        <f ca="1">'13年1-9支出明细'!BT30/9*12</f>
        <v>0</v>
      </c>
      <c r="BU32" s="12">
        <f ca="1">'13年1-9支出明细'!BU30/9*12</f>
        <v>224911.62666666668</v>
      </c>
      <c r="BV32" s="12">
        <f ca="1">'13年1-9支出明细'!BV30/9*12</f>
        <v>0</v>
      </c>
      <c r="BW32" s="12">
        <f ca="1">'13年1-9支出明细'!BW30/9*12</f>
        <v>0</v>
      </c>
      <c r="BX32" s="12">
        <f ca="1">'13年1-9支出明细'!BX30/9*12</f>
        <v>0</v>
      </c>
      <c r="BY32" s="27">
        <f t="shared" si="13"/>
        <v>0</v>
      </c>
      <c r="BZ32" s="13">
        <f ca="1">'13年1-9支出明细'!BZ30/9*12</f>
        <v>0</v>
      </c>
      <c r="CA32" s="13">
        <f ca="1">'13年1-9支出明细'!CA30/9*12</f>
        <v>0</v>
      </c>
      <c r="CB32" s="13">
        <f ca="1">'13年1-9支出明细'!CB30/9*12</f>
        <v>0</v>
      </c>
      <c r="CC32" s="13">
        <f ca="1">'13年1-9支出明细'!CC30/9*12</f>
        <v>0</v>
      </c>
      <c r="CD32" s="13">
        <f ca="1">'13年1-9支出明细'!CD30/9*12</f>
        <v>0</v>
      </c>
    </row>
    <row r="33" spans="1:82">
      <c r="A33" s="18">
        <v>121</v>
      </c>
      <c r="B33" s="3" t="s">
        <v>662</v>
      </c>
      <c r="C33" s="3" t="s">
        <v>325</v>
      </c>
      <c r="D33" s="12">
        <f t="shared" si="10"/>
        <v>6052268.5233333334</v>
      </c>
      <c r="E33" s="12">
        <f t="shared" si="12"/>
        <v>3293046.8666666667</v>
      </c>
      <c r="F33" s="13">
        <f>F34+F35+F36+F37+F38+F39</f>
        <v>1996596</v>
      </c>
      <c r="G33" s="13">
        <f>G34+G35+G36+G37+G38+G39</f>
        <v>122992</v>
      </c>
      <c r="H33" s="13">
        <f>H34+H35+H36+H37+H38+H39</f>
        <v>898468.2</v>
      </c>
      <c r="I33" s="13">
        <f ca="1">'13年1-9支出明细'!I31/9*12</f>
        <v>148746.66666666666</v>
      </c>
      <c r="J33" s="13">
        <f ca="1">J34+J35+J36+J37+J38+J39</f>
        <v>94683</v>
      </c>
      <c r="K33" s="13">
        <f ca="1">'13年1-9支出明细'!K31/9*12</f>
        <v>63333.333333333328</v>
      </c>
      <c r="L33" s="13">
        <f ca="1">'13年1-9支出明细'!L31/9*12</f>
        <v>0</v>
      </c>
      <c r="M33" s="13">
        <f ca="1">'13年1-9支出明细'!M31/9*12</f>
        <v>0</v>
      </c>
      <c r="N33" s="13">
        <f ca="1">'13年1-9支出明细'!N31/9*12</f>
        <v>0</v>
      </c>
      <c r="O33" s="13">
        <f ca="1">'13年1-9支出明细'!O31/9*12</f>
        <v>0</v>
      </c>
      <c r="P33" s="13">
        <f ca="1">'13年1-9支出明细'!P31/9*12</f>
        <v>0</v>
      </c>
      <c r="Q33" s="13">
        <f ca="1">'13年1-9支出明细'!Q31/9*12</f>
        <v>0</v>
      </c>
      <c r="R33" s="13">
        <f ca="1">'13年1-9支出明细'!R31/9*12</f>
        <v>0</v>
      </c>
      <c r="S33" s="13">
        <f ca="1">'13年1-9支出明细'!S31/9*12</f>
        <v>62910.666666666672</v>
      </c>
      <c r="T33" s="12">
        <f ca="1">T34+T35+T36+T37+T38+T39</f>
        <v>922036.76333333319</v>
      </c>
      <c r="U33" s="13">
        <f ca="1">'13年1-9支出明细'!U31/9*12</f>
        <v>0</v>
      </c>
      <c r="V33" s="13">
        <f ca="1">'13年1-9支出明细'!V31/9*12</f>
        <v>5919.12</v>
      </c>
      <c r="W33" s="13">
        <f ca="1">'13年1-9支出明细'!W31/9*12</f>
        <v>0</v>
      </c>
      <c r="X33" s="13">
        <f ca="1">'13年1-9支出明细'!X31/9*12</f>
        <v>3777.6400000000003</v>
      </c>
      <c r="Y33" s="13">
        <f ca="1">'13年1-9支出明细'!Y31/9*12</f>
        <v>9866.2800000000007</v>
      </c>
      <c r="Z33" s="13">
        <f ca="1">'13年1-9支出明细'!Z31/9*12</f>
        <v>870652.73333333316</v>
      </c>
      <c r="AA33" s="13">
        <f ca="1">AA34+AA35+AA36+AA37+AA38+AA39</f>
        <v>31820.989999999998</v>
      </c>
      <c r="AB33" s="13">
        <f ca="1">'13年1-9支出明细'!AB31/9*12</f>
        <v>23372.346666666665</v>
      </c>
      <c r="AC33" s="13">
        <f ca="1">'13年1-9支出明细'!AC31/9*12</f>
        <v>11275.826666666666</v>
      </c>
      <c r="AD33" s="12">
        <f ca="1">AD34+AD35+AD36+AD37+AD38+AD39</f>
        <v>7410.1466666666665</v>
      </c>
      <c r="AE33" s="13">
        <f ca="1">'13年1-9支出明细'!AE31/9*12</f>
        <v>7410.1466666666674</v>
      </c>
      <c r="AF33" s="13">
        <f ca="1">'13年1-9支出明细'!AF31/9*12</f>
        <v>0</v>
      </c>
      <c r="AG33" s="13">
        <f ca="1">AG34+AG35+AG36+AG37+AG38+AG39</f>
        <v>0</v>
      </c>
      <c r="AH33" s="13">
        <f ca="1">AH34+AH35+AH36+AH37+AH38+AH39</f>
        <v>112303.46666666666</v>
      </c>
      <c r="AI33" s="13">
        <f ca="1">'13年1-9支出明细'!AI31/9*12</f>
        <v>0</v>
      </c>
      <c r="AJ33" s="13">
        <f ca="1">'13年1-9支出明细'!AJ31/9*12</f>
        <v>0</v>
      </c>
      <c r="AK33" s="13">
        <f ca="1">'13年1-9支出明细'!AK31/9*12</f>
        <v>0</v>
      </c>
      <c r="AL33" s="13">
        <f ca="1">'13年1-9支出明细'!AL31/9*12</f>
        <v>0</v>
      </c>
      <c r="AM33" s="13">
        <f ca="1">'13年1-9支出明细'!AM31/9*12</f>
        <v>0</v>
      </c>
      <c r="AN33" s="13">
        <f ca="1">'13年1-9支出明细'!AN31/9*12</f>
        <v>0</v>
      </c>
      <c r="AO33" s="13">
        <f ca="1">AO34+AO35+AO36+AO37+AO38+AO39</f>
        <v>0</v>
      </c>
      <c r="AP33" s="13">
        <f ca="1">'13年1-9支出明细'!AP31/9*12</f>
        <v>0</v>
      </c>
      <c r="AQ33" s="13">
        <f ca="1">'13年1-9支出明细'!AQ31/9*12</f>
        <v>0</v>
      </c>
      <c r="AR33" s="13">
        <f ca="1">'13年1-9支出明细'!AR31/9*12</f>
        <v>0</v>
      </c>
      <c r="AS33" s="13">
        <f ca="1">AS34+AS35+AS36+AS37+AS38+AS39</f>
        <v>0</v>
      </c>
      <c r="AT33" s="13">
        <f ca="1">'13年1-9支出明细'!AT31/9*12</f>
        <v>0</v>
      </c>
      <c r="AU33" s="13">
        <f t="shared" ref="AU33:BA33" si="18">AU34+AU35+AU36+AU37+AU38+AU39</f>
        <v>0</v>
      </c>
      <c r="AV33" s="13">
        <f t="shared" si="18"/>
        <v>0</v>
      </c>
      <c r="AW33" s="13">
        <f t="shared" si="18"/>
        <v>0</v>
      </c>
      <c r="AX33" s="13">
        <f t="shared" si="18"/>
        <v>0</v>
      </c>
      <c r="AY33" s="13">
        <f t="shared" si="18"/>
        <v>0</v>
      </c>
      <c r="AZ33" s="13">
        <f t="shared" si="18"/>
        <v>0</v>
      </c>
      <c r="BA33" s="13">
        <f t="shared" si="18"/>
        <v>0</v>
      </c>
      <c r="BB33" s="13">
        <f ca="1">'13年1-9支出明细'!BB31/9*12</f>
        <v>23389.866666666669</v>
      </c>
      <c r="BC33" s="13">
        <f ca="1">'13年1-9支出明细'!BC31/9*12</f>
        <v>0</v>
      </c>
      <c r="BD33" s="13">
        <f ca="1">'13年1-9支出明细'!BD31/9*12</f>
        <v>0</v>
      </c>
      <c r="BE33" s="13">
        <f ca="1">'13年1-9支出明细'!BE31/9*12</f>
        <v>0</v>
      </c>
      <c r="BF33" s="13">
        <v>0</v>
      </c>
      <c r="BG33" s="13">
        <f ca="1">'13年1-9支出明细'!BG31/9*12</f>
        <v>0</v>
      </c>
      <c r="BH33" s="13">
        <f ca="1">'13年1-9支出明细'!BH31/9*12</f>
        <v>0</v>
      </c>
      <c r="BI33" s="13">
        <f ca="1">'13年1-9支出明细'!BI31/9*12</f>
        <v>32855.333333333328</v>
      </c>
      <c r="BJ33" s="13">
        <f ca="1">'13年1-9支出明细'!BJ31/9*12</f>
        <v>4780</v>
      </c>
      <c r="BK33" s="13">
        <f ca="1">'13年1-9支出明细'!BK31/9*12</f>
        <v>0</v>
      </c>
      <c r="BL33" s="13">
        <f ca="1">'13年1-9支出明细'!BL31/9*12</f>
        <v>0</v>
      </c>
      <c r="BM33" s="13">
        <f ca="1">'13年1-9支出明细'!BM31/9*12</f>
        <v>0</v>
      </c>
      <c r="BN33" s="13">
        <f ca="1">'13年1-9支出明细'!BN31/9*12</f>
        <v>51278.266666666663</v>
      </c>
      <c r="BO33" s="13">
        <f ca="1">BO34+BO35+BO36+BO37+BO38+BO39</f>
        <v>0</v>
      </c>
      <c r="BP33" s="13">
        <f ca="1">'13年1-9支出明细'!BP31/9*12</f>
        <v>0</v>
      </c>
      <c r="BQ33" s="13">
        <f ca="1">'13年1-9支出明细'!BQ31/9*12</f>
        <v>0</v>
      </c>
      <c r="BR33" s="13">
        <f ca="1">'13年1-9支出明细'!BR31/9*12</f>
        <v>0</v>
      </c>
      <c r="BS33" s="13">
        <f ca="1">BS34+BS35+BS36+BS37+BS38+BS39</f>
        <v>71551.44</v>
      </c>
      <c r="BT33" s="13">
        <f ca="1">'13年1-9支出明细'!BT31/9*12</f>
        <v>0</v>
      </c>
      <c r="BU33" s="12">
        <f ca="1">'13年1-9支出明细'!BU31/9*12</f>
        <v>1622069.3599999999</v>
      </c>
      <c r="BV33" s="12">
        <f ca="1">'13年1-9支出明细'!BV31/9*12</f>
        <v>0</v>
      </c>
      <c r="BW33" s="12">
        <f ca="1">'13年1-9支出明细'!BW31/9*12</f>
        <v>0</v>
      </c>
      <c r="BX33" s="12">
        <f ca="1">'13年1-9支出明细'!BX31/9*12</f>
        <v>95401.919999999998</v>
      </c>
      <c r="BY33" s="27">
        <f t="shared" si="13"/>
        <v>0</v>
      </c>
      <c r="BZ33" s="13">
        <f ca="1">'13年1-9支出明细'!BZ31/9*12</f>
        <v>0</v>
      </c>
      <c r="CA33" s="13">
        <f ca="1">'13年1-9支出明细'!CA31/9*12</f>
        <v>0</v>
      </c>
      <c r="CB33" s="13">
        <f ca="1">'13年1-9支出明细'!CB31/9*12</f>
        <v>0</v>
      </c>
      <c r="CC33" s="13">
        <f ca="1">'13年1-9支出明细'!CC31/9*12</f>
        <v>0</v>
      </c>
      <c r="CD33" s="13">
        <f ca="1">'13年1-9支出明细'!CD31/9*12</f>
        <v>0</v>
      </c>
    </row>
    <row r="34" spans="1:82">
      <c r="A34" s="18">
        <v>12101</v>
      </c>
      <c r="B34" s="3" t="s">
        <v>511</v>
      </c>
      <c r="C34" s="3" t="s">
        <v>326</v>
      </c>
      <c r="D34" s="12">
        <f t="shared" si="10"/>
        <v>228291.50666666665</v>
      </c>
      <c r="E34" s="12">
        <f t="shared" si="12"/>
        <v>74211</v>
      </c>
      <c r="F34" s="13">
        <v>51180</v>
      </c>
      <c r="G34" s="13">
        <v>0</v>
      </c>
      <c r="H34" s="13">
        <v>23031</v>
      </c>
      <c r="I34" s="13">
        <f ca="1">'13年1-9支出明细'!I32/9*12</f>
        <v>0</v>
      </c>
      <c r="J34" s="13">
        <v>0</v>
      </c>
      <c r="K34" s="13">
        <f ca="1">'13年1-9支出明细'!K32/9*12</f>
        <v>0</v>
      </c>
      <c r="L34" s="13">
        <f ca="1">'13年1-9支出明细'!L32/9*12</f>
        <v>0</v>
      </c>
      <c r="M34" s="13">
        <f ca="1">'13年1-9支出明细'!M32/9*12</f>
        <v>0</v>
      </c>
      <c r="N34" s="13">
        <f ca="1">'13年1-9支出明细'!N32/9*12</f>
        <v>0</v>
      </c>
      <c r="O34" s="13">
        <f ca="1">'13年1-9支出明细'!O32/9*12</f>
        <v>0</v>
      </c>
      <c r="P34" s="13">
        <f ca="1">'13年1-9支出明细'!P32/9*12</f>
        <v>0</v>
      </c>
      <c r="Q34" s="13">
        <f ca="1">'13年1-9支出明细'!Q32/9*12</f>
        <v>0</v>
      </c>
      <c r="R34" s="13">
        <f ca="1">'13年1-9支出明细'!R32/9*12</f>
        <v>0</v>
      </c>
      <c r="S34" s="13">
        <f ca="1">'13年1-9支出明细'!S32/9*12</f>
        <v>0</v>
      </c>
      <c r="T34" s="12">
        <f t="shared" si="11"/>
        <v>153907.84</v>
      </c>
      <c r="U34" s="13">
        <f ca="1">'13年1-9支出明细'!U32/9*12</f>
        <v>0</v>
      </c>
      <c r="V34" s="13">
        <f ca="1">'13年1-9支出明细'!V32/9*12</f>
        <v>0</v>
      </c>
      <c r="W34" s="13">
        <f ca="1">'13年1-9支出明细'!W32/9*12</f>
        <v>0</v>
      </c>
      <c r="X34" s="13">
        <f ca="1">'13年1-9支出明细'!X32/9*12</f>
        <v>1121.6399999999999</v>
      </c>
      <c r="Y34" s="13">
        <f ca="1">'13年1-9支出明细'!Y32/9*12</f>
        <v>312</v>
      </c>
      <c r="Z34" s="13">
        <f ca="1">'13年1-9支出明细'!Z32/9*12</f>
        <v>148940.96</v>
      </c>
      <c r="AA34" s="13">
        <f ca="1">Sheet2!EP31+Sheet2!V31</f>
        <v>3533.24</v>
      </c>
      <c r="AB34" s="13">
        <f ca="1">'13年1-9支出明细'!AB32/9*12</f>
        <v>1038.8666666666668</v>
      </c>
      <c r="AC34" s="13">
        <f ca="1">'13年1-9支出明细'!AC32/9*12</f>
        <v>3672.12</v>
      </c>
      <c r="AD34" s="12">
        <f t="shared" si="15"/>
        <v>172.66666666666669</v>
      </c>
      <c r="AE34" s="13">
        <f ca="1">'13年1-9支出明细'!AE32/9*12</f>
        <v>172.66666666666669</v>
      </c>
      <c r="AF34" s="13">
        <f ca="1">'13年1-9支出明细'!AF32/9*12</f>
        <v>0</v>
      </c>
      <c r="AG34" s="13">
        <f ca="1">Sheet2!BP31+Sheet2!ET31</f>
        <v>0</v>
      </c>
      <c r="AH34" s="12">
        <f t="shared" si="14"/>
        <v>0</v>
      </c>
      <c r="AI34" s="13">
        <f ca="1">'13年1-9支出明细'!AI32/9*12</f>
        <v>0</v>
      </c>
      <c r="AJ34" s="13">
        <f ca="1">'13年1-9支出明细'!AJ32/9*12</f>
        <v>0</v>
      </c>
      <c r="AK34" s="13">
        <f ca="1">'13年1-9支出明细'!AK32/9*12</f>
        <v>0</v>
      </c>
      <c r="AL34" s="13">
        <f ca="1">'13年1-9支出明细'!AL32/9*12</f>
        <v>0</v>
      </c>
      <c r="AM34" s="13">
        <f ca="1">'13年1-9支出明细'!AM32/9*12</f>
        <v>0</v>
      </c>
      <c r="AN34" s="13">
        <f ca="1">'13年1-9支出明细'!AN32/9*12</f>
        <v>0</v>
      </c>
      <c r="AO34" s="13">
        <f ca="1">Sheet2!DG31+Sheet2!AD31</f>
        <v>0</v>
      </c>
      <c r="AP34" s="13">
        <f ca="1">'13年1-9支出明细'!AP32/9*12</f>
        <v>0</v>
      </c>
      <c r="AQ34" s="13">
        <f ca="1">'13年1-9支出明细'!AQ32/9*12</f>
        <v>0</v>
      </c>
      <c r="AR34" s="13">
        <f ca="1">'13年1-9支出明细'!AR32/9*12</f>
        <v>0</v>
      </c>
      <c r="AS34" s="13">
        <f ca="1">Sheet2!DK31+Sheet2!AH31</f>
        <v>0</v>
      </c>
      <c r="AT34" s="13">
        <f ca="1">'13年1-9支出明细'!AT32/9*12</f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f ca="1">'13年1-9支出明细'!BB32/9*12</f>
        <v>0</v>
      </c>
      <c r="BC34" s="13">
        <f ca="1">'13年1-9支出明细'!BC32/9*12</f>
        <v>0</v>
      </c>
      <c r="BD34" s="13">
        <f ca="1">'13年1-9支出明细'!BD32/9*12</f>
        <v>0</v>
      </c>
      <c r="BE34" s="13">
        <f ca="1">'13年1-9支出明细'!BE32/9*12</f>
        <v>0</v>
      </c>
      <c r="BF34" s="13">
        <v>0</v>
      </c>
      <c r="BG34" s="13">
        <f ca="1">'13年1-9支出明细'!BG32/9*12</f>
        <v>0</v>
      </c>
      <c r="BH34" s="13">
        <f ca="1">'13年1-9支出明细'!BH32/9*12</f>
        <v>0</v>
      </c>
      <c r="BI34" s="13">
        <f ca="1">'13年1-9支出明细'!BI32/9*12</f>
        <v>0</v>
      </c>
      <c r="BJ34" s="13">
        <f ca="1">'13年1-9支出明细'!BJ32/9*12</f>
        <v>0</v>
      </c>
      <c r="BK34" s="13">
        <f ca="1">'13年1-9支出明细'!BK32/9*12</f>
        <v>0</v>
      </c>
      <c r="BL34" s="13">
        <f ca="1">'13年1-9支出明细'!BL32/9*12</f>
        <v>0</v>
      </c>
      <c r="BM34" s="13">
        <f ca="1">'13年1-9支出明细'!BM32/9*12</f>
        <v>0</v>
      </c>
      <c r="BN34" s="13">
        <f ca="1">'13年1-9支出明细'!BN32/9*12</f>
        <v>0</v>
      </c>
      <c r="BO34" s="13">
        <f ca="1">Sheet2!EX31+Sheet2!BF31</f>
        <v>0</v>
      </c>
      <c r="BP34" s="13">
        <f ca="1">'13年1-9支出明细'!BP32/9*12</f>
        <v>0</v>
      </c>
      <c r="BQ34" s="13">
        <f ca="1">'13年1-9支出明细'!BQ32/9*12</f>
        <v>0</v>
      </c>
      <c r="BR34" s="13">
        <f ca="1">'13年1-9支出明细'!BR32/9*12</f>
        <v>0</v>
      </c>
      <c r="BS34" s="13">
        <v>0</v>
      </c>
      <c r="BT34" s="13">
        <f ca="1">'13年1-9支出明细'!BT32/9*12</f>
        <v>0</v>
      </c>
      <c r="BU34" s="12">
        <f ca="1">'13年1-9支出明细'!BU32/9*12</f>
        <v>0</v>
      </c>
      <c r="BV34" s="12">
        <f ca="1">'13年1-9支出明细'!BV32/9*12</f>
        <v>0</v>
      </c>
      <c r="BW34" s="12">
        <f ca="1">'13年1-9支出明细'!BW32/9*12</f>
        <v>0</v>
      </c>
      <c r="BX34" s="12">
        <f ca="1">'13年1-9支出明细'!BX32/9*12</f>
        <v>0</v>
      </c>
      <c r="BY34" s="27">
        <f t="shared" si="13"/>
        <v>0</v>
      </c>
      <c r="BZ34" s="13">
        <f ca="1">'13年1-9支出明细'!BZ32/9*12</f>
        <v>0</v>
      </c>
      <c r="CA34" s="13">
        <f ca="1">'13年1-9支出明细'!CA32/9*12</f>
        <v>0</v>
      </c>
      <c r="CB34" s="13">
        <f ca="1">'13年1-9支出明细'!CB32/9*12</f>
        <v>0</v>
      </c>
      <c r="CC34" s="13">
        <f ca="1">'13年1-9支出明细'!CC32/9*12</f>
        <v>0</v>
      </c>
      <c r="CD34" s="13">
        <f ca="1">'13年1-9支出明细'!CD32/9*12</f>
        <v>0</v>
      </c>
    </row>
    <row r="35" spans="1:82">
      <c r="A35" s="18">
        <v>12102</v>
      </c>
      <c r="B35" s="3" t="s">
        <v>512</v>
      </c>
      <c r="C35" s="3" t="s">
        <v>327</v>
      </c>
      <c r="D35" s="12">
        <f t="shared" si="10"/>
        <v>306063.0166666666</v>
      </c>
      <c r="E35" s="12">
        <f t="shared" si="12"/>
        <v>134919.6</v>
      </c>
      <c r="F35" s="13">
        <v>93048</v>
      </c>
      <c r="G35" s="13">
        <v>0</v>
      </c>
      <c r="H35" s="13">
        <v>41871.599999999999</v>
      </c>
      <c r="I35" s="13">
        <f ca="1">'13年1-9支出明细'!I33/9*12</f>
        <v>0</v>
      </c>
      <c r="J35" s="13">
        <v>0</v>
      </c>
      <c r="K35" s="13">
        <f ca="1">'13年1-9支出明细'!K33/9*12</f>
        <v>0</v>
      </c>
      <c r="L35" s="13">
        <f ca="1">'13年1-9支出明细'!L33/9*12</f>
        <v>0</v>
      </c>
      <c r="M35" s="13">
        <f ca="1">'13年1-9支出明细'!M33/9*12</f>
        <v>0</v>
      </c>
      <c r="N35" s="13">
        <f ca="1">'13年1-9支出明细'!N33/9*12</f>
        <v>0</v>
      </c>
      <c r="O35" s="13">
        <f ca="1">'13年1-9支出明细'!O33/9*12</f>
        <v>0</v>
      </c>
      <c r="P35" s="13">
        <f ca="1">'13年1-9支出明细'!P33/9*12</f>
        <v>0</v>
      </c>
      <c r="Q35" s="13">
        <f ca="1">'13年1-9支出明细'!Q33/9*12</f>
        <v>0</v>
      </c>
      <c r="R35" s="13">
        <f ca="1">'13年1-9支出明细'!R33/9*12</f>
        <v>0</v>
      </c>
      <c r="S35" s="13">
        <f ca="1">'13年1-9支出明细'!S33/9*12</f>
        <v>0</v>
      </c>
      <c r="T35" s="12">
        <f t="shared" si="11"/>
        <v>145373.17666666664</v>
      </c>
      <c r="U35" s="13">
        <f ca="1">'13年1-9支出明细'!U33/9*12</f>
        <v>0</v>
      </c>
      <c r="V35" s="13">
        <f ca="1">'13年1-9支出明细'!V33/9*12</f>
        <v>0</v>
      </c>
      <c r="W35" s="13">
        <f ca="1">'13年1-9支出明细'!W33/9*12</f>
        <v>0</v>
      </c>
      <c r="X35" s="13">
        <f ca="1">'13年1-9支出明细'!X33/9*12</f>
        <v>46.666666666666664</v>
      </c>
      <c r="Y35" s="13">
        <f ca="1">'13年1-9支出明细'!Y33/9*12</f>
        <v>2249.3333333333335</v>
      </c>
      <c r="Z35" s="13">
        <f ca="1">'13年1-9支出明细'!Z33/9*12</f>
        <v>142639.74666666664</v>
      </c>
      <c r="AA35" s="13">
        <f ca="1">Sheet2!EP32+Sheet2!V32</f>
        <v>437.43</v>
      </c>
      <c r="AB35" s="13">
        <f ca="1">'13年1-9支出明细'!AB33/9*12</f>
        <v>583.24</v>
      </c>
      <c r="AC35" s="13">
        <f ca="1">'13年1-9支出明细'!AC33/9*12</f>
        <v>0</v>
      </c>
      <c r="AD35" s="12">
        <f t="shared" si="15"/>
        <v>15.626666666666669</v>
      </c>
      <c r="AE35" s="13">
        <f ca="1">'13年1-9支出明细'!AE33/9*12</f>
        <v>15.626666666666669</v>
      </c>
      <c r="AF35" s="13">
        <f ca="1">'13年1-9支出明细'!AF33/9*12</f>
        <v>0</v>
      </c>
      <c r="AG35" s="13">
        <f ca="1">Sheet2!BP32+Sheet2!ET32</f>
        <v>0</v>
      </c>
      <c r="AH35" s="12">
        <f t="shared" si="14"/>
        <v>15370.266666666666</v>
      </c>
      <c r="AI35" s="13">
        <f ca="1">'13年1-9支出明细'!AI33/9*12</f>
        <v>0</v>
      </c>
      <c r="AJ35" s="13">
        <f ca="1">'13年1-9支出明细'!AJ33/9*12</f>
        <v>0</v>
      </c>
      <c r="AK35" s="13">
        <f ca="1">'13年1-9支出明细'!AK33/9*12</f>
        <v>0</v>
      </c>
      <c r="AL35" s="13">
        <f ca="1">'13年1-9支出明细'!AL33/9*12</f>
        <v>0</v>
      </c>
      <c r="AM35" s="13">
        <f ca="1">'13年1-9支出明细'!AM33/9*12</f>
        <v>0</v>
      </c>
      <c r="AN35" s="13">
        <f ca="1">'13年1-9支出明细'!AN33/9*12</f>
        <v>0</v>
      </c>
      <c r="AO35" s="13">
        <f ca="1">Sheet2!DG32+Sheet2!AD32</f>
        <v>0</v>
      </c>
      <c r="AP35" s="13">
        <f ca="1">'13年1-9支出明细'!AP33/9*12</f>
        <v>0</v>
      </c>
      <c r="AQ35" s="13">
        <f ca="1">'13年1-9支出明细'!AQ33/9*12</f>
        <v>0</v>
      </c>
      <c r="AR35" s="13">
        <f ca="1">'13年1-9支出明细'!AR33/9*12</f>
        <v>0</v>
      </c>
      <c r="AS35" s="13">
        <f ca="1">Sheet2!DK32+Sheet2!AH32</f>
        <v>0</v>
      </c>
      <c r="AT35" s="13">
        <f ca="1">'13年1-9支出明细'!AT33/9*12</f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f ca="1">'13年1-9支出明细'!BB33/9*12</f>
        <v>1214.9333333333334</v>
      </c>
      <c r="BC35" s="13">
        <f ca="1">'13年1-9支出明细'!BC33/9*12</f>
        <v>0</v>
      </c>
      <c r="BD35" s="13">
        <f ca="1">'13年1-9支出明细'!BD33/9*12</f>
        <v>0</v>
      </c>
      <c r="BE35" s="13">
        <f ca="1">'13年1-9支出明细'!BE33/9*12</f>
        <v>0</v>
      </c>
      <c r="BF35" s="13">
        <v>0</v>
      </c>
      <c r="BG35" s="13">
        <f ca="1">'13年1-9支出明细'!BG33/9*12</f>
        <v>0</v>
      </c>
      <c r="BH35" s="13">
        <f ca="1">'13年1-9支出明细'!BH33/9*12</f>
        <v>0</v>
      </c>
      <c r="BI35" s="13">
        <f ca="1">'13年1-9支出明细'!BI33/9*12</f>
        <v>9375.3333333333339</v>
      </c>
      <c r="BJ35" s="13">
        <f ca="1">'13年1-9支出明细'!BJ33/9*12</f>
        <v>4780</v>
      </c>
      <c r="BK35" s="13">
        <f ca="1">'13年1-9支出明细'!BK33/9*12</f>
        <v>0</v>
      </c>
      <c r="BL35" s="13">
        <f ca="1">'13年1-9支出明细'!BL33/9*12</f>
        <v>0</v>
      </c>
      <c r="BM35" s="13">
        <f ca="1">'13年1-9支出明细'!BM33/9*12</f>
        <v>0</v>
      </c>
      <c r="BN35" s="13">
        <f ca="1">'13年1-9支出明细'!BN33/9*12</f>
        <v>0</v>
      </c>
      <c r="BO35" s="13">
        <f ca="1">Sheet2!EX32+Sheet2!BF32</f>
        <v>0</v>
      </c>
      <c r="BP35" s="13">
        <f ca="1">'13年1-9支出明细'!BP33/9*12</f>
        <v>0</v>
      </c>
      <c r="BQ35" s="13">
        <f ca="1">'13年1-9支出明细'!BQ33/9*12</f>
        <v>0</v>
      </c>
      <c r="BR35" s="13">
        <f ca="1">'13年1-9支出明细'!BR33/9*12</f>
        <v>0</v>
      </c>
      <c r="BS35" s="13">
        <v>5000</v>
      </c>
      <c r="BT35" s="13">
        <f ca="1">'13年1-9支出明细'!BT33/9*12</f>
        <v>0</v>
      </c>
      <c r="BU35" s="12">
        <f ca="1">'13年1-9支出明细'!BU33/9*12</f>
        <v>3717.6800000000003</v>
      </c>
      <c r="BV35" s="12">
        <f ca="1">'13年1-9支出明细'!BV33/9*12</f>
        <v>0</v>
      </c>
      <c r="BW35" s="12">
        <f ca="1">'13年1-9支出明细'!BW33/9*12</f>
        <v>0</v>
      </c>
      <c r="BX35" s="12">
        <f ca="1">'13年1-9支出明细'!BX33/9*12</f>
        <v>6666.6666666666661</v>
      </c>
      <c r="BY35" s="27">
        <f t="shared" si="13"/>
        <v>0</v>
      </c>
      <c r="BZ35" s="13">
        <f ca="1">'13年1-9支出明细'!BZ33/9*12</f>
        <v>0</v>
      </c>
      <c r="CA35" s="13">
        <f ca="1">'13年1-9支出明细'!CA33/9*12</f>
        <v>0</v>
      </c>
      <c r="CB35" s="13">
        <f ca="1">'13年1-9支出明细'!CB33/9*12</f>
        <v>0</v>
      </c>
      <c r="CC35" s="13">
        <f ca="1">'13年1-9支出明细'!CC33/9*12</f>
        <v>0</v>
      </c>
      <c r="CD35" s="13">
        <f ca="1">'13年1-9支出明细'!CD33/9*12</f>
        <v>0</v>
      </c>
    </row>
    <row r="36" spans="1:82">
      <c r="A36" s="18">
        <v>12103</v>
      </c>
      <c r="B36" s="3" t="s">
        <v>513</v>
      </c>
      <c r="C36" s="3" t="s">
        <v>328</v>
      </c>
      <c r="D36" s="12">
        <f t="shared" si="10"/>
        <v>2251751.5366666666</v>
      </c>
      <c r="E36" s="12">
        <f t="shared" si="12"/>
        <v>859394.8</v>
      </c>
      <c r="F36" s="13">
        <v>507864</v>
      </c>
      <c r="G36" s="13">
        <v>122992</v>
      </c>
      <c r="H36" s="13">
        <v>228538.8</v>
      </c>
      <c r="I36" s="13">
        <f ca="1">'13年1-9支出明细'!I34/9*12</f>
        <v>0</v>
      </c>
      <c r="J36" s="13">
        <v>0</v>
      </c>
      <c r="K36" s="13">
        <f ca="1">'13年1-9支出明细'!K34/9*12</f>
        <v>0</v>
      </c>
      <c r="L36" s="13">
        <f ca="1">'13年1-9支出明细'!L34/9*12</f>
        <v>0</v>
      </c>
      <c r="M36" s="13">
        <f ca="1">'13年1-9支出明细'!M34/9*12</f>
        <v>0</v>
      </c>
      <c r="N36" s="13">
        <f ca="1">'13年1-9支出明细'!N34/9*12</f>
        <v>0</v>
      </c>
      <c r="O36" s="13">
        <f ca="1">'13年1-9支出明细'!O34/9*12</f>
        <v>0</v>
      </c>
      <c r="P36" s="13">
        <f ca="1">'13年1-9支出明细'!P34/9*12</f>
        <v>0</v>
      </c>
      <c r="Q36" s="13">
        <f ca="1">'13年1-9支出明细'!Q34/9*12</f>
        <v>0</v>
      </c>
      <c r="R36" s="13">
        <f ca="1">'13年1-9支出明细'!R34/9*12</f>
        <v>0</v>
      </c>
      <c r="S36" s="13">
        <f ca="1">'13年1-9支出明细'!S34/9*12</f>
        <v>0</v>
      </c>
      <c r="T36" s="12">
        <f t="shared" si="11"/>
        <v>11751.056666666667</v>
      </c>
      <c r="U36" s="13">
        <f ca="1">'13年1-9支出明细'!U34/9*12</f>
        <v>0</v>
      </c>
      <c r="V36" s="13">
        <f ca="1">'13年1-9支出明细'!V34/9*12</f>
        <v>0</v>
      </c>
      <c r="W36" s="13">
        <f ca="1">'13年1-9支出明细'!W34/9*12</f>
        <v>0</v>
      </c>
      <c r="X36" s="13">
        <f ca="1">'13年1-9支出明细'!X34/9*12</f>
        <v>0</v>
      </c>
      <c r="Y36" s="13">
        <f ca="1">'13年1-9支出明细'!Y34/9*12</f>
        <v>0</v>
      </c>
      <c r="Z36" s="13">
        <f ca="1">'13年1-9支出明细'!Z34/9*12</f>
        <v>1282.5466666666666</v>
      </c>
      <c r="AA36" s="13">
        <f ca="1">Sheet2!EP33+Sheet2!V33</f>
        <v>10468.51</v>
      </c>
      <c r="AB36" s="13">
        <f ca="1">'13年1-9支出明细'!AB34/9*12</f>
        <v>6178.1999999999989</v>
      </c>
      <c r="AC36" s="13">
        <f ca="1">'13年1-9支出明细'!AC34/9*12</f>
        <v>0</v>
      </c>
      <c r="AD36" s="12">
        <f t="shared" si="15"/>
        <v>0</v>
      </c>
      <c r="AE36" s="13">
        <f ca="1">'13年1-9支出明细'!AE34/9*12</f>
        <v>0</v>
      </c>
      <c r="AF36" s="13">
        <f ca="1">'13年1-9支出明细'!AF34/9*12</f>
        <v>0</v>
      </c>
      <c r="AG36" s="13">
        <f ca="1">Sheet2!BP33+Sheet2!ET33</f>
        <v>0</v>
      </c>
      <c r="AH36" s="12">
        <f t="shared" si="14"/>
        <v>0</v>
      </c>
      <c r="AI36" s="13">
        <f ca="1">'13年1-9支出明细'!AI34/9*12</f>
        <v>0</v>
      </c>
      <c r="AJ36" s="13">
        <f ca="1">'13年1-9支出明细'!AJ34/9*12</f>
        <v>0</v>
      </c>
      <c r="AK36" s="13">
        <f ca="1">'13年1-9支出明细'!AK34/9*12</f>
        <v>0</v>
      </c>
      <c r="AL36" s="13">
        <f ca="1">'13年1-9支出明细'!AL34/9*12</f>
        <v>0</v>
      </c>
      <c r="AM36" s="13">
        <f ca="1">'13年1-9支出明细'!AM34/9*12</f>
        <v>0</v>
      </c>
      <c r="AN36" s="13">
        <f ca="1">'13年1-9支出明细'!AN34/9*12</f>
        <v>0</v>
      </c>
      <c r="AO36" s="13">
        <f ca="1">Sheet2!DG33+Sheet2!AD33</f>
        <v>0</v>
      </c>
      <c r="AP36" s="13">
        <f ca="1">'13年1-9支出明细'!AP34/9*12</f>
        <v>0</v>
      </c>
      <c r="AQ36" s="13">
        <f ca="1">'13年1-9支出明细'!AQ34/9*12</f>
        <v>0</v>
      </c>
      <c r="AR36" s="13">
        <f ca="1">'13年1-9支出明细'!AR34/9*12</f>
        <v>0</v>
      </c>
      <c r="AS36" s="13">
        <f ca="1">Sheet2!DK33+Sheet2!AH33</f>
        <v>0</v>
      </c>
      <c r="AT36" s="13">
        <f ca="1">'13年1-9支出明细'!AT34/9*12</f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f ca="1">'13年1-9支出明细'!BB34/9*12</f>
        <v>0</v>
      </c>
      <c r="BC36" s="13">
        <f ca="1">'13年1-9支出明细'!BC34/9*12</f>
        <v>0</v>
      </c>
      <c r="BD36" s="13">
        <f ca="1">'13年1-9支出明细'!BD34/9*12</f>
        <v>0</v>
      </c>
      <c r="BE36" s="13">
        <f ca="1">'13年1-9支出明细'!BE34/9*12</f>
        <v>0</v>
      </c>
      <c r="BF36" s="13">
        <v>0</v>
      </c>
      <c r="BG36" s="13">
        <f ca="1">'13年1-9支出明细'!BG34/9*12</f>
        <v>0</v>
      </c>
      <c r="BH36" s="13">
        <f ca="1">'13年1-9支出明细'!BH34/9*12</f>
        <v>0</v>
      </c>
      <c r="BI36" s="13">
        <f ca="1">'13年1-9支出明细'!BI34/9*12</f>
        <v>0</v>
      </c>
      <c r="BJ36" s="13">
        <f ca="1">'13年1-9支出明细'!BJ34/9*12</f>
        <v>0</v>
      </c>
      <c r="BK36" s="13">
        <f ca="1">'13年1-9支出明细'!BK34/9*12</f>
        <v>0</v>
      </c>
      <c r="BL36" s="13">
        <f ca="1">'13年1-9支出明细'!BL34/9*12</f>
        <v>0</v>
      </c>
      <c r="BM36" s="13">
        <f ca="1">'13年1-9支出明细'!BM34/9*12</f>
        <v>0</v>
      </c>
      <c r="BN36" s="13">
        <f ca="1">'13年1-9支出明细'!BN34/9*12</f>
        <v>0</v>
      </c>
      <c r="BO36" s="13">
        <f ca="1">Sheet2!EX33+Sheet2!BF33</f>
        <v>0</v>
      </c>
      <c r="BP36" s="13">
        <f ca="1">'13年1-9支出明细'!BP34/9*12</f>
        <v>0</v>
      </c>
      <c r="BQ36" s="13">
        <f ca="1">'13年1-9支出明细'!BQ34/9*12</f>
        <v>0</v>
      </c>
      <c r="BR36" s="13">
        <f ca="1">'13年1-9支出明细'!BR34/9*12</f>
        <v>0</v>
      </c>
      <c r="BS36" s="13">
        <v>66551.44</v>
      </c>
      <c r="BT36" s="13">
        <f ca="1">'13年1-9支出明细'!BT34/9*12</f>
        <v>0</v>
      </c>
      <c r="BU36" s="12">
        <f ca="1">'13年1-9支出明细'!BU34/9*12</f>
        <v>1291870.4266666668</v>
      </c>
      <c r="BV36" s="12">
        <f ca="1">'13年1-9支出明细'!BV34/9*12</f>
        <v>0</v>
      </c>
      <c r="BW36" s="12">
        <f ca="1">'13年1-9支出明细'!BW34/9*12</f>
        <v>0</v>
      </c>
      <c r="BX36" s="12">
        <f ca="1">'13年1-9支出明细'!BX34/9*12</f>
        <v>88735.253333333341</v>
      </c>
      <c r="BY36" s="27">
        <f t="shared" si="13"/>
        <v>0</v>
      </c>
      <c r="BZ36" s="13">
        <f ca="1">'13年1-9支出明细'!BZ34/9*12</f>
        <v>0</v>
      </c>
      <c r="CA36" s="13">
        <f ca="1">'13年1-9支出明细'!CA34/9*12</f>
        <v>0</v>
      </c>
      <c r="CB36" s="13">
        <f ca="1">'13年1-9支出明细'!CB34/9*12</f>
        <v>0</v>
      </c>
      <c r="CC36" s="13">
        <f ca="1">'13年1-9支出明细'!CC34/9*12</f>
        <v>0</v>
      </c>
      <c r="CD36" s="13">
        <f ca="1">'13年1-9支出明细'!CD34/9*12</f>
        <v>0</v>
      </c>
    </row>
    <row r="37" spans="1:82">
      <c r="A37" s="18">
        <v>12104</v>
      </c>
      <c r="B37" s="3" t="s">
        <v>514</v>
      </c>
      <c r="C37" s="3" t="s">
        <v>329</v>
      </c>
      <c r="D37" s="12">
        <f t="shared" si="10"/>
        <v>3160748.6266666669</v>
      </c>
      <c r="E37" s="12">
        <f t="shared" si="12"/>
        <v>2120277.4666666668</v>
      </c>
      <c r="F37" s="13">
        <v>1344504</v>
      </c>
      <c r="G37" s="13">
        <v>0</v>
      </c>
      <c r="H37" s="13">
        <v>605026.80000000005</v>
      </c>
      <c r="I37" s="13">
        <f ca="1">'13年1-9支出明细'!I35/9*12</f>
        <v>148746.66666666666</v>
      </c>
      <c r="J37" s="13">
        <v>16500</v>
      </c>
      <c r="K37" s="13">
        <f ca="1">'13年1-9支出明细'!K35/9*12</f>
        <v>22000</v>
      </c>
      <c r="L37" s="13">
        <f ca="1">'13年1-9支出明细'!L35/9*12</f>
        <v>0</v>
      </c>
      <c r="M37" s="13">
        <f ca="1">'13年1-9支出明细'!M35/9*12</f>
        <v>0</v>
      </c>
      <c r="N37" s="13">
        <f ca="1">'13年1-9支出明细'!N35/9*12</f>
        <v>0</v>
      </c>
      <c r="O37" s="13">
        <f ca="1">'13年1-9支出明细'!O35/9*12</f>
        <v>0</v>
      </c>
      <c r="P37" s="13">
        <f ca="1">'13年1-9支出明细'!P35/9*12</f>
        <v>0</v>
      </c>
      <c r="Q37" s="13">
        <f ca="1">'13年1-9支出明细'!Q35/9*12</f>
        <v>0</v>
      </c>
      <c r="R37" s="13">
        <f ca="1">'13年1-9支出明细'!R35/9*12</f>
        <v>0</v>
      </c>
      <c r="S37" s="13">
        <f ca="1">'13年1-9支出明细'!S35/9*12</f>
        <v>0</v>
      </c>
      <c r="T37" s="12">
        <f t="shared" si="11"/>
        <v>610034.17333333322</v>
      </c>
      <c r="U37" s="13">
        <f ca="1">'13年1-9支出明细'!U35/9*12</f>
        <v>0</v>
      </c>
      <c r="V37" s="13">
        <f ca="1">'13年1-9支出明细'!V35/9*12</f>
        <v>5919.12</v>
      </c>
      <c r="W37" s="13">
        <f ca="1">'13年1-9支出明细'!W35/9*12</f>
        <v>0</v>
      </c>
      <c r="X37" s="13">
        <f ca="1">'13年1-9支出明细'!X35/9*12</f>
        <v>2586.6666666666665</v>
      </c>
      <c r="Y37" s="13">
        <f ca="1">'13年1-9支出明细'!Y35/9*12</f>
        <v>7304.9466666666667</v>
      </c>
      <c r="Z37" s="13">
        <f ca="1">'13年1-9支出明细'!Z35/9*12</f>
        <v>577347.6399999999</v>
      </c>
      <c r="AA37" s="13">
        <f ca="1">Sheet2!EP34+Sheet2!V34</f>
        <v>16875.8</v>
      </c>
      <c r="AB37" s="13">
        <f ca="1">'13年1-9支出明细'!AB35/9*12</f>
        <v>14897.36</v>
      </c>
      <c r="AC37" s="13">
        <f ca="1">'13年1-9支出明细'!AC35/9*12</f>
        <v>7603.7066666666669</v>
      </c>
      <c r="AD37" s="12">
        <f t="shared" si="15"/>
        <v>7221.8533333333335</v>
      </c>
      <c r="AE37" s="13">
        <f ca="1">'13年1-9支出明细'!AE35/9*12</f>
        <v>7221.8533333333335</v>
      </c>
      <c r="AF37" s="13">
        <f ca="1">'13年1-9支出明细'!AF35/9*12</f>
        <v>0</v>
      </c>
      <c r="AG37" s="13">
        <f ca="1">Sheet2!BP34+Sheet2!ET34</f>
        <v>0</v>
      </c>
      <c r="AH37" s="12">
        <f t="shared" si="14"/>
        <v>96933.2</v>
      </c>
      <c r="AI37" s="13">
        <f ca="1">'13年1-9支出明细'!AI35/9*12</f>
        <v>0</v>
      </c>
      <c r="AJ37" s="13">
        <f ca="1">'13年1-9支出明细'!AJ35/9*12</f>
        <v>0</v>
      </c>
      <c r="AK37" s="13">
        <f ca="1">'13年1-9支出明细'!AK35/9*12</f>
        <v>0</v>
      </c>
      <c r="AL37" s="13">
        <f ca="1">'13年1-9支出明细'!AL35/9*12</f>
        <v>0</v>
      </c>
      <c r="AM37" s="13">
        <f ca="1">'13年1-9支出明细'!AM35/9*12</f>
        <v>0</v>
      </c>
      <c r="AN37" s="13">
        <f ca="1">'13年1-9支出明细'!AN35/9*12</f>
        <v>0</v>
      </c>
      <c r="AO37" s="13">
        <f ca="1">Sheet2!DG34+Sheet2!AD34</f>
        <v>0</v>
      </c>
      <c r="AP37" s="13">
        <f ca="1">'13年1-9支出明细'!AP35/9*12</f>
        <v>0</v>
      </c>
      <c r="AQ37" s="13">
        <f ca="1">'13年1-9支出明细'!AQ35/9*12</f>
        <v>0</v>
      </c>
      <c r="AR37" s="13">
        <f ca="1">'13年1-9支出明细'!AR35/9*12</f>
        <v>0</v>
      </c>
      <c r="AS37" s="13">
        <f ca="1">Sheet2!DK34+Sheet2!AH34</f>
        <v>0</v>
      </c>
      <c r="AT37" s="13">
        <f ca="1">'13年1-9支出明细'!AT35/9*12</f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f ca="1">'13年1-9支出明细'!BB35/9*12</f>
        <v>22174.933333333334</v>
      </c>
      <c r="BC37" s="13">
        <f ca="1">'13年1-9支出明细'!BC35/9*12</f>
        <v>0</v>
      </c>
      <c r="BD37" s="13">
        <f ca="1">'13年1-9支出明细'!BD35/9*12</f>
        <v>0</v>
      </c>
      <c r="BE37" s="13">
        <f ca="1">'13年1-9支出明细'!BE35/9*12</f>
        <v>0</v>
      </c>
      <c r="BF37" s="13">
        <v>0</v>
      </c>
      <c r="BG37" s="13">
        <f ca="1">'13年1-9支出明细'!BG35/9*12</f>
        <v>0</v>
      </c>
      <c r="BH37" s="13">
        <f ca="1">'13年1-9支出明细'!BH35/9*12</f>
        <v>0</v>
      </c>
      <c r="BI37" s="13">
        <f ca="1">'13年1-9支出明细'!BI35/9*12</f>
        <v>23480</v>
      </c>
      <c r="BJ37" s="13">
        <f ca="1">'13年1-9支出明细'!BJ35/9*12</f>
        <v>0</v>
      </c>
      <c r="BK37" s="13">
        <f ca="1">'13年1-9支出明细'!BK35/9*12</f>
        <v>0</v>
      </c>
      <c r="BL37" s="13">
        <f ca="1">'13年1-9支出明细'!BL35/9*12</f>
        <v>0</v>
      </c>
      <c r="BM37" s="13">
        <f ca="1">'13年1-9支出明细'!BM35/9*12</f>
        <v>0</v>
      </c>
      <c r="BN37" s="13">
        <f ca="1">'13年1-9支出明细'!BN35/9*12</f>
        <v>51278.266666666663</v>
      </c>
      <c r="BO37" s="13">
        <f ca="1">Sheet2!EX34+Sheet2!BF34</f>
        <v>0</v>
      </c>
      <c r="BP37" s="13">
        <f ca="1">'13年1-9支出明细'!BP35/9*12</f>
        <v>0</v>
      </c>
      <c r="BQ37" s="13">
        <f ca="1">'13年1-9支出明细'!BQ35/9*12</f>
        <v>0</v>
      </c>
      <c r="BR37" s="13">
        <f ca="1">'13年1-9支出明细'!BR35/9*12</f>
        <v>0</v>
      </c>
      <c r="BS37" s="13">
        <v>0</v>
      </c>
      <c r="BT37" s="13">
        <f ca="1">'13年1-9支出明细'!BT35/9*12</f>
        <v>0</v>
      </c>
      <c r="BU37" s="12">
        <f ca="1">'13年1-9支出明细'!BU35/9*12</f>
        <v>326281.93333333335</v>
      </c>
      <c r="BV37" s="12">
        <f ca="1">'13年1-9支出明细'!BV35/9*12</f>
        <v>0</v>
      </c>
      <c r="BW37" s="12">
        <f ca="1">'13年1-9支出明细'!BW35/9*12</f>
        <v>0</v>
      </c>
      <c r="BX37" s="12">
        <f ca="1">'13年1-9支出明细'!BX35/9*12</f>
        <v>0</v>
      </c>
      <c r="BY37" s="27">
        <f t="shared" si="13"/>
        <v>0</v>
      </c>
      <c r="BZ37" s="13">
        <f ca="1">'13年1-9支出明细'!BZ35/9*12</f>
        <v>0</v>
      </c>
      <c r="CA37" s="13">
        <f ca="1">'13年1-9支出明细'!CA35/9*12</f>
        <v>0</v>
      </c>
      <c r="CB37" s="13">
        <f ca="1">'13年1-9支出明细'!CB35/9*12</f>
        <v>0</v>
      </c>
      <c r="CC37" s="13">
        <f ca="1">'13年1-9支出明细'!CC35/9*12</f>
        <v>0</v>
      </c>
      <c r="CD37" s="13">
        <f ca="1">'13年1-9支出明细'!CD35/9*12</f>
        <v>0</v>
      </c>
    </row>
    <row r="38" spans="1:82" hidden="1">
      <c r="A38" s="18">
        <v>12105</v>
      </c>
      <c r="B38" s="3" t="s">
        <v>515</v>
      </c>
      <c r="C38" s="3" t="s">
        <v>330</v>
      </c>
      <c r="D38" s="12">
        <f t="shared" si="10"/>
        <v>0</v>
      </c>
      <c r="E38" s="12">
        <f t="shared" si="12"/>
        <v>0</v>
      </c>
      <c r="F38" s="13">
        <v>0</v>
      </c>
      <c r="G38" s="13">
        <v>0</v>
      </c>
      <c r="H38" s="13">
        <v>0</v>
      </c>
      <c r="I38" s="13">
        <f ca="1">'13年1-9支出明细'!I36/9*12</f>
        <v>0</v>
      </c>
      <c r="J38" s="13">
        <v>0</v>
      </c>
      <c r="K38" s="13">
        <f ca="1">'13年1-9支出明细'!K36/9*12</f>
        <v>0</v>
      </c>
      <c r="L38" s="13">
        <f ca="1">'13年1-9支出明细'!L36/9*12</f>
        <v>0</v>
      </c>
      <c r="M38" s="13">
        <f ca="1">'13年1-9支出明细'!M36/9*12</f>
        <v>0</v>
      </c>
      <c r="N38" s="13">
        <f ca="1">'13年1-9支出明细'!N36/9*12</f>
        <v>0</v>
      </c>
      <c r="O38" s="13">
        <f ca="1">'13年1-9支出明细'!O36/9*12</f>
        <v>0</v>
      </c>
      <c r="P38" s="13">
        <f ca="1">'13年1-9支出明细'!P36/9*12</f>
        <v>0</v>
      </c>
      <c r="Q38" s="13">
        <f ca="1">'13年1-9支出明细'!Q36/9*12</f>
        <v>0</v>
      </c>
      <c r="R38" s="13">
        <f ca="1">'13年1-9支出明细'!R36/9*12</f>
        <v>0</v>
      </c>
      <c r="S38" s="13">
        <f ca="1">'13年1-9支出明细'!S36/9*12</f>
        <v>0</v>
      </c>
      <c r="T38" s="12">
        <f t="shared" si="11"/>
        <v>0</v>
      </c>
      <c r="U38" s="13">
        <f ca="1">'13年1-9支出明细'!U36/9*12</f>
        <v>0</v>
      </c>
      <c r="V38" s="13">
        <f ca="1">'13年1-9支出明细'!V36/9*12</f>
        <v>0</v>
      </c>
      <c r="W38" s="13">
        <f ca="1">'13年1-9支出明细'!W36/9*12</f>
        <v>0</v>
      </c>
      <c r="X38" s="13">
        <f ca="1">'13年1-9支出明细'!X36/9*12</f>
        <v>0</v>
      </c>
      <c r="Y38" s="13">
        <f ca="1">'13年1-9支出明细'!Y36/9*12</f>
        <v>0</v>
      </c>
      <c r="Z38" s="13">
        <f ca="1">'13年1-9支出明细'!Z36/9*12</f>
        <v>0</v>
      </c>
      <c r="AA38" s="13">
        <f ca="1">Sheet2!EP35+Sheet2!V35</f>
        <v>0</v>
      </c>
      <c r="AB38" s="13">
        <f ca="1">'13年1-9支出明细'!AB36/9*12</f>
        <v>0</v>
      </c>
      <c r="AC38" s="13">
        <f ca="1">'13年1-9支出明细'!AC36/9*12</f>
        <v>0</v>
      </c>
      <c r="AD38" s="12">
        <f t="shared" si="15"/>
        <v>0</v>
      </c>
      <c r="AE38" s="13">
        <f ca="1">'13年1-9支出明细'!AE36/9*12</f>
        <v>0</v>
      </c>
      <c r="AF38" s="13">
        <f ca="1">'13年1-9支出明细'!AF36/9*12</f>
        <v>0</v>
      </c>
      <c r="AG38" s="13">
        <f ca="1">Sheet2!BP35+Sheet2!ET35</f>
        <v>0</v>
      </c>
      <c r="AH38" s="12">
        <f t="shared" si="14"/>
        <v>0</v>
      </c>
      <c r="AI38" s="13">
        <f ca="1">'13年1-9支出明细'!AI36/9*12</f>
        <v>0</v>
      </c>
      <c r="AJ38" s="13">
        <f ca="1">'13年1-9支出明细'!AJ36/9*12</f>
        <v>0</v>
      </c>
      <c r="AK38" s="13">
        <f ca="1">'13年1-9支出明细'!AK36/9*12</f>
        <v>0</v>
      </c>
      <c r="AL38" s="13">
        <f ca="1">'13年1-9支出明细'!AL36/9*12</f>
        <v>0</v>
      </c>
      <c r="AM38" s="13">
        <f ca="1">'13年1-9支出明细'!AM36/9*12</f>
        <v>0</v>
      </c>
      <c r="AN38" s="13">
        <f ca="1">'13年1-9支出明细'!AN36/9*12</f>
        <v>0</v>
      </c>
      <c r="AO38" s="13">
        <f ca="1">Sheet2!DG35+Sheet2!AD35</f>
        <v>0</v>
      </c>
      <c r="AP38" s="13">
        <f ca="1">'13年1-9支出明细'!AP36/9*12</f>
        <v>0</v>
      </c>
      <c r="AQ38" s="13">
        <f ca="1">'13年1-9支出明细'!AQ36/9*12</f>
        <v>0</v>
      </c>
      <c r="AR38" s="13">
        <f ca="1">'13年1-9支出明细'!AR36/9*12</f>
        <v>0</v>
      </c>
      <c r="AS38" s="13">
        <f ca="1">Sheet2!DK35+Sheet2!AH35</f>
        <v>0</v>
      </c>
      <c r="AT38" s="13">
        <f ca="1">'13年1-9支出明细'!AT36/9*12</f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f ca="1">'13年1-9支出明细'!BB36/9*12</f>
        <v>0</v>
      </c>
      <c r="BC38" s="13">
        <f ca="1">'13年1-9支出明细'!BC36/9*12</f>
        <v>0</v>
      </c>
      <c r="BD38" s="13">
        <f ca="1">'13年1-9支出明细'!BD36/9*12</f>
        <v>0</v>
      </c>
      <c r="BE38" s="13">
        <f ca="1">'13年1-9支出明细'!BE36/9*12</f>
        <v>0</v>
      </c>
      <c r="BF38" s="13">
        <v>0</v>
      </c>
      <c r="BG38" s="13">
        <f ca="1">'13年1-9支出明细'!BG36/9*12</f>
        <v>0</v>
      </c>
      <c r="BH38" s="13">
        <f ca="1">'13年1-9支出明细'!BH36/9*12</f>
        <v>0</v>
      </c>
      <c r="BI38" s="13">
        <f ca="1">'13年1-9支出明细'!BI36/9*12</f>
        <v>0</v>
      </c>
      <c r="BJ38" s="13">
        <f ca="1">'13年1-9支出明细'!BJ36/9*12</f>
        <v>0</v>
      </c>
      <c r="BK38" s="13">
        <f ca="1">'13年1-9支出明细'!BK36/9*12</f>
        <v>0</v>
      </c>
      <c r="BL38" s="13">
        <f ca="1">'13年1-9支出明细'!BL36/9*12</f>
        <v>0</v>
      </c>
      <c r="BM38" s="13">
        <f ca="1">'13年1-9支出明细'!BM36/9*12</f>
        <v>0</v>
      </c>
      <c r="BN38" s="13">
        <f ca="1">'13年1-9支出明细'!BN36/9*12</f>
        <v>0</v>
      </c>
      <c r="BO38" s="13">
        <f ca="1">Sheet2!EX35+Sheet2!BF35</f>
        <v>0</v>
      </c>
      <c r="BP38" s="13">
        <f ca="1">'13年1-9支出明细'!BP36/9*12</f>
        <v>0</v>
      </c>
      <c r="BQ38" s="13">
        <f ca="1">'13年1-9支出明细'!BQ36/9*12</f>
        <v>0</v>
      </c>
      <c r="BR38" s="13">
        <f ca="1">'13年1-9支出明细'!BR36/9*12</f>
        <v>0</v>
      </c>
      <c r="BS38" s="13">
        <v>0</v>
      </c>
      <c r="BT38" s="13">
        <f ca="1">'13年1-9支出明细'!BT36/9*12</f>
        <v>0</v>
      </c>
      <c r="BU38" s="12">
        <f ca="1">'13年1-9支出明细'!BU36/9*12</f>
        <v>0</v>
      </c>
      <c r="BV38" s="12">
        <f ca="1">'13年1-9支出明细'!BV36/9*12</f>
        <v>0</v>
      </c>
      <c r="BW38" s="12">
        <f ca="1">'13年1-9支出明细'!BW36/9*12</f>
        <v>0</v>
      </c>
      <c r="BX38" s="12">
        <f ca="1">'13年1-9支出明细'!BX36/9*12</f>
        <v>0</v>
      </c>
      <c r="BY38" s="27">
        <f t="shared" si="13"/>
        <v>0</v>
      </c>
      <c r="BZ38" s="13">
        <f ca="1">'13年1-9支出明细'!BZ36/9*12</f>
        <v>0</v>
      </c>
      <c r="CA38" s="13">
        <f ca="1">'13年1-9支出明细'!CA36/9*12</f>
        <v>0</v>
      </c>
      <c r="CB38" s="13">
        <f ca="1">'13年1-9支出明细'!CB36/9*12</f>
        <v>0</v>
      </c>
      <c r="CC38" s="13">
        <f ca="1">'13年1-9支出明细'!CC36/9*12</f>
        <v>0</v>
      </c>
      <c r="CD38" s="13">
        <f ca="1">'13年1-9支出明细'!CD36/9*12</f>
        <v>0</v>
      </c>
    </row>
    <row r="39" spans="1:82">
      <c r="A39" s="18">
        <v>12106</v>
      </c>
      <c r="B39" s="3" t="s">
        <v>516</v>
      </c>
      <c r="C39" s="3" t="s">
        <v>331</v>
      </c>
      <c r="D39" s="12">
        <f t="shared" ref="D39:D58" si="19">E39+T39+AD39+AH39+BU39+BV39+BW39+BX39+BY39</f>
        <v>105413.83666666667</v>
      </c>
      <c r="E39" s="12">
        <f t="shared" si="12"/>
        <v>104244</v>
      </c>
      <c r="F39" s="13">
        <v>0</v>
      </c>
      <c r="G39" s="13">
        <v>0</v>
      </c>
      <c r="H39" s="13">
        <v>0</v>
      </c>
      <c r="I39" s="13">
        <f ca="1">'13年1-9支出明细'!I37/9*12</f>
        <v>0</v>
      </c>
      <c r="J39" s="13">
        <v>78183</v>
      </c>
      <c r="K39" s="13">
        <f ca="1">'13年1-9支出明细'!K37/9*12</f>
        <v>41333.333333333328</v>
      </c>
      <c r="L39" s="13">
        <f ca="1">'13年1-9支出明细'!L37/9*12</f>
        <v>0</v>
      </c>
      <c r="M39" s="13">
        <f ca="1">'13年1-9支出明细'!M37/9*12</f>
        <v>0</v>
      </c>
      <c r="N39" s="13">
        <f ca="1">'13年1-9支出明细'!N37/9*12</f>
        <v>0</v>
      </c>
      <c r="O39" s="13">
        <f ca="1">'13年1-9支出明细'!O37/9*12</f>
        <v>0</v>
      </c>
      <c r="P39" s="13">
        <f ca="1">'13年1-9支出明细'!P37/9*12</f>
        <v>0</v>
      </c>
      <c r="Q39" s="13">
        <f ca="1">'13年1-9支出明细'!Q37/9*12</f>
        <v>0</v>
      </c>
      <c r="R39" s="13">
        <f ca="1">'13年1-9支出明细'!R37/9*12</f>
        <v>0</v>
      </c>
      <c r="S39" s="13">
        <f ca="1">'13年1-9支出明细'!S37/9*12</f>
        <v>62910.666666666672</v>
      </c>
      <c r="T39" s="12">
        <f t="shared" si="11"/>
        <v>970.51666666666665</v>
      </c>
      <c r="U39" s="13">
        <f ca="1">'13年1-9支出明细'!U37/9*12</f>
        <v>0</v>
      </c>
      <c r="V39" s="13">
        <f ca="1">'13年1-9支出明细'!V37/9*12</f>
        <v>0</v>
      </c>
      <c r="W39" s="13">
        <f ca="1">'13年1-9支出明细'!W37/9*12</f>
        <v>0</v>
      </c>
      <c r="X39" s="13">
        <f ca="1">'13年1-9支出明细'!X37/9*12</f>
        <v>22.666666666666664</v>
      </c>
      <c r="Y39" s="13">
        <f ca="1">'13年1-9支出明细'!Y37/9*12</f>
        <v>0</v>
      </c>
      <c r="Z39" s="13">
        <f ca="1">'13年1-9支出明细'!Z37/9*12</f>
        <v>441.84000000000003</v>
      </c>
      <c r="AA39" s="13">
        <f ca="1">Sheet2!EP36+Sheet2!V36</f>
        <v>506.01</v>
      </c>
      <c r="AB39" s="13">
        <f ca="1">'13年1-9支出明细'!AB37/9*12</f>
        <v>674.68</v>
      </c>
      <c r="AC39" s="13">
        <f ca="1">'13年1-9支出明细'!AC37/9*12</f>
        <v>0</v>
      </c>
      <c r="AD39" s="12">
        <f t="shared" si="15"/>
        <v>0</v>
      </c>
      <c r="AE39" s="13">
        <f ca="1">'13年1-9支出明细'!AE37/9*12</f>
        <v>0</v>
      </c>
      <c r="AF39" s="13">
        <f ca="1">'13年1-9支出明细'!AF37/9*12</f>
        <v>0</v>
      </c>
      <c r="AG39" s="13">
        <f ca="1">Sheet2!BP36+Sheet2!ET36</f>
        <v>0</v>
      </c>
      <c r="AH39" s="12">
        <f t="shared" si="14"/>
        <v>0</v>
      </c>
      <c r="AI39" s="13">
        <f ca="1">'13年1-9支出明细'!AI37/9*12</f>
        <v>0</v>
      </c>
      <c r="AJ39" s="13">
        <f ca="1">'13年1-9支出明细'!AJ37/9*12</f>
        <v>0</v>
      </c>
      <c r="AK39" s="13">
        <f ca="1">'13年1-9支出明细'!AK37/9*12</f>
        <v>0</v>
      </c>
      <c r="AL39" s="13">
        <f ca="1">'13年1-9支出明细'!AL37/9*12</f>
        <v>0</v>
      </c>
      <c r="AM39" s="13">
        <f ca="1">'13年1-9支出明细'!AM37/9*12</f>
        <v>0</v>
      </c>
      <c r="AN39" s="13">
        <f ca="1">'13年1-9支出明细'!AN37/9*12</f>
        <v>0</v>
      </c>
      <c r="AO39" s="13">
        <f ca="1">Sheet2!DG36+Sheet2!AD36</f>
        <v>0</v>
      </c>
      <c r="AP39" s="13">
        <f ca="1">'13年1-9支出明细'!AP37/9*12</f>
        <v>0</v>
      </c>
      <c r="AQ39" s="13">
        <f ca="1">'13年1-9支出明细'!AQ37/9*12</f>
        <v>0</v>
      </c>
      <c r="AR39" s="13">
        <f ca="1">'13年1-9支出明细'!AR37/9*12</f>
        <v>0</v>
      </c>
      <c r="AS39" s="13">
        <f ca="1">Sheet2!DK36+Sheet2!AH36</f>
        <v>0</v>
      </c>
      <c r="AT39" s="13">
        <f ca="1">'13年1-9支出明细'!AT37/9*12</f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f ca="1">'13年1-9支出明细'!BB37/9*12</f>
        <v>0</v>
      </c>
      <c r="BC39" s="13">
        <f ca="1">'13年1-9支出明细'!BC37/9*12</f>
        <v>0</v>
      </c>
      <c r="BD39" s="13">
        <f ca="1">'13年1-9支出明细'!BD37/9*12</f>
        <v>0</v>
      </c>
      <c r="BE39" s="13">
        <f ca="1">'13年1-9支出明细'!BE37/9*12</f>
        <v>0</v>
      </c>
      <c r="BF39" s="13">
        <v>0</v>
      </c>
      <c r="BG39" s="13">
        <f ca="1">'13年1-9支出明细'!BG37/9*12</f>
        <v>0</v>
      </c>
      <c r="BH39" s="13">
        <f ca="1">'13年1-9支出明细'!BH37/9*12</f>
        <v>0</v>
      </c>
      <c r="BI39" s="13">
        <f ca="1">'13年1-9支出明细'!BI37/9*12</f>
        <v>0</v>
      </c>
      <c r="BJ39" s="13">
        <f ca="1">'13年1-9支出明细'!BJ37/9*12</f>
        <v>0</v>
      </c>
      <c r="BK39" s="13">
        <f ca="1">'13年1-9支出明细'!BK37/9*12</f>
        <v>0</v>
      </c>
      <c r="BL39" s="13">
        <f ca="1">'13年1-9支出明细'!BL37/9*12</f>
        <v>0</v>
      </c>
      <c r="BM39" s="13">
        <f ca="1">'13年1-9支出明细'!BM37/9*12</f>
        <v>0</v>
      </c>
      <c r="BN39" s="13">
        <f ca="1">'13年1-9支出明细'!BN37/9*12</f>
        <v>0</v>
      </c>
      <c r="BO39" s="13">
        <f ca="1">Sheet2!EX36+Sheet2!BF36</f>
        <v>0</v>
      </c>
      <c r="BP39" s="13">
        <f ca="1">'13年1-9支出明细'!BP37/9*12</f>
        <v>0</v>
      </c>
      <c r="BQ39" s="13">
        <f ca="1">'13年1-9支出明细'!BQ37/9*12</f>
        <v>0</v>
      </c>
      <c r="BR39" s="13">
        <f ca="1">'13年1-9支出明细'!BR37/9*12</f>
        <v>0</v>
      </c>
      <c r="BS39" s="13">
        <v>0</v>
      </c>
      <c r="BT39" s="13">
        <f ca="1">'13年1-9支出明细'!BT37/9*12</f>
        <v>0</v>
      </c>
      <c r="BU39" s="12">
        <f ca="1">'13年1-9支出明细'!BU37/9*12</f>
        <v>199.32</v>
      </c>
      <c r="BV39" s="12">
        <f ca="1">'13年1-9支出明细'!BV37/9*12</f>
        <v>0</v>
      </c>
      <c r="BW39" s="12">
        <f ca="1">'13年1-9支出明细'!BW37/9*12</f>
        <v>0</v>
      </c>
      <c r="BX39" s="12">
        <f ca="1">'13年1-9支出明细'!BX37/9*12</f>
        <v>0</v>
      </c>
      <c r="BY39" s="27">
        <f t="shared" si="13"/>
        <v>0</v>
      </c>
      <c r="BZ39" s="13">
        <f ca="1">'13年1-9支出明细'!BZ37/9*12</f>
        <v>0</v>
      </c>
      <c r="CA39" s="13">
        <f ca="1">'13年1-9支出明细'!CA37/9*12</f>
        <v>0</v>
      </c>
      <c r="CB39" s="13">
        <f ca="1">'13年1-9支出明细'!CB37/9*12</f>
        <v>0</v>
      </c>
      <c r="CC39" s="13">
        <f ca="1">'13年1-9支出明细'!CC37/9*12</f>
        <v>0</v>
      </c>
      <c r="CD39" s="13">
        <f ca="1">'13年1-9支出明细'!CD37/9*12</f>
        <v>0</v>
      </c>
    </row>
    <row r="40" spans="1:82">
      <c r="A40" s="18">
        <v>122</v>
      </c>
      <c r="B40" s="3" t="s">
        <v>517</v>
      </c>
      <c r="C40" s="3" t="s">
        <v>332</v>
      </c>
      <c r="D40" s="12">
        <f t="shared" si="19"/>
        <v>6583010.9033333333</v>
      </c>
      <c r="E40" s="12">
        <f t="shared" si="12"/>
        <v>5833978.4000000004</v>
      </c>
      <c r="F40" s="13">
        <v>2289912</v>
      </c>
      <c r="G40" s="13">
        <v>1821698</v>
      </c>
      <c r="H40" s="13">
        <v>1030460.4</v>
      </c>
      <c r="I40" s="13">
        <f ca="1">'13年1-9支出明细'!I38/9*12</f>
        <v>485946.66666666663</v>
      </c>
      <c r="J40" s="13">
        <v>136696</v>
      </c>
      <c r="K40" s="13">
        <f ca="1">'13年1-9支出明细'!K38/9*12</f>
        <v>54677.333333333328</v>
      </c>
      <c r="L40" s="13">
        <f ca="1">'13年1-9支出明细'!L38/9*12</f>
        <v>0</v>
      </c>
      <c r="M40" s="13">
        <f ca="1">'13年1-9支出明细'!M38/9*12</f>
        <v>0</v>
      </c>
      <c r="N40" s="13">
        <f ca="1">'13年1-9支出明细'!N38/9*12</f>
        <v>0</v>
      </c>
      <c r="O40" s="13">
        <f ca="1">'13年1-9支出明细'!O38/9*12</f>
        <v>1600</v>
      </c>
      <c r="P40" s="13">
        <f ca="1">'13年1-9支出明细'!P38/9*12</f>
        <v>1600</v>
      </c>
      <c r="Q40" s="13">
        <f ca="1">'13年1-9支出明细'!Q38/9*12</f>
        <v>0</v>
      </c>
      <c r="R40" s="13">
        <f ca="1">'13年1-9支出明细'!R38/9*12</f>
        <v>0</v>
      </c>
      <c r="S40" s="13">
        <f ca="1">'13年1-9支出明细'!S38/9*12</f>
        <v>149684</v>
      </c>
      <c r="T40" s="12">
        <f t="shared" si="11"/>
        <v>162820.16999999998</v>
      </c>
      <c r="U40" s="13">
        <f ca="1">'13年1-9支出明细'!U38/9*12</f>
        <v>0</v>
      </c>
      <c r="V40" s="13">
        <f ca="1">'13年1-9支出明细'!V38/9*12</f>
        <v>15757.079999999998</v>
      </c>
      <c r="W40" s="13">
        <f ca="1">'13年1-9支出明细'!W38/9*12</f>
        <v>0</v>
      </c>
      <c r="X40" s="13">
        <f ca="1">'13年1-9支出明细'!X38/9*12</f>
        <v>2072</v>
      </c>
      <c r="Y40" s="13">
        <f ca="1">'13年1-9支出明细'!Y38/9*12</f>
        <v>9122.52</v>
      </c>
      <c r="Z40" s="13">
        <f ca="1">'13年1-9支出明细'!Z38/9*12</f>
        <v>81966.240000000005</v>
      </c>
      <c r="AA40" s="13">
        <f ca="1">Sheet2!EP37+Sheet2!V37</f>
        <v>53902.33</v>
      </c>
      <c r="AB40" s="13">
        <f ca="1">'13年1-9支出明细'!AB38/9*12</f>
        <v>24369.773333333331</v>
      </c>
      <c r="AC40" s="13">
        <f ca="1">'13年1-9支出明细'!AC38/9*12</f>
        <v>4324</v>
      </c>
      <c r="AD40" s="12">
        <f t="shared" si="15"/>
        <v>6226.2666666666664</v>
      </c>
      <c r="AE40" s="13">
        <f ca="1">'13年1-9支出明细'!AE38/9*12</f>
        <v>6226.2666666666664</v>
      </c>
      <c r="AF40" s="13">
        <f ca="1">'13年1-9支出明细'!AF38/9*12</f>
        <v>0</v>
      </c>
      <c r="AG40" s="13">
        <f ca="1">Sheet2!BP37+Sheet2!ET37</f>
        <v>0</v>
      </c>
      <c r="AH40" s="12">
        <f t="shared" si="14"/>
        <v>159949.06666666665</v>
      </c>
      <c r="AI40" s="13">
        <f ca="1">'13年1-9支出明细'!AI38/9*12</f>
        <v>1864</v>
      </c>
      <c r="AJ40" s="13">
        <f ca="1">'13年1-9支出明细'!AJ38/9*12</f>
        <v>0</v>
      </c>
      <c r="AK40" s="13">
        <f ca="1">'13年1-9支出明细'!AK38/9*12</f>
        <v>0</v>
      </c>
      <c r="AL40" s="13">
        <f ca="1">'13年1-9支出明细'!AL38/9*12</f>
        <v>0</v>
      </c>
      <c r="AM40" s="13">
        <f ca="1">'13年1-9支出明细'!AM38/9*12</f>
        <v>0</v>
      </c>
      <c r="AN40" s="13">
        <f ca="1">'13年1-9支出明细'!AN38/9*12</f>
        <v>0</v>
      </c>
      <c r="AO40" s="13">
        <f ca="1">Sheet2!DG37+Sheet2!AD37</f>
        <v>0</v>
      </c>
      <c r="AP40" s="13">
        <f ca="1">'13年1-9支出明细'!AP38/9*12</f>
        <v>0</v>
      </c>
      <c r="AQ40" s="13">
        <f ca="1">'13年1-9支出明细'!AQ38/9*12</f>
        <v>0</v>
      </c>
      <c r="AR40" s="13">
        <f ca="1">'13年1-9支出明细'!AR38/9*12</f>
        <v>0</v>
      </c>
      <c r="AS40" s="13">
        <f ca="1">Sheet2!DK37+Sheet2!AH37</f>
        <v>0</v>
      </c>
      <c r="AT40" s="13">
        <f ca="1">'13年1-9支出明细'!AT38/9*12</f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f ca="1">'13年1-9支出明细'!BB38/9*12</f>
        <v>31086.26666666667</v>
      </c>
      <c r="BC40" s="13">
        <f ca="1">'13年1-9支出明细'!BC38/9*12</f>
        <v>0</v>
      </c>
      <c r="BD40" s="13">
        <f ca="1">'13年1-9支出明细'!BD38/9*12</f>
        <v>0</v>
      </c>
      <c r="BE40" s="13">
        <f ca="1">'13年1-9支出明细'!BE38/9*12</f>
        <v>0</v>
      </c>
      <c r="BF40" s="13">
        <v>0</v>
      </c>
      <c r="BG40" s="13">
        <f ca="1">'13年1-9支出明细'!BG38/9*12</f>
        <v>80000</v>
      </c>
      <c r="BH40" s="13">
        <f ca="1">'13年1-9支出明细'!BH38/9*12</f>
        <v>0</v>
      </c>
      <c r="BI40" s="13">
        <f ca="1">'13年1-9支出明细'!BI38/9*12</f>
        <v>13920</v>
      </c>
      <c r="BJ40" s="13">
        <f ca="1">'13年1-9支出明细'!BJ38/9*12</f>
        <v>0</v>
      </c>
      <c r="BK40" s="13">
        <f ca="1">'13年1-9支出明细'!BK38/9*12</f>
        <v>4666.666666666667</v>
      </c>
      <c r="BL40" s="13">
        <f ca="1">'13年1-9支出明细'!BL38/9*12</f>
        <v>0</v>
      </c>
      <c r="BM40" s="13">
        <f ca="1">'13年1-9支出明细'!BM38/9*12</f>
        <v>0</v>
      </c>
      <c r="BN40" s="13">
        <f ca="1">'13年1-9支出明细'!BN38/9*12</f>
        <v>28412.133333333331</v>
      </c>
      <c r="BO40" s="13">
        <f ca="1">Sheet2!EX37+Sheet2!BF37</f>
        <v>0</v>
      </c>
      <c r="BP40" s="13">
        <f ca="1">'13年1-9支出明细'!BP38/9*12</f>
        <v>0</v>
      </c>
      <c r="BQ40" s="13">
        <f ca="1">'13年1-9支出明细'!BQ38/9*12</f>
        <v>0</v>
      </c>
      <c r="BR40" s="13">
        <f ca="1">'13年1-9支出明细'!BR38/9*12</f>
        <v>0</v>
      </c>
      <c r="BS40" s="13">
        <v>0</v>
      </c>
      <c r="BT40" s="13">
        <f ca="1">'13年1-9支出明细'!BT38/9*12</f>
        <v>0</v>
      </c>
      <c r="BU40" s="12">
        <f ca="1">'13年1-9支出明细'!BU38/9*12</f>
        <v>383012.6</v>
      </c>
      <c r="BV40" s="12">
        <f ca="1">'13年1-9支出明细'!BV38/9*12</f>
        <v>0</v>
      </c>
      <c r="BW40" s="12">
        <f ca="1">'13年1-9支出明细'!BW38/9*12</f>
        <v>0</v>
      </c>
      <c r="BX40" s="12">
        <f ca="1">'13年1-9支出明细'!BX38/9*12</f>
        <v>32000</v>
      </c>
      <c r="BY40" s="27">
        <f t="shared" si="13"/>
        <v>5024.4000000000005</v>
      </c>
      <c r="BZ40" s="13">
        <f ca="1">'13年1-9支出明细'!BZ38/9*12</f>
        <v>0</v>
      </c>
      <c r="CA40" s="13">
        <f ca="1">'13年1-9支出明细'!CA38/9*12</f>
        <v>0</v>
      </c>
      <c r="CB40" s="13">
        <f ca="1">'13年1-9支出明细'!CB38/9*12</f>
        <v>0</v>
      </c>
      <c r="CC40" s="13">
        <f ca="1">'13年1-9支出明细'!CC38/9*12</f>
        <v>0</v>
      </c>
      <c r="CD40" s="13">
        <f ca="1">'13年1-9支出明细'!CD38/9*12</f>
        <v>5024.4000000000005</v>
      </c>
    </row>
    <row r="41" spans="1:82">
      <c r="A41" s="18">
        <v>123</v>
      </c>
      <c r="B41" s="3" t="s">
        <v>518</v>
      </c>
      <c r="C41" s="3" t="s">
        <v>333</v>
      </c>
      <c r="D41" s="12">
        <f t="shared" si="19"/>
        <v>471035.52666666667</v>
      </c>
      <c r="E41" s="12">
        <f t="shared" si="12"/>
        <v>468335.6</v>
      </c>
      <c r="F41" s="13">
        <v>241488</v>
      </c>
      <c r="G41" s="13">
        <v>118178</v>
      </c>
      <c r="H41" s="13">
        <v>108669.6</v>
      </c>
      <c r="I41" s="13">
        <f ca="1">'13年1-9支出明细'!I39/9*12</f>
        <v>0</v>
      </c>
      <c r="J41" s="13">
        <v>0</v>
      </c>
      <c r="K41" s="13">
        <f ca="1">'13年1-9支出明细'!K39/9*12</f>
        <v>0</v>
      </c>
      <c r="L41" s="13">
        <f ca="1">'13年1-9支出明细'!L39/9*12</f>
        <v>0</v>
      </c>
      <c r="M41" s="13">
        <f ca="1">'13年1-9支出明细'!M39/9*12</f>
        <v>0</v>
      </c>
      <c r="N41" s="13">
        <f ca="1">'13年1-9支出明细'!N39/9*12</f>
        <v>0</v>
      </c>
      <c r="O41" s="13">
        <f ca="1">'13年1-9支出明细'!O39/9*12</f>
        <v>0</v>
      </c>
      <c r="P41" s="13">
        <f ca="1">'13年1-9支出明细'!P39/9*12</f>
        <v>0</v>
      </c>
      <c r="Q41" s="13">
        <f ca="1">'13年1-9支出明细'!Q39/9*12</f>
        <v>0</v>
      </c>
      <c r="R41" s="13">
        <f ca="1">'13年1-9支出明细'!R39/9*12</f>
        <v>0</v>
      </c>
      <c r="S41" s="13">
        <f ca="1">'13年1-9支出明细'!S39/9*12</f>
        <v>0</v>
      </c>
      <c r="T41" s="12">
        <f t="shared" si="11"/>
        <v>2322.34</v>
      </c>
      <c r="U41" s="13">
        <f ca="1">'13年1-9支出明细'!U39/9*12</f>
        <v>0</v>
      </c>
      <c r="V41" s="13">
        <f ca="1">'13年1-9支出明细'!V39/9*12</f>
        <v>0</v>
      </c>
      <c r="W41" s="13">
        <f ca="1">'13年1-9支出明细'!W39/9*12</f>
        <v>0</v>
      </c>
      <c r="X41" s="13">
        <f ca="1">'13年1-9支出明细'!X39/9*12</f>
        <v>417.73333333333335</v>
      </c>
      <c r="Y41" s="13">
        <f ca="1">'13年1-9支出明细'!Y39/9*12</f>
        <v>309.33333333333337</v>
      </c>
      <c r="Z41" s="13">
        <f ca="1">'13年1-9支出明细'!Z39/9*12</f>
        <v>316.13333333333333</v>
      </c>
      <c r="AA41" s="13">
        <f ca="1">Sheet2!EP38+Sheet2!V38</f>
        <v>1279.1400000000001</v>
      </c>
      <c r="AB41" s="13">
        <f ca="1">'13年1-9支出明细'!AB39/9*12</f>
        <v>1705.52</v>
      </c>
      <c r="AC41" s="13">
        <f ca="1">'13年1-9支出明细'!AC39/9*12</f>
        <v>0</v>
      </c>
      <c r="AD41" s="12">
        <f t="shared" si="15"/>
        <v>0</v>
      </c>
      <c r="AE41" s="13">
        <f ca="1">'13年1-9支出明细'!AE39/9*12</f>
        <v>0</v>
      </c>
      <c r="AF41" s="13">
        <f ca="1">'13年1-9支出明细'!AF39/9*12</f>
        <v>0</v>
      </c>
      <c r="AG41" s="13">
        <f ca="1">Sheet2!BP38+Sheet2!ET38</f>
        <v>0</v>
      </c>
      <c r="AH41" s="12">
        <f t="shared" si="14"/>
        <v>36.666666666666664</v>
      </c>
      <c r="AI41" s="13">
        <f ca="1">'13年1-9支出明细'!AI39/9*12</f>
        <v>0</v>
      </c>
      <c r="AJ41" s="13">
        <f ca="1">'13年1-9支出明细'!AJ39/9*12</f>
        <v>0</v>
      </c>
      <c r="AK41" s="13">
        <f ca="1">'13年1-9支出明细'!AK39/9*12</f>
        <v>0</v>
      </c>
      <c r="AL41" s="13">
        <f ca="1">'13年1-9支出明细'!AL39/9*12</f>
        <v>0</v>
      </c>
      <c r="AM41" s="13">
        <f ca="1">'13年1-9支出明细'!AM39/9*12</f>
        <v>0</v>
      </c>
      <c r="AN41" s="13">
        <f ca="1">'13年1-9支出明细'!AN39/9*12</f>
        <v>0</v>
      </c>
      <c r="AO41" s="13">
        <f ca="1">Sheet2!DG38+Sheet2!AD38</f>
        <v>0</v>
      </c>
      <c r="AP41" s="13">
        <f ca="1">'13年1-9支出明细'!AP39/9*12</f>
        <v>0</v>
      </c>
      <c r="AQ41" s="13">
        <f ca="1">'13年1-9支出明细'!AQ39/9*12</f>
        <v>0</v>
      </c>
      <c r="AR41" s="13">
        <f ca="1">'13年1-9支出明细'!AR39/9*12</f>
        <v>0</v>
      </c>
      <c r="AS41" s="13">
        <f ca="1">Sheet2!DK38+Sheet2!AH38</f>
        <v>0</v>
      </c>
      <c r="AT41" s="13">
        <f ca="1">'13年1-9支出明细'!AT39/9*12</f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f ca="1">'13年1-9支出明细'!BB39/9*12</f>
        <v>0</v>
      </c>
      <c r="BC41" s="13">
        <f ca="1">'13年1-9支出明细'!BC39/9*12</f>
        <v>0</v>
      </c>
      <c r="BD41" s="13">
        <f ca="1">'13年1-9支出明细'!BD39/9*12</f>
        <v>0</v>
      </c>
      <c r="BE41" s="13">
        <f ca="1">'13年1-9支出明细'!BE39/9*12</f>
        <v>0</v>
      </c>
      <c r="BF41" s="13">
        <v>0</v>
      </c>
      <c r="BG41" s="13">
        <f ca="1">'13年1-9支出明细'!BG39/9*12</f>
        <v>0</v>
      </c>
      <c r="BH41" s="13">
        <f ca="1">'13年1-9支出明细'!BH39/9*12</f>
        <v>0</v>
      </c>
      <c r="BI41" s="13">
        <f ca="1">'13年1-9支出明细'!BI39/9*12</f>
        <v>0</v>
      </c>
      <c r="BJ41" s="13">
        <f ca="1">'13年1-9支出明细'!BJ39/9*12</f>
        <v>0</v>
      </c>
      <c r="BK41" s="13">
        <f ca="1">'13年1-9支出明细'!BK39/9*12</f>
        <v>0</v>
      </c>
      <c r="BL41" s="13">
        <f ca="1">'13年1-9支出明细'!BL39/9*12</f>
        <v>0</v>
      </c>
      <c r="BM41" s="13">
        <f ca="1">'13年1-9支出明细'!BM39/9*12</f>
        <v>0</v>
      </c>
      <c r="BN41" s="13">
        <f ca="1">'13年1-9支出明细'!BN39/9*12</f>
        <v>36.666666666666664</v>
      </c>
      <c r="BO41" s="13">
        <f ca="1">Sheet2!EX38+Sheet2!BF38</f>
        <v>0</v>
      </c>
      <c r="BP41" s="13">
        <f ca="1">'13年1-9支出明细'!BP39/9*12</f>
        <v>0</v>
      </c>
      <c r="BQ41" s="13">
        <f ca="1">'13年1-9支出明细'!BQ39/9*12</f>
        <v>0</v>
      </c>
      <c r="BR41" s="13">
        <f ca="1">'13年1-9支出明细'!BR39/9*12</f>
        <v>0</v>
      </c>
      <c r="BS41" s="13">
        <v>0</v>
      </c>
      <c r="BT41" s="13">
        <f ca="1">'13年1-9支出明细'!BT39/9*12</f>
        <v>0</v>
      </c>
      <c r="BU41" s="12">
        <f ca="1">'13年1-9支出明细'!BU39/9*12</f>
        <v>340.92</v>
      </c>
      <c r="BV41" s="12">
        <f ca="1">'13年1-9支出明细'!BV39/9*12</f>
        <v>0</v>
      </c>
      <c r="BW41" s="12">
        <f ca="1">'13年1-9支出明细'!BW39/9*12</f>
        <v>0</v>
      </c>
      <c r="BX41" s="12">
        <f ca="1">'13年1-9支出明细'!BX39/9*12</f>
        <v>0</v>
      </c>
      <c r="BY41" s="27">
        <f t="shared" si="13"/>
        <v>0</v>
      </c>
      <c r="BZ41" s="13">
        <f ca="1">'13年1-9支出明细'!BZ39/9*12</f>
        <v>0</v>
      </c>
      <c r="CA41" s="13">
        <f ca="1">'13年1-9支出明细'!CA39/9*12</f>
        <v>0</v>
      </c>
      <c r="CB41" s="13">
        <f ca="1">'13年1-9支出明细'!CB39/9*12</f>
        <v>0</v>
      </c>
      <c r="CC41" s="13">
        <f ca="1">'13年1-9支出明细'!CC39/9*12</f>
        <v>0</v>
      </c>
      <c r="CD41" s="13">
        <f ca="1">'13年1-9支出明细'!CD39/9*12</f>
        <v>0</v>
      </c>
    </row>
    <row r="42" spans="1:82">
      <c r="A42" s="18">
        <v>124</v>
      </c>
      <c r="B42" s="3" t="s">
        <v>519</v>
      </c>
      <c r="C42" s="3" t="s">
        <v>334</v>
      </c>
      <c r="D42" s="12">
        <f t="shared" si="19"/>
        <v>18513181.406666663</v>
      </c>
      <c r="E42" s="12">
        <f t="shared" si="12"/>
        <v>4436658.2666666657</v>
      </c>
      <c r="F42" s="13">
        <v>1276608</v>
      </c>
      <c r="G42" s="13">
        <v>2373790</v>
      </c>
      <c r="H42" s="13">
        <v>574473.6</v>
      </c>
      <c r="I42" s="13">
        <f ca="1">'13年1-9支出明细'!I40/9*12</f>
        <v>58453.333333333336</v>
      </c>
      <c r="J42" s="13">
        <v>115000</v>
      </c>
      <c r="K42" s="13">
        <f ca="1">'13年1-9支出明细'!K40/9*12</f>
        <v>153333.33333333331</v>
      </c>
      <c r="L42" s="13">
        <f ca="1">'13年1-9支出明细'!L40/9*12</f>
        <v>0</v>
      </c>
      <c r="M42" s="13">
        <f ca="1">'13年1-9支出明细'!M40/9*12</f>
        <v>0</v>
      </c>
      <c r="N42" s="13">
        <f ca="1">'13年1-9支出明细'!N40/9*12</f>
        <v>0</v>
      </c>
      <c r="O42" s="13">
        <f ca="1">'13年1-9支出明细'!O40/9*12</f>
        <v>0</v>
      </c>
      <c r="P42" s="13">
        <f ca="1">'13年1-9支出明细'!P40/9*12</f>
        <v>0</v>
      </c>
      <c r="Q42" s="13">
        <f ca="1">'13年1-9支出明细'!Q40/9*12</f>
        <v>0</v>
      </c>
      <c r="R42" s="13">
        <f ca="1">'13年1-9支出明细'!R40/9*12</f>
        <v>0</v>
      </c>
      <c r="S42" s="13">
        <f ca="1">'13年1-9支出明细'!S40/9*12</f>
        <v>0</v>
      </c>
      <c r="T42" s="12">
        <f t="shared" si="11"/>
        <v>12364765.353333334</v>
      </c>
      <c r="U42" s="13">
        <f ca="1">'13年1-9支出明细'!U40/9*12</f>
        <v>0</v>
      </c>
      <c r="V42" s="13">
        <f ca="1">'13年1-9支出明细'!V40/9*12</f>
        <v>40</v>
      </c>
      <c r="W42" s="13">
        <f ca="1">'13年1-9支出明细'!W40/9*12</f>
        <v>0</v>
      </c>
      <c r="X42" s="13">
        <f ca="1">'13年1-9支出明细'!X40/9*12</f>
        <v>13676.12</v>
      </c>
      <c r="Y42" s="13">
        <f ca="1">'13年1-9支出明细'!Y40/9*12</f>
        <v>144081.72</v>
      </c>
      <c r="Z42" s="13">
        <f ca="1">'13年1-9支出明细'!Z40/9*12</f>
        <v>12181755.133333333</v>
      </c>
      <c r="AA42" s="13">
        <f ca="1">Sheet2!EP39+Sheet2!V39</f>
        <v>25212.38</v>
      </c>
      <c r="AB42" s="13">
        <f ca="1">'13年1-9支出明细'!AB40/9*12</f>
        <v>31566.959999999999</v>
      </c>
      <c r="AC42" s="13">
        <f ca="1">'13年1-9支出明细'!AC40/9*12</f>
        <v>2053.3333333333335</v>
      </c>
      <c r="AD42" s="12">
        <f t="shared" si="15"/>
        <v>11733.333333333334</v>
      </c>
      <c r="AE42" s="13">
        <f ca="1">'13年1-9支出明细'!AE40/9*12</f>
        <v>11733.333333333334</v>
      </c>
      <c r="AF42" s="13">
        <f ca="1">'13年1-9支出明细'!AF40/9*12</f>
        <v>0</v>
      </c>
      <c r="AG42" s="13">
        <f ca="1">Sheet2!BP39+Sheet2!ET39</f>
        <v>0</v>
      </c>
      <c r="AH42" s="12">
        <f t="shared" si="14"/>
        <v>15427.066666666668</v>
      </c>
      <c r="AI42" s="13">
        <f ca="1">'13年1-9支出明细'!AI40/9*12</f>
        <v>0</v>
      </c>
      <c r="AJ42" s="13">
        <f ca="1">'13年1-9支出明细'!AJ40/9*12</f>
        <v>0</v>
      </c>
      <c r="AK42" s="13">
        <f ca="1">'13年1-9支出明细'!AK40/9*12</f>
        <v>0</v>
      </c>
      <c r="AL42" s="13">
        <f ca="1">'13年1-9支出明细'!AL40/9*12</f>
        <v>0</v>
      </c>
      <c r="AM42" s="13">
        <f ca="1">'13年1-9支出明细'!AM40/9*12</f>
        <v>0</v>
      </c>
      <c r="AN42" s="13">
        <f ca="1">'13年1-9支出明细'!AN40/9*12</f>
        <v>0</v>
      </c>
      <c r="AO42" s="13">
        <f ca="1">Sheet2!DG39+Sheet2!AD39</f>
        <v>0</v>
      </c>
      <c r="AP42" s="13">
        <f ca="1">'13年1-9支出明细'!AP40/9*12</f>
        <v>0</v>
      </c>
      <c r="AQ42" s="13">
        <f ca="1">'13年1-9支出明细'!AQ40/9*12</f>
        <v>0</v>
      </c>
      <c r="AR42" s="13">
        <f ca="1">'13年1-9支出明细'!AR40/9*12</f>
        <v>0</v>
      </c>
      <c r="AS42" s="13">
        <f ca="1">Sheet2!DK39+Sheet2!AH39</f>
        <v>0</v>
      </c>
      <c r="AT42" s="13">
        <f ca="1">'13年1-9支出明细'!AT40/9*12</f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f ca="1">'13年1-9支出明细'!BB40/9*12</f>
        <v>9523.0666666666675</v>
      </c>
      <c r="BC42" s="13">
        <f ca="1">'13年1-9支出明细'!BC40/9*12</f>
        <v>0</v>
      </c>
      <c r="BD42" s="13">
        <f ca="1">'13年1-9支出明细'!BD40/9*12</f>
        <v>0</v>
      </c>
      <c r="BE42" s="13">
        <f ca="1">'13年1-9支出明细'!BE40/9*12</f>
        <v>0</v>
      </c>
      <c r="BF42" s="13">
        <v>0</v>
      </c>
      <c r="BG42" s="13">
        <f ca="1">'13年1-9支出明细'!BG40/9*12</f>
        <v>0</v>
      </c>
      <c r="BH42" s="13">
        <f ca="1">'13年1-9支出明细'!BH40/9*12</f>
        <v>0</v>
      </c>
      <c r="BI42" s="13">
        <f ca="1">'13年1-9支出明细'!BI40/9*12</f>
        <v>5904</v>
      </c>
      <c r="BJ42" s="13">
        <f ca="1">'13年1-9支出明细'!BJ40/9*12</f>
        <v>0</v>
      </c>
      <c r="BK42" s="13">
        <f ca="1">'13年1-9支出明细'!BK40/9*12</f>
        <v>0</v>
      </c>
      <c r="BL42" s="13">
        <f ca="1">'13年1-9支出明细'!BL40/9*12</f>
        <v>0</v>
      </c>
      <c r="BM42" s="13">
        <f ca="1">'13年1-9支出明细'!BM40/9*12</f>
        <v>0</v>
      </c>
      <c r="BN42" s="13">
        <f ca="1">'13年1-9支出明细'!BN40/9*12</f>
        <v>0</v>
      </c>
      <c r="BO42" s="13">
        <f ca="1">Sheet2!EX39+Sheet2!BF39</f>
        <v>0</v>
      </c>
      <c r="BP42" s="13">
        <f ca="1">'13年1-9支出明细'!BP40/9*12</f>
        <v>0</v>
      </c>
      <c r="BQ42" s="13">
        <f ca="1">'13年1-9支出明细'!BQ40/9*12</f>
        <v>0</v>
      </c>
      <c r="BR42" s="13">
        <f ca="1">'13年1-9支出明细'!BR40/9*12</f>
        <v>0</v>
      </c>
      <c r="BS42" s="13">
        <v>0</v>
      </c>
      <c r="BT42" s="13">
        <f ca="1">'13年1-9支出明细'!BT40/9*12</f>
        <v>0</v>
      </c>
      <c r="BU42" s="12">
        <f ca="1">'13年1-9支出明细'!BU40/9*12</f>
        <v>1673249.186666667</v>
      </c>
      <c r="BV42" s="12">
        <f ca="1">'13年1-9支出明细'!BV40/9*12</f>
        <v>0</v>
      </c>
      <c r="BW42" s="12">
        <f ca="1">'13年1-9支出明细'!BW40/9*12</f>
        <v>0</v>
      </c>
      <c r="BX42" s="12">
        <f ca="1">'13年1-9支出明细'!BX40/9*12</f>
        <v>0</v>
      </c>
      <c r="BY42" s="27">
        <f t="shared" si="13"/>
        <v>11348.199999999999</v>
      </c>
      <c r="BZ42" s="13">
        <f ca="1">'13年1-9支出明细'!BZ40/9*12</f>
        <v>0</v>
      </c>
      <c r="CA42" s="13">
        <f ca="1">'13年1-9支出明细'!CA40/9*12</f>
        <v>0</v>
      </c>
      <c r="CB42" s="13">
        <f ca="1">'13年1-9支出明细'!CB40/9*12</f>
        <v>0</v>
      </c>
      <c r="CC42" s="13">
        <f ca="1">'13年1-9支出明细'!CC40/9*12</f>
        <v>0</v>
      </c>
      <c r="CD42" s="13">
        <f ca="1">'13年1-9支出明细'!CD40/9*12</f>
        <v>11348.199999999999</v>
      </c>
    </row>
    <row r="43" spans="1:82">
      <c r="A43" s="18">
        <v>125</v>
      </c>
      <c r="B43" s="3" t="s">
        <v>520</v>
      </c>
      <c r="C43" s="3" t="s">
        <v>335</v>
      </c>
      <c r="D43" s="12">
        <f t="shared" si="19"/>
        <v>83246.146666666682</v>
      </c>
      <c r="E43" s="12">
        <f t="shared" si="12"/>
        <v>76942.8</v>
      </c>
      <c r="F43" s="13">
        <v>53064</v>
      </c>
      <c r="G43" s="13">
        <v>0</v>
      </c>
      <c r="H43" s="13">
        <v>23878.799999999999</v>
      </c>
      <c r="I43" s="13">
        <f ca="1">'13年1-9支出明细'!I41/9*12</f>
        <v>0</v>
      </c>
      <c r="J43" s="13">
        <v>0</v>
      </c>
      <c r="K43" s="13">
        <f ca="1">'13年1-9支出明细'!K41/9*12</f>
        <v>0</v>
      </c>
      <c r="L43" s="13">
        <f ca="1">'13年1-9支出明细'!L41/9*12</f>
        <v>0</v>
      </c>
      <c r="M43" s="13">
        <f ca="1">'13年1-9支出明细'!M41/9*12</f>
        <v>0</v>
      </c>
      <c r="N43" s="13">
        <f ca="1">'13年1-9支出明细'!N41/9*12</f>
        <v>0</v>
      </c>
      <c r="O43" s="13">
        <f ca="1">'13年1-9支出明细'!O41/9*12</f>
        <v>0</v>
      </c>
      <c r="P43" s="13">
        <f ca="1">'13年1-9支出明细'!P41/9*12</f>
        <v>0</v>
      </c>
      <c r="Q43" s="13">
        <f ca="1">'13年1-9支出明细'!Q41/9*12</f>
        <v>0</v>
      </c>
      <c r="R43" s="13">
        <f ca="1">'13年1-9支出明细'!R41/9*12</f>
        <v>0</v>
      </c>
      <c r="S43" s="13">
        <f ca="1">'13年1-9支出明细'!S41/9*12</f>
        <v>0</v>
      </c>
      <c r="T43" s="12">
        <f t="shared" si="11"/>
        <v>460</v>
      </c>
      <c r="U43" s="13">
        <f ca="1">'13年1-9支出明细'!U41/9*12</f>
        <v>0</v>
      </c>
      <c r="V43" s="13">
        <f ca="1">'13年1-9支出明细'!V41/9*12</f>
        <v>0</v>
      </c>
      <c r="W43" s="13">
        <f ca="1">'13年1-9支出明细'!W41/9*12</f>
        <v>0</v>
      </c>
      <c r="X43" s="13">
        <f ca="1">'13年1-9支出明细'!X41/9*12</f>
        <v>0</v>
      </c>
      <c r="Y43" s="13">
        <f ca="1">'13年1-9支出明细'!Y41/9*12</f>
        <v>0</v>
      </c>
      <c r="Z43" s="13">
        <f ca="1">'13年1-9支出明细'!Z41/9*12</f>
        <v>0</v>
      </c>
      <c r="AA43" s="13">
        <f ca="1">Sheet2!EP40+Sheet2!V40</f>
        <v>460</v>
      </c>
      <c r="AB43" s="13">
        <f ca="1">'13年1-9支出明细'!AB41/9*12</f>
        <v>0</v>
      </c>
      <c r="AC43" s="13">
        <f ca="1">'13年1-9支出明细'!AC41/9*12</f>
        <v>613.33333333333337</v>
      </c>
      <c r="AD43" s="12">
        <f t="shared" si="15"/>
        <v>5685.68</v>
      </c>
      <c r="AE43" s="13">
        <f ca="1">'13年1-9支出明细'!AE41/9*12</f>
        <v>5685.68</v>
      </c>
      <c r="AF43" s="13">
        <f ca="1">'13年1-9支出明细'!AF41/9*12</f>
        <v>0</v>
      </c>
      <c r="AG43" s="13">
        <f ca="1">Sheet2!BP40+Sheet2!ET40</f>
        <v>0</v>
      </c>
      <c r="AH43" s="12">
        <f t="shared" si="14"/>
        <v>101.86666666666667</v>
      </c>
      <c r="AI43" s="13">
        <f ca="1">'13年1-9支出明细'!AI41/9*12</f>
        <v>0</v>
      </c>
      <c r="AJ43" s="13">
        <f ca="1">'13年1-9支出明细'!AJ41/9*12</f>
        <v>0</v>
      </c>
      <c r="AK43" s="13">
        <f ca="1">'13年1-9支出明细'!AK41/9*12</f>
        <v>0</v>
      </c>
      <c r="AL43" s="13">
        <f ca="1">'13年1-9支出明细'!AL41/9*12</f>
        <v>0</v>
      </c>
      <c r="AM43" s="13">
        <f ca="1">'13年1-9支出明细'!AM41/9*12</f>
        <v>0</v>
      </c>
      <c r="AN43" s="13">
        <f ca="1">'13年1-9支出明细'!AN41/9*12</f>
        <v>0</v>
      </c>
      <c r="AO43" s="13">
        <f ca="1">Sheet2!DG40+Sheet2!AD40</f>
        <v>0</v>
      </c>
      <c r="AP43" s="13">
        <f ca="1">'13年1-9支出明细'!AP41/9*12</f>
        <v>0</v>
      </c>
      <c r="AQ43" s="13">
        <f ca="1">'13年1-9支出明细'!AQ41/9*12</f>
        <v>0</v>
      </c>
      <c r="AR43" s="13">
        <f ca="1">'13年1-9支出明细'!AR41/9*12</f>
        <v>0</v>
      </c>
      <c r="AS43" s="13">
        <f ca="1">Sheet2!DK40+Sheet2!AH40</f>
        <v>0</v>
      </c>
      <c r="AT43" s="13">
        <f ca="1">'13年1-9支出明细'!AT41/9*12</f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f ca="1">'13年1-9支出明细'!BB41/9*12</f>
        <v>0</v>
      </c>
      <c r="BC43" s="13">
        <f ca="1">'13年1-9支出明细'!BC41/9*12</f>
        <v>0</v>
      </c>
      <c r="BD43" s="13">
        <f ca="1">'13年1-9支出明细'!BD41/9*12</f>
        <v>0</v>
      </c>
      <c r="BE43" s="13">
        <f ca="1">'13年1-9支出明细'!BE41/9*12</f>
        <v>0</v>
      </c>
      <c r="BF43" s="13">
        <v>0</v>
      </c>
      <c r="BG43" s="13">
        <f ca="1">'13年1-9支出明细'!BG41/9*12</f>
        <v>0</v>
      </c>
      <c r="BH43" s="13">
        <f ca="1">'13年1-9支出明细'!BH41/9*12</f>
        <v>0</v>
      </c>
      <c r="BI43" s="13">
        <f ca="1">'13年1-9支出明细'!BI41/9*12</f>
        <v>0</v>
      </c>
      <c r="BJ43" s="13">
        <f ca="1">'13年1-9支出明细'!BJ41/9*12</f>
        <v>0</v>
      </c>
      <c r="BK43" s="13">
        <f ca="1">'13年1-9支出明细'!BK41/9*12</f>
        <v>0</v>
      </c>
      <c r="BL43" s="13">
        <f ca="1">'13年1-9支出明细'!BL41/9*12</f>
        <v>0</v>
      </c>
      <c r="BM43" s="13">
        <f ca="1">'13年1-9支出明细'!BM41/9*12</f>
        <v>0</v>
      </c>
      <c r="BN43" s="13">
        <f ca="1">'13年1-9支出明细'!BN41/9*12</f>
        <v>101.86666666666667</v>
      </c>
      <c r="BO43" s="13">
        <f ca="1">Sheet2!EX40+Sheet2!BF40</f>
        <v>0</v>
      </c>
      <c r="BP43" s="13">
        <f ca="1">'13年1-9支出明细'!BP41/9*12</f>
        <v>0</v>
      </c>
      <c r="BQ43" s="13">
        <f ca="1">'13年1-9支出明细'!BQ41/9*12</f>
        <v>0</v>
      </c>
      <c r="BR43" s="13">
        <f ca="1">'13年1-9支出明细'!BR41/9*12</f>
        <v>0</v>
      </c>
      <c r="BS43" s="13">
        <v>0</v>
      </c>
      <c r="BT43" s="13">
        <f ca="1">'13年1-9支出明细'!BT41/9*12</f>
        <v>0</v>
      </c>
      <c r="BU43" s="12">
        <f ca="1">'13年1-9支出明细'!BU41/9*12</f>
        <v>55.8</v>
      </c>
      <c r="BV43" s="12">
        <f ca="1">'13年1-9支出明细'!BV41/9*12</f>
        <v>0</v>
      </c>
      <c r="BW43" s="12">
        <f ca="1">'13年1-9支出明细'!BW41/9*12</f>
        <v>0</v>
      </c>
      <c r="BX43" s="12">
        <f ca="1">'13年1-9支出明细'!BX41/9*12</f>
        <v>0</v>
      </c>
      <c r="BY43" s="27">
        <f t="shared" si="13"/>
        <v>0</v>
      </c>
      <c r="BZ43" s="13">
        <f ca="1">'13年1-9支出明细'!BZ41/9*12</f>
        <v>0</v>
      </c>
      <c r="CA43" s="13">
        <f ca="1">'13年1-9支出明细'!CA41/9*12</f>
        <v>0</v>
      </c>
      <c r="CB43" s="13">
        <f ca="1">'13年1-9支出明细'!CB41/9*12</f>
        <v>0</v>
      </c>
      <c r="CC43" s="13">
        <f ca="1">'13年1-9支出明细'!CC41/9*12</f>
        <v>0</v>
      </c>
      <c r="CD43" s="13">
        <f ca="1">'13年1-9支出明细'!CD41/9*12</f>
        <v>0</v>
      </c>
    </row>
    <row r="44" spans="1:82">
      <c r="A44" s="18">
        <v>126</v>
      </c>
      <c r="B44" s="3" t="s">
        <v>521</v>
      </c>
      <c r="C44" s="3" t="s">
        <v>336</v>
      </c>
      <c r="D44" s="12">
        <f t="shared" si="19"/>
        <v>417022.27666666673</v>
      </c>
      <c r="E44" s="12">
        <f t="shared" si="12"/>
        <v>304113.40000000002</v>
      </c>
      <c r="F44" s="13">
        <v>200172</v>
      </c>
      <c r="G44" s="13">
        <v>13864</v>
      </c>
      <c r="H44" s="13">
        <v>90077.4</v>
      </c>
      <c r="I44" s="13">
        <f ca="1">'13年1-9支出明细'!I42/9*12</f>
        <v>0</v>
      </c>
      <c r="J44" s="13">
        <v>0</v>
      </c>
      <c r="K44" s="13">
        <f ca="1">'13年1-9支出明细'!K42/9*12</f>
        <v>0</v>
      </c>
      <c r="L44" s="13">
        <f ca="1">'13年1-9支出明细'!L42/9*12</f>
        <v>0</v>
      </c>
      <c r="M44" s="13">
        <f ca="1">'13年1-9支出明细'!M42/9*12</f>
        <v>0</v>
      </c>
      <c r="N44" s="13">
        <f ca="1">'13年1-9支出明细'!N42/9*12</f>
        <v>0</v>
      </c>
      <c r="O44" s="13">
        <f ca="1">'13年1-9支出明细'!O42/9*12</f>
        <v>0</v>
      </c>
      <c r="P44" s="13">
        <f ca="1">'13年1-9支出明细'!P42/9*12</f>
        <v>0</v>
      </c>
      <c r="Q44" s="13">
        <f ca="1">'13年1-9支出明细'!Q42/9*12</f>
        <v>0</v>
      </c>
      <c r="R44" s="13">
        <f ca="1">'13年1-9支出明细'!R42/9*12</f>
        <v>0</v>
      </c>
      <c r="S44" s="13">
        <f ca="1">'13年1-9支出明细'!S42/9*12</f>
        <v>0</v>
      </c>
      <c r="T44" s="12">
        <f t="shared" si="11"/>
        <v>23644.329999999998</v>
      </c>
      <c r="U44" s="13">
        <f ca="1">'13年1-9支出明细'!U42/9*12</f>
        <v>0</v>
      </c>
      <c r="V44" s="13">
        <f ca="1">'13年1-9支出明细'!V42/9*12</f>
        <v>0</v>
      </c>
      <c r="W44" s="13">
        <f ca="1">'13年1-9支出明细'!W42/9*12</f>
        <v>0</v>
      </c>
      <c r="X44" s="13">
        <f ca="1">'13年1-9支出明细'!X42/9*12</f>
        <v>0</v>
      </c>
      <c r="Y44" s="13">
        <f ca="1">'13年1-9支出明细'!Y42/9*12</f>
        <v>0</v>
      </c>
      <c r="Z44" s="13">
        <f ca="1">'13年1-9支出明细'!Z42/9*12</f>
        <v>22656.12</v>
      </c>
      <c r="AA44" s="13">
        <f ca="1">Sheet2!EP41+Sheet2!V41</f>
        <v>988.21</v>
      </c>
      <c r="AB44" s="13">
        <f ca="1">'13年1-9支出明细'!AB42/9*12</f>
        <v>884.28</v>
      </c>
      <c r="AC44" s="13">
        <f ca="1">'13年1-9支出明细'!AC42/9*12</f>
        <v>433.33333333333337</v>
      </c>
      <c r="AD44" s="12">
        <f t="shared" si="15"/>
        <v>814.39999999999986</v>
      </c>
      <c r="AE44" s="13">
        <f ca="1">'13年1-9支出明细'!AE42/9*12</f>
        <v>814.39999999999986</v>
      </c>
      <c r="AF44" s="13">
        <f ca="1">'13年1-9支出明细'!AF42/9*12</f>
        <v>0</v>
      </c>
      <c r="AG44" s="13">
        <f ca="1">Sheet2!BP41+Sheet2!ET41</f>
        <v>0</v>
      </c>
      <c r="AH44" s="12">
        <f t="shared" si="14"/>
        <v>80098.266666666663</v>
      </c>
      <c r="AI44" s="13">
        <f ca="1">'13年1-9支出明细'!AI42/9*12</f>
        <v>0</v>
      </c>
      <c r="AJ44" s="13">
        <f ca="1">'13年1-9支出明细'!AJ42/9*12</f>
        <v>0</v>
      </c>
      <c r="AK44" s="13">
        <f ca="1">'13年1-9支出明细'!AK42/9*12</f>
        <v>0</v>
      </c>
      <c r="AL44" s="13">
        <f ca="1">'13年1-9支出明细'!AL42/9*12</f>
        <v>0</v>
      </c>
      <c r="AM44" s="13">
        <f ca="1">'13年1-9支出明细'!AM42/9*12</f>
        <v>0</v>
      </c>
      <c r="AN44" s="13">
        <f ca="1">'13年1-9支出明细'!AN42/9*12</f>
        <v>0</v>
      </c>
      <c r="AO44" s="13">
        <f ca="1">Sheet2!DG41+Sheet2!AD41</f>
        <v>0</v>
      </c>
      <c r="AP44" s="13">
        <f ca="1">'13年1-9支出明细'!AP42/9*12</f>
        <v>0</v>
      </c>
      <c r="AQ44" s="13">
        <f ca="1">'13年1-9支出明细'!AQ42/9*12</f>
        <v>0</v>
      </c>
      <c r="AR44" s="13">
        <f ca="1">'13年1-9支出明细'!AR42/9*12</f>
        <v>0</v>
      </c>
      <c r="AS44" s="13">
        <f ca="1">Sheet2!DK41+Sheet2!AH41</f>
        <v>0</v>
      </c>
      <c r="AT44" s="13">
        <f ca="1">'13年1-9支出明细'!AT42/9*12</f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f ca="1">'13年1-9支出明细'!BB42/9*12</f>
        <v>23564.933333333334</v>
      </c>
      <c r="BC44" s="13">
        <f ca="1">'13年1-9支出明细'!BC42/9*12</f>
        <v>0</v>
      </c>
      <c r="BD44" s="13">
        <f ca="1">'13年1-9支出明细'!BD42/9*12</f>
        <v>0</v>
      </c>
      <c r="BE44" s="13">
        <f ca="1">'13年1-9支出明细'!BE42/9*12</f>
        <v>0</v>
      </c>
      <c r="BF44" s="13">
        <v>0</v>
      </c>
      <c r="BG44" s="13">
        <f ca="1">'13年1-9支出明细'!BG42/9*12</f>
        <v>0</v>
      </c>
      <c r="BH44" s="13">
        <f ca="1">'13年1-9支出明细'!BH42/9*12</f>
        <v>0</v>
      </c>
      <c r="BI44" s="13">
        <f ca="1">'13年1-9支出明细'!BI42/9*12</f>
        <v>56533.333333333336</v>
      </c>
      <c r="BJ44" s="13">
        <f ca="1">'13年1-9支出明细'!BJ42/9*12</f>
        <v>0</v>
      </c>
      <c r="BK44" s="13">
        <f ca="1">'13年1-9支出明细'!BK42/9*12</f>
        <v>0</v>
      </c>
      <c r="BL44" s="13">
        <f ca="1">'13年1-9支出明细'!BL42/9*12</f>
        <v>0</v>
      </c>
      <c r="BM44" s="13">
        <f ca="1">'13年1-9支出明细'!BM42/9*12</f>
        <v>0</v>
      </c>
      <c r="BN44" s="13">
        <f ca="1">'13年1-9支出明细'!BN42/9*12</f>
        <v>0</v>
      </c>
      <c r="BO44" s="13">
        <f ca="1">Sheet2!EX41+Sheet2!BF41</f>
        <v>0</v>
      </c>
      <c r="BP44" s="13">
        <f ca="1">'13年1-9支出明细'!BP42/9*12</f>
        <v>0</v>
      </c>
      <c r="BQ44" s="13">
        <f ca="1">'13年1-9支出明细'!BQ42/9*12</f>
        <v>0</v>
      </c>
      <c r="BR44" s="13">
        <f ca="1">'13年1-9支出明细'!BR42/9*12</f>
        <v>0</v>
      </c>
      <c r="BS44" s="13">
        <v>0</v>
      </c>
      <c r="BT44" s="13">
        <f ca="1">'13年1-9支出明细'!BT42/9*12</f>
        <v>0</v>
      </c>
      <c r="BU44" s="12">
        <f ca="1">'13年1-9支出明细'!BU42/9*12</f>
        <v>8351.880000000001</v>
      </c>
      <c r="BV44" s="12">
        <f ca="1">'13年1-9支出明细'!BV42/9*12</f>
        <v>0</v>
      </c>
      <c r="BW44" s="12">
        <f ca="1">'13年1-9支出明细'!BW42/9*12</f>
        <v>0</v>
      </c>
      <c r="BX44" s="12">
        <f ca="1">'13年1-9支出明细'!BX42/9*12</f>
        <v>0</v>
      </c>
      <c r="BY44" s="27">
        <f t="shared" si="13"/>
        <v>0</v>
      </c>
      <c r="BZ44" s="13">
        <f ca="1">'13年1-9支出明细'!BZ42/9*12</f>
        <v>0</v>
      </c>
      <c r="CA44" s="13">
        <f ca="1">'13年1-9支出明细'!CA42/9*12</f>
        <v>0</v>
      </c>
      <c r="CB44" s="13">
        <f ca="1">'13年1-9支出明细'!CB42/9*12</f>
        <v>0</v>
      </c>
      <c r="CC44" s="13">
        <f ca="1">'13年1-9支出明细'!CC42/9*12</f>
        <v>0</v>
      </c>
      <c r="CD44" s="13">
        <f ca="1">'13年1-9支出明细'!CD42/9*12</f>
        <v>0</v>
      </c>
    </row>
    <row r="45" spans="1:82" hidden="1">
      <c r="A45" s="18">
        <v>127</v>
      </c>
      <c r="B45" s="3" t="s">
        <v>522</v>
      </c>
      <c r="C45" s="3" t="s">
        <v>337</v>
      </c>
      <c r="D45" s="12">
        <f t="shared" si="19"/>
        <v>0</v>
      </c>
      <c r="E45" s="12">
        <f t="shared" si="12"/>
        <v>0</v>
      </c>
      <c r="F45" s="13">
        <v>0</v>
      </c>
      <c r="G45" s="13">
        <v>0</v>
      </c>
      <c r="H45" s="13">
        <v>0</v>
      </c>
      <c r="I45" s="13">
        <f ca="1">'13年1-9支出明细'!I43/9*12</f>
        <v>0</v>
      </c>
      <c r="J45" s="13">
        <v>0</v>
      </c>
      <c r="K45" s="13">
        <f ca="1">'13年1-9支出明细'!K43/9*12</f>
        <v>0</v>
      </c>
      <c r="L45" s="13">
        <f ca="1">'13年1-9支出明细'!L43/9*12</f>
        <v>0</v>
      </c>
      <c r="M45" s="13">
        <f ca="1">'13年1-9支出明细'!M43/9*12</f>
        <v>0</v>
      </c>
      <c r="N45" s="13">
        <f ca="1">'13年1-9支出明细'!N43/9*12</f>
        <v>0</v>
      </c>
      <c r="O45" s="13">
        <f ca="1">'13年1-9支出明细'!O43/9*12</f>
        <v>0</v>
      </c>
      <c r="P45" s="13">
        <f ca="1">'13年1-9支出明细'!P43/9*12</f>
        <v>0</v>
      </c>
      <c r="Q45" s="13">
        <f ca="1">'13年1-9支出明细'!Q43/9*12</f>
        <v>0</v>
      </c>
      <c r="R45" s="13">
        <f ca="1">'13年1-9支出明细'!R43/9*12</f>
        <v>0</v>
      </c>
      <c r="S45" s="13">
        <f ca="1">'13年1-9支出明细'!S43/9*12</f>
        <v>0</v>
      </c>
      <c r="T45" s="12">
        <f t="shared" si="11"/>
        <v>0</v>
      </c>
      <c r="U45" s="13">
        <f ca="1">'13年1-9支出明细'!U43/9*12</f>
        <v>0</v>
      </c>
      <c r="V45" s="13">
        <f ca="1">'13年1-9支出明细'!V43/9*12</f>
        <v>0</v>
      </c>
      <c r="W45" s="13">
        <f ca="1">'13年1-9支出明细'!W43/9*12</f>
        <v>0</v>
      </c>
      <c r="X45" s="13">
        <f ca="1">'13年1-9支出明细'!X43/9*12</f>
        <v>0</v>
      </c>
      <c r="Y45" s="13">
        <f ca="1">'13年1-9支出明细'!Y43/9*12</f>
        <v>0</v>
      </c>
      <c r="Z45" s="13">
        <f ca="1">'13年1-9支出明细'!Z43/9*12</f>
        <v>0</v>
      </c>
      <c r="AA45" s="13">
        <f ca="1">Sheet2!EP42+Sheet2!V42</f>
        <v>0</v>
      </c>
      <c r="AB45" s="13">
        <f ca="1">'13年1-9支出明细'!AB43/9*12</f>
        <v>0</v>
      </c>
      <c r="AC45" s="13">
        <f ca="1">'13年1-9支出明细'!AC43/9*12</f>
        <v>0</v>
      </c>
      <c r="AD45" s="12">
        <f t="shared" si="15"/>
        <v>0</v>
      </c>
      <c r="AE45" s="13">
        <f ca="1">'13年1-9支出明细'!AE43/9*12</f>
        <v>0</v>
      </c>
      <c r="AF45" s="13">
        <f ca="1">'13年1-9支出明细'!AF43/9*12</f>
        <v>0</v>
      </c>
      <c r="AG45" s="13">
        <f ca="1">Sheet2!BP42+Sheet2!ET42</f>
        <v>0</v>
      </c>
      <c r="AH45" s="12">
        <f t="shared" si="14"/>
        <v>0</v>
      </c>
      <c r="AI45" s="13">
        <f ca="1">'13年1-9支出明细'!AI43/9*12</f>
        <v>0</v>
      </c>
      <c r="AJ45" s="13">
        <f ca="1">'13年1-9支出明细'!AJ43/9*12</f>
        <v>0</v>
      </c>
      <c r="AK45" s="13">
        <f ca="1">'13年1-9支出明细'!AK43/9*12</f>
        <v>0</v>
      </c>
      <c r="AL45" s="13">
        <f ca="1">'13年1-9支出明细'!AL43/9*12</f>
        <v>0</v>
      </c>
      <c r="AM45" s="13">
        <f ca="1">'13年1-9支出明细'!AM43/9*12</f>
        <v>0</v>
      </c>
      <c r="AN45" s="13">
        <f ca="1">'13年1-9支出明细'!AN43/9*12</f>
        <v>0</v>
      </c>
      <c r="AO45" s="13">
        <f ca="1">Sheet2!DG42+Sheet2!AD42</f>
        <v>0</v>
      </c>
      <c r="AP45" s="13">
        <f ca="1">'13年1-9支出明细'!AP43/9*12</f>
        <v>0</v>
      </c>
      <c r="AQ45" s="13">
        <f ca="1">'13年1-9支出明细'!AQ43/9*12</f>
        <v>0</v>
      </c>
      <c r="AR45" s="13">
        <f ca="1">'13年1-9支出明细'!AR43/9*12</f>
        <v>0</v>
      </c>
      <c r="AS45" s="13">
        <f ca="1">Sheet2!DK42+Sheet2!AH42</f>
        <v>0</v>
      </c>
      <c r="AT45" s="13">
        <f ca="1">'13年1-9支出明细'!AT43/9*12</f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f ca="1">'13年1-9支出明细'!BB43/9*12</f>
        <v>0</v>
      </c>
      <c r="BC45" s="13">
        <f ca="1">'13年1-9支出明细'!BC43/9*12</f>
        <v>0</v>
      </c>
      <c r="BD45" s="13">
        <f ca="1">'13年1-9支出明细'!BD43/9*12</f>
        <v>0</v>
      </c>
      <c r="BE45" s="13">
        <f ca="1">'13年1-9支出明细'!BE43/9*12</f>
        <v>0</v>
      </c>
      <c r="BF45" s="13">
        <v>0</v>
      </c>
      <c r="BG45" s="13">
        <f ca="1">'13年1-9支出明细'!BG43/9*12</f>
        <v>0</v>
      </c>
      <c r="BH45" s="13">
        <f ca="1">'13年1-9支出明细'!BH43/9*12</f>
        <v>0</v>
      </c>
      <c r="BI45" s="13">
        <f ca="1">'13年1-9支出明细'!BI43/9*12</f>
        <v>0</v>
      </c>
      <c r="BJ45" s="13">
        <f ca="1">'13年1-9支出明细'!BJ43/9*12</f>
        <v>0</v>
      </c>
      <c r="BK45" s="13">
        <f ca="1">'13年1-9支出明细'!BK43/9*12</f>
        <v>0</v>
      </c>
      <c r="BL45" s="13">
        <f ca="1">'13年1-9支出明细'!BL43/9*12</f>
        <v>0</v>
      </c>
      <c r="BM45" s="13">
        <f ca="1">'13年1-9支出明细'!BM43/9*12</f>
        <v>0</v>
      </c>
      <c r="BN45" s="13">
        <f ca="1">'13年1-9支出明细'!BN43/9*12</f>
        <v>0</v>
      </c>
      <c r="BO45" s="13">
        <f ca="1">Sheet2!EX42+Sheet2!BF42</f>
        <v>0</v>
      </c>
      <c r="BP45" s="13">
        <f ca="1">'13年1-9支出明细'!BP43/9*12</f>
        <v>0</v>
      </c>
      <c r="BQ45" s="13">
        <f ca="1">'13年1-9支出明细'!BQ43/9*12</f>
        <v>0</v>
      </c>
      <c r="BR45" s="13">
        <f ca="1">'13年1-9支出明细'!BR43/9*12</f>
        <v>0</v>
      </c>
      <c r="BS45" s="13">
        <v>0</v>
      </c>
      <c r="BT45" s="13">
        <f ca="1">'13年1-9支出明细'!BT43/9*12</f>
        <v>0</v>
      </c>
      <c r="BU45" s="12">
        <f ca="1">'13年1-9支出明细'!BU43/9*12</f>
        <v>0</v>
      </c>
      <c r="BV45" s="12">
        <f ca="1">'13年1-9支出明细'!BV43/9*12</f>
        <v>0</v>
      </c>
      <c r="BW45" s="12">
        <f ca="1">'13年1-9支出明细'!BW43/9*12</f>
        <v>0</v>
      </c>
      <c r="BX45" s="12">
        <f ca="1">'13年1-9支出明细'!BX43/9*12</f>
        <v>0</v>
      </c>
      <c r="BY45" s="27">
        <f t="shared" si="13"/>
        <v>0</v>
      </c>
      <c r="BZ45" s="13">
        <f ca="1">'13年1-9支出明细'!BZ43/9*12</f>
        <v>0</v>
      </c>
      <c r="CA45" s="13">
        <f ca="1">'13年1-9支出明细'!CA43/9*12</f>
        <v>0</v>
      </c>
      <c r="CB45" s="13">
        <f ca="1">'13年1-9支出明细'!CB43/9*12</f>
        <v>0</v>
      </c>
      <c r="CC45" s="13">
        <f ca="1">'13年1-9支出明细'!CC43/9*12</f>
        <v>0</v>
      </c>
      <c r="CD45" s="13">
        <f ca="1">'13年1-9支出明细'!CD43/9*12</f>
        <v>0</v>
      </c>
    </row>
    <row r="46" spans="1:82">
      <c r="A46" s="18">
        <v>128</v>
      </c>
      <c r="B46" s="3" t="s">
        <v>523</v>
      </c>
      <c r="C46" s="3" t="s">
        <v>338</v>
      </c>
      <c r="D46" s="12">
        <f t="shared" si="19"/>
        <v>1387332.5333333334</v>
      </c>
      <c r="E46" s="12">
        <f t="shared" si="12"/>
        <v>1120176.6666666667</v>
      </c>
      <c r="F46" s="13">
        <v>564000</v>
      </c>
      <c r="G46" s="13">
        <v>229310</v>
      </c>
      <c r="H46" s="13">
        <v>253800</v>
      </c>
      <c r="I46" s="13">
        <f ca="1">'13年1-9支出明细'!I44/9*12</f>
        <v>73066.666666666657</v>
      </c>
      <c r="J46" s="13">
        <v>0</v>
      </c>
      <c r="K46" s="13">
        <f ca="1">'13年1-9支出明细'!K44/9*12</f>
        <v>0</v>
      </c>
      <c r="L46" s="13">
        <f ca="1">'13年1-9支出明细'!L44/9*12</f>
        <v>0</v>
      </c>
      <c r="M46" s="13">
        <f ca="1">'13年1-9支出明细'!M44/9*12</f>
        <v>0</v>
      </c>
      <c r="N46" s="13">
        <f ca="1">'13年1-9支出明细'!N44/9*12</f>
        <v>0</v>
      </c>
      <c r="O46" s="13">
        <f ca="1">'13年1-9支出明细'!O44/9*12</f>
        <v>0</v>
      </c>
      <c r="P46" s="13">
        <f ca="1">'13年1-9支出明细'!P44/9*12</f>
        <v>0</v>
      </c>
      <c r="Q46" s="13">
        <f ca="1">'13年1-9支出明细'!Q44/9*12</f>
        <v>0</v>
      </c>
      <c r="R46" s="13">
        <f ca="1">'13年1-9支出明细'!R44/9*12</f>
        <v>0</v>
      </c>
      <c r="S46" s="13">
        <f ca="1">'13年1-9支出明细'!S44/9*12</f>
        <v>0</v>
      </c>
      <c r="T46" s="12">
        <f t="shared" si="11"/>
        <v>218257.10666666666</v>
      </c>
      <c r="U46" s="13">
        <f ca="1">'13年1-9支出明细'!U44/9*12</f>
        <v>0</v>
      </c>
      <c r="V46" s="13">
        <f ca="1">'13年1-9支出明细'!V44/9*12</f>
        <v>1479.88</v>
      </c>
      <c r="W46" s="13">
        <f ca="1">'13年1-9支出明细'!W44/9*12</f>
        <v>0</v>
      </c>
      <c r="X46" s="13">
        <f ca="1">'13年1-9支出明细'!X44/9*12</f>
        <v>560</v>
      </c>
      <c r="Y46" s="13">
        <f ca="1">'13年1-9支出明细'!Y44/9*12</f>
        <v>868.66666666666663</v>
      </c>
      <c r="Z46" s="13">
        <f ca="1">'13年1-9支出明细'!Z44/9*12</f>
        <v>208938.88</v>
      </c>
      <c r="AA46" s="13">
        <f ca="1">Sheet2!EP43+Sheet2!V43</f>
        <v>6409.68</v>
      </c>
      <c r="AB46" s="13">
        <f ca="1">'13年1-9支出明细'!AB44/9*12</f>
        <v>6107.5733333333337</v>
      </c>
      <c r="AC46" s="13">
        <f ca="1">'13年1-9支出明细'!AC44/9*12</f>
        <v>2438.666666666667</v>
      </c>
      <c r="AD46" s="12">
        <f t="shared" si="15"/>
        <v>342.35999999999996</v>
      </c>
      <c r="AE46" s="13">
        <f ca="1">'13年1-9支出明细'!AE44/9*12</f>
        <v>342.35999999999996</v>
      </c>
      <c r="AF46" s="13">
        <f ca="1">'13年1-9支出明细'!AF44/9*12</f>
        <v>0</v>
      </c>
      <c r="AG46" s="13">
        <f ca="1">Sheet2!BP43+Sheet2!ET43</f>
        <v>0</v>
      </c>
      <c r="AH46" s="12">
        <f t="shared" si="14"/>
        <v>12754.133333333333</v>
      </c>
      <c r="AI46" s="13">
        <f ca="1">'13年1-9支出明细'!AI44/9*12</f>
        <v>0</v>
      </c>
      <c r="AJ46" s="13">
        <f ca="1">'13年1-9支出明细'!AJ44/9*12</f>
        <v>0</v>
      </c>
      <c r="AK46" s="13">
        <f ca="1">'13年1-9支出明细'!AK44/9*12</f>
        <v>0</v>
      </c>
      <c r="AL46" s="13">
        <f ca="1">'13年1-9支出明细'!AL44/9*12</f>
        <v>0</v>
      </c>
      <c r="AM46" s="13">
        <f ca="1">'13年1-9支出明细'!AM44/9*12</f>
        <v>0</v>
      </c>
      <c r="AN46" s="13">
        <f ca="1">'13年1-9支出明细'!AN44/9*12</f>
        <v>0</v>
      </c>
      <c r="AO46" s="13">
        <f ca="1">Sheet2!DG43+Sheet2!AD43</f>
        <v>0</v>
      </c>
      <c r="AP46" s="13">
        <f ca="1">'13年1-9支出明细'!AP44/9*12</f>
        <v>0</v>
      </c>
      <c r="AQ46" s="13">
        <f ca="1">'13年1-9支出明细'!AQ44/9*12</f>
        <v>0</v>
      </c>
      <c r="AR46" s="13">
        <f ca="1">'13年1-9支出明细'!AR44/9*12</f>
        <v>0</v>
      </c>
      <c r="AS46" s="13">
        <f ca="1">Sheet2!DK43+Sheet2!AH43</f>
        <v>0</v>
      </c>
      <c r="AT46" s="13">
        <f ca="1">'13年1-9支出明细'!AT44/9*12</f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f ca="1">'13年1-9支出明细'!BB44/9*12</f>
        <v>0</v>
      </c>
      <c r="BC46" s="13">
        <f ca="1">'13年1-9支出明细'!BC44/9*12</f>
        <v>0</v>
      </c>
      <c r="BD46" s="13">
        <f ca="1">'13年1-9支出明细'!BD44/9*12</f>
        <v>0</v>
      </c>
      <c r="BE46" s="13">
        <f ca="1">'13年1-9支出明细'!BE44/9*12</f>
        <v>0</v>
      </c>
      <c r="BF46" s="13">
        <v>0</v>
      </c>
      <c r="BG46" s="13">
        <f ca="1">'13年1-9支出明细'!BG44/9*12</f>
        <v>0</v>
      </c>
      <c r="BH46" s="13">
        <f ca="1">'13年1-9支出明细'!BH44/9*12</f>
        <v>0</v>
      </c>
      <c r="BI46" s="13">
        <f ca="1">'13年1-9支出明细'!BI44/9*12</f>
        <v>0</v>
      </c>
      <c r="BJ46" s="13">
        <f ca="1">'13年1-9支出明细'!BJ44/9*12</f>
        <v>0</v>
      </c>
      <c r="BK46" s="13">
        <f ca="1">'13年1-9支出明细'!BK44/9*12</f>
        <v>0</v>
      </c>
      <c r="BL46" s="13">
        <f ca="1">'13年1-9支出明细'!BL44/9*12</f>
        <v>0</v>
      </c>
      <c r="BM46" s="13">
        <f ca="1">'13年1-9支出明细'!BM44/9*12</f>
        <v>0</v>
      </c>
      <c r="BN46" s="13">
        <f ca="1">'13年1-9支出明细'!BN44/9*12</f>
        <v>12754.133333333333</v>
      </c>
      <c r="BO46" s="13">
        <f ca="1">Sheet2!EX43+Sheet2!BF43</f>
        <v>0</v>
      </c>
      <c r="BP46" s="13">
        <f ca="1">'13年1-9支出明细'!BP44/9*12</f>
        <v>0</v>
      </c>
      <c r="BQ46" s="13">
        <f ca="1">'13年1-9支出明细'!BQ44/9*12</f>
        <v>0</v>
      </c>
      <c r="BR46" s="13">
        <f ca="1">'13年1-9支出明细'!BR44/9*12</f>
        <v>0</v>
      </c>
      <c r="BS46" s="13">
        <v>0</v>
      </c>
      <c r="BT46" s="13">
        <f ca="1">'13年1-9支出明细'!BT44/9*12</f>
        <v>0</v>
      </c>
      <c r="BU46" s="12">
        <f ca="1">'13年1-9支出明细'!BU44/9*12</f>
        <v>35586.266666666663</v>
      </c>
      <c r="BV46" s="12">
        <f ca="1">'13年1-9支出明细'!BV44/9*12</f>
        <v>0</v>
      </c>
      <c r="BW46" s="12">
        <f ca="1">'13年1-9支出明细'!BW44/9*12</f>
        <v>0</v>
      </c>
      <c r="BX46" s="12">
        <f ca="1">'13年1-9支出明细'!BX44/9*12</f>
        <v>0</v>
      </c>
      <c r="BY46" s="27">
        <f t="shared" si="13"/>
        <v>216</v>
      </c>
      <c r="BZ46" s="13">
        <f ca="1">'13年1-9支出明细'!BZ44/9*12</f>
        <v>0</v>
      </c>
      <c r="CA46" s="13">
        <f ca="1">'13年1-9支出明细'!CA44/9*12</f>
        <v>0</v>
      </c>
      <c r="CB46" s="13">
        <f ca="1">'13年1-9支出明细'!CB44/9*12</f>
        <v>0</v>
      </c>
      <c r="CC46" s="13">
        <f ca="1">'13年1-9支出明细'!CC44/9*12</f>
        <v>0</v>
      </c>
      <c r="CD46" s="13">
        <f ca="1">'13年1-9支出明细'!CD44/9*12</f>
        <v>216</v>
      </c>
    </row>
    <row r="47" spans="1:82">
      <c r="A47" s="18">
        <v>129</v>
      </c>
      <c r="B47" s="3" t="s">
        <v>524</v>
      </c>
      <c r="C47" s="3" t="s">
        <v>339</v>
      </c>
      <c r="D47" s="12">
        <f t="shared" si="19"/>
        <v>1746608.2233333334</v>
      </c>
      <c r="E47" s="12">
        <f t="shared" si="12"/>
        <v>1336878.5333333332</v>
      </c>
      <c r="F47" s="13">
        <v>676296</v>
      </c>
      <c r="G47" s="13">
        <v>278276</v>
      </c>
      <c r="H47" s="13">
        <v>304333.2</v>
      </c>
      <c r="I47" s="13">
        <f ca="1">'13年1-9支出明细'!I45/9*12</f>
        <v>77973.333333333328</v>
      </c>
      <c r="J47" s="13">
        <v>0</v>
      </c>
      <c r="K47" s="13">
        <f ca="1">'13年1-9支出明细'!K45/9*12</f>
        <v>0</v>
      </c>
      <c r="L47" s="13">
        <f ca="1">'13年1-9支出明细'!L45/9*12</f>
        <v>0</v>
      </c>
      <c r="M47" s="13">
        <f ca="1">'13年1-9支出明细'!M45/9*12</f>
        <v>0</v>
      </c>
      <c r="N47" s="13">
        <f ca="1">'13年1-9支出明细'!N45/9*12</f>
        <v>0</v>
      </c>
      <c r="O47" s="13">
        <f ca="1">'13年1-9支出明细'!O45/9*12</f>
        <v>0</v>
      </c>
      <c r="P47" s="13">
        <f ca="1">'13年1-9支出明细'!P45/9*12</f>
        <v>0</v>
      </c>
      <c r="Q47" s="13">
        <f ca="1">'13年1-9支出明细'!Q45/9*12</f>
        <v>0</v>
      </c>
      <c r="R47" s="13">
        <f ca="1">'13年1-9支出明细'!R45/9*12</f>
        <v>0</v>
      </c>
      <c r="S47" s="13">
        <f ca="1">'13年1-9支出明细'!S45/9*12</f>
        <v>0</v>
      </c>
      <c r="T47" s="12">
        <f t="shared" si="11"/>
        <v>349286.45000000007</v>
      </c>
      <c r="U47" s="13">
        <f ca="1">'13年1-9支出明细'!U45/9*12</f>
        <v>0</v>
      </c>
      <c r="V47" s="13">
        <f ca="1">'13年1-9支出明细'!V45/9*12</f>
        <v>0</v>
      </c>
      <c r="W47" s="13">
        <f ca="1">'13年1-9支出明细'!W45/9*12</f>
        <v>0</v>
      </c>
      <c r="X47" s="13">
        <f ca="1">'13年1-9支出明细'!X45/9*12</f>
        <v>2790.6666666666665</v>
      </c>
      <c r="Y47" s="13">
        <f ca="1">'13年1-9支出明细'!Y45/9*12</f>
        <v>3511.44</v>
      </c>
      <c r="Z47" s="13">
        <f ca="1">'13年1-9支出明细'!Z45/9*12</f>
        <v>332419.09333333338</v>
      </c>
      <c r="AA47" s="13">
        <f ca="1">Sheet2!EP44+Sheet2!V44</f>
        <v>10565.25</v>
      </c>
      <c r="AB47" s="13">
        <f ca="1">'13年1-9支出明细'!AB45/9*12</f>
        <v>8080.52</v>
      </c>
      <c r="AC47" s="13">
        <f ca="1">'13年1-9支出明细'!AC45/9*12</f>
        <v>6012</v>
      </c>
      <c r="AD47" s="12">
        <f t="shared" si="15"/>
        <v>1170.4000000000001</v>
      </c>
      <c r="AE47" s="13">
        <f ca="1">'13年1-9支出明细'!AE45/9*12</f>
        <v>1170.4000000000001</v>
      </c>
      <c r="AF47" s="13">
        <f ca="1">'13年1-9支出明细'!AF45/9*12</f>
        <v>0</v>
      </c>
      <c r="AG47" s="13">
        <f ca="1">Sheet2!BP44+Sheet2!ET44</f>
        <v>0</v>
      </c>
      <c r="AH47" s="12">
        <f t="shared" si="14"/>
        <v>17753.599999999999</v>
      </c>
      <c r="AI47" s="13">
        <f ca="1">'13年1-9支出明细'!AI45/9*12</f>
        <v>0</v>
      </c>
      <c r="AJ47" s="13">
        <f ca="1">'13年1-9支出明细'!AJ45/9*12</f>
        <v>0</v>
      </c>
      <c r="AK47" s="13">
        <f ca="1">'13年1-9支出明细'!AK45/9*12</f>
        <v>0</v>
      </c>
      <c r="AL47" s="13">
        <f ca="1">'13年1-9支出明细'!AL45/9*12</f>
        <v>0</v>
      </c>
      <c r="AM47" s="13">
        <f ca="1">'13年1-9支出明细'!AM45/9*12</f>
        <v>0</v>
      </c>
      <c r="AN47" s="13">
        <f ca="1">'13年1-9支出明细'!AN45/9*12</f>
        <v>0</v>
      </c>
      <c r="AO47" s="13">
        <f ca="1">Sheet2!DG44+Sheet2!AD44</f>
        <v>0</v>
      </c>
      <c r="AP47" s="13">
        <f ca="1">'13年1-9支出明细'!AP45/9*12</f>
        <v>0</v>
      </c>
      <c r="AQ47" s="13">
        <f ca="1">'13年1-9支出明细'!AQ45/9*12</f>
        <v>0</v>
      </c>
      <c r="AR47" s="13">
        <f ca="1">'13年1-9支出明细'!AR45/9*12</f>
        <v>0</v>
      </c>
      <c r="AS47" s="13">
        <f ca="1">Sheet2!DK44+Sheet2!AH44</f>
        <v>0</v>
      </c>
      <c r="AT47" s="13">
        <f ca="1">'13年1-9支出明细'!AT45/9*12</f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f ca="1">'13年1-9支出明细'!BB45/9*12</f>
        <v>620</v>
      </c>
      <c r="BC47" s="13">
        <f ca="1">'13年1-9支出明细'!BC45/9*12</f>
        <v>0</v>
      </c>
      <c r="BD47" s="13">
        <f ca="1">'13年1-9支出明细'!BD45/9*12</f>
        <v>0</v>
      </c>
      <c r="BE47" s="13">
        <f ca="1">'13年1-9支出明细'!BE45/9*12</f>
        <v>0</v>
      </c>
      <c r="BF47" s="13">
        <v>0</v>
      </c>
      <c r="BG47" s="13">
        <f ca="1">'13年1-9支出明细'!BG45/9*12</f>
        <v>0</v>
      </c>
      <c r="BH47" s="13">
        <f ca="1">'13年1-9支出明细'!BH45/9*12</f>
        <v>0</v>
      </c>
      <c r="BI47" s="13">
        <f ca="1">'13年1-9支出明细'!BI45/9*12</f>
        <v>1921.3333333333335</v>
      </c>
      <c r="BJ47" s="13">
        <f ca="1">'13年1-9支出明细'!BJ45/9*12</f>
        <v>0</v>
      </c>
      <c r="BK47" s="13">
        <f ca="1">'13年1-9支出明细'!BK45/9*12</f>
        <v>0</v>
      </c>
      <c r="BL47" s="13">
        <f ca="1">'13年1-9支出明细'!BL45/9*12</f>
        <v>0</v>
      </c>
      <c r="BM47" s="13">
        <f ca="1">'13年1-9支出明细'!BM45/9*12</f>
        <v>0</v>
      </c>
      <c r="BN47" s="13">
        <f ca="1">'13年1-9支出明细'!BN45/9*12</f>
        <v>15212.266666666666</v>
      </c>
      <c r="BO47" s="13">
        <f ca="1">Sheet2!EX44+Sheet2!BF44</f>
        <v>0</v>
      </c>
      <c r="BP47" s="13">
        <f ca="1">'13年1-9支出明细'!BP45/9*12</f>
        <v>0</v>
      </c>
      <c r="BQ47" s="13">
        <f ca="1">'13年1-9支出明细'!BQ45/9*12</f>
        <v>0</v>
      </c>
      <c r="BR47" s="13">
        <f ca="1">'13年1-9支出明细'!BR45/9*12</f>
        <v>0</v>
      </c>
      <c r="BS47" s="13">
        <v>0</v>
      </c>
      <c r="BT47" s="13">
        <f ca="1">'13年1-9支出明细'!BT45/9*12</f>
        <v>0</v>
      </c>
      <c r="BU47" s="12">
        <f ca="1">'13年1-9支出明细'!BU45/9*12</f>
        <v>41519.24</v>
      </c>
      <c r="BV47" s="12">
        <f ca="1">'13年1-9支出明细'!BV45/9*12</f>
        <v>0</v>
      </c>
      <c r="BW47" s="12">
        <f ca="1">'13年1-9支出明细'!BW45/9*12</f>
        <v>0</v>
      </c>
      <c r="BX47" s="12">
        <f ca="1">'13年1-9支出明细'!BX45/9*12</f>
        <v>0</v>
      </c>
      <c r="BY47" s="27">
        <f t="shared" si="13"/>
        <v>0</v>
      </c>
      <c r="BZ47" s="13">
        <f ca="1">'13年1-9支出明细'!BZ45/9*12</f>
        <v>0</v>
      </c>
      <c r="CA47" s="13">
        <f ca="1">'13年1-9支出明细'!CA45/9*12</f>
        <v>0</v>
      </c>
      <c r="CB47" s="13">
        <f ca="1">'13年1-9支出明细'!CB45/9*12</f>
        <v>0</v>
      </c>
      <c r="CC47" s="13">
        <f ca="1">'13年1-9支出明细'!CC45/9*12</f>
        <v>0</v>
      </c>
      <c r="CD47" s="13">
        <f ca="1">'13年1-9支出明细'!CD45/9*12</f>
        <v>0</v>
      </c>
    </row>
    <row r="48" spans="1:82">
      <c r="A48" s="18">
        <v>130</v>
      </c>
      <c r="B48" s="3" t="s">
        <v>525</v>
      </c>
      <c r="C48" s="3" t="s">
        <v>340</v>
      </c>
      <c r="D48" s="12">
        <f t="shared" si="19"/>
        <v>3382134.6366666667</v>
      </c>
      <c r="E48" s="12">
        <f t="shared" si="12"/>
        <v>2499695.1333333333</v>
      </c>
      <c r="F48" s="13">
        <v>1127964</v>
      </c>
      <c r="G48" s="13">
        <v>771390</v>
      </c>
      <c r="H48" s="13">
        <v>507583.8</v>
      </c>
      <c r="I48" s="13">
        <f ca="1">'13年1-9支出明细'!I46/9*12</f>
        <v>92757.333333333328</v>
      </c>
      <c r="J48" s="13">
        <v>0</v>
      </c>
      <c r="K48" s="13">
        <f ca="1">'13年1-9支出明细'!K46/9*12</f>
        <v>0</v>
      </c>
      <c r="L48" s="13">
        <f ca="1">'13年1-9支出明细'!L46/9*12</f>
        <v>0</v>
      </c>
      <c r="M48" s="13">
        <f ca="1">'13年1-9支出明细'!M46/9*12</f>
        <v>0</v>
      </c>
      <c r="N48" s="13">
        <f ca="1">'13年1-9支出明细'!N46/9*12</f>
        <v>0</v>
      </c>
      <c r="O48" s="13">
        <f ca="1">'13年1-9支出明细'!O46/9*12</f>
        <v>0</v>
      </c>
      <c r="P48" s="13">
        <f ca="1">'13年1-9支出明细'!P46/9*12</f>
        <v>0</v>
      </c>
      <c r="Q48" s="13">
        <f ca="1">'13年1-9支出明细'!Q46/9*12</f>
        <v>0</v>
      </c>
      <c r="R48" s="13">
        <f ca="1">'13年1-9支出明细'!R46/9*12</f>
        <v>0</v>
      </c>
      <c r="S48" s="13">
        <f ca="1">'13年1-9支出明细'!S46/9*12</f>
        <v>0</v>
      </c>
      <c r="T48" s="12">
        <f t="shared" si="11"/>
        <v>606355.41</v>
      </c>
      <c r="U48" s="13">
        <f ca="1">'13年1-9支出明细'!U46/9*12</f>
        <v>0</v>
      </c>
      <c r="V48" s="13">
        <f ca="1">'13年1-9支出明细'!V46/9*12</f>
        <v>35229.253333333334</v>
      </c>
      <c r="W48" s="13">
        <f ca="1">'13年1-9支出明细'!W46/9*12</f>
        <v>0</v>
      </c>
      <c r="X48" s="13">
        <f ca="1">'13年1-9支出明细'!X46/9*12</f>
        <v>1864.2666666666667</v>
      </c>
      <c r="Y48" s="13">
        <f ca="1">'13年1-9支出明细'!Y46/9*12</f>
        <v>9643.8666666666668</v>
      </c>
      <c r="Z48" s="13">
        <f ca="1">'13年1-9支出明细'!Z46/9*12</f>
        <v>542891.97333333327</v>
      </c>
      <c r="AA48" s="13">
        <f ca="1">Sheet2!EP45+Sheet2!V45</f>
        <v>16726.05</v>
      </c>
      <c r="AB48" s="13">
        <f ca="1">'13年1-9支出明细'!AB46/9*12</f>
        <v>10399.986666666668</v>
      </c>
      <c r="AC48" s="13">
        <f ca="1">'13年1-9支出明细'!AC46/9*12</f>
        <v>11905.426666666666</v>
      </c>
      <c r="AD48" s="12">
        <f t="shared" si="15"/>
        <v>1068.4000000000001</v>
      </c>
      <c r="AE48" s="13">
        <f ca="1">'13年1-9支出明细'!AE46/9*12</f>
        <v>1068.4000000000001</v>
      </c>
      <c r="AF48" s="13">
        <f ca="1">'13年1-9支出明细'!AF46/9*12</f>
        <v>0</v>
      </c>
      <c r="AG48" s="13">
        <f ca="1">Sheet2!BP45+Sheet2!ET45</f>
        <v>0</v>
      </c>
      <c r="AH48" s="12">
        <f t="shared" si="14"/>
        <v>57326</v>
      </c>
      <c r="AI48" s="13">
        <f ca="1">'13年1-9支出明细'!AI46/9*12</f>
        <v>0</v>
      </c>
      <c r="AJ48" s="13">
        <f ca="1">'13年1-9支出明细'!AJ46/9*12</f>
        <v>0</v>
      </c>
      <c r="AK48" s="13">
        <f ca="1">'13年1-9支出明细'!AK46/9*12</f>
        <v>0</v>
      </c>
      <c r="AL48" s="13">
        <f ca="1">'13年1-9支出明细'!AL46/9*12</f>
        <v>0</v>
      </c>
      <c r="AM48" s="13">
        <f ca="1">'13年1-9支出明细'!AM46/9*12</f>
        <v>0</v>
      </c>
      <c r="AN48" s="13">
        <f ca="1">'13年1-9支出明细'!AN46/9*12</f>
        <v>0</v>
      </c>
      <c r="AO48" s="13">
        <f ca="1">Sheet2!DG45+Sheet2!AD45</f>
        <v>0</v>
      </c>
      <c r="AP48" s="13">
        <f ca="1">'13年1-9支出明细'!AP46/9*12</f>
        <v>0</v>
      </c>
      <c r="AQ48" s="13">
        <f ca="1">'13年1-9支出明细'!AQ46/9*12</f>
        <v>0</v>
      </c>
      <c r="AR48" s="13">
        <f ca="1">'13年1-9支出明细'!AR46/9*12</f>
        <v>0</v>
      </c>
      <c r="AS48" s="13">
        <f ca="1">Sheet2!DK45+Sheet2!AH45</f>
        <v>0</v>
      </c>
      <c r="AT48" s="13">
        <f ca="1">'13年1-9支出明细'!AT46/9*12</f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f ca="1">'13年1-9支出明细'!BB46/9*12</f>
        <v>0</v>
      </c>
      <c r="BC48" s="13">
        <f ca="1">'13年1-9支出明细'!BC46/9*12</f>
        <v>0</v>
      </c>
      <c r="BD48" s="13">
        <f ca="1">'13年1-9支出明细'!BD46/9*12</f>
        <v>0</v>
      </c>
      <c r="BE48" s="13">
        <f ca="1">'13年1-9支出明细'!BE46/9*12</f>
        <v>0</v>
      </c>
      <c r="BF48" s="13">
        <v>0</v>
      </c>
      <c r="BG48" s="13">
        <f ca="1">'13年1-9支出明细'!BG46/9*12</f>
        <v>0</v>
      </c>
      <c r="BH48" s="13">
        <f ca="1">'13年1-9支出明细'!BH46/9*12</f>
        <v>0</v>
      </c>
      <c r="BI48" s="13">
        <f ca="1">'13年1-9支出明细'!BI46/9*12</f>
        <v>13333.333333333332</v>
      </c>
      <c r="BJ48" s="13">
        <f ca="1">'13年1-9支出明细'!BJ46/9*12</f>
        <v>0</v>
      </c>
      <c r="BK48" s="13">
        <f ca="1">'13年1-9支出明细'!BK46/9*12</f>
        <v>0</v>
      </c>
      <c r="BL48" s="13">
        <f ca="1">'13年1-9支出明细'!BL46/9*12</f>
        <v>0</v>
      </c>
      <c r="BM48" s="13">
        <f ca="1">'13年1-9支出明细'!BM46/9*12</f>
        <v>0</v>
      </c>
      <c r="BN48" s="13">
        <f ca="1">'13年1-9支出明细'!BN46/9*12</f>
        <v>39992.666666666664</v>
      </c>
      <c r="BO48" s="13">
        <f ca="1">Sheet2!EX45+Sheet2!BF45</f>
        <v>0</v>
      </c>
      <c r="BP48" s="13">
        <f ca="1">'13年1-9支出明细'!BP46/9*12</f>
        <v>0</v>
      </c>
      <c r="BQ48" s="13">
        <f ca="1">'13年1-9支出明细'!BQ46/9*12</f>
        <v>4000</v>
      </c>
      <c r="BR48" s="13">
        <f ca="1">'13年1-9支出明细'!BR46/9*12</f>
        <v>0</v>
      </c>
      <c r="BS48" s="13">
        <v>0</v>
      </c>
      <c r="BT48" s="13">
        <f ca="1">'13年1-9支出明细'!BT46/9*12</f>
        <v>0</v>
      </c>
      <c r="BU48" s="12">
        <f ca="1">'13年1-9支出明细'!BU46/9*12</f>
        <v>217689.6933333333</v>
      </c>
      <c r="BV48" s="12">
        <f ca="1">'13年1-9支出明细'!BV46/9*12</f>
        <v>0</v>
      </c>
      <c r="BW48" s="12">
        <f ca="1">'13年1-9支出明细'!BW46/9*12</f>
        <v>0</v>
      </c>
      <c r="BX48" s="12">
        <f ca="1">'13年1-9支出明细'!BX46/9*12</f>
        <v>0</v>
      </c>
      <c r="BY48" s="27">
        <f t="shared" si="13"/>
        <v>0</v>
      </c>
      <c r="BZ48" s="13">
        <f ca="1">'13年1-9支出明细'!BZ46/9*12</f>
        <v>0</v>
      </c>
      <c r="CA48" s="13">
        <f ca="1">'13年1-9支出明细'!CA46/9*12</f>
        <v>0</v>
      </c>
      <c r="CB48" s="13">
        <f ca="1">'13年1-9支出明细'!CB46/9*12</f>
        <v>0</v>
      </c>
      <c r="CC48" s="13">
        <f ca="1">'13年1-9支出明细'!CC46/9*12</f>
        <v>0</v>
      </c>
      <c r="CD48" s="13">
        <f ca="1">'13年1-9支出明细'!CD46/9*12</f>
        <v>0</v>
      </c>
    </row>
    <row r="49" spans="1:82">
      <c r="A49" s="18">
        <v>131</v>
      </c>
      <c r="B49" s="3" t="s">
        <v>526</v>
      </c>
      <c r="C49" s="3" t="s">
        <v>341</v>
      </c>
      <c r="D49" s="12">
        <f t="shared" si="19"/>
        <v>2476722.2733333334</v>
      </c>
      <c r="E49" s="12">
        <f t="shared" si="12"/>
        <v>1784872.9333333333</v>
      </c>
      <c r="F49" s="13">
        <v>847488</v>
      </c>
      <c r="G49" s="13">
        <v>465402</v>
      </c>
      <c r="H49" s="13">
        <v>381369.59999999998</v>
      </c>
      <c r="I49" s="13">
        <f ca="1">'13年1-9支出明细'!I47/9*12</f>
        <v>90613.333333333343</v>
      </c>
      <c r="J49" s="13">
        <v>0</v>
      </c>
      <c r="K49" s="13">
        <f ca="1">'13年1-9支出明细'!K47/9*12</f>
        <v>0</v>
      </c>
      <c r="L49" s="13">
        <f ca="1">'13年1-9支出明细'!L47/9*12</f>
        <v>0</v>
      </c>
      <c r="M49" s="13">
        <f ca="1">'13年1-9支出明细'!M47/9*12</f>
        <v>0</v>
      </c>
      <c r="N49" s="13">
        <f ca="1">'13年1-9支出明细'!N47/9*12</f>
        <v>0</v>
      </c>
      <c r="O49" s="13">
        <f ca="1">'13年1-9支出明细'!O47/9*12</f>
        <v>0</v>
      </c>
      <c r="P49" s="13">
        <f ca="1">'13年1-9支出明细'!P47/9*12</f>
        <v>0</v>
      </c>
      <c r="Q49" s="13">
        <f ca="1">'13年1-9支出明细'!Q47/9*12</f>
        <v>0</v>
      </c>
      <c r="R49" s="13">
        <f ca="1">'13年1-9支出明细'!R47/9*12</f>
        <v>0</v>
      </c>
      <c r="S49" s="13">
        <f ca="1">'13年1-9支出明细'!S47/9*12</f>
        <v>0</v>
      </c>
      <c r="T49" s="12">
        <f t="shared" si="11"/>
        <v>598665.12666666659</v>
      </c>
      <c r="U49" s="13">
        <f ca="1">'13年1-9支出明细'!U47/9*12</f>
        <v>0</v>
      </c>
      <c r="V49" s="13">
        <f ca="1">'13年1-9支出明细'!V47/9*12</f>
        <v>1479.6533333333332</v>
      </c>
      <c r="W49" s="13">
        <f ca="1">'13年1-9支出明细'!W47/9*12</f>
        <v>0</v>
      </c>
      <c r="X49" s="13">
        <f ca="1">'13年1-9支出明细'!X47/9*12</f>
        <v>171923.73333333334</v>
      </c>
      <c r="Y49" s="13">
        <f ca="1">'13年1-9支出明细'!Y47/9*12</f>
        <v>4244.16</v>
      </c>
      <c r="Z49" s="13">
        <f ca="1">'13年1-9支出明细'!Z47/9*12</f>
        <v>397589.6</v>
      </c>
      <c r="AA49" s="13">
        <f ca="1">Sheet2!EP46+Sheet2!V46</f>
        <v>23427.98</v>
      </c>
      <c r="AB49" s="13">
        <f ca="1">'13年1-9支出明细'!AB47/9*12</f>
        <v>7280.2400000000007</v>
      </c>
      <c r="AC49" s="13">
        <f ca="1">'13年1-9支出明细'!AC47/9*12</f>
        <v>11157.066666666666</v>
      </c>
      <c r="AD49" s="12">
        <f t="shared" si="15"/>
        <v>4193.4666666666662</v>
      </c>
      <c r="AE49" s="13">
        <f ca="1">'13年1-9支出明细'!AE47/9*12</f>
        <v>4193.4666666666662</v>
      </c>
      <c r="AF49" s="13">
        <f ca="1">'13年1-9支出明细'!AF47/9*12</f>
        <v>0</v>
      </c>
      <c r="AG49" s="13">
        <f ca="1">Sheet2!BP46+Sheet2!ET46</f>
        <v>0</v>
      </c>
      <c r="AH49" s="12">
        <f t="shared" si="14"/>
        <v>30425.866666666669</v>
      </c>
      <c r="AI49" s="13">
        <f ca="1">'13年1-9支出明细'!AI47/9*12</f>
        <v>0</v>
      </c>
      <c r="AJ49" s="13">
        <f ca="1">'13年1-9支出明细'!AJ47/9*12</f>
        <v>0</v>
      </c>
      <c r="AK49" s="13">
        <f ca="1">'13年1-9支出明细'!AK47/9*12</f>
        <v>0</v>
      </c>
      <c r="AL49" s="13">
        <f ca="1">'13年1-9支出明细'!AL47/9*12</f>
        <v>0</v>
      </c>
      <c r="AM49" s="13">
        <f ca="1">'13年1-9支出明细'!AM47/9*12</f>
        <v>0</v>
      </c>
      <c r="AN49" s="13">
        <f ca="1">'13年1-9支出明细'!AN47/9*12</f>
        <v>0</v>
      </c>
      <c r="AO49" s="13">
        <f ca="1">Sheet2!DG46+Sheet2!AD46</f>
        <v>0</v>
      </c>
      <c r="AP49" s="13">
        <f ca="1">'13年1-9支出明细'!AP47/9*12</f>
        <v>0</v>
      </c>
      <c r="AQ49" s="13">
        <f ca="1">'13年1-9支出明细'!AQ47/9*12</f>
        <v>0</v>
      </c>
      <c r="AR49" s="13">
        <f ca="1">'13年1-9支出明细'!AR47/9*12</f>
        <v>0</v>
      </c>
      <c r="AS49" s="13">
        <f ca="1">Sheet2!DK46+Sheet2!AH46</f>
        <v>0</v>
      </c>
      <c r="AT49" s="13">
        <f ca="1">'13年1-9支出明细'!AT47/9*12</f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f ca="1">'13年1-9支出明细'!BB47/9*12</f>
        <v>0</v>
      </c>
      <c r="BC49" s="13">
        <f ca="1">'13年1-9支出明细'!BC47/9*12</f>
        <v>0</v>
      </c>
      <c r="BD49" s="13">
        <f ca="1">'13年1-9支出明细'!BD47/9*12</f>
        <v>0</v>
      </c>
      <c r="BE49" s="13">
        <f ca="1">'13年1-9支出明细'!BE47/9*12</f>
        <v>0</v>
      </c>
      <c r="BF49" s="13">
        <v>0</v>
      </c>
      <c r="BG49" s="13">
        <f ca="1">'13年1-9支出明细'!BG47/9*12</f>
        <v>0</v>
      </c>
      <c r="BH49" s="13">
        <f ca="1">'13年1-9支出明细'!BH47/9*12</f>
        <v>0</v>
      </c>
      <c r="BI49" s="13">
        <f ca="1">'13年1-9支出明细'!BI47/9*12</f>
        <v>8000</v>
      </c>
      <c r="BJ49" s="13">
        <f ca="1">'13年1-9支出明细'!BJ47/9*12</f>
        <v>0</v>
      </c>
      <c r="BK49" s="13">
        <f ca="1">'13年1-9支出明细'!BK47/9*12</f>
        <v>0</v>
      </c>
      <c r="BL49" s="13">
        <f ca="1">'13年1-9支出明细'!BL47/9*12</f>
        <v>0</v>
      </c>
      <c r="BM49" s="13">
        <f ca="1">'13年1-9支出明细'!BM47/9*12</f>
        <v>0</v>
      </c>
      <c r="BN49" s="13">
        <f ca="1">'13年1-9支出明细'!BN47/9*12</f>
        <v>22425.866666666669</v>
      </c>
      <c r="BO49" s="13">
        <f ca="1">Sheet2!EX46+Sheet2!BF46</f>
        <v>0</v>
      </c>
      <c r="BP49" s="13">
        <f ca="1">'13年1-9支出明细'!BP47/9*12</f>
        <v>0</v>
      </c>
      <c r="BQ49" s="13">
        <f ca="1">'13年1-9支出明细'!BQ47/9*12</f>
        <v>0</v>
      </c>
      <c r="BR49" s="13">
        <f ca="1">'13年1-9支出明细'!BR47/9*12</f>
        <v>0</v>
      </c>
      <c r="BS49" s="13">
        <v>0</v>
      </c>
      <c r="BT49" s="13">
        <f ca="1">'13年1-9支出明细'!BT47/9*12</f>
        <v>0</v>
      </c>
      <c r="BU49" s="12">
        <f ca="1">'13年1-9支出明细'!BU47/9*12</f>
        <v>58564.880000000005</v>
      </c>
      <c r="BV49" s="12">
        <f ca="1">'13年1-9支出明细'!BV47/9*12</f>
        <v>0</v>
      </c>
      <c r="BW49" s="12">
        <f ca="1">'13年1-9支出明细'!BW47/9*12</f>
        <v>0</v>
      </c>
      <c r="BX49" s="12">
        <f ca="1">'13年1-9支出明细'!BX47/9*12</f>
        <v>0</v>
      </c>
      <c r="BY49" s="27">
        <f t="shared" si="13"/>
        <v>0</v>
      </c>
      <c r="BZ49" s="13">
        <f ca="1">'13年1-9支出明细'!BZ47/9*12</f>
        <v>0</v>
      </c>
      <c r="CA49" s="13">
        <f ca="1">'13年1-9支出明细'!CA47/9*12</f>
        <v>0</v>
      </c>
      <c r="CB49" s="13">
        <f ca="1">'13年1-9支出明细'!CB47/9*12</f>
        <v>0</v>
      </c>
      <c r="CC49" s="13">
        <f ca="1">'13年1-9支出明细'!CC47/9*12</f>
        <v>0</v>
      </c>
      <c r="CD49" s="13">
        <f ca="1">'13年1-9支出明细'!CD47/9*12</f>
        <v>0</v>
      </c>
    </row>
    <row r="50" spans="1:82">
      <c r="A50" s="18">
        <v>135</v>
      </c>
      <c r="B50" s="3" t="s">
        <v>527</v>
      </c>
      <c r="C50" s="3" t="s">
        <v>342</v>
      </c>
      <c r="D50" s="12">
        <f t="shared" si="19"/>
        <v>1664927.2933333332</v>
      </c>
      <c r="E50" s="12">
        <f t="shared" si="12"/>
        <v>1268178</v>
      </c>
      <c r="F50" s="13">
        <v>0</v>
      </c>
      <c r="G50" s="13">
        <v>1235778</v>
      </c>
      <c r="H50" s="13">
        <v>0</v>
      </c>
      <c r="I50" s="13">
        <f ca="1">'13年1-9支出明细'!I48/9*12</f>
        <v>32400</v>
      </c>
      <c r="J50" s="13">
        <v>0</v>
      </c>
      <c r="K50" s="13">
        <f ca="1">'13年1-9支出明细'!K48/9*12</f>
        <v>0</v>
      </c>
      <c r="L50" s="13">
        <f ca="1">'13年1-9支出明细'!L48/9*12</f>
        <v>0</v>
      </c>
      <c r="M50" s="13">
        <f ca="1">'13年1-9支出明细'!M48/9*12</f>
        <v>0</v>
      </c>
      <c r="N50" s="13">
        <f ca="1">'13年1-9支出明细'!N48/9*12</f>
        <v>0</v>
      </c>
      <c r="O50" s="13">
        <f ca="1">'13年1-9支出明细'!O48/9*12</f>
        <v>0</v>
      </c>
      <c r="P50" s="13">
        <f ca="1">'13年1-9支出明细'!P48/9*12</f>
        <v>0</v>
      </c>
      <c r="Q50" s="13">
        <f ca="1">'13年1-9支出明细'!Q48/9*12</f>
        <v>0</v>
      </c>
      <c r="R50" s="13">
        <f ca="1">'13年1-9支出明细'!R48/9*12</f>
        <v>0</v>
      </c>
      <c r="S50" s="13">
        <f ca="1">'13年1-9支出明细'!S48/9*12</f>
        <v>0</v>
      </c>
      <c r="T50" s="12">
        <f t="shared" si="11"/>
        <v>282676.39999999997</v>
      </c>
      <c r="U50" s="13">
        <f ca="1">'13年1-9支出明细'!U48/9*12</f>
        <v>0</v>
      </c>
      <c r="V50" s="13">
        <f ca="1">'13年1-9支出明细'!V48/9*12</f>
        <v>0</v>
      </c>
      <c r="W50" s="13">
        <f ca="1">'13年1-9支出明细'!W48/9*12</f>
        <v>0</v>
      </c>
      <c r="X50" s="13">
        <f ca="1">'13年1-9支出明细'!X48/9*12</f>
        <v>3634.666666666667</v>
      </c>
      <c r="Y50" s="13">
        <f ca="1">'13年1-9支出明细'!Y48/9*12</f>
        <v>6178.1999999999989</v>
      </c>
      <c r="Z50" s="13">
        <f ca="1">'13年1-9支出明细'!Z48/9*12</f>
        <v>267939.53333333333</v>
      </c>
      <c r="AA50" s="13">
        <f ca="1">Sheet2!EP47+Sheet2!V47</f>
        <v>4924</v>
      </c>
      <c r="AB50" s="13">
        <f ca="1">'13年1-9支出明细'!AB48/9*12</f>
        <v>0</v>
      </c>
      <c r="AC50" s="13">
        <f ca="1">'13年1-9支出明细'!AC48/9*12</f>
        <v>5032</v>
      </c>
      <c r="AD50" s="12">
        <f t="shared" si="15"/>
        <v>0</v>
      </c>
      <c r="AE50" s="13">
        <f ca="1">'13年1-9支出明细'!AE48/9*12</f>
        <v>0</v>
      </c>
      <c r="AF50" s="13">
        <f ca="1">'13年1-9支出明细'!AF48/9*12</f>
        <v>0</v>
      </c>
      <c r="AG50" s="13">
        <f ca="1">Sheet2!BP47+Sheet2!ET47</f>
        <v>0</v>
      </c>
      <c r="AH50" s="12">
        <f t="shared" si="14"/>
        <v>49648.666666666657</v>
      </c>
      <c r="AI50" s="13">
        <f ca="1">'13年1-9支出明细'!AI48/9*12</f>
        <v>0</v>
      </c>
      <c r="AJ50" s="13">
        <f ca="1">'13年1-9支出明细'!AJ48/9*12</f>
        <v>0</v>
      </c>
      <c r="AK50" s="13">
        <f ca="1">'13年1-9支出明细'!AK48/9*12</f>
        <v>0</v>
      </c>
      <c r="AL50" s="13">
        <f ca="1">'13年1-9支出明细'!AL48/9*12</f>
        <v>0</v>
      </c>
      <c r="AM50" s="13">
        <f ca="1">'13年1-9支出明细'!AM48/9*12</f>
        <v>0</v>
      </c>
      <c r="AN50" s="13">
        <f ca="1">'13年1-9支出明细'!AN48/9*12</f>
        <v>0</v>
      </c>
      <c r="AO50" s="13">
        <f ca="1">Sheet2!DG47+Sheet2!AD47</f>
        <v>0</v>
      </c>
      <c r="AP50" s="13">
        <f ca="1">'13年1-9支出明细'!AP48/9*12</f>
        <v>0</v>
      </c>
      <c r="AQ50" s="13">
        <f ca="1">'13年1-9支出明细'!AQ48/9*12</f>
        <v>0</v>
      </c>
      <c r="AR50" s="13">
        <f ca="1">'13年1-9支出明细'!AR48/9*12</f>
        <v>0</v>
      </c>
      <c r="AS50" s="13">
        <f ca="1">Sheet2!DK47+Sheet2!AH47</f>
        <v>0</v>
      </c>
      <c r="AT50" s="13">
        <f ca="1">'13年1-9支出明细'!AT48/9*12</f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f ca="1">'13年1-9支出明细'!BB48/9*12</f>
        <v>2786.666666666667</v>
      </c>
      <c r="BC50" s="13">
        <f ca="1">'13年1-9支出明细'!BC48/9*12</f>
        <v>0</v>
      </c>
      <c r="BD50" s="13">
        <f ca="1">'13年1-9支出明细'!BD48/9*12</f>
        <v>0</v>
      </c>
      <c r="BE50" s="13">
        <f ca="1">'13年1-9支出明细'!BE48/9*12</f>
        <v>0</v>
      </c>
      <c r="BF50" s="13">
        <v>0</v>
      </c>
      <c r="BG50" s="13">
        <f ca="1">'13年1-9支出明细'!BG48/9*12</f>
        <v>0</v>
      </c>
      <c r="BH50" s="13">
        <f ca="1">'13年1-9支出明细'!BH48/9*12</f>
        <v>0</v>
      </c>
      <c r="BI50" s="13">
        <f ca="1">'13年1-9支出明细'!BI48/9*12</f>
        <v>1333.3333333333335</v>
      </c>
      <c r="BJ50" s="13">
        <f ca="1">'13年1-9支出明细'!BJ48/9*12</f>
        <v>0</v>
      </c>
      <c r="BK50" s="13">
        <f ca="1">'13年1-9支出明细'!BK48/9*12</f>
        <v>0</v>
      </c>
      <c r="BL50" s="13">
        <f ca="1">'13年1-9支出明细'!BL48/9*12</f>
        <v>0</v>
      </c>
      <c r="BM50" s="13">
        <f ca="1">'13年1-9支出明细'!BM48/9*12</f>
        <v>0</v>
      </c>
      <c r="BN50" s="13">
        <f ca="1">'13年1-9支出明细'!BN48/9*12</f>
        <v>35591.333333333328</v>
      </c>
      <c r="BO50" s="13">
        <f ca="1">Sheet2!EX47+Sheet2!BF47</f>
        <v>0</v>
      </c>
      <c r="BP50" s="13">
        <f ca="1">'13年1-9支出明细'!BP48/9*12</f>
        <v>0</v>
      </c>
      <c r="BQ50" s="13">
        <f ca="1">'13年1-9支出明细'!BQ48/9*12</f>
        <v>9937.3333333333321</v>
      </c>
      <c r="BR50" s="13">
        <f ca="1">'13年1-9支出明细'!BR48/9*12</f>
        <v>0</v>
      </c>
      <c r="BS50" s="13">
        <v>0</v>
      </c>
      <c r="BT50" s="13">
        <f ca="1">'13年1-9支出明细'!BT48/9*12</f>
        <v>0</v>
      </c>
      <c r="BU50" s="12">
        <f ca="1">'13年1-9支出明细'!BU48/9*12</f>
        <v>64424.226666666669</v>
      </c>
      <c r="BV50" s="12">
        <f ca="1">'13年1-9支出明细'!BV48/9*12</f>
        <v>0</v>
      </c>
      <c r="BW50" s="12">
        <f ca="1">'13年1-9支出明细'!BW48/9*12</f>
        <v>0</v>
      </c>
      <c r="BX50" s="12">
        <f ca="1">'13年1-9支出明细'!BX48/9*12</f>
        <v>0</v>
      </c>
      <c r="BY50" s="27">
        <f t="shared" si="13"/>
        <v>0</v>
      </c>
      <c r="BZ50" s="13">
        <f ca="1">'13年1-9支出明细'!BZ48/9*12</f>
        <v>0</v>
      </c>
      <c r="CA50" s="13">
        <f ca="1">'13年1-9支出明细'!CA48/9*12</f>
        <v>0</v>
      </c>
      <c r="CB50" s="13">
        <f ca="1">'13年1-9支出明细'!CB48/9*12</f>
        <v>0</v>
      </c>
      <c r="CC50" s="13">
        <f ca="1">'13年1-9支出明细'!CC48/9*12</f>
        <v>0</v>
      </c>
      <c r="CD50" s="13">
        <f ca="1">'13年1-9支出明细'!CD48/9*12</f>
        <v>0</v>
      </c>
    </row>
    <row r="51" spans="1:82">
      <c r="A51" s="18">
        <v>138</v>
      </c>
      <c r="B51" s="3" t="s">
        <v>528</v>
      </c>
      <c r="C51" s="3" t="s">
        <v>343</v>
      </c>
      <c r="D51" s="12">
        <f t="shared" si="19"/>
        <v>142062.80000000002</v>
      </c>
      <c r="E51" s="12">
        <f t="shared" si="12"/>
        <v>39500</v>
      </c>
      <c r="F51" s="13">
        <v>0</v>
      </c>
      <c r="G51" s="13">
        <v>0</v>
      </c>
      <c r="H51" s="13">
        <v>0</v>
      </c>
      <c r="I51" s="13">
        <f ca="1">'13年1-9支出明细'!I49/9*12</f>
        <v>39500</v>
      </c>
      <c r="J51" s="13">
        <v>0</v>
      </c>
      <c r="K51" s="13">
        <f ca="1">'13年1-9支出明细'!K49/9*12</f>
        <v>0</v>
      </c>
      <c r="L51" s="13">
        <f ca="1">'13年1-9支出明细'!L49/9*12</f>
        <v>0</v>
      </c>
      <c r="M51" s="13">
        <f ca="1">'13年1-9支出明细'!M49/9*12</f>
        <v>0</v>
      </c>
      <c r="N51" s="13">
        <f ca="1">'13年1-9支出明细'!N49/9*12</f>
        <v>0</v>
      </c>
      <c r="O51" s="13">
        <f ca="1">'13年1-9支出明细'!O49/9*12</f>
        <v>0</v>
      </c>
      <c r="P51" s="13">
        <f ca="1">'13年1-9支出明细'!P49/9*12</f>
        <v>0</v>
      </c>
      <c r="Q51" s="13">
        <f ca="1">'13年1-9支出明细'!Q49/9*12</f>
        <v>0</v>
      </c>
      <c r="R51" s="13">
        <f ca="1">'13年1-9支出明细'!R49/9*12</f>
        <v>0</v>
      </c>
      <c r="S51" s="13">
        <f ca="1">'13年1-9支出明细'!S49/9*12</f>
        <v>0</v>
      </c>
      <c r="T51" s="12">
        <f t="shared" si="11"/>
        <v>0</v>
      </c>
      <c r="U51" s="13">
        <f ca="1">'13年1-9支出明细'!U49/9*12</f>
        <v>0</v>
      </c>
      <c r="V51" s="13">
        <f ca="1">'13年1-9支出明细'!V49/9*12</f>
        <v>0</v>
      </c>
      <c r="W51" s="13">
        <f ca="1">'13年1-9支出明细'!W49/9*12</f>
        <v>0</v>
      </c>
      <c r="X51" s="13">
        <f ca="1">'13年1-9支出明细'!X49/9*12</f>
        <v>0</v>
      </c>
      <c r="Y51" s="13">
        <f ca="1">'13年1-9支出明细'!Y49/9*12</f>
        <v>0</v>
      </c>
      <c r="Z51" s="13">
        <f ca="1">'13年1-9支出明细'!Z49/9*12</f>
        <v>0</v>
      </c>
      <c r="AA51" s="13">
        <f ca="1">Sheet2!EP48+Sheet2!V48</f>
        <v>0</v>
      </c>
      <c r="AB51" s="13">
        <f ca="1">'13年1-9支出明细'!AB49/9*12</f>
        <v>0</v>
      </c>
      <c r="AC51" s="13">
        <f ca="1">'13年1-9支出明细'!AC49/9*12</f>
        <v>0</v>
      </c>
      <c r="AD51" s="12">
        <f t="shared" si="15"/>
        <v>0</v>
      </c>
      <c r="AE51" s="13">
        <f ca="1">'13年1-9支出明细'!AE49/9*12</f>
        <v>0</v>
      </c>
      <c r="AF51" s="13">
        <f ca="1">'13年1-9支出明细'!AF49/9*12</f>
        <v>0</v>
      </c>
      <c r="AG51" s="13">
        <f ca="1">Sheet2!BP48+Sheet2!ET48</f>
        <v>0</v>
      </c>
      <c r="AH51" s="12">
        <f t="shared" si="14"/>
        <v>1260</v>
      </c>
      <c r="AI51" s="13">
        <f ca="1">'13年1-9支出明细'!AI49/9*12</f>
        <v>0</v>
      </c>
      <c r="AJ51" s="13">
        <f ca="1">'13年1-9支出明细'!AJ49/9*12</f>
        <v>0</v>
      </c>
      <c r="AK51" s="13">
        <f ca="1">'13年1-9支出明细'!AK49/9*12</f>
        <v>0</v>
      </c>
      <c r="AL51" s="13">
        <f ca="1">'13年1-9支出明细'!AL49/9*12</f>
        <v>0</v>
      </c>
      <c r="AM51" s="13">
        <f ca="1">'13年1-9支出明细'!AM49/9*12</f>
        <v>0</v>
      </c>
      <c r="AN51" s="13">
        <f ca="1">'13年1-9支出明细'!AN49/9*12</f>
        <v>0</v>
      </c>
      <c r="AO51" s="13">
        <f ca="1">Sheet2!DG48+Sheet2!AD48</f>
        <v>0</v>
      </c>
      <c r="AP51" s="13">
        <f ca="1">'13年1-9支出明细'!AP49/9*12</f>
        <v>0</v>
      </c>
      <c r="AQ51" s="13">
        <f ca="1">'13年1-9支出明细'!AQ49/9*12</f>
        <v>0</v>
      </c>
      <c r="AR51" s="13">
        <f ca="1">'13年1-9支出明细'!AR49/9*12</f>
        <v>0</v>
      </c>
      <c r="AS51" s="13">
        <f ca="1">Sheet2!DK48+Sheet2!AH48</f>
        <v>0</v>
      </c>
      <c r="AT51" s="13">
        <f ca="1">'13年1-9支出明细'!AT49/9*12</f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f ca="1">'13年1-9支出明细'!BB49/9*12</f>
        <v>1260</v>
      </c>
      <c r="BC51" s="13">
        <f ca="1">'13年1-9支出明细'!BC49/9*12</f>
        <v>0</v>
      </c>
      <c r="BD51" s="13">
        <f ca="1">'13年1-9支出明细'!BD49/9*12</f>
        <v>0</v>
      </c>
      <c r="BE51" s="13">
        <f ca="1">'13年1-9支出明细'!BE49/9*12</f>
        <v>0</v>
      </c>
      <c r="BF51" s="13">
        <v>0</v>
      </c>
      <c r="BG51" s="13">
        <f ca="1">'13年1-9支出明细'!BG49/9*12</f>
        <v>0</v>
      </c>
      <c r="BH51" s="13">
        <f ca="1">'13年1-9支出明细'!BH49/9*12</f>
        <v>0</v>
      </c>
      <c r="BI51" s="13">
        <f ca="1">'13年1-9支出明细'!BI49/9*12</f>
        <v>0</v>
      </c>
      <c r="BJ51" s="13">
        <f ca="1">'13年1-9支出明细'!BJ49/9*12</f>
        <v>0</v>
      </c>
      <c r="BK51" s="13">
        <f ca="1">'13年1-9支出明细'!BK49/9*12</f>
        <v>0</v>
      </c>
      <c r="BL51" s="13">
        <f ca="1">'13年1-9支出明细'!BL49/9*12</f>
        <v>0</v>
      </c>
      <c r="BM51" s="13">
        <f ca="1">'13年1-9支出明细'!BM49/9*12</f>
        <v>0</v>
      </c>
      <c r="BN51" s="13">
        <f ca="1">'13年1-9支出明细'!BN49/9*12</f>
        <v>0</v>
      </c>
      <c r="BO51" s="13">
        <f ca="1">Sheet2!EX48+Sheet2!BF48</f>
        <v>0</v>
      </c>
      <c r="BP51" s="13">
        <f ca="1">'13年1-9支出明细'!BP49/9*12</f>
        <v>0</v>
      </c>
      <c r="BQ51" s="13">
        <f ca="1">'13年1-9支出明细'!BQ49/9*12</f>
        <v>0</v>
      </c>
      <c r="BR51" s="13">
        <f ca="1">'13年1-9支出明细'!BR49/9*12</f>
        <v>0</v>
      </c>
      <c r="BS51" s="13">
        <v>0</v>
      </c>
      <c r="BT51" s="13">
        <f ca="1">'13年1-9支出明细'!BT49/9*12</f>
        <v>0</v>
      </c>
      <c r="BU51" s="12">
        <f ca="1">'13年1-9支出明细'!BU49/9*12</f>
        <v>101302.80000000002</v>
      </c>
      <c r="BV51" s="12">
        <f ca="1">'13年1-9支出明细'!BV49/9*12</f>
        <v>0</v>
      </c>
      <c r="BW51" s="12">
        <f ca="1">'13年1-9支出明细'!BW49/9*12</f>
        <v>0</v>
      </c>
      <c r="BX51" s="12">
        <f ca="1">'13年1-9支出明细'!BX49/9*12</f>
        <v>0</v>
      </c>
      <c r="BY51" s="27">
        <f t="shared" si="13"/>
        <v>0</v>
      </c>
      <c r="BZ51" s="13">
        <f ca="1">'13年1-9支出明细'!BZ49/9*12</f>
        <v>0</v>
      </c>
      <c r="CA51" s="13">
        <f ca="1">'13年1-9支出明细'!CA49/9*12</f>
        <v>0</v>
      </c>
      <c r="CB51" s="13">
        <f ca="1">'13年1-9支出明细'!CB49/9*12</f>
        <v>0</v>
      </c>
      <c r="CC51" s="13">
        <f ca="1">'13年1-9支出明细'!CC49/9*12</f>
        <v>0</v>
      </c>
      <c r="CD51" s="13">
        <f ca="1">'13年1-9支出明细'!CD49/9*12</f>
        <v>0</v>
      </c>
    </row>
    <row r="52" spans="1:82">
      <c r="A52" s="18">
        <v>151</v>
      </c>
      <c r="B52" s="3" t="s">
        <v>529</v>
      </c>
      <c r="C52" s="3" t="s">
        <v>344</v>
      </c>
      <c r="D52" s="12">
        <f t="shared" si="19"/>
        <v>4429618.8900000006</v>
      </c>
      <c r="E52" s="12">
        <f t="shared" si="12"/>
        <v>2384336.7999999998</v>
      </c>
      <c r="F52" s="13">
        <v>986664</v>
      </c>
      <c r="G52" s="13">
        <v>844074</v>
      </c>
      <c r="H52" s="13">
        <v>443998.8</v>
      </c>
      <c r="I52" s="13">
        <f ca="1">'13年1-9支出明细'!I50/9*12</f>
        <v>109600</v>
      </c>
      <c r="J52" s="13">
        <v>0</v>
      </c>
      <c r="K52" s="13">
        <f ca="1">'13年1-9支出明细'!K50/9*12</f>
        <v>0</v>
      </c>
      <c r="L52" s="13">
        <f ca="1">'13年1-9支出明细'!L50/9*12</f>
        <v>0</v>
      </c>
      <c r="M52" s="13">
        <f ca="1">'13年1-9支出明细'!M50/9*12</f>
        <v>0</v>
      </c>
      <c r="N52" s="13">
        <f ca="1">'13年1-9支出明细'!N50/9*12</f>
        <v>0</v>
      </c>
      <c r="O52" s="13">
        <f ca="1">'13年1-9支出明细'!O50/9*12</f>
        <v>0</v>
      </c>
      <c r="P52" s="13">
        <f ca="1">'13年1-9支出明细'!P50/9*12</f>
        <v>0</v>
      </c>
      <c r="Q52" s="13">
        <f ca="1">'13年1-9支出明细'!Q50/9*12</f>
        <v>0</v>
      </c>
      <c r="R52" s="13">
        <f ca="1">'13年1-9支出明细'!R50/9*12</f>
        <v>0</v>
      </c>
      <c r="S52" s="13">
        <f ca="1">'13年1-9支出明细'!S50/9*12</f>
        <v>0</v>
      </c>
      <c r="T52" s="12">
        <f t="shared" si="11"/>
        <v>1790416.4100000001</v>
      </c>
      <c r="U52" s="13">
        <f ca="1">'13年1-9支出明细'!U50/9*12</f>
        <v>0</v>
      </c>
      <c r="V52" s="13">
        <f ca="1">'13年1-9支出明细'!V50/9*12</f>
        <v>1519.6533333333334</v>
      </c>
      <c r="W52" s="13">
        <f ca="1">'13年1-9支出明细'!W50/9*12</f>
        <v>0</v>
      </c>
      <c r="X52" s="13">
        <f ca="1">'13年1-9支出明细'!X50/9*12</f>
        <v>2520</v>
      </c>
      <c r="Y52" s="13">
        <f ca="1">'13年1-9支出明细'!Y50/9*12</f>
        <v>63207.199999999997</v>
      </c>
      <c r="Z52" s="13">
        <f ca="1">'13年1-9支出明细'!Z50/9*12</f>
        <v>1709163.0666666669</v>
      </c>
      <c r="AA52" s="13">
        <f ca="1">Sheet2!EP49+Sheet2!V49</f>
        <v>14006.49</v>
      </c>
      <c r="AB52" s="13">
        <f ca="1">'13年1-9支出明细'!AB50/9*12</f>
        <v>8892.84</v>
      </c>
      <c r="AC52" s="13">
        <f ca="1">'13年1-9支出明细'!AC50/9*12</f>
        <v>9782.48</v>
      </c>
      <c r="AD52" s="12">
        <f t="shared" si="15"/>
        <v>7206.9866666666658</v>
      </c>
      <c r="AE52" s="13">
        <f ca="1">'13年1-9支出明细'!AE50/9*12</f>
        <v>7206.9866666666658</v>
      </c>
      <c r="AF52" s="13">
        <f ca="1">'13年1-9支出明细'!AF50/9*12</f>
        <v>0</v>
      </c>
      <c r="AG52" s="13">
        <f ca="1">Sheet2!BP49+Sheet2!ET49</f>
        <v>0</v>
      </c>
      <c r="AH52" s="12">
        <f t="shared" si="14"/>
        <v>57222.533333333333</v>
      </c>
      <c r="AI52" s="13">
        <f ca="1">'13年1-9支出明细'!AI50/9*12</f>
        <v>0</v>
      </c>
      <c r="AJ52" s="13">
        <f ca="1">'13年1-9支出明细'!AJ50/9*12</f>
        <v>0</v>
      </c>
      <c r="AK52" s="13">
        <f ca="1">'13年1-9支出明细'!AK50/9*12</f>
        <v>0</v>
      </c>
      <c r="AL52" s="13">
        <f ca="1">'13年1-9支出明细'!AL50/9*12</f>
        <v>0</v>
      </c>
      <c r="AM52" s="13">
        <f ca="1">'13年1-9支出明细'!AM50/9*12</f>
        <v>0</v>
      </c>
      <c r="AN52" s="13">
        <f ca="1">'13年1-9支出明细'!AN50/9*12</f>
        <v>0</v>
      </c>
      <c r="AO52" s="13">
        <f ca="1">Sheet2!DG49+Sheet2!AD49</f>
        <v>0</v>
      </c>
      <c r="AP52" s="13">
        <f ca="1">'13年1-9支出明细'!AP50/9*12</f>
        <v>0</v>
      </c>
      <c r="AQ52" s="13">
        <f ca="1">'13年1-9支出明细'!AQ50/9*12</f>
        <v>0</v>
      </c>
      <c r="AR52" s="13">
        <f ca="1">'13年1-9支出明细'!AR50/9*12</f>
        <v>0</v>
      </c>
      <c r="AS52" s="13">
        <f ca="1">Sheet2!DK49+Sheet2!AH49</f>
        <v>0</v>
      </c>
      <c r="AT52" s="13">
        <f ca="1">'13年1-9支出明细'!AT50/9*12</f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f ca="1">'13年1-9支出明细'!BB50/9*12</f>
        <v>3634.4</v>
      </c>
      <c r="BC52" s="13">
        <f ca="1">'13年1-9支出明细'!BC50/9*12</f>
        <v>0</v>
      </c>
      <c r="BD52" s="13">
        <f ca="1">'13年1-9支出明细'!BD50/9*12</f>
        <v>0</v>
      </c>
      <c r="BE52" s="13">
        <f ca="1">'13年1-9支出明细'!BE50/9*12</f>
        <v>0</v>
      </c>
      <c r="BF52" s="13">
        <v>0</v>
      </c>
      <c r="BG52" s="13">
        <f ca="1">'13年1-9支出明细'!BG50/9*12</f>
        <v>0</v>
      </c>
      <c r="BH52" s="13">
        <f ca="1">'13年1-9支出明细'!BH50/9*12</f>
        <v>0</v>
      </c>
      <c r="BI52" s="13">
        <f ca="1">'13年1-9支出明细'!BI50/9*12</f>
        <v>400</v>
      </c>
      <c r="BJ52" s="13">
        <f ca="1">'13年1-9支出明细'!BJ50/9*12</f>
        <v>0</v>
      </c>
      <c r="BK52" s="13">
        <f ca="1">'13年1-9支出明细'!BK50/9*12</f>
        <v>26915.066666666666</v>
      </c>
      <c r="BL52" s="13">
        <f ca="1">'13年1-9支出明细'!BL50/9*12</f>
        <v>0</v>
      </c>
      <c r="BM52" s="13">
        <f ca="1">'13年1-9支出明细'!BM50/9*12</f>
        <v>0</v>
      </c>
      <c r="BN52" s="13">
        <f ca="1">'13年1-9支出明细'!BN50/9*12</f>
        <v>26273.066666666666</v>
      </c>
      <c r="BO52" s="13">
        <f ca="1">Sheet2!EX49+Sheet2!BF49</f>
        <v>0</v>
      </c>
      <c r="BP52" s="13">
        <f ca="1">'13年1-9支出明细'!BP50/9*12</f>
        <v>0</v>
      </c>
      <c r="BQ52" s="13">
        <f ca="1">'13年1-9支出明细'!BQ50/9*12</f>
        <v>0</v>
      </c>
      <c r="BR52" s="13">
        <f ca="1">'13年1-9支出明细'!BR50/9*12</f>
        <v>0</v>
      </c>
      <c r="BS52" s="13">
        <v>0</v>
      </c>
      <c r="BT52" s="13">
        <f ca="1">'13年1-9支出明细'!BT50/9*12</f>
        <v>0</v>
      </c>
      <c r="BU52" s="12">
        <f ca="1">'13年1-9支出明细'!BU50/9*12</f>
        <v>190436.16</v>
      </c>
      <c r="BV52" s="12">
        <f ca="1">'13年1-9支出明细'!BV50/9*12</f>
        <v>0</v>
      </c>
      <c r="BW52" s="12">
        <f ca="1">'13年1-9支出明细'!BW50/9*12</f>
        <v>0</v>
      </c>
      <c r="BX52" s="12">
        <f ca="1">'13年1-9支出明细'!BX50/9*12</f>
        <v>0</v>
      </c>
      <c r="BY52" s="27">
        <f t="shared" si="13"/>
        <v>0</v>
      </c>
      <c r="BZ52" s="13">
        <f ca="1">'13年1-9支出明细'!BZ50/9*12</f>
        <v>0</v>
      </c>
      <c r="CA52" s="13">
        <f ca="1">'13年1-9支出明细'!CA50/9*12</f>
        <v>0</v>
      </c>
      <c r="CB52" s="13">
        <f ca="1">'13年1-9支出明细'!CB50/9*12</f>
        <v>0</v>
      </c>
      <c r="CC52" s="13">
        <f ca="1">'13年1-9支出明细'!CC50/9*12</f>
        <v>0</v>
      </c>
      <c r="CD52" s="13">
        <f ca="1">'13年1-9支出明细'!CD50/9*12</f>
        <v>0</v>
      </c>
    </row>
    <row r="53" spans="1:82">
      <c r="A53" s="18">
        <v>152</v>
      </c>
      <c r="B53" s="3" t="s">
        <v>530</v>
      </c>
      <c r="C53" s="3" t="s">
        <v>345</v>
      </c>
      <c r="D53" s="12">
        <f t="shared" si="19"/>
        <v>2709925.3066666666</v>
      </c>
      <c r="E53" s="12">
        <f t="shared" si="12"/>
        <v>1918949.3333333333</v>
      </c>
      <c r="F53" s="13">
        <v>991440</v>
      </c>
      <c r="G53" s="13">
        <v>419852</v>
      </c>
      <c r="H53" s="13">
        <v>446148</v>
      </c>
      <c r="I53" s="13">
        <f ca="1">'13年1-9支出明细'!I51/9*12</f>
        <v>60933.333333333328</v>
      </c>
      <c r="J53" s="13">
        <v>0</v>
      </c>
      <c r="K53" s="13">
        <f ca="1">'13年1-9支出明细'!K51/9*12</f>
        <v>0</v>
      </c>
      <c r="L53" s="13">
        <f ca="1">'13年1-9支出明细'!L51/9*12</f>
        <v>0</v>
      </c>
      <c r="M53" s="13">
        <f ca="1">'13年1-9支出明细'!M51/9*12</f>
        <v>0</v>
      </c>
      <c r="N53" s="13">
        <f ca="1">'13年1-9支出明细'!N51/9*12</f>
        <v>0</v>
      </c>
      <c r="O53" s="13">
        <f ca="1">'13年1-9支出明细'!O51/9*12</f>
        <v>576</v>
      </c>
      <c r="P53" s="13">
        <f ca="1">'13年1-9支出明细'!P51/9*12</f>
        <v>576</v>
      </c>
      <c r="Q53" s="13">
        <f ca="1">'13年1-9支出明细'!Q51/9*12</f>
        <v>0</v>
      </c>
      <c r="R53" s="13">
        <f ca="1">'13年1-9支出明细'!R51/9*12</f>
        <v>0</v>
      </c>
      <c r="S53" s="13">
        <f ca="1">'13年1-9支出明细'!S51/9*12</f>
        <v>0</v>
      </c>
      <c r="T53" s="12">
        <f t="shared" si="11"/>
        <v>634051.86666666681</v>
      </c>
      <c r="U53" s="13">
        <f ca="1">'13年1-9支出明细'!U51/9*12</f>
        <v>0</v>
      </c>
      <c r="V53" s="13">
        <f ca="1">'13年1-9支出明细'!V51/9*12</f>
        <v>2119.88</v>
      </c>
      <c r="W53" s="13">
        <f ca="1">'13年1-9支出明细'!W51/9*12</f>
        <v>0</v>
      </c>
      <c r="X53" s="13">
        <f ca="1">'13年1-9支出明细'!X51/9*12</f>
        <v>4568.5333333333328</v>
      </c>
      <c r="Y53" s="13">
        <f ca="1">'13年1-9支出明细'!Y51/9*12</f>
        <v>14485.333333333332</v>
      </c>
      <c r="Z53" s="13">
        <f ca="1">'13年1-9支出明细'!Z51/9*12</f>
        <v>601000.20000000007</v>
      </c>
      <c r="AA53" s="13">
        <f ca="1">Sheet2!EP50+Sheet2!V50</f>
        <v>11877.92</v>
      </c>
      <c r="AB53" s="13">
        <f ca="1">'13年1-9支出明细'!AB51/9*12</f>
        <v>8707.0666666666675</v>
      </c>
      <c r="AC53" s="13">
        <f ca="1">'13年1-9支出明细'!AC51/9*12</f>
        <v>7130.16</v>
      </c>
      <c r="AD53" s="12">
        <f t="shared" si="15"/>
        <v>25766.799999999996</v>
      </c>
      <c r="AE53" s="13">
        <f ca="1">'13年1-9支出明细'!AE51/9*12</f>
        <v>25766.799999999996</v>
      </c>
      <c r="AF53" s="13">
        <f ca="1">'13年1-9支出明细'!AF51/9*12</f>
        <v>0</v>
      </c>
      <c r="AG53" s="13">
        <f ca="1">Sheet2!BP50+Sheet2!ET50</f>
        <v>0</v>
      </c>
      <c r="AH53" s="12">
        <f t="shared" si="14"/>
        <v>49252.800000000003</v>
      </c>
      <c r="AI53" s="13">
        <f ca="1">'13年1-9支出明细'!AI51/9*12</f>
        <v>0</v>
      </c>
      <c r="AJ53" s="13">
        <f ca="1">'13年1-9支出明细'!AJ51/9*12</f>
        <v>0</v>
      </c>
      <c r="AK53" s="13">
        <f ca="1">'13年1-9支出明细'!AK51/9*12</f>
        <v>0</v>
      </c>
      <c r="AL53" s="13">
        <f ca="1">'13年1-9支出明细'!AL51/9*12</f>
        <v>0</v>
      </c>
      <c r="AM53" s="13">
        <f ca="1">'13年1-9支出明细'!AM51/9*12</f>
        <v>0</v>
      </c>
      <c r="AN53" s="13">
        <f ca="1">'13年1-9支出明细'!AN51/9*12</f>
        <v>0</v>
      </c>
      <c r="AO53" s="13">
        <f ca="1">Sheet2!DG50+Sheet2!AD50</f>
        <v>0</v>
      </c>
      <c r="AP53" s="13">
        <f ca="1">'13年1-9支出明细'!AP51/9*12</f>
        <v>0</v>
      </c>
      <c r="AQ53" s="13">
        <f ca="1">'13年1-9支出明细'!AQ51/9*12</f>
        <v>0</v>
      </c>
      <c r="AR53" s="13">
        <f ca="1">'13年1-9支出明细'!AR51/9*12</f>
        <v>0</v>
      </c>
      <c r="AS53" s="13">
        <f ca="1">Sheet2!DK50+Sheet2!AH50</f>
        <v>0</v>
      </c>
      <c r="AT53" s="13">
        <f ca="1">'13年1-9支出明细'!AT51/9*12</f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f ca="1">'13年1-9支出明细'!BB51/9*12</f>
        <v>3535.4666666666662</v>
      </c>
      <c r="BC53" s="13">
        <f ca="1">'13年1-9支出明细'!BC51/9*12</f>
        <v>0</v>
      </c>
      <c r="BD53" s="13">
        <f ca="1">'13年1-9支出明细'!BD51/9*12</f>
        <v>0</v>
      </c>
      <c r="BE53" s="13">
        <f ca="1">'13年1-9支出明细'!BE51/9*12</f>
        <v>0</v>
      </c>
      <c r="BF53" s="13">
        <v>0</v>
      </c>
      <c r="BG53" s="13">
        <f ca="1">'13年1-9支出明细'!BG51/9*12</f>
        <v>4800</v>
      </c>
      <c r="BH53" s="13">
        <f ca="1">'13年1-9支出明细'!BH51/9*12</f>
        <v>0</v>
      </c>
      <c r="BI53" s="13">
        <f ca="1">'13年1-9支出明细'!BI51/9*12</f>
        <v>200</v>
      </c>
      <c r="BJ53" s="13">
        <f ca="1">'13年1-9支出明细'!BJ51/9*12</f>
        <v>0</v>
      </c>
      <c r="BK53" s="13">
        <f ca="1">'13年1-9支出明细'!BK51/9*12</f>
        <v>0</v>
      </c>
      <c r="BL53" s="13">
        <f ca="1">'13年1-9支出明细'!BL51/9*12</f>
        <v>0</v>
      </c>
      <c r="BM53" s="13">
        <f ca="1">'13年1-9支出明细'!BM51/9*12</f>
        <v>0</v>
      </c>
      <c r="BN53" s="13">
        <f ca="1">'13年1-9支出明细'!BN51/9*12</f>
        <v>26847.333333333336</v>
      </c>
      <c r="BO53" s="13">
        <f ca="1">Sheet2!EX50+Sheet2!BF50</f>
        <v>0</v>
      </c>
      <c r="BP53" s="13">
        <f ca="1">'13年1-9支出明细'!BP51/9*12</f>
        <v>0</v>
      </c>
      <c r="BQ53" s="13">
        <f ca="1">'13年1-9支出明细'!BQ51/9*12</f>
        <v>13870</v>
      </c>
      <c r="BR53" s="13">
        <f ca="1">'13年1-9支出明细'!BR51/9*12</f>
        <v>0</v>
      </c>
      <c r="BS53" s="13">
        <v>0</v>
      </c>
      <c r="BT53" s="13">
        <f ca="1">'13年1-9支出明细'!BT51/9*12</f>
        <v>0</v>
      </c>
      <c r="BU53" s="12">
        <f ca="1">'13年1-9支出明细'!BU51/9*12</f>
        <v>81904.506666666668</v>
      </c>
      <c r="BV53" s="12">
        <f ca="1">'13年1-9支出明细'!BV51/9*12</f>
        <v>0</v>
      </c>
      <c r="BW53" s="12">
        <f ca="1">'13年1-9支出明细'!BW51/9*12</f>
        <v>0</v>
      </c>
      <c r="BX53" s="12">
        <f ca="1">'13年1-9支出明细'!BX51/9*12</f>
        <v>0</v>
      </c>
      <c r="BY53" s="27">
        <f t="shared" si="13"/>
        <v>0</v>
      </c>
      <c r="BZ53" s="13">
        <f ca="1">'13年1-9支出明细'!BZ51/9*12</f>
        <v>0</v>
      </c>
      <c r="CA53" s="13">
        <f ca="1">'13年1-9支出明细'!CA51/9*12</f>
        <v>0</v>
      </c>
      <c r="CB53" s="13">
        <f ca="1">'13年1-9支出明细'!CB51/9*12</f>
        <v>0</v>
      </c>
      <c r="CC53" s="13">
        <f ca="1">'13年1-9支出明细'!CC51/9*12</f>
        <v>0</v>
      </c>
      <c r="CD53" s="13">
        <f ca="1">'13年1-9支出明细'!CD51/9*12</f>
        <v>0</v>
      </c>
    </row>
    <row r="54" spans="1:82">
      <c r="A54" s="18">
        <v>155</v>
      </c>
      <c r="B54" s="3" t="s">
        <v>531</v>
      </c>
      <c r="C54" s="3" t="s">
        <v>346</v>
      </c>
      <c r="D54" s="12">
        <f t="shared" si="19"/>
        <v>125958.97333333334</v>
      </c>
      <c r="E54" s="12">
        <f t="shared" si="12"/>
        <v>46422</v>
      </c>
      <c r="F54" s="13">
        <v>0</v>
      </c>
      <c r="G54" s="13">
        <v>17622</v>
      </c>
      <c r="H54" s="13">
        <v>0</v>
      </c>
      <c r="I54" s="13">
        <f ca="1">'13年1-9支出明细'!I52/9*12</f>
        <v>28800</v>
      </c>
      <c r="J54" s="13">
        <v>0</v>
      </c>
      <c r="K54" s="13">
        <f ca="1">'13年1-9支出明细'!K52/9*12</f>
        <v>0</v>
      </c>
      <c r="L54" s="13">
        <f ca="1">'13年1-9支出明细'!L52/9*12</f>
        <v>0</v>
      </c>
      <c r="M54" s="13">
        <f ca="1">'13年1-9支出明细'!M52/9*12</f>
        <v>0</v>
      </c>
      <c r="N54" s="13">
        <f ca="1">'13年1-9支出明细'!N52/9*12</f>
        <v>0</v>
      </c>
      <c r="O54" s="13">
        <f ca="1">'13年1-9支出明细'!O52/9*12</f>
        <v>0</v>
      </c>
      <c r="P54" s="13">
        <f ca="1">'13年1-9支出明细'!P52/9*12</f>
        <v>0</v>
      </c>
      <c r="Q54" s="13">
        <f ca="1">'13年1-9支出明细'!Q52/9*12</f>
        <v>0</v>
      </c>
      <c r="R54" s="13">
        <f ca="1">'13年1-9支出明细'!R52/9*12</f>
        <v>0</v>
      </c>
      <c r="S54" s="13">
        <f ca="1">'13年1-9支出明细'!S52/9*12</f>
        <v>0</v>
      </c>
      <c r="T54" s="12">
        <f t="shared" si="11"/>
        <v>0</v>
      </c>
      <c r="U54" s="13">
        <f ca="1">'13年1-9支出明细'!U52/9*12</f>
        <v>0</v>
      </c>
      <c r="V54" s="13">
        <f ca="1">'13年1-9支出明细'!V52/9*12</f>
        <v>0</v>
      </c>
      <c r="W54" s="13">
        <f ca="1">'13年1-9支出明细'!W52/9*12</f>
        <v>0</v>
      </c>
      <c r="X54" s="13">
        <f ca="1">'13年1-9支出明细'!X52/9*12</f>
        <v>0</v>
      </c>
      <c r="Y54" s="13">
        <f ca="1">'13年1-9支出明细'!Y52/9*12</f>
        <v>0</v>
      </c>
      <c r="Z54" s="13">
        <f ca="1">'13年1-9支出明细'!Z52/9*12</f>
        <v>0</v>
      </c>
      <c r="AA54" s="13">
        <f ca="1">Sheet2!EP51+Sheet2!V51</f>
        <v>0</v>
      </c>
      <c r="AB54" s="13">
        <f ca="1">'13年1-9支出明细'!AB52/9*12</f>
        <v>0</v>
      </c>
      <c r="AC54" s="13">
        <f ca="1">'13年1-9支出明细'!AC52/9*12</f>
        <v>0</v>
      </c>
      <c r="AD54" s="12">
        <f t="shared" si="15"/>
        <v>0</v>
      </c>
      <c r="AE54" s="13">
        <f ca="1">'13年1-9支出明细'!AE52/9*12</f>
        <v>0</v>
      </c>
      <c r="AF54" s="13">
        <f ca="1">'13年1-9支出明细'!AF52/9*12</f>
        <v>0</v>
      </c>
      <c r="AG54" s="13">
        <f ca="1">Sheet2!BP51+Sheet2!ET51</f>
        <v>0</v>
      </c>
      <c r="AH54" s="12">
        <f t="shared" si="14"/>
        <v>0</v>
      </c>
      <c r="AI54" s="13">
        <f ca="1">'13年1-9支出明细'!AI52/9*12</f>
        <v>0</v>
      </c>
      <c r="AJ54" s="13">
        <f ca="1">'13年1-9支出明细'!AJ52/9*12</f>
        <v>0</v>
      </c>
      <c r="AK54" s="13">
        <f ca="1">'13年1-9支出明细'!AK52/9*12</f>
        <v>0</v>
      </c>
      <c r="AL54" s="13">
        <f ca="1">'13年1-9支出明细'!AL52/9*12</f>
        <v>0</v>
      </c>
      <c r="AM54" s="13">
        <f ca="1">'13年1-9支出明细'!AM52/9*12</f>
        <v>0</v>
      </c>
      <c r="AN54" s="13">
        <f ca="1">'13年1-9支出明细'!AN52/9*12</f>
        <v>0</v>
      </c>
      <c r="AO54" s="13">
        <f ca="1">Sheet2!DG51+Sheet2!AD51</f>
        <v>0</v>
      </c>
      <c r="AP54" s="13">
        <f ca="1">'13年1-9支出明细'!AP52/9*12</f>
        <v>0</v>
      </c>
      <c r="AQ54" s="13">
        <f ca="1">'13年1-9支出明细'!AQ52/9*12</f>
        <v>0</v>
      </c>
      <c r="AR54" s="13">
        <f ca="1">'13年1-9支出明细'!AR52/9*12</f>
        <v>0</v>
      </c>
      <c r="AS54" s="13">
        <f ca="1">Sheet2!DK51+Sheet2!AH51</f>
        <v>0</v>
      </c>
      <c r="AT54" s="13">
        <f ca="1">'13年1-9支出明细'!AT52/9*12</f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f ca="1">'13年1-9支出明细'!BB52/9*12</f>
        <v>0</v>
      </c>
      <c r="BC54" s="13">
        <f ca="1">'13年1-9支出明细'!BC52/9*12</f>
        <v>0</v>
      </c>
      <c r="BD54" s="13">
        <f ca="1">'13年1-9支出明细'!BD52/9*12</f>
        <v>0</v>
      </c>
      <c r="BE54" s="13">
        <f ca="1">'13年1-9支出明细'!BE52/9*12</f>
        <v>0</v>
      </c>
      <c r="BF54" s="13">
        <v>0</v>
      </c>
      <c r="BG54" s="13">
        <f ca="1">'13年1-9支出明细'!BG52/9*12</f>
        <v>0</v>
      </c>
      <c r="BH54" s="13">
        <f ca="1">'13年1-9支出明细'!BH52/9*12</f>
        <v>0</v>
      </c>
      <c r="BI54" s="13">
        <f ca="1">'13年1-9支出明细'!BI52/9*12</f>
        <v>0</v>
      </c>
      <c r="BJ54" s="13">
        <f ca="1">'13年1-9支出明细'!BJ52/9*12</f>
        <v>0</v>
      </c>
      <c r="BK54" s="13">
        <f ca="1">'13年1-9支出明细'!BK52/9*12</f>
        <v>0</v>
      </c>
      <c r="BL54" s="13">
        <f ca="1">'13年1-9支出明细'!BL52/9*12</f>
        <v>0</v>
      </c>
      <c r="BM54" s="13">
        <f ca="1">'13年1-9支出明细'!BM52/9*12</f>
        <v>0</v>
      </c>
      <c r="BN54" s="13">
        <f ca="1">'13年1-9支出明细'!BN52/9*12</f>
        <v>0</v>
      </c>
      <c r="BO54" s="13">
        <f ca="1">Sheet2!EX51+Sheet2!BF51</f>
        <v>0</v>
      </c>
      <c r="BP54" s="13">
        <f ca="1">'13年1-9支出明细'!BP52/9*12</f>
        <v>0</v>
      </c>
      <c r="BQ54" s="13">
        <f ca="1">'13年1-9支出明细'!BQ52/9*12</f>
        <v>0</v>
      </c>
      <c r="BR54" s="13">
        <f ca="1">'13年1-9支出明细'!BR52/9*12</f>
        <v>0</v>
      </c>
      <c r="BS54" s="13">
        <v>0</v>
      </c>
      <c r="BT54" s="13">
        <f ca="1">'13年1-9支出明细'!BT52/9*12</f>
        <v>0</v>
      </c>
      <c r="BU54" s="12">
        <f ca="1">'13年1-9支出明细'!BU52/9*12</f>
        <v>79536.973333333342</v>
      </c>
      <c r="BV54" s="12">
        <f ca="1">'13年1-9支出明细'!BV52/9*12</f>
        <v>0</v>
      </c>
      <c r="BW54" s="12">
        <f ca="1">'13年1-9支出明细'!BW52/9*12</f>
        <v>0</v>
      </c>
      <c r="BX54" s="12">
        <f ca="1">'13年1-9支出明细'!BX52/9*12</f>
        <v>0</v>
      </c>
      <c r="BY54" s="27">
        <f t="shared" si="13"/>
        <v>0</v>
      </c>
      <c r="BZ54" s="13">
        <f ca="1">'13年1-9支出明细'!BZ52/9*12</f>
        <v>0</v>
      </c>
      <c r="CA54" s="13">
        <f ca="1">'13年1-9支出明细'!CA52/9*12</f>
        <v>0</v>
      </c>
      <c r="CB54" s="13">
        <f ca="1">'13年1-9支出明细'!CB52/9*12</f>
        <v>0</v>
      </c>
      <c r="CC54" s="13">
        <f ca="1">'13年1-9支出明细'!CC52/9*12</f>
        <v>0</v>
      </c>
      <c r="CD54" s="13">
        <f ca="1">'13年1-9支出明细'!CD52/9*12</f>
        <v>0</v>
      </c>
    </row>
    <row r="55" spans="1:82">
      <c r="A55" s="18">
        <v>158</v>
      </c>
      <c r="B55" s="3" t="s">
        <v>532</v>
      </c>
      <c r="C55" s="3" t="s">
        <v>347</v>
      </c>
      <c r="D55" s="12">
        <f t="shared" si="19"/>
        <v>6120162.2533333339</v>
      </c>
      <c r="E55" s="12">
        <f t="shared" si="12"/>
        <v>2073414.8666666667</v>
      </c>
      <c r="F55" s="13">
        <v>1057716</v>
      </c>
      <c r="G55" s="13">
        <v>474660</v>
      </c>
      <c r="H55" s="13">
        <v>475972.2</v>
      </c>
      <c r="I55" s="13">
        <f ca="1">'13年1-9支出明细'!I53/9*12</f>
        <v>65066.666666666672</v>
      </c>
      <c r="J55" s="13">
        <v>0</v>
      </c>
      <c r="K55" s="13">
        <f ca="1">'13年1-9支出明细'!K53/9*12</f>
        <v>0</v>
      </c>
      <c r="L55" s="13">
        <f ca="1">'13年1-9支出明细'!L53/9*12</f>
        <v>0</v>
      </c>
      <c r="M55" s="13">
        <f ca="1">'13年1-9支出明细'!M53/9*12</f>
        <v>0</v>
      </c>
      <c r="N55" s="13">
        <f ca="1">'13年1-9支出明细'!N53/9*12</f>
        <v>0</v>
      </c>
      <c r="O55" s="13">
        <f ca="1">'13年1-9支出明细'!O53/9*12</f>
        <v>0</v>
      </c>
      <c r="P55" s="13">
        <f ca="1">'13年1-9支出明细'!P53/9*12</f>
        <v>0</v>
      </c>
      <c r="Q55" s="13">
        <f ca="1">'13年1-9支出明细'!Q53/9*12</f>
        <v>0</v>
      </c>
      <c r="R55" s="13">
        <f ca="1">'13年1-9支出明细'!R53/9*12</f>
        <v>0</v>
      </c>
      <c r="S55" s="13">
        <f ca="1">'13年1-9支出明细'!S53/9*12</f>
        <v>0</v>
      </c>
      <c r="T55" s="12">
        <f t="shared" si="11"/>
        <v>3817262.226666667</v>
      </c>
      <c r="U55" s="13">
        <f ca="1">'13年1-9支出明细'!U53/9*12</f>
        <v>0</v>
      </c>
      <c r="V55" s="13">
        <f ca="1">'13年1-9支出明细'!V53/9*12</f>
        <v>40.24</v>
      </c>
      <c r="W55" s="13">
        <f ca="1">'13年1-9支出明细'!W53/9*12</f>
        <v>0</v>
      </c>
      <c r="X55" s="13">
        <f ca="1">'13年1-9支出明细'!X53/9*12</f>
        <v>3878.666666666667</v>
      </c>
      <c r="Y55" s="13">
        <f ca="1">'13年1-9支出明细'!Y53/9*12</f>
        <v>6137.1733333333341</v>
      </c>
      <c r="Z55" s="13">
        <f ca="1">'13年1-9支出明细'!Z53/9*12</f>
        <v>3790940.5466666669</v>
      </c>
      <c r="AA55" s="13">
        <f ca="1">Sheet2!EP52+Sheet2!V52</f>
        <v>16265.6</v>
      </c>
      <c r="AB55" s="13">
        <f ca="1">'13年1-9支出明细'!AB53/9*12</f>
        <v>11040.68</v>
      </c>
      <c r="AC55" s="13">
        <f ca="1">'13年1-9支出明细'!AC53/9*12</f>
        <v>10646.786666666667</v>
      </c>
      <c r="AD55" s="12">
        <f t="shared" si="15"/>
        <v>5496.5333333333328</v>
      </c>
      <c r="AE55" s="13">
        <f ca="1">'13年1-9支出明细'!AE53/9*12</f>
        <v>5496.5333333333328</v>
      </c>
      <c r="AF55" s="13">
        <f ca="1">'13年1-9支出明细'!AF53/9*12</f>
        <v>0</v>
      </c>
      <c r="AG55" s="13">
        <f ca="1">Sheet2!BP52+Sheet2!ET52</f>
        <v>0</v>
      </c>
      <c r="AH55" s="12">
        <f t="shared" si="14"/>
        <v>94115.200000000012</v>
      </c>
      <c r="AI55" s="13">
        <f ca="1">'13年1-9支出明细'!AI53/9*12</f>
        <v>0</v>
      </c>
      <c r="AJ55" s="13">
        <f ca="1">'13年1-9支出明细'!AJ53/9*12</f>
        <v>0</v>
      </c>
      <c r="AK55" s="13">
        <f ca="1">'13年1-9支出明细'!AK53/9*12</f>
        <v>0</v>
      </c>
      <c r="AL55" s="13">
        <f ca="1">'13年1-9支出明细'!AL53/9*12</f>
        <v>0</v>
      </c>
      <c r="AM55" s="13">
        <f ca="1">'13年1-9支出明细'!AM53/9*12</f>
        <v>0</v>
      </c>
      <c r="AN55" s="13">
        <f ca="1">'13年1-9支出明细'!AN53/9*12</f>
        <v>0</v>
      </c>
      <c r="AO55" s="13">
        <f ca="1">Sheet2!DG52+Sheet2!AD52</f>
        <v>0</v>
      </c>
      <c r="AP55" s="13">
        <f ca="1">'13年1-9支出明细'!AP53/9*12</f>
        <v>0</v>
      </c>
      <c r="AQ55" s="13">
        <f ca="1">'13年1-9支出明细'!AQ53/9*12</f>
        <v>0</v>
      </c>
      <c r="AR55" s="13">
        <f ca="1">'13年1-9支出明细'!AR53/9*12</f>
        <v>0</v>
      </c>
      <c r="AS55" s="13">
        <f ca="1">Sheet2!DK52+Sheet2!AH52</f>
        <v>0</v>
      </c>
      <c r="AT55" s="13">
        <f ca="1">'13年1-9支出明细'!AT53/9*12</f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f ca="1">'13年1-9支出明细'!BB53/9*12</f>
        <v>30365.333333333332</v>
      </c>
      <c r="BC55" s="13">
        <f ca="1">'13年1-9支出明细'!BC53/9*12</f>
        <v>0</v>
      </c>
      <c r="BD55" s="13">
        <f ca="1">'13年1-9支出明细'!BD53/9*12</f>
        <v>0</v>
      </c>
      <c r="BE55" s="13">
        <f ca="1">'13年1-9支出明细'!BE53/9*12</f>
        <v>0</v>
      </c>
      <c r="BF55" s="13">
        <v>0</v>
      </c>
      <c r="BG55" s="13">
        <f ca="1">'13年1-9支出明细'!BG53/9*12</f>
        <v>0</v>
      </c>
      <c r="BH55" s="13">
        <f ca="1">'13年1-9支出明细'!BH53/9*12</f>
        <v>0</v>
      </c>
      <c r="BI55" s="13">
        <f ca="1">'13年1-9支出明细'!BI53/9*12</f>
        <v>21333.333333333336</v>
      </c>
      <c r="BJ55" s="13">
        <f ca="1">'13年1-9支出明细'!BJ53/9*12</f>
        <v>0</v>
      </c>
      <c r="BK55" s="13">
        <f ca="1">'13年1-9支出明细'!BK53/9*12</f>
        <v>20082.666666666668</v>
      </c>
      <c r="BL55" s="13">
        <f ca="1">'13年1-9支出明细'!BL53/9*12</f>
        <v>0</v>
      </c>
      <c r="BM55" s="13">
        <f ca="1">'13年1-9支出明细'!BM53/9*12</f>
        <v>0</v>
      </c>
      <c r="BN55" s="13">
        <f ca="1">'13年1-9支出明细'!BN53/9*12</f>
        <v>22333.866666666669</v>
      </c>
      <c r="BO55" s="13">
        <f ca="1">Sheet2!EX52+Sheet2!BF52</f>
        <v>0</v>
      </c>
      <c r="BP55" s="13">
        <f ca="1">'13年1-9支出明细'!BP53/9*12</f>
        <v>0</v>
      </c>
      <c r="BQ55" s="13">
        <f ca="1">'13年1-9支出明细'!BQ53/9*12</f>
        <v>0</v>
      </c>
      <c r="BR55" s="13">
        <f ca="1">'13年1-9支出明细'!BR53/9*12</f>
        <v>0</v>
      </c>
      <c r="BS55" s="13">
        <v>0</v>
      </c>
      <c r="BT55" s="13">
        <f ca="1">'13年1-9支出明细'!BT53/9*12</f>
        <v>0</v>
      </c>
      <c r="BU55" s="12">
        <f ca="1">'13年1-9支出明细'!BU53/9*12</f>
        <v>129873.42666666667</v>
      </c>
      <c r="BV55" s="12">
        <f ca="1">'13年1-9支出明细'!BV53/9*12</f>
        <v>0</v>
      </c>
      <c r="BW55" s="12">
        <f ca="1">'13年1-9支出明细'!BW53/9*12</f>
        <v>0</v>
      </c>
      <c r="BX55" s="12">
        <f ca="1">'13年1-9支出明细'!BX53/9*12</f>
        <v>0</v>
      </c>
      <c r="BY55" s="27">
        <f t="shared" si="13"/>
        <v>0</v>
      </c>
      <c r="BZ55" s="13">
        <f ca="1">'13年1-9支出明细'!BZ53/9*12</f>
        <v>0</v>
      </c>
      <c r="CA55" s="13">
        <f ca="1">'13年1-9支出明细'!CA53/9*12</f>
        <v>0</v>
      </c>
      <c r="CB55" s="13">
        <f ca="1">'13年1-9支出明细'!CB53/9*12</f>
        <v>0</v>
      </c>
      <c r="CC55" s="13">
        <f ca="1">'13年1-9支出明细'!CC53/9*12</f>
        <v>0</v>
      </c>
      <c r="CD55" s="13">
        <f ca="1">'13年1-9支出明细'!CD53/9*12</f>
        <v>0</v>
      </c>
    </row>
    <row r="56" spans="1:82">
      <c r="A56" s="18">
        <v>159</v>
      </c>
      <c r="B56" s="3" t="s">
        <v>533</v>
      </c>
      <c r="C56" s="3" t="s">
        <v>348</v>
      </c>
      <c r="D56" s="12">
        <f t="shared" si="19"/>
        <v>3883013.7933333325</v>
      </c>
      <c r="E56" s="12">
        <f t="shared" si="12"/>
        <v>1988754.7333333332</v>
      </c>
      <c r="F56" s="13">
        <v>991572</v>
      </c>
      <c r="G56" s="13">
        <v>445722</v>
      </c>
      <c r="H56" s="13">
        <v>446207.4</v>
      </c>
      <c r="I56" s="13">
        <f ca="1">'13年1-9支出明细'!I54/9*12</f>
        <v>105253.33333333334</v>
      </c>
      <c r="J56" s="13">
        <v>0</v>
      </c>
      <c r="K56" s="13">
        <f ca="1">'13年1-9支出明细'!K54/9*12</f>
        <v>0</v>
      </c>
      <c r="L56" s="13">
        <f ca="1">'13年1-9支出明细'!L54/9*12</f>
        <v>0</v>
      </c>
      <c r="M56" s="13">
        <f ca="1">'13年1-9支出明细'!M54/9*12</f>
        <v>0</v>
      </c>
      <c r="N56" s="13">
        <f ca="1">'13年1-9支出明细'!N54/9*12</f>
        <v>0</v>
      </c>
      <c r="O56" s="13">
        <f ca="1">'13年1-9支出明细'!O54/9*12</f>
        <v>0</v>
      </c>
      <c r="P56" s="13">
        <f ca="1">'13年1-9支出明细'!P54/9*12</f>
        <v>0</v>
      </c>
      <c r="Q56" s="13">
        <f ca="1">'13年1-9支出明细'!Q54/9*12</f>
        <v>0</v>
      </c>
      <c r="R56" s="13">
        <f ca="1">'13年1-9支出明细'!R54/9*12</f>
        <v>0</v>
      </c>
      <c r="S56" s="13">
        <f ca="1">'13年1-9支出明细'!S54/9*12</f>
        <v>0</v>
      </c>
      <c r="T56" s="12">
        <f t="shared" si="11"/>
        <v>1647648.7133333331</v>
      </c>
      <c r="U56" s="13">
        <f ca="1">'13年1-9支出明细'!U54/9*12</f>
        <v>0</v>
      </c>
      <c r="V56" s="13">
        <f ca="1">'13年1-9支出明细'!V54/9*12</f>
        <v>1559.4799999999998</v>
      </c>
      <c r="W56" s="13">
        <f ca="1">'13年1-9支出明细'!W54/9*12</f>
        <v>0</v>
      </c>
      <c r="X56" s="13">
        <f ca="1">'13年1-9支出明细'!X54/9*12</f>
        <v>806.13333333333333</v>
      </c>
      <c r="Y56" s="13">
        <f ca="1">'13年1-9支出明细'!Y54/9*12</f>
        <v>8181.8266666666659</v>
      </c>
      <c r="Z56" s="13">
        <f ca="1">'13年1-9支出明细'!Z54/9*12</f>
        <v>1625654.0933333333</v>
      </c>
      <c r="AA56" s="13">
        <f ca="1">Sheet2!EP53+Sheet2!V53</f>
        <v>11447.18</v>
      </c>
      <c r="AB56" s="13">
        <f ca="1">'13年1-9支出明细'!AB54/9*12</f>
        <v>7879.626666666667</v>
      </c>
      <c r="AC56" s="13">
        <f ca="1">'13年1-9支出明细'!AC54/9*12</f>
        <v>5450.04</v>
      </c>
      <c r="AD56" s="12">
        <f t="shared" si="15"/>
        <v>7460.5333333333328</v>
      </c>
      <c r="AE56" s="13">
        <f ca="1">'13年1-9支出明细'!AE54/9*12</f>
        <v>7460.5333333333328</v>
      </c>
      <c r="AF56" s="13">
        <f ca="1">'13年1-9支出明细'!AF54/9*12</f>
        <v>0</v>
      </c>
      <c r="AG56" s="13">
        <f ca="1">Sheet2!BP53+Sheet2!ET53</f>
        <v>0</v>
      </c>
      <c r="AH56" s="12">
        <f t="shared" si="14"/>
        <v>72910.8</v>
      </c>
      <c r="AI56" s="13">
        <f ca="1">'13年1-9支出明细'!AI54/9*12</f>
        <v>0</v>
      </c>
      <c r="AJ56" s="13">
        <f ca="1">'13年1-9支出明细'!AJ54/9*12</f>
        <v>0</v>
      </c>
      <c r="AK56" s="13">
        <f ca="1">'13年1-9支出明细'!AK54/9*12</f>
        <v>0</v>
      </c>
      <c r="AL56" s="13">
        <f ca="1">'13年1-9支出明细'!AL54/9*12</f>
        <v>0</v>
      </c>
      <c r="AM56" s="13">
        <f ca="1">'13年1-9支出明细'!AM54/9*12</f>
        <v>0</v>
      </c>
      <c r="AN56" s="13">
        <f ca="1">'13年1-9支出明细'!AN54/9*12</f>
        <v>0</v>
      </c>
      <c r="AO56" s="13">
        <f ca="1">Sheet2!DG53+Sheet2!AD53</f>
        <v>0</v>
      </c>
      <c r="AP56" s="13">
        <f ca="1">'13年1-9支出明细'!AP54/9*12</f>
        <v>0</v>
      </c>
      <c r="AQ56" s="13">
        <f ca="1">'13年1-9支出明细'!AQ54/9*12</f>
        <v>0</v>
      </c>
      <c r="AR56" s="13">
        <f ca="1">'13年1-9支出明细'!AR54/9*12</f>
        <v>0</v>
      </c>
      <c r="AS56" s="13">
        <f ca="1">Sheet2!DK53+Sheet2!AH53</f>
        <v>0</v>
      </c>
      <c r="AT56" s="13">
        <f ca="1">'13年1-9支出明细'!AT54/9*12</f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f ca="1">'13年1-9支出明细'!BB54/9*12</f>
        <v>22614.799999999999</v>
      </c>
      <c r="BC56" s="13">
        <f ca="1">'13年1-9支出明细'!BC54/9*12</f>
        <v>0</v>
      </c>
      <c r="BD56" s="13">
        <f ca="1">'13年1-9支出明细'!BD54/9*12</f>
        <v>0</v>
      </c>
      <c r="BE56" s="13">
        <f ca="1">'13年1-9支出明细'!BE54/9*12</f>
        <v>0</v>
      </c>
      <c r="BF56" s="13">
        <v>0</v>
      </c>
      <c r="BG56" s="13">
        <f ca="1">'13年1-9支出明细'!BG54/9*12</f>
        <v>0</v>
      </c>
      <c r="BH56" s="13">
        <f ca="1">'13年1-9支出明细'!BH54/9*12</f>
        <v>0</v>
      </c>
      <c r="BI56" s="13">
        <f ca="1">'13年1-9支出明细'!BI54/9*12</f>
        <v>10800</v>
      </c>
      <c r="BJ56" s="13">
        <f ca="1">'13年1-9支出明细'!BJ54/9*12</f>
        <v>0</v>
      </c>
      <c r="BK56" s="13">
        <f ca="1">'13年1-9支出明细'!BK54/9*12</f>
        <v>6666.6666666666661</v>
      </c>
      <c r="BL56" s="13">
        <f ca="1">'13年1-9支出明细'!BL54/9*12</f>
        <v>0</v>
      </c>
      <c r="BM56" s="13">
        <f ca="1">'13年1-9支出明细'!BM54/9*12</f>
        <v>0</v>
      </c>
      <c r="BN56" s="13">
        <f ca="1">'13年1-9支出明细'!BN54/9*12</f>
        <v>32829.333333333336</v>
      </c>
      <c r="BO56" s="13">
        <f ca="1">Sheet2!EX53+Sheet2!BF53</f>
        <v>0</v>
      </c>
      <c r="BP56" s="13">
        <f ca="1">'13年1-9支出明细'!BP54/9*12</f>
        <v>0</v>
      </c>
      <c r="BQ56" s="13">
        <f ca="1">'13年1-9支出明细'!BQ54/9*12</f>
        <v>0</v>
      </c>
      <c r="BR56" s="13">
        <f ca="1">'13年1-9支出明细'!BR54/9*12</f>
        <v>0</v>
      </c>
      <c r="BS56" s="13">
        <v>0</v>
      </c>
      <c r="BT56" s="13">
        <f ca="1">'13年1-9支出明细'!BT54/9*12</f>
        <v>0</v>
      </c>
      <c r="BU56" s="12">
        <f ca="1">'13年1-9支出明细'!BU54/9*12</f>
        <v>165993.01333333337</v>
      </c>
      <c r="BV56" s="12">
        <f ca="1">'13年1-9支出明细'!BV54/9*12</f>
        <v>0</v>
      </c>
      <c r="BW56" s="12">
        <f ca="1">'13年1-9支出明细'!BW54/9*12</f>
        <v>0</v>
      </c>
      <c r="BX56" s="12">
        <f ca="1">'13年1-9支出明细'!BX54/9*12</f>
        <v>0</v>
      </c>
      <c r="BY56" s="27">
        <f t="shared" si="13"/>
        <v>246</v>
      </c>
      <c r="BZ56" s="13">
        <f ca="1">'13年1-9支出明细'!BZ54/9*12</f>
        <v>0</v>
      </c>
      <c r="CA56" s="13">
        <f ca="1">'13年1-9支出明细'!CA54/9*12</f>
        <v>0</v>
      </c>
      <c r="CB56" s="13">
        <f ca="1">'13年1-9支出明细'!CB54/9*12</f>
        <v>0</v>
      </c>
      <c r="CC56" s="13">
        <f ca="1">'13年1-9支出明细'!CC54/9*12</f>
        <v>0</v>
      </c>
      <c r="CD56" s="13">
        <f ca="1">'13年1-9支出明细'!CD54/9*12</f>
        <v>246</v>
      </c>
    </row>
    <row r="57" spans="1:82">
      <c r="A57" s="18">
        <v>160</v>
      </c>
      <c r="B57" s="3" t="s">
        <v>534</v>
      </c>
      <c r="C57" s="3" t="s">
        <v>349</v>
      </c>
      <c r="D57" s="12">
        <f t="shared" si="19"/>
        <v>943804.6133333334</v>
      </c>
      <c r="E57" s="12">
        <f t="shared" si="12"/>
        <v>770068.7333333334</v>
      </c>
      <c r="F57" s="13">
        <v>393252</v>
      </c>
      <c r="G57" s="13">
        <v>0</v>
      </c>
      <c r="H57" s="13">
        <v>176963.4</v>
      </c>
      <c r="I57" s="13">
        <f ca="1">'13年1-9支出明细'!I55/9*12</f>
        <v>168453.33333333331</v>
      </c>
      <c r="J57" s="13">
        <v>23550</v>
      </c>
      <c r="K57" s="13">
        <f ca="1">'13年1-9支出明细'!K55/9*12</f>
        <v>0</v>
      </c>
      <c r="L57" s="13">
        <f ca="1">'13年1-9支出明细'!L55/9*12</f>
        <v>0</v>
      </c>
      <c r="M57" s="13">
        <f ca="1">'13年1-9支出明细'!M55/9*12</f>
        <v>0</v>
      </c>
      <c r="N57" s="13">
        <f ca="1">'13年1-9支出明细'!N55/9*12</f>
        <v>0</v>
      </c>
      <c r="O57" s="13">
        <f ca="1">'13年1-9支出明细'!O55/9*12</f>
        <v>0</v>
      </c>
      <c r="P57" s="13">
        <f ca="1">'13年1-9支出明细'!P55/9*12</f>
        <v>0</v>
      </c>
      <c r="Q57" s="13">
        <f ca="1">'13年1-9支出明细'!Q55/9*12</f>
        <v>0</v>
      </c>
      <c r="R57" s="13">
        <f ca="1">'13年1-9支出明细'!R55/9*12</f>
        <v>0</v>
      </c>
      <c r="S57" s="13">
        <f ca="1">'13年1-9支出明细'!S55/9*12</f>
        <v>31400</v>
      </c>
      <c r="T57" s="12">
        <f t="shared" si="11"/>
        <v>26221.200000000004</v>
      </c>
      <c r="U57" s="13">
        <f ca="1">'13年1-9支出明细'!U55/9*12</f>
        <v>0</v>
      </c>
      <c r="V57" s="13">
        <f ca="1">'13年1-9支出明细'!V55/9*12</f>
        <v>5819.0399999999991</v>
      </c>
      <c r="W57" s="13">
        <f ca="1">'13年1-9支出明细'!W55/9*12</f>
        <v>0</v>
      </c>
      <c r="X57" s="13">
        <f ca="1">'13年1-9支出明细'!X55/9*12</f>
        <v>240</v>
      </c>
      <c r="Y57" s="13">
        <f ca="1">'13年1-9支出明细'!Y55/9*12</f>
        <v>5898.0666666666675</v>
      </c>
      <c r="Z57" s="13">
        <f ca="1">'13年1-9支出明细'!Z55/9*12</f>
        <v>5806.6933333333345</v>
      </c>
      <c r="AA57" s="13">
        <f ca="1">Sheet2!EP54+Sheet2!V54</f>
        <v>8457.4</v>
      </c>
      <c r="AB57" s="13">
        <f ca="1">'13年1-9支出明细'!AB55/9*12</f>
        <v>7409.8666666666659</v>
      </c>
      <c r="AC57" s="13">
        <f ca="1">'13年1-9支出明细'!AC55/9*12</f>
        <v>3866.666666666667</v>
      </c>
      <c r="AD57" s="12">
        <f t="shared" si="15"/>
        <v>2188</v>
      </c>
      <c r="AE57" s="13">
        <f ca="1">'13年1-9支出明细'!AE55/9*12</f>
        <v>2188</v>
      </c>
      <c r="AF57" s="13">
        <f ca="1">'13年1-9支出明细'!AF55/9*12</f>
        <v>0</v>
      </c>
      <c r="AG57" s="13">
        <f ca="1">Sheet2!BP54+Sheet2!ET54</f>
        <v>0</v>
      </c>
      <c r="AH57" s="12">
        <f t="shared" si="14"/>
        <v>7726.2666666666664</v>
      </c>
      <c r="AI57" s="13">
        <f ca="1">'13年1-9支出明细'!AI55/9*12</f>
        <v>0</v>
      </c>
      <c r="AJ57" s="13">
        <f ca="1">'13年1-9支出明细'!AJ55/9*12</f>
        <v>0</v>
      </c>
      <c r="AK57" s="13">
        <f ca="1">'13年1-9支出明细'!AK55/9*12</f>
        <v>2377.8666666666668</v>
      </c>
      <c r="AL57" s="13">
        <f ca="1">'13年1-9支出明细'!AL55/9*12</f>
        <v>0</v>
      </c>
      <c r="AM57" s="13">
        <f ca="1">'13年1-9支出明细'!AM55/9*12</f>
        <v>0</v>
      </c>
      <c r="AN57" s="13">
        <f ca="1">'13年1-9支出明细'!AN55/9*12</f>
        <v>0</v>
      </c>
      <c r="AO57" s="13">
        <f ca="1">Sheet2!DG54+Sheet2!AD54</f>
        <v>960</v>
      </c>
      <c r="AP57" s="13">
        <f ca="1">'13年1-9支出明细'!AP55/9*12</f>
        <v>0</v>
      </c>
      <c r="AQ57" s="13">
        <f ca="1">'13年1-9支出明细'!AQ55/9*12</f>
        <v>1280</v>
      </c>
      <c r="AR57" s="13">
        <f ca="1">'13年1-9支出明细'!AR55/9*12</f>
        <v>0</v>
      </c>
      <c r="AS57" s="13">
        <f ca="1">Sheet2!DK54+Sheet2!AH54</f>
        <v>0</v>
      </c>
      <c r="AT57" s="13">
        <f ca="1">'13年1-9支出明细'!AT55/9*12</f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f ca="1">'13年1-9支出明细'!BB55/9*12</f>
        <v>1221.3333333333333</v>
      </c>
      <c r="BC57" s="13">
        <f ca="1">'13年1-9支出明细'!BC55/9*12</f>
        <v>0</v>
      </c>
      <c r="BD57" s="13">
        <f ca="1">'13年1-9支出明细'!BD55/9*12</f>
        <v>0</v>
      </c>
      <c r="BE57" s="13">
        <f ca="1">'13年1-9支出明细'!BE55/9*12</f>
        <v>0</v>
      </c>
      <c r="BF57" s="13">
        <v>0</v>
      </c>
      <c r="BG57" s="13">
        <f ca="1">'13年1-9支出明细'!BG55/9*12</f>
        <v>0</v>
      </c>
      <c r="BH57" s="13">
        <f ca="1">'13年1-9支出明细'!BH55/9*12</f>
        <v>0</v>
      </c>
      <c r="BI57" s="13">
        <f ca="1">'13年1-9支出明细'!BI55/9*12</f>
        <v>1333.3333333333335</v>
      </c>
      <c r="BJ57" s="13">
        <f ca="1">'13年1-9支出明细'!BJ55/9*12</f>
        <v>1418.6666666666667</v>
      </c>
      <c r="BK57" s="13">
        <f ca="1">'13年1-9支出明细'!BK55/9*12</f>
        <v>0</v>
      </c>
      <c r="BL57" s="13">
        <f ca="1">'13年1-9支出明细'!BL55/9*12</f>
        <v>0</v>
      </c>
      <c r="BM57" s="13">
        <f ca="1">'13年1-9支出明细'!BM55/9*12</f>
        <v>0</v>
      </c>
      <c r="BN57" s="13">
        <f ca="1">'13年1-9支出明细'!BN55/9*12</f>
        <v>95.066666666666663</v>
      </c>
      <c r="BO57" s="13">
        <f ca="1">Sheet2!EX54+Sheet2!BF54</f>
        <v>0</v>
      </c>
      <c r="BP57" s="13">
        <f ca="1">'13年1-9支出明细'!BP55/9*12</f>
        <v>0</v>
      </c>
      <c r="BQ57" s="13">
        <f ca="1">'13年1-9支出明细'!BQ55/9*12</f>
        <v>0</v>
      </c>
      <c r="BR57" s="13">
        <f ca="1">'13年1-9支出明细'!BR55/9*12</f>
        <v>0</v>
      </c>
      <c r="BS57" s="13">
        <v>0</v>
      </c>
      <c r="BT57" s="13">
        <f ca="1">'13年1-9支出明细'!BT55/9*12</f>
        <v>0</v>
      </c>
      <c r="BU57" s="12">
        <f ca="1">'13年1-9支出明细'!BU55/9*12</f>
        <v>137600.41333333333</v>
      </c>
      <c r="BV57" s="12">
        <f ca="1">'13年1-9支出明细'!BV55/9*12</f>
        <v>0</v>
      </c>
      <c r="BW57" s="12">
        <f ca="1">'13年1-9支出明细'!BW55/9*12</f>
        <v>0</v>
      </c>
      <c r="BX57" s="12">
        <f ca="1">'13年1-9支出明细'!BX55/9*12</f>
        <v>0</v>
      </c>
      <c r="BY57" s="27">
        <f t="shared" si="13"/>
        <v>0</v>
      </c>
      <c r="BZ57" s="13">
        <f ca="1">'13年1-9支出明细'!BZ55/9*12</f>
        <v>0</v>
      </c>
      <c r="CA57" s="13">
        <f ca="1">'13年1-9支出明细'!CA55/9*12</f>
        <v>0</v>
      </c>
      <c r="CB57" s="13">
        <f ca="1">'13年1-9支出明细'!CB55/9*12</f>
        <v>0</v>
      </c>
      <c r="CC57" s="13">
        <f ca="1">'13年1-9支出明细'!CC55/9*12</f>
        <v>0</v>
      </c>
      <c r="CD57" s="13">
        <f ca="1">'13年1-9支出明细'!CD55/9*12</f>
        <v>0</v>
      </c>
    </row>
    <row r="58" spans="1:82">
      <c r="A58" s="18">
        <v>161</v>
      </c>
      <c r="B58" s="3" t="s">
        <v>535</v>
      </c>
      <c r="C58" s="3" t="s">
        <v>350</v>
      </c>
      <c r="D58" s="12">
        <f t="shared" si="19"/>
        <v>51599.053333333344</v>
      </c>
      <c r="E58" s="12">
        <f t="shared" si="12"/>
        <v>0</v>
      </c>
      <c r="F58" s="13">
        <v>0</v>
      </c>
      <c r="G58" s="13">
        <v>0</v>
      </c>
      <c r="H58" s="13">
        <v>0</v>
      </c>
      <c r="I58" s="13">
        <f ca="1">'13年1-9支出明细'!I56/9*12</f>
        <v>0</v>
      </c>
      <c r="J58" s="13">
        <v>0</v>
      </c>
      <c r="K58" s="13">
        <f ca="1">'13年1-9支出明细'!K56/9*12</f>
        <v>0</v>
      </c>
      <c r="L58" s="13">
        <f ca="1">'13年1-9支出明细'!L56/9*12</f>
        <v>0</v>
      </c>
      <c r="M58" s="13">
        <f ca="1">'13年1-9支出明细'!M56/9*12</f>
        <v>0</v>
      </c>
      <c r="N58" s="13">
        <f ca="1">'13年1-9支出明细'!N56/9*12</f>
        <v>0</v>
      </c>
      <c r="O58" s="13">
        <f ca="1">'13年1-9支出明细'!O56/9*12</f>
        <v>0</v>
      </c>
      <c r="P58" s="13">
        <f ca="1">'13年1-9支出明细'!P56/9*12</f>
        <v>0</v>
      </c>
      <c r="Q58" s="13">
        <f ca="1">'13年1-9支出明细'!Q56/9*12</f>
        <v>0</v>
      </c>
      <c r="R58" s="13">
        <f ca="1">'13年1-9支出明细'!R56/9*12</f>
        <v>0</v>
      </c>
      <c r="S58" s="13">
        <f ca="1">'13年1-9支出明细'!S56/9*12</f>
        <v>0</v>
      </c>
      <c r="T58" s="12">
        <f t="shared" si="11"/>
        <v>49728.960000000006</v>
      </c>
      <c r="U58" s="13">
        <f ca="1">'13年1-9支出明细'!U56/9*12</f>
        <v>0</v>
      </c>
      <c r="V58" s="13">
        <f ca="1">'13年1-9支出明细'!V56/9*12</f>
        <v>0</v>
      </c>
      <c r="W58" s="13">
        <f ca="1">'13年1-9支出明细'!W56/9*12</f>
        <v>0</v>
      </c>
      <c r="X58" s="13">
        <f ca="1">'13年1-9支出明细'!X56/9*12</f>
        <v>432</v>
      </c>
      <c r="Y58" s="13">
        <f ca="1">'13年1-9支出明细'!Y56/9*12</f>
        <v>3794.2133333333331</v>
      </c>
      <c r="Z58" s="13">
        <f ca="1">'13年1-9支出明细'!Z56/9*12</f>
        <v>15195.346666666668</v>
      </c>
      <c r="AA58" s="13">
        <f ca="1">Sheet2!EP55+Sheet2!V55</f>
        <v>30307.4</v>
      </c>
      <c r="AB58" s="13">
        <f ca="1">'13年1-9支出明细'!AB56/9*12</f>
        <v>39984.53333333334</v>
      </c>
      <c r="AC58" s="13">
        <f ca="1">'13年1-9支出明细'!AC56/9*12</f>
        <v>425.33333333333331</v>
      </c>
      <c r="AD58" s="12">
        <f t="shared" si="15"/>
        <v>713.33333333333326</v>
      </c>
      <c r="AE58" s="13">
        <f ca="1">'13年1-9支出明细'!AE56/9*12</f>
        <v>713.33333333333326</v>
      </c>
      <c r="AF58" s="13">
        <f ca="1">'13年1-9支出明细'!AF56/9*12</f>
        <v>0</v>
      </c>
      <c r="AG58" s="13">
        <f ca="1">Sheet2!BP55+Sheet2!ET55</f>
        <v>0</v>
      </c>
      <c r="AH58" s="12">
        <f t="shared" si="14"/>
        <v>0</v>
      </c>
      <c r="AI58" s="13">
        <f ca="1">'13年1-9支出明细'!AI56/9*12</f>
        <v>0</v>
      </c>
      <c r="AJ58" s="13">
        <f ca="1">'13年1-9支出明细'!AJ56/9*12</f>
        <v>0</v>
      </c>
      <c r="AK58" s="13">
        <f ca="1">'13年1-9支出明细'!AK56/9*12</f>
        <v>0</v>
      </c>
      <c r="AL58" s="13">
        <f ca="1">'13年1-9支出明细'!AL56/9*12</f>
        <v>0</v>
      </c>
      <c r="AM58" s="13">
        <f ca="1">'13年1-9支出明细'!AM56/9*12</f>
        <v>0</v>
      </c>
      <c r="AN58" s="13">
        <f ca="1">'13年1-9支出明细'!AN56/9*12</f>
        <v>0</v>
      </c>
      <c r="AO58" s="13">
        <f ca="1">Sheet2!DG55+Sheet2!AD55</f>
        <v>0</v>
      </c>
      <c r="AP58" s="13">
        <f ca="1">'13年1-9支出明细'!AP56/9*12</f>
        <v>0</v>
      </c>
      <c r="AQ58" s="13">
        <f ca="1">'13年1-9支出明细'!AQ56/9*12</f>
        <v>0</v>
      </c>
      <c r="AR58" s="13">
        <f ca="1">'13年1-9支出明细'!AR56/9*12</f>
        <v>0</v>
      </c>
      <c r="AS58" s="13">
        <f ca="1">Sheet2!DK55+Sheet2!AH55</f>
        <v>0</v>
      </c>
      <c r="AT58" s="13">
        <f ca="1">'13年1-9支出明细'!AT56/9*12</f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f ca="1">'13年1-9支出明细'!BB56/9*12</f>
        <v>0</v>
      </c>
      <c r="BC58" s="13">
        <f ca="1">'13年1-9支出明细'!BC56/9*12</f>
        <v>0</v>
      </c>
      <c r="BD58" s="13">
        <f ca="1">'13年1-9支出明细'!BD56/9*12</f>
        <v>0</v>
      </c>
      <c r="BE58" s="13">
        <f ca="1">'13年1-9支出明细'!BE56/9*12</f>
        <v>0</v>
      </c>
      <c r="BF58" s="13">
        <v>0</v>
      </c>
      <c r="BG58" s="13">
        <f ca="1">'13年1-9支出明细'!BG56/9*12</f>
        <v>0</v>
      </c>
      <c r="BH58" s="13">
        <f ca="1">'13年1-9支出明细'!BH56/9*12</f>
        <v>0</v>
      </c>
      <c r="BI58" s="13">
        <f ca="1">'13年1-9支出明细'!BI56/9*12</f>
        <v>0</v>
      </c>
      <c r="BJ58" s="13">
        <f ca="1">'13年1-9支出明细'!BJ56/9*12</f>
        <v>0</v>
      </c>
      <c r="BK58" s="13">
        <f ca="1">'13年1-9支出明细'!BK56/9*12</f>
        <v>0</v>
      </c>
      <c r="BL58" s="13">
        <f ca="1">'13年1-9支出明细'!BL56/9*12</f>
        <v>0</v>
      </c>
      <c r="BM58" s="13">
        <f ca="1">'13年1-9支出明细'!BM56/9*12</f>
        <v>0</v>
      </c>
      <c r="BN58" s="13">
        <f ca="1">'13年1-9支出明细'!BN56/9*12</f>
        <v>0</v>
      </c>
      <c r="BO58" s="13">
        <f ca="1">Sheet2!EX55+Sheet2!BF55</f>
        <v>0</v>
      </c>
      <c r="BP58" s="13">
        <f ca="1">'13年1-9支出明细'!BP56/9*12</f>
        <v>0</v>
      </c>
      <c r="BQ58" s="13">
        <f ca="1">'13年1-9支出明细'!BQ56/9*12</f>
        <v>0</v>
      </c>
      <c r="BR58" s="13">
        <f ca="1">'13年1-9支出明细'!BR56/9*12</f>
        <v>0</v>
      </c>
      <c r="BS58" s="13">
        <v>0</v>
      </c>
      <c r="BT58" s="13">
        <f ca="1">'13年1-9支出明细'!BT56/9*12</f>
        <v>0</v>
      </c>
      <c r="BU58" s="12">
        <f ca="1">'13年1-9支出明细'!BU56/9*12</f>
        <v>1156.7600000000002</v>
      </c>
      <c r="BV58" s="12">
        <f ca="1">'13年1-9支出明细'!BV56/9*12</f>
        <v>0</v>
      </c>
      <c r="BW58" s="12">
        <f ca="1">'13年1-9支出明细'!BW56/9*12</f>
        <v>0</v>
      </c>
      <c r="BX58" s="12">
        <f ca="1">'13年1-9支出明细'!BX56/9*12</f>
        <v>0</v>
      </c>
      <c r="BY58" s="27">
        <f t="shared" si="13"/>
        <v>0</v>
      </c>
      <c r="BZ58" s="13">
        <f ca="1">'13年1-9支出明细'!BZ56/9*12</f>
        <v>0</v>
      </c>
      <c r="CA58" s="13">
        <f ca="1">'13年1-9支出明细'!CA56/9*12</f>
        <v>0</v>
      </c>
      <c r="CB58" s="13">
        <f ca="1">'13年1-9支出明细'!CB56/9*12</f>
        <v>0</v>
      </c>
      <c r="CC58" s="13">
        <f ca="1">'13年1-9支出明细'!CC56/9*12</f>
        <v>0</v>
      </c>
      <c r="CD58" s="13">
        <f ca="1">'13年1-9支出明细'!CD56/9*12</f>
        <v>0</v>
      </c>
    </row>
    <row r="59" spans="1:82">
      <c r="A59" s="18">
        <v>2</v>
      </c>
      <c r="B59" s="3" t="s">
        <v>536</v>
      </c>
      <c r="C59" s="3" t="s">
        <v>351</v>
      </c>
      <c r="D59" s="12">
        <f>SUM(D60:D93)-D77-D76-D75-D74-D73-D72-D71-D70-D69-D68-D67-D65-D64</f>
        <v>92231930.359999999</v>
      </c>
      <c r="E59" s="12">
        <f>SUM(E60:E93)-E77-E76-E75-E74-E73-E72-E71-E70-E69-E68-E67-E65-E64</f>
        <v>27201073.066666659</v>
      </c>
      <c r="F59" s="12">
        <f>SUM(F60:F93)-F77-F76-F75-F74-F73-F72-F71-F70-F69-F68-F67-F65-F64</f>
        <v>11623200</v>
      </c>
      <c r="G59" s="12">
        <f>SUM(G60:G93)-G77-G76-G75-G74-G73-G72-G71-G70-G69-G68-G67-G65-G64</f>
        <v>6338772</v>
      </c>
      <c r="H59" s="12">
        <f>SUM(H60:H93)-H77-H76-H75-H74-H73-H72-H71-H70-H69-H68-H67-H65-H64</f>
        <v>5230440.0000000009</v>
      </c>
      <c r="I59" s="13">
        <f ca="1">'13年1-9支出明细'!I57/9*12</f>
        <v>689644</v>
      </c>
      <c r="J59" s="12">
        <f ca="1">SUM(J60:J93)-J77-J76-J75-J74-J73-J72-J71-J70-J69-J68-J67-J65-J64</f>
        <v>2446807.7999999998</v>
      </c>
      <c r="K59" s="13">
        <f ca="1">'13年1-9支出明细'!K57/9*12</f>
        <v>652238.66666666663</v>
      </c>
      <c r="L59" s="13">
        <f ca="1">'13年1-9支出明细'!L57/9*12</f>
        <v>0</v>
      </c>
      <c r="M59" s="13">
        <f ca="1">'13年1-9支出明细'!M57/9*12</f>
        <v>0</v>
      </c>
      <c r="N59" s="13">
        <f ca="1">'13年1-9支出明细'!N57/9*12</f>
        <v>0</v>
      </c>
      <c r="O59" s="13">
        <f ca="1">'13年1-9支出明细'!O57/9*12</f>
        <v>3220</v>
      </c>
      <c r="P59" s="13">
        <f ca="1">'13年1-9支出明细'!P57/9*12</f>
        <v>3220</v>
      </c>
      <c r="Q59" s="13">
        <f ca="1">'13年1-9支出明细'!Q57/9*12</f>
        <v>0</v>
      </c>
      <c r="R59" s="13">
        <f ca="1">'13年1-9支出明细'!R57/9*12</f>
        <v>0</v>
      </c>
      <c r="S59" s="13">
        <f ca="1">'13年1-9支出明细'!S57/9*12</f>
        <v>2663558.4</v>
      </c>
      <c r="T59" s="12">
        <f ca="1">SUM(T60:T93)-T77-T76-T75-T74-T73-T72-T71-T70-T69-T68-T67-T65-T64</f>
        <v>49893488.933333337</v>
      </c>
      <c r="U59" s="13">
        <f ca="1">'13年1-9支出明细'!U57/9*12</f>
        <v>7847569.666666666</v>
      </c>
      <c r="V59" s="13">
        <f ca="1">'13年1-9支出明细'!V57/9*12</f>
        <v>1279.7733333333333</v>
      </c>
      <c r="W59" s="13">
        <f ca="1">'13年1-9支出明细'!W57/9*12</f>
        <v>266666.66666666669</v>
      </c>
      <c r="X59" s="13">
        <f ca="1">'13年1-9支出明细'!X57/9*12</f>
        <v>258717.8</v>
      </c>
      <c r="Y59" s="13">
        <f ca="1">'13年1-9支出明细'!Y57/9*12</f>
        <v>376565.33333333343</v>
      </c>
      <c r="Z59" s="13">
        <f ca="1">'13年1-9支出明细'!Z57/9*12</f>
        <v>40694945.893333331</v>
      </c>
      <c r="AA59" s="12">
        <f ca="1">SUM(AA60:AA93)-AA77-AA76-AA75-AA74-AA73-AA72-AA71-AA70-AA69-AA68-AA67-AA65-AA64</f>
        <v>447743.80000000016</v>
      </c>
      <c r="AB59" s="13">
        <f ca="1">'13年1-9支出明细'!AB57/9*12</f>
        <v>257782.09333333332</v>
      </c>
      <c r="AC59" s="13">
        <f ca="1">'13年1-9支出明细'!AC57/9*12</f>
        <v>147415.19999999998</v>
      </c>
      <c r="AD59" s="12">
        <f ca="1">SUM(AD60:AD93)-AD77-AD76-AD75-AD74-AD73-AD72-AD71-AD70-AD69-AD68-AD67-AD65-AD64</f>
        <v>294935.90666666673</v>
      </c>
      <c r="AE59" s="13">
        <f ca="1">'13年1-9支出明细'!AE57/9*12</f>
        <v>294935.90666666668</v>
      </c>
      <c r="AF59" s="13">
        <f ca="1">'13年1-9支出明细'!AF57/9*12</f>
        <v>0</v>
      </c>
      <c r="AG59" s="12">
        <f ca="1">SUM(AG60:AG93)-AG77-AG76-AG75-AG74-AG73-AG72-AG71-AG70-AG69-AG68-AG67-AG65-AG64</f>
        <v>0</v>
      </c>
      <c r="AH59" s="12">
        <f ca="1">SUM(AH60:AH93)-AH77-AH76-AH75-AH74-AH73-AH72-AH71-AH70-AH69-AH68-AH67-AH65-AH64</f>
        <v>643587.06666666677</v>
      </c>
      <c r="AI59" s="13">
        <f ca="1">'13年1-9支出明细'!AI57/9*12</f>
        <v>0</v>
      </c>
      <c r="AJ59" s="13">
        <f ca="1">'13年1-9支出明细'!AJ57/9*12</f>
        <v>0</v>
      </c>
      <c r="AK59" s="13">
        <f ca="1">'13年1-9支出明细'!AK57/9*12</f>
        <v>0</v>
      </c>
      <c r="AL59" s="13">
        <f ca="1">'13年1-9支出明细'!AL57/9*12</f>
        <v>0</v>
      </c>
      <c r="AM59" s="13">
        <f ca="1">'13年1-9支出明细'!AM57/9*12</f>
        <v>0</v>
      </c>
      <c r="AN59" s="13">
        <f ca="1">'13年1-9支出明细'!AN57/9*12</f>
        <v>0</v>
      </c>
      <c r="AO59" s="12">
        <f ca="1">SUM(AO60:AO93)-AO77-AO76-AO75-AO74-AO73-AO72-AO71-AO70-AO69-AO68-AO67-AO65-AO64</f>
        <v>0</v>
      </c>
      <c r="AP59" s="13">
        <f ca="1">'13年1-9支出明细'!AP57/9*12</f>
        <v>0</v>
      </c>
      <c r="AQ59" s="13">
        <f ca="1">'13年1-9支出明细'!AQ57/9*12</f>
        <v>0</v>
      </c>
      <c r="AR59" s="13">
        <f ca="1">'13年1-9支出明细'!AR57/9*12</f>
        <v>0</v>
      </c>
      <c r="AS59" s="12">
        <f ca="1">SUM(AS60:AS93)-AS77-AS76-AS75-AS74-AS73-AS72-AS71-AS70-AS69-AS68-AS67-AS65-AS64</f>
        <v>0</v>
      </c>
      <c r="AT59" s="13">
        <f ca="1">'13年1-9支出明细'!AT57/9*12</f>
        <v>2286.6666666666665</v>
      </c>
      <c r="AU59" s="12">
        <f t="shared" ref="AU59:BA59" si="20">SUM(AU60:AU93)-AU77-AU76-AU75-AU74-AU73-AU72-AU71-AU70-AU69-AU68-AU67-AU65-AU64</f>
        <v>0</v>
      </c>
      <c r="AV59" s="12">
        <f t="shared" si="20"/>
        <v>0</v>
      </c>
      <c r="AW59" s="12">
        <f t="shared" si="20"/>
        <v>0</v>
      </c>
      <c r="AX59" s="12">
        <f t="shared" si="20"/>
        <v>0</v>
      </c>
      <c r="AY59" s="12">
        <f t="shared" si="20"/>
        <v>0</v>
      </c>
      <c r="AZ59" s="12">
        <f t="shared" si="20"/>
        <v>0</v>
      </c>
      <c r="BA59" s="12">
        <f t="shared" si="20"/>
        <v>1715</v>
      </c>
      <c r="BB59" s="13">
        <f ca="1">'13年1-9支出明细'!BB57/9*12</f>
        <v>202812.26666666666</v>
      </c>
      <c r="BC59" s="13">
        <f ca="1">'13年1-9支出明细'!BC57/9*12</f>
        <v>0</v>
      </c>
      <c r="BD59" s="13">
        <f ca="1">'13年1-9支出明细'!BD57/9*12</f>
        <v>0</v>
      </c>
      <c r="BE59" s="13">
        <f ca="1">'13年1-9支出明细'!BE57/9*12</f>
        <v>0</v>
      </c>
      <c r="BF59" s="12">
        <f ca="1">SUM(BF60:BF93)-BF77-BF76-BF75-BF74-BF73-BF72-BF71-BF70-BF69-BF68-BF67-BF65-BF64</f>
        <v>0</v>
      </c>
      <c r="BG59" s="13">
        <f ca="1">'13年1-9支出明细'!BG57/9*12</f>
        <v>0</v>
      </c>
      <c r="BH59" s="13">
        <f ca="1">'13年1-9支出明细'!BH57/9*12</f>
        <v>0</v>
      </c>
      <c r="BI59" s="13">
        <f ca="1">'13年1-9支出明细'!BI57/9*12</f>
        <v>86533.333333333343</v>
      </c>
      <c r="BJ59" s="13">
        <f ca="1">'13年1-9支出明细'!BJ57/9*12</f>
        <v>0</v>
      </c>
      <c r="BK59" s="13">
        <f ca="1">'13年1-9支出明细'!BK57/9*12</f>
        <v>55618.666666666664</v>
      </c>
      <c r="BL59" s="13">
        <f ca="1">'13年1-9支出明细'!BL57/9*12</f>
        <v>0</v>
      </c>
      <c r="BM59" s="13">
        <f ca="1">'13年1-9支出明细'!BM57/9*12</f>
        <v>0</v>
      </c>
      <c r="BN59" s="13">
        <f ca="1">'13年1-9支出明细'!BN57/9*12</f>
        <v>287932.13333333336</v>
      </c>
      <c r="BO59" s="12">
        <f ca="1">SUM(BO60:BO93)-BO77-BO76-BO75-BO74-BO73-BO72-BO71-BO70-BO69-BO68-BO67-BO65-BO64</f>
        <v>5100</v>
      </c>
      <c r="BP59" s="13">
        <f ca="1">'13年1-9支出明细'!BP57/9*12</f>
        <v>0</v>
      </c>
      <c r="BQ59" s="13">
        <f ca="1">'13年1-9支出明细'!BQ57/9*12</f>
        <v>3304</v>
      </c>
      <c r="BR59" s="13">
        <f ca="1">'13年1-9支出明细'!BR57/9*12</f>
        <v>0</v>
      </c>
      <c r="BS59" s="12">
        <f ca="1">SUM(BS60:BS93)-BS77-BS76-BS75-BS74-BS73-BS72-BS71-BS70-BS69-BS68-BS67-BS65-BS64</f>
        <v>24129.5</v>
      </c>
      <c r="BT59" s="13">
        <f ca="1">'13年1-9支出明细'!BT57/9*12</f>
        <v>0</v>
      </c>
      <c r="BU59" s="12">
        <f ca="1">'13年1-9支出明细'!BU57/9*12</f>
        <v>14027150.213333342</v>
      </c>
      <c r="BV59" s="12">
        <f ca="1">'13年1-9支出明细'!BV57/9*12</f>
        <v>0</v>
      </c>
      <c r="BW59" s="12">
        <f ca="1">'13年1-9支出明细'!BW57/9*12</f>
        <v>21557.866666666665</v>
      </c>
      <c r="BX59" s="12">
        <f ca="1">'13年1-9支出明细'!BX57/9*12</f>
        <v>31933.333333333336</v>
      </c>
      <c r="BY59" s="27">
        <f t="shared" si="13"/>
        <v>118203.97333333333</v>
      </c>
      <c r="BZ59" s="13">
        <f ca="1">'13年1-9支出明细'!BZ57/9*12</f>
        <v>0</v>
      </c>
      <c r="CA59" s="13">
        <f ca="1">'13年1-9支出明细'!CA57/9*12</f>
        <v>0</v>
      </c>
      <c r="CB59" s="13">
        <f ca="1">'13年1-9支出明细'!CB57/9*12</f>
        <v>0</v>
      </c>
      <c r="CC59" s="13">
        <f ca="1">'13年1-9支出明细'!CC57/9*12</f>
        <v>0</v>
      </c>
      <c r="CD59" s="13">
        <f ca="1">'13年1-9支出明细'!CD57/9*12</f>
        <v>118203.97333333333</v>
      </c>
    </row>
    <row r="60" spans="1:82">
      <c r="A60" s="18">
        <v>201</v>
      </c>
      <c r="B60" s="3" t="s">
        <v>537</v>
      </c>
      <c r="C60" s="3" t="s">
        <v>352</v>
      </c>
      <c r="D60" s="12">
        <f t="shared" ref="D60:D93" si="21">E60+T60+AD60+AH60+BU60+BV60+BW60+BX60+BY60</f>
        <v>13305723.1</v>
      </c>
      <c r="E60" s="12">
        <f t="shared" si="12"/>
        <v>4189760.8</v>
      </c>
      <c r="F60" s="13">
        <v>1713864</v>
      </c>
      <c r="G60" s="13">
        <v>1125042</v>
      </c>
      <c r="H60" s="13">
        <v>771238.8</v>
      </c>
      <c r="I60" s="13">
        <f ca="1">'13年1-9支出明细'!I58/9*12</f>
        <v>89032</v>
      </c>
      <c r="J60" s="13">
        <v>367938</v>
      </c>
      <c r="K60" s="13">
        <f ca="1">'13年1-9支出明细'!K58/9*12</f>
        <v>191260</v>
      </c>
      <c r="L60" s="13">
        <f ca="1">'13年1-9支出明细'!L58/9*12</f>
        <v>0</v>
      </c>
      <c r="M60" s="13">
        <f ca="1">'13年1-9支出明细'!M58/9*12</f>
        <v>0</v>
      </c>
      <c r="N60" s="13">
        <f ca="1">'13年1-9支出明细'!N58/9*12</f>
        <v>0</v>
      </c>
      <c r="O60" s="13">
        <f ca="1">'13年1-9支出明细'!O58/9*12</f>
        <v>0</v>
      </c>
      <c r="P60" s="13">
        <f ca="1">'13年1-9支出明细'!P58/9*12</f>
        <v>0</v>
      </c>
      <c r="Q60" s="13">
        <f ca="1">'13年1-9支出明细'!Q58/9*12</f>
        <v>0</v>
      </c>
      <c r="R60" s="13">
        <f ca="1">'13年1-9支出明细'!R58/9*12</f>
        <v>0</v>
      </c>
      <c r="S60" s="13">
        <f ca="1">'13年1-9支出明细'!S58/9*12</f>
        <v>299324</v>
      </c>
      <c r="T60" s="12">
        <f t="shared" si="11"/>
        <v>8229314.0600000005</v>
      </c>
      <c r="U60" s="13">
        <f ca="1">'13年1-9支出明细'!U58/9*12</f>
        <v>0</v>
      </c>
      <c r="V60" s="13">
        <f ca="1">'13年1-9支出明细'!V58/9*12</f>
        <v>0</v>
      </c>
      <c r="W60" s="13">
        <f ca="1">'13年1-9支出明细'!W58/9*12</f>
        <v>0</v>
      </c>
      <c r="X60" s="13">
        <f ca="1">'13年1-9支出明细'!X58/9*12</f>
        <v>103235.23999999999</v>
      </c>
      <c r="Y60" s="13">
        <f ca="1">'13年1-9支出明细'!Y58/9*12</f>
        <v>81871.866666666669</v>
      </c>
      <c r="Z60" s="13">
        <f ca="1">'13年1-9支出明细'!Z58/9*12</f>
        <v>7975217.2133333338</v>
      </c>
      <c r="AA60" s="13">
        <f ca="1">Sheet2!EP57+Sheet2!V57</f>
        <v>68989.740000000005</v>
      </c>
      <c r="AB60" s="13">
        <f ca="1">'13年1-9支出明细'!AB58/9*12</f>
        <v>22095.119999999999</v>
      </c>
      <c r="AC60" s="13">
        <f ca="1">'13年1-9支出明细'!AC58/9*12</f>
        <v>37571.199999999997</v>
      </c>
      <c r="AD60" s="12">
        <f t="shared" si="15"/>
        <v>17931</v>
      </c>
      <c r="AE60" s="13">
        <f ca="1">'13年1-9支出明细'!AE58/9*12</f>
        <v>17931</v>
      </c>
      <c r="AF60" s="13">
        <f ca="1">'13年1-9支出明细'!AF58/9*12</f>
        <v>0</v>
      </c>
      <c r="AG60" s="13">
        <f ca="1">Sheet2!BP57+Sheet2!ET57</f>
        <v>0</v>
      </c>
      <c r="AH60" s="12">
        <f t="shared" si="14"/>
        <v>64703.333333333336</v>
      </c>
      <c r="AI60" s="13">
        <f ca="1">'13年1-9支出明细'!AI58/9*12</f>
        <v>0</v>
      </c>
      <c r="AJ60" s="13">
        <f ca="1">'13年1-9支出明细'!AJ58/9*12</f>
        <v>0</v>
      </c>
      <c r="AK60" s="13">
        <f ca="1">'13年1-9支出明细'!AK58/9*12</f>
        <v>0</v>
      </c>
      <c r="AL60" s="13">
        <f ca="1">'13年1-9支出明细'!AL58/9*12</f>
        <v>0</v>
      </c>
      <c r="AM60" s="13">
        <f ca="1">'13年1-9支出明细'!AM58/9*12</f>
        <v>0</v>
      </c>
      <c r="AN60" s="13">
        <f ca="1">'13年1-9支出明细'!AN58/9*12</f>
        <v>0</v>
      </c>
      <c r="AO60" s="13">
        <f ca="1">Sheet2!DG57+Sheet2!AD57</f>
        <v>0</v>
      </c>
      <c r="AP60" s="13">
        <f ca="1">'13年1-9支出明细'!AP58/9*12</f>
        <v>0</v>
      </c>
      <c r="AQ60" s="13">
        <f ca="1">'13年1-9支出明细'!AQ58/9*12</f>
        <v>0</v>
      </c>
      <c r="AR60" s="13">
        <f ca="1">'13年1-9支出明细'!AR58/9*12</f>
        <v>0</v>
      </c>
      <c r="AS60" s="13">
        <f ca="1">Sheet2!DK57+Sheet2!AH57</f>
        <v>0</v>
      </c>
      <c r="AT60" s="13">
        <f ca="1">'13年1-9支出明细'!AT58/9*12</f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f ca="1">'13年1-9支出明细'!BB58/9*12</f>
        <v>5937.333333333333</v>
      </c>
      <c r="BC60" s="13">
        <f ca="1">'13年1-9支出明细'!BC58/9*12</f>
        <v>0</v>
      </c>
      <c r="BD60" s="13">
        <f ca="1">'13年1-9支出明细'!BD58/9*12</f>
        <v>0</v>
      </c>
      <c r="BE60" s="13">
        <f ca="1">'13年1-9支出明细'!BE58/9*12</f>
        <v>0</v>
      </c>
      <c r="BF60" s="13">
        <v>0</v>
      </c>
      <c r="BG60" s="13">
        <f ca="1">'13年1-9支出明细'!BG58/9*12</f>
        <v>0</v>
      </c>
      <c r="BH60" s="13">
        <f ca="1">'13年1-9支出明细'!BH58/9*12</f>
        <v>0</v>
      </c>
      <c r="BI60" s="13">
        <f ca="1">'13年1-9支出明细'!BI58/9*12</f>
        <v>5066.666666666667</v>
      </c>
      <c r="BJ60" s="13">
        <f ca="1">'13年1-9支出明细'!BJ58/9*12</f>
        <v>0</v>
      </c>
      <c r="BK60" s="13">
        <f ca="1">'13年1-9支出明细'!BK58/9*12</f>
        <v>50952</v>
      </c>
      <c r="BL60" s="13">
        <f ca="1">'13年1-9支出明细'!BL58/9*12</f>
        <v>0</v>
      </c>
      <c r="BM60" s="13">
        <f ca="1">'13年1-9支出明细'!BM58/9*12</f>
        <v>0</v>
      </c>
      <c r="BN60" s="13">
        <f ca="1">'13年1-9支出明细'!BN58/9*12</f>
        <v>2747.3333333333335</v>
      </c>
      <c r="BO60" s="13">
        <f ca="1">Sheet2!EX57+Sheet2!BF57</f>
        <v>0</v>
      </c>
      <c r="BP60" s="13">
        <f ca="1">'13年1-9支出明细'!BP58/9*12</f>
        <v>0</v>
      </c>
      <c r="BQ60" s="13">
        <f ca="1">'13年1-9支出明细'!BQ58/9*12</f>
        <v>0</v>
      </c>
      <c r="BR60" s="13">
        <f ca="1">'13年1-9支出明细'!BR58/9*12</f>
        <v>0</v>
      </c>
      <c r="BS60" s="13">
        <v>16250</v>
      </c>
      <c r="BT60" s="13">
        <f ca="1">'13年1-9支出明细'!BT58/9*12</f>
        <v>0</v>
      </c>
      <c r="BU60" s="12">
        <f ca="1">'13年1-9支出明细'!BU58/9*12</f>
        <v>681195.2666666666</v>
      </c>
      <c r="BV60" s="12">
        <f ca="1">'13年1-9支出明细'!BV58/9*12</f>
        <v>0</v>
      </c>
      <c r="BW60" s="12">
        <f ca="1">'13年1-9支出明细'!BW58/9*12</f>
        <v>0</v>
      </c>
      <c r="BX60" s="12">
        <f ca="1">'13年1-9支出明细'!BX58/9*12</f>
        <v>21666.666666666668</v>
      </c>
      <c r="BY60" s="27">
        <f t="shared" si="13"/>
        <v>101151.97333333333</v>
      </c>
      <c r="BZ60" s="13">
        <f ca="1">'13年1-9支出明细'!BZ58/9*12</f>
        <v>0</v>
      </c>
      <c r="CA60" s="13">
        <f ca="1">'13年1-9支出明细'!CA58/9*12</f>
        <v>0</v>
      </c>
      <c r="CB60" s="13">
        <f ca="1">'13年1-9支出明细'!CB58/9*12</f>
        <v>0</v>
      </c>
      <c r="CC60" s="13">
        <f ca="1">'13年1-9支出明细'!CC58/9*12</f>
        <v>0</v>
      </c>
      <c r="CD60" s="13">
        <f ca="1">'13年1-9支出明细'!CD58/9*12</f>
        <v>101151.97333333333</v>
      </c>
    </row>
    <row r="61" spans="1:82">
      <c r="A61" s="18">
        <v>202</v>
      </c>
      <c r="B61" s="3" t="s">
        <v>538</v>
      </c>
      <c r="C61" s="3" t="s">
        <v>353</v>
      </c>
      <c r="D61" s="12">
        <f t="shared" si="21"/>
        <v>9037625.2433333341</v>
      </c>
      <c r="E61" s="12">
        <f t="shared" si="12"/>
        <v>957106.33333333337</v>
      </c>
      <c r="F61" s="13">
        <v>417060</v>
      </c>
      <c r="G61" s="13">
        <v>315836</v>
      </c>
      <c r="H61" s="13">
        <v>187677</v>
      </c>
      <c r="I61" s="13">
        <f ca="1">'13年1-9支出明细'!I59/9*12</f>
        <v>36533.333333333328</v>
      </c>
      <c r="J61" s="13">
        <v>0</v>
      </c>
      <c r="K61" s="13">
        <f ca="1">'13年1-9支出明细'!K59/9*12</f>
        <v>0</v>
      </c>
      <c r="L61" s="13">
        <f ca="1">'13年1-9支出明细'!L59/9*12</f>
        <v>0</v>
      </c>
      <c r="M61" s="13">
        <f ca="1">'13年1-9支出明细'!M59/9*12</f>
        <v>0</v>
      </c>
      <c r="N61" s="13">
        <f ca="1">'13年1-9支出明细'!N59/9*12</f>
        <v>0</v>
      </c>
      <c r="O61" s="13">
        <f ca="1">'13年1-9支出明细'!O59/9*12</f>
        <v>0</v>
      </c>
      <c r="P61" s="13">
        <f ca="1">'13年1-9支出明细'!P59/9*12</f>
        <v>0</v>
      </c>
      <c r="Q61" s="13">
        <f ca="1">'13年1-9支出明细'!Q59/9*12</f>
        <v>0</v>
      </c>
      <c r="R61" s="13">
        <f ca="1">'13年1-9支出明细'!R59/9*12</f>
        <v>0</v>
      </c>
      <c r="S61" s="13">
        <f ca="1">'13年1-9支出明细'!S59/9*12</f>
        <v>0</v>
      </c>
      <c r="T61" s="12">
        <f t="shared" si="11"/>
        <v>8022101.8433333337</v>
      </c>
      <c r="U61" s="13">
        <f ca="1">'13年1-9支出明细'!U59/9*12</f>
        <v>7847569.666666666</v>
      </c>
      <c r="V61" s="13">
        <f ca="1">'13年1-9支出明细'!V59/9*12</f>
        <v>0</v>
      </c>
      <c r="W61" s="13">
        <f ca="1">'13年1-9支出明细'!W59/9*12</f>
        <v>0</v>
      </c>
      <c r="X61" s="13">
        <f ca="1">'13年1-9支出明细'!X59/9*12</f>
        <v>5413.48</v>
      </c>
      <c r="Y61" s="13">
        <f ca="1">'13年1-9支出明细'!Y59/9*12</f>
        <v>413.15999999999997</v>
      </c>
      <c r="Z61" s="13">
        <f ca="1">'13年1-9支出明细'!Z59/9*12</f>
        <v>164192.66666666669</v>
      </c>
      <c r="AA61" s="13">
        <f ca="1">Sheet2!EP58+Sheet2!V58</f>
        <v>4512.87</v>
      </c>
      <c r="AB61" s="13">
        <f ca="1">'13年1-9支出明细'!AB59/9*12</f>
        <v>4517.16</v>
      </c>
      <c r="AC61" s="13">
        <f ca="1">'13年1-9支出明细'!AC59/9*12</f>
        <v>1500</v>
      </c>
      <c r="AD61" s="12">
        <f t="shared" si="15"/>
        <v>558.13333333333333</v>
      </c>
      <c r="AE61" s="13">
        <f ca="1">'13年1-9支出明细'!AE59/9*12</f>
        <v>558.13333333333333</v>
      </c>
      <c r="AF61" s="13">
        <f ca="1">'13年1-9支出明细'!AF59/9*12</f>
        <v>0</v>
      </c>
      <c r="AG61" s="13">
        <f ca="1">Sheet2!BP58+Sheet2!ET58</f>
        <v>0</v>
      </c>
      <c r="AH61" s="12">
        <f t="shared" si="14"/>
        <v>7485.3333333333339</v>
      </c>
      <c r="AI61" s="13">
        <f ca="1">'13年1-9支出明细'!AI59/9*12</f>
        <v>0</v>
      </c>
      <c r="AJ61" s="13">
        <f ca="1">'13年1-9支出明细'!AJ59/9*12</f>
        <v>0</v>
      </c>
      <c r="AK61" s="13">
        <f ca="1">'13年1-9支出明细'!AK59/9*12</f>
        <v>0</v>
      </c>
      <c r="AL61" s="13">
        <f ca="1">'13年1-9支出明细'!AL59/9*12</f>
        <v>0</v>
      </c>
      <c r="AM61" s="13">
        <f ca="1">'13年1-9支出明细'!AM59/9*12</f>
        <v>0</v>
      </c>
      <c r="AN61" s="13">
        <f ca="1">'13年1-9支出明细'!AN59/9*12</f>
        <v>0</v>
      </c>
      <c r="AO61" s="13">
        <f ca="1">Sheet2!DG58+Sheet2!AD58</f>
        <v>0</v>
      </c>
      <c r="AP61" s="13">
        <f ca="1">'13年1-9支出明细'!AP59/9*12</f>
        <v>0</v>
      </c>
      <c r="AQ61" s="13">
        <f ca="1">'13年1-9支出明细'!AQ59/9*12</f>
        <v>0</v>
      </c>
      <c r="AR61" s="13">
        <f ca="1">'13年1-9支出明细'!AR59/9*12</f>
        <v>0</v>
      </c>
      <c r="AS61" s="13">
        <f ca="1">Sheet2!DK58+Sheet2!AH58</f>
        <v>0</v>
      </c>
      <c r="AT61" s="13">
        <f ca="1">'13年1-9支出明细'!AT59/9*12</f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f ca="1">'13年1-9支出明细'!BB59/9*12</f>
        <v>0</v>
      </c>
      <c r="BC61" s="13">
        <f ca="1">'13年1-9支出明细'!BC59/9*12</f>
        <v>0</v>
      </c>
      <c r="BD61" s="13">
        <f ca="1">'13年1-9支出明细'!BD59/9*12</f>
        <v>0</v>
      </c>
      <c r="BE61" s="13">
        <f ca="1">'13年1-9支出明细'!BE59/9*12</f>
        <v>0</v>
      </c>
      <c r="BF61" s="13">
        <v>0</v>
      </c>
      <c r="BG61" s="13">
        <f ca="1">'13年1-9支出明细'!BG59/9*12</f>
        <v>0</v>
      </c>
      <c r="BH61" s="13">
        <f ca="1">'13年1-9支出明细'!BH59/9*12</f>
        <v>0</v>
      </c>
      <c r="BI61" s="13">
        <f ca="1">'13年1-9支出明细'!BI59/9*12</f>
        <v>0</v>
      </c>
      <c r="BJ61" s="13">
        <f ca="1">'13年1-9支出明细'!BJ59/9*12</f>
        <v>0</v>
      </c>
      <c r="BK61" s="13">
        <f ca="1">'13年1-9支出明细'!BK59/9*12</f>
        <v>4666.666666666667</v>
      </c>
      <c r="BL61" s="13">
        <f ca="1">'13年1-9支出明细'!BL59/9*12</f>
        <v>0</v>
      </c>
      <c r="BM61" s="13">
        <f ca="1">'13年1-9支出明细'!BM59/9*12</f>
        <v>0</v>
      </c>
      <c r="BN61" s="13">
        <f ca="1">'13年1-9支出明细'!BN59/9*12</f>
        <v>568</v>
      </c>
      <c r="BO61" s="13">
        <f ca="1">Sheet2!EX58+Sheet2!BF58</f>
        <v>0</v>
      </c>
      <c r="BP61" s="13">
        <f ca="1">'13年1-9支出明细'!BP59/9*12</f>
        <v>0</v>
      </c>
      <c r="BQ61" s="13">
        <f ca="1">'13年1-9支出明细'!BQ59/9*12</f>
        <v>2250.6666666666665</v>
      </c>
      <c r="BR61" s="13">
        <f ca="1">'13年1-9支出明细'!BR59/9*12</f>
        <v>0</v>
      </c>
      <c r="BS61" s="13">
        <v>0</v>
      </c>
      <c r="BT61" s="13">
        <f ca="1">'13年1-9支出明细'!BT59/9*12</f>
        <v>0</v>
      </c>
      <c r="BU61" s="12">
        <f ca="1">'13年1-9支出明细'!BU59/9*12</f>
        <v>50373.599999999991</v>
      </c>
      <c r="BV61" s="12">
        <f ca="1">'13年1-9支出明细'!BV59/9*12</f>
        <v>0</v>
      </c>
      <c r="BW61" s="12">
        <f ca="1">'13年1-9支出明细'!BW59/9*12</f>
        <v>0</v>
      </c>
      <c r="BX61" s="12">
        <f ca="1">'13年1-9支出明细'!BX59/9*12</f>
        <v>0</v>
      </c>
      <c r="BY61" s="27">
        <f t="shared" si="13"/>
        <v>0</v>
      </c>
      <c r="BZ61" s="13">
        <f ca="1">'13年1-9支出明细'!BZ59/9*12</f>
        <v>0</v>
      </c>
      <c r="CA61" s="13">
        <f ca="1">'13年1-9支出明细'!CA59/9*12</f>
        <v>0</v>
      </c>
      <c r="CB61" s="13">
        <f ca="1">'13年1-9支出明细'!CB59/9*12</f>
        <v>0</v>
      </c>
      <c r="CC61" s="13">
        <f ca="1">'13年1-9支出明细'!CC59/9*12</f>
        <v>0</v>
      </c>
      <c r="CD61" s="13">
        <f ca="1">'13年1-9支出明细'!CD59/9*12</f>
        <v>0</v>
      </c>
    </row>
    <row r="62" spans="1:82" hidden="1">
      <c r="A62" s="18">
        <v>203</v>
      </c>
      <c r="B62" s="3" t="s">
        <v>539</v>
      </c>
      <c r="C62" s="3" t="s">
        <v>354</v>
      </c>
      <c r="D62" s="12">
        <f t="shared" si="21"/>
        <v>0</v>
      </c>
      <c r="E62" s="12">
        <f t="shared" si="12"/>
        <v>0</v>
      </c>
      <c r="F62" s="13">
        <v>0</v>
      </c>
      <c r="G62" s="13">
        <v>0</v>
      </c>
      <c r="H62" s="13">
        <v>0</v>
      </c>
      <c r="I62" s="13">
        <f ca="1">'13年1-9支出明细'!I60/9*12</f>
        <v>0</v>
      </c>
      <c r="J62" s="13">
        <v>0</v>
      </c>
      <c r="K62" s="13">
        <f ca="1">'13年1-9支出明细'!K60/9*12</f>
        <v>0</v>
      </c>
      <c r="L62" s="13">
        <f ca="1">'13年1-9支出明细'!L60/9*12</f>
        <v>0</v>
      </c>
      <c r="M62" s="13">
        <f ca="1">'13年1-9支出明细'!M60/9*12</f>
        <v>0</v>
      </c>
      <c r="N62" s="13">
        <f ca="1">'13年1-9支出明细'!N60/9*12</f>
        <v>0</v>
      </c>
      <c r="O62" s="13">
        <f ca="1">'13年1-9支出明细'!O60/9*12</f>
        <v>0</v>
      </c>
      <c r="P62" s="13">
        <f ca="1">'13年1-9支出明细'!P60/9*12</f>
        <v>0</v>
      </c>
      <c r="Q62" s="13">
        <f ca="1">'13年1-9支出明细'!Q60/9*12</f>
        <v>0</v>
      </c>
      <c r="R62" s="13">
        <f ca="1">'13年1-9支出明细'!R60/9*12</f>
        <v>0</v>
      </c>
      <c r="S62" s="13">
        <f ca="1">'13年1-9支出明细'!S60/9*12</f>
        <v>0</v>
      </c>
      <c r="T62" s="12">
        <f t="shared" si="11"/>
        <v>0</v>
      </c>
      <c r="U62" s="13">
        <f ca="1">'13年1-9支出明细'!U60/9*12</f>
        <v>0</v>
      </c>
      <c r="V62" s="13">
        <f ca="1">'13年1-9支出明细'!V60/9*12</f>
        <v>0</v>
      </c>
      <c r="W62" s="13">
        <f ca="1">'13年1-9支出明细'!W60/9*12</f>
        <v>0</v>
      </c>
      <c r="X62" s="13">
        <f ca="1">'13年1-9支出明细'!X60/9*12</f>
        <v>0</v>
      </c>
      <c r="Y62" s="13">
        <f ca="1">'13年1-9支出明细'!Y60/9*12</f>
        <v>0</v>
      </c>
      <c r="Z62" s="13">
        <f ca="1">'13年1-9支出明细'!Z60/9*12</f>
        <v>0</v>
      </c>
      <c r="AA62" s="13">
        <f ca="1">Sheet2!EP59+Sheet2!V59</f>
        <v>0</v>
      </c>
      <c r="AB62" s="13">
        <f ca="1">'13年1-9支出明细'!AB60/9*12</f>
        <v>0</v>
      </c>
      <c r="AC62" s="13">
        <f ca="1">'13年1-9支出明细'!AC60/9*12</f>
        <v>0</v>
      </c>
      <c r="AD62" s="12">
        <f t="shared" si="15"/>
        <v>0</v>
      </c>
      <c r="AE62" s="13">
        <f ca="1">'13年1-9支出明细'!AE60/9*12</f>
        <v>0</v>
      </c>
      <c r="AF62" s="13">
        <f ca="1">'13年1-9支出明细'!AF60/9*12</f>
        <v>0</v>
      </c>
      <c r="AG62" s="13">
        <f ca="1">Sheet2!BP59+Sheet2!ET59</f>
        <v>0</v>
      </c>
      <c r="AH62" s="12">
        <f t="shared" si="14"/>
        <v>0</v>
      </c>
      <c r="AI62" s="13">
        <f ca="1">'13年1-9支出明细'!AI60/9*12</f>
        <v>0</v>
      </c>
      <c r="AJ62" s="13">
        <f ca="1">'13年1-9支出明细'!AJ60/9*12</f>
        <v>0</v>
      </c>
      <c r="AK62" s="13">
        <f ca="1">'13年1-9支出明细'!AK60/9*12</f>
        <v>0</v>
      </c>
      <c r="AL62" s="13">
        <f ca="1">'13年1-9支出明细'!AL60/9*12</f>
        <v>0</v>
      </c>
      <c r="AM62" s="13">
        <f ca="1">'13年1-9支出明细'!AM60/9*12</f>
        <v>0</v>
      </c>
      <c r="AN62" s="13">
        <f ca="1">'13年1-9支出明细'!AN60/9*12</f>
        <v>0</v>
      </c>
      <c r="AO62" s="13">
        <f ca="1">Sheet2!DG59+Sheet2!AD59</f>
        <v>0</v>
      </c>
      <c r="AP62" s="13">
        <f ca="1">'13年1-9支出明细'!AP60/9*12</f>
        <v>0</v>
      </c>
      <c r="AQ62" s="13">
        <f ca="1">'13年1-9支出明细'!AQ60/9*12</f>
        <v>0</v>
      </c>
      <c r="AR62" s="13">
        <f ca="1">'13年1-9支出明细'!AR60/9*12</f>
        <v>0</v>
      </c>
      <c r="AS62" s="13">
        <f ca="1">Sheet2!DK59+Sheet2!AH59</f>
        <v>0</v>
      </c>
      <c r="AT62" s="13">
        <f ca="1">'13年1-9支出明细'!AT60/9*12</f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f ca="1">'13年1-9支出明细'!BB60/9*12</f>
        <v>0</v>
      </c>
      <c r="BC62" s="13">
        <f ca="1">'13年1-9支出明细'!BC60/9*12</f>
        <v>0</v>
      </c>
      <c r="BD62" s="13">
        <f ca="1">'13年1-9支出明细'!BD60/9*12</f>
        <v>0</v>
      </c>
      <c r="BE62" s="13">
        <f ca="1">'13年1-9支出明细'!BE60/9*12</f>
        <v>0</v>
      </c>
      <c r="BF62" s="13">
        <v>0</v>
      </c>
      <c r="BG62" s="13">
        <f ca="1">'13年1-9支出明细'!BG60/9*12</f>
        <v>0</v>
      </c>
      <c r="BH62" s="13">
        <f ca="1">'13年1-9支出明细'!BH60/9*12</f>
        <v>0</v>
      </c>
      <c r="BI62" s="13">
        <f ca="1">'13年1-9支出明细'!BI60/9*12</f>
        <v>0</v>
      </c>
      <c r="BJ62" s="13">
        <f ca="1">'13年1-9支出明细'!BJ60/9*12</f>
        <v>0</v>
      </c>
      <c r="BK62" s="13">
        <f ca="1">'13年1-9支出明细'!BK60/9*12</f>
        <v>0</v>
      </c>
      <c r="BL62" s="13">
        <f ca="1">'13年1-9支出明细'!BL60/9*12</f>
        <v>0</v>
      </c>
      <c r="BM62" s="13">
        <f ca="1">'13年1-9支出明细'!BM60/9*12</f>
        <v>0</v>
      </c>
      <c r="BN62" s="13">
        <f ca="1">'13年1-9支出明细'!BN60/9*12</f>
        <v>0</v>
      </c>
      <c r="BO62" s="13">
        <f ca="1">Sheet2!EX59+Sheet2!BF59</f>
        <v>0</v>
      </c>
      <c r="BP62" s="13">
        <f ca="1">'13年1-9支出明细'!BP60/9*12</f>
        <v>0</v>
      </c>
      <c r="BQ62" s="13">
        <f ca="1">'13年1-9支出明细'!BQ60/9*12</f>
        <v>0</v>
      </c>
      <c r="BR62" s="13">
        <f ca="1">'13年1-9支出明细'!BR60/9*12</f>
        <v>0</v>
      </c>
      <c r="BS62" s="13">
        <v>0</v>
      </c>
      <c r="BT62" s="13">
        <f ca="1">'13年1-9支出明细'!BT60/9*12</f>
        <v>0</v>
      </c>
      <c r="BU62" s="12">
        <f ca="1">'13年1-9支出明细'!BU60/9*12</f>
        <v>0</v>
      </c>
      <c r="BV62" s="12">
        <f ca="1">'13年1-9支出明细'!BV60/9*12</f>
        <v>0</v>
      </c>
      <c r="BW62" s="12">
        <f ca="1">'13年1-9支出明细'!BW60/9*12</f>
        <v>0</v>
      </c>
      <c r="BX62" s="12">
        <f ca="1">'13年1-9支出明细'!BX60/9*12</f>
        <v>0</v>
      </c>
      <c r="BY62" s="27">
        <f t="shared" si="13"/>
        <v>0</v>
      </c>
      <c r="BZ62" s="13">
        <f ca="1">'13年1-9支出明细'!BZ60/9*12</f>
        <v>0</v>
      </c>
      <c r="CA62" s="13">
        <f ca="1">'13年1-9支出明细'!CA60/9*12</f>
        <v>0</v>
      </c>
      <c r="CB62" s="13">
        <f ca="1">'13年1-9支出明细'!CB60/9*12</f>
        <v>0</v>
      </c>
      <c r="CC62" s="13">
        <f ca="1">'13年1-9支出明细'!CC60/9*12</f>
        <v>0</v>
      </c>
      <c r="CD62" s="13">
        <f ca="1">'13年1-9支出明细'!CD60/9*12</f>
        <v>0</v>
      </c>
    </row>
    <row r="63" spans="1:82">
      <c r="A63" s="18">
        <v>204</v>
      </c>
      <c r="B63" s="3" t="s">
        <v>540</v>
      </c>
      <c r="C63" s="3" t="s">
        <v>355</v>
      </c>
      <c r="D63" s="12">
        <f t="shared" si="21"/>
        <v>12936981.553333333</v>
      </c>
      <c r="E63" s="12">
        <f t="shared" si="12"/>
        <v>6520117.2666666666</v>
      </c>
      <c r="F63" s="13">
        <f>F64+F65+F66</f>
        <v>2578908</v>
      </c>
      <c r="G63" s="13">
        <f>G64+G65+G66</f>
        <v>1580642</v>
      </c>
      <c r="H63" s="13">
        <f>H64+H65+H66</f>
        <v>1160508.6000000001</v>
      </c>
      <c r="I63" s="13">
        <f ca="1">'13年1-9支出明细'!I61/9*12</f>
        <v>72805.333333333343</v>
      </c>
      <c r="J63" s="13">
        <f ca="1">J64+J65+J66</f>
        <v>828010</v>
      </c>
      <c r="K63" s="13">
        <f ca="1">'13年1-9支出明细'!K61/9*12</f>
        <v>205850.66666666669</v>
      </c>
      <c r="L63" s="13">
        <f ca="1">'13年1-9支出明细'!L61/9*12</f>
        <v>0</v>
      </c>
      <c r="M63" s="13">
        <f ca="1">'13年1-9支出明细'!M61/9*12</f>
        <v>0</v>
      </c>
      <c r="N63" s="13">
        <f ca="1">'13年1-9支出明细'!N61/9*12</f>
        <v>0</v>
      </c>
      <c r="O63" s="13">
        <f ca="1">'13年1-9支出明细'!O61/9*12</f>
        <v>0</v>
      </c>
      <c r="P63" s="13">
        <f ca="1">'13年1-9支出明细'!P61/9*12</f>
        <v>0</v>
      </c>
      <c r="Q63" s="13">
        <f ca="1">'13年1-9支出明细'!Q61/9*12</f>
        <v>0</v>
      </c>
      <c r="R63" s="13">
        <f ca="1">'13年1-9支出明细'!R61/9*12</f>
        <v>0</v>
      </c>
      <c r="S63" s="13">
        <f ca="1">'13年1-9支出明细'!S61/9*12</f>
        <v>921402.66666666674</v>
      </c>
      <c r="T63" s="13">
        <f ca="1">T64+T65+T66</f>
        <v>3238064.78</v>
      </c>
      <c r="U63" s="13">
        <f ca="1">'13年1-9支出明细'!U61/9*12</f>
        <v>0</v>
      </c>
      <c r="V63" s="13">
        <f ca="1">'13年1-9支出明细'!V61/9*12</f>
        <v>80</v>
      </c>
      <c r="W63" s="13">
        <f ca="1">'13年1-9支出明细'!W61/9*12</f>
        <v>266666.66666666669</v>
      </c>
      <c r="X63" s="13">
        <f ca="1">'13年1-9支出明细'!X61/9*12</f>
        <v>64656.719999999994</v>
      </c>
      <c r="Y63" s="13">
        <f ca="1">'13年1-9支出明细'!Y61/9*12</f>
        <v>36928.6</v>
      </c>
      <c r="Z63" s="13">
        <f ca="1">'13年1-9支出明细'!Z61/9*12</f>
        <v>2741971.4933333336</v>
      </c>
      <c r="AA63" s="13">
        <f ca="1">AA64+AA65+AA66</f>
        <v>127761.29999999999</v>
      </c>
      <c r="AB63" s="13">
        <f ca="1">'13年1-9支出明细'!AB61/9*12</f>
        <v>78376.399999999994</v>
      </c>
      <c r="AC63" s="13">
        <f ca="1">'13年1-9支出明细'!AC61/9*12</f>
        <v>31972</v>
      </c>
      <c r="AD63" s="12">
        <f ca="1">AD64+AD65+AD66</f>
        <v>11791.466666666667</v>
      </c>
      <c r="AE63" s="13">
        <f ca="1">'13年1-9支出明细'!AE61/9*12</f>
        <v>11791.466666666664</v>
      </c>
      <c r="AF63" s="13">
        <f ca="1">'13年1-9支出明细'!AF61/9*12</f>
        <v>0</v>
      </c>
      <c r="AG63" s="13">
        <f ca="1">AG64+AG65+AG66</f>
        <v>0</v>
      </c>
      <c r="AH63" s="13">
        <f ca="1">AH64+AH65+AH66</f>
        <v>117314.53333333335</v>
      </c>
      <c r="AI63" s="13">
        <f ca="1">'13年1-9支出明细'!AI61/9*12</f>
        <v>0</v>
      </c>
      <c r="AJ63" s="13">
        <f ca="1">'13年1-9支出明细'!AJ61/9*12</f>
        <v>0</v>
      </c>
      <c r="AK63" s="13">
        <f ca="1">'13年1-9支出明细'!AK61/9*12</f>
        <v>0</v>
      </c>
      <c r="AL63" s="13">
        <f ca="1">'13年1-9支出明细'!AL61/9*12</f>
        <v>0</v>
      </c>
      <c r="AM63" s="13">
        <f ca="1">'13年1-9支出明细'!AM61/9*12</f>
        <v>0</v>
      </c>
      <c r="AN63" s="13">
        <f ca="1">'13年1-9支出明细'!AN61/9*12</f>
        <v>0</v>
      </c>
      <c r="AO63" s="13">
        <f ca="1">AO64+AO65+AO66</f>
        <v>0</v>
      </c>
      <c r="AP63" s="13">
        <f ca="1">'13年1-9支出明细'!AP61/9*12</f>
        <v>0</v>
      </c>
      <c r="AQ63" s="13">
        <f ca="1">'13年1-9支出明细'!AQ61/9*12</f>
        <v>0</v>
      </c>
      <c r="AR63" s="13">
        <f ca="1">'13年1-9支出明细'!AR61/9*12</f>
        <v>0</v>
      </c>
      <c r="AS63" s="13">
        <f ca="1">AS64+AS65+AS66</f>
        <v>0</v>
      </c>
      <c r="AT63" s="13">
        <f ca="1">'13年1-9支出明细'!AT61/9*12</f>
        <v>0</v>
      </c>
      <c r="AU63" s="13">
        <f t="shared" ref="AU63:BA63" si="22">AU64+AU65+AU66</f>
        <v>0</v>
      </c>
      <c r="AV63" s="13">
        <f t="shared" si="22"/>
        <v>0</v>
      </c>
      <c r="AW63" s="13">
        <f t="shared" si="22"/>
        <v>0</v>
      </c>
      <c r="AX63" s="13">
        <f t="shared" si="22"/>
        <v>0</v>
      </c>
      <c r="AY63" s="13">
        <f t="shared" si="22"/>
        <v>0</v>
      </c>
      <c r="AZ63" s="13">
        <f t="shared" si="22"/>
        <v>0</v>
      </c>
      <c r="BA63" s="13">
        <f t="shared" si="22"/>
        <v>0</v>
      </c>
      <c r="BB63" s="13">
        <f ca="1">'13年1-9支出明细'!BB61/9*12</f>
        <v>80225.199999999983</v>
      </c>
      <c r="BC63" s="13">
        <f ca="1">'13年1-9支出明细'!BC61/9*12</f>
        <v>0</v>
      </c>
      <c r="BD63" s="13">
        <f ca="1">'13年1-9支出明细'!BD61/9*12</f>
        <v>0</v>
      </c>
      <c r="BE63" s="13">
        <f ca="1">'13年1-9支出明细'!BE61/9*12</f>
        <v>0</v>
      </c>
      <c r="BF63" s="13">
        <v>0</v>
      </c>
      <c r="BG63" s="13">
        <f ca="1">'13年1-9支出明细'!BG61/9*12</f>
        <v>0</v>
      </c>
      <c r="BH63" s="13">
        <f ca="1">'13年1-9支出明细'!BH61/9*12</f>
        <v>0</v>
      </c>
      <c r="BI63" s="13">
        <f ca="1">'13年1-9支出明细'!BI61/9*12</f>
        <v>29293.333333333336</v>
      </c>
      <c r="BJ63" s="13">
        <f ca="1">'13年1-9支出明细'!BJ61/9*12</f>
        <v>0</v>
      </c>
      <c r="BK63" s="13">
        <f ca="1">'13年1-9支出明细'!BK61/9*12</f>
        <v>0</v>
      </c>
      <c r="BL63" s="13">
        <f ca="1">'13年1-9支出明细'!BL61/9*12</f>
        <v>0</v>
      </c>
      <c r="BM63" s="13">
        <f ca="1">'13年1-9支出明细'!BM61/9*12</f>
        <v>0</v>
      </c>
      <c r="BN63" s="13">
        <f ca="1">'13年1-9支出明细'!BN61/9*12</f>
        <v>7796</v>
      </c>
      <c r="BO63" s="13">
        <f ca="1">BO64+BO65+BO66</f>
        <v>0</v>
      </c>
      <c r="BP63" s="13">
        <f ca="1">'13年1-9支出明细'!BP61/9*12</f>
        <v>0</v>
      </c>
      <c r="BQ63" s="13">
        <f ca="1">'13年1-9支出明细'!BQ61/9*12</f>
        <v>0</v>
      </c>
      <c r="BR63" s="13">
        <f ca="1">'13年1-9支出明细'!BR61/9*12</f>
        <v>0</v>
      </c>
      <c r="BS63" s="13">
        <f ca="1">BS64+BS65+BS66</f>
        <v>0</v>
      </c>
      <c r="BT63" s="13">
        <f ca="1">'13年1-9支出明细'!BT61/9*12</f>
        <v>0</v>
      </c>
      <c r="BU63" s="12">
        <f ca="1">'13年1-9支出明细'!BU61/9*12</f>
        <v>3042075.5066666664</v>
      </c>
      <c r="BV63" s="12">
        <f ca="1">'13年1-9支出明细'!BV61/9*12</f>
        <v>0</v>
      </c>
      <c r="BW63" s="12">
        <f ca="1">'13年1-9支出明细'!BW61/9*12</f>
        <v>0</v>
      </c>
      <c r="BX63" s="12">
        <f ca="1">'13年1-9支出明细'!BX61/9*12</f>
        <v>0</v>
      </c>
      <c r="BY63" s="27">
        <f t="shared" si="13"/>
        <v>7618</v>
      </c>
      <c r="BZ63" s="13">
        <f ca="1">'13年1-9支出明细'!BZ61/9*12</f>
        <v>0</v>
      </c>
      <c r="CA63" s="13">
        <f ca="1">'13年1-9支出明细'!CA61/9*12</f>
        <v>0</v>
      </c>
      <c r="CB63" s="13">
        <f ca="1">'13年1-9支出明细'!CB61/9*12</f>
        <v>0</v>
      </c>
      <c r="CC63" s="13">
        <f ca="1">'13年1-9支出明细'!CC61/9*12</f>
        <v>0</v>
      </c>
      <c r="CD63" s="13">
        <f ca="1">'13年1-9支出明细'!CD61/9*12</f>
        <v>7618</v>
      </c>
    </row>
    <row r="64" spans="1:82">
      <c r="A64" s="18">
        <v>20401</v>
      </c>
      <c r="B64" s="3" t="s">
        <v>540</v>
      </c>
      <c r="C64" s="3" t="s">
        <v>356</v>
      </c>
      <c r="D64" s="12">
        <f t="shared" si="21"/>
        <v>5605223.3866666667</v>
      </c>
      <c r="E64" s="12">
        <f t="shared" si="12"/>
        <v>2693653.8</v>
      </c>
      <c r="F64" s="13">
        <v>1210404</v>
      </c>
      <c r="G64" s="13">
        <v>688840</v>
      </c>
      <c r="H64" s="13">
        <v>544681.80000000005</v>
      </c>
      <c r="I64" s="13">
        <f ca="1">'13年1-9支出明细'!I62/9*12</f>
        <v>24640</v>
      </c>
      <c r="J64" s="13">
        <v>168816</v>
      </c>
      <c r="K64" s="13">
        <f ca="1">'13年1-9支出明细'!K62/9*12</f>
        <v>39333.333333333336</v>
      </c>
      <c r="L64" s="13">
        <f ca="1">'13年1-9支出明细'!L62/9*12</f>
        <v>0</v>
      </c>
      <c r="M64" s="13">
        <f ca="1">'13年1-9支出明细'!M62/9*12</f>
        <v>0</v>
      </c>
      <c r="N64" s="13">
        <f ca="1">'13年1-9支出明细'!N62/9*12</f>
        <v>0</v>
      </c>
      <c r="O64" s="13">
        <f ca="1">'13年1-9支出明细'!O62/9*12</f>
        <v>0</v>
      </c>
      <c r="P64" s="13">
        <f ca="1">'13年1-9支出明细'!P62/9*12</f>
        <v>0</v>
      </c>
      <c r="Q64" s="13">
        <f ca="1">'13年1-9支出明细'!Q62/9*12</f>
        <v>0</v>
      </c>
      <c r="R64" s="13">
        <f ca="1">'13年1-9支出明细'!R62/9*12</f>
        <v>0</v>
      </c>
      <c r="S64" s="13">
        <f ca="1">'13年1-9支出明细'!S62/9*12</f>
        <v>185754.66666666666</v>
      </c>
      <c r="T64" s="12">
        <f t="shared" si="11"/>
        <v>1531288.7066666665</v>
      </c>
      <c r="U64" s="13">
        <f ca="1">'13年1-9支出明细'!U62/9*12</f>
        <v>0</v>
      </c>
      <c r="V64" s="13">
        <f ca="1">'13年1-9支出明细'!V62/9*12</f>
        <v>0</v>
      </c>
      <c r="W64" s="13">
        <f ca="1">'13年1-9支出明细'!W62/9*12</f>
        <v>266666.66666666669</v>
      </c>
      <c r="X64" s="13">
        <f ca="1">'13年1-9支出明细'!X62/9*12</f>
        <v>62310.186666666668</v>
      </c>
      <c r="Y64" s="13">
        <f ca="1">'13年1-9支出明细'!Y62/9*12</f>
        <v>120</v>
      </c>
      <c r="Z64" s="13">
        <f ca="1">'13年1-9支出明细'!Z62/9*12</f>
        <v>1134368.2533333332</v>
      </c>
      <c r="AA64" s="13">
        <f ca="1">Sheet2!EP61+Sheet2!V61</f>
        <v>67823.600000000006</v>
      </c>
      <c r="AB64" s="13">
        <f ca="1">'13年1-9支出明细'!AB62/9*12</f>
        <v>28479.466666666671</v>
      </c>
      <c r="AC64" s="13">
        <f ca="1">'13年1-9支出明细'!AC62/9*12</f>
        <v>9952</v>
      </c>
      <c r="AD64" s="12">
        <f t="shared" si="15"/>
        <v>1266.0933333333335</v>
      </c>
      <c r="AE64" s="13">
        <f ca="1">'13年1-9支出明细'!AE62/9*12</f>
        <v>1266.0933333333335</v>
      </c>
      <c r="AF64" s="13">
        <f ca="1">'13年1-9支出明细'!AF62/9*12</f>
        <v>0</v>
      </c>
      <c r="AG64" s="13">
        <f ca="1">Sheet2!BP61+Sheet2!ET61</f>
        <v>0</v>
      </c>
      <c r="AH64" s="12">
        <f t="shared" si="14"/>
        <v>53502.53333333334</v>
      </c>
      <c r="AI64" s="13">
        <f ca="1">'13年1-9支出明细'!AI62/9*12</f>
        <v>0</v>
      </c>
      <c r="AJ64" s="13">
        <f ca="1">'13年1-9支出明细'!AJ62/9*12</f>
        <v>0</v>
      </c>
      <c r="AK64" s="13">
        <f ca="1">'13年1-9支出明细'!AK62/9*12</f>
        <v>0</v>
      </c>
      <c r="AL64" s="13">
        <f ca="1">'13年1-9支出明细'!AL62/9*12</f>
        <v>0</v>
      </c>
      <c r="AM64" s="13">
        <f ca="1">'13年1-9支出明细'!AM62/9*12</f>
        <v>0</v>
      </c>
      <c r="AN64" s="13">
        <f ca="1">'13年1-9支出明细'!AN62/9*12</f>
        <v>0</v>
      </c>
      <c r="AO64" s="13">
        <f ca="1">Sheet2!DG61+Sheet2!AD61</f>
        <v>0</v>
      </c>
      <c r="AP64" s="13">
        <f ca="1">'13年1-9支出明细'!AP62/9*12</f>
        <v>0</v>
      </c>
      <c r="AQ64" s="13">
        <f ca="1">'13年1-9支出明细'!AQ62/9*12</f>
        <v>0</v>
      </c>
      <c r="AR64" s="13">
        <f ca="1">'13年1-9支出明细'!AR62/9*12</f>
        <v>0</v>
      </c>
      <c r="AS64" s="13">
        <f ca="1">Sheet2!DK61+Sheet2!AH61</f>
        <v>0</v>
      </c>
      <c r="AT64" s="13">
        <f ca="1">'13年1-9支出明细'!AT62/9*12</f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f ca="1">'13年1-9支出明细'!BB62/9*12</f>
        <v>37143.733333333337</v>
      </c>
      <c r="BC64" s="13">
        <f ca="1">'13年1-9支出明细'!BC62/9*12</f>
        <v>0</v>
      </c>
      <c r="BD64" s="13">
        <f ca="1">'13年1-9支出明细'!BD62/9*12</f>
        <v>0</v>
      </c>
      <c r="BE64" s="13">
        <f ca="1">'13年1-9支出明细'!BE62/9*12</f>
        <v>0</v>
      </c>
      <c r="BF64" s="13">
        <v>0</v>
      </c>
      <c r="BG64" s="13">
        <f ca="1">'13年1-9支出明细'!BG62/9*12</f>
        <v>0</v>
      </c>
      <c r="BH64" s="13">
        <f ca="1">'13年1-9支出明细'!BH62/9*12</f>
        <v>0</v>
      </c>
      <c r="BI64" s="13">
        <f ca="1">'13年1-9支出明细'!BI62/9*12</f>
        <v>14680</v>
      </c>
      <c r="BJ64" s="13">
        <f ca="1">'13年1-9支出明细'!BJ62/9*12</f>
        <v>0</v>
      </c>
      <c r="BK64" s="13">
        <f ca="1">'13年1-9支出明细'!BK62/9*12</f>
        <v>0</v>
      </c>
      <c r="BL64" s="13">
        <f ca="1">'13年1-9支出明细'!BL62/9*12</f>
        <v>0</v>
      </c>
      <c r="BM64" s="13">
        <f ca="1">'13年1-9支出明细'!BM62/9*12</f>
        <v>0</v>
      </c>
      <c r="BN64" s="13">
        <f ca="1">'13年1-9支出明细'!BN62/9*12</f>
        <v>1678.7999999999997</v>
      </c>
      <c r="BO64" s="13">
        <f ca="1">Sheet2!EX61+Sheet2!BF61</f>
        <v>0</v>
      </c>
      <c r="BP64" s="13">
        <f ca="1">'13年1-9支出明细'!BP62/9*12</f>
        <v>0</v>
      </c>
      <c r="BQ64" s="13">
        <f ca="1">'13年1-9支出明细'!BQ62/9*12</f>
        <v>0</v>
      </c>
      <c r="BR64" s="13">
        <f ca="1">'13年1-9支出明细'!BR62/9*12</f>
        <v>0</v>
      </c>
      <c r="BS64" s="13">
        <v>0</v>
      </c>
      <c r="BT64" s="13">
        <f ca="1">'13年1-9支出明细'!BT62/9*12</f>
        <v>0</v>
      </c>
      <c r="BU64" s="12">
        <f ca="1">'13年1-9支出明细'!BU62/9*12</f>
        <v>1325512.2533333334</v>
      </c>
      <c r="BV64" s="12">
        <f ca="1">'13年1-9支出明细'!BV62/9*12</f>
        <v>0</v>
      </c>
      <c r="BW64" s="12">
        <f ca="1">'13年1-9支出明细'!BW62/9*12</f>
        <v>0</v>
      </c>
      <c r="BX64" s="12">
        <f ca="1">'13年1-9支出明细'!BX62/9*12</f>
        <v>0</v>
      </c>
      <c r="BY64" s="27">
        <f t="shared" si="13"/>
        <v>0</v>
      </c>
      <c r="BZ64" s="13">
        <f ca="1">'13年1-9支出明细'!BZ62/9*12</f>
        <v>0</v>
      </c>
      <c r="CA64" s="13">
        <f ca="1">'13年1-9支出明细'!CA62/9*12</f>
        <v>0</v>
      </c>
      <c r="CB64" s="13">
        <f ca="1">'13年1-9支出明细'!CB62/9*12</f>
        <v>0</v>
      </c>
      <c r="CC64" s="13">
        <f ca="1">'13年1-9支出明细'!CC62/9*12</f>
        <v>0</v>
      </c>
      <c r="CD64" s="13">
        <f ca="1">'13年1-9支出明细'!CD62/9*12</f>
        <v>0</v>
      </c>
    </row>
    <row r="65" spans="1:82">
      <c r="A65" s="18">
        <v>20402</v>
      </c>
      <c r="B65" s="3" t="s">
        <v>541</v>
      </c>
      <c r="C65" s="3" t="s">
        <v>357</v>
      </c>
      <c r="D65" s="12">
        <f t="shared" si="21"/>
        <v>2177745.7599999998</v>
      </c>
      <c r="E65" s="12">
        <f t="shared" si="12"/>
        <v>423675.6</v>
      </c>
      <c r="F65" s="13">
        <v>214128</v>
      </c>
      <c r="G65" s="13">
        <v>93558</v>
      </c>
      <c r="H65" s="13">
        <v>96357.6</v>
      </c>
      <c r="I65" s="13">
        <f ca="1">'13年1-9支出明细'!I63/9*12</f>
        <v>19632</v>
      </c>
      <c r="J65" s="13">
        <v>0</v>
      </c>
      <c r="K65" s="13">
        <f ca="1">'13年1-9支出明细'!K63/9*12</f>
        <v>0</v>
      </c>
      <c r="L65" s="13">
        <f ca="1">'13年1-9支出明细'!L63/9*12</f>
        <v>0</v>
      </c>
      <c r="M65" s="13">
        <f ca="1">'13年1-9支出明细'!M63/9*12</f>
        <v>0</v>
      </c>
      <c r="N65" s="13">
        <f ca="1">'13年1-9支出明细'!N63/9*12</f>
        <v>0</v>
      </c>
      <c r="O65" s="13">
        <f ca="1">'13年1-9支出明细'!O63/9*12</f>
        <v>0</v>
      </c>
      <c r="P65" s="13">
        <f ca="1">'13年1-9支出明细'!P63/9*12</f>
        <v>0</v>
      </c>
      <c r="Q65" s="13">
        <f ca="1">'13年1-9支出明细'!Q63/9*12</f>
        <v>0</v>
      </c>
      <c r="R65" s="13">
        <f ca="1">'13年1-9支出明细'!R63/9*12</f>
        <v>0</v>
      </c>
      <c r="S65" s="13">
        <f ca="1">'13年1-9支出明细'!S63/9*12</f>
        <v>0</v>
      </c>
      <c r="T65" s="12">
        <f t="shared" si="11"/>
        <v>1578733.7866666666</v>
      </c>
      <c r="U65" s="13">
        <f ca="1">'13年1-9支出明细'!U63/9*12</f>
        <v>0</v>
      </c>
      <c r="V65" s="13">
        <f ca="1">'13年1-9支出明细'!V63/9*12</f>
        <v>80</v>
      </c>
      <c r="W65" s="13">
        <f ca="1">'13年1-9支出明细'!W63/9*12</f>
        <v>0</v>
      </c>
      <c r="X65" s="13">
        <f ca="1">'13年1-9支出明细'!X63/9*12</f>
        <v>714.93333333333339</v>
      </c>
      <c r="Y65" s="13">
        <f ca="1">'13年1-9支出明细'!Y63/9*12</f>
        <v>1514.9333333333334</v>
      </c>
      <c r="Z65" s="13">
        <f ca="1">'13年1-9支出明细'!Z63/9*12</f>
        <v>1574504.44</v>
      </c>
      <c r="AA65" s="13">
        <f ca="1">Sheet2!EP62+Sheet2!V62</f>
        <v>1919.48</v>
      </c>
      <c r="AB65" s="13">
        <f ca="1">'13年1-9支出明细'!AB63/9*12</f>
        <v>1839.3066666666668</v>
      </c>
      <c r="AC65" s="13">
        <f ca="1">'13年1-9支出明细'!AC63/9*12</f>
        <v>720</v>
      </c>
      <c r="AD65" s="12">
        <f t="shared" si="15"/>
        <v>1015.8666666666666</v>
      </c>
      <c r="AE65" s="13">
        <f ca="1">'13年1-9支出明细'!AE63/9*12</f>
        <v>1015.8666666666666</v>
      </c>
      <c r="AF65" s="13">
        <f ca="1">'13年1-9支出明细'!AF63/9*12</f>
        <v>0</v>
      </c>
      <c r="AG65" s="13">
        <f ca="1">Sheet2!BP62+Sheet2!ET62</f>
        <v>0</v>
      </c>
      <c r="AH65" s="12">
        <f t="shared" si="14"/>
        <v>13692.400000000001</v>
      </c>
      <c r="AI65" s="13">
        <f ca="1">'13年1-9支出明细'!AI63/9*12</f>
        <v>0</v>
      </c>
      <c r="AJ65" s="13">
        <f ca="1">'13年1-9支出明细'!AJ63/9*12</f>
        <v>0</v>
      </c>
      <c r="AK65" s="13">
        <f ca="1">'13年1-9支出明细'!AK63/9*12</f>
        <v>0</v>
      </c>
      <c r="AL65" s="13">
        <f ca="1">'13年1-9支出明细'!AL63/9*12</f>
        <v>0</v>
      </c>
      <c r="AM65" s="13">
        <f ca="1">'13年1-9支出明细'!AM63/9*12</f>
        <v>0</v>
      </c>
      <c r="AN65" s="13">
        <f ca="1">'13年1-9支出明细'!AN63/9*12</f>
        <v>0</v>
      </c>
      <c r="AO65" s="13">
        <f ca="1">Sheet2!DG62+Sheet2!AD62</f>
        <v>0</v>
      </c>
      <c r="AP65" s="13">
        <f ca="1">'13年1-9支出明细'!AP63/9*12</f>
        <v>0</v>
      </c>
      <c r="AQ65" s="13">
        <f ca="1">'13年1-9支出明细'!AQ63/9*12</f>
        <v>0</v>
      </c>
      <c r="AR65" s="13">
        <f ca="1">'13年1-9支出明细'!AR63/9*12</f>
        <v>0</v>
      </c>
      <c r="AS65" s="13">
        <f ca="1">Sheet2!DK62+Sheet2!AH62</f>
        <v>0</v>
      </c>
      <c r="AT65" s="13">
        <f ca="1">'13年1-9支出明细'!AT63/9*12</f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f ca="1">'13年1-9支出明细'!BB63/9*12</f>
        <v>4898.666666666667</v>
      </c>
      <c r="BC65" s="13">
        <f ca="1">'13年1-9支出明细'!BC63/9*12</f>
        <v>0</v>
      </c>
      <c r="BD65" s="13">
        <f ca="1">'13年1-9支出明细'!BD63/9*12</f>
        <v>0</v>
      </c>
      <c r="BE65" s="13">
        <f ca="1">'13年1-9支出明细'!BE63/9*12</f>
        <v>0</v>
      </c>
      <c r="BF65" s="13">
        <v>0</v>
      </c>
      <c r="BG65" s="13">
        <f ca="1">'13年1-9支出明细'!BG63/9*12</f>
        <v>0</v>
      </c>
      <c r="BH65" s="13">
        <f ca="1">'13年1-9支出明细'!BH63/9*12</f>
        <v>0</v>
      </c>
      <c r="BI65" s="13">
        <f ca="1">'13年1-9支出明细'!BI63/9*12</f>
        <v>5600</v>
      </c>
      <c r="BJ65" s="13">
        <f ca="1">'13年1-9支出明细'!BJ63/9*12</f>
        <v>0</v>
      </c>
      <c r="BK65" s="13">
        <f ca="1">'13年1-9支出明细'!BK63/9*12</f>
        <v>0</v>
      </c>
      <c r="BL65" s="13">
        <f ca="1">'13年1-9支出明细'!BL63/9*12</f>
        <v>0</v>
      </c>
      <c r="BM65" s="13">
        <f ca="1">'13年1-9支出明细'!BM63/9*12</f>
        <v>0</v>
      </c>
      <c r="BN65" s="13">
        <f ca="1">'13年1-9支出明细'!BN63/9*12</f>
        <v>3193.7333333333336</v>
      </c>
      <c r="BO65" s="13">
        <f ca="1">Sheet2!EX62+Sheet2!BF62</f>
        <v>0</v>
      </c>
      <c r="BP65" s="13">
        <f ca="1">'13年1-9支出明细'!BP63/9*12</f>
        <v>0</v>
      </c>
      <c r="BQ65" s="13">
        <f ca="1">'13年1-9支出明细'!BQ63/9*12</f>
        <v>0</v>
      </c>
      <c r="BR65" s="13">
        <f ca="1">'13年1-9支出明细'!BR63/9*12</f>
        <v>0</v>
      </c>
      <c r="BS65" s="13">
        <v>0</v>
      </c>
      <c r="BT65" s="13">
        <f ca="1">'13年1-9支出明细'!BT63/9*12</f>
        <v>0</v>
      </c>
      <c r="BU65" s="12">
        <f ca="1">'13年1-9支出明细'!BU63/9*12</f>
        <v>160628.10666666666</v>
      </c>
      <c r="BV65" s="12">
        <f ca="1">'13年1-9支出明细'!BV63/9*12</f>
        <v>0</v>
      </c>
      <c r="BW65" s="12">
        <f ca="1">'13年1-9支出明细'!BW63/9*12</f>
        <v>0</v>
      </c>
      <c r="BX65" s="12">
        <f ca="1">'13年1-9支出明细'!BX63/9*12</f>
        <v>0</v>
      </c>
      <c r="BY65" s="27">
        <f t="shared" si="13"/>
        <v>0</v>
      </c>
      <c r="BZ65" s="13">
        <f ca="1">'13年1-9支出明细'!BZ63/9*12</f>
        <v>0</v>
      </c>
      <c r="CA65" s="13">
        <f ca="1">'13年1-9支出明细'!CA63/9*12</f>
        <v>0</v>
      </c>
      <c r="CB65" s="13">
        <f ca="1">'13年1-9支出明细'!CB63/9*12</f>
        <v>0</v>
      </c>
      <c r="CC65" s="13">
        <f ca="1">'13年1-9支出明细'!CC63/9*12</f>
        <v>0</v>
      </c>
      <c r="CD65" s="13">
        <f ca="1">'13年1-9支出明细'!CD63/9*12</f>
        <v>0</v>
      </c>
    </row>
    <row r="66" spans="1:82">
      <c r="A66" s="18">
        <v>205</v>
      </c>
      <c r="B66" s="3" t="s">
        <v>542</v>
      </c>
      <c r="C66" s="3" t="s">
        <v>358</v>
      </c>
      <c r="D66" s="12">
        <f t="shared" si="21"/>
        <v>5154012.4066666672</v>
      </c>
      <c r="E66" s="12">
        <f t="shared" si="12"/>
        <v>3402787.8666666672</v>
      </c>
      <c r="F66" s="13">
        <f>SUM(F67:F77)</f>
        <v>1154376</v>
      </c>
      <c r="G66" s="13">
        <f>SUM(G67:G77)</f>
        <v>798244</v>
      </c>
      <c r="H66" s="13">
        <f>SUM(H67:H77)</f>
        <v>519469.19999999995</v>
      </c>
      <c r="I66" s="13">
        <f ca="1">'13年1-9支出明细'!I64/9*12</f>
        <v>28533.333333333336</v>
      </c>
      <c r="J66" s="13">
        <f ca="1">SUM(J67:J77)</f>
        <v>659194</v>
      </c>
      <c r="K66" s="13">
        <f ca="1">'13年1-9支出明细'!K64/9*12</f>
        <v>166517.33333333334</v>
      </c>
      <c r="L66" s="13">
        <f ca="1">'13年1-9支出明细'!L64/9*12</f>
        <v>0</v>
      </c>
      <c r="M66" s="13">
        <f ca="1">'13年1-9支出明细'!M64/9*12</f>
        <v>0</v>
      </c>
      <c r="N66" s="13">
        <f ca="1">'13年1-9支出明细'!N64/9*12</f>
        <v>0</v>
      </c>
      <c r="O66" s="13">
        <f ca="1">'13年1-9支出明细'!O64/9*12</f>
        <v>0</v>
      </c>
      <c r="P66" s="13">
        <f ca="1">'13年1-9支出明细'!P64/9*12</f>
        <v>0</v>
      </c>
      <c r="Q66" s="13">
        <f ca="1">'13年1-9支出明细'!Q64/9*12</f>
        <v>0</v>
      </c>
      <c r="R66" s="13">
        <f ca="1">'13年1-9支出明细'!R64/9*12</f>
        <v>0</v>
      </c>
      <c r="S66" s="13">
        <f ca="1">'13年1-9支出明细'!S64/9*12</f>
        <v>735648</v>
      </c>
      <c r="T66" s="13">
        <f ca="1">SUM(T67:T77)</f>
        <v>128042.28666666667</v>
      </c>
      <c r="U66" s="13">
        <f ca="1">'13年1-9支出明细'!U64/9*12</f>
        <v>0</v>
      </c>
      <c r="V66" s="13">
        <f ca="1">'13年1-9支出明细'!V64/9*12</f>
        <v>0</v>
      </c>
      <c r="W66" s="13">
        <f ca="1">'13年1-9支出明细'!W64/9*12</f>
        <v>0</v>
      </c>
      <c r="X66" s="13">
        <f ca="1">'13年1-9支出明细'!X64/9*12</f>
        <v>1631.5999999999997</v>
      </c>
      <c r="Y66" s="13">
        <f ca="1">'13年1-9支出明细'!Y64/9*12</f>
        <v>35293.666666666664</v>
      </c>
      <c r="Z66" s="13">
        <f ca="1">'13年1-9支出明细'!Z64/9*12</f>
        <v>33098.799999999996</v>
      </c>
      <c r="AA66" s="13">
        <f ca="1">SUM(AA67:AA77)</f>
        <v>58018.219999999994</v>
      </c>
      <c r="AB66" s="13">
        <f ca="1">'13年1-9支出明细'!AB64/9*12</f>
        <v>48057.626666666671</v>
      </c>
      <c r="AC66" s="13">
        <f ca="1">'13年1-9支出明细'!AC64/9*12</f>
        <v>21300</v>
      </c>
      <c r="AD66" s="12">
        <f ca="1">SUM(AD67:AD77)</f>
        <v>9509.5066666666662</v>
      </c>
      <c r="AE66" s="13">
        <f ca="1">'13年1-9支出明细'!AE64/9*12</f>
        <v>9509.5066666666662</v>
      </c>
      <c r="AF66" s="13">
        <f ca="1">'13年1-9支出明细'!AF64/9*12</f>
        <v>0</v>
      </c>
      <c r="AG66" s="13">
        <f ca="1">SUM(AG67:AG77)</f>
        <v>0</v>
      </c>
      <c r="AH66" s="13">
        <f ca="1">SUM(AH67:AH77)</f>
        <v>50119.6</v>
      </c>
      <c r="AI66" s="13">
        <f ca="1">'13年1-9支出明细'!AI64/9*12</f>
        <v>0</v>
      </c>
      <c r="AJ66" s="13">
        <f ca="1">'13年1-9支出明细'!AJ64/9*12</f>
        <v>0</v>
      </c>
      <c r="AK66" s="13">
        <f ca="1">'13年1-9支出明细'!AK64/9*12</f>
        <v>0</v>
      </c>
      <c r="AL66" s="13">
        <f ca="1">'13年1-9支出明细'!AL64/9*12</f>
        <v>0</v>
      </c>
      <c r="AM66" s="13">
        <f ca="1">'13年1-9支出明细'!AM64/9*12</f>
        <v>0</v>
      </c>
      <c r="AN66" s="13">
        <f ca="1">'13年1-9支出明细'!AN64/9*12</f>
        <v>0</v>
      </c>
      <c r="AO66" s="13">
        <f ca="1">SUM(AO67:AO77)</f>
        <v>0</v>
      </c>
      <c r="AP66" s="13">
        <f ca="1">'13年1-9支出明细'!AP64/9*12</f>
        <v>0</v>
      </c>
      <c r="AQ66" s="13">
        <f ca="1">'13年1-9支出明细'!AQ64/9*12</f>
        <v>0</v>
      </c>
      <c r="AR66" s="13">
        <f ca="1">'13年1-9支出明细'!AR64/9*12</f>
        <v>0</v>
      </c>
      <c r="AS66" s="13">
        <f ca="1">SUM(AS67:AS77)</f>
        <v>0</v>
      </c>
      <c r="AT66" s="13">
        <f ca="1">'13年1-9支出明细'!AT64/9*12</f>
        <v>0</v>
      </c>
      <c r="AU66" s="13">
        <f t="shared" ref="AU66:BA66" si="23">SUM(AU67:AU77)</f>
        <v>0</v>
      </c>
      <c r="AV66" s="13">
        <f t="shared" si="23"/>
        <v>0</v>
      </c>
      <c r="AW66" s="13">
        <f t="shared" si="23"/>
        <v>0</v>
      </c>
      <c r="AX66" s="13">
        <f t="shared" si="23"/>
        <v>0</v>
      </c>
      <c r="AY66" s="13">
        <f t="shared" si="23"/>
        <v>0</v>
      </c>
      <c r="AZ66" s="13">
        <f t="shared" si="23"/>
        <v>0</v>
      </c>
      <c r="BA66" s="13">
        <f t="shared" si="23"/>
        <v>0</v>
      </c>
      <c r="BB66" s="13">
        <f ca="1">'13年1-9支出明细'!BB64/9*12</f>
        <v>38182.799999999996</v>
      </c>
      <c r="BC66" s="13">
        <f ca="1">'13年1-9支出明细'!BC64/9*12</f>
        <v>0</v>
      </c>
      <c r="BD66" s="13">
        <f ca="1">'13年1-9支出明细'!BD64/9*12</f>
        <v>0</v>
      </c>
      <c r="BE66" s="13">
        <f ca="1">'13年1-9支出明细'!BE64/9*12</f>
        <v>0</v>
      </c>
      <c r="BF66" s="13">
        <v>0</v>
      </c>
      <c r="BG66" s="13">
        <f ca="1">'13年1-9支出明细'!BG64/9*12</f>
        <v>0</v>
      </c>
      <c r="BH66" s="13">
        <f ca="1">'13年1-9支出明细'!BH64/9*12</f>
        <v>0</v>
      </c>
      <c r="BI66" s="13">
        <f ca="1">'13年1-9支出明细'!BI64/9*12</f>
        <v>9013.3333333333321</v>
      </c>
      <c r="BJ66" s="13">
        <f ca="1">'13年1-9支出明细'!BJ64/9*12</f>
        <v>0</v>
      </c>
      <c r="BK66" s="13">
        <f ca="1">'13年1-9支出明细'!BK64/9*12</f>
        <v>0</v>
      </c>
      <c r="BL66" s="13">
        <f ca="1">'13年1-9支出明细'!BL64/9*12</f>
        <v>0</v>
      </c>
      <c r="BM66" s="13">
        <f ca="1">'13年1-9支出明细'!BM64/9*12</f>
        <v>0</v>
      </c>
      <c r="BN66" s="13">
        <f ca="1">'13年1-9支出明细'!BN64/9*12</f>
        <v>2923.4666666666662</v>
      </c>
      <c r="BO66" s="13">
        <f ca="1">SUM(BO67:BO77)</f>
        <v>0</v>
      </c>
      <c r="BP66" s="13">
        <f ca="1">'13年1-9支出明细'!BP64/9*12</f>
        <v>0</v>
      </c>
      <c r="BQ66" s="13">
        <f ca="1">'13年1-9支出明细'!BQ64/9*12</f>
        <v>0</v>
      </c>
      <c r="BR66" s="13">
        <f ca="1">'13年1-9支出明细'!BR64/9*12</f>
        <v>0</v>
      </c>
      <c r="BS66" s="13">
        <f ca="1">SUM(BS67:BS77)</f>
        <v>0</v>
      </c>
      <c r="BT66" s="13">
        <f ca="1">'13年1-9支出明细'!BT64/9*12</f>
        <v>0</v>
      </c>
      <c r="BU66" s="12">
        <f ca="1">'13年1-9支出明细'!BU64/9*12</f>
        <v>1555935.1466666665</v>
      </c>
      <c r="BV66" s="12">
        <f ca="1">'13年1-9支出明细'!BV64/9*12</f>
        <v>0</v>
      </c>
      <c r="BW66" s="12">
        <f ca="1">'13年1-9支出明细'!BW64/9*12</f>
        <v>0</v>
      </c>
      <c r="BX66" s="12">
        <f ca="1">'13年1-9支出明细'!BX64/9*12</f>
        <v>0</v>
      </c>
      <c r="BY66" s="27">
        <f t="shared" si="13"/>
        <v>7618</v>
      </c>
      <c r="BZ66" s="13">
        <f ca="1">'13年1-9支出明细'!BZ64/9*12</f>
        <v>0</v>
      </c>
      <c r="CA66" s="13">
        <f ca="1">'13年1-9支出明细'!CA64/9*12</f>
        <v>0</v>
      </c>
      <c r="CB66" s="13">
        <f ca="1">'13年1-9支出明细'!CB64/9*12</f>
        <v>0</v>
      </c>
      <c r="CC66" s="13">
        <f ca="1">'13年1-9支出明细'!CC64/9*12</f>
        <v>0</v>
      </c>
      <c r="CD66" s="13">
        <f ca="1">'13年1-9支出明细'!CD64/9*12</f>
        <v>7618</v>
      </c>
    </row>
    <row r="67" spans="1:82" hidden="1">
      <c r="A67" s="18">
        <v>20501</v>
      </c>
      <c r="B67" s="3" t="s">
        <v>543</v>
      </c>
      <c r="C67" s="3" t="s">
        <v>359</v>
      </c>
      <c r="D67" s="12">
        <f t="shared" si="21"/>
        <v>0</v>
      </c>
      <c r="E67" s="12">
        <f t="shared" si="12"/>
        <v>0</v>
      </c>
      <c r="F67" s="13">
        <v>0</v>
      </c>
      <c r="G67" s="13">
        <v>0</v>
      </c>
      <c r="H67" s="13">
        <v>0</v>
      </c>
      <c r="I67" s="13">
        <f ca="1">'13年1-9支出明细'!I65/9*12</f>
        <v>0</v>
      </c>
      <c r="J67" s="13">
        <v>0</v>
      </c>
      <c r="K67" s="13">
        <f ca="1">'13年1-9支出明细'!K65/9*12</f>
        <v>0</v>
      </c>
      <c r="L67" s="13">
        <f ca="1">'13年1-9支出明细'!L65/9*12</f>
        <v>0</v>
      </c>
      <c r="M67" s="13">
        <f ca="1">'13年1-9支出明细'!M65/9*12</f>
        <v>0</v>
      </c>
      <c r="N67" s="13">
        <f ca="1">'13年1-9支出明细'!N65/9*12</f>
        <v>0</v>
      </c>
      <c r="O67" s="13">
        <f ca="1">'13年1-9支出明细'!O65/9*12</f>
        <v>0</v>
      </c>
      <c r="P67" s="13">
        <f ca="1">'13年1-9支出明细'!P65/9*12</f>
        <v>0</v>
      </c>
      <c r="Q67" s="13">
        <f ca="1">'13年1-9支出明细'!Q65/9*12</f>
        <v>0</v>
      </c>
      <c r="R67" s="13">
        <f ca="1">'13年1-9支出明细'!R65/9*12</f>
        <v>0</v>
      </c>
      <c r="S67" s="13">
        <f ca="1">'13年1-9支出明细'!S65/9*12</f>
        <v>0</v>
      </c>
      <c r="T67" s="12">
        <f t="shared" si="11"/>
        <v>0</v>
      </c>
      <c r="U67" s="13">
        <f ca="1">'13年1-9支出明细'!U65/9*12</f>
        <v>0</v>
      </c>
      <c r="V67" s="13">
        <f ca="1">'13年1-9支出明细'!V65/9*12</f>
        <v>0</v>
      </c>
      <c r="W67" s="13">
        <f ca="1">'13年1-9支出明细'!W65/9*12</f>
        <v>0</v>
      </c>
      <c r="X67" s="13">
        <f ca="1">'13年1-9支出明细'!X65/9*12</f>
        <v>0</v>
      </c>
      <c r="Y67" s="13">
        <f ca="1">'13年1-9支出明细'!Y65/9*12</f>
        <v>0</v>
      </c>
      <c r="Z67" s="13">
        <f ca="1">'13年1-9支出明细'!Z65/9*12</f>
        <v>0</v>
      </c>
      <c r="AA67" s="13">
        <f ca="1">Sheet2!EP64+Sheet2!V64</f>
        <v>0</v>
      </c>
      <c r="AB67" s="13">
        <f ca="1">'13年1-9支出明细'!AB65/9*12</f>
        <v>0</v>
      </c>
      <c r="AC67" s="13">
        <f ca="1">'13年1-9支出明细'!AC65/9*12</f>
        <v>0</v>
      </c>
      <c r="AD67" s="12">
        <f t="shared" si="15"/>
        <v>0</v>
      </c>
      <c r="AE67" s="13">
        <f ca="1">'13年1-9支出明细'!AE65/9*12</f>
        <v>0</v>
      </c>
      <c r="AF67" s="13">
        <f ca="1">'13年1-9支出明细'!AF65/9*12</f>
        <v>0</v>
      </c>
      <c r="AG67" s="13">
        <f ca="1">Sheet2!BP64+Sheet2!ET64</f>
        <v>0</v>
      </c>
      <c r="AH67" s="12">
        <f t="shared" si="14"/>
        <v>0</v>
      </c>
      <c r="AI67" s="13">
        <f ca="1">'13年1-9支出明细'!AI65/9*12</f>
        <v>0</v>
      </c>
      <c r="AJ67" s="13">
        <f ca="1">'13年1-9支出明细'!AJ65/9*12</f>
        <v>0</v>
      </c>
      <c r="AK67" s="13">
        <f ca="1">'13年1-9支出明细'!AK65/9*12</f>
        <v>0</v>
      </c>
      <c r="AL67" s="13">
        <f ca="1">'13年1-9支出明细'!AL65/9*12</f>
        <v>0</v>
      </c>
      <c r="AM67" s="13">
        <f ca="1">'13年1-9支出明细'!AM65/9*12</f>
        <v>0</v>
      </c>
      <c r="AN67" s="13">
        <f ca="1">'13年1-9支出明细'!AN65/9*12</f>
        <v>0</v>
      </c>
      <c r="AO67" s="13">
        <f ca="1">Sheet2!DG64+Sheet2!AD64</f>
        <v>0</v>
      </c>
      <c r="AP67" s="13">
        <f ca="1">'13年1-9支出明细'!AP65/9*12</f>
        <v>0</v>
      </c>
      <c r="AQ67" s="13">
        <f ca="1">'13年1-9支出明细'!AQ65/9*12</f>
        <v>0</v>
      </c>
      <c r="AR67" s="13">
        <f ca="1">'13年1-9支出明细'!AR65/9*12</f>
        <v>0</v>
      </c>
      <c r="AS67" s="13">
        <f ca="1">Sheet2!DK64+Sheet2!AH64</f>
        <v>0</v>
      </c>
      <c r="AT67" s="13">
        <f ca="1">'13年1-9支出明细'!AT65/9*12</f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f ca="1">'13年1-9支出明细'!BB65/9*12</f>
        <v>0</v>
      </c>
      <c r="BC67" s="13">
        <f ca="1">'13年1-9支出明细'!BC65/9*12</f>
        <v>0</v>
      </c>
      <c r="BD67" s="13">
        <f ca="1">'13年1-9支出明细'!BD65/9*12</f>
        <v>0</v>
      </c>
      <c r="BE67" s="13">
        <f ca="1">'13年1-9支出明细'!BE65/9*12</f>
        <v>0</v>
      </c>
      <c r="BF67" s="13">
        <v>0</v>
      </c>
      <c r="BG67" s="13">
        <f ca="1">'13年1-9支出明细'!BG65/9*12</f>
        <v>0</v>
      </c>
      <c r="BH67" s="13">
        <f ca="1">'13年1-9支出明细'!BH65/9*12</f>
        <v>0</v>
      </c>
      <c r="BI67" s="13">
        <f ca="1">'13年1-9支出明细'!BI65/9*12</f>
        <v>0</v>
      </c>
      <c r="BJ67" s="13">
        <f ca="1">'13年1-9支出明细'!BJ65/9*12</f>
        <v>0</v>
      </c>
      <c r="BK67" s="13">
        <f ca="1">'13年1-9支出明细'!BK65/9*12</f>
        <v>0</v>
      </c>
      <c r="BL67" s="13">
        <f ca="1">'13年1-9支出明细'!BL65/9*12</f>
        <v>0</v>
      </c>
      <c r="BM67" s="13">
        <f ca="1">'13年1-9支出明细'!BM65/9*12</f>
        <v>0</v>
      </c>
      <c r="BN67" s="13">
        <f ca="1">'13年1-9支出明细'!BN65/9*12</f>
        <v>0</v>
      </c>
      <c r="BO67" s="13">
        <f ca="1">Sheet2!EX64+Sheet2!BF64</f>
        <v>0</v>
      </c>
      <c r="BP67" s="13">
        <f ca="1">'13年1-9支出明细'!BP65/9*12</f>
        <v>0</v>
      </c>
      <c r="BQ67" s="13">
        <f ca="1">'13年1-9支出明细'!BQ65/9*12</f>
        <v>0</v>
      </c>
      <c r="BR67" s="13">
        <f ca="1">'13年1-9支出明细'!BR65/9*12</f>
        <v>0</v>
      </c>
      <c r="BS67" s="13">
        <v>0</v>
      </c>
      <c r="BT67" s="13">
        <f ca="1">'13年1-9支出明细'!BT65/9*12</f>
        <v>0</v>
      </c>
      <c r="BU67" s="12">
        <f ca="1">'13年1-9支出明细'!BU65/9*12</f>
        <v>0</v>
      </c>
      <c r="BV67" s="12">
        <f ca="1">'13年1-9支出明细'!BV65/9*12</f>
        <v>0</v>
      </c>
      <c r="BW67" s="12">
        <f ca="1">'13年1-9支出明细'!BW65/9*12</f>
        <v>0</v>
      </c>
      <c r="BX67" s="12">
        <f ca="1">'13年1-9支出明细'!BX65/9*12</f>
        <v>0</v>
      </c>
      <c r="BY67" s="27">
        <f t="shared" si="13"/>
        <v>0</v>
      </c>
      <c r="BZ67" s="13">
        <f ca="1">'13年1-9支出明细'!BZ65/9*12</f>
        <v>0</v>
      </c>
      <c r="CA67" s="13">
        <f ca="1">'13年1-9支出明细'!CA65/9*12</f>
        <v>0</v>
      </c>
      <c r="CB67" s="13">
        <f ca="1">'13年1-9支出明细'!CB65/9*12</f>
        <v>0</v>
      </c>
      <c r="CC67" s="13">
        <f ca="1">'13年1-9支出明细'!CC65/9*12</f>
        <v>0</v>
      </c>
      <c r="CD67" s="13">
        <f ca="1">'13年1-9支出明细'!CD65/9*12</f>
        <v>0</v>
      </c>
    </row>
    <row r="68" spans="1:82">
      <c r="A68" s="18">
        <v>20502</v>
      </c>
      <c r="B68" s="3" t="s">
        <v>544</v>
      </c>
      <c r="C68" s="3" t="s">
        <v>360</v>
      </c>
      <c r="D68" s="12">
        <f t="shared" si="21"/>
        <v>74799.58666666667</v>
      </c>
      <c r="E68" s="12">
        <f t="shared" si="12"/>
        <v>12952</v>
      </c>
      <c r="F68" s="13">
        <v>0</v>
      </c>
      <c r="G68" s="13">
        <v>12952</v>
      </c>
      <c r="H68" s="13">
        <v>0</v>
      </c>
      <c r="I68" s="13">
        <f ca="1">'13年1-9支出明细'!I66/9*12</f>
        <v>0</v>
      </c>
      <c r="J68" s="13">
        <v>0</v>
      </c>
      <c r="K68" s="13">
        <f ca="1">'13年1-9支出明细'!K66/9*12</f>
        <v>0</v>
      </c>
      <c r="L68" s="13">
        <f ca="1">'13年1-9支出明细'!L66/9*12</f>
        <v>0</v>
      </c>
      <c r="M68" s="13">
        <f ca="1">'13年1-9支出明细'!M66/9*12</f>
        <v>0</v>
      </c>
      <c r="N68" s="13">
        <f ca="1">'13年1-9支出明细'!N66/9*12</f>
        <v>0</v>
      </c>
      <c r="O68" s="13">
        <f ca="1">'13年1-9支出明细'!O66/9*12</f>
        <v>0</v>
      </c>
      <c r="P68" s="13">
        <f ca="1">'13年1-9支出明细'!P66/9*12</f>
        <v>0</v>
      </c>
      <c r="Q68" s="13">
        <f ca="1">'13年1-9支出明细'!Q66/9*12</f>
        <v>0</v>
      </c>
      <c r="R68" s="13">
        <f ca="1">'13年1-9支出明细'!R66/9*12</f>
        <v>0</v>
      </c>
      <c r="S68" s="13">
        <f ca="1">'13年1-9支出明细'!S66/9*12</f>
        <v>0</v>
      </c>
      <c r="T68" s="12">
        <f t="shared" si="11"/>
        <v>7195.8666666666668</v>
      </c>
      <c r="U68" s="13">
        <f ca="1">'13年1-9支出明细'!U66/9*12</f>
        <v>0</v>
      </c>
      <c r="V68" s="13">
        <f ca="1">'13年1-9支出明细'!V66/9*12</f>
        <v>0</v>
      </c>
      <c r="W68" s="13">
        <f ca="1">'13年1-9支出明细'!W66/9*12</f>
        <v>0</v>
      </c>
      <c r="X68" s="13">
        <f ca="1">'13年1-9支出明细'!X66/9*12</f>
        <v>453.33333333333337</v>
      </c>
      <c r="Y68" s="13">
        <f ca="1">'13年1-9支出明细'!Y66/9*12</f>
        <v>0</v>
      </c>
      <c r="Z68" s="13">
        <f ca="1">'13年1-9支出明细'!Z66/9*12</f>
        <v>676.5333333333333</v>
      </c>
      <c r="AA68" s="13">
        <f ca="1">Sheet2!EP65+Sheet2!V65</f>
        <v>6066</v>
      </c>
      <c r="AB68" s="13">
        <f ca="1">'13年1-9支出明细'!AB66/9*12</f>
        <v>88</v>
      </c>
      <c r="AC68" s="13">
        <f ca="1">'13年1-9支出明细'!AC66/9*12</f>
        <v>0</v>
      </c>
      <c r="AD68" s="12">
        <f t="shared" si="15"/>
        <v>0</v>
      </c>
      <c r="AE68" s="13">
        <f ca="1">'13年1-9支出明细'!AE66/9*12</f>
        <v>0</v>
      </c>
      <c r="AF68" s="13">
        <f ca="1">'13年1-9支出明细'!AF66/9*12</f>
        <v>0</v>
      </c>
      <c r="AG68" s="13">
        <f ca="1">Sheet2!BP65+Sheet2!ET65</f>
        <v>0</v>
      </c>
      <c r="AH68" s="12">
        <f t="shared" si="14"/>
        <v>0</v>
      </c>
      <c r="AI68" s="13">
        <f ca="1">'13年1-9支出明细'!AI66/9*12</f>
        <v>0</v>
      </c>
      <c r="AJ68" s="13">
        <f ca="1">'13年1-9支出明细'!AJ66/9*12</f>
        <v>0</v>
      </c>
      <c r="AK68" s="13">
        <f ca="1">'13年1-9支出明细'!AK66/9*12</f>
        <v>0</v>
      </c>
      <c r="AL68" s="13">
        <f ca="1">'13年1-9支出明细'!AL66/9*12</f>
        <v>0</v>
      </c>
      <c r="AM68" s="13">
        <f ca="1">'13年1-9支出明细'!AM66/9*12</f>
        <v>0</v>
      </c>
      <c r="AN68" s="13">
        <f ca="1">'13年1-9支出明细'!AN66/9*12</f>
        <v>0</v>
      </c>
      <c r="AO68" s="13">
        <f ca="1">Sheet2!DG65+Sheet2!AD65</f>
        <v>0</v>
      </c>
      <c r="AP68" s="13">
        <f ca="1">'13年1-9支出明细'!AP66/9*12</f>
        <v>0</v>
      </c>
      <c r="AQ68" s="13">
        <f ca="1">'13年1-9支出明细'!AQ66/9*12</f>
        <v>0</v>
      </c>
      <c r="AR68" s="13">
        <f ca="1">'13年1-9支出明细'!AR66/9*12</f>
        <v>0</v>
      </c>
      <c r="AS68" s="13">
        <f ca="1">Sheet2!DK65+Sheet2!AH65</f>
        <v>0</v>
      </c>
      <c r="AT68" s="13">
        <f ca="1">'13年1-9支出明细'!AT66/9*12</f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f ca="1">'13年1-9支出明细'!BB66/9*12</f>
        <v>0</v>
      </c>
      <c r="BC68" s="13">
        <f ca="1">'13年1-9支出明细'!BC66/9*12</f>
        <v>0</v>
      </c>
      <c r="BD68" s="13">
        <f ca="1">'13年1-9支出明细'!BD66/9*12</f>
        <v>0</v>
      </c>
      <c r="BE68" s="13">
        <f ca="1">'13年1-9支出明细'!BE66/9*12</f>
        <v>0</v>
      </c>
      <c r="BF68" s="13">
        <v>0</v>
      </c>
      <c r="BG68" s="13">
        <f ca="1">'13年1-9支出明细'!BG66/9*12</f>
        <v>0</v>
      </c>
      <c r="BH68" s="13">
        <f ca="1">'13年1-9支出明细'!BH66/9*12</f>
        <v>0</v>
      </c>
      <c r="BI68" s="13">
        <f ca="1">'13年1-9支出明细'!BI66/9*12</f>
        <v>0</v>
      </c>
      <c r="BJ68" s="13">
        <f ca="1">'13年1-9支出明细'!BJ66/9*12</f>
        <v>0</v>
      </c>
      <c r="BK68" s="13">
        <f ca="1">'13年1-9支出明细'!BK66/9*12</f>
        <v>0</v>
      </c>
      <c r="BL68" s="13">
        <f ca="1">'13年1-9支出明细'!BL66/9*12</f>
        <v>0</v>
      </c>
      <c r="BM68" s="13">
        <f ca="1">'13年1-9支出明细'!BM66/9*12</f>
        <v>0</v>
      </c>
      <c r="BN68" s="13">
        <f ca="1">'13年1-9支出明细'!BN66/9*12</f>
        <v>0</v>
      </c>
      <c r="BO68" s="13">
        <f ca="1">Sheet2!EX65+Sheet2!BF65</f>
        <v>0</v>
      </c>
      <c r="BP68" s="13">
        <f ca="1">'13年1-9支出明细'!BP66/9*12</f>
        <v>0</v>
      </c>
      <c r="BQ68" s="13">
        <f ca="1">'13年1-9支出明细'!BQ66/9*12</f>
        <v>0</v>
      </c>
      <c r="BR68" s="13">
        <f ca="1">'13年1-9支出明细'!BR66/9*12</f>
        <v>0</v>
      </c>
      <c r="BS68" s="13">
        <v>0</v>
      </c>
      <c r="BT68" s="13">
        <f ca="1">'13年1-9支出明细'!BT66/9*12</f>
        <v>0</v>
      </c>
      <c r="BU68" s="12">
        <f ca="1">'13年1-9支出明细'!BU66/9*12</f>
        <v>54651.72</v>
      </c>
      <c r="BV68" s="12">
        <f ca="1">'13年1-9支出明细'!BV66/9*12</f>
        <v>0</v>
      </c>
      <c r="BW68" s="12">
        <f ca="1">'13年1-9支出明细'!BW66/9*12</f>
        <v>0</v>
      </c>
      <c r="BX68" s="12">
        <f ca="1">'13年1-9支出明细'!BX66/9*12</f>
        <v>0</v>
      </c>
      <c r="BY68" s="27">
        <f t="shared" si="13"/>
        <v>0</v>
      </c>
      <c r="BZ68" s="13">
        <f ca="1">'13年1-9支出明细'!BZ66/9*12</f>
        <v>0</v>
      </c>
      <c r="CA68" s="13">
        <f ca="1">'13年1-9支出明细'!CA66/9*12</f>
        <v>0</v>
      </c>
      <c r="CB68" s="13">
        <f ca="1">'13年1-9支出明细'!CB66/9*12</f>
        <v>0</v>
      </c>
      <c r="CC68" s="13">
        <f ca="1">'13年1-9支出明细'!CC66/9*12</f>
        <v>0</v>
      </c>
      <c r="CD68" s="13">
        <f ca="1">'13年1-9支出明细'!CD66/9*12</f>
        <v>0</v>
      </c>
    </row>
    <row r="69" spans="1:82">
      <c r="A69" s="18">
        <v>20503</v>
      </c>
      <c r="B69" s="3" t="s">
        <v>545</v>
      </c>
      <c r="C69" s="3" t="s">
        <v>361</v>
      </c>
      <c r="D69" s="12">
        <f t="shared" si="21"/>
        <v>161616.93333333335</v>
      </c>
      <c r="E69" s="12">
        <f t="shared" si="12"/>
        <v>154454.39999999999</v>
      </c>
      <c r="F69" s="13">
        <v>95232</v>
      </c>
      <c r="G69" s="13">
        <v>16368</v>
      </c>
      <c r="H69" s="13">
        <v>42854.400000000001</v>
      </c>
      <c r="I69" s="13">
        <f ca="1">'13年1-9支出明细'!I67/9*12</f>
        <v>0</v>
      </c>
      <c r="J69" s="13">
        <v>0</v>
      </c>
      <c r="K69" s="13">
        <f ca="1">'13年1-9支出明细'!K67/9*12</f>
        <v>0</v>
      </c>
      <c r="L69" s="13">
        <f ca="1">'13年1-9支出明细'!L67/9*12</f>
        <v>0</v>
      </c>
      <c r="M69" s="13">
        <f ca="1">'13年1-9支出明细'!M67/9*12</f>
        <v>0</v>
      </c>
      <c r="N69" s="13">
        <f ca="1">'13年1-9支出明细'!N67/9*12</f>
        <v>0</v>
      </c>
      <c r="O69" s="13">
        <f ca="1">'13年1-9支出明细'!O67/9*12</f>
        <v>0</v>
      </c>
      <c r="P69" s="13">
        <f ca="1">'13年1-9支出明细'!P67/9*12</f>
        <v>0</v>
      </c>
      <c r="Q69" s="13">
        <f ca="1">'13年1-9支出明细'!Q67/9*12</f>
        <v>0</v>
      </c>
      <c r="R69" s="13">
        <f ca="1">'13年1-9支出明细'!R67/9*12</f>
        <v>0</v>
      </c>
      <c r="S69" s="13">
        <f ca="1">'13年1-9支出明细'!S67/9*12</f>
        <v>0</v>
      </c>
      <c r="T69" s="12">
        <f t="shared" si="11"/>
        <v>1633.3466666666666</v>
      </c>
      <c r="U69" s="13">
        <f ca="1">'13年1-9支出明细'!U67/9*12</f>
        <v>0</v>
      </c>
      <c r="V69" s="13">
        <f ca="1">'13年1-9支出明细'!V67/9*12</f>
        <v>0</v>
      </c>
      <c r="W69" s="13">
        <f ca="1">'13年1-9支出明细'!W67/9*12</f>
        <v>0</v>
      </c>
      <c r="X69" s="13">
        <f ca="1">'13年1-9支出明细'!X67/9*12</f>
        <v>63.466666666666669</v>
      </c>
      <c r="Y69" s="13">
        <f ca="1">'13年1-9支出明细'!Y67/9*12</f>
        <v>0</v>
      </c>
      <c r="Z69" s="13">
        <f ca="1">'13年1-9支出明细'!Z67/9*12</f>
        <v>234.8</v>
      </c>
      <c r="AA69" s="13">
        <f ca="1">Sheet2!EP66+Sheet2!V66</f>
        <v>1335.08</v>
      </c>
      <c r="AB69" s="13">
        <f ca="1">'13年1-9支出明细'!AB67/9*12</f>
        <v>1080.1066666666666</v>
      </c>
      <c r="AC69" s="13">
        <f ca="1">'13年1-9支出明细'!AC67/9*12</f>
        <v>700</v>
      </c>
      <c r="AD69" s="12">
        <f t="shared" si="15"/>
        <v>441.59999999999997</v>
      </c>
      <c r="AE69" s="13">
        <f ca="1">'13年1-9支出明细'!AE67/9*12</f>
        <v>441.59999999999997</v>
      </c>
      <c r="AF69" s="13">
        <f ca="1">'13年1-9支出明细'!AF67/9*12</f>
        <v>0</v>
      </c>
      <c r="AG69" s="13">
        <f ca="1">Sheet2!BP66+Sheet2!ET66</f>
        <v>0</v>
      </c>
      <c r="AH69" s="12">
        <f t="shared" si="14"/>
        <v>4306.6666666666661</v>
      </c>
      <c r="AI69" s="13">
        <f ca="1">'13年1-9支出明细'!AI67/9*12</f>
        <v>0</v>
      </c>
      <c r="AJ69" s="13">
        <f ca="1">'13年1-9支出明细'!AJ67/9*12</f>
        <v>0</v>
      </c>
      <c r="AK69" s="13">
        <f ca="1">'13年1-9支出明细'!AK67/9*12</f>
        <v>0</v>
      </c>
      <c r="AL69" s="13">
        <f ca="1">'13年1-9支出明细'!AL67/9*12</f>
        <v>0</v>
      </c>
      <c r="AM69" s="13">
        <f ca="1">'13年1-9支出明细'!AM67/9*12</f>
        <v>0</v>
      </c>
      <c r="AN69" s="13">
        <f ca="1">'13年1-9支出明细'!AN67/9*12</f>
        <v>0</v>
      </c>
      <c r="AO69" s="13">
        <f ca="1">Sheet2!DG66+Sheet2!AD66</f>
        <v>0</v>
      </c>
      <c r="AP69" s="13">
        <f ca="1">'13年1-9支出明细'!AP67/9*12</f>
        <v>0</v>
      </c>
      <c r="AQ69" s="13">
        <f ca="1">'13年1-9支出明细'!AQ67/9*12</f>
        <v>0</v>
      </c>
      <c r="AR69" s="13">
        <f ca="1">'13年1-9支出明细'!AR67/9*12</f>
        <v>0</v>
      </c>
      <c r="AS69" s="13">
        <f ca="1">Sheet2!DK66+Sheet2!AH66</f>
        <v>0</v>
      </c>
      <c r="AT69" s="13">
        <f ca="1">'13年1-9支出明细'!AT67/9*12</f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f ca="1">'13年1-9支出明细'!BB67/9*12</f>
        <v>1840</v>
      </c>
      <c r="BC69" s="13">
        <f ca="1">'13年1-9支出明细'!BC67/9*12</f>
        <v>0</v>
      </c>
      <c r="BD69" s="13">
        <f ca="1">'13年1-9支出明细'!BD67/9*12</f>
        <v>0</v>
      </c>
      <c r="BE69" s="13">
        <f ca="1">'13年1-9支出明细'!BE67/9*12</f>
        <v>0</v>
      </c>
      <c r="BF69" s="13">
        <v>0</v>
      </c>
      <c r="BG69" s="13">
        <f ca="1">'13年1-9支出明细'!BG67/9*12</f>
        <v>0</v>
      </c>
      <c r="BH69" s="13">
        <f ca="1">'13年1-9支出明细'!BH67/9*12</f>
        <v>0</v>
      </c>
      <c r="BI69" s="13">
        <f ca="1">'13年1-9支出明细'!BI67/9*12</f>
        <v>2466.6666666666665</v>
      </c>
      <c r="BJ69" s="13">
        <f ca="1">'13年1-9支出明细'!BJ67/9*12</f>
        <v>0</v>
      </c>
      <c r="BK69" s="13">
        <f ca="1">'13年1-9支出明细'!BK67/9*12</f>
        <v>0</v>
      </c>
      <c r="BL69" s="13">
        <f ca="1">'13年1-9支出明细'!BL67/9*12</f>
        <v>0</v>
      </c>
      <c r="BM69" s="13">
        <f ca="1">'13年1-9支出明细'!BM67/9*12</f>
        <v>0</v>
      </c>
      <c r="BN69" s="13">
        <f ca="1">'13年1-9支出明细'!BN67/9*12</f>
        <v>0</v>
      </c>
      <c r="BO69" s="13">
        <f ca="1">Sheet2!EX66+Sheet2!BF66</f>
        <v>0</v>
      </c>
      <c r="BP69" s="13">
        <f ca="1">'13年1-9支出明细'!BP67/9*12</f>
        <v>0</v>
      </c>
      <c r="BQ69" s="13">
        <f ca="1">'13年1-9支出明细'!BQ67/9*12</f>
        <v>0</v>
      </c>
      <c r="BR69" s="13">
        <f ca="1">'13年1-9支出明细'!BR67/9*12</f>
        <v>0</v>
      </c>
      <c r="BS69" s="13">
        <v>0</v>
      </c>
      <c r="BT69" s="13">
        <f ca="1">'13年1-9支出明细'!BT67/9*12</f>
        <v>0</v>
      </c>
      <c r="BU69" s="12">
        <f ca="1">'13年1-9支出明细'!BU67/9*12</f>
        <v>780.92000000000007</v>
      </c>
      <c r="BV69" s="12">
        <f ca="1">'13年1-9支出明细'!BV67/9*12</f>
        <v>0</v>
      </c>
      <c r="BW69" s="12">
        <f ca="1">'13年1-9支出明细'!BW67/9*12</f>
        <v>0</v>
      </c>
      <c r="BX69" s="12">
        <f ca="1">'13年1-9支出明细'!BX67/9*12</f>
        <v>0</v>
      </c>
      <c r="BY69" s="27">
        <f t="shared" si="13"/>
        <v>0</v>
      </c>
      <c r="BZ69" s="13">
        <f ca="1">'13年1-9支出明细'!BZ67/9*12</f>
        <v>0</v>
      </c>
      <c r="CA69" s="13">
        <f ca="1">'13年1-9支出明细'!CA67/9*12</f>
        <v>0</v>
      </c>
      <c r="CB69" s="13">
        <f ca="1">'13年1-9支出明细'!CB67/9*12</f>
        <v>0</v>
      </c>
      <c r="CC69" s="13">
        <f ca="1">'13年1-9支出明细'!CC67/9*12</f>
        <v>0</v>
      </c>
      <c r="CD69" s="13">
        <f ca="1">'13年1-9支出明细'!CD67/9*12</f>
        <v>0</v>
      </c>
    </row>
    <row r="70" spans="1:82">
      <c r="A70" s="18">
        <v>20504</v>
      </c>
      <c r="B70" s="3" t="s">
        <v>546</v>
      </c>
      <c r="C70" s="3" t="s">
        <v>362</v>
      </c>
      <c r="D70" s="12">
        <f t="shared" si="21"/>
        <v>321.06666666666666</v>
      </c>
      <c r="E70" s="12">
        <f t="shared" si="12"/>
        <v>0</v>
      </c>
      <c r="F70" s="13">
        <v>0</v>
      </c>
      <c r="G70" s="13">
        <v>0</v>
      </c>
      <c r="H70" s="13">
        <v>0</v>
      </c>
      <c r="I70" s="13">
        <f ca="1">'13年1-9支出明细'!I68/9*12</f>
        <v>0</v>
      </c>
      <c r="J70" s="13">
        <v>0</v>
      </c>
      <c r="K70" s="13">
        <f ca="1">'13年1-9支出明细'!K68/9*12</f>
        <v>0</v>
      </c>
      <c r="L70" s="13">
        <f ca="1">'13年1-9支出明细'!L68/9*12</f>
        <v>0</v>
      </c>
      <c r="M70" s="13">
        <f ca="1">'13年1-9支出明细'!M68/9*12</f>
        <v>0</v>
      </c>
      <c r="N70" s="13">
        <f ca="1">'13年1-9支出明细'!N68/9*12</f>
        <v>0</v>
      </c>
      <c r="O70" s="13">
        <f ca="1">'13年1-9支出明细'!O68/9*12</f>
        <v>0</v>
      </c>
      <c r="P70" s="13">
        <f ca="1">'13年1-9支出明细'!P68/9*12</f>
        <v>0</v>
      </c>
      <c r="Q70" s="13">
        <f ca="1">'13年1-9支出明细'!Q68/9*12</f>
        <v>0</v>
      </c>
      <c r="R70" s="13">
        <f ca="1">'13年1-9支出明细'!R68/9*12</f>
        <v>0</v>
      </c>
      <c r="S70" s="13">
        <f ca="1">'13年1-9支出明细'!S68/9*12</f>
        <v>0</v>
      </c>
      <c r="T70" s="12">
        <f t="shared" si="11"/>
        <v>0</v>
      </c>
      <c r="U70" s="13">
        <f ca="1">'13年1-9支出明细'!U68/9*12</f>
        <v>0</v>
      </c>
      <c r="V70" s="13">
        <f ca="1">'13年1-9支出明细'!V68/9*12</f>
        <v>0</v>
      </c>
      <c r="W70" s="13">
        <f ca="1">'13年1-9支出明细'!W68/9*12</f>
        <v>0</v>
      </c>
      <c r="X70" s="13">
        <f ca="1">'13年1-9支出明细'!X68/9*12</f>
        <v>0</v>
      </c>
      <c r="Y70" s="13">
        <f ca="1">'13年1-9支出明细'!Y68/9*12</f>
        <v>0</v>
      </c>
      <c r="Z70" s="13">
        <f ca="1">'13年1-9支出明细'!Z68/9*12</f>
        <v>0</v>
      </c>
      <c r="AA70" s="13">
        <f ca="1">Sheet2!EP67+Sheet2!V67</f>
        <v>0</v>
      </c>
      <c r="AB70" s="13">
        <f ca="1">'13年1-9支出明细'!AB68/9*12</f>
        <v>0</v>
      </c>
      <c r="AC70" s="13">
        <f ca="1">'13年1-9支出明细'!AC68/9*12</f>
        <v>0</v>
      </c>
      <c r="AD70" s="12">
        <f t="shared" si="15"/>
        <v>0</v>
      </c>
      <c r="AE70" s="13">
        <f ca="1">'13年1-9支出明细'!AE68/9*12</f>
        <v>0</v>
      </c>
      <c r="AF70" s="13">
        <f ca="1">'13年1-9支出明细'!AF68/9*12</f>
        <v>0</v>
      </c>
      <c r="AG70" s="13">
        <f ca="1">Sheet2!BP67+Sheet2!ET67</f>
        <v>0</v>
      </c>
      <c r="AH70" s="12">
        <f t="shared" si="14"/>
        <v>0</v>
      </c>
      <c r="AI70" s="13">
        <f ca="1">'13年1-9支出明细'!AI68/9*12</f>
        <v>0</v>
      </c>
      <c r="AJ70" s="13">
        <f ca="1">'13年1-9支出明细'!AJ68/9*12</f>
        <v>0</v>
      </c>
      <c r="AK70" s="13">
        <f ca="1">'13年1-9支出明细'!AK68/9*12</f>
        <v>0</v>
      </c>
      <c r="AL70" s="13">
        <f ca="1">'13年1-9支出明细'!AL68/9*12</f>
        <v>0</v>
      </c>
      <c r="AM70" s="13">
        <f ca="1">'13年1-9支出明细'!AM68/9*12</f>
        <v>0</v>
      </c>
      <c r="AN70" s="13">
        <f ca="1">'13年1-9支出明细'!AN68/9*12</f>
        <v>0</v>
      </c>
      <c r="AO70" s="13">
        <f ca="1">Sheet2!DG67+Sheet2!AD67</f>
        <v>0</v>
      </c>
      <c r="AP70" s="13">
        <f ca="1">'13年1-9支出明细'!AP68/9*12</f>
        <v>0</v>
      </c>
      <c r="AQ70" s="13">
        <f ca="1">'13年1-9支出明细'!AQ68/9*12</f>
        <v>0</v>
      </c>
      <c r="AR70" s="13">
        <f ca="1">'13年1-9支出明细'!AR68/9*12</f>
        <v>0</v>
      </c>
      <c r="AS70" s="13">
        <f ca="1">Sheet2!DK67+Sheet2!AH67</f>
        <v>0</v>
      </c>
      <c r="AT70" s="13">
        <f ca="1">'13年1-9支出明细'!AT68/9*12</f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f ca="1">'13年1-9支出明细'!BB68/9*12</f>
        <v>0</v>
      </c>
      <c r="BC70" s="13">
        <f ca="1">'13年1-9支出明细'!BC68/9*12</f>
        <v>0</v>
      </c>
      <c r="BD70" s="13">
        <f ca="1">'13年1-9支出明细'!BD68/9*12</f>
        <v>0</v>
      </c>
      <c r="BE70" s="13">
        <f ca="1">'13年1-9支出明细'!BE68/9*12</f>
        <v>0</v>
      </c>
      <c r="BF70" s="13">
        <v>0</v>
      </c>
      <c r="BG70" s="13">
        <f ca="1">'13年1-9支出明细'!BG68/9*12</f>
        <v>0</v>
      </c>
      <c r="BH70" s="13">
        <f ca="1">'13年1-9支出明细'!BH68/9*12</f>
        <v>0</v>
      </c>
      <c r="BI70" s="13">
        <f ca="1">'13年1-9支出明细'!BI68/9*12</f>
        <v>0</v>
      </c>
      <c r="BJ70" s="13">
        <f ca="1">'13年1-9支出明细'!BJ68/9*12</f>
        <v>0</v>
      </c>
      <c r="BK70" s="13">
        <f ca="1">'13年1-9支出明细'!BK68/9*12</f>
        <v>0</v>
      </c>
      <c r="BL70" s="13">
        <f ca="1">'13年1-9支出明细'!BL68/9*12</f>
        <v>0</v>
      </c>
      <c r="BM70" s="13">
        <f ca="1">'13年1-9支出明细'!BM68/9*12</f>
        <v>0</v>
      </c>
      <c r="BN70" s="13">
        <f ca="1">'13年1-9支出明细'!BN68/9*12</f>
        <v>0</v>
      </c>
      <c r="BO70" s="13">
        <f ca="1">Sheet2!EX67+Sheet2!BF67</f>
        <v>0</v>
      </c>
      <c r="BP70" s="13">
        <f ca="1">'13年1-9支出明细'!BP68/9*12</f>
        <v>0</v>
      </c>
      <c r="BQ70" s="13">
        <f ca="1">'13年1-9支出明细'!BQ68/9*12</f>
        <v>0</v>
      </c>
      <c r="BR70" s="13">
        <f ca="1">'13年1-9支出明细'!BR68/9*12</f>
        <v>0</v>
      </c>
      <c r="BS70" s="13">
        <v>0</v>
      </c>
      <c r="BT70" s="13">
        <f ca="1">'13年1-9支出明细'!BT68/9*12</f>
        <v>0</v>
      </c>
      <c r="BU70" s="12">
        <f ca="1">'13年1-9支出明细'!BU68/9*12</f>
        <v>321.06666666666666</v>
      </c>
      <c r="BV70" s="12">
        <f ca="1">'13年1-9支出明细'!BV68/9*12</f>
        <v>0</v>
      </c>
      <c r="BW70" s="12">
        <f ca="1">'13年1-9支出明细'!BW68/9*12</f>
        <v>0</v>
      </c>
      <c r="BX70" s="12">
        <f ca="1">'13年1-9支出明细'!BX68/9*12</f>
        <v>0</v>
      </c>
      <c r="BY70" s="27">
        <f t="shared" si="13"/>
        <v>0</v>
      </c>
      <c r="BZ70" s="13">
        <f ca="1">'13年1-9支出明细'!BZ68/9*12</f>
        <v>0</v>
      </c>
      <c r="CA70" s="13">
        <f ca="1">'13年1-9支出明细'!CA68/9*12</f>
        <v>0</v>
      </c>
      <c r="CB70" s="13">
        <f ca="1">'13年1-9支出明细'!CB68/9*12</f>
        <v>0</v>
      </c>
      <c r="CC70" s="13">
        <f ca="1">'13年1-9支出明细'!CC68/9*12</f>
        <v>0</v>
      </c>
      <c r="CD70" s="13">
        <f ca="1">'13年1-9支出明细'!CD68/9*12</f>
        <v>0</v>
      </c>
    </row>
    <row r="71" spans="1:82">
      <c r="A71" s="18">
        <v>20505</v>
      </c>
      <c r="B71" s="3" t="s">
        <v>547</v>
      </c>
      <c r="C71" s="3" t="s">
        <v>363</v>
      </c>
      <c r="D71" s="12">
        <f t="shared" si="21"/>
        <v>3679926.2533333339</v>
      </c>
      <c r="E71" s="12">
        <f t="shared" si="12"/>
        <v>2247714.4666666668</v>
      </c>
      <c r="F71" s="13">
        <v>632844</v>
      </c>
      <c r="G71" s="13">
        <v>495824</v>
      </c>
      <c r="H71" s="13">
        <v>284779.8</v>
      </c>
      <c r="I71" s="13">
        <f ca="1">'13年1-9支出明细'!I69/9*12</f>
        <v>28533.333333333336</v>
      </c>
      <c r="J71" s="13">
        <v>588770</v>
      </c>
      <c r="K71" s="13">
        <f ca="1">'13年1-9支出明细'!K69/9*12</f>
        <v>116000</v>
      </c>
      <c r="L71" s="13">
        <f ca="1">'13年1-9支出明细'!L69/9*12</f>
        <v>0</v>
      </c>
      <c r="M71" s="13">
        <f ca="1">'13年1-9支出明细'!M69/9*12</f>
        <v>0</v>
      </c>
      <c r="N71" s="13">
        <f ca="1">'13年1-9支出明细'!N69/9*12</f>
        <v>0</v>
      </c>
      <c r="O71" s="13">
        <f ca="1">'13年1-9支出明细'!O69/9*12</f>
        <v>0</v>
      </c>
      <c r="P71" s="13">
        <f ca="1">'13年1-9支出明细'!P69/9*12</f>
        <v>0</v>
      </c>
      <c r="Q71" s="13">
        <f ca="1">'13年1-9支出明细'!Q69/9*12</f>
        <v>0</v>
      </c>
      <c r="R71" s="13">
        <f ca="1">'13年1-9支出明细'!R69/9*12</f>
        <v>0</v>
      </c>
      <c r="S71" s="13">
        <f ca="1">'13年1-9支出明细'!S69/9*12</f>
        <v>689733.33333333337</v>
      </c>
      <c r="T71" s="12">
        <f t="shared" si="11"/>
        <v>51334.58666666667</v>
      </c>
      <c r="U71" s="13">
        <f ca="1">'13年1-9支出明细'!U69/9*12</f>
        <v>0</v>
      </c>
      <c r="V71" s="13">
        <f ca="1">'13年1-9支出明细'!V69/9*12</f>
        <v>0</v>
      </c>
      <c r="W71" s="13">
        <f ca="1">'13年1-9支出明细'!W69/9*12</f>
        <v>0</v>
      </c>
      <c r="X71" s="13">
        <f ca="1">'13年1-9支出明细'!X69/9*12</f>
        <v>528.5333333333333</v>
      </c>
      <c r="Y71" s="13">
        <f ca="1">'13年1-9支出明细'!Y69/9*12</f>
        <v>0</v>
      </c>
      <c r="Z71" s="13">
        <f ca="1">'13年1-9支出明细'!Z69/9*12</f>
        <v>12009.333333333334</v>
      </c>
      <c r="AA71" s="13">
        <f ca="1">Sheet2!EP68+Sheet2!V68</f>
        <v>38796.720000000001</v>
      </c>
      <c r="AB71" s="13">
        <f ca="1">'13年1-9支出明细'!AB69/9*12</f>
        <v>33622.293333333335</v>
      </c>
      <c r="AC71" s="13">
        <f ca="1">'13年1-9支出明细'!AC69/9*12</f>
        <v>18106.666666666668</v>
      </c>
      <c r="AD71" s="12">
        <f t="shared" ref="AD71:AD134" si="24">AE71+AF71+AG71</f>
        <v>12.626666666666669</v>
      </c>
      <c r="AE71" s="13">
        <f ca="1">'13年1-9支出明细'!AE69/9*12</f>
        <v>12.626666666666669</v>
      </c>
      <c r="AF71" s="13">
        <f ca="1">'13年1-9支出明细'!AF69/9*12</f>
        <v>0</v>
      </c>
      <c r="AG71" s="13">
        <f ca="1">Sheet2!BP68+Sheet2!ET68</f>
        <v>0</v>
      </c>
      <c r="AH71" s="12">
        <f t="shared" si="14"/>
        <v>14915.066666666668</v>
      </c>
      <c r="AI71" s="13">
        <f ca="1">'13年1-9支出明细'!AI69/9*12</f>
        <v>0</v>
      </c>
      <c r="AJ71" s="13">
        <f ca="1">'13年1-9支出明细'!AJ69/9*12</f>
        <v>0</v>
      </c>
      <c r="AK71" s="13">
        <f ca="1">'13年1-9支出明细'!AK69/9*12</f>
        <v>0</v>
      </c>
      <c r="AL71" s="13">
        <f ca="1">'13年1-9支出明细'!AL69/9*12</f>
        <v>0</v>
      </c>
      <c r="AM71" s="13">
        <f ca="1">'13年1-9支出明细'!AM69/9*12</f>
        <v>0</v>
      </c>
      <c r="AN71" s="13">
        <f ca="1">'13年1-9支出明细'!AN69/9*12</f>
        <v>0</v>
      </c>
      <c r="AO71" s="13">
        <f ca="1">Sheet2!DG68+Sheet2!AD68</f>
        <v>0</v>
      </c>
      <c r="AP71" s="13">
        <f ca="1">'13年1-9支出明细'!AP69/9*12</f>
        <v>0</v>
      </c>
      <c r="AQ71" s="13">
        <f ca="1">'13年1-9支出明细'!AQ69/9*12</f>
        <v>0</v>
      </c>
      <c r="AR71" s="13">
        <f ca="1">'13年1-9支出明细'!AR69/9*12</f>
        <v>0</v>
      </c>
      <c r="AS71" s="13">
        <f ca="1">Sheet2!DK68+Sheet2!AH68</f>
        <v>0</v>
      </c>
      <c r="AT71" s="13">
        <f ca="1">'13年1-9支出明细'!AT69/9*12</f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f ca="1">'13年1-9支出明细'!BB69/9*12</f>
        <v>5906.8</v>
      </c>
      <c r="BC71" s="13">
        <f ca="1">'13年1-9支出明细'!BC69/9*12</f>
        <v>0</v>
      </c>
      <c r="BD71" s="13">
        <f ca="1">'13年1-9支出明细'!BD69/9*12</f>
        <v>0</v>
      </c>
      <c r="BE71" s="13">
        <f ca="1">'13年1-9支出明细'!BE69/9*12</f>
        <v>0</v>
      </c>
      <c r="BF71" s="13">
        <v>0</v>
      </c>
      <c r="BG71" s="13">
        <f ca="1">'13年1-9支出明细'!BG69/9*12</f>
        <v>0</v>
      </c>
      <c r="BH71" s="13">
        <f ca="1">'13年1-9支出明细'!BH69/9*12</f>
        <v>0</v>
      </c>
      <c r="BI71" s="13">
        <f ca="1">'13年1-9支出明细'!BI69/9*12</f>
        <v>6546.6666666666661</v>
      </c>
      <c r="BJ71" s="13">
        <f ca="1">'13年1-9支出明细'!BJ69/9*12</f>
        <v>0</v>
      </c>
      <c r="BK71" s="13">
        <f ca="1">'13年1-9支出明细'!BK69/9*12</f>
        <v>0</v>
      </c>
      <c r="BL71" s="13">
        <f ca="1">'13年1-9支出明细'!BL69/9*12</f>
        <v>0</v>
      </c>
      <c r="BM71" s="13">
        <f ca="1">'13年1-9支出明细'!BM69/9*12</f>
        <v>0</v>
      </c>
      <c r="BN71" s="13">
        <f ca="1">'13年1-9支出明细'!BN69/9*12</f>
        <v>2461.6</v>
      </c>
      <c r="BO71" s="13">
        <f ca="1">Sheet2!EX68+Sheet2!BF68</f>
        <v>0</v>
      </c>
      <c r="BP71" s="13">
        <f ca="1">'13年1-9支出明细'!BP69/9*12</f>
        <v>0</v>
      </c>
      <c r="BQ71" s="13">
        <f ca="1">'13年1-9支出明细'!BQ69/9*12</f>
        <v>0</v>
      </c>
      <c r="BR71" s="13">
        <f ca="1">'13年1-9支出明细'!BR69/9*12</f>
        <v>0</v>
      </c>
      <c r="BS71" s="13">
        <v>0</v>
      </c>
      <c r="BT71" s="13">
        <f ca="1">'13年1-9支出明细'!BT69/9*12</f>
        <v>0</v>
      </c>
      <c r="BU71" s="12">
        <f ca="1">'13年1-9支出明细'!BU69/9*12</f>
        <v>1365949.5066666666</v>
      </c>
      <c r="BV71" s="12">
        <f ca="1">'13年1-9支出明细'!BV69/9*12</f>
        <v>0</v>
      </c>
      <c r="BW71" s="12">
        <f ca="1">'13年1-9支出明细'!BW69/9*12</f>
        <v>0</v>
      </c>
      <c r="BX71" s="12">
        <f ca="1">'13年1-9支出明细'!BX69/9*12</f>
        <v>0</v>
      </c>
      <c r="BY71" s="27">
        <f t="shared" si="13"/>
        <v>0</v>
      </c>
      <c r="BZ71" s="13">
        <f ca="1">'13年1-9支出明细'!BZ69/9*12</f>
        <v>0</v>
      </c>
      <c r="CA71" s="13">
        <f ca="1">'13年1-9支出明细'!CA69/9*12</f>
        <v>0</v>
      </c>
      <c r="CB71" s="13">
        <f ca="1">'13年1-9支出明细'!CB69/9*12</f>
        <v>0</v>
      </c>
      <c r="CC71" s="13">
        <f ca="1">'13年1-9支出明细'!CC69/9*12</f>
        <v>0</v>
      </c>
      <c r="CD71" s="13">
        <f ca="1">'13年1-9支出明细'!CD69/9*12</f>
        <v>0</v>
      </c>
    </row>
    <row r="72" spans="1:82">
      <c r="A72" s="18">
        <v>20506</v>
      </c>
      <c r="B72" s="3" t="s">
        <v>548</v>
      </c>
      <c r="C72" s="3" t="s">
        <v>364</v>
      </c>
      <c r="D72" s="12">
        <f t="shared" si="21"/>
        <v>390081.34999999992</v>
      </c>
      <c r="E72" s="12">
        <f t="shared" ref="E72:E135" si="25">F72+G72+H72+I72+K72+S72+L72+M72+N72+O72+R72</f>
        <v>351382.6</v>
      </c>
      <c r="F72" s="13">
        <v>114828</v>
      </c>
      <c r="G72" s="13">
        <v>105522</v>
      </c>
      <c r="H72" s="13">
        <v>51672.6</v>
      </c>
      <c r="I72" s="13">
        <f ca="1">'13年1-9支出明细'!I70/9*12</f>
        <v>0</v>
      </c>
      <c r="J72" s="13">
        <v>58720</v>
      </c>
      <c r="K72" s="13">
        <f ca="1">'13年1-9支出明细'!K70/9*12</f>
        <v>33770.666666666664</v>
      </c>
      <c r="L72" s="13">
        <f ca="1">'13年1-9支出明细'!L70/9*12</f>
        <v>0</v>
      </c>
      <c r="M72" s="13">
        <f ca="1">'13年1-9支出明细'!M70/9*12</f>
        <v>0</v>
      </c>
      <c r="N72" s="13">
        <f ca="1">'13年1-9支出明细'!N70/9*12</f>
        <v>0</v>
      </c>
      <c r="O72" s="13">
        <f ca="1">'13年1-9支出明细'!O70/9*12</f>
        <v>0</v>
      </c>
      <c r="P72" s="13">
        <f ca="1">'13年1-9支出明细'!P70/9*12</f>
        <v>0</v>
      </c>
      <c r="Q72" s="13">
        <f ca="1">'13年1-9支出明细'!Q70/9*12</f>
        <v>0</v>
      </c>
      <c r="R72" s="13">
        <f ca="1">'13年1-9支出明细'!R70/9*12</f>
        <v>0</v>
      </c>
      <c r="S72" s="13">
        <f ca="1">'13年1-9支出明细'!S70/9*12</f>
        <v>45589.333333333336</v>
      </c>
      <c r="T72" s="12">
        <f t="shared" ref="T72:T135" si="26">U72+V72+W72+X72+Y72+Z72+AA72</f>
        <v>15920.109999999999</v>
      </c>
      <c r="U72" s="13">
        <f ca="1">'13年1-9支出明细'!U70/9*12</f>
        <v>0</v>
      </c>
      <c r="V72" s="13">
        <f ca="1">'13年1-9支出明细'!V70/9*12</f>
        <v>0</v>
      </c>
      <c r="W72" s="13">
        <f ca="1">'13年1-9支出明细'!W70/9*12</f>
        <v>0</v>
      </c>
      <c r="X72" s="13">
        <f ca="1">'13年1-9支出明细'!X70/9*12</f>
        <v>54.4</v>
      </c>
      <c r="Y72" s="13">
        <f ca="1">'13年1-9支出明细'!Y70/9*12</f>
        <v>0</v>
      </c>
      <c r="Z72" s="13">
        <f ca="1">'13年1-9支出明细'!Z70/9*12</f>
        <v>14499.439999999999</v>
      </c>
      <c r="AA72" s="13">
        <f ca="1">Sheet2!EP69+Sheet2!V69</f>
        <v>1366.27</v>
      </c>
      <c r="AB72" s="13">
        <f ca="1">'13年1-9支出明细'!AB70/9*12</f>
        <v>1821.6933333333332</v>
      </c>
      <c r="AC72" s="13">
        <f ca="1">'13年1-9支出明细'!AC70/9*12</f>
        <v>0</v>
      </c>
      <c r="AD72" s="12">
        <f t="shared" si="24"/>
        <v>5026.92</v>
      </c>
      <c r="AE72" s="13">
        <f ca="1">'13年1-9支出明细'!AE70/9*12</f>
        <v>5026.92</v>
      </c>
      <c r="AF72" s="13">
        <f ca="1">'13年1-9支出明细'!AF70/9*12</f>
        <v>0</v>
      </c>
      <c r="AG72" s="13">
        <f ca="1">Sheet2!BP69+Sheet2!ET69</f>
        <v>0</v>
      </c>
      <c r="AH72" s="12">
        <f t="shared" ref="AH72:AH135" si="27">AI72+AJ72+AK72+AL72+AM72+AN72++AP72+AQ72+AR72+AT72+BB72+BC72+BG72+BH72+BI72+BJ72+BK72+BL72+BM72+BN72+BO72+BP72+BQ72+BR72+BT72</f>
        <v>184.79999999999998</v>
      </c>
      <c r="AI72" s="13">
        <f ca="1">'13年1-9支出明细'!AI70/9*12</f>
        <v>0</v>
      </c>
      <c r="AJ72" s="13">
        <f ca="1">'13年1-9支出明细'!AJ70/9*12</f>
        <v>0</v>
      </c>
      <c r="AK72" s="13">
        <f ca="1">'13年1-9支出明细'!AK70/9*12</f>
        <v>0</v>
      </c>
      <c r="AL72" s="13">
        <f ca="1">'13年1-9支出明细'!AL70/9*12</f>
        <v>0</v>
      </c>
      <c r="AM72" s="13">
        <f ca="1">'13年1-9支出明细'!AM70/9*12</f>
        <v>0</v>
      </c>
      <c r="AN72" s="13">
        <f ca="1">'13年1-9支出明细'!AN70/9*12</f>
        <v>0</v>
      </c>
      <c r="AO72" s="13">
        <f ca="1">Sheet2!DG69+Sheet2!AD69</f>
        <v>0</v>
      </c>
      <c r="AP72" s="13">
        <f ca="1">'13年1-9支出明细'!AP70/9*12</f>
        <v>0</v>
      </c>
      <c r="AQ72" s="13">
        <f ca="1">'13年1-9支出明细'!AQ70/9*12</f>
        <v>0</v>
      </c>
      <c r="AR72" s="13">
        <f ca="1">'13年1-9支出明细'!AR70/9*12</f>
        <v>0</v>
      </c>
      <c r="AS72" s="13">
        <f ca="1">Sheet2!DK69+Sheet2!AH69</f>
        <v>0</v>
      </c>
      <c r="AT72" s="13">
        <f ca="1">'13年1-9支出明细'!AT70/9*12</f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f ca="1">'13年1-9支出明细'!BB70/9*12</f>
        <v>0</v>
      </c>
      <c r="BC72" s="13">
        <f ca="1">'13年1-9支出明细'!BC70/9*12</f>
        <v>0</v>
      </c>
      <c r="BD72" s="13">
        <f ca="1">'13年1-9支出明细'!BD70/9*12</f>
        <v>0</v>
      </c>
      <c r="BE72" s="13">
        <f ca="1">'13年1-9支出明细'!BE70/9*12</f>
        <v>0</v>
      </c>
      <c r="BF72" s="13">
        <v>0</v>
      </c>
      <c r="BG72" s="13">
        <f ca="1">'13年1-9支出明细'!BG70/9*12</f>
        <v>0</v>
      </c>
      <c r="BH72" s="13">
        <f ca="1">'13年1-9支出明细'!BH70/9*12</f>
        <v>0</v>
      </c>
      <c r="BI72" s="13">
        <f ca="1">'13年1-9支出明细'!BI70/9*12</f>
        <v>0</v>
      </c>
      <c r="BJ72" s="13">
        <f ca="1">'13年1-9支出明细'!BJ70/9*12</f>
        <v>0</v>
      </c>
      <c r="BK72" s="13">
        <f ca="1">'13年1-9支出明细'!BK70/9*12</f>
        <v>0</v>
      </c>
      <c r="BL72" s="13">
        <f ca="1">'13年1-9支出明细'!BL70/9*12</f>
        <v>0</v>
      </c>
      <c r="BM72" s="13">
        <f ca="1">'13年1-9支出明细'!BM70/9*12</f>
        <v>0</v>
      </c>
      <c r="BN72" s="13">
        <f ca="1">'13年1-9支出明细'!BN70/9*12</f>
        <v>184.79999999999998</v>
      </c>
      <c r="BO72" s="13">
        <f ca="1">Sheet2!EX69+Sheet2!BF69</f>
        <v>0</v>
      </c>
      <c r="BP72" s="13">
        <f ca="1">'13年1-9支出明细'!BP70/9*12</f>
        <v>0</v>
      </c>
      <c r="BQ72" s="13">
        <f ca="1">'13年1-9支出明细'!BQ70/9*12</f>
        <v>0</v>
      </c>
      <c r="BR72" s="13">
        <f ca="1">'13年1-9支出明细'!BR70/9*12</f>
        <v>0</v>
      </c>
      <c r="BS72" s="13">
        <v>0</v>
      </c>
      <c r="BT72" s="13">
        <f ca="1">'13年1-9支出明细'!BT70/9*12</f>
        <v>0</v>
      </c>
      <c r="BU72" s="12">
        <f ca="1">'13年1-9支出明细'!BU70/9*12</f>
        <v>17566.920000000002</v>
      </c>
      <c r="BV72" s="12">
        <f ca="1">'13年1-9支出明细'!BV70/9*12</f>
        <v>0</v>
      </c>
      <c r="BW72" s="12">
        <f ca="1">'13年1-9支出明细'!BW70/9*12</f>
        <v>0</v>
      </c>
      <c r="BX72" s="12">
        <f ca="1">'13年1-9支出明细'!BX70/9*12</f>
        <v>0</v>
      </c>
      <c r="BY72" s="27">
        <f t="shared" ref="BY72:BY135" si="28">BZ72+CA72+CB72+CC72+CD72</f>
        <v>0</v>
      </c>
      <c r="BZ72" s="13">
        <f ca="1">'13年1-9支出明细'!BZ70/9*12</f>
        <v>0</v>
      </c>
      <c r="CA72" s="13">
        <f ca="1">'13年1-9支出明细'!CA70/9*12</f>
        <v>0</v>
      </c>
      <c r="CB72" s="13">
        <f ca="1">'13年1-9支出明细'!CB70/9*12</f>
        <v>0</v>
      </c>
      <c r="CC72" s="13">
        <f ca="1">'13年1-9支出明细'!CC70/9*12</f>
        <v>0</v>
      </c>
      <c r="CD72" s="13">
        <f ca="1">'13年1-9支出明细'!CD70/9*12</f>
        <v>0</v>
      </c>
    </row>
    <row r="73" spans="1:82">
      <c r="A73" s="18">
        <v>20507</v>
      </c>
      <c r="B73" s="3" t="s">
        <v>549</v>
      </c>
      <c r="C73" s="3" t="s">
        <v>365</v>
      </c>
      <c r="D73" s="12">
        <f t="shared" si="21"/>
        <v>197387.23333333334</v>
      </c>
      <c r="E73" s="12">
        <f t="shared" si="25"/>
        <v>132573.66666666666</v>
      </c>
      <c r="F73" s="13">
        <v>43260</v>
      </c>
      <c r="G73" s="13">
        <v>55180</v>
      </c>
      <c r="H73" s="13">
        <v>19467</v>
      </c>
      <c r="I73" s="13">
        <f ca="1">'13年1-9支出明细'!I71/9*12</f>
        <v>0</v>
      </c>
      <c r="J73" s="13">
        <v>9900</v>
      </c>
      <c r="K73" s="13">
        <f ca="1">'13年1-9支出明细'!K71/9*12</f>
        <v>14666.666666666666</v>
      </c>
      <c r="L73" s="13">
        <f ca="1">'13年1-9支出明细'!L71/9*12</f>
        <v>0</v>
      </c>
      <c r="M73" s="13">
        <f ca="1">'13年1-9支出明细'!M71/9*12</f>
        <v>0</v>
      </c>
      <c r="N73" s="13">
        <f ca="1">'13年1-9支出明细'!N71/9*12</f>
        <v>0</v>
      </c>
      <c r="O73" s="13">
        <f ca="1">'13年1-9支出明细'!O71/9*12</f>
        <v>0</v>
      </c>
      <c r="P73" s="13">
        <f ca="1">'13年1-9支出明细'!P71/9*12</f>
        <v>0</v>
      </c>
      <c r="Q73" s="13">
        <f ca="1">'13年1-9支出明细'!Q71/9*12</f>
        <v>0</v>
      </c>
      <c r="R73" s="13">
        <f ca="1">'13年1-9支出明细'!R71/9*12</f>
        <v>0</v>
      </c>
      <c r="S73" s="13">
        <f ca="1">'13年1-9支出明细'!S71/9*12</f>
        <v>0</v>
      </c>
      <c r="T73" s="12">
        <f t="shared" si="26"/>
        <v>15291.046666666665</v>
      </c>
      <c r="U73" s="13">
        <f ca="1">'13年1-9支出明细'!U71/9*12</f>
        <v>0</v>
      </c>
      <c r="V73" s="13">
        <f ca="1">'13年1-9支出明细'!V71/9*12</f>
        <v>0</v>
      </c>
      <c r="W73" s="13">
        <f ca="1">'13年1-9支出明细'!W71/9*12</f>
        <v>0</v>
      </c>
      <c r="X73" s="13">
        <f ca="1">'13年1-9支出明细'!X71/9*12</f>
        <v>305.06666666666672</v>
      </c>
      <c r="Y73" s="13">
        <f ca="1">'13年1-9支出明细'!Y71/9*12</f>
        <v>6400</v>
      </c>
      <c r="Z73" s="13">
        <f ca="1">'13年1-9支出明细'!Z71/9*12</f>
        <v>3250.3199999999997</v>
      </c>
      <c r="AA73" s="13">
        <f ca="1">Sheet2!EP70+Sheet2!V70</f>
        <v>5335.66</v>
      </c>
      <c r="AB73" s="13">
        <f ca="1">'13年1-9支出明细'!AB71/9*12</f>
        <v>6127.5466666666662</v>
      </c>
      <c r="AC73" s="13">
        <f ca="1">'13年1-9支出明细'!AC71/9*12</f>
        <v>986.66666666666674</v>
      </c>
      <c r="AD73" s="12">
        <f t="shared" si="24"/>
        <v>62.399999999999991</v>
      </c>
      <c r="AE73" s="13">
        <f ca="1">'13年1-9支出明细'!AE71/9*12</f>
        <v>62.399999999999991</v>
      </c>
      <c r="AF73" s="13">
        <f ca="1">'13年1-9支出明细'!AF71/9*12</f>
        <v>0</v>
      </c>
      <c r="AG73" s="13">
        <f ca="1">Sheet2!BP70+Sheet2!ET70</f>
        <v>0</v>
      </c>
      <c r="AH73" s="12">
        <f t="shared" si="27"/>
        <v>30713.066666666666</v>
      </c>
      <c r="AI73" s="13">
        <f ca="1">'13年1-9支出明细'!AI71/9*12</f>
        <v>0</v>
      </c>
      <c r="AJ73" s="13">
        <f ca="1">'13年1-9支出明细'!AJ71/9*12</f>
        <v>0</v>
      </c>
      <c r="AK73" s="13">
        <f ca="1">'13年1-9支出明细'!AK71/9*12</f>
        <v>0</v>
      </c>
      <c r="AL73" s="13">
        <f ca="1">'13年1-9支出明细'!AL71/9*12</f>
        <v>0</v>
      </c>
      <c r="AM73" s="13">
        <f ca="1">'13年1-9支出明细'!AM71/9*12</f>
        <v>0</v>
      </c>
      <c r="AN73" s="13">
        <f ca="1">'13年1-9支出明细'!AN71/9*12</f>
        <v>0</v>
      </c>
      <c r="AO73" s="13">
        <f ca="1">Sheet2!DG70+Sheet2!AD70</f>
        <v>0</v>
      </c>
      <c r="AP73" s="13">
        <f ca="1">'13年1-9支出明细'!AP71/9*12</f>
        <v>0</v>
      </c>
      <c r="AQ73" s="13">
        <f ca="1">'13年1-9支出明细'!AQ71/9*12</f>
        <v>0</v>
      </c>
      <c r="AR73" s="13">
        <f ca="1">'13年1-9支出明细'!AR71/9*12</f>
        <v>0</v>
      </c>
      <c r="AS73" s="13">
        <f ca="1">Sheet2!DK70+Sheet2!AH70</f>
        <v>0</v>
      </c>
      <c r="AT73" s="13">
        <f ca="1">'13年1-9支出明细'!AT71/9*12</f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f ca="1">'13年1-9支出明细'!BB71/9*12</f>
        <v>30436</v>
      </c>
      <c r="BC73" s="13">
        <f ca="1">'13年1-9支出明细'!BC71/9*12</f>
        <v>0</v>
      </c>
      <c r="BD73" s="13">
        <f ca="1">'13年1-9支出明细'!BD71/9*12</f>
        <v>0</v>
      </c>
      <c r="BE73" s="13">
        <f ca="1">'13年1-9支出明细'!BE71/9*12</f>
        <v>0</v>
      </c>
      <c r="BF73" s="13">
        <v>0</v>
      </c>
      <c r="BG73" s="13">
        <f ca="1">'13年1-9支出明细'!BG71/9*12</f>
        <v>0</v>
      </c>
      <c r="BH73" s="13">
        <f ca="1">'13年1-9支出明细'!BH71/9*12</f>
        <v>0</v>
      </c>
      <c r="BI73" s="13">
        <f ca="1">'13年1-9支出明细'!BI71/9*12</f>
        <v>0</v>
      </c>
      <c r="BJ73" s="13">
        <f ca="1">'13年1-9支出明细'!BJ71/9*12</f>
        <v>0</v>
      </c>
      <c r="BK73" s="13">
        <f ca="1">'13年1-9支出明细'!BK71/9*12</f>
        <v>0</v>
      </c>
      <c r="BL73" s="13">
        <f ca="1">'13年1-9支出明细'!BL71/9*12</f>
        <v>0</v>
      </c>
      <c r="BM73" s="13">
        <f ca="1">'13年1-9支出明细'!BM71/9*12</f>
        <v>0</v>
      </c>
      <c r="BN73" s="13">
        <f ca="1">'13年1-9支出明细'!BN71/9*12</f>
        <v>277.06666666666666</v>
      </c>
      <c r="BO73" s="13">
        <f ca="1">Sheet2!EX70+Sheet2!BF70</f>
        <v>0</v>
      </c>
      <c r="BP73" s="13">
        <f ca="1">'13年1-9支出明细'!BP71/9*12</f>
        <v>0</v>
      </c>
      <c r="BQ73" s="13">
        <f ca="1">'13年1-9支出明细'!BQ71/9*12</f>
        <v>0</v>
      </c>
      <c r="BR73" s="13">
        <f ca="1">'13年1-9支出明细'!BR71/9*12</f>
        <v>0</v>
      </c>
      <c r="BS73" s="13">
        <v>0</v>
      </c>
      <c r="BT73" s="13">
        <f ca="1">'13年1-9支出明细'!BT71/9*12</f>
        <v>0</v>
      </c>
      <c r="BU73" s="12">
        <f ca="1">'13年1-9支出明细'!BU71/9*12</f>
        <v>18747.053333333333</v>
      </c>
      <c r="BV73" s="12">
        <f ca="1">'13年1-9支出明细'!BV71/9*12</f>
        <v>0</v>
      </c>
      <c r="BW73" s="12">
        <f ca="1">'13年1-9支出明细'!BW71/9*12</f>
        <v>0</v>
      </c>
      <c r="BX73" s="12">
        <f ca="1">'13年1-9支出明细'!BX71/9*12</f>
        <v>0</v>
      </c>
      <c r="BY73" s="27">
        <f t="shared" si="28"/>
        <v>0</v>
      </c>
      <c r="BZ73" s="13">
        <f ca="1">'13年1-9支出明细'!BZ71/9*12</f>
        <v>0</v>
      </c>
      <c r="CA73" s="13">
        <f ca="1">'13年1-9支出明细'!CA71/9*12</f>
        <v>0</v>
      </c>
      <c r="CB73" s="13">
        <f ca="1">'13年1-9支出明细'!CB71/9*12</f>
        <v>0</v>
      </c>
      <c r="CC73" s="13">
        <f ca="1">'13年1-9支出明细'!CC71/9*12</f>
        <v>0</v>
      </c>
      <c r="CD73" s="13">
        <f ca="1">'13年1-9支出明细'!CD71/9*12</f>
        <v>0</v>
      </c>
    </row>
    <row r="74" spans="1:82">
      <c r="A74" s="18">
        <v>20508</v>
      </c>
      <c r="B74" s="3" t="s">
        <v>550</v>
      </c>
      <c r="C74" s="3" t="s">
        <v>366</v>
      </c>
      <c r="D74" s="12">
        <f t="shared" si="21"/>
        <v>147635.96666666667</v>
      </c>
      <c r="E74" s="12">
        <f t="shared" si="25"/>
        <v>106687.33333333333</v>
      </c>
      <c r="F74" s="13">
        <v>58200</v>
      </c>
      <c r="G74" s="13">
        <v>21908</v>
      </c>
      <c r="H74" s="13">
        <v>26190</v>
      </c>
      <c r="I74" s="13">
        <f ca="1">'13年1-9支出明细'!I72/9*12</f>
        <v>0</v>
      </c>
      <c r="J74" s="13">
        <v>292</v>
      </c>
      <c r="K74" s="13">
        <f ca="1">'13年1-9支出明细'!K72/9*12</f>
        <v>240</v>
      </c>
      <c r="L74" s="13">
        <f ca="1">'13年1-9支出明细'!L72/9*12</f>
        <v>0</v>
      </c>
      <c r="M74" s="13">
        <f ca="1">'13年1-9支出明细'!M72/9*12</f>
        <v>0</v>
      </c>
      <c r="N74" s="13">
        <f ca="1">'13年1-9支出明细'!N72/9*12</f>
        <v>0</v>
      </c>
      <c r="O74" s="13">
        <f ca="1">'13年1-9支出明细'!O72/9*12</f>
        <v>0</v>
      </c>
      <c r="P74" s="13">
        <f ca="1">'13年1-9支出明细'!P72/9*12</f>
        <v>0</v>
      </c>
      <c r="Q74" s="13">
        <f ca="1">'13年1-9支出明细'!Q72/9*12</f>
        <v>0</v>
      </c>
      <c r="R74" s="13">
        <f ca="1">'13年1-9支出明细'!R72/9*12</f>
        <v>0</v>
      </c>
      <c r="S74" s="13">
        <f ca="1">'13年1-9支出明细'!S72/9*12</f>
        <v>149.33333333333334</v>
      </c>
      <c r="T74" s="12">
        <f t="shared" si="26"/>
        <v>12879.7</v>
      </c>
      <c r="U74" s="13">
        <f ca="1">'13年1-9支出明细'!U72/9*12</f>
        <v>0</v>
      </c>
      <c r="V74" s="13">
        <f ca="1">'13年1-9支出明细'!V72/9*12</f>
        <v>0</v>
      </c>
      <c r="W74" s="13">
        <f ca="1">'13年1-9支出明细'!W72/9*12</f>
        <v>0</v>
      </c>
      <c r="X74" s="13">
        <f ca="1">'13年1-9支出明细'!X72/9*12</f>
        <v>159.33333333333334</v>
      </c>
      <c r="Y74" s="13">
        <f ca="1">'13年1-9支出明细'!Y72/9*12</f>
        <v>9226.1333333333332</v>
      </c>
      <c r="Z74" s="13">
        <f ca="1">'13年1-9支出明细'!Z72/9*12</f>
        <v>788.13333333333333</v>
      </c>
      <c r="AA74" s="13">
        <f ca="1">Sheet2!EP71+Sheet2!V71</f>
        <v>2706.1</v>
      </c>
      <c r="AB74" s="13">
        <f ca="1">'13年1-9支出明细'!AB72/9*12</f>
        <v>2528.1333333333332</v>
      </c>
      <c r="AC74" s="13">
        <f ca="1">'13年1-9支出明细'!AC72/9*12</f>
        <v>1080</v>
      </c>
      <c r="AD74" s="12">
        <f t="shared" si="24"/>
        <v>161.73333333333335</v>
      </c>
      <c r="AE74" s="13">
        <f ca="1">'13年1-9支出明细'!AE72/9*12</f>
        <v>161.73333333333335</v>
      </c>
      <c r="AF74" s="13">
        <f ca="1">'13年1-9支出明细'!AF72/9*12</f>
        <v>0</v>
      </c>
      <c r="AG74" s="13">
        <f ca="1">Sheet2!BP71+Sheet2!ET71</f>
        <v>0</v>
      </c>
      <c r="AH74" s="12">
        <f t="shared" si="27"/>
        <v>0</v>
      </c>
      <c r="AI74" s="13">
        <f ca="1">'13年1-9支出明细'!AI72/9*12</f>
        <v>0</v>
      </c>
      <c r="AJ74" s="13">
        <f ca="1">'13年1-9支出明细'!AJ72/9*12</f>
        <v>0</v>
      </c>
      <c r="AK74" s="13">
        <f ca="1">'13年1-9支出明细'!AK72/9*12</f>
        <v>0</v>
      </c>
      <c r="AL74" s="13">
        <f ca="1">'13年1-9支出明细'!AL72/9*12</f>
        <v>0</v>
      </c>
      <c r="AM74" s="13">
        <f ca="1">'13年1-9支出明细'!AM72/9*12</f>
        <v>0</v>
      </c>
      <c r="AN74" s="13">
        <f ca="1">'13年1-9支出明细'!AN72/9*12</f>
        <v>0</v>
      </c>
      <c r="AO74" s="13">
        <f ca="1">Sheet2!DG71+Sheet2!AD71</f>
        <v>0</v>
      </c>
      <c r="AP74" s="13">
        <f ca="1">'13年1-9支出明细'!AP72/9*12</f>
        <v>0</v>
      </c>
      <c r="AQ74" s="13">
        <f ca="1">'13年1-9支出明细'!AQ72/9*12</f>
        <v>0</v>
      </c>
      <c r="AR74" s="13">
        <f ca="1">'13年1-9支出明细'!AR72/9*12</f>
        <v>0</v>
      </c>
      <c r="AS74" s="13">
        <f ca="1">Sheet2!DK71+Sheet2!AH71</f>
        <v>0</v>
      </c>
      <c r="AT74" s="13">
        <f ca="1">'13年1-9支出明细'!AT72/9*12</f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f ca="1">'13年1-9支出明细'!BB72/9*12</f>
        <v>0</v>
      </c>
      <c r="BC74" s="13">
        <f ca="1">'13年1-9支出明细'!BC72/9*12</f>
        <v>0</v>
      </c>
      <c r="BD74" s="13">
        <f ca="1">'13年1-9支出明细'!BD72/9*12</f>
        <v>0</v>
      </c>
      <c r="BE74" s="13">
        <f ca="1">'13年1-9支出明细'!BE72/9*12</f>
        <v>0</v>
      </c>
      <c r="BF74" s="13">
        <v>0</v>
      </c>
      <c r="BG74" s="13">
        <f ca="1">'13年1-9支出明细'!BG72/9*12</f>
        <v>0</v>
      </c>
      <c r="BH74" s="13">
        <f ca="1">'13年1-9支出明细'!BH72/9*12</f>
        <v>0</v>
      </c>
      <c r="BI74" s="13">
        <f ca="1">'13年1-9支出明细'!BI72/9*12</f>
        <v>0</v>
      </c>
      <c r="BJ74" s="13">
        <f ca="1">'13年1-9支出明细'!BJ72/9*12</f>
        <v>0</v>
      </c>
      <c r="BK74" s="13">
        <f ca="1">'13年1-9支出明细'!BK72/9*12</f>
        <v>0</v>
      </c>
      <c r="BL74" s="13">
        <f ca="1">'13年1-9支出明细'!BL72/9*12</f>
        <v>0</v>
      </c>
      <c r="BM74" s="13">
        <f ca="1">'13年1-9支出明细'!BM72/9*12</f>
        <v>0</v>
      </c>
      <c r="BN74" s="13">
        <f ca="1">'13年1-9支出明细'!BN72/9*12</f>
        <v>0</v>
      </c>
      <c r="BO74" s="13">
        <f ca="1">Sheet2!EX71+Sheet2!BF71</f>
        <v>0</v>
      </c>
      <c r="BP74" s="13">
        <f ca="1">'13年1-9支出明细'!BP72/9*12</f>
        <v>0</v>
      </c>
      <c r="BQ74" s="13">
        <f ca="1">'13年1-9支出明细'!BQ72/9*12</f>
        <v>0</v>
      </c>
      <c r="BR74" s="13">
        <f ca="1">'13年1-9支出明细'!BR72/9*12</f>
        <v>0</v>
      </c>
      <c r="BS74" s="13">
        <v>0</v>
      </c>
      <c r="BT74" s="13">
        <f ca="1">'13年1-9支出明细'!BT72/9*12</f>
        <v>0</v>
      </c>
      <c r="BU74" s="12">
        <f ca="1">'13年1-9支出明细'!BU72/9*12</f>
        <v>27907.200000000004</v>
      </c>
      <c r="BV74" s="12">
        <f ca="1">'13年1-9支出明细'!BV72/9*12</f>
        <v>0</v>
      </c>
      <c r="BW74" s="12">
        <f ca="1">'13年1-9支出明细'!BW72/9*12</f>
        <v>0</v>
      </c>
      <c r="BX74" s="12">
        <f ca="1">'13年1-9支出明细'!BX72/9*12</f>
        <v>0</v>
      </c>
      <c r="BY74" s="27">
        <f t="shared" si="28"/>
        <v>0</v>
      </c>
      <c r="BZ74" s="13">
        <f ca="1">'13年1-9支出明细'!BZ72/9*12</f>
        <v>0</v>
      </c>
      <c r="CA74" s="13">
        <f ca="1">'13年1-9支出明细'!CA72/9*12</f>
        <v>0</v>
      </c>
      <c r="CB74" s="13">
        <f ca="1">'13年1-9支出明细'!CB72/9*12</f>
        <v>0</v>
      </c>
      <c r="CC74" s="13">
        <f ca="1">'13年1-9支出明细'!CC72/9*12</f>
        <v>0</v>
      </c>
      <c r="CD74" s="13">
        <f ca="1">'13年1-9支出明细'!CD72/9*12</f>
        <v>0</v>
      </c>
    </row>
    <row r="75" spans="1:82">
      <c r="A75" s="18">
        <v>20509</v>
      </c>
      <c r="B75" s="3" t="s">
        <v>551</v>
      </c>
      <c r="C75" s="3" t="s">
        <v>367</v>
      </c>
      <c r="D75" s="12">
        <f t="shared" si="21"/>
        <v>199270.83999999997</v>
      </c>
      <c r="E75" s="12">
        <f t="shared" si="25"/>
        <v>172637.46666666665</v>
      </c>
      <c r="F75" s="13">
        <v>105984</v>
      </c>
      <c r="G75" s="13">
        <v>18678</v>
      </c>
      <c r="H75" s="13">
        <v>47692.800000000003</v>
      </c>
      <c r="I75" s="13">
        <f ca="1">'13年1-9支出明细'!I73/9*12</f>
        <v>0</v>
      </c>
      <c r="J75" s="13">
        <v>212</v>
      </c>
      <c r="K75" s="13">
        <f ca="1">'13年1-9支出明细'!K73/9*12</f>
        <v>106.66666666666667</v>
      </c>
      <c r="L75" s="13">
        <f ca="1">'13年1-9支出明细'!L73/9*12</f>
        <v>0</v>
      </c>
      <c r="M75" s="13">
        <f ca="1">'13年1-9支出明细'!M73/9*12</f>
        <v>0</v>
      </c>
      <c r="N75" s="13">
        <f ca="1">'13年1-9支出明细'!N73/9*12</f>
        <v>0</v>
      </c>
      <c r="O75" s="13">
        <f ca="1">'13年1-9支出明细'!O73/9*12</f>
        <v>0</v>
      </c>
      <c r="P75" s="13">
        <f ca="1">'13年1-9支出明细'!P73/9*12</f>
        <v>0</v>
      </c>
      <c r="Q75" s="13">
        <f ca="1">'13年1-9支出明细'!Q73/9*12</f>
        <v>0</v>
      </c>
      <c r="R75" s="13">
        <f ca="1">'13年1-9支出明细'!R73/9*12</f>
        <v>0</v>
      </c>
      <c r="S75" s="13">
        <f ca="1">'13年1-9支出明细'!S73/9*12</f>
        <v>176</v>
      </c>
      <c r="T75" s="12">
        <f t="shared" si="26"/>
        <v>22113.013333333332</v>
      </c>
      <c r="U75" s="13">
        <f ca="1">'13年1-9支出明细'!U73/9*12</f>
        <v>0</v>
      </c>
      <c r="V75" s="13">
        <f ca="1">'13年1-9支出明细'!V73/9*12</f>
        <v>0</v>
      </c>
      <c r="W75" s="13">
        <f ca="1">'13年1-9支出明细'!W73/9*12</f>
        <v>0</v>
      </c>
      <c r="X75" s="13">
        <f ca="1">'13年1-9支出明细'!X73/9*12</f>
        <v>67.466666666666669</v>
      </c>
      <c r="Y75" s="13">
        <f ca="1">'13年1-9支出明细'!Y73/9*12</f>
        <v>19667.533333333333</v>
      </c>
      <c r="Z75" s="13">
        <f ca="1">'13年1-9支出明细'!Z73/9*12</f>
        <v>939.1733333333334</v>
      </c>
      <c r="AA75" s="13">
        <f ca="1">Sheet2!EP72+Sheet2!V72</f>
        <v>1438.84</v>
      </c>
      <c r="AB75" s="13">
        <f ca="1">'13年1-9支出明细'!AB73/9*12</f>
        <v>1491.7866666666666</v>
      </c>
      <c r="AC75" s="13">
        <f ca="1">'13年1-9支出明细'!AC73/9*12</f>
        <v>426.66666666666669</v>
      </c>
      <c r="AD75" s="12">
        <f t="shared" si="24"/>
        <v>3704.3599999999997</v>
      </c>
      <c r="AE75" s="13">
        <f ca="1">'13年1-9支出明细'!AE73/9*12</f>
        <v>3704.3599999999997</v>
      </c>
      <c r="AF75" s="13">
        <f ca="1">'13年1-9支出明细'!AF73/9*12</f>
        <v>0</v>
      </c>
      <c r="AG75" s="13">
        <f ca="1">Sheet2!BP72+Sheet2!ET72</f>
        <v>0</v>
      </c>
      <c r="AH75" s="12">
        <f t="shared" si="27"/>
        <v>0</v>
      </c>
      <c r="AI75" s="13">
        <f ca="1">'13年1-9支出明细'!AI73/9*12</f>
        <v>0</v>
      </c>
      <c r="AJ75" s="13">
        <f ca="1">'13年1-9支出明细'!AJ73/9*12</f>
        <v>0</v>
      </c>
      <c r="AK75" s="13">
        <f ca="1">'13年1-9支出明细'!AK73/9*12</f>
        <v>0</v>
      </c>
      <c r="AL75" s="13">
        <f ca="1">'13年1-9支出明细'!AL73/9*12</f>
        <v>0</v>
      </c>
      <c r="AM75" s="13">
        <f ca="1">'13年1-9支出明细'!AM73/9*12</f>
        <v>0</v>
      </c>
      <c r="AN75" s="13">
        <f ca="1">'13年1-9支出明细'!AN73/9*12</f>
        <v>0</v>
      </c>
      <c r="AO75" s="13">
        <f ca="1">Sheet2!DG72+Sheet2!AD72</f>
        <v>0</v>
      </c>
      <c r="AP75" s="13">
        <f ca="1">'13年1-9支出明细'!AP73/9*12</f>
        <v>0</v>
      </c>
      <c r="AQ75" s="13">
        <f ca="1">'13年1-9支出明细'!AQ73/9*12</f>
        <v>0</v>
      </c>
      <c r="AR75" s="13">
        <f ca="1">'13年1-9支出明细'!AR73/9*12</f>
        <v>0</v>
      </c>
      <c r="AS75" s="13">
        <f ca="1">Sheet2!DK72+Sheet2!AH72</f>
        <v>0</v>
      </c>
      <c r="AT75" s="13">
        <f ca="1">'13年1-9支出明细'!AT73/9*12</f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f ca="1">'13年1-9支出明细'!BB73/9*12</f>
        <v>0</v>
      </c>
      <c r="BC75" s="13">
        <f ca="1">'13年1-9支出明细'!BC73/9*12</f>
        <v>0</v>
      </c>
      <c r="BD75" s="13">
        <f ca="1">'13年1-9支出明细'!BD73/9*12</f>
        <v>0</v>
      </c>
      <c r="BE75" s="13">
        <f ca="1">'13年1-9支出明细'!BE73/9*12</f>
        <v>0</v>
      </c>
      <c r="BF75" s="13">
        <v>0</v>
      </c>
      <c r="BG75" s="13">
        <f ca="1">'13年1-9支出明细'!BG73/9*12</f>
        <v>0</v>
      </c>
      <c r="BH75" s="13">
        <f ca="1">'13年1-9支出明细'!BH73/9*12</f>
        <v>0</v>
      </c>
      <c r="BI75" s="13">
        <f ca="1">'13年1-9支出明细'!BI73/9*12</f>
        <v>0</v>
      </c>
      <c r="BJ75" s="13">
        <f ca="1">'13年1-9支出明细'!BJ73/9*12</f>
        <v>0</v>
      </c>
      <c r="BK75" s="13">
        <f ca="1">'13年1-9支出明细'!BK73/9*12</f>
        <v>0</v>
      </c>
      <c r="BL75" s="13">
        <f ca="1">'13年1-9支出明细'!BL73/9*12</f>
        <v>0</v>
      </c>
      <c r="BM75" s="13">
        <f ca="1">'13年1-9支出明细'!BM73/9*12</f>
        <v>0</v>
      </c>
      <c r="BN75" s="13">
        <f ca="1">'13年1-9支出明细'!BN73/9*12</f>
        <v>0</v>
      </c>
      <c r="BO75" s="13">
        <f ca="1">Sheet2!EX72+Sheet2!BF72</f>
        <v>0</v>
      </c>
      <c r="BP75" s="13">
        <f ca="1">'13年1-9支出明细'!BP73/9*12</f>
        <v>0</v>
      </c>
      <c r="BQ75" s="13">
        <f ca="1">'13年1-9支出明细'!BQ73/9*12</f>
        <v>0</v>
      </c>
      <c r="BR75" s="13">
        <f ca="1">'13年1-9支出明细'!BR73/9*12</f>
        <v>0</v>
      </c>
      <c r="BS75" s="13">
        <v>0</v>
      </c>
      <c r="BT75" s="13">
        <f ca="1">'13年1-9支出明细'!BT73/9*12</f>
        <v>0</v>
      </c>
      <c r="BU75" s="12">
        <f ca="1">'13年1-9支出明细'!BU73/9*12</f>
        <v>816</v>
      </c>
      <c r="BV75" s="12">
        <f ca="1">'13年1-9支出明细'!BV73/9*12</f>
        <v>0</v>
      </c>
      <c r="BW75" s="12">
        <f ca="1">'13年1-9支出明细'!BW73/9*12</f>
        <v>0</v>
      </c>
      <c r="BX75" s="12">
        <f ca="1">'13年1-9支出明细'!BX73/9*12</f>
        <v>0</v>
      </c>
      <c r="BY75" s="27">
        <f t="shared" si="28"/>
        <v>0</v>
      </c>
      <c r="BZ75" s="13">
        <f ca="1">'13年1-9支出明细'!BZ73/9*12</f>
        <v>0</v>
      </c>
      <c r="CA75" s="13">
        <f ca="1">'13年1-9支出明细'!CA73/9*12</f>
        <v>0</v>
      </c>
      <c r="CB75" s="13">
        <f ca="1">'13年1-9支出明细'!CB73/9*12</f>
        <v>0</v>
      </c>
      <c r="CC75" s="13">
        <f ca="1">'13年1-9支出明细'!CC73/9*12</f>
        <v>0</v>
      </c>
      <c r="CD75" s="13">
        <f ca="1">'13年1-9支出明细'!CD73/9*12</f>
        <v>0</v>
      </c>
    </row>
    <row r="76" spans="1:82">
      <c r="A76" s="18">
        <v>20510</v>
      </c>
      <c r="B76" s="3" t="s">
        <v>552</v>
      </c>
      <c r="C76" s="3" t="s">
        <v>368</v>
      </c>
      <c r="D76" s="12">
        <f t="shared" si="21"/>
        <v>212770.1633333333</v>
      </c>
      <c r="E76" s="12">
        <f t="shared" si="25"/>
        <v>134266.79999999999</v>
      </c>
      <c r="F76" s="13">
        <v>56184</v>
      </c>
      <c r="G76" s="13">
        <v>52800</v>
      </c>
      <c r="H76" s="13">
        <v>25282.799999999999</v>
      </c>
      <c r="I76" s="13">
        <f ca="1">'13年1-9支出明细'!I74/9*12</f>
        <v>0</v>
      </c>
      <c r="J76" s="13">
        <v>0</v>
      </c>
      <c r="K76" s="13">
        <f ca="1">'13年1-9支出明细'!K74/9*12</f>
        <v>0</v>
      </c>
      <c r="L76" s="13">
        <f ca="1">'13年1-9支出明细'!L74/9*12</f>
        <v>0</v>
      </c>
      <c r="M76" s="13">
        <f ca="1">'13年1-9支出明细'!M74/9*12</f>
        <v>0</v>
      </c>
      <c r="N76" s="13">
        <f ca="1">'13年1-9支出明细'!N74/9*12</f>
        <v>0</v>
      </c>
      <c r="O76" s="13">
        <f ca="1">'13年1-9支出明细'!O74/9*12</f>
        <v>0</v>
      </c>
      <c r="P76" s="13">
        <f ca="1">'13年1-9支出明细'!P74/9*12</f>
        <v>0</v>
      </c>
      <c r="Q76" s="13">
        <f ca="1">'13年1-9支出明细'!Q74/9*12</f>
        <v>0</v>
      </c>
      <c r="R76" s="13">
        <f ca="1">'13年1-9支出明细'!R74/9*12</f>
        <v>0</v>
      </c>
      <c r="S76" s="13">
        <f ca="1">'13年1-9支出明细'!S74/9*12</f>
        <v>0</v>
      </c>
      <c r="T76" s="12">
        <f t="shared" si="26"/>
        <v>1634.5366666666666</v>
      </c>
      <c r="U76" s="13">
        <f ca="1">'13年1-9支出明细'!U74/9*12</f>
        <v>0</v>
      </c>
      <c r="V76" s="13">
        <f ca="1">'13年1-9支出明细'!V74/9*12</f>
        <v>0</v>
      </c>
      <c r="W76" s="13">
        <f ca="1">'13年1-9支出明细'!W74/9*12</f>
        <v>0</v>
      </c>
      <c r="X76" s="13">
        <f ca="1">'13年1-9支出明细'!X74/9*12</f>
        <v>0</v>
      </c>
      <c r="Y76" s="13">
        <f ca="1">'13年1-9支出明细'!Y74/9*12</f>
        <v>0</v>
      </c>
      <c r="Z76" s="13">
        <f ca="1">'13年1-9支出明细'!Z74/9*12</f>
        <v>701.06666666666661</v>
      </c>
      <c r="AA76" s="13">
        <f ca="1">Sheet2!EP73+Sheet2!V73</f>
        <v>933.47</v>
      </c>
      <c r="AB76" s="13">
        <f ca="1">'13年1-9支出明细'!AB74/9*12</f>
        <v>1244.6266666666668</v>
      </c>
      <c r="AC76" s="13">
        <f ca="1">'13年1-9支出明细'!AC74/9*12</f>
        <v>0</v>
      </c>
      <c r="AD76" s="12">
        <f t="shared" si="24"/>
        <v>99.866666666666674</v>
      </c>
      <c r="AE76" s="13">
        <f ca="1">'13年1-9支出明细'!AE74/9*12</f>
        <v>99.866666666666674</v>
      </c>
      <c r="AF76" s="13">
        <f ca="1">'13年1-9支出明细'!AF74/9*12</f>
        <v>0</v>
      </c>
      <c r="AG76" s="13">
        <f ca="1">Sheet2!BP73+Sheet2!ET73</f>
        <v>0</v>
      </c>
      <c r="AH76" s="12">
        <f t="shared" si="27"/>
        <v>0</v>
      </c>
      <c r="AI76" s="13">
        <f ca="1">'13年1-9支出明细'!AI74/9*12</f>
        <v>0</v>
      </c>
      <c r="AJ76" s="13">
        <f ca="1">'13年1-9支出明细'!AJ74/9*12</f>
        <v>0</v>
      </c>
      <c r="AK76" s="13">
        <f ca="1">'13年1-9支出明细'!AK74/9*12</f>
        <v>0</v>
      </c>
      <c r="AL76" s="13">
        <f ca="1">'13年1-9支出明细'!AL74/9*12</f>
        <v>0</v>
      </c>
      <c r="AM76" s="13">
        <f ca="1">'13年1-9支出明细'!AM74/9*12</f>
        <v>0</v>
      </c>
      <c r="AN76" s="13">
        <f ca="1">'13年1-9支出明细'!AN74/9*12</f>
        <v>0</v>
      </c>
      <c r="AO76" s="13">
        <f ca="1">Sheet2!DG73+Sheet2!AD73</f>
        <v>0</v>
      </c>
      <c r="AP76" s="13">
        <f ca="1">'13年1-9支出明细'!AP74/9*12</f>
        <v>0</v>
      </c>
      <c r="AQ76" s="13">
        <f ca="1">'13年1-9支出明细'!AQ74/9*12</f>
        <v>0</v>
      </c>
      <c r="AR76" s="13">
        <f ca="1">'13年1-9支出明细'!AR74/9*12</f>
        <v>0</v>
      </c>
      <c r="AS76" s="13">
        <f ca="1">Sheet2!DK73+Sheet2!AH73</f>
        <v>0</v>
      </c>
      <c r="AT76" s="13">
        <f ca="1">'13年1-9支出明细'!AT74/9*12</f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f ca="1">'13年1-9支出明细'!BB74/9*12</f>
        <v>0</v>
      </c>
      <c r="BC76" s="13">
        <f ca="1">'13年1-9支出明细'!BC74/9*12</f>
        <v>0</v>
      </c>
      <c r="BD76" s="13">
        <f ca="1">'13年1-9支出明细'!BD74/9*12</f>
        <v>0</v>
      </c>
      <c r="BE76" s="13">
        <f ca="1">'13年1-9支出明细'!BE74/9*12</f>
        <v>0</v>
      </c>
      <c r="BF76" s="13">
        <v>0</v>
      </c>
      <c r="BG76" s="13">
        <f ca="1">'13年1-9支出明细'!BG74/9*12</f>
        <v>0</v>
      </c>
      <c r="BH76" s="13">
        <f ca="1">'13年1-9支出明细'!BH74/9*12</f>
        <v>0</v>
      </c>
      <c r="BI76" s="13">
        <f ca="1">'13年1-9支出明细'!BI74/9*12</f>
        <v>0</v>
      </c>
      <c r="BJ76" s="13">
        <f ca="1">'13年1-9支出明细'!BJ74/9*12</f>
        <v>0</v>
      </c>
      <c r="BK76" s="13">
        <f ca="1">'13年1-9支出明细'!BK74/9*12</f>
        <v>0</v>
      </c>
      <c r="BL76" s="13">
        <f ca="1">'13年1-9支出明细'!BL74/9*12</f>
        <v>0</v>
      </c>
      <c r="BM76" s="13">
        <f ca="1">'13年1-9支出明细'!BM74/9*12</f>
        <v>0</v>
      </c>
      <c r="BN76" s="13">
        <f ca="1">'13年1-9支出明细'!BN74/9*12</f>
        <v>0</v>
      </c>
      <c r="BO76" s="13">
        <f ca="1">Sheet2!EX73+Sheet2!BF73</f>
        <v>0</v>
      </c>
      <c r="BP76" s="13">
        <f ca="1">'13年1-9支出明细'!BP74/9*12</f>
        <v>0</v>
      </c>
      <c r="BQ76" s="13">
        <f ca="1">'13年1-9支出明细'!BQ74/9*12</f>
        <v>0</v>
      </c>
      <c r="BR76" s="13">
        <f ca="1">'13年1-9支出明细'!BR74/9*12</f>
        <v>0</v>
      </c>
      <c r="BS76" s="13">
        <v>0</v>
      </c>
      <c r="BT76" s="13">
        <f ca="1">'13年1-9支出明细'!BT74/9*12</f>
        <v>0</v>
      </c>
      <c r="BU76" s="12">
        <f ca="1">'13年1-9支出明细'!BU74/9*12</f>
        <v>69150.959999999992</v>
      </c>
      <c r="BV76" s="12">
        <f ca="1">'13年1-9支出明细'!BV74/9*12</f>
        <v>0</v>
      </c>
      <c r="BW76" s="12">
        <f ca="1">'13年1-9支出明细'!BW74/9*12</f>
        <v>0</v>
      </c>
      <c r="BX76" s="12">
        <f ca="1">'13年1-9支出明细'!BX74/9*12</f>
        <v>0</v>
      </c>
      <c r="BY76" s="27">
        <f t="shared" si="28"/>
        <v>7618</v>
      </c>
      <c r="BZ76" s="13">
        <f ca="1">'13年1-9支出明细'!BZ74/9*12</f>
        <v>0</v>
      </c>
      <c r="CA76" s="13">
        <f ca="1">'13年1-9支出明细'!CA74/9*12</f>
        <v>0</v>
      </c>
      <c r="CB76" s="13">
        <f ca="1">'13年1-9支出明细'!CB74/9*12</f>
        <v>0</v>
      </c>
      <c r="CC76" s="13">
        <f ca="1">'13年1-9支出明细'!CC74/9*12</f>
        <v>0</v>
      </c>
      <c r="CD76" s="13">
        <f ca="1">'13年1-9支出明细'!CD74/9*12</f>
        <v>7618</v>
      </c>
    </row>
    <row r="77" spans="1:82">
      <c r="A77" s="18">
        <v>20511</v>
      </c>
      <c r="B77" s="3" t="s">
        <v>553</v>
      </c>
      <c r="C77" s="3" t="s">
        <v>369</v>
      </c>
      <c r="D77" s="12">
        <f t="shared" si="21"/>
        <v>90203.013333333336</v>
      </c>
      <c r="E77" s="12">
        <f t="shared" si="25"/>
        <v>90119.133333333331</v>
      </c>
      <c r="F77" s="13">
        <v>47844</v>
      </c>
      <c r="G77" s="13">
        <v>19012</v>
      </c>
      <c r="H77" s="13">
        <v>21529.8</v>
      </c>
      <c r="I77" s="13">
        <f ca="1">'13年1-9支出明细'!I75/9*12</f>
        <v>0</v>
      </c>
      <c r="J77" s="13">
        <v>1300</v>
      </c>
      <c r="K77" s="13">
        <f ca="1">'13年1-9支出明细'!K75/9*12</f>
        <v>1733.3333333333335</v>
      </c>
      <c r="L77" s="13">
        <f ca="1">'13年1-9支出明细'!L75/9*12</f>
        <v>0</v>
      </c>
      <c r="M77" s="13">
        <f ca="1">'13年1-9支出明细'!M75/9*12</f>
        <v>0</v>
      </c>
      <c r="N77" s="13">
        <f ca="1">'13年1-9支出明细'!N75/9*12</f>
        <v>0</v>
      </c>
      <c r="O77" s="13">
        <f ca="1">'13年1-9支出明细'!O75/9*12</f>
        <v>0</v>
      </c>
      <c r="P77" s="13">
        <f ca="1">'13年1-9支出明细'!P75/9*12</f>
        <v>0</v>
      </c>
      <c r="Q77" s="13">
        <f ca="1">'13年1-9支出明细'!Q75/9*12</f>
        <v>0</v>
      </c>
      <c r="R77" s="13">
        <f ca="1">'13年1-9支出明细'!R75/9*12</f>
        <v>0</v>
      </c>
      <c r="S77" s="13">
        <f ca="1">'13年1-9支出明细'!S75/9*12</f>
        <v>0</v>
      </c>
      <c r="T77" s="12">
        <f t="shared" si="26"/>
        <v>40.08</v>
      </c>
      <c r="U77" s="13">
        <f ca="1">'13年1-9支出明细'!U75/9*12</f>
        <v>0</v>
      </c>
      <c r="V77" s="13">
        <f ca="1">'13年1-9支出明细'!V75/9*12</f>
        <v>0</v>
      </c>
      <c r="W77" s="13">
        <f ca="1">'13年1-9支出明细'!W75/9*12</f>
        <v>0</v>
      </c>
      <c r="X77" s="13">
        <f ca="1">'13年1-9支出明细'!X75/9*12</f>
        <v>0</v>
      </c>
      <c r="Y77" s="13">
        <f ca="1">'13年1-9支出明细'!Y75/9*12</f>
        <v>0</v>
      </c>
      <c r="Z77" s="13">
        <f ca="1">'13年1-9支出明细'!Z75/9*12</f>
        <v>0</v>
      </c>
      <c r="AA77" s="13">
        <f ca="1">Sheet2!EP74+Sheet2!V74</f>
        <v>40.08</v>
      </c>
      <c r="AB77" s="13">
        <f ca="1">'13年1-9支出明细'!AB75/9*12</f>
        <v>53.44</v>
      </c>
      <c r="AC77" s="13">
        <f ca="1">'13年1-9支出明细'!AC75/9*12</f>
        <v>0</v>
      </c>
      <c r="AD77" s="12">
        <f t="shared" si="24"/>
        <v>0</v>
      </c>
      <c r="AE77" s="13">
        <f ca="1">'13年1-9支出明细'!AE75/9*12</f>
        <v>0</v>
      </c>
      <c r="AF77" s="13">
        <f ca="1">'13年1-9支出明细'!AF75/9*12</f>
        <v>0</v>
      </c>
      <c r="AG77" s="13">
        <f ca="1">Sheet2!BP74+Sheet2!ET74</f>
        <v>0</v>
      </c>
      <c r="AH77" s="12">
        <f t="shared" si="27"/>
        <v>0</v>
      </c>
      <c r="AI77" s="13">
        <f ca="1">'13年1-9支出明细'!AI75/9*12</f>
        <v>0</v>
      </c>
      <c r="AJ77" s="13">
        <f ca="1">'13年1-9支出明细'!AJ75/9*12</f>
        <v>0</v>
      </c>
      <c r="AK77" s="13">
        <f ca="1">'13年1-9支出明细'!AK75/9*12</f>
        <v>0</v>
      </c>
      <c r="AL77" s="13">
        <f ca="1">'13年1-9支出明细'!AL75/9*12</f>
        <v>0</v>
      </c>
      <c r="AM77" s="13">
        <f ca="1">'13年1-9支出明细'!AM75/9*12</f>
        <v>0</v>
      </c>
      <c r="AN77" s="13">
        <f ca="1">'13年1-9支出明细'!AN75/9*12</f>
        <v>0</v>
      </c>
      <c r="AO77" s="13">
        <f ca="1">Sheet2!DG74+Sheet2!AD74</f>
        <v>0</v>
      </c>
      <c r="AP77" s="13">
        <f ca="1">'13年1-9支出明细'!AP75/9*12</f>
        <v>0</v>
      </c>
      <c r="AQ77" s="13">
        <f ca="1">'13年1-9支出明细'!AQ75/9*12</f>
        <v>0</v>
      </c>
      <c r="AR77" s="13">
        <f ca="1">'13年1-9支出明细'!AR75/9*12</f>
        <v>0</v>
      </c>
      <c r="AS77" s="13">
        <f ca="1">Sheet2!DK74+Sheet2!AH74</f>
        <v>0</v>
      </c>
      <c r="AT77" s="13">
        <f ca="1">'13年1-9支出明细'!AT75/9*12</f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f ca="1">'13年1-9支出明细'!BB75/9*12</f>
        <v>0</v>
      </c>
      <c r="BC77" s="13">
        <f ca="1">'13年1-9支出明细'!BC75/9*12</f>
        <v>0</v>
      </c>
      <c r="BD77" s="13">
        <f ca="1">'13年1-9支出明细'!BD75/9*12</f>
        <v>0</v>
      </c>
      <c r="BE77" s="13">
        <f ca="1">'13年1-9支出明细'!BE75/9*12</f>
        <v>0</v>
      </c>
      <c r="BF77" s="13">
        <v>0</v>
      </c>
      <c r="BG77" s="13">
        <f ca="1">'13年1-9支出明细'!BG75/9*12</f>
        <v>0</v>
      </c>
      <c r="BH77" s="13">
        <f ca="1">'13年1-9支出明细'!BH75/9*12</f>
        <v>0</v>
      </c>
      <c r="BI77" s="13">
        <f ca="1">'13年1-9支出明细'!BI75/9*12</f>
        <v>0</v>
      </c>
      <c r="BJ77" s="13">
        <f ca="1">'13年1-9支出明细'!BJ75/9*12</f>
        <v>0</v>
      </c>
      <c r="BK77" s="13">
        <f ca="1">'13年1-9支出明细'!BK75/9*12</f>
        <v>0</v>
      </c>
      <c r="BL77" s="13">
        <f ca="1">'13年1-9支出明细'!BL75/9*12</f>
        <v>0</v>
      </c>
      <c r="BM77" s="13">
        <f ca="1">'13年1-9支出明细'!BM75/9*12</f>
        <v>0</v>
      </c>
      <c r="BN77" s="13">
        <f ca="1">'13年1-9支出明细'!BN75/9*12</f>
        <v>0</v>
      </c>
      <c r="BO77" s="13">
        <f ca="1">Sheet2!EX74+Sheet2!BF74</f>
        <v>0</v>
      </c>
      <c r="BP77" s="13">
        <f ca="1">'13年1-9支出明细'!BP75/9*12</f>
        <v>0</v>
      </c>
      <c r="BQ77" s="13">
        <f ca="1">'13年1-9支出明细'!BQ75/9*12</f>
        <v>0</v>
      </c>
      <c r="BR77" s="13">
        <f ca="1">'13年1-9支出明细'!BR75/9*12</f>
        <v>0</v>
      </c>
      <c r="BS77" s="13">
        <v>0</v>
      </c>
      <c r="BT77" s="13">
        <f ca="1">'13年1-9支出明细'!BT75/9*12</f>
        <v>0</v>
      </c>
      <c r="BU77" s="12">
        <f ca="1">'13年1-9支出明细'!BU75/9*12</f>
        <v>43.8</v>
      </c>
      <c r="BV77" s="12">
        <f ca="1">'13年1-9支出明细'!BV75/9*12</f>
        <v>0</v>
      </c>
      <c r="BW77" s="12">
        <f ca="1">'13年1-9支出明细'!BW75/9*12</f>
        <v>0</v>
      </c>
      <c r="BX77" s="12">
        <f ca="1">'13年1-9支出明细'!BX75/9*12</f>
        <v>0</v>
      </c>
      <c r="BY77" s="27">
        <f t="shared" si="28"/>
        <v>0</v>
      </c>
      <c r="BZ77" s="13">
        <f ca="1">'13年1-9支出明细'!BZ75/9*12</f>
        <v>0</v>
      </c>
      <c r="CA77" s="13">
        <f ca="1">'13年1-9支出明细'!CA75/9*12</f>
        <v>0</v>
      </c>
      <c r="CB77" s="13">
        <f ca="1">'13年1-9支出明细'!CB75/9*12</f>
        <v>0</v>
      </c>
      <c r="CC77" s="13">
        <f ca="1">'13年1-9支出明细'!CC75/9*12</f>
        <v>0</v>
      </c>
      <c r="CD77" s="13">
        <f ca="1">'13年1-9支出明细'!CD75/9*12</f>
        <v>0</v>
      </c>
    </row>
    <row r="78" spans="1:82">
      <c r="A78" s="18">
        <v>206</v>
      </c>
      <c r="B78" s="3" t="s">
        <v>554</v>
      </c>
      <c r="C78" s="3" t="s">
        <v>370</v>
      </c>
      <c r="D78" s="12">
        <f t="shared" si="21"/>
        <v>9763398.5599999987</v>
      </c>
      <c r="E78" s="12">
        <f t="shared" si="25"/>
        <v>2817738.1333333333</v>
      </c>
      <c r="F78" s="13">
        <v>1200264</v>
      </c>
      <c r="G78" s="13">
        <v>764726</v>
      </c>
      <c r="H78" s="13">
        <v>540118.80000000005</v>
      </c>
      <c r="I78" s="13">
        <f ca="1">'13年1-9支出明细'!I76/9*12</f>
        <v>21920</v>
      </c>
      <c r="J78" s="13">
        <v>218032</v>
      </c>
      <c r="K78" s="13">
        <f ca="1">'13年1-9支出明细'!K76/9*12</f>
        <v>16776</v>
      </c>
      <c r="L78" s="13">
        <f ca="1">'13年1-9支出明细'!L76/9*12</f>
        <v>0</v>
      </c>
      <c r="M78" s="13">
        <f ca="1">'13年1-9支出明细'!M76/9*12</f>
        <v>0</v>
      </c>
      <c r="N78" s="13">
        <f ca="1">'13年1-9支出明细'!N76/9*12</f>
        <v>0</v>
      </c>
      <c r="O78" s="13">
        <f ca="1">'13年1-9支出明细'!O76/9*12</f>
        <v>0</v>
      </c>
      <c r="P78" s="13">
        <f ca="1">'13年1-9支出明细'!P76/9*12</f>
        <v>0</v>
      </c>
      <c r="Q78" s="13">
        <f ca="1">'13年1-9支出明细'!Q76/9*12</f>
        <v>0</v>
      </c>
      <c r="R78" s="13">
        <f ca="1">'13年1-9支出明细'!R76/9*12</f>
        <v>0</v>
      </c>
      <c r="S78" s="13">
        <f ca="1">'13年1-9支出明细'!S76/9*12</f>
        <v>273933.33333333331</v>
      </c>
      <c r="T78" s="12">
        <f t="shared" si="26"/>
        <v>3456263.9466666663</v>
      </c>
      <c r="U78" s="13">
        <f ca="1">'13年1-9支出明细'!U76/9*12</f>
        <v>0</v>
      </c>
      <c r="V78" s="13">
        <f ca="1">'13年1-9支出明细'!V76/9*12</f>
        <v>119.94666666666666</v>
      </c>
      <c r="W78" s="13">
        <f ca="1">'13年1-9支出明细'!W76/9*12</f>
        <v>0</v>
      </c>
      <c r="X78" s="13">
        <f ca="1">'13年1-9支出明细'!X76/9*12</f>
        <v>456.82666666666671</v>
      </c>
      <c r="Y78" s="13">
        <f ca="1">'13年1-9支出明细'!Y76/9*12</f>
        <v>438.66666666666669</v>
      </c>
      <c r="Z78" s="13">
        <f ca="1">'13年1-9支出明细'!Z76/9*12</f>
        <v>3408117.0666666664</v>
      </c>
      <c r="AA78" s="13">
        <f ca="1">Sheet2!EP75+Sheet2!V75</f>
        <v>47131.44</v>
      </c>
      <c r="AB78" s="13">
        <f ca="1">'13年1-9支出明细'!AB76/9*12</f>
        <v>44655.24</v>
      </c>
      <c r="AC78" s="13">
        <f ca="1">'13年1-9支出明细'!AC76/9*12</f>
        <v>18186.666666666668</v>
      </c>
      <c r="AD78" s="12">
        <f t="shared" si="24"/>
        <v>1107.2</v>
      </c>
      <c r="AE78" s="13">
        <f ca="1">'13年1-9支出明细'!AE76/9*12</f>
        <v>1107.2</v>
      </c>
      <c r="AF78" s="13">
        <f ca="1">'13年1-9支出明细'!AF76/9*12</f>
        <v>0</v>
      </c>
      <c r="AG78" s="13">
        <f ca="1">Sheet2!BP75+Sheet2!ET75</f>
        <v>0</v>
      </c>
      <c r="AH78" s="12">
        <f t="shared" si="27"/>
        <v>38015.599999999999</v>
      </c>
      <c r="AI78" s="13">
        <f ca="1">'13年1-9支出明细'!AI76/9*12</f>
        <v>0</v>
      </c>
      <c r="AJ78" s="13">
        <f ca="1">'13年1-9支出明细'!AJ76/9*12</f>
        <v>0</v>
      </c>
      <c r="AK78" s="13">
        <f ca="1">'13年1-9支出明细'!AK76/9*12</f>
        <v>0</v>
      </c>
      <c r="AL78" s="13">
        <f ca="1">'13年1-9支出明细'!AL76/9*12</f>
        <v>0</v>
      </c>
      <c r="AM78" s="13">
        <f ca="1">'13年1-9支出明细'!AM76/9*12</f>
        <v>0</v>
      </c>
      <c r="AN78" s="13">
        <f ca="1">'13年1-9支出明细'!AN76/9*12</f>
        <v>0</v>
      </c>
      <c r="AO78" s="13">
        <f ca="1">Sheet2!DG75+Sheet2!AD75</f>
        <v>0</v>
      </c>
      <c r="AP78" s="13">
        <f ca="1">'13年1-9支出明细'!AP76/9*12</f>
        <v>0</v>
      </c>
      <c r="AQ78" s="13">
        <f ca="1">'13年1-9支出明细'!AQ76/9*12</f>
        <v>0</v>
      </c>
      <c r="AR78" s="13">
        <f ca="1">'13年1-9支出明细'!AR76/9*12</f>
        <v>0</v>
      </c>
      <c r="AS78" s="13">
        <f ca="1">Sheet2!DK75+Sheet2!AH75</f>
        <v>0</v>
      </c>
      <c r="AT78" s="13">
        <f ca="1">'13年1-9支出明细'!AT76/9*12</f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f ca="1">'13年1-9支出明细'!BB76/9*12</f>
        <v>18773.333333333332</v>
      </c>
      <c r="BC78" s="13">
        <f ca="1">'13年1-9支出明细'!BC76/9*12</f>
        <v>0</v>
      </c>
      <c r="BD78" s="13">
        <f ca="1">'13年1-9支出明细'!BD76/9*12</f>
        <v>0</v>
      </c>
      <c r="BE78" s="13">
        <f ca="1">'13年1-9支出明细'!BE76/9*12</f>
        <v>0</v>
      </c>
      <c r="BF78" s="13">
        <v>0</v>
      </c>
      <c r="BG78" s="13">
        <f ca="1">'13年1-9支出明细'!BG76/9*12</f>
        <v>0</v>
      </c>
      <c r="BH78" s="13">
        <f ca="1">'13年1-9支出明细'!BH76/9*12</f>
        <v>0</v>
      </c>
      <c r="BI78" s="13">
        <f ca="1">'13年1-9支出明细'!BI76/9*12</f>
        <v>18133.333333333332</v>
      </c>
      <c r="BJ78" s="13">
        <f ca="1">'13年1-9支出明细'!BJ76/9*12</f>
        <v>0</v>
      </c>
      <c r="BK78" s="13">
        <f ca="1">'13年1-9支出明细'!BK76/9*12</f>
        <v>0</v>
      </c>
      <c r="BL78" s="13">
        <f ca="1">'13年1-9支出明细'!BL76/9*12</f>
        <v>0</v>
      </c>
      <c r="BM78" s="13">
        <f ca="1">'13年1-9支出明细'!BM76/9*12</f>
        <v>0</v>
      </c>
      <c r="BN78" s="13">
        <f ca="1">'13年1-9支出明细'!BN76/9*12</f>
        <v>55.600000000000009</v>
      </c>
      <c r="BO78" s="13">
        <f ca="1">Sheet2!EX75+Sheet2!BF75</f>
        <v>0</v>
      </c>
      <c r="BP78" s="13">
        <f ca="1">'13年1-9支出明细'!BP76/9*12</f>
        <v>0</v>
      </c>
      <c r="BQ78" s="13">
        <f ca="1">'13年1-9支出明细'!BQ76/9*12</f>
        <v>1053.3333333333333</v>
      </c>
      <c r="BR78" s="13">
        <f ca="1">'13年1-9支出明细'!BR76/9*12</f>
        <v>0</v>
      </c>
      <c r="BS78" s="13">
        <v>0</v>
      </c>
      <c r="BT78" s="13">
        <f ca="1">'13年1-9支出明细'!BT76/9*12</f>
        <v>0</v>
      </c>
      <c r="BU78" s="12">
        <f ca="1">'13年1-9支出明细'!BU76/9*12</f>
        <v>3450273.6799999997</v>
      </c>
      <c r="BV78" s="12">
        <f ca="1">'13年1-9支出明细'!BV76/9*12</f>
        <v>0</v>
      </c>
      <c r="BW78" s="12">
        <f ca="1">'13年1-9支出明细'!BW76/9*12</f>
        <v>0</v>
      </c>
      <c r="BX78" s="12">
        <f ca="1">'13年1-9支出明细'!BX76/9*12</f>
        <v>0</v>
      </c>
      <c r="BY78" s="27">
        <f t="shared" si="28"/>
        <v>0</v>
      </c>
      <c r="BZ78" s="13">
        <f ca="1">'13年1-9支出明细'!BZ76/9*12</f>
        <v>0</v>
      </c>
      <c r="CA78" s="13">
        <f ca="1">'13年1-9支出明细'!CA76/9*12</f>
        <v>0</v>
      </c>
      <c r="CB78" s="13">
        <f ca="1">'13年1-9支出明细'!CB76/9*12</f>
        <v>0</v>
      </c>
      <c r="CC78" s="13">
        <f ca="1">'13年1-9支出明细'!CC76/9*12</f>
        <v>0</v>
      </c>
      <c r="CD78" s="13">
        <f ca="1">'13年1-9支出明细'!CD76/9*12</f>
        <v>0</v>
      </c>
    </row>
    <row r="79" spans="1:82">
      <c r="A79" s="18">
        <v>207</v>
      </c>
      <c r="B79" s="3" t="s">
        <v>555</v>
      </c>
      <c r="C79" s="3" t="s">
        <v>371</v>
      </c>
      <c r="D79" s="12">
        <f t="shared" si="21"/>
        <v>6068008.9466666663</v>
      </c>
      <c r="E79" s="12">
        <f t="shared" si="25"/>
        <v>2237720.0666666669</v>
      </c>
      <c r="F79" s="13">
        <v>1092972</v>
      </c>
      <c r="G79" s="13">
        <v>0</v>
      </c>
      <c r="H79" s="13">
        <v>491837.4</v>
      </c>
      <c r="I79" s="13">
        <f ca="1">'13年1-9支出明细'!I77/9*12</f>
        <v>309557.33333333337</v>
      </c>
      <c r="J79" s="13">
        <v>255100</v>
      </c>
      <c r="K79" s="13">
        <f ca="1">'13年1-9支出明细'!K77/9*12</f>
        <v>0</v>
      </c>
      <c r="L79" s="13">
        <f ca="1">'13年1-9支出明细'!L77/9*12</f>
        <v>0</v>
      </c>
      <c r="M79" s="13">
        <f ca="1">'13年1-9支出明细'!M77/9*12</f>
        <v>0</v>
      </c>
      <c r="N79" s="13">
        <f ca="1">'13年1-9支出明细'!N77/9*12</f>
        <v>0</v>
      </c>
      <c r="O79" s="13">
        <f ca="1">'13年1-9支出明细'!O77/9*12</f>
        <v>3220</v>
      </c>
      <c r="P79" s="13">
        <f ca="1">'13年1-9支出明细'!P77/9*12</f>
        <v>3220</v>
      </c>
      <c r="Q79" s="13">
        <f ca="1">'13年1-9支出明细'!Q77/9*12</f>
        <v>0</v>
      </c>
      <c r="R79" s="13">
        <f ca="1">'13年1-9支出明细'!R77/9*12</f>
        <v>0</v>
      </c>
      <c r="S79" s="13">
        <f ca="1">'13年1-9支出明细'!S77/9*12</f>
        <v>340133.33333333337</v>
      </c>
      <c r="T79" s="12">
        <f t="shared" si="26"/>
        <v>252779.91999999998</v>
      </c>
      <c r="U79" s="13">
        <f ca="1">'13年1-9支出明细'!U77/9*12</f>
        <v>0</v>
      </c>
      <c r="V79" s="13">
        <f ca="1">'13年1-9支出明细'!V77/9*12</f>
        <v>0</v>
      </c>
      <c r="W79" s="13">
        <f ca="1">'13年1-9支出明细'!W77/9*12</f>
        <v>0</v>
      </c>
      <c r="X79" s="13">
        <f ca="1">'13年1-9支出明细'!X77/9*12</f>
        <v>36411.586666666662</v>
      </c>
      <c r="Y79" s="13">
        <f ca="1">'13年1-9支出明细'!Y77/9*12</f>
        <v>100162.66666666666</v>
      </c>
      <c r="Z79" s="13">
        <f ca="1">'13年1-9支出明细'!Z77/9*12</f>
        <v>63646.666666666664</v>
      </c>
      <c r="AA79" s="13">
        <f ca="1">Sheet2!EP76+Sheet2!V76</f>
        <v>52559</v>
      </c>
      <c r="AB79" s="13">
        <f ca="1">'13年1-9支出明细'!AB77/9*12</f>
        <v>0</v>
      </c>
      <c r="AC79" s="13">
        <f ca="1">'13年1-9支出明细'!AC77/9*12</f>
        <v>7394.6666666666661</v>
      </c>
      <c r="AD79" s="12">
        <f t="shared" si="24"/>
        <v>141416.29333333333</v>
      </c>
      <c r="AE79" s="13">
        <f ca="1">'13年1-9支出明细'!AE77/9*12</f>
        <v>141416.29333333333</v>
      </c>
      <c r="AF79" s="13">
        <f ca="1">'13年1-9支出明细'!AF77/9*12</f>
        <v>0</v>
      </c>
      <c r="AG79" s="13">
        <f ca="1">Sheet2!BP76+Sheet2!ET76</f>
        <v>0</v>
      </c>
      <c r="AH79" s="12">
        <f t="shared" si="27"/>
        <v>257015.6</v>
      </c>
      <c r="AI79" s="13">
        <f ca="1">'13年1-9支出明细'!AI77/9*12</f>
        <v>0</v>
      </c>
      <c r="AJ79" s="13">
        <f ca="1">'13年1-9支出明细'!AJ77/9*12</f>
        <v>0</v>
      </c>
      <c r="AK79" s="13">
        <f ca="1">'13年1-9支出明细'!AK77/9*12</f>
        <v>0</v>
      </c>
      <c r="AL79" s="13">
        <f ca="1">'13年1-9支出明细'!AL77/9*12</f>
        <v>0</v>
      </c>
      <c r="AM79" s="13">
        <f ca="1">'13年1-9支出明细'!AM77/9*12</f>
        <v>0</v>
      </c>
      <c r="AN79" s="13">
        <f ca="1">'13年1-9支出明细'!AN77/9*12</f>
        <v>0</v>
      </c>
      <c r="AO79" s="13">
        <f ca="1">Sheet2!DG76+Sheet2!AD76</f>
        <v>0</v>
      </c>
      <c r="AP79" s="13">
        <f ca="1">'13年1-9支出明细'!AP77/9*12</f>
        <v>0</v>
      </c>
      <c r="AQ79" s="13">
        <f ca="1">'13年1-9支出明细'!AQ77/9*12</f>
        <v>0</v>
      </c>
      <c r="AR79" s="13">
        <f ca="1">'13年1-9支出明细'!AR77/9*12</f>
        <v>0</v>
      </c>
      <c r="AS79" s="13">
        <f ca="1">Sheet2!DK76+Sheet2!AH76</f>
        <v>0</v>
      </c>
      <c r="AT79" s="13">
        <f ca="1">'13年1-9支出明细'!AT77/9*12</f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f ca="1">'13年1-9支出明细'!BB77/9*12</f>
        <v>15286</v>
      </c>
      <c r="BC79" s="13">
        <f ca="1">'13年1-9支出明细'!BC77/9*12</f>
        <v>0</v>
      </c>
      <c r="BD79" s="13">
        <f ca="1">'13年1-9支出明细'!BD77/9*12</f>
        <v>0</v>
      </c>
      <c r="BE79" s="13">
        <f ca="1">'13年1-9支出明细'!BE77/9*12</f>
        <v>0</v>
      </c>
      <c r="BF79" s="13">
        <v>0</v>
      </c>
      <c r="BG79" s="13">
        <f ca="1">'13年1-9支出明细'!BG77/9*12</f>
        <v>0</v>
      </c>
      <c r="BH79" s="13">
        <f ca="1">'13年1-9支出明细'!BH77/9*12</f>
        <v>0</v>
      </c>
      <c r="BI79" s="13">
        <f ca="1">'13年1-9支出明细'!BI77/9*12</f>
        <v>4626.6666666666661</v>
      </c>
      <c r="BJ79" s="13">
        <f ca="1">'13年1-9支出明细'!BJ77/9*12</f>
        <v>0</v>
      </c>
      <c r="BK79" s="13">
        <f ca="1">'13年1-9支出明细'!BK77/9*12</f>
        <v>0</v>
      </c>
      <c r="BL79" s="13">
        <f ca="1">'13年1-9支出明细'!BL77/9*12</f>
        <v>0</v>
      </c>
      <c r="BM79" s="13">
        <f ca="1">'13年1-9支出明细'!BM77/9*12</f>
        <v>0</v>
      </c>
      <c r="BN79" s="13">
        <f ca="1">'13年1-9支出明细'!BN77/9*12</f>
        <v>237102.93333333335</v>
      </c>
      <c r="BO79" s="13">
        <f ca="1">Sheet2!EX76+Sheet2!BF76</f>
        <v>0</v>
      </c>
      <c r="BP79" s="13">
        <f ca="1">'13年1-9支出明细'!BP77/9*12</f>
        <v>0</v>
      </c>
      <c r="BQ79" s="13">
        <f ca="1">'13年1-9支出明细'!BQ77/9*12</f>
        <v>0</v>
      </c>
      <c r="BR79" s="13">
        <f ca="1">'13年1-9支出明细'!BR77/9*12</f>
        <v>0</v>
      </c>
      <c r="BS79" s="13">
        <v>0</v>
      </c>
      <c r="BT79" s="13">
        <f ca="1">'13年1-9支出明细'!BT77/9*12</f>
        <v>0</v>
      </c>
      <c r="BU79" s="12">
        <f ca="1">'13年1-9支出明细'!BU77/9*12</f>
        <v>3157519.1999999997</v>
      </c>
      <c r="BV79" s="12">
        <f ca="1">'13年1-9支出明细'!BV77/9*12</f>
        <v>0</v>
      </c>
      <c r="BW79" s="12">
        <f ca="1">'13年1-9支出明细'!BW77/9*12</f>
        <v>21557.866666666665</v>
      </c>
      <c r="BX79" s="12">
        <f ca="1">'13年1-9支出明细'!BX77/9*12</f>
        <v>0</v>
      </c>
      <c r="BY79" s="27">
        <f t="shared" si="28"/>
        <v>0</v>
      </c>
      <c r="BZ79" s="13">
        <f ca="1">'13年1-9支出明细'!BZ77/9*12</f>
        <v>0</v>
      </c>
      <c r="CA79" s="13">
        <f ca="1">'13年1-9支出明细'!CA77/9*12</f>
        <v>0</v>
      </c>
      <c r="CB79" s="13">
        <f ca="1">'13年1-9支出明细'!CB77/9*12</f>
        <v>0</v>
      </c>
      <c r="CC79" s="13">
        <f ca="1">'13年1-9支出明细'!CC77/9*12</f>
        <v>0</v>
      </c>
      <c r="CD79" s="13">
        <f ca="1">'13年1-9支出明细'!CD77/9*12</f>
        <v>0</v>
      </c>
    </row>
    <row r="80" spans="1:82">
      <c r="A80" s="18">
        <v>208</v>
      </c>
      <c r="B80" s="3" t="s">
        <v>556</v>
      </c>
      <c r="C80" s="3" t="s">
        <v>372</v>
      </c>
      <c r="D80" s="12">
        <f t="shared" si="21"/>
        <v>50795.426666666659</v>
      </c>
      <c r="E80" s="12">
        <f t="shared" si="25"/>
        <v>8266.6666666666679</v>
      </c>
      <c r="F80" s="13">
        <v>0</v>
      </c>
      <c r="G80" s="13">
        <v>0</v>
      </c>
      <c r="H80" s="13">
        <v>0</v>
      </c>
      <c r="I80" s="13">
        <f ca="1">'13年1-9支出明细'!I78/9*12</f>
        <v>8266.6666666666679</v>
      </c>
      <c r="J80" s="13">
        <v>0</v>
      </c>
      <c r="K80" s="13">
        <f ca="1">'13年1-9支出明细'!K78/9*12</f>
        <v>0</v>
      </c>
      <c r="L80" s="13">
        <f ca="1">'13年1-9支出明细'!L78/9*12</f>
        <v>0</v>
      </c>
      <c r="M80" s="13">
        <f ca="1">'13年1-9支出明细'!M78/9*12</f>
        <v>0</v>
      </c>
      <c r="N80" s="13">
        <f ca="1">'13年1-9支出明细'!N78/9*12</f>
        <v>0</v>
      </c>
      <c r="O80" s="13">
        <f ca="1">'13年1-9支出明细'!O78/9*12</f>
        <v>0</v>
      </c>
      <c r="P80" s="13">
        <f ca="1">'13年1-9支出明细'!P78/9*12</f>
        <v>0</v>
      </c>
      <c r="Q80" s="13">
        <f ca="1">'13年1-9支出明细'!Q78/9*12</f>
        <v>0</v>
      </c>
      <c r="R80" s="13">
        <f ca="1">'13年1-9支出明细'!R78/9*12</f>
        <v>0</v>
      </c>
      <c r="S80" s="13">
        <f ca="1">'13年1-9支出明细'!S78/9*12</f>
        <v>0</v>
      </c>
      <c r="T80" s="12">
        <f t="shared" si="26"/>
        <v>1984.7999999999997</v>
      </c>
      <c r="U80" s="13">
        <f ca="1">'13年1-9支出明细'!U78/9*12</f>
        <v>0</v>
      </c>
      <c r="V80" s="13">
        <f ca="1">'13年1-9支出明细'!V78/9*12</f>
        <v>0</v>
      </c>
      <c r="W80" s="13">
        <f ca="1">'13年1-9支出明细'!W78/9*12</f>
        <v>0</v>
      </c>
      <c r="X80" s="13">
        <f ca="1">'13年1-9支出明细'!X78/9*12</f>
        <v>1984.7999999999997</v>
      </c>
      <c r="Y80" s="13">
        <f ca="1">'13年1-9支出明细'!Y78/9*12</f>
        <v>0</v>
      </c>
      <c r="Z80" s="13">
        <f ca="1">'13年1-9支出明细'!Z78/9*12</f>
        <v>0</v>
      </c>
      <c r="AA80" s="13">
        <f ca="1">Sheet2!EP77+Sheet2!V77</f>
        <v>0</v>
      </c>
      <c r="AB80" s="13">
        <f ca="1">'13年1-9支出明细'!AB78/9*12</f>
        <v>0</v>
      </c>
      <c r="AC80" s="13">
        <f ca="1">'13年1-9支出明细'!AC78/9*12</f>
        <v>0</v>
      </c>
      <c r="AD80" s="12">
        <f t="shared" si="24"/>
        <v>0</v>
      </c>
      <c r="AE80" s="13">
        <f ca="1">'13年1-9支出明细'!AE78/9*12</f>
        <v>0</v>
      </c>
      <c r="AF80" s="13">
        <f ca="1">'13年1-9支出明细'!AF78/9*12</f>
        <v>0</v>
      </c>
      <c r="AG80" s="13">
        <f ca="1">Sheet2!BP77+Sheet2!ET77</f>
        <v>0</v>
      </c>
      <c r="AH80" s="12">
        <f t="shared" si="27"/>
        <v>0</v>
      </c>
      <c r="AI80" s="13">
        <f ca="1">'13年1-9支出明细'!AI78/9*12</f>
        <v>0</v>
      </c>
      <c r="AJ80" s="13">
        <f ca="1">'13年1-9支出明细'!AJ78/9*12</f>
        <v>0</v>
      </c>
      <c r="AK80" s="13">
        <f ca="1">'13年1-9支出明细'!AK78/9*12</f>
        <v>0</v>
      </c>
      <c r="AL80" s="13">
        <f ca="1">'13年1-9支出明细'!AL78/9*12</f>
        <v>0</v>
      </c>
      <c r="AM80" s="13">
        <f ca="1">'13年1-9支出明细'!AM78/9*12</f>
        <v>0</v>
      </c>
      <c r="AN80" s="13">
        <f ca="1">'13年1-9支出明细'!AN78/9*12</f>
        <v>0</v>
      </c>
      <c r="AO80" s="13">
        <f ca="1">Sheet2!DG77+Sheet2!AD77</f>
        <v>0</v>
      </c>
      <c r="AP80" s="13">
        <f ca="1">'13年1-9支出明细'!AP78/9*12</f>
        <v>0</v>
      </c>
      <c r="AQ80" s="13">
        <f ca="1">'13年1-9支出明细'!AQ78/9*12</f>
        <v>0</v>
      </c>
      <c r="AR80" s="13">
        <f ca="1">'13年1-9支出明细'!AR78/9*12</f>
        <v>0</v>
      </c>
      <c r="AS80" s="13">
        <f ca="1">Sheet2!DK77+Sheet2!AH77</f>
        <v>0</v>
      </c>
      <c r="AT80" s="13">
        <f ca="1">'13年1-9支出明细'!AT78/9*12</f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f ca="1">'13年1-9支出明细'!BB78/9*12</f>
        <v>0</v>
      </c>
      <c r="BC80" s="13">
        <f ca="1">'13年1-9支出明细'!BC78/9*12</f>
        <v>0</v>
      </c>
      <c r="BD80" s="13">
        <f ca="1">'13年1-9支出明细'!BD78/9*12</f>
        <v>0</v>
      </c>
      <c r="BE80" s="13">
        <f ca="1">'13年1-9支出明细'!BE78/9*12</f>
        <v>0</v>
      </c>
      <c r="BF80" s="13">
        <v>0</v>
      </c>
      <c r="BG80" s="13">
        <f ca="1">'13年1-9支出明细'!BG78/9*12</f>
        <v>0</v>
      </c>
      <c r="BH80" s="13">
        <f ca="1">'13年1-9支出明细'!BH78/9*12</f>
        <v>0</v>
      </c>
      <c r="BI80" s="13">
        <f ca="1">'13年1-9支出明细'!BI78/9*12</f>
        <v>0</v>
      </c>
      <c r="BJ80" s="13">
        <f ca="1">'13年1-9支出明细'!BJ78/9*12</f>
        <v>0</v>
      </c>
      <c r="BK80" s="13">
        <f ca="1">'13年1-9支出明细'!BK78/9*12</f>
        <v>0</v>
      </c>
      <c r="BL80" s="13">
        <f ca="1">'13年1-9支出明细'!BL78/9*12</f>
        <v>0</v>
      </c>
      <c r="BM80" s="13">
        <f ca="1">'13年1-9支出明细'!BM78/9*12</f>
        <v>0</v>
      </c>
      <c r="BN80" s="13">
        <f ca="1">'13年1-9支出明细'!BN78/9*12</f>
        <v>0</v>
      </c>
      <c r="BO80" s="13">
        <f ca="1">Sheet2!EX77+Sheet2!BF77</f>
        <v>0</v>
      </c>
      <c r="BP80" s="13">
        <f ca="1">'13年1-9支出明细'!BP78/9*12</f>
        <v>0</v>
      </c>
      <c r="BQ80" s="13">
        <f ca="1">'13年1-9支出明细'!BQ78/9*12</f>
        <v>0</v>
      </c>
      <c r="BR80" s="13">
        <f ca="1">'13年1-9支出明细'!BR78/9*12</f>
        <v>0</v>
      </c>
      <c r="BS80" s="13">
        <v>0</v>
      </c>
      <c r="BT80" s="13">
        <f ca="1">'13年1-9支出明细'!BT78/9*12</f>
        <v>0</v>
      </c>
      <c r="BU80" s="12">
        <f ca="1">'13年1-9支出明细'!BU78/9*12</f>
        <v>40543.959999999992</v>
      </c>
      <c r="BV80" s="12">
        <f ca="1">'13年1-9支出明细'!BV78/9*12</f>
        <v>0</v>
      </c>
      <c r="BW80" s="12">
        <f ca="1">'13年1-9支出明细'!BW78/9*12</f>
        <v>0</v>
      </c>
      <c r="BX80" s="12">
        <f ca="1">'13年1-9支出明细'!BX78/9*12</f>
        <v>0</v>
      </c>
      <c r="BY80" s="27">
        <f t="shared" si="28"/>
        <v>0</v>
      </c>
      <c r="BZ80" s="13">
        <f ca="1">'13年1-9支出明细'!BZ78/9*12</f>
        <v>0</v>
      </c>
      <c r="CA80" s="13">
        <f ca="1">'13年1-9支出明细'!CA78/9*12</f>
        <v>0</v>
      </c>
      <c r="CB80" s="13">
        <f ca="1">'13年1-9支出明细'!CB78/9*12</f>
        <v>0</v>
      </c>
      <c r="CC80" s="13">
        <f ca="1">'13年1-9支出明细'!CC78/9*12</f>
        <v>0</v>
      </c>
      <c r="CD80" s="13">
        <f ca="1">'13年1-9支出明细'!CD78/9*12</f>
        <v>0</v>
      </c>
    </row>
    <row r="81" spans="1:82">
      <c r="A81" s="18">
        <v>209</v>
      </c>
      <c r="B81" s="3" t="s">
        <v>557</v>
      </c>
      <c r="C81" s="3" t="s">
        <v>373</v>
      </c>
      <c r="D81" s="12">
        <f t="shared" si="21"/>
        <v>154096.61999999997</v>
      </c>
      <c r="E81" s="12">
        <f t="shared" si="25"/>
        <v>151675.79999999999</v>
      </c>
      <c r="F81" s="13">
        <v>104604</v>
      </c>
      <c r="G81" s="13">
        <v>0</v>
      </c>
      <c r="H81" s="13">
        <v>47071.8</v>
      </c>
      <c r="I81" s="13">
        <f ca="1">'13年1-9支出明细'!I79/9*12</f>
        <v>0</v>
      </c>
      <c r="J81" s="13">
        <v>0</v>
      </c>
      <c r="K81" s="13">
        <f ca="1">'13年1-9支出明细'!K79/9*12</f>
        <v>0</v>
      </c>
      <c r="L81" s="13">
        <f ca="1">'13年1-9支出明细'!L79/9*12</f>
        <v>0</v>
      </c>
      <c r="M81" s="13">
        <f ca="1">'13年1-9支出明细'!M79/9*12</f>
        <v>0</v>
      </c>
      <c r="N81" s="13">
        <f ca="1">'13年1-9支出明细'!N79/9*12</f>
        <v>0</v>
      </c>
      <c r="O81" s="13">
        <f ca="1">'13年1-9支出明细'!O79/9*12</f>
        <v>0</v>
      </c>
      <c r="P81" s="13">
        <f ca="1">'13年1-9支出明细'!P79/9*12</f>
        <v>0</v>
      </c>
      <c r="Q81" s="13">
        <f ca="1">'13年1-9支出明细'!Q79/9*12</f>
        <v>0</v>
      </c>
      <c r="R81" s="13">
        <f ca="1">'13年1-9支出明细'!R79/9*12</f>
        <v>0</v>
      </c>
      <c r="S81" s="13">
        <f ca="1">'13年1-9支出明细'!S79/9*12</f>
        <v>0</v>
      </c>
      <c r="T81" s="12">
        <f t="shared" si="26"/>
        <v>401.3</v>
      </c>
      <c r="U81" s="13">
        <f ca="1">'13年1-9支出明细'!U79/9*12</f>
        <v>0</v>
      </c>
      <c r="V81" s="13">
        <f ca="1">'13年1-9支出明细'!V79/9*12</f>
        <v>0</v>
      </c>
      <c r="W81" s="13">
        <f ca="1">'13年1-9支出明细'!W79/9*12</f>
        <v>0</v>
      </c>
      <c r="X81" s="13">
        <f ca="1">'13年1-9支出明细'!X79/9*12</f>
        <v>0</v>
      </c>
      <c r="Y81" s="13">
        <f ca="1">'13年1-9支出明细'!Y79/9*12</f>
        <v>0</v>
      </c>
      <c r="Z81" s="13">
        <f ca="1">'13年1-9支出明细'!Z79/9*12</f>
        <v>0</v>
      </c>
      <c r="AA81" s="13">
        <f ca="1">Sheet2!EP78+Sheet2!V78</f>
        <v>401.3</v>
      </c>
      <c r="AB81" s="13">
        <f ca="1">'13年1-9支出明细'!AB79/9*12</f>
        <v>535.06666666666661</v>
      </c>
      <c r="AC81" s="13">
        <f ca="1">'13年1-9支出明细'!AC79/9*12</f>
        <v>0</v>
      </c>
      <c r="AD81" s="12">
        <f t="shared" si="24"/>
        <v>0</v>
      </c>
      <c r="AE81" s="13">
        <f ca="1">'13年1-9支出明细'!AE79/9*12</f>
        <v>0</v>
      </c>
      <c r="AF81" s="13">
        <f ca="1">'13年1-9支出明细'!AF79/9*12</f>
        <v>0</v>
      </c>
      <c r="AG81" s="13">
        <f ca="1">Sheet2!BP78+Sheet2!ET78</f>
        <v>0</v>
      </c>
      <c r="AH81" s="12">
        <f t="shared" si="27"/>
        <v>0</v>
      </c>
      <c r="AI81" s="13">
        <f ca="1">'13年1-9支出明细'!AI79/9*12</f>
        <v>0</v>
      </c>
      <c r="AJ81" s="13">
        <f ca="1">'13年1-9支出明细'!AJ79/9*12</f>
        <v>0</v>
      </c>
      <c r="AK81" s="13">
        <f ca="1">'13年1-9支出明细'!AK79/9*12</f>
        <v>0</v>
      </c>
      <c r="AL81" s="13">
        <f ca="1">'13年1-9支出明细'!AL79/9*12</f>
        <v>0</v>
      </c>
      <c r="AM81" s="13">
        <f ca="1">'13年1-9支出明细'!AM79/9*12</f>
        <v>0</v>
      </c>
      <c r="AN81" s="13">
        <f ca="1">'13年1-9支出明细'!AN79/9*12</f>
        <v>0</v>
      </c>
      <c r="AO81" s="13">
        <f ca="1">Sheet2!DG78+Sheet2!AD78</f>
        <v>0</v>
      </c>
      <c r="AP81" s="13">
        <f ca="1">'13年1-9支出明细'!AP79/9*12</f>
        <v>0</v>
      </c>
      <c r="AQ81" s="13">
        <f ca="1">'13年1-9支出明细'!AQ79/9*12</f>
        <v>0</v>
      </c>
      <c r="AR81" s="13">
        <f ca="1">'13年1-9支出明细'!AR79/9*12</f>
        <v>0</v>
      </c>
      <c r="AS81" s="13">
        <f ca="1">Sheet2!DK78+Sheet2!AH78</f>
        <v>0</v>
      </c>
      <c r="AT81" s="13">
        <f ca="1">'13年1-9支出明细'!AT79/9*12</f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f ca="1">'13年1-9支出明细'!BB79/9*12</f>
        <v>0</v>
      </c>
      <c r="BC81" s="13">
        <f ca="1">'13年1-9支出明细'!BC79/9*12</f>
        <v>0</v>
      </c>
      <c r="BD81" s="13">
        <f ca="1">'13年1-9支出明细'!BD79/9*12</f>
        <v>0</v>
      </c>
      <c r="BE81" s="13">
        <f ca="1">'13年1-9支出明细'!BE79/9*12</f>
        <v>0</v>
      </c>
      <c r="BF81" s="13">
        <v>0</v>
      </c>
      <c r="BG81" s="13">
        <f ca="1">'13年1-9支出明细'!BG79/9*12</f>
        <v>0</v>
      </c>
      <c r="BH81" s="13">
        <f ca="1">'13年1-9支出明细'!BH79/9*12</f>
        <v>0</v>
      </c>
      <c r="BI81" s="13">
        <f ca="1">'13年1-9支出明细'!BI79/9*12</f>
        <v>0</v>
      </c>
      <c r="BJ81" s="13">
        <f ca="1">'13年1-9支出明细'!BJ79/9*12</f>
        <v>0</v>
      </c>
      <c r="BK81" s="13">
        <f ca="1">'13年1-9支出明细'!BK79/9*12</f>
        <v>0</v>
      </c>
      <c r="BL81" s="13">
        <f ca="1">'13年1-9支出明细'!BL79/9*12</f>
        <v>0</v>
      </c>
      <c r="BM81" s="13">
        <f ca="1">'13年1-9支出明细'!BM79/9*12</f>
        <v>0</v>
      </c>
      <c r="BN81" s="13">
        <f ca="1">'13年1-9支出明细'!BN79/9*12</f>
        <v>0</v>
      </c>
      <c r="BO81" s="13">
        <f ca="1">Sheet2!EX78+Sheet2!BF78</f>
        <v>0</v>
      </c>
      <c r="BP81" s="13">
        <f ca="1">'13年1-9支出明细'!BP79/9*12</f>
        <v>0</v>
      </c>
      <c r="BQ81" s="13">
        <f ca="1">'13年1-9支出明细'!BQ79/9*12</f>
        <v>0</v>
      </c>
      <c r="BR81" s="13">
        <f ca="1">'13年1-9支出明细'!BR79/9*12</f>
        <v>0</v>
      </c>
      <c r="BS81" s="13">
        <v>0</v>
      </c>
      <c r="BT81" s="13">
        <f ca="1">'13年1-9支出明细'!BT79/9*12</f>
        <v>0</v>
      </c>
      <c r="BU81" s="12">
        <f ca="1">'13年1-9支出明细'!BU79/9*12</f>
        <v>2019.5200000000002</v>
      </c>
      <c r="BV81" s="12">
        <f ca="1">'13年1-9支出明细'!BV79/9*12</f>
        <v>0</v>
      </c>
      <c r="BW81" s="12">
        <f ca="1">'13年1-9支出明细'!BW79/9*12</f>
        <v>0</v>
      </c>
      <c r="BX81" s="12">
        <f ca="1">'13年1-9支出明细'!BX79/9*12</f>
        <v>0</v>
      </c>
      <c r="BY81" s="27">
        <f t="shared" si="28"/>
        <v>0</v>
      </c>
      <c r="BZ81" s="13">
        <f ca="1">'13年1-9支出明细'!BZ79/9*12</f>
        <v>0</v>
      </c>
      <c r="CA81" s="13">
        <f ca="1">'13年1-9支出明细'!CA79/9*12</f>
        <v>0</v>
      </c>
      <c r="CB81" s="13">
        <f ca="1">'13年1-9支出明细'!CB79/9*12</f>
        <v>0</v>
      </c>
      <c r="CC81" s="13">
        <f ca="1">'13年1-9支出明细'!CC79/9*12</f>
        <v>0</v>
      </c>
      <c r="CD81" s="13">
        <f ca="1">'13年1-9支出明细'!CD79/9*12</f>
        <v>0</v>
      </c>
    </row>
    <row r="82" spans="1:82">
      <c r="A82" s="18">
        <v>210</v>
      </c>
      <c r="B82" s="3" t="s">
        <v>558</v>
      </c>
      <c r="C82" s="3" t="s">
        <v>374</v>
      </c>
      <c r="D82" s="12">
        <f t="shared" si="21"/>
        <v>427546.5033333333</v>
      </c>
      <c r="E82" s="12">
        <f t="shared" si="25"/>
        <v>356190.53333333333</v>
      </c>
      <c r="F82" s="13">
        <v>232536</v>
      </c>
      <c r="G82" s="13">
        <v>0</v>
      </c>
      <c r="H82" s="13">
        <v>104641.2</v>
      </c>
      <c r="I82" s="13">
        <f ca="1">'13年1-9支出明细'!I80/9*12</f>
        <v>14613.333333333334</v>
      </c>
      <c r="J82" s="13">
        <v>2800</v>
      </c>
      <c r="K82" s="13">
        <f ca="1">'13年1-9支出明细'!K80/9*12</f>
        <v>4400</v>
      </c>
      <c r="L82" s="13">
        <f ca="1">'13年1-9支出明细'!L80/9*12</f>
        <v>0</v>
      </c>
      <c r="M82" s="13">
        <f ca="1">'13年1-9支出明细'!M80/9*12</f>
        <v>0</v>
      </c>
      <c r="N82" s="13">
        <f ca="1">'13年1-9支出明细'!N80/9*12</f>
        <v>0</v>
      </c>
      <c r="O82" s="13">
        <f ca="1">'13年1-9支出明细'!O80/9*12</f>
        <v>0</v>
      </c>
      <c r="P82" s="13">
        <f ca="1">'13年1-9支出明细'!P80/9*12</f>
        <v>0</v>
      </c>
      <c r="Q82" s="13">
        <f ca="1">'13年1-9支出明细'!Q80/9*12</f>
        <v>0</v>
      </c>
      <c r="R82" s="13">
        <f ca="1">'13年1-9支出明细'!R80/9*12</f>
        <v>0</v>
      </c>
      <c r="S82" s="13">
        <f ca="1">'13年1-9支出明细'!S80/9*12</f>
        <v>0</v>
      </c>
      <c r="T82" s="12">
        <f t="shared" si="26"/>
        <v>748.69</v>
      </c>
      <c r="U82" s="13">
        <f ca="1">'13年1-9支出明细'!U80/9*12</f>
        <v>0</v>
      </c>
      <c r="V82" s="13">
        <f ca="1">'13年1-9支出明细'!V80/9*12</f>
        <v>0</v>
      </c>
      <c r="W82" s="13">
        <f ca="1">'13年1-9支出明细'!W80/9*12</f>
        <v>0</v>
      </c>
      <c r="X82" s="13">
        <f ca="1">'13年1-9支出明细'!X80/9*12</f>
        <v>0</v>
      </c>
      <c r="Y82" s="13">
        <f ca="1">'13年1-9支出明细'!Y80/9*12</f>
        <v>0</v>
      </c>
      <c r="Z82" s="13">
        <f ca="1">'13年1-9支出明细'!Z80/9*12</f>
        <v>0</v>
      </c>
      <c r="AA82" s="13">
        <f ca="1">Sheet2!EP79+Sheet2!V79</f>
        <v>748.69</v>
      </c>
      <c r="AB82" s="13">
        <f ca="1">'13年1-9支出明细'!AB80/9*12</f>
        <v>998.25333333333333</v>
      </c>
      <c r="AC82" s="13">
        <f ca="1">'13年1-9支出明细'!AC80/9*12</f>
        <v>0</v>
      </c>
      <c r="AD82" s="12">
        <f t="shared" si="24"/>
        <v>0</v>
      </c>
      <c r="AE82" s="13">
        <f ca="1">'13年1-9支出明细'!AE80/9*12</f>
        <v>0</v>
      </c>
      <c r="AF82" s="13">
        <f ca="1">'13年1-9支出明细'!AF80/9*12</f>
        <v>0</v>
      </c>
      <c r="AG82" s="13">
        <f ca="1">Sheet2!BP79+Sheet2!ET79</f>
        <v>0</v>
      </c>
      <c r="AH82" s="12">
        <f t="shared" si="27"/>
        <v>1812</v>
      </c>
      <c r="AI82" s="13">
        <f ca="1">'13年1-9支出明细'!AI80/9*12</f>
        <v>0</v>
      </c>
      <c r="AJ82" s="13">
        <f ca="1">'13年1-9支出明细'!AJ80/9*12</f>
        <v>0</v>
      </c>
      <c r="AK82" s="13">
        <f ca="1">'13年1-9支出明细'!AK80/9*12</f>
        <v>0</v>
      </c>
      <c r="AL82" s="13">
        <f ca="1">'13年1-9支出明细'!AL80/9*12</f>
        <v>0</v>
      </c>
      <c r="AM82" s="13">
        <f ca="1">'13年1-9支出明细'!AM80/9*12</f>
        <v>0</v>
      </c>
      <c r="AN82" s="13">
        <f ca="1">'13年1-9支出明细'!AN80/9*12</f>
        <v>0</v>
      </c>
      <c r="AO82" s="13">
        <f ca="1">Sheet2!DG79+Sheet2!AD79</f>
        <v>0</v>
      </c>
      <c r="AP82" s="13">
        <f ca="1">'13年1-9支出明细'!AP80/9*12</f>
        <v>0</v>
      </c>
      <c r="AQ82" s="13">
        <f ca="1">'13年1-9支出明细'!AQ80/9*12</f>
        <v>0</v>
      </c>
      <c r="AR82" s="13">
        <f ca="1">'13年1-9支出明细'!AR80/9*12</f>
        <v>0</v>
      </c>
      <c r="AS82" s="13">
        <f ca="1">Sheet2!DK79+Sheet2!AH79</f>
        <v>0</v>
      </c>
      <c r="AT82" s="13">
        <f ca="1">'13年1-9支出明细'!AT80/9*12</f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f ca="1">'13年1-9支出明细'!BB80/9*12</f>
        <v>1545.3333333333333</v>
      </c>
      <c r="BC82" s="13">
        <f ca="1">'13年1-9支出明细'!BC80/9*12</f>
        <v>0</v>
      </c>
      <c r="BD82" s="13">
        <f ca="1">'13年1-9支出明细'!BD80/9*12</f>
        <v>0</v>
      </c>
      <c r="BE82" s="13">
        <f ca="1">'13年1-9支出明细'!BE80/9*12</f>
        <v>0</v>
      </c>
      <c r="BF82" s="13">
        <v>0</v>
      </c>
      <c r="BG82" s="13">
        <f ca="1">'13年1-9支出明细'!BG80/9*12</f>
        <v>0</v>
      </c>
      <c r="BH82" s="13">
        <f ca="1">'13年1-9支出明细'!BH80/9*12</f>
        <v>0</v>
      </c>
      <c r="BI82" s="13">
        <f ca="1">'13年1-9支出明细'!BI80/9*12</f>
        <v>266.66666666666663</v>
      </c>
      <c r="BJ82" s="13">
        <f ca="1">'13年1-9支出明细'!BJ80/9*12</f>
        <v>0</v>
      </c>
      <c r="BK82" s="13">
        <f ca="1">'13年1-9支出明细'!BK80/9*12</f>
        <v>0</v>
      </c>
      <c r="BL82" s="13">
        <f ca="1">'13年1-9支出明细'!BL80/9*12</f>
        <v>0</v>
      </c>
      <c r="BM82" s="13">
        <f ca="1">'13年1-9支出明细'!BM80/9*12</f>
        <v>0</v>
      </c>
      <c r="BN82" s="13">
        <f ca="1">'13年1-9支出明细'!BN80/9*12</f>
        <v>0</v>
      </c>
      <c r="BO82" s="13">
        <f ca="1">Sheet2!EX79+Sheet2!BF79</f>
        <v>0</v>
      </c>
      <c r="BP82" s="13">
        <f ca="1">'13年1-9支出明细'!BP80/9*12</f>
        <v>0</v>
      </c>
      <c r="BQ82" s="13">
        <f ca="1">'13年1-9支出明细'!BQ80/9*12</f>
        <v>0</v>
      </c>
      <c r="BR82" s="13">
        <f ca="1">'13年1-9支出明细'!BR80/9*12</f>
        <v>0</v>
      </c>
      <c r="BS82" s="13">
        <v>0</v>
      </c>
      <c r="BT82" s="13">
        <f ca="1">'13年1-9支出明细'!BT80/9*12</f>
        <v>0</v>
      </c>
      <c r="BU82" s="12">
        <f ca="1">'13年1-9支出明细'!BU80/9*12</f>
        <v>68795.28</v>
      </c>
      <c r="BV82" s="12">
        <f ca="1">'13年1-9支出明细'!BV80/9*12</f>
        <v>0</v>
      </c>
      <c r="BW82" s="12">
        <f ca="1">'13年1-9支出明细'!BW80/9*12</f>
        <v>0</v>
      </c>
      <c r="BX82" s="12">
        <f ca="1">'13年1-9支出明细'!BX80/9*12</f>
        <v>0</v>
      </c>
      <c r="BY82" s="27">
        <f t="shared" si="28"/>
        <v>0</v>
      </c>
      <c r="BZ82" s="13">
        <f ca="1">'13年1-9支出明细'!BZ80/9*12</f>
        <v>0</v>
      </c>
      <c r="CA82" s="13">
        <f ca="1">'13年1-9支出明细'!CA80/9*12</f>
        <v>0</v>
      </c>
      <c r="CB82" s="13">
        <f ca="1">'13年1-9支出明细'!CB80/9*12</f>
        <v>0</v>
      </c>
      <c r="CC82" s="13">
        <f ca="1">'13年1-9支出明细'!CC80/9*12</f>
        <v>0</v>
      </c>
      <c r="CD82" s="13">
        <f ca="1">'13年1-9支出明细'!CD80/9*12</f>
        <v>0</v>
      </c>
    </row>
    <row r="83" spans="1:82">
      <c r="A83" s="18">
        <v>211</v>
      </c>
      <c r="B83" s="3" t="s">
        <v>559</v>
      </c>
      <c r="C83" s="3" t="s">
        <v>375</v>
      </c>
      <c r="D83" s="12">
        <f t="shared" si="21"/>
        <v>4288129.8066666666</v>
      </c>
      <c r="E83" s="12">
        <f t="shared" si="25"/>
        <v>981317.33333333326</v>
      </c>
      <c r="F83" s="13">
        <v>452400</v>
      </c>
      <c r="G83" s="13">
        <v>259388</v>
      </c>
      <c r="H83" s="13">
        <v>203580</v>
      </c>
      <c r="I83" s="13">
        <f ca="1">'13年1-9支出明细'!I81/9*12</f>
        <v>51282.666666666672</v>
      </c>
      <c r="J83" s="13">
        <v>11000</v>
      </c>
      <c r="K83" s="13">
        <f ca="1">'13年1-9支出明细'!K81/9*12</f>
        <v>14666.666666666666</v>
      </c>
      <c r="L83" s="13">
        <f ca="1">'13年1-9支出明细'!L81/9*12</f>
        <v>0</v>
      </c>
      <c r="M83" s="13">
        <f ca="1">'13年1-9支出明细'!M81/9*12</f>
        <v>0</v>
      </c>
      <c r="N83" s="13">
        <f ca="1">'13年1-9支出明细'!N81/9*12</f>
        <v>0</v>
      </c>
      <c r="O83" s="13">
        <f ca="1">'13年1-9支出明细'!O81/9*12</f>
        <v>0</v>
      </c>
      <c r="P83" s="13">
        <f ca="1">'13年1-9支出明细'!P81/9*12</f>
        <v>0</v>
      </c>
      <c r="Q83" s="13">
        <f ca="1">'13年1-9支出明细'!Q81/9*12</f>
        <v>0</v>
      </c>
      <c r="R83" s="13">
        <f ca="1">'13年1-9支出明细'!R81/9*12</f>
        <v>0</v>
      </c>
      <c r="S83" s="13">
        <f ca="1">'13年1-9支出明细'!S81/9*12</f>
        <v>0</v>
      </c>
      <c r="T83" s="12">
        <f t="shared" si="26"/>
        <v>2492015.2733333334</v>
      </c>
      <c r="U83" s="13">
        <f ca="1">'13年1-9支出明细'!U81/9*12</f>
        <v>0</v>
      </c>
      <c r="V83" s="13">
        <f ca="1">'13年1-9支出明细'!V81/9*12</f>
        <v>0</v>
      </c>
      <c r="W83" s="13">
        <f ca="1">'13年1-9支出明细'!W81/9*12</f>
        <v>0</v>
      </c>
      <c r="X83" s="13">
        <f ca="1">'13年1-9支出明细'!X81/9*12</f>
        <v>1821.3333333333333</v>
      </c>
      <c r="Y83" s="13">
        <f ca="1">'13年1-9支出明细'!Y81/9*12</f>
        <v>82313.16</v>
      </c>
      <c r="Z83" s="13">
        <f ca="1">'13年1-9支出明细'!Z81/9*12</f>
        <v>2402811.08</v>
      </c>
      <c r="AA83" s="13">
        <f ca="1">Sheet2!EP80+Sheet2!V80</f>
        <v>5069.7</v>
      </c>
      <c r="AB83" s="13">
        <f ca="1">'13年1-9支出明细'!AB81/9*12</f>
        <v>6690.293333333334</v>
      </c>
      <c r="AC83" s="13">
        <f ca="1">'13年1-9支出明细'!AC81/9*12</f>
        <v>73.333333333333329</v>
      </c>
      <c r="AD83" s="12">
        <f t="shared" si="24"/>
        <v>75224.666666666672</v>
      </c>
      <c r="AE83" s="13">
        <f ca="1">'13年1-9支出明细'!AE81/9*12</f>
        <v>75224.666666666672</v>
      </c>
      <c r="AF83" s="13">
        <f ca="1">'13年1-9支出明细'!AF81/9*12</f>
        <v>0</v>
      </c>
      <c r="AG83" s="13">
        <f ca="1">Sheet2!BP80+Sheet2!ET80</f>
        <v>0</v>
      </c>
      <c r="AH83" s="12">
        <f t="shared" si="27"/>
        <v>18088</v>
      </c>
      <c r="AI83" s="13">
        <f ca="1">'13年1-9支出明细'!AI81/9*12</f>
        <v>0</v>
      </c>
      <c r="AJ83" s="13">
        <f ca="1">'13年1-9支出明细'!AJ81/9*12</f>
        <v>0</v>
      </c>
      <c r="AK83" s="13">
        <f ca="1">'13年1-9支出明细'!AK81/9*12</f>
        <v>0</v>
      </c>
      <c r="AL83" s="13">
        <f ca="1">'13年1-9支出明细'!AL81/9*12</f>
        <v>0</v>
      </c>
      <c r="AM83" s="13">
        <f ca="1">'13年1-9支出明细'!AM81/9*12</f>
        <v>0</v>
      </c>
      <c r="AN83" s="13">
        <f ca="1">'13年1-9支出明细'!AN81/9*12</f>
        <v>0</v>
      </c>
      <c r="AO83" s="13">
        <f ca="1">Sheet2!DG80+Sheet2!AD80</f>
        <v>0</v>
      </c>
      <c r="AP83" s="13">
        <f ca="1">'13年1-9支出明细'!AP81/9*12</f>
        <v>0</v>
      </c>
      <c r="AQ83" s="13">
        <f ca="1">'13年1-9支出明细'!AQ81/9*12</f>
        <v>0</v>
      </c>
      <c r="AR83" s="13">
        <f ca="1">'13年1-9支出明细'!AR81/9*12</f>
        <v>0</v>
      </c>
      <c r="AS83" s="13">
        <f ca="1">Sheet2!DK80+Sheet2!AH80</f>
        <v>0</v>
      </c>
      <c r="AT83" s="13">
        <f ca="1">'13年1-9支出明细'!AT81/9*12</f>
        <v>2100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1575</v>
      </c>
      <c r="BB83" s="13">
        <f ca="1">'13年1-9支出明细'!BB81/9*12</f>
        <v>1278</v>
      </c>
      <c r="BC83" s="13">
        <f ca="1">'13年1-9支出明细'!BC81/9*12</f>
        <v>0</v>
      </c>
      <c r="BD83" s="13">
        <f ca="1">'13年1-9支出明细'!BD81/9*12</f>
        <v>0</v>
      </c>
      <c r="BE83" s="13">
        <f ca="1">'13年1-9支出明细'!BE81/9*12</f>
        <v>0</v>
      </c>
      <c r="BF83" s="13">
        <v>0</v>
      </c>
      <c r="BG83" s="13">
        <f ca="1">'13年1-9支出明细'!BG81/9*12</f>
        <v>0</v>
      </c>
      <c r="BH83" s="13">
        <f ca="1">'13年1-9支出明细'!BH81/9*12</f>
        <v>0</v>
      </c>
      <c r="BI83" s="13">
        <f ca="1">'13年1-9支出明细'!BI81/9*12</f>
        <v>666.66666666666674</v>
      </c>
      <c r="BJ83" s="13">
        <f ca="1">'13年1-9支出明细'!BJ81/9*12</f>
        <v>0</v>
      </c>
      <c r="BK83" s="13">
        <f ca="1">'13年1-9支出明细'!BK81/9*12</f>
        <v>0</v>
      </c>
      <c r="BL83" s="13">
        <f ca="1">'13年1-9支出明细'!BL81/9*12</f>
        <v>0</v>
      </c>
      <c r="BM83" s="13">
        <f ca="1">'13年1-9支出明细'!BM81/9*12</f>
        <v>0</v>
      </c>
      <c r="BN83" s="13">
        <f ca="1">'13年1-9支出明细'!BN81/9*12</f>
        <v>14043.333333333334</v>
      </c>
      <c r="BO83" s="13">
        <f ca="1">Sheet2!EX80+Sheet2!BF80</f>
        <v>0</v>
      </c>
      <c r="BP83" s="13">
        <f ca="1">'13年1-9支出明细'!BP81/9*12</f>
        <v>0</v>
      </c>
      <c r="BQ83" s="13">
        <f ca="1">'13年1-9支出明细'!BQ81/9*12</f>
        <v>0</v>
      </c>
      <c r="BR83" s="13">
        <f ca="1">'13年1-9支出明细'!BR81/9*12</f>
        <v>0</v>
      </c>
      <c r="BS83" s="13">
        <v>0</v>
      </c>
      <c r="BT83" s="13">
        <f ca="1">'13年1-9支出明细'!BT81/9*12</f>
        <v>0</v>
      </c>
      <c r="BU83" s="12">
        <f ca="1">'13年1-9支出明细'!BU81/9*12</f>
        <v>721484.53333333344</v>
      </c>
      <c r="BV83" s="12">
        <f ca="1">'13年1-9支出明细'!BV81/9*12</f>
        <v>0</v>
      </c>
      <c r="BW83" s="12">
        <f ca="1">'13年1-9支出明细'!BW81/9*12</f>
        <v>0</v>
      </c>
      <c r="BX83" s="12">
        <f ca="1">'13年1-9支出明细'!BX81/9*12</f>
        <v>0</v>
      </c>
      <c r="BY83" s="27">
        <f t="shared" si="28"/>
        <v>0</v>
      </c>
      <c r="BZ83" s="13">
        <f ca="1">'13年1-9支出明细'!BZ81/9*12</f>
        <v>0</v>
      </c>
      <c r="CA83" s="13">
        <f ca="1">'13年1-9支出明细'!CA81/9*12</f>
        <v>0</v>
      </c>
      <c r="CB83" s="13">
        <f ca="1">'13年1-9支出明细'!CB81/9*12</f>
        <v>0</v>
      </c>
      <c r="CC83" s="13">
        <f ca="1">'13年1-9支出明细'!CC81/9*12</f>
        <v>0</v>
      </c>
      <c r="CD83" s="13">
        <f ca="1">'13年1-9支出明细'!CD81/9*12</f>
        <v>0</v>
      </c>
    </row>
    <row r="84" spans="1:82">
      <c r="A84" s="18">
        <v>212</v>
      </c>
      <c r="B84" s="3" t="s">
        <v>560</v>
      </c>
      <c r="C84" s="3" t="s">
        <v>376</v>
      </c>
      <c r="D84" s="12">
        <f t="shared" si="21"/>
        <v>605533.41333333333</v>
      </c>
      <c r="E84" s="12">
        <f t="shared" si="25"/>
        <v>416143</v>
      </c>
      <c r="F84" s="13">
        <v>239100</v>
      </c>
      <c r="G84" s="13">
        <v>69448</v>
      </c>
      <c r="H84" s="13">
        <v>107595</v>
      </c>
      <c r="I84" s="13">
        <f ca="1">'13年1-9支出明细'!I82/9*12</f>
        <v>0</v>
      </c>
      <c r="J84" s="13">
        <v>0</v>
      </c>
      <c r="K84" s="13">
        <f ca="1">'13年1-9支出明细'!K82/9*12</f>
        <v>0</v>
      </c>
      <c r="L84" s="13">
        <f ca="1">'13年1-9支出明细'!L82/9*12</f>
        <v>0</v>
      </c>
      <c r="M84" s="13">
        <f ca="1">'13年1-9支出明细'!M82/9*12</f>
        <v>0</v>
      </c>
      <c r="N84" s="13">
        <f ca="1">'13年1-9支出明细'!N82/9*12</f>
        <v>0</v>
      </c>
      <c r="O84" s="13">
        <f ca="1">'13年1-9支出明细'!O82/9*12</f>
        <v>0</v>
      </c>
      <c r="P84" s="13">
        <f ca="1">'13年1-9支出明细'!P82/9*12</f>
        <v>0</v>
      </c>
      <c r="Q84" s="13">
        <f ca="1">'13年1-9支出明细'!Q82/9*12</f>
        <v>0</v>
      </c>
      <c r="R84" s="13">
        <f ca="1">'13年1-9支出明细'!R82/9*12</f>
        <v>0</v>
      </c>
      <c r="S84" s="13">
        <f ca="1">'13年1-9支出明细'!S82/9*12</f>
        <v>0</v>
      </c>
      <c r="T84" s="12">
        <f t="shared" si="26"/>
        <v>161559.30666666667</v>
      </c>
      <c r="U84" s="13">
        <f ca="1">'13年1-9支出明细'!U82/9*12</f>
        <v>0</v>
      </c>
      <c r="V84" s="13">
        <f ca="1">'13年1-9支出明细'!V82/9*12</f>
        <v>0</v>
      </c>
      <c r="W84" s="13">
        <f ca="1">'13年1-9支出明细'!W82/9*12</f>
        <v>0</v>
      </c>
      <c r="X84" s="13">
        <f ca="1">'13年1-9支出明细'!X82/9*12</f>
        <v>152.13333333333333</v>
      </c>
      <c r="Y84" s="13">
        <f ca="1">'13年1-9支出明细'!Y82/9*12</f>
        <v>1211.2</v>
      </c>
      <c r="Z84" s="13">
        <f ca="1">'13年1-9支出明细'!Z82/9*12</f>
        <v>159728.29333333333</v>
      </c>
      <c r="AA84" s="13">
        <f ca="1">Sheet2!EP81+Sheet2!V81</f>
        <v>467.68</v>
      </c>
      <c r="AB84" s="13">
        <f ca="1">'13年1-9支出明细'!AB82/9*12</f>
        <v>623.57333333333338</v>
      </c>
      <c r="AC84" s="13">
        <f ca="1">'13年1-9支出明细'!AC82/9*12</f>
        <v>0</v>
      </c>
      <c r="AD84" s="12">
        <f t="shared" si="24"/>
        <v>2698.56</v>
      </c>
      <c r="AE84" s="13">
        <f ca="1">'13年1-9支出明细'!AE82/9*12</f>
        <v>2698.56</v>
      </c>
      <c r="AF84" s="13">
        <f ca="1">'13年1-9支出明细'!AF82/9*12</f>
        <v>0</v>
      </c>
      <c r="AG84" s="13">
        <f ca="1">Sheet2!BP81+Sheet2!ET81</f>
        <v>0</v>
      </c>
      <c r="AH84" s="12">
        <f t="shared" si="27"/>
        <v>1813.2000000000003</v>
      </c>
      <c r="AI84" s="13">
        <f ca="1">'13年1-9支出明细'!AI82/9*12</f>
        <v>0</v>
      </c>
      <c r="AJ84" s="13">
        <f ca="1">'13年1-9支出明细'!AJ82/9*12</f>
        <v>0</v>
      </c>
      <c r="AK84" s="13">
        <f ca="1">'13年1-9支出明细'!AK82/9*12</f>
        <v>0</v>
      </c>
      <c r="AL84" s="13">
        <f ca="1">'13年1-9支出明细'!AL82/9*12</f>
        <v>0</v>
      </c>
      <c r="AM84" s="13">
        <f ca="1">'13年1-9支出明细'!AM82/9*12</f>
        <v>0</v>
      </c>
      <c r="AN84" s="13">
        <f ca="1">'13年1-9支出明细'!AN82/9*12</f>
        <v>0</v>
      </c>
      <c r="AO84" s="13">
        <f ca="1">Sheet2!DG81+Sheet2!AD81</f>
        <v>0</v>
      </c>
      <c r="AP84" s="13">
        <f ca="1">'13年1-9支出明细'!AP82/9*12</f>
        <v>0</v>
      </c>
      <c r="AQ84" s="13">
        <f ca="1">'13年1-9支出明细'!AQ82/9*12</f>
        <v>0</v>
      </c>
      <c r="AR84" s="13">
        <f ca="1">'13年1-9支出明细'!AR82/9*12</f>
        <v>0</v>
      </c>
      <c r="AS84" s="13">
        <f ca="1">Sheet2!DK81+Sheet2!AH81</f>
        <v>0</v>
      </c>
      <c r="AT84" s="13">
        <f ca="1">'13年1-9支出明细'!AT82/9*12</f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f ca="1">'13年1-9支出明细'!BB82/9*12</f>
        <v>1390.5333333333335</v>
      </c>
      <c r="BC84" s="13">
        <f ca="1">'13年1-9支出明细'!BC82/9*12</f>
        <v>0</v>
      </c>
      <c r="BD84" s="13">
        <f ca="1">'13年1-9支出明细'!BD82/9*12</f>
        <v>0</v>
      </c>
      <c r="BE84" s="13">
        <f ca="1">'13年1-9支出明细'!BE82/9*12</f>
        <v>0</v>
      </c>
      <c r="BF84" s="13">
        <v>0</v>
      </c>
      <c r="BG84" s="13">
        <f ca="1">'13年1-9支出明细'!BG82/9*12</f>
        <v>0</v>
      </c>
      <c r="BH84" s="13">
        <f ca="1">'13年1-9支出明细'!BH82/9*12</f>
        <v>0</v>
      </c>
      <c r="BI84" s="13">
        <f ca="1">'13年1-9支出明细'!BI82/9*12</f>
        <v>400</v>
      </c>
      <c r="BJ84" s="13">
        <f ca="1">'13年1-9支出明细'!BJ82/9*12</f>
        <v>0</v>
      </c>
      <c r="BK84" s="13">
        <f ca="1">'13年1-9支出明细'!BK82/9*12</f>
        <v>0</v>
      </c>
      <c r="BL84" s="13">
        <f ca="1">'13年1-9支出明细'!BL82/9*12</f>
        <v>0</v>
      </c>
      <c r="BM84" s="13">
        <f ca="1">'13年1-9支出明细'!BM82/9*12</f>
        <v>0</v>
      </c>
      <c r="BN84" s="13">
        <f ca="1">'13年1-9支出明细'!BN82/9*12</f>
        <v>22.666666666666664</v>
      </c>
      <c r="BO84" s="13">
        <f ca="1">Sheet2!EX81+Sheet2!BF81</f>
        <v>0</v>
      </c>
      <c r="BP84" s="13">
        <f ca="1">'13年1-9支出明细'!BP82/9*12</f>
        <v>0</v>
      </c>
      <c r="BQ84" s="13">
        <f ca="1">'13年1-9支出明细'!BQ82/9*12</f>
        <v>0</v>
      </c>
      <c r="BR84" s="13">
        <f ca="1">'13年1-9支出明细'!BR82/9*12</f>
        <v>0</v>
      </c>
      <c r="BS84" s="13">
        <v>0</v>
      </c>
      <c r="BT84" s="13">
        <f ca="1">'13年1-9支出明细'!BT82/9*12</f>
        <v>0</v>
      </c>
      <c r="BU84" s="12">
        <f ca="1">'13年1-9支出明细'!BU82/9*12</f>
        <v>23319.346666666668</v>
      </c>
      <c r="BV84" s="12">
        <f ca="1">'13年1-9支出明细'!BV82/9*12</f>
        <v>0</v>
      </c>
      <c r="BW84" s="12">
        <f ca="1">'13年1-9支出明细'!BW82/9*12</f>
        <v>0</v>
      </c>
      <c r="BX84" s="12">
        <f ca="1">'13年1-9支出明细'!BX82/9*12</f>
        <v>0</v>
      </c>
      <c r="BY84" s="27">
        <f t="shared" si="28"/>
        <v>0</v>
      </c>
      <c r="BZ84" s="13">
        <f ca="1">'13年1-9支出明细'!BZ82/9*12</f>
        <v>0</v>
      </c>
      <c r="CA84" s="13">
        <f ca="1">'13年1-9支出明细'!CA82/9*12</f>
        <v>0</v>
      </c>
      <c r="CB84" s="13">
        <f ca="1">'13年1-9支出明细'!CB82/9*12</f>
        <v>0</v>
      </c>
      <c r="CC84" s="13">
        <f ca="1">'13年1-9支出明细'!CC82/9*12</f>
        <v>0</v>
      </c>
      <c r="CD84" s="13">
        <f ca="1">'13年1-9支出明细'!CD82/9*12</f>
        <v>0</v>
      </c>
    </row>
    <row r="85" spans="1:82">
      <c r="A85" s="18">
        <v>213</v>
      </c>
      <c r="B85" s="3" t="s">
        <v>561</v>
      </c>
      <c r="C85" s="3" t="s">
        <v>377</v>
      </c>
      <c r="D85" s="12">
        <f t="shared" si="21"/>
        <v>3563570.4933333332</v>
      </c>
      <c r="E85" s="12">
        <f t="shared" si="25"/>
        <v>557126.86666666658</v>
      </c>
      <c r="F85" s="13">
        <v>277596</v>
      </c>
      <c r="G85" s="13">
        <v>152402</v>
      </c>
      <c r="H85" s="13">
        <v>124918.2</v>
      </c>
      <c r="I85" s="13">
        <f ca="1">'13年1-9支出明细'!I83/9*12</f>
        <v>0</v>
      </c>
      <c r="J85" s="13">
        <v>1658</v>
      </c>
      <c r="K85" s="13">
        <f ca="1">'13年1-9支出明细'!K83/9*12</f>
        <v>1040</v>
      </c>
      <c r="L85" s="13">
        <f ca="1">'13年1-9支出明细'!L83/9*12</f>
        <v>0</v>
      </c>
      <c r="M85" s="13">
        <f ca="1">'13年1-9支出明细'!M83/9*12</f>
        <v>0</v>
      </c>
      <c r="N85" s="13">
        <f ca="1">'13年1-9支出明细'!N83/9*12</f>
        <v>0</v>
      </c>
      <c r="O85" s="13">
        <f ca="1">'13年1-9支出明细'!O83/9*12</f>
        <v>0</v>
      </c>
      <c r="P85" s="13">
        <f ca="1">'13年1-9支出明细'!P83/9*12</f>
        <v>0</v>
      </c>
      <c r="Q85" s="13">
        <f ca="1">'13年1-9支出明细'!Q83/9*12</f>
        <v>0</v>
      </c>
      <c r="R85" s="13">
        <f ca="1">'13年1-9支出明细'!R83/9*12</f>
        <v>0</v>
      </c>
      <c r="S85" s="13">
        <f ca="1">'13年1-9支出明细'!S83/9*12</f>
        <v>1170.6666666666667</v>
      </c>
      <c r="T85" s="12">
        <f t="shared" si="26"/>
        <v>2826981.1466666665</v>
      </c>
      <c r="U85" s="13">
        <f ca="1">'13年1-9支出明细'!U83/9*12</f>
        <v>0</v>
      </c>
      <c r="V85" s="13">
        <f ca="1">'13年1-9支出明细'!V83/9*12</f>
        <v>0</v>
      </c>
      <c r="W85" s="13">
        <f ca="1">'13年1-9支出明细'!W83/9*12</f>
        <v>0</v>
      </c>
      <c r="X85" s="13">
        <f ca="1">'13年1-9支出明细'!X83/9*12</f>
        <v>552.66666666666674</v>
      </c>
      <c r="Y85" s="13">
        <f ca="1">'13年1-9支出明细'!Y83/9*12</f>
        <v>154.66666666666669</v>
      </c>
      <c r="Z85" s="13">
        <f ca="1">'13年1-9支出明细'!Z83/9*12</f>
        <v>2821630.5333333332</v>
      </c>
      <c r="AA85" s="13">
        <f ca="1">Sheet2!EP82+Sheet2!V82</f>
        <v>4643.28</v>
      </c>
      <c r="AB85" s="13">
        <f ca="1">'13年1-9支出明细'!AB83/9*12</f>
        <v>4928.24</v>
      </c>
      <c r="AC85" s="13">
        <f ca="1">'13年1-9支出明细'!AC83/9*12</f>
        <v>973.33333333333337</v>
      </c>
      <c r="AD85" s="12">
        <f t="shared" si="24"/>
        <v>1989.2533333333333</v>
      </c>
      <c r="AE85" s="13">
        <f ca="1">'13年1-9支出明细'!AE83/9*12</f>
        <v>1989.2533333333333</v>
      </c>
      <c r="AF85" s="13">
        <f ca="1">'13年1-9支出明细'!AF83/9*12</f>
        <v>0</v>
      </c>
      <c r="AG85" s="13">
        <f ca="1">Sheet2!BP82+Sheet2!ET82</f>
        <v>0</v>
      </c>
      <c r="AH85" s="12">
        <f t="shared" si="27"/>
        <v>12152.666666666668</v>
      </c>
      <c r="AI85" s="13">
        <f ca="1">'13年1-9支出明细'!AI83/9*12</f>
        <v>0</v>
      </c>
      <c r="AJ85" s="13">
        <f ca="1">'13年1-9支出明细'!AJ83/9*12</f>
        <v>0</v>
      </c>
      <c r="AK85" s="13">
        <f ca="1">'13年1-9支出明细'!AK83/9*12</f>
        <v>0</v>
      </c>
      <c r="AL85" s="13">
        <f ca="1">'13年1-9支出明细'!AL83/9*12</f>
        <v>0</v>
      </c>
      <c r="AM85" s="13">
        <f ca="1">'13年1-9支出明细'!AM83/9*12</f>
        <v>0</v>
      </c>
      <c r="AN85" s="13">
        <f ca="1">'13年1-9支出明细'!AN83/9*12</f>
        <v>0</v>
      </c>
      <c r="AO85" s="13">
        <f ca="1">Sheet2!DG82+Sheet2!AD82</f>
        <v>0</v>
      </c>
      <c r="AP85" s="13">
        <f ca="1">'13年1-9支出明细'!AP83/9*12</f>
        <v>0</v>
      </c>
      <c r="AQ85" s="13">
        <f ca="1">'13年1-9支出明细'!AQ83/9*12</f>
        <v>0</v>
      </c>
      <c r="AR85" s="13">
        <f ca="1">'13年1-9支出明细'!AR83/9*12</f>
        <v>0</v>
      </c>
      <c r="AS85" s="13">
        <f ca="1">Sheet2!DK82+Sheet2!AH82</f>
        <v>0</v>
      </c>
      <c r="AT85" s="13">
        <f ca="1">'13年1-9支出明细'!AT83/9*12</f>
        <v>186.66666666666666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140</v>
      </c>
      <c r="BB85" s="13">
        <f ca="1">'13年1-9支出明细'!BB83/9*12</f>
        <v>6566</v>
      </c>
      <c r="BC85" s="13">
        <f ca="1">'13年1-9支出明细'!BC83/9*12</f>
        <v>0</v>
      </c>
      <c r="BD85" s="13">
        <f ca="1">'13年1-9支出明细'!BD83/9*12</f>
        <v>0</v>
      </c>
      <c r="BE85" s="13">
        <f ca="1">'13年1-9支出明细'!BE83/9*12</f>
        <v>0</v>
      </c>
      <c r="BF85" s="13">
        <v>0</v>
      </c>
      <c r="BG85" s="13">
        <f ca="1">'13年1-9支出明细'!BG83/9*12</f>
        <v>0</v>
      </c>
      <c r="BH85" s="13">
        <f ca="1">'13年1-9支出明细'!BH83/9*12</f>
        <v>0</v>
      </c>
      <c r="BI85" s="13">
        <f ca="1">'13年1-9支出明细'!BI83/9*12</f>
        <v>5400</v>
      </c>
      <c r="BJ85" s="13">
        <f ca="1">'13年1-9支出明细'!BJ83/9*12</f>
        <v>0</v>
      </c>
      <c r="BK85" s="13">
        <f ca="1">'13年1-9支出明细'!BK83/9*12</f>
        <v>0</v>
      </c>
      <c r="BL85" s="13">
        <f ca="1">'13年1-9支出明细'!BL83/9*12</f>
        <v>0</v>
      </c>
      <c r="BM85" s="13">
        <f ca="1">'13年1-9支出明细'!BM83/9*12</f>
        <v>0</v>
      </c>
      <c r="BN85" s="13">
        <f ca="1">'13年1-9支出明细'!BN83/9*12</f>
        <v>0</v>
      </c>
      <c r="BO85" s="13">
        <f ca="1">Sheet2!EX82+Sheet2!BF82</f>
        <v>0</v>
      </c>
      <c r="BP85" s="13">
        <f ca="1">'13年1-9支出明细'!BP83/9*12</f>
        <v>0</v>
      </c>
      <c r="BQ85" s="13">
        <f ca="1">'13年1-9支出明细'!BQ83/9*12</f>
        <v>0</v>
      </c>
      <c r="BR85" s="13">
        <f ca="1">'13年1-9支出明细'!BR83/9*12</f>
        <v>0</v>
      </c>
      <c r="BS85" s="13">
        <v>0</v>
      </c>
      <c r="BT85" s="13">
        <f ca="1">'13年1-9支出明细'!BT83/9*12</f>
        <v>0</v>
      </c>
      <c r="BU85" s="12">
        <f ca="1">'13年1-9支出明细'!BU83/9*12</f>
        <v>165320.56</v>
      </c>
      <c r="BV85" s="12">
        <f ca="1">'13年1-9支出明细'!BV83/9*12</f>
        <v>0</v>
      </c>
      <c r="BW85" s="12">
        <f ca="1">'13年1-9支出明细'!BW83/9*12</f>
        <v>0</v>
      </c>
      <c r="BX85" s="12">
        <f ca="1">'13年1-9支出明细'!BX83/9*12</f>
        <v>0</v>
      </c>
      <c r="BY85" s="27">
        <f t="shared" si="28"/>
        <v>0</v>
      </c>
      <c r="BZ85" s="13">
        <f ca="1">'13年1-9支出明细'!BZ83/9*12</f>
        <v>0</v>
      </c>
      <c r="CA85" s="13">
        <f ca="1">'13年1-9支出明细'!CA83/9*12</f>
        <v>0</v>
      </c>
      <c r="CB85" s="13">
        <f ca="1">'13年1-9支出明细'!CB83/9*12</f>
        <v>0</v>
      </c>
      <c r="CC85" s="13">
        <f ca="1">'13年1-9支出明细'!CC83/9*12</f>
        <v>0</v>
      </c>
      <c r="CD85" s="13">
        <f ca="1">'13年1-9支出明细'!CD83/9*12</f>
        <v>0</v>
      </c>
    </row>
    <row r="86" spans="1:82">
      <c r="A86" s="18">
        <v>214</v>
      </c>
      <c r="B86" s="3" t="s">
        <v>562</v>
      </c>
      <c r="C86" s="3" t="s">
        <v>378</v>
      </c>
      <c r="D86" s="12">
        <f t="shared" si="21"/>
        <v>2110998.94</v>
      </c>
      <c r="E86" s="12">
        <f t="shared" si="25"/>
        <v>1403065.4666666666</v>
      </c>
      <c r="F86" s="13">
        <v>546144</v>
      </c>
      <c r="G86" s="13">
        <v>499194</v>
      </c>
      <c r="H86" s="13">
        <v>245764.8</v>
      </c>
      <c r="I86" s="13">
        <f ca="1">'13年1-9支出明细'!I84/9*12</f>
        <v>12785.333333333332</v>
      </c>
      <c r="J86" s="13">
        <v>74383</v>
      </c>
      <c r="K86" s="13">
        <f ca="1">'13年1-9支出明细'!K84/9*12</f>
        <v>16128</v>
      </c>
      <c r="L86" s="13">
        <f ca="1">'13年1-9支出明细'!L84/9*12</f>
        <v>0</v>
      </c>
      <c r="M86" s="13">
        <f ca="1">'13年1-9支出明细'!M84/9*12</f>
        <v>0</v>
      </c>
      <c r="N86" s="13">
        <f ca="1">'13年1-9支出明细'!N84/9*12</f>
        <v>0</v>
      </c>
      <c r="O86" s="13">
        <f ca="1">'13年1-9支出明细'!O84/9*12</f>
        <v>0</v>
      </c>
      <c r="P86" s="13">
        <f ca="1">'13年1-9支出明细'!P84/9*12</f>
        <v>0</v>
      </c>
      <c r="Q86" s="13">
        <f ca="1">'13年1-9支出明细'!Q84/9*12</f>
        <v>0</v>
      </c>
      <c r="R86" s="13">
        <f ca="1">'13年1-9支出明细'!R84/9*12</f>
        <v>0</v>
      </c>
      <c r="S86" s="13">
        <f ca="1">'13年1-9支出明细'!S84/9*12</f>
        <v>83049.333333333328</v>
      </c>
      <c r="T86" s="12">
        <f t="shared" si="26"/>
        <v>477894.51333333337</v>
      </c>
      <c r="U86" s="13">
        <f ca="1">'13年1-9支出明细'!U84/9*12</f>
        <v>0</v>
      </c>
      <c r="V86" s="13">
        <f ca="1">'13年1-9支出明细'!V84/9*12</f>
        <v>0</v>
      </c>
      <c r="W86" s="13">
        <f ca="1">'13年1-9支出明细'!W84/9*12</f>
        <v>0</v>
      </c>
      <c r="X86" s="13">
        <f ca="1">'13年1-9支出明细'!X84/9*12</f>
        <v>39210.946666666663</v>
      </c>
      <c r="Y86" s="13">
        <f ca="1">'13年1-9支出明细'!Y84/9*12</f>
        <v>1425.3333333333333</v>
      </c>
      <c r="Z86" s="13">
        <f ca="1">'13年1-9支出明细'!Z84/9*12</f>
        <v>421761.57333333336</v>
      </c>
      <c r="AA86" s="13">
        <f ca="1">Sheet2!EP83+Sheet2!V83</f>
        <v>15496.66</v>
      </c>
      <c r="AB86" s="13">
        <f ca="1">'13年1-9支出明细'!AB84/9*12</f>
        <v>7376.88</v>
      </c>
      <c r="AC86" s="13">
        <f ca="1">'13年1-9支出明细'!AC84/9*12</f>
        <v>13285.333333333332</v>
      </c>
      <c r="AD86" s="12">
        <f t="shared" si="24"/>
        <v>8724.8266666666659</v>
      </c>
      <c r="AE86" s="13">
        <f ca="1">'13年1-9支出明细'!AE84/9*12</f>
        <v>8724.8266666666659</v>
      </c>
      <c r="AF86" s="13">
        <f ca="1">'13年1-9支出明细'!AF84/9*12</f>
        <v>0</v>
      </c>
      <c r="AG86" s="13">
        <f ca="1">Sheet2!BP83+Sheet2!ET83</f>
        <v>0</v>
      </c>
      <c r="AH86" s="12">
        <f t="shared" si="27"/>
        <v>34801.333333333336</v>
      </c>
      <c r="AI86" s="13">
        <f ca="1">'13年1-9支出明细'!AI84/9*12</f>
        <v>0</v>
      </c>
      <c r="AJ86" s="13">
        <f ca="1">'13年1-9支出明细'!AJ84/9*12</f>
        <v>0</v>
      </c>
      <c r="AK86" s="13">
        <f ca="1">'13年1-9支出明细'!AK84/9*12</f>
        <v>0</v>
      </c>
      <c r="AL86" s="13">
        <f ca="1">'13年1-9支出明细'!AL84/9*12</f>
        <v>0</v>
      </c>
      <c r="AM86" s="13">
        <f ca="1">'13年1-9支出明细'!AM84/9*12</f>
        <v>0</v>
      </c>
      <c r="AN86" s="13">
        <f ca="1">'13年1-9支出明细'!AN84/9*12</f>
        <v>0</v>
      </c>
      <c r="AO86" s="13">
        <f ca="1">Sheet2!DG83+Sheet2!AD83</f>
        <v>0</v>
      </c>
      <c r="AP86" s="13">
        <f ca="1">'13年1-9支出明细'!AP84/9*12</f>
        <v>0</v>
      </c>
      <c r="AQ86" s="13">
        <f ca="1">'13年1-9支出明细'!AQ84/9*12</f>
        <v>0</v>
      </c>
      <c r="AR86" s="13">
        <f ca="1">'13年1-9支出明细'!AR84/9*12</f>
        <v>0</v>
      </c>
      <c r="AS86" s="13">
        <f ca="1">Sheet2!DK83+Sheet2!AH83</f>
        <v>0</v>
      </c>
      <c r="AT86" s="13">
        <f ca="1">'13年1-9支出明细'!AT84/9*12</f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f ca="1">'13年1-9支出明细'!BB84/9*12</f>
        <v>21567.600000000002</v>
      </c>
      <c r="BC86" s="13">
        <f ca="1">'13年1-9支出明细'!BC84/9*12</f>
        <v>0</v>
      </c>
      <c r="BD86" s="13">
        <f ca="1">'13年1-9支出明细'!BD84/9*12</f>
        <v>0</v>
      </c>
      <c r="BE86" s="13">
        <f ca="1">'13年1-9支出明细'!BE84/9*12</f>
        <v>0</v>
      </c>
      <c r="BF86" s="13">
        <v>0</v>
      </c>
      <c r="BG86" s="13">
        <f ca="1">'13年1-9支出明细'!BG84/9*12</f>
        <v>0</v>
      </c>
      <c r="BH86" s="13">
        <f ca="1">'13年1-9支出明细'!BH84/9*12</f>
        <v>0</v>
      </c>
      <c r="BI86" s="13">
        <f ca="1">'13年1-9支出明细'!BI84/9*12</f>
        <v>7200</v>
      </c>
      <c r="BJ86" s="13">
        <f ca="1">'13年1-9支出明细'!BJ84/9*12</f>
        <v>0</v>
      </c>
      <c r="BK86" s="13">
        <f ca="1">'13年1-9支出明细'!BK84/9*12</f>
        <v>0</v>
      </c>
      <c r="BL86" s="13">
        <f ca="1">'13年1-9支出明细'!BL84/9*12</f>
        <v>0</v>
      </c>
      <c r="BM86" s="13">
        <f ca="1">'13年1-9支出明细'!BM84/9*12</f>
        <v>0</v>
      </c>
      <c r="BN86" s="13">
        <f ca="1">'13年1-9支出明细'!BN84/9*12</f>
        <v>933.73333333333323</v>
      </c>
      <c r="BO86" s="13">
        <f ca="1">Sheet2!EX83+Sheet2!BF83</f>
        <v>5100</v>
      </c>
      <c r="BP86" s="13">
        <f ca="1">'13年1-9支出明细'!BP84/9*12</f>
        <v>0</v>
      </c>
      <c r="BQ86" s="13">
        <f ca="1">'13年1-9支出明细'!BQ84/9*12</f>
        <v>0</v>
      </c>
      <c r="BR86" s="13">
        <f ca="1">'13年1-9支出明细'!BR84/9*12</f>
        <v>0</v>
      </c>
      <c r="BS86" s="13">
        <v>7700</v>
      </c>
      <c r="BT86" s="13">
        <f ca="1">'13年1-9支出明细'!BT84/9*12</f>
        <v>0</v>
      </c>
      <c r="BU86" s="12">
        <f ca="1">'13年1-9支出明细'!BU84/9*12</f>
        <v>176246.13333333336</v>
      </c>
      <c r="BV86" s="12">
        <f ca="1">'13年1-9支出明细'!BV84/9*12</f>
        <v>0</v>
      </c>
      <c r="BW86" s="12">
        <f ca="1">'13年1-9支出明细'!BW84/9*12</f>
        <v>0</v>
      </c>
      <c r="BX86" s="12">
        <f ca="1">'13年1-9支出明细'!BX84/9*12</f>
        <v>10266.666666666666</v>
      </c>
      <c r="BY86" s="27">
        <f t="shared" si="28"/>
        <v>0</v>
      </c>
      <c r="BZ86" s="13">
        <f ca="1">'13年1-9支出明细'!BZ84/9*12</f>
        <v>0</v>
      </c>
      <c r="CA86" s="13">
        <f ca="1">'13年1-9支出明细'!CA84/9*12</f>
        <v>0</v>
      </c>
      <c r="CB86" s="13">
        <f ca="1">'13年1-9支出明细'!CB84/9*12</f>
        <v>0</v>
      </c>
      <c r="CC86" s="13">
        <f ca="1">'13年1-9支出明细'!CC84/9*12</f>
        <v>0</v>
      </c>
      <c r="CD86" s="13">
        <f ca="1">'13年1-9支出明细'!CD84/9*12</f>
        <v>0</v>
      </c>
    </row>
    <row r="87" spans="1:82">
      <c r="A87" s="18">
        <v>215</v>
      </c>
      <c r="B87" s="3" t="s">
        <v>563</v>
      </c>
      <c r="C87" s="3" t="s">
        <v>379</v>
      </c>
      <c r="D87" s="12">
        <f t="shared" si="21"/>
        <v>921274.16333333345</v>
      </c>
      <c r="E87" s="12">
        <f t="shared" si="25"/>
        <v>753863.6</v>
      </c>
      <c r="F87" s="13">
        <v>435168</v>
      </c>
      <c r="G87" s="13">
        <v>102870</v>
      </c>
      <c r="H87" s="13">
        <v>195825.6</v>
      </c>
      <c r="I87" s="13">
        <f ca="1">'13年1-9支出明细'!I85/9*12</f>
        <v>0</v>
      </c>
      <c r="J87" s="13">
        <v>10500</v>
      </c>
      <c r="K87" s="13">
        <f ca="1">'13年1-9支出明细'!K85/9*12</f>
        <v>20000</v>
      </c>
      <c r="L87" s="13">
        <f ca="1">'13年1-9支出明细'!L85/9*12</f>
        <v>0</v>
      </c>
      <c r="M87" s="13">
        <f ca="1">'13年1-9支出明细'!M85/9*12</f>
        <v>0</v>
      </c>
      <c r="N87" s="13">
        <f ca="1">'13年1-9支出明细'!N85/9*12</f>
        <v>0</v>
      </c>
      <c r="O87" s="13">
        <f ca="1">'13年1-9支出明细'!O85/9*12</f>
        <v>0</v>
      </c>
      <c r="P87" s="13">
        <f ca="1">'13年1-9支出明细'!P85/9*12</f>
        <v>0</v>
      </c>
      <c r="Q87" s="13">
        <f ca="1">'13年1-9支出明细'!Q85/9*12</f>
        <v>0</v>
      </c>
      <c r="R87" s="13">
        <f ca="1">'13年1-9支出明细'!R85/9*12</f>
        <v>0</v>
      </c>
      <c r="S87" s="13">
        <f ca="1">'13年1-9支出明细'!S85/9*12</f>
        <v>0</v>
      </c>
      <c r="T87" s="12">
        <f t="shared" si="26"/>
        <v>132629.85666666666</v>
      </c>
      <c r="U87" s="13">
        <f ca="1">'13年1-9支出明细'!U85/9*12</f>
        <v>0</v>
      </c>
      <c r="V87" s="13">
        <f ca="1">'13年1-9支出明细'!V85/9*12</f>
        <v>0</v>
      </c>
      <c r="W87" s="13">
        <f ca="1">'13年1-9支出明细'!W85/9*12</f>
        <v>0</v>
      </c>
      <c r="X87" s="13">
        <f ca="1">'13年1-9支出明细'!X85/9*12</f>
        <v>133.33333333333331</v>
      </c>
      <c r="Y87" s="13">
        <f ca="1">'13年1-9支出明细'!Y85/9*12</f>
        <v>17140.533333333333</v>
      </c>
      <c r="Z87" s="13">
        <f ca="1">'13年1-9支出明细'!Z85/9*12</f>
        <v>110406.2</v>
      </c>
      <c r="AA87" s="13">
        <f ca="1">Sheet2!EP84+Sheet2!V84</f>
        <v>4949.79</v>
      </c>
      <c r="AB87" s="13">
        <f ca="1">'13年1-9支出明细'!AB85/9*12</f>
        <v>5521.3466666666673</v>
      </c>
      <c r="AC87" s="13">
        <f ca="1">'13年1-9支出明细'!AC85/9*12</f>
        <v>1080</v>
      </c>
      <c r="AD87" s="12">
        <f t="shared" si="24"/>
        <v>361.33333333333331</v>
      </c>
      <c r="AE87" s="13">
        <f ca="1">'13年1-9支出明细'!AE85/9*12</f>
        <v>361.33333333333331</v>
      </c>
      <c r="AF87" s="13">
        <f ca="1">'13年1-9支出明细'!AF85/9*12</f>
        <v>0</v>
      </c>
      <c r="AG87" s="13">
        <f ca="1">Sheet2!BP84+Sheet2!ET84</f>
        <v>0</v>
      </c>
      <c r="AH87" s="12">
        <f t="shared" si="27"/>
        <v>11406.266666666666</v>
      </c>
      <c r="AI87" s="13">
        <f ca="1">'13年1-9支出明细'!AI85/9*12</f>
        <v>0</v>
      </c>
      <c r="AJ87" s="13">
        <f ca="1">'13年1-9支出明细'!AJ85/9*12</f>
        <v>0</v>
      </c>
      <c r="AK87" s="13">
        <f ca="1">'13年1-9支出明细'!AK85/9*12</f>
        <v>0</v>
      </c>
      <c r="AL87" s="13">
        <f ca="1">'13年1-9支出明细'!AL85/9*12</f>
        <v>0</v>
      </c>
      <c r="AM87" s="13">
        <f ca="1">'13年1-9支出明细'!AM85/9*12</f>
        <v>0</v>
      </c>
      <c r="AN87" s="13">
        <f ca="1">'13年1-9支出明细'!AN85/9*12</f>
        <v>0</v>
      </c>
      <c r="AO87" s="13">
        <f ca="1">Sheet2!DG84+Sheet2!AD84</f>
        <v>0</v>
      </c>
      <c r="AP87" s="13">
        <f ca="1">'13年1-9支出明细'!AP85/9*12</f>
        <v>0</v>
      </c>
      <c r="AQ87" s="13">
        <f ca="1">'13年1-9支出明细'!AQ85/9*12</f>
        <v>0</v>
      </c>
      <c r="AR87" s="13">
        <f ca="1">'13年1-9支出明细'!AR85/9*12</f>
        <v>0</v>
      </c>
      <c r="AS87" s="13">
        <f ca="1">Sheet2!DK84+Sheet2!AH84</f>
        <v>0</v>
      </c>
      <c r="AT87" s="13">
        <f ca="1">'13年1-9支出明细'!AT85/9*12</f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f ca="1">'13年1-9支出明细'!BB85/9*12</f>
        <v>6092</v>
      </c>
      <c r="BC87" s="13">
        <f ca="1">'13年1-9支出明细'!BC85/9*12</f>
        <v>0</v>
      </c>
      <c r="BD87" s="13">
        <f ca="1">'13年1-9支出明细'!BD85/9*12</f>
        <v>0</v>
      </c>
      <c r="BE87" s="13">
        <f ca="1">'13年1-9支出明细'!BE85/9*12</f>
        <v>0</v>
      </c>
      <c r="BF87" s="13">
        <v>0</v>
      </c>
      <c r="BG87" s="13">
        <f ca="1">'13年1-9支出明细'!BG85/9*12</f>
        <v>0</v>
      </c>
      <c r="BH87" s="13">
        <f ca="1">'13年1-9支出明细'!BH85/9*12</f>
        <v>0</v>
      </c>
      <c r="BI87" s="13">
        <f ca="1">'13年1-9支出明细'!BI85/9*12</f>
        <v>2133.333333333333</v>
      </c>
      <c r="BJ87" s="13">
        <f ca="1">'13年1-9支出明细'!BJ85/9*12</f>
        <v>0</v>
      </c>
      <c r="BK87" s="13">
        <f ca="1">'13年1-9支出明细'!BK85/9*12</f>
        <v>0</v>
      </c>
      <c r="BL87" s="13">
        <f ca="1">'13年1-9支出明细'!BL85/9*12</f>
        <v>0</v>
      </c>
      <c r="BM87" s="13">
        <f ca="1">'13年1-9支出明细'!BM85/9*12</f>
        <v>0</v>
      </c>
      <c r="BN87" s="13">
        <f ca="1">'13年1-9支出明细'!BN85/9*12</f>
        <v>3180.9333333333334</v>
      </c>
      <c r="BO87" s="13">
        <f ca="1">Sheet2!EX84+Sheet2!BF84</f>
        <v>0</v>
      </c>
      <c r="BP87" s="13">
        <f ca="1">'13年1-9支出明细'!BP85/9*12</f>
        <v>0</v>
      </c>
      <c r="BQ87" s="13">
        <f ca="1">'13年1-9支出明细'!BQ85/9*12</f>
        <v>0</v>
      </c>
      <c r="BR87" s="13">
        <f ca="1">'13年1-9支出明细'!BR85/9*12</f>
        <v>0</v>
      </c>
      <c r="BS87" s="13">
        <v>0</v>
      </c>
      <c r="BT87" s="13">
        <f ca="1">'13年1-9支出明细'!BT85/9*12</f>
        <v>0</v>
      </c>
      <c r="BU87" s="12">
        <f ca="1">'13年1-9支出明细'!BU85/9*12</f>
        <v>21197.10666666667</v>
      </c>
      <c r="BV87" s="12">
        <f ca="1">'13年1-9支出明细'!BV85/9*12</f>
        <v>0</v>
      </c>
      <c r="BW87" s="12">
        <f ca="1">'13年1-9支出明细'!BW85/9*12</f>
        <v>0</v>
      </c>
      <c r="BX87" s="12">
        <f ca="1">'13年1-9支出明细'!BX85/9*12</f>
        <v>0</v>
      </c>
      <c r="BY87" s="27">
        <f t="shared" si="28"/>
        <v>1816</v>
      </c>
      <c r="BZ87" s="13">
        <f ca="1">'13年1-9支出明细'!BZ85/9*12</f>
        <v>0</v>
      </c>
      <c r="CA87" s="13">
        <f ca="1">'13年1-9支出明细'!CA85/9*12</f>
        <v>0</v>
      </c>
      <c r="CB87" s="13">
        <f ca="1">'13年1-9支出明细'!CB85/9*12</f>
        <v>0</v>
      </c>
      <c r="CC87" s="13">
        <f ca="1">'13年1-9支出明细'!CC85/9*12</f>
        <v>0</v>
      </c>
      <c r="CD87" s="13">
        <f ca="1">'13年1-9支出明细'!CD85/9*12</f>
        <v>1816</v>
      </c>
    </row>
    <row r="88" spans="1:82">
      <c r="A88" s="18">
        <v>216</v>
      </c>
      <c r="B88" s="3" t="s">
        <v>564</v>
      </c>
      <c r="C88" s="3" t="s">
        <v>380</v>
      </c>
      <c r="D88" s="12">
        <f t="shared" si="21"/>
        <v>897260.6333333333</v>
      </c>
      <c r="E88" s="12">
        <f t="shared" si="25"/>
        <v>806530.33333333337</v>
      </c>
      <c r="F88" s="13">
        <v>403860</v>
      </c>
      <c r="G88" s="13">
        <v>206320</v>
      </c>
      <c r="H88" s="13">
        <v>181737</v>
      </c>
      <c r="I88" s="13">
        <f ca="1">'13年1-9支出明细'!I86/9*12</f>
        <v>14613.333333333334</v>
      </c>
      <c r="J88" s="13">
        <v>0</v>
      </c>
      <c r="K88" s="13">
        <f ca="1">'13年1-9支出明细'!K86/9*12</f>
        <v>0</v>
      </c>
      <c r="L88" s="13">
        <f ca="1">'13年1-9支出明细'!L86/9*12</f>
        <v>0</v>
      </c>
      <c r="M88" s="13">
        <f ca="1">'13年1-9支出明细'!M86/9*12</f>
        <v>0</v>
      </c>
      <c r="N88" s="13">
        <f ca="1">'13年1-9支出明细'!N86/9*12</f>
        <v>0</v>
      </c>
      <c r="O88" s="13">
        <f ca="1">'13年1-9支出明细'!O86/9*12</f>
        <v>0</v>
      </c>
      <c r="P88" s="13">
        <f ca="1">'13年1-9支出明细'!P86/9*12</f>
        <v>0</v>
      </c>
      <c r="Q88" s="13">
        <f ca="1">'13年1-9支出明细'!Q86/9*12</f>
        <v>0</v>
      </c>
      <c r="R88" s="13">
        <f ca="1">'13年1-9支出明细'!R86/9*12</f>
        <v>0</v>
      </c>
      <c r="S88" s="13">
        <f ca="1">'13年1-9支出明细'!S86/9*12</f>
        <v>0</v>
      </c>
      <c r="T88" s="12">
        <f t="shared" si="26"/>
        <v>69605.779999999984</v>
      </c>
      <c r="U88" s="13">
        <f ca="1">'13年1-9支出明细'!U86/9*12</f>
        <v>0</v>
      </c>
      <c r="V88" s="13">
        <f ca="1">'13年1-9支出明细'!V86/9*12</f>
        <v>0</v>
      </c>
      <c r="W88" s="13">
        <f ca="1">'13年1-9支出明细'!W86/9*12</f>
        <v>0</v>
      </c>
      <c r="X88" s="13">
        <f ca="1">'13年1-9支出明细'!X86/9*12</f>
        <v>649.06666666666661</v>
      </c>
      <c r="Y88" s="13">
        <f ca="1">'13年1-9支出明细'!Y86/9*12</f>
        <v>386.40000000000003</v>
      </c>
      <c r="Z88" s="13">
        <f ca="1">'13年1-9支出明细'!Z86/9*12</f>
        <v>66069.693333333329</v>
      </c>
      <c r="AA88" s="13">
        <f ca="1">Sheet2!EP85+Sheet2!V85</f>
        <v>2500.62</v>
      </c>
      <c r="AB88" s="13">
        <f ca="1">'13年1-9支出明细'!AB86/9*12</f>
        <v>2974.16</v>
      </c>
      <c r="AC88" s="13">
        <f ca="1">'13年1-9支出明细'!AC86/9*12</f>
        <v>360</v>
      </c>
      <c r="AD88" s="12">
        <f t="shared" si="24"/>
        <v>7638.44</v>
      </c>
      <c r="AE88" s="13">
        <f ca="1">'13年1-9支出明细'!AE86/9*12</f>
        <v>7638.44</v>
      </c>
      <c r="AF88" s="13">
        <f ca="1">'13年1-9支出明细'!AF86/9*12</f>
        <v>0</v>
      </c>
      <c r="AG88" s="13">
        <f ca="1">Sheet2!BP85+Sheet2!ET85</f>
        <v>0</v>
      </c>
      <c r="AH88" s="12">
        <f t="shared" si="27"/>
        <v>36</v>
      </c>
      <c r="AI88" s="13">
        <f ca="1">'13年1-9支出明细'!AI86/9*12</f>
        <v>0</v>
      </c>
      <c r="AJ88" s="13">
        <f ca="1">'13年1-9支出明细'!AJ86/9*12</f>
        <v>0</v>
      </c>
      <c r="AK88" s="13">
        <f ca="1">'13年1-9支出明细'!AK86/9*12</f>
        <v>0</v>
      </c>
      <c r="AL88" s="13">
        <f ca="1">'13年1-9支出明细'!AL86/9*12</f>
        <v>0</v>
      </c>
      <c r="AM88" s="13">
        <f ca="1">'13年1-9支出明细'!AM86/9*12</f>
        <v>0</v>
      </c>
      <c r="AN88" s="13">
        <f ca="1">'13年1-9支出明细'!AN86/9*12</f>
        <v>0</v>
      </c>
      <c r="AO88" s="13">
        <f ca="1">Sheet2!DG85+Sheet2!AD85</f>
        <v>0</v>
      </c>
      <c r="AP88" s="13">
        <f ca="1">'13年1-9支出明细'!AP86/9*12</f>
        <v>0</v>
      </c>
      <c r="AQ88" s="13">
        <f ca="1">'13年1-9支出明细'!AQ86/9*12</f>
        <v>0</v>
      </c>
      <c r="AR88" s="13">
        <f ca="1">'13年1-9支出明细'!AR86/9*12</f>
        <v>0</v>
      </c>
      <c r="AS88" s="13">
        <f ca="1">Sheet2!DK85+Sheet2!AH85</f>
        <v>0</v>
      </c>
      <c r="AT88" s="13">
        <f ca="1">'13年1-9支出明细'!AT86/9*12</f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f ca="1">'13年1-9支出明细'!BB86/9*12</f>
        <v>0</v>
      </c>
      <c r="BC88" s="13">
        <f ca="1">'13年1-9支出明细'!BC86/9*12</f>
        <v>0</v>
      </c>
      <c r="BD88" s="13">
        <f ca="1">'13年1-9支出明细'!BD86/9*12</f>
        <v>0</v>
      </c>
      <c r="BE88" s="13">
        <f ca="1">'13年1-9支出明细'!BE86/9*12</f>
        <v>0</v>
      </c>
      <c r="BF88" s="13">
        <v>0</v>
      </c>
      <c r="BG88" s="13">
        <f ca="1">'13年1-9支出明细'!BG86/9*12</f>
        <v>0</v>
      </c>
      <c r="BH88" s="13">
        <f ca="1">'13年1-9支出明细'!BH86/9*12</f>
        <v>0</v>
      </c>
      <c r="BI88" s="13">
        <f ca="1">'13年1-9支出明细'!BI86/9*12</f>
        <v>0</v>
      </c>
      <c r="BJ88" s="13">
        <f ca="1">'13年1-9支出明细'!BJ86/9*12</f>
        <v>0</v>
      </c>
      <c r="BK88" s="13">
        <f ca="1">'13年1-9支出明细'!BK86/9*12</f>
        <v>0</v>
      </c>
      <c r="BL88" s="13">
        <f ca="1">'13年1-9支出明细'!BL86/9*12</f>
        <v>0</v>
      </c>
      <c r="BM88" s="13">
        <f ca="1">'13年1-9支出明细'!BM86/9*12</f>
        <v>0</v>
      </c>
      <c r="BN88" s="13">
        <f ca="1">'13年1-9支出明细'!BN86/9*12</f>
        <v>36</v>
      </c>
      <c r="BO88" s="13">
        <f ca="1">Sheet2!EX85+Sheet2!BF85</f>
        <v>0</v>
      </c>
      <c r="BP88" s="13">
        <f ca="1">'13年1-9支出明细'!BP86/9*12</f>
        <v>0</v>
      </c>
      <c r="BQ88" s="13">
        <f ca="1">'13年1-9支出明细'!BQ86/9*12</f>
        <v>0</v>
      </c>
      <c r="BR88" s="13">
        <f ca="1">'13年1-9支出明细'!BR86/9*12</f>
        <v>0</v>
      </c>
      <c r="BS88" s="13">
        <v>0</v>
      </c>
      <c r="BT88" s="13">
        <f ca="1">'13年1-9支出明细'!BT86/9*12</f>
        <v>0</v>
      </c>
      <c r="BU88" s="12">
        <f ca="1">'13年1-9支出明细'!BU86/9*12</f>
        <v>13450.079999999998</v>
      </c>
      <c r="BV88" s="12">
        <f ca="1">'13年1-9支出明细'!BV86/9*12</f>
        <v>0</v>
      </c>
      <c r="BW88" s="12">
        <f ca="1">'13年1-9支出明细'!BW86/9*12</f>
        <v>0</v>
      </c>
      <c r="BX88" s="12">
        <f ca="1">'13年1-9支出明细'!BX86/9*12</f>
        <v>0</v>
      </c>
      <c r="BY88" s="27">
        <f t="shared" si="28"/>
        <v>0</v>
      </c>
      <c r="BZ88" s="13">
        <f ca="1">'13年1-9支出明细'!BZ86/9*12</f>
        <v>0</v>
      </c>
      <c r="CA88" s="13">
        <f ca="1">'13年1-9支出明细'!CA86/9*12</f>
        <v>0</v>
      </c>
      <c r="CB88" s="13">
        <f ca="1">'13年1-9支出明细'!CB86/9*12</f>
        <v>0</v>
      </c>
      <c r="CC88" s="13">
        <f ca="1">'13年1-9支出明细'!CC86/9*12</f>
        <v>0</v>
      </c>
      <c r="CD88" s="13">
        <f ca="1">'13年1-9支出明细'!CD86/9*12</f>
        <v>0</v>
      </c>
    </row>
    <row r="89" spans="1:82">
      <c r="A89" s="18">
        <v>217</v>
      </c>
      <c r="B89" s="3" t="s">
        <v>565</v>
      </c>
      <c r="C89" s="3" t="s">
        <v>381</v>
      </c>
      <c r="D89" s="12">
        <f t="shared" si="21"/>
        <v>189433.84</v>
      </c>
      <c r="E89" s="12">
        <f t="shared" si="25"/>
        <v>156316.4</v>
      </c>
      <c r="F89" s="13">
        <v>101832</v>
      </c>
      <c r="G89" s="13">
        <v>8660</v>
      </c>
      <c r="H89" s="13">
        <v>45824.4</v>
      </c>
      <c r="I89" s="13">
        <f ca="1">'13年1-9支出明细'!I87/9*12</f>
        <v>0</v>
      </c>
      <c r="J89" s="13">
        <v>0</v>
      </c>
      <c r="K89" s="13">
        <f ca="1">'13年1-9支出明细'!K87/9*12</f>
        <v>0</v>
      </c>
      <c r="L89" s="13">
        <f ca="1">'13年1-9支出明细'!L87/9*12</f>
        <v>0</v>
      </c>
      <c r="M89" s="13">
        <f ca="1">'13年1-9支出明细'!M87/9*12</f>
        <v>0</v>
      </c>
      <c r="N89" s="13">
        <f ca="1">'13年1-9支出明细'!N87/9*12</f>
        <v>0</v>
      </c>
      <c r="O89" s="13">
        <f ca="1">'13年1-9支出明细'!O87/9*12</f>
        <v>0</v>
      </c>
      <c r="P89" s="13">
        <f ca="1">'13年1-9支出明细'!P87/9*12</f>
        <v>0</v>
      </c>
      <c r="Q89" s="13">
        <f ca="1">'13年1-9支出明细'!Q87/9*12</f>
        <v>0</v>
      </c>
      <c r="R89" s="13">
        <f ca="1">'13年1-9支出明细'!R87/9*12</f>
        <v>0</v>
      </c>
      <c r="S89" s="13">
        <f ca="1">'13年1-9支出明细'!S87/9*12</f>
        <v>0</v>
      </c>
      <c r="T89" s="12">
        <f t="shared" si="26"/>
        <v>27909.826666666664</v>
      </c>
      <c r="U89" s="13">
        <f ca="1">'13年1-9支出明细'!U87/9*12</f>
        <v>0</v>
      </c>
      <c r="V89" s="13">
        <f ca="1">'13年1-9支出明细'!V87/9*12</f>
        <v>0</v>
      </c>
      <c r="W89" s="13">
        <f ca="1">'13年1-9支出明细'!W87/9*12</f>
        <v>0</v>
      </c>
      <c r="X89" s="13">
        <f ca="1">'13年1-9支出明细'!X87/9*12</f>
        <v>241.86666666666667</v>
      </c>
      <c r="Y89" s="13">
        <f ca="1">'13年1-9支出明细'!Y87/9*12</f>
        <v>1354.4133333333334</v>
      </c>
      <c r="Z89" s="13">
        <f ca="1">'13年1-9支出明细'!Z87/9*12</f>
        <v>24619.026666666665</v>
      </c>
      <c r="AA89" s="13">
        <f ca="1">Sheet2!EP86+Sheet2!V86</f>
        <v>1694.52</v>
      </c>
      <c r="AB89" s="13">
        <f ca="1">'13年1-9支出明细'!AB87/9*12</f>
        <v>2259.36</v>
      </c>
      <c r="AC89" s="13">
        <f ca="1">'13年1-9支出明细'!AC87/9*12</f>
        <v>0</v>
      </c>
      <c r="AD89" s="12">
        <f t="shared" si="24"/>
        <v>2293.4133333333334</v>
      </c>
      <c r="AE89" s="13">
        <f ca="1">'13年1-9支出明细'!AE87/9*12</f>
        <v>2293.4133333333334</v>
      </c>
      <c r="AF89" s="13">
        <f ca="1">'13年1-9支出明细'!AF87/9*12</f>
        <v>0</v>
      </c>
      <c r="AG89" s="13">
        <f ca="1">Sheet2!BP86+Sheet2!ET86</f>
        <v>0</v>
      </c>
      <c r="AH89" s="12">
        <f t="shared" si="27"/>
        <v>0</v>
      </c>
      <c r="AI89" s="13">
        <f ca="1">'13年1-9支出明细'!AI87/9*12</f>
        <v>0</v>
      </c>
      <c r="AJ89" s="13">
        <f ca="1">'13年1-9支出明细'!AJ87/9*12</f>
        <v>0</v>
      </c>
      <c r="AK89" s="13">
        <f ca="1">'13年1-9支出明细'!AK87/9*12</f>
        <v>0</v>
      </c>
      <c r="AL89" s="13">
        <f ca="1">'13年1-9支出明细'!AL87/9*12</f>
        <v>0</v>
      </c>
      <c r="AM89" s="13">
        <f ca="1">'13年1-9支出明细'!AM87/9*12</f>
        <v>0</v>
      </c>
      <c r="AN89" s="13">
        <f ca="1">'13年1-9支出明细'!AN87/9*12</f>
        <v>0</v>
      </c>
      <c r="AO89" s="13">
        <f ca="1">Sheet2!DG86+Sheet2!AD86</f>
        <v>0</v>
      </c>
      <c r="AP89" s="13">
        <f ca="1">'13年1-9支出明细'!AP87/9*12</f>
        <v>0</v>
      </c>
      <c r="AQ89" s="13">
        <f ca="1">'13年1-9支出明细'!AQ87/9*12</f>
        <v>0</v>
      </c>
      <c r="AR89" s="13">
        <f ca="1">'13年1-9支出明细'!AR87/9*12</f>
        <v>0</v>
      </c>
      <c r="AS89" s="13">
        <f ca="1">Sheet2!DK86+Sheet2!AH86</f>
        <v>0</v>
      </c>
      <c r="AT89" s="13">
        <f ca="1">'13年1-9支出明细'!AT87/9*12</f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f ca="1">'13年1-9支出明细'!BB87/9*12</f>
        <v>0</v>
      </c>
      <c r="BC89" s="13">
        <f ca="1">'13年1-9支出明细'!BC87/9*12</f>
        <v>0</v>
      </c>
      <c r="BD89" s="13">
        <f ca="1">'13年1-9支出明细'!BD87/9*12</f>
        <v>0</v>
      </c>
      <c r="BE89" s="13">
        <f ca="1">'13年1-9支出明细'!BE87/9*12</f>
        <v>0</v>
      </c>
      <c r="BF89" s="13">
        <v>0</v>
      </c>
      <c r="BG89" s="13">
        <f ca="1">'13年1-9支出明细'!BG87/9*12</f>
        <v>0</v>
      </c>
      <c r="BH89" s="13">
        <f ca="1">'13年1-9支出明细'!BH87/9*12</f>
        <v>0</v>
      </c>
      <c r="BI89" s="13">
        <f ca="1">'13年1-9支出明细'!BI87/9*12</f>
        <v>0</v>
      </c>
      <c r="BJ89" s="13">
        <f ca="1">'13年1-9支出明细'!BJ87/9*12</f>
        <v>0</v>
      </c>
      <c r="BK89" s="13">
        <f ca="1">'13年1-9支出明细'!BK87/9*12</f>
        <v>0</v>
      </c>
      <c r="BL89" s="13">
        <f ca="1">'13年1-9支出明细'!BL87/9*12</f>
        <v>0</v>
      </c>
      <c r="BM89" s="13">
        <f ca="1">'13年1-9支出明细'!BM87/9*12</f>
        <v>0</v>
      </c>
      <c r="BN89" s="13">
        <f ca="1">'13年1-9支出明细'!BN87/9*12</f>
        <v>0</v>
      </c>
      <c r="BO89" s="13">
        <f ca="1">Sheet2!EX86+Sheet2!BF86</f>
        <v>0</v>
      </c>
      <c r="BP89" s="13">
        <f ca="1">'13年1-9支出明细'!BP87/9*12</f>
        <v>0</v>
      </c>
      <c r="BQ89" s="13">
        <f ca="1">'13年1-9支出明细'!BQ87/9*12</f>
        <v>0</v>
      </c>
      <c r="BR89" s="13">
        <f ca="1">'13年1-9支出明细'!BR87/9*12</f>
        <v>0</v>
      </c>
      <c r="BS89" s="13">
        <v>0</v>
      </c>
      <c r="BT89" s="13">
        <f ca="1">'13年1-9支出明细'!BT87/9*12</f>
        <v>0</v>
      </c>
      <c r="BU89" s="12">
        <f ca="1">'13年1-9支出明细'!BU87/9*12</f>
        <v>2914.2</v>
      </c>
      <c r="BV89" s="12">
        <f ca="1">'13年1-9支出明细'!BV87/9*12</f>
        <v>0</v>
      </c>
      <c r="BW89" s="12">
        <f ca="1">'13年1-9支出明细'!BW87/9*12</f>
        <v>0</v>
      </c>
      <c r="BX89" s="12">
        <f ca="1">'13年1-9支出明细'!BX87/9*12</f>
        <v>0</v>
      </c>
      <c r="BY89" s="27">
        <f t="shared" si="28"/>
        <v>0</v>
      </c>
      <c r="BZ89" s="13">
        <f ca="1">'13年1-9支出明细'!BZ87/9*12</f>
        <v>0</v>
      </c>
      <c r="CA89" s="13">
        <f ca="1">'13年1-9支出明细'!CA87/9*12</f>
        <v>0</v>
      </c>
      <c r="CB89" s="13">
        <f ca="1">'13年1-9支出明细'!CB87/9*12</f>
        <v>0</v>
      </c>
      <c r="CC89" s="13">
        <f ca="1">'13年1-9支出明细'!CC87/9*12</f>
        <v>0</v>
      </c>
      <c r="CD89" s="13">
        <f ca="1">'13年1-9支出明细'!CD87/9*12</f>
        <v>0</v>
      </c>
    </row>
    <row r="90" spans="1:82">
      <c r="A90" s="18">
        <v>218</v>
      </c>
      <c r="B90" s="3" t="s">
        <v>566</v>
      </c>
      <c r="C90" s="3" t="s">
        <v>382</v>
      </c>
      <c r="D90" s="12">
        <f t="shared" si="21"/>
        <v>135517.31333333332</v>
      </c>
      <c r="E90" s="12">
        <f t="shared" si="25"/>
        <v>121692.2</v>
      </c>
      <c r="F90" s="13">
        <v>62676</v>
      </c>
      <c r="G90" s="13">
        <v>28412</v>
      </c>
      <c r="H90" s="13">
        <v>28204.2</v>
      </c>
      <c r="I90" s="13">
        <f ca="1">'13年1-9支出明细'!I88/9*12</f>
        <v>0</v>
      </c>
      <c r="J90" s="13">
        <v>1620</v>
      </c>
      <c r="K90" s="13">
        <f ca="1">'13年1-9支出明细'!K88/9*12</f>
        <v>2400</v>
      </c>
      <c r="L90" s="13">
        <f ca="1">'13年1-9支出明细'!L88/9*12</f>
        <v>0</v>
      </c>
      <c r="M90" s="13">
        <f ca="1">'13年1-9支出明细'!M88/9*12</f>
        <v>0</v>
      </c>
      <c r="N90" s="13">
        <f ca="1">'13年1-9支出明细'!N88/9*12</f>
        <v>0</v>
      </c>
      <c r="O90" s="13">
        <f ca="1">'13年1-9支出明细'!O88/9*12</f>
        <v>0</v>
      </c>
      <c r="P90" s="13">
        <f ca="1">'13年1-9支出明细'!P88/9*12</f>
        <v>0</v>
      </c>
      <c r="Q90" s="13">
        <f ca="1">'13年1-9支出明细'!Q88/9*12</f>
        <v>0</v>
      </c>
      <c r="R90" s="13">
        <f ca="1">'13年1-9支出明细'!R88/9*12</f>
        <v>0</v>
      </c>
      <c r="S90" s="13">
        <f ca="1">'13年1-9支出明细'!S88/9*12</f>
        <v>0</v>
      </c>
      <c r="T90" s="12">
        <f t="shared" si="26"/>
        <v>4408.1000000000004</v>
      </c>
      <c r="U90" s="13">
        <f ca="1">'13年1-9支出明细'!U88/9*12</f>
        <v>0</v>
      </c>
      <c r="V90" s="13">
        <f ca="1">'13年1-9支出明细'!V88/9*12</f>
        <v>0</v>
      </c>
      <c r="W90" s="13">
        <f ca="1">'13年1-9支出明细'!W88/9*12</f>
        <v>0</v>
      </c>
      <c r="X90" s="13">
        <f ca="1">'13年1-9支出明细'!X88/9*12</f>
        <v>442.19999999999993</v>
      </c>
      <c r="Y90" s="13">
        <f ca="1">'13年1-9支出明细'!Y88/9*12</f>
        <v>500</v>
      </c>
      <c r="Z90" s="13">
        <f ca="1">'13年1-9支出明细'!Z88/9*12</f>
        <v>1697.52</v>
      </c>
      <c r="AA90" s="13">
        <f ca="1">Sheet2!EP87+Sheet2!V87</f>
        <v>1768.38</v>
      </c>
      <c r="AB90" s="13">
        <f ca="1">'13年1-9支出明细'!AB88/9*12</f>
        <v>2357.893333333333</v>
      </c>
      <c r="AC90" s="13">
        <f ca="1">'13年1-9支出明细'!AC88/9*12</f>
        <v>0</v>
      </c>
      <c r="AD90" s="12">
        <f t="shared" si="24"/>
        <v>1202.3333333333333</v>
      </c>
      <c r="AE90" s="13">
        <f ca="1">'13年1-9支出明细'!AE88/9*12</f>
        <v>1202.3333333333333</v>
      </c>
      <c r="AF90" s="13">
        <f ca="1">'13年1-9支出明细'!AF88/9*12</f>
        <v>0</v>
      </c>
      <c r="AG90" s="13">
        <f ca="1">Sheet2!BP87+Sheet2!ET87</f>
        <v>0</v>
      </c>
      <c r="AH90" s="12">
        <f t="shared" si="27"/>
        <v>36.800000000000004</v>
      </c>
      <c r="AI90" s="13">
        <f ca="1">'13年1-9支出明细'!AI88/9*12</f>
        <v>0</v>
      </c>
      <c r="AJ90" s="13">
        <f ca="1">'13年1-9支出明细'!AJ88/9*12</f>
        <v>0</v>
      </c>
      <c r="AK90" s="13">
        <f ca="1">'13年1-9支出明细'!AK88/9*12</f>
        <v>0</v>
      </c>
      <c r="AL90" s="13">
        <f ca="1">'13年1-9支出明细'!AL88/9*12</f>
        <v>0</v>
      </c>
      <c r="AM90" s="13">
        <f ca="1">'13年1-9支出明细'!AM88/9*12</f>
        <v>0</v>
      </c>
      <c r="AN90" s="13">
        <f ca="1">'13年1-9支出明细'!AN88/9*12</f>
        <v>0</v>
      </c>
      <c r="AO90" s="14">
        <f ca="1">AP90+AQ90+AR90+AS90</f>
        <v>0</v>
      </c>
      <c r="AP90" s="13">
        <f ca="1">'13年1-9支出明细'!AP88/9*12</f>
        <v>0</v>
      </c>
      <c r="AQ90" s="13">
        <f ca="1">'13年1-9支出明细'!AQ88/9*12</f>
        <v>0</v>
      </c>
      <c r="AR90" s="13">
        <f ca="1">'13年1-9支出明细'!AR88/9*12</f>
        <v>0</v>
      </c>
      <c r="AS90" s="13">
        <f ca="1">Sheet2!DK87+Sheet2!AH87</f>
        <v>0</v>
      </c>
      <c r="AT90" s="13">
        <f ca="1">'13年1-9支出明细'!AT88/9*12</f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f ca="1">'13年1-9支出明细'!BB88/9*12</f>
        <v>0</v>
      </c>
      <c r="BC90" s="13">
        <f ca="1">'13年1-9支出明细'!BC88/9*12</f>
        <v>0</v>
      </c>
      <c r="BD90" s="13">
        <f ca="1">'13年1-9支出明细'!BD88/9*12</f>
        <v>0</v>
      </c>
      <c r="BE90" s="13">
        <f ca="1">'13年1-9支出明细'!BE88/9*12</f>
        <v>0</v>
      </c>
      <c r="BF90" s="13">
        <v>0</v>
      </c>
      <c r="BG90" s="13">
        <f ca="1">'13年1-9支出明细'!BG88/9*12</f>
        <v>0</v>
      </c>
      <c r="BH90" s="13">
        <f ca="1">'13年1-9支出明细'!BH88/9*12</f>
        <v>0</v>
      </c>
      <c r="BI90" s="13">
        <f ca="1">'13年1-9支出明细'!BI88/9*12</f>
        <v>0</v>
      </c>
      <c r="BJ90" s="13">
        <f ca="1">'13年1-9支出明细'!BJ88/9*12</f>
        <v>0</v>
      </c>
      <c r="BK90" s="13">
        <f ca="1">'13年1-9支出明细'!BK88/9*12</f>
        <v>0</v>
      </c>
      <c r="BL90" s="13">
        <f ca="1">'13年1-9支出明细'!BL88/9*12</f>
        <v>0</v>
      </c>
      <c r="BM90" s="13">
        <f ca="1">'13年1-9支出明细'!BM88/9*12</f>
        <v>0</v>
      </c>
      <c r="BN90" s="13">
        <f ca="1">'13年1-9支出明细'!BN88/9*12</f>
        <v>36.800000000000004</v>
      </c>
      <c r="BO90" s="13">
        <f ca="1">Sheet2!EX87+Sheet2!BF87</f>
        <v>0</v>
      </c>
      <c r="BP90" s="13">
        <f ca="1">'13年1-9支出明细'!BP88/9*12</f>
        <v>0</v>
      </c>
      <c r="BQ90" s="13">
        <f ca="1">'13年1-9支出明细'!BQ88/9*12</f>
        <v>0</v>
      </c>
      <c r="BR90" s="13">
        <f ca="1">'13年1-9支出明细'!BR88/9*12</f>
        <v>0</v>
      </c>
      <c r="BS90" s="14" t="s">
        <v>480</v>
      </c>
      <c r="BT90" s="13">
        <f ca="1">'13年1-9支出明细'!BT88/9*12</f>
        <v>0</v>
      </c>
      <c r="BU90" s="12">
        <f ca="1">'13年1-9支出明细'!BU88/9*12</f>
        <v>8177.88</v>
      </c>
      <c r="BV90" s="12">
        <f ca="1">'13年1-9支出明细'!BV88/9*12</f>
        <v>0</v>
      </c>
      <c r="BW90" s="12">
        <f ca="1">'13年1-9支出明细'!BW88/9*12</f>
        <v>0</v>
      </c>
      <c r="BX90" s="12">
        <f ca="1">'13年1-9支出明细'!BX88/9*12</f>
        <v>0</v>
      </c>
      <c r="BY90" s="27">
        <f t="shared" si="28"/>
        <v>0</v>
      </c>
      <c r="BZ90" s="13">
        <f ca="1">'13年1-9支出明细'!BZ88/9*12</f>
        <v>0</v>
      </c>
      <c r="CA90" s="13">
        <f ca="1">'13年1-9支出明细'!CA88/9*12</f>
        <v>0</v>
      </c>
      <c r="CB90" s="13">
        <f ca="1">'13年1-9支出明细'!CB88/9*12</f>
        <v>0</v>
      </c>
      <c r="CC90" s="13">
        <f ca="1">'13年1-9支出明细'!CC88/9*12</f>
        <v>0</v>
      </c>
      <c r="CD90" s="13">
        <f ca="1">'13年1-9支出明细'!CD88/9*12</f>
        <v>0</v>
      </c>
    </row>
    <row r="91" spans="1:82">
      <c r="A91" s="18">
        <v>219</v>
      </c>
      <c r="B91" s="3" t="s">
        <v>567</v>
      </c>
      <c r="C91" s="3" t="s">
        <v>383</v>
      </c>
      <c r="D91" s="12">
        <f t="shared" si="21"/>
        <v>196474.44333333333</v>
      </c>
      <c r="E91" s="12">
        <f t="shared" si="25"/>
        <v>186552.8</v>
      </c>
      <c r="F91" s="13">
        <v>111024</v>
      </c>
      <c r="G91" s="13">
        <v>25568</v>
      </c>
      <c r="H91" s="13">
        <v>49960.800000000003</v>
      </c>
      <c r="I91" s="13">
        <f ca="1">'13年1-9支出明细'!I89/9*12</f>
        <v>0</v>
      </c>
      <c r="J91" s="13">
        <v>0</v>
      </c>
      <c r="K91" s="13">
        <f ca="1">'13年1-9支出明细'!K89/9*12</f>
        <v>0</v>
      </c>
      <c r="L91" s="13">
        <f ca="1">'13年1-9支出明细'!L89/9*12</f>
        <v>0</v>
      </c>
      <c r="M91" s="13">
        <f ca="1">'13年1-9支出明细'!M89/9*12</f>
        <v>0</v>
      </c>
      <c r="N91" s="13">
        <f ca="1">'13年1-9支出明细'!N89/9*12</f>
        <v>0</v>
      </c>
      <c r="O91" s="13">
        <f ca="1">'13年1-9支出明细'!O89/9*12</f>
        <v>0</v>
      </c>
      <c r="P91" s="13">
        <f ca="1">'13年1-9支出明细'!P89/9*12</f>
        <v>0</v>
      </c>
      <c r="Q91" s="13">
        <f ca="1">'13年1-9支出明细'!Q89/9*12</f>
        <v>0</v>
      </c>
      <c r="R91" s="13">
        <f ca="1">'13年1-9支出明细'!R89/9*12</f>
        <v>0</v>
      </c>
      <c r="S91" s="13">
        <f ca="1">'13年1-9支出明细'!S89/9*12</f>
        <v>0</v>
      </c>
      <c r="T91" s="12">
        <f t="shared" si="26"/>
        <v>2440.6566666666668</v>
      </c>
      <c r="U91" s="13">
        <f ca="1">'13年1-9支出明细'!U89/9*12</f>
        <v>0</v>
      </c>
      <c r="V91" s="13">
        <f ca="1">'13年1-9支出明细'!V89/9*12</f>
        <v>0</v>
      </c>
      <c r="W91" s="13">
        <f ca="1">'13年1-9支出明细'!W89/9*12</f>
        <v>0</v>
      </c>
      <c r="X91" s="13">
        <f ca="1">'13年1-9支出明细'!X89/9*12</f>
        <v>22.666666666666664</v>
      </c>
      <c r="Y91" s="13">
        <f ca="1">'13年1-9支出明细'!Y89/9*12</f>
        <v>0</v>
      </c>
      <c r="Z91" s="13">
        <f ca="1">'13年1-9支出明细'!Z89/9*12</f>
        <v>41.199999999999996</v>
      </c>
      <c r="AA91" s="13">
        <f ca="1">Sheet2!EP88+Sheet2!V88</f>
        <v>2376.79</v>
      </c>
      <c r="AB91" s="13">
        <f ca="1">'13年1-9支出明细'!AB89/9*12</f>
        <v>2449.0533333333333</v>
      </c>
      <c r="AC91" s="13">
        <f ca="1">'13年1-9支出明细'!AC89/9*12</f>
        <v>720</v>
      </c>
      <c r="AD91" s="12">
        <f t="shared" si="24"/>
        <v>41.6</v>
      </c>
      <c r="AE91" s="13">
        <f ca="1">'13年1-9支出明细'!AE89/9*12</f>
        <v>41.6</v>
      </c>
      <c r="AF91" s="13">
        <f ca="1">'13年1-9支出明细'!AF89/9*12</f>
        <v>0</v>
      </c>
      <c r="AG91" s="13">
        <f ca="1">Sheet2!BP88+Sheet2!ET88</f>
        <v>0</v>
      </c>
      <c r="AH91" s="12">
        <f t="shared" si="27"/>
        <v>3202.6666666666665</v>
      </c>
      <c r="AI91" s="13">
        <f ca="1">'13年1-9支出明细'!AI89/9*12</f>
        <v>0</v>
      </c>
      <c r="AJ91" s="13">
        <f ca="1">'13年1-9支出明细'!AJ89/9*12</f>
        <v>0</v>
      </c>
      <c r="AK91" s="13">
        <f ca="1">'13年1-9支出明细'!AK89/9*12</f>
        <v>0</v>
      </c>
      <c r="AL91" s="13">
        <f ca="1">'13年1-9支出明细'!AL89/9*12</f>
        <v>0</v>
      </c>
      <c r="AM91" s="13">
        <f ca="1">'13年1-9支出明细'!AM89/9*12</f>
        <v>0</v>
      </c>
      <c r="AN91" s="13">
        <f ca="1">'13年1-9支出明细'!AN89/9*12</f>
        <v>0</v>
      </c>
      <c r="AO91" s="14">
        <f t="shared" ref="AO91:AO154" si="29">AP91+AQ91+AR91+AS91</f>
        <v>0</v>
      </c>
      <c r="AP91" s="13">
        <f ca="1">'13年1-9支出明细'!AP89/9*12</f>
        <v>0</v>
      </c>
      <c r="AQ91" s="13">
        <f ca="1">'13年1-9支出明细'!AQ89/9*12</f>
        <v>0</v>
      </c>
      <c r="AR91" s="13">
        <f ca="1">'13年1-9支出明细'!AR89/9*12</f>
        <v>0</v>
      </c>
      <c r="AS91" s="13">
        <f ca="1">Sheet2!DK88+Sheet2!AH88</f>
        <v>0</v>
      </c>
      <c r="AT91" s="13">
        <f ca="1">'13年1-9支出明细'!AT89/9*12</f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f ca="1">'13年1-9支出明细'!BB89/9*12</f>
        <v>3196</v>
      </c>
      <c r="BC91" s="13">
        <f ca="1">'13年1-9支出明细'!BC89/9*12</f>
        <v>0</v>
      </c>
      <c r="BD91" s="13">
        <f ca="1">'13年1-9支出明细'!BD89/9*12</f>
        <v>0</v>
      </c>
      <c r="BE91" s="13">
        <f ca="1">'13年1-9支出明细'!BE89/9*12</f>
        <v>0</v>
      </c>
      <c r="BF91" s="13">
        <v>0</v>
      </c>
      <c r="BG91" s="13">
        <f ca="1">'13年1-9支出明细'!BG89/9*12</f>
        <v>0</v>
      </c>
      <c r="BH91" s="13">
        <f ca="1">'13年1-9支出明细'!BH89/9*12</f>
        <v>0</v>
      </c>
      <c r="BI91" s="13">
        <f ca="1">'13年1-9支出明细'!BI89/9*12</f>
        <v>0</v>
      </c>
      <c r="BJ91" s="13">
        <f ca="1">'13年1-9支出明细'!BJ89/9*12</f>
        <v>0</v>
      </c>
      <c r="BK91" s="13">
        <f ca="1">'13年1-9支出明细'!BK89/9*12</f>
        <v>0</v>
      </c>
      <c r="BL91" s="13">
        <f ca="1">'13年1-9支出明细'!BL89/9*12</f>
        <v>0</v>
      </c>
      <c r="BM91" s="13">
        <f ca="1">'13年1-9支出明细'!BM89/9*12</f>
        <v>0</v>
      </c>
      <c r="BN91" s="13">
        <f ca="1">'13年1-9支出明细'!BN89/9*12</f>
        <v>6.666666666666667</v>
      </c>
      <c r="BO91" s="13">
        <f ca="1">Sheet2!EX88+Sheet2!BF88</f>
        <v>0</v>
      </c>
      <c r="BP91" s="13">
        <f ca="1">'13年1-9支出明细'!BP89/9*12</f>
        <v>0</v>
      </c>
      <c r="BQ91" s="13">
        <f ca="1">'13年1-9支出明细'!BQ89/9*12</f>
        <v>0</v>
      </c>
      <c r="BR91" s="13">
        <f ca="1">'13年1-9支出明细'!BR89/9*12</f>
        <v>0</v>
      </c>
      <c r="BS91" s="13">
        <f ca="1">Sheet2!FC4+Sheet2!BJ4</f>
        <v>0</v>
      </c>
      <c r="BT91" s="13">
        <f ca="1">'13年1-9支出明细'!BT89/9*12</f>
        <v>0</v>
      </c>
      <c r="BU91" s="12">
        <f ca="1">'13年1-9支出明细'!BU89/9*12</f>
        <v>4236.72</v>
      </c>
      <c r="BV91" s="12">
        <f ca="1">'13年1-9支出明细'!BV89/9*12</f>
        <v>0</v>
      </c>
      <c r="BW91" s="12">
        <f ca="1">'13年1-9支出明细'!BW89/9*12</f>
        <v>0</v>
      </c>
      <c r="BX91" s="12">
        <f ca="1">'13年1-9支出明细'!BX89/9*12</f>
        <v>0</v>
      </c>
      <c r="BY91" s="27">
        <f t="shared" si="28"/>
        <v>0</v>
      </c>
      <c r="BZ91" s="13">
        <f ca="1">'13年1-9支出明细'!BZ89/9*12</f>
        <v>0</v>
      </c>
      <c r="CA91" s="13">
        <f ca="1">'13年1-9支出明细'!CA89/9*12</f>
        <v>0</v>
      </c>
      <c r="CB91" s="13">
        <f ca="1">'13年1-9支出明细'!CB89/9*12</f>
        <v>0</v>
      </c>
      <c r="CC91" s="13">
        <f ca="1">'13年1-9支出明细'!CC89/9*12</f>
        <v>0</v>
      </c>
      <c r="CD91" s="13">
        <f ca="1">'13年1-9支出明细'!CD89/9*12</f>
        <v>0</v>
      </c>
    </row>
    <row r="92" spans="1:82">
      <c r="A92" s="18">
        <v>220</v>
      </c>
      <c r="B92" s="3" t="s">
        <v>568</v>
      </c>
      <c r="C92" s="3" t="s">
        <v>384</v>
      </c>
      <c r="D92" s="12">
        <f t="shared" si="21"/>
        <v>21572499.000000004</v>
      </c>
      <c r="E92" s="12">
        <f t="shared" si="25"/>
        <v>585013.13333333342</v>
      </c>
      <c r="F92" s="13">
        <v>174804</v>
      </c>
      <c r="G92" s="13">
        <v>301846</v>
      </c>
      <c r="H92" s="13">
        <v>78661.8</v>
      </c>
      <c r="I92" s="13">
        <f ca="1">'13年1-9支出明细'!I90/9*12</f>
        <v>29701.333333333336</v>
      </c>
      <c r="J92" s="13">
        <v>0</v>
      </c>
      <c r="K92" s="13">
        <f ca="1">'13年1-9支出明细'!K90/9*12</f>
        <v>0</v>
      </c>
      <c r="L92" s="13">
        <f ca="1">'13年1-9支出明细'!L90/9*12</f>
        <v>0</v>
      </c>
      <c r="M92" s="13">
        <f ca="1">'13年1-9支出明细'!M90/9*12</f>
        <v>0</v>
      </c>
      <c r="N92" s="13">
        <f ca="1">'13年1-9支出明细'!N90/9*12</f>
        <v>0</v>
      </c>
      <c r="O92" s="13">
        <f ca="1">'13年1-9支出明细'!O90/9*12</f>
        <v>0</v>
      </c>
      <c r="P92" s="13">
        <f ca="1">'13年1-9支出明细'!P90/9*12</f>
        <v>0</v>
      </c>
      <c r="Q92" s="13">
        <f ca="1">'13年1-9支出明细'!Q90/9*12</f>
        <v>0</v>
      </c>
      <c r="R92" s="13">
        <f ca="1">'13年1-9支出明细'!R90/9*12</f>
        <v>0</v>
      </c>
      <c r="S92" s="13">
        <f ca="1">'13年1-9支出明细'!S90/9*12</f>
        <v>0</v>
      </c>
      <c r="T92" s="12">
        <f t="shared" si="26"/>
        <v>20312982.933333337</v>
      </c>
      <c r="U92" s="13">
        <f ca="1">'13年1-9支出明细'!U90/9*12</f>
        <v>0</v>
      </c>
      <c r="V92" s="13">
        <f ca="1">'13年1-9支出明细'!V90/9*12</f>
        <v>1079.8266666666666</v>
      </c>
      <c r="W92" s="13">
        <f ca="1">'13年1-9支出明细'!W90/9*12</f>
        <v>0</v>
      </c>
      <c r="X92" s="13">
        <f ca="1">'13年1-9支出明细'!X90/9*12</f>
        <v>514</v>
      </c>
      <c r="Y92" s="13">
        <f ca="1">'13年1-9支出明细'!Y90/9*12</f>
        <v>6730.0666666666675</v>
      </c>
      <c r="Z92" s="13">
        <f ca="1">'13年1-9支出明细'!Z90/9*12</f>
        <v>20296505.400000002</v>
      </c>
      <c r="AA92" s="13">
        <f ca="1">Sheet2!EP89+Sheet2!V89</f>
        <v>8153.64</v>
      </c>
      <c r="AB92" s="13">
        <f ca="1">'13年1-9支出明细'!AB90/9*12</f>
        <v>5192.8533333333326</v>
      </c>
      <c r="AC92" s="13">
        <f ca="1">'13年1-9支出明细'!AC90/9*12</f>
        <v>5678.666666666667</v>
      </c>
      <c r="AD92" s="12">
        <f t="shared" si="24"/>
        <v>12084.146666666667</v>
      </c>
      <c r="AE92" s="13">
        <f ca="1">'13年1-9支出明细'!AE90/9*12</f>
        <v>12084.146666666667</v>
      </c>
      <c r="AF92" s="13">
        <f ca="1">'13年1-9支出明细'!AF90/9*12</f>
        <v>0</v>
      </c>
      <c r="AG92" s="13">
        <f ca="1">Sheet2!BP89+Sheet2!ET89</f>
        <v>0</v>
      </c>
      <c r="AH92" s="12">
        <f t="shared" si="27"/>
        <v>18410.26666666667</v>
      </c>
      <c r="AI92" s="13">
        <f ca="1">'13年1-9支出明细'!AI90/9*12</f>
        <v>0</v>
      </c>
      <c r="AJ92" s="13">
        <f ca="1">'13年1-9支出明细'!AJ90/9*12</f>
        <v>0</v>
      </c>
      <c r="AK92" s="13">
        <f ca="1">'13年1-9支出明细'!AK90/9*12</f>
        <v>0</v>
      </c>
      <c r="AL92" s="13">
        <f ca="1">'13年1-9支出明细'!AL90/9*12</f>
        <v>0</v>
      </c>
      <c r="AM92" s="13">
        <f ca="1">'13年1-9支出明细'!AM90/9*12</f>
        <v>0</v>
      </c>
      <c r="AN92" s="13">
        <f ca="1">'13年1-9支出明细'!AN90/9*12</f>
        <v>0</v>
      </c>
      <c r="AO92" s="14">
        <f t="shared" si="29"/>
        <v>0</v>
      </c>
      <c r="AP92" s="13">
        <f ca="1">'13年1-9支出明细'!AP90/9*12</f>
        <v>0</v>
      </c>
      <c r="AQ92" s="13">
        <f ca="1">'13年1-9支出明细'!AQ90/9*12</f>
        <v>0</v>
      </c>
      <c r="AR92" s="13">
        <f ca="1">'13年1-9支出明细'!AR90/9*12</f>
        <v>0</v>
      </c>
      <c r="AS92" s="13">
        <f ca="1">Sheet2!DK89+Sheet2!AH89</f>
        <v>0</v>
      </c>
      <c r="AT92" s="13">
        <f ca="1">'13年1-9支出明细'!AT90/9*12</f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f ca="1">'13年1-9支出明细'!BB90/9*12</f>
        <v>266.66666666666663</v>
      </c>
      <c r="BC92" s="13">
        <f ca="1">'13年1-9支出明细'!BC90/9*12</f>
        <v>0</v>
      </c>
      <c r="BD92" s="13">
        <f ca="1">'13年1-9支出明细'!BD90/9*12</f>
        <v>0</v>
      </c>
      <c r="BE92" s="13">
        <f ca="1">'13年1-9支出明细'!BE90/9*12</f>
        <v>0</v>
      </c>
      <c r="BF92" s="13">
        <v>0</v>
      </c>
      <c r="BG92" s="13">
        <f ca="1">'13年1-9支出明细'!BG90/9*12</f>
        <v>0</v>
      </c>
      <c r="BH92" s="13">
        <f ca="1">'13年1-9支出明细'!BH90/9*12</f>
        <v>0</v>
      </c>
      <c r="BI92" s="13">
        <f ca="1">'13年1-9支出明细'!BI90/9*12</f>
        <v>1133.3333333333333</v>
      </c>
      <c r="BJ92" s="13">
        <f ca="1">'13年1-9支出明细'!BJ90/9*12</f>
        <v>0</v>
      </c>
      <c r="BK92" s="13">
        <f ca="1">'13年1-9支出明细'!BK90/9*12</f>
        <v>0</v>
      </c>
      <c r="BL92" s="13">
        <f ca="1">'13年1-9支出明细'!BL90/9*12</f>
        <v>0</v>
      </c>
      <c r="BM92" s="13">
        <f ca="1">'13年1-9支出明细'!BM90/9*12</f>
        <v>0</v>
      </c>
      <c r="BN92" s="13">
        <f ca="1">'13年1-9支出明细'!BN90/9*12</f>
        <v>17010.26666666667</v>
      </c>
      <c r="BO92" s="13">
        <f ca="1">Sheet2!EX89+Sheet2!BF89</f>
        <v>0</v>
      </c>
      <c r="BP92" s="13">
        <f ca="1">'13年1-9支出明细'!BP90/9*12</f>
        <v>0</v>
      </c>
      <c r="BQ92" s="13">
        <f ca="1">'13年1-9支出明细'!BQ90/9*12</f>
        <v>0</v>
      </c>
      <c r="BR92" s="13">
        <f ca="1">'13年1-9支出明细'!BR90/9*12</f>
        <v>0</v>
      </c>
      <c r="BS92" s="13">
        <f ca="1">Sheet2!FC5+Sheet2!BJ5</f>
        <v>179.5</v>
      </c>
      <c r="BT92" s="13">
        <f ca="1">'13年1-9支出明细'!BT90/9*12</f>
        <v>0</v>
      </c>
      <c r="BU92" s="12">
        <f ca="1">'13年1-9支出明细'!BU90/9*12</f>
        <v>644008.52</v>
      </c>
      <c r="BV92" s="12">
        <f ca="1">'13年1-9支出明细'!BV90/9*12</f>
        <v>0</v>
      </c>
      <c r="BW92" s="12">
        <f ca="1">'13年1-9支出明细'!BW90/9*12</f>
        <v>0</v>
      </c>
      <c r="BX92" s="12">
        <f ca="1">'13年1-9支出明细'!BX90/9*12</f>
        <v>0</v>
      </c>
      <c r="BY92" s="27">
        <f t="shared" si="28"/>
        <v>0</v>
      </c>
      <c r="BZ92" s="13">
        <f ca="1">'13年1-9支出明细'!BZ90/9*12</f>
        <v>0</v>
      </c>
      <c r="CA92" s="13">
        <f ca="1">'13年1-9支出明细'!CA90/9*12</f>
        <v>0</v>
      </c>
      <c r="CB92" s="13">
        <f ca="1">'13年1-9支出明细'!CB90/9*12</f>
        <v>0</v>
      </c>
      <c r="CC92" s="13">
        <f ca="1">'13年1-9支出明细'!CC90/9*12</f>
        <v>0</v>
      </c>
      <c r="CD92" s="13">
        <f ca="1">'13年1-9支出明细'!CD90/9*12</f>
        <v>0</v>
      </c>
    </row>
    <row r="93" spans="1:82">
      <c r="A93" s="18">
        <v>221</v>
      </c>
      <c r="B93" s="3" t="s">
        <v>569</v>
      </c>
      <c r="C93" s="3" t="s">
        <v>385</v>
      </c>
      <c r="D93" s="12">
        <f t="shared" si="21"/>
        <v>853049.95333333337</v>
      </c>
      <c r="E93" s="12">
        <f t="shared" si="25"/>
        <v>592088.46666666667</v>
      </c>
      <c r="F93" s="13">
        <v>324012</v>
      </c>
      <c r="G93" s="13">
        <v>100174</v>
      </c>
      <c r="H93" s="13">
        <v>145805.4</v>
      </c>
      <c r="I93" s="13">
        <f ca="1">'13年1-9支出明细'!I91/9*12</f>
        <v>0</v>
      </c>
      <c r="J93" s="13">
        <v>16572.8</v>
      </c>
      <c r="K93" s="13">
        <f ca="1">'13年1-9支出明细'!K91/9*12</f>
        <v>13200</v>
      </c>
      <c r="L93" s="13">
        <f ca="1">'13年1-9支出明细'!L91/9*12</f>
        <v>0</v>
      </c>
      <c r="M93" s="13">
        <f ca="1">'13年1-9支出明细'!M91/9*12</f>
        <v>0</v>
      </c>
      <c r="N93" s="13">
        <f ca="1">'13年1-9支出明细'!N91/9*12</f>
        <v>0</v>
      </c>
      <c r="O93" s="13">
        <f ca="1">'13年1-9支出明细'!O91/9*12</f>
        <v>0</v>
      </c>
      <c r="P93" s="13">
        <f ca="1">'13年1-9支出明细'!P91/9*12</f>
        <v>0</v>
      </c>
      <c r="Q93" s="13">
        <f ca="1">'13年1-9支出明细'!Q91/9*12</f>
        <v>0</v>
      </c>
      <c r="R93" s="13">
        <f ca="1">'13年1-9支出明细'!R91/9*12</f>
        <v>0</v>
      </c>
      <c r="S93" s="13">
        <f ca="1">'13年1-9支出明细'!S91/9*12</f>
        <v>8897.0666666666657</v>
      </c>
      <c r="T93" s="12">
        <f t="shared" si="26"/>
        <v>55359.91333333333</v>
      </c>
      <c r="U93" s="13">
        <f ca="1">'13年1-9支出明细'!U91/9*12</f>
        <v>0</v>
      </c>
      <c r="V93" s="13">
        <f ca="1">'13年1-9支出明细'!V91/9*12</f>
        <v>0</v>
      </c>
      <c r="W93" s="13">
        <f ca="1">'13年1-9支出明细'!W91/9*12</f>
        <v>0</v>
      </c>
      <c r="X93" s="13">
        <f ca="1">'13年1-9支出明细'!X91/9*12</f>
        <v>1187.3333333333333</v>
      </c>
      <c r="Y93" s="13">
        <f ca="1">'13年1-9支出明细'!Y91/9*12</f>
        <v>10240.933333333332</v>
      </c>
      <c r="Z93" s="13">
        <f ca="1">'13年1-9支出明细'!Z91/9*12</f>
        <v>3431.4666666666662</v>
      </c>
      <c r="AA93" s="13">
        <f ca="1">Sheet2!EP90+Sheet2!V90</f>
        <v>40500.18</v>
      </c>
      <c r="AB93" s="13">
        <f ca="1">'13年1-9支出明细'!AB91/9*12</f>
        <v>18173.573333333334</v>
      </c>
      <c r="AC93" s="13">
        <f ca="1">'13年1-9支出明细'!AC91/9*12</f>
        <v>7320</v>
      </c>
      <c r="AD93" s="12">
        <f t="shared" si="24"/>
        <v>363.73333333333335</v>
      </c>
      <c r="AE93" s="13">
        <f ca="1">'13年1-9支出明细'!AE91/9*12</f>
        <v>363.73333333333335</v>
      </c>
      <c r="AF93" s="13">
        <f ca="1">'13年1-9支出明细'!AF91/9*12</f>
        <v>0</v>
      </c>
      <c r="AG93" s="13">
        <f ca="1">Sheet2!BP90+Sheet2!ET90</f>
        <v>0</v>
      </c>
      <c r="AH93" s="12">
        <f t="shared" si="27"/>
        <v>7173.8666666666668</v>
      </c>
      <c r="AI93" s="13">
        <f ca="1">'13年1-9支出明细'!AI91/9*12</f>
        <v>0</v>
      </c>
      <c r="AJ93" s="13">
        <f ca="1">'13年1-9支出明细'!AJ91/9*12</f>
        <v>0</v>
      </c>
      <c r="AK93" s="13">
        <f ca="1">'13年1-9支出明细'!AK91/9*12</f>
        <v>0</v>
      </c>
      <c r="AL93" s="13">
        <f ca="1">'13年1-9支出明细'!AL91/9*12</f>
        <v>0</v>
      </c>
      <c r="AM93" s="13">
        <f ca="1">'13年1-9支出明细'!AM91/9*12</f>
        <v>0</v>
      </c>
      <c r="AN93" s="13">
        <f ca="1">'13年1-9支出明细'!AN91/9*12</f>
        <v>0</v>
      </c>
      <c r="AO93" s="14">
        <f t="shared" si="29"/>
        <v>0</v>
      </c>
      <c r="AP93" s="13">
        <f ca="1">'13年1-9支出明细'!AP91/9*12</f>
        <v>0</v>
      </c>
      <c r="AQ93" s="13">
        <f ca="1">'13年1-9支出明细'!AQ91/9*12</f>
        <v>0</v>
      </c>
      <c r="AR93" s="13">
        <f ca="1">'13年1-9支出明细'!AR91/9*12</f>
        <v>0</v>
      </c>
      <c r="AS93" s="13">
        <f ca="1">Sheet2!DK90+Sheet2!AH90</f>
        <v>0</v>
      </c>
      <c r="AT93" s="13">
        <f ca="1">'13年1-9支出明细'!AT91/9*12</f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f ca="1">'13年1-9支出明细'!BB91/9*12</f>
        <v>2505.4666666666667</v>
      </c>
      <c r="BC93" s="13">
        <f ca="1">'13年1-9支出明细'!BC91/9*12</f>
        <v>0</v>
      </c>
      <c r="BD93" s="13">
        <f ca="1">'13年1-9支出明细'!BD91/9*12</f>
        <v>0</v>
      </c>
      <c r="BE93" s="13">
        <f ca="1">'13年1-9支出明细'!BE91/9*12</f>
        <v>0</v>
      </c>
      <c r="BF93" s="13">
        <v>0</v>
      </c>
      <c r="BG93" s="13">
        <f ca="1">'13年1-9支出明细'!BG91/9*12</f>
        <v>0</v>
      </c>
      <c r="BH93" s="13">
        <f ca="1">'13年1-9支出明细'!BH91/9*12</f>
        <v>0</v>
      </c>
      <c r="BI93" s="13">
        <f ca="1">'13年1-9支出明细'!BI91/9*12</f>
        <v>3200</v>
      </c>
      <c r="BJ93" s="13">
        <f ca="1">'13年1-9支出明细'!BJ91/9*12</f>
        <v>0</v>
      </c>
      <c r="BK93" s="13">
        <f ca="1">'13年1-9支出明细'!BK91/9*12</f>
        <v>0</v>
      </c>
      <c r="BL93" s="13">
        <f ca="1">'13年1-9支出明细'!BL91/9*12</f>
        <v>0</v>
      </c>
      <c r="BM93" s="13">
        <f ca="1">'13年1-9支出明细'!BM91/9*12</f>
        <v>0</v>
      </c>
      <c r="BN93" s="13">
        <f ca="1">'13年1-9支出明细'!BN91/9*12</f>
        <v>1468.3999999999999</v>
      </c>
      <c r="BO93" s="13">
        <f ca="1">Sheet2!EX90+Sheet2!BF90</f>
        <v>0</v>
      </c>
      <c r="BP93" s="13">
        <f ca="1">'13年1-9支出明细'!BP91/9*12</f>
        <v>0</v>
      </c>
      <c r="BQ93" s="13">
        <f ca="1">'13年1-9支出明细'!BQ91/9*12</f>
        <v>0</v>
      </c>
      <c r="BR93" s="13">
        <f ca="1">'13年1-9支出明细'!BR91/9*12</f>
        <v>0</v>
      </c>
      <c r="BS93" s="13">
        <f ca="1">Sheet2!FC6+Sheet2!BJ6</f>
        <v>0</v>
      </c>
      <c r="BT93" s="13">
        <f ca="1">'13年1-9支出明细'!BT91/9*12</f>
        <v>0</v>
      </c>
      <c r="BU93" s="12">
        <f ca="1">'13年1-9支出明细'!BU91/9*12</f>
        <v>198063.97333333333</v>
      </c>
      <c r="BV93" s="12">
        <f ca="1">'13年1-9支出明细'!BV91/9*12</f>
        <v>0</v>
      </c>
      <c r="BW93" s="12">
        <f ca="1">'13年1-9支出明细'!BW91/9*12</f>
        <v>0</v>
      </c>
      <c r="BX93" s="12">
        <f ca="1">'13年1-9支出明细'!BX91/9*12</f>
        <v>0</v>
      </c>
      <c r="BY93" s="27">
        <f t="shared" si="28"/>
        <v>0</v>
      </c>
      <c r="BZ93" s="13">
        <f ca="1">'13年1-9支出明细'!BZ91/9*12</f>
        <v>0</v>
      </c>
      <c r="CA93" s="13">
        <f ca="1">'13年1-9支出明细'!CA91/9*12</f>
        <v>0</v>
      </c>
      <c r="CB93" s="13">
        <f ca="1">'13年1-9支出明细'!CB91/9*12</f>
        <v>0</v>
      </c>
      <c r="CC93" s="13">
        <f ca="1">'13年1-9支出明细'!CC91/9*12</f>
        <v>0</v>
      </c>
      <c r="CD93" s="13">
        <f ca="1">'13年1-9支出明细'!CD91/9*12</f>
        <v>0</v>
      </c>
    </row>
    <row r="94" spans="1:82">
      <c r="A94" s="18">
        <v>3</v>
      </c>
      <c r="B94" s="3" t="s">
        <v>570</v>
      </c>
      <c r="C94" s="3" t="s">
        <v>386</v>
      </c>
      <c r="D94" s="12">
        <f>SUM(D95:D107)</f>
        <v>267454741.75333336</v>
      </c>
      <c r="E94" s="12">
        <f>SUM(E95:E107)</f>
        <v>5752462.6533333333</v>
      </c>
      <c r="F94" s="12">
        <f>SUM(F95:F107)</f>
        <v>2804688</v>
      </c>
      <c r="G94" s="12">
        <f>SUM(G95:G107)</f>
        <v>1479018</v>
      </c>
      <c r="H94" s="12">
        <f>SUM(H95:H107)</f>
        <v>1262109.6000000001</v>
      </c>
      <c r="I94" s="13">
        <f ca="1">'13年1-9支出明细'!I92/9*12</f>
        <v>43840</v>
      </c>
      <c r="J94" s="12">
        <f ca="1">SUM(J95:J107)</f>
        <v>121105.29000000001</v>
      </c>
      <c r="K94" s="13">
        <f ca="1">'13年1-9支出明细'!K92/9*12</f>
        <v>138093.33333333331</v>
      </c>
      <c r="L94" s="13">
        <f ca="1">'13年1-9支出明细'!L92/9*12</f>
        <v>0</v>
      </c>
      <c r="M94" s="13">
        <f ca="1">'13年1-9支出明细'!M92/9*12</f>
        <v>0</v>
      </c>
      <c r="N94" s="13">
        <f ca="1">'13年1-9支出明细'!N92/9*12</f>
        <v>0</v>
      </c>
      <c r="O94" s="13">
        <f ca="1">'13年1-9支出明细'!O92/9*12</f>
        <v>0</v>
      </c>
      <c r="P94" s="13">
        <f ca="1">'13年1-9支出明细'!P92/9*12</f>
        <v>0</v>
      </c>
      <c r="Q94" s="13">
        <f ca="1">'13年1-9支出明细'!Q92/9*12</f>
        <v>0</v>
      </c>
      <c r="R94" s="13">
        <f ca="1">'13年1-9支出明细'!R92/9*12</f>
        <v>0</v>
      </c>
      <c r="S94" s="13">
        <f ca="1">'13年1-9支出明细'!S92/9*12</f>
        <v>24713.72</v>
      </c>
      <c r="T94" s="12">
        <f ca="1">SUM(T95:T107)</f>
        <v>282305.55333333334</v>
      </c>
      <c r="U94" s="13">
        <f ca="1">'13年1-9支出明细'!U92/9*12</f>
        <v>0</v>
      </c>
      <c r="V94" s="13">
        <f ca="1">'13年1-9支出明细'!V92/9*12</f>
        <v>0</v>
      </c>
      <c r="W94" s="13">
        <f ca="1">'13年1-9支出明细'!W92/9*12</f>
        <v>0</v>
      </c>
      <c r="X94" s="13">
        <f ca="1">'13年1-9支出明细'!X92/9*12</f>
        <v>557.48</v>
      </c>
      <c r="Y94" s="13">
        <f ca="1">'13年1-9支出明细'!Y92/9*12</f>
        <v>1100.7999999999997</v>
      </c>
      <c r="Z94" s="13">
        <f ca="1">'13年1-9支出明细'!Z92/9*12</f>
        <v>123218.97333333333</v>
      </c>
      <c r="AA94" s="12">
        <f ca="1">SUM(AA95:AA107)</f>
        <v>157428.29999999999</v>
      </c>
      <c r="AB94" s="13">
        <f ca="1">'13年1-9支出明细'!AB92/9*12</f>
        <v>88408.52</v>
      </c>
      <c r="AC94" s="13">
        <f ca="1">'13年1-9支出明细'!AC92/9*12</f>
        <v>121501.90666666665</v>
      </c>
      <c r="AD94" s="12">
        <f ca="1">SUM(AD95:AD107)</f>
        <v>260948844.82666665</v>
      </c>
      <c r="AE94" s="13">
        <f ca="1">'13年1-9支出明细'!AE92/9*12</f>
        <v>229438528.88</v>
      </c>
      <c r="AF94" s="13">
        <f ca="1">'13年1-9支出明细'!AF92/9*12</f>
        <v>31510315.946666669</v>
      </c>
      <c r="AG94" s="12">
        <f ca="1">SUM(AG95:AG107)</f>
        <v>0</v>
      </c>
      <c r="AH94" s="12">
        <f ca="1">SUM(AH95:AH107)</f>
        <v>55804.133333333331</v>
      </c>
      <c r="AI94" s="13">
        <f ca="1">'13年1-9支出明细'!AI92/9*12</f>
        <v>0</v>
      </c>
      <c r="AJ94" s="13">
        <f ca="1">'13年1-9支出明细'!AJ92/9*12</f>
        <v>0</v>
      </c>
      <c r="AK94" s="13">
        <f ca="1">'13年1-9支出明细'!AK92/9*12</f>
        <v>0</v>
      </c>
      <c r="AL94" s="13">
        <f ca="1">'13年1-9支出明细'!AL92/9*12</f>
        <v>0</v>
      </c>
      <c r="AM94" s="13">
        <f ca="1">'13年1-9支出明细'!AM92/9*12</f>
        <v>0</v>
      </c>
      <c r="AN94" s="13">
        <f ca="1">'13年1-9支出明细'!AN92/9*12</f>
        <v>0</v>
      </c>
      <c r="AO94" s="12">
        <f ca="1">SUM(AO95:AO107)</f>
        <v>0</v>
      </c>
      <c r="AP94" s="13">
        <f ca="1">'13年1-9支出明细'!AP92/9*12</f>
        <v>0</v>
      </c>
      <c r="AQ94" s="13">
        <f ca="1">'13年1-9支出明细'!AQ92/9*12</f>
        <v>0</v>
      </c>
      <c r="AR94" s="13">
        <f ca="1">'13年1-9支出明细'!AR92/9*12</f>
        <v>0</v>
      </c>
      <c r="AS94" s="12">
        <f ca="1">SUM(AS95:AS107)</f>
        <v>0</v>
      </c>
      <c r="AT94" s="13">
        <f ca="1">'13年1-9支出明细'!AT92/9*12</f>
        <v>0</v>
      </c>
      <c r="AU94" s="12">
        <f t="shared" ref="AU94:BA94" si="30">SUM(AU95:AU107)</f>
        <v>0</v>
      </c>
      <c r="AV94" s="12">
        <f t="shared" si="30"/>
        <v>0</v>
      </c>
      <c r="AW94" s="12">
        <f t="shared" si="30"/>
        <v>0</v>
      </c>
      <c r="AX94" s="12">
        <f t="shared" si="30"/>
        <v>0</v>
      </c>
      <c r="AY94" s="12">
        <f t="shared" si="30"/>
        <v>0</v>
      </c>
      <c r="AZ94" s="12">
        <f t="shared" si="30"/>
        <v>0</v>
      </c>
      <c r="BA94" s="12">
        <f t="shared" si="30"/>
        <v>0</v>
      </c>
      <c r="BB94" s="13">
        <f ca="1">'13年1-9支出明细'!BB92/9*12</f>
        <v>13555.466666666667</v>
      </c>
      <c r="BC94" s="13">
        <f ca="1">'13年1-9支出明细'!BC92/9*12</f>
        <v>0</v>
      </c>
      <c r="BD94" s="13">
        <f ca="1">'13年1-9支出明细'!BD92/9*12</f>
        <v>0</v>
      </c>
      <c r="BE94" s="13">
        <f ca="1">'13年1-9支出明细'!BE92/9*12</f>
        <v>0</v>
      </c>
      <c r="BF94" s="12">
        <f ca="1">SUM(BF95:BF107)</f>
        <v>0</v>
      </c>
      <c r="BG94" s="13">
        <f ca="1">'13年1-9支出明细'!BG92/9*12</f>
        <v>0</v>
      </c>
      <c r="BH94" s="13">
        <f ca="1">'13年1-9支出明细'!BH92/9*12</f>
        <v>2133.333333333333</v>
      </c>
      <c r="BI94" s="13">
        <f ca="1">'13年1-9支出明细'!BI92/9*12</f>
        <v>36468</v>
      </c>
      <c r="BJ94" s="13">
        <f ca="1">'13年1-9支出明细'!BJ92/9*12</f>
        <v>0</v>
      </c>
      <c r="BK94" s="13">
        <f ca="1">'13年1-9支出明细'!BK92/9*12</f>
        <v>0</v>
      </c>
      <c r="BL94" s="13">
        <f ca="1">'13年1-9支出明细'!BL92/9*12</f>
        <v>0</v>
      </c>
      <c r="BM94" s="13">
        <f ca="1">'13年1-9支出明细'!BM92/9*12</f>
        <v>0</v>
      </c>
      <c r="BN94" s="13">
        <f ca="1">'13年1-9支出明细'!BN92/9*12</f>
        <v>980.66666666666674</v>
      </c>
      <c r="BO94" s="12">
        <f ca="1">SUM(BO95:BO107)</f>
        <v>0</v>
      </c>
      <c r="BP94" s="13">
        <f ca="1">'13年1-9支出明细'!BP92/9*12</f>
        <v>0</v>
      </c>
      <c r="BQ94" s="13">
        <f ca="1">'13年1-9支出明细'!BQ92/9*12</f>
        <v>2666.666666666667</v>
      </c>
      <c r="BR94" s="13">
        <f ca="1">'13年1-9支出明细'!BR92/9*12</f>
        <v>0</v>
      </c>
      <c r="BS94" s="12">
        <f ca="1">SUM(BS95:BS107)</f>
        <v>0</v>
      </c>
      <c r="BT94" s="13">
        <f ca="1">'13年1-9支出明细'!BT92/9*12</f>
        <v>0</v>
      </c>
      <c r="BU94" s="12">
        <f ca="1">'13年1-9支出明细'!BU92/9*12</f>
        <v>173362.58666666667</v>
      </c>
      <c r="BV94" s="12">
        <f ca="1">'13年1-9支出明细'!BV92/9*12</f>
        <v>0</v>
      </c>
      <c r="BW94" s="12">
        <f ca="1">'13年1-9支出明细'!BW92/9*12</f>
        <v>0</v>
      </c>
      <c r="BX94" s="12">
        <f ca="1">'13年1-9支出明细'!BX92/9*12</f>
        <v>241864</v>
      </c>
      <c r="BY94" s="27">
        <f t="shared" si="28"/>
        <v>98</v>
      </c>
      <c r="BZ94" s="13">
        <f ca="1">'13年1-9支出明细'!BZ92/9*12</f>
        <v>0</v>
      </c>
      <c r="CA94" s="13">
        <f ca="1">'13年1-9支出明细'!CA92/9*12</f>
        <v>0</v>
      </c>
      <c r="CB94" s="13">
        <f ca="1">'13年1-9支出明细'!CB92/9*12</f>
        <v>0</v>
      </c>
      <c r="CC94" s="13">
        <f ca="1">'13年1-9支出明细'!CC92/9*12</f>
        <v>0</v>
      </c>
      <c r="CD94" s="13">
        <f ca="1">'13年1-9支出明细'!CD92/9*12</f>
        <v>98</v>
      </c>
    </row>
    <row r="95" spans="1:82">
      <c r="A95" s="18">
        <v>301</v>
      </c>
      <c r="B95" s="3" t="s">
        <v>571</v>
      </c>
      <c r="C95" s="3" t="s">
        <v>387</v>
      </c>
      <c r="D95" s="12">
        <f t="shared" ref="D95:D107" si="31">E95+T95+AD95+AH95+BU95+BV95+BW95+BX95+BY95</f>
        <v>4549008.8833333328</v>
      </c>
      <c r="E95" s="12">
        <f t="shared" si="25"/>
        <v>4414109</v>
      </c>
      <c r="F95" s="13">
        <v>2241780</v>
      </c>
      <c r="G95" s="13">
        <v>1036488</v>
      </c>
      <c r="H95" s="13">
        <v>1008801</v>
      </c>
      <c r="I95" s="13">
        <f ca="1">'13年1-9支出明细'!I93/9*12</f>
        <v>43840</v>
      </c>
      <c r="J95" s="13">
        <v>62400</v>
      </c>
      <c r="K95" s="13">
        <f ca="1">'13年1-9支出明细'!K93/9*12</f>
        <v>83200</v>
      </c>
      <c r="L95" s="13">
        <f ca="1">'13年1-9支出明细'!L93/9*12</f>
        <v>0</v>
      </c>
      <c r="M95" s="13">
        <f ca="1">'13年1-9支出明细'!M93/9*12</f>
        <v>0</v>
      </c>
      <c r="N95" s="13">
        <f ca="1">'13年1-9支出明细'!N93/9*12</f>
        <v>0</v>
      </c>
      <c r="O95" s="13">
        <f ca="1">'13年1-9支出明细'!O93/9*12</f>
        <v>0</v>
      </c>
      <c r="P95" s="13">
        <f ca="1">'13年1-9支出明细'!P93/9*12</f>
        <v>0</v>
      </c>
      <c r="Q95" s="13">
        <f ca="1">'13年1-9支出明细'!Q93/9*12</f>
        <v>0</v>
      </c>
      <c r="R95" s="13">
        <f ca="1">'13年1-9支出明细'!R93/9*12</f>
        <v>0</v>
      </c>
      <c r="S95" s="13">
        <f ca="1">'13年1-9支出明细'!S93/9*12</f>
        <v>0</v>
      </c>
      <c r="T95" s="12">
        <f t="shared" si="26"/>
        <v>43310.43</v>
      </c>
      <c r="U95" s="13">
        <f ca="1">'13年1-9支出明细'!U93/9*12</f>
        <v>0</v>
      </c>
      <c r="V95" s="13">
        <f ca="1">'13年1-9支出明细'!V93/9*12</f>
        <v>0</v>
      </c>
      <c r="W95" s="13">
        <f ca="1">'13年1-9支出明细'!W93/9*12</f>
        <v>0</v>
      </c>
      <c r="X95" s="13">
        <f ca="1">'13年1-9支出明细'!X93/9*12</f>
        <v>102.73333333333332</v>
      </c>
      <c r="Y95" s="13">
        <f ca="1">'13年1-9支出明细'!Y93/9*12</f>
        <v>0</v>
      </c>
      <c r="Z95" s="13">
        <f ca="1">'13年1-9支出明细'!Z93/9*12</f>
        <v>126.66666666666666</v>
      </c>
      <c r="AA95" s="13">
        <f ca="1">Sheet2!EP92+Sheet2!V92</f>
        <v>43081.03</v>
      </c>
      <c r="AB95" s="13">
        <f ca="1">'13年1-9支出明细'!AB93/9*12</f>
        <v>55794.706666666665</v>
      </c>
      <c r="AC95" s="13">
        <f ca="1">'13年1-9支出明细'!AC93/9*12</f>
        <v>1646.6666666666667</v>
      </c>
      <c r="AD95" s="12">
        <f t="shared" si="24"/>
        <v>0</v>
      </c>
      <c r="AE95" s="13">
        <f ca="1">'13年1-9支出明细'!AE93/9*12</f>
        <v>0</v>
      </c>
      <c r="AF95" s="13">
        <f ca="1">'13年1-9支出明细'!AF93/9*12</f>
        <v>0</v>
      </c>
      <c r="AG95" s="13">
        <f ca="1">Sheet2!BP92+Sheet2!ET92</f>
        <v>0</v>
      </c>
      <c r="AH95" s="12">
        <f t="shared" si="27"/>
        <v>49648.533333333333</v>
      </c>
      <c r="AI95" s="13">
        <f ca="1">'13年1-9支出明细'!AI93/9*12</f>
        <v>0</v>
      </c>
      <c r="AJ95" s="13">
        <f ca="1">'13年1-9支出明细'!AJ93/9*12</f>
        <v>0</v>
      </c>
      <c r="AK95" s="13">
        <f ca="1">'13年1-9支出明细'!AK93/9*12</f>
        <v>0</v>
      </c>
      <c r="AL95" s="13">
        <f ca="1">'13年1-9支出明细'!AL93/9*12</f>
        <v>0</v>
      </c>
      <c r="AM95" s="13">
        <f ca="1">'13年1-9支出明细'!AM93/9*12</f>
        <v>0</v>
      </c>
      <c r="AN95" s="13">
        <f ca="1">'13年1-9支出明细'!AN93/9*12</f>
        <v>0</v>
      </c>
      <c r="AO95" s="14">
        <f t="shared" si="29"/>
        <v>0</v>
      </c>
      <c r="AP95" s="13">
        <f ca="1">'13年1-9支出明细'!AP93/9*12</f>
        <v>0</v>
      </c>
      <c r="AQ95" s="13">
        <f ca="1">'13年1-9支出明细'!AQ93/9*12</f>
        <v>0</v>
      </c>
      <c r="AR95" s="13">
        <f ca="1">'13年1-9支出明细'!AR93/9*12</f>
        <v>0</v>
      </c>
      <c r="AS95" s="13">
        <f ca="1">Sheet2!DK92+Sheet2!AH92</f>
        <v>0</v>
      </c>
      <c r="AT95" s="13">
        <f ca="1">'13年1-9支出明细'!AT93/9*12</f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f ca="1">'13年1-9支出明细'!BB93/9*12</f>
        <v>11752.800000000001</v>
      </c>
      <c r="BC95" s="13">
        <f ca="1">'13年1-9支出明细'!BC93/9*12</f>
        <v>0</v>
      </c>
      <c r="BD95" s="13">
        <f ca="1">'13年1-9支出明细'!BD93/9*12</f>
        <v>0</v>
      </c>
      <c r="BE95" s="13">
        <f ca="1">'13年1-9支出明细'!BE93/9*12</f>
        <v>0</v>
      </c>
      <c r="BF95" s="13">
        <f ca="1">Sheet2!DZ92+Sheet2!AV92</f>
        <v>0</v>
      </c>
      <c r="BG95" s="13">
        <f ca="1">'13年1-9支出明细'!BG93/9*12</f>
        <v>0</v>
      </c>
      <c r="BH95" s="13">
        <f ca="1">'13年1-9支出明细'!BH93/9*12</f>
        <v>0</v>
      </c>
      <c r="BI95" s="13">
        <f ca="1">'13年1-9支出明细'!BI93/9*12</f>
        <v>34868</v>
      </c>
      <c r="BJ95" s="13">
        <f ca="1">'13年1-9支出明细'!BJ93/9*12</f>
        <v>0</v>
      </c>
      <c r="BK95" s="13">
        <f ca="1">'13年1-9支出明细'!BK93/9*12</f>
        <v>0</v>
      </c>
      <c r="BL95" s="13">
        <f ca="1">'13年1-9支出明细'!BL93/9*12</f>
        <v>0</v>
      </c>
      <c r="BM95" s="13">
        <f ca="1">'13年1-9支出明细'!BM93/9*12</f>
        <v>0</v>
      </c>
      <c r="BN95" s="13">
        <f ca="1">'13年1-9支出明细'!BN93/9*12</f>
        <v>361.06666666666666</v>
      </c>
      <c r="BO95" s="13">
        <f ca="1">Sheet2!EX92+Sheet2!BF92</f>
        <v>0</v>
      </c>
      <c r="BP95" s="13">
        <f ca="1">'13年1-9支出明细'!BP93/9*12</f>
        <v>0</v>
      </c>
      <c r="BQ95" s="13">
        <f ca="1">'13年1-9支出明细'!BQ93/9*12</f>
        <v>2666.666666666667</v>
      </c>
      <c r="BR95" s="13">
        <f ca="1">'13年1-9支出明细'!BR93/9*12</f>
        <v>0</v>
      </c>
      <c r="BS95" s="13">
        <f ca="1">Sheet2!FC8+Sheet2!BJ8</f>
        <v>0</v>
      </c>
      <c r="BT95" s="13">
        <f ca="1">'13年1-9支出明细'!BT93/9*12</f>
        <v>0</v>
      </c>
      <c r="BU95" s="12">
        <f ca="1">'13年1-9支出明细'!BU93/9*12</f>
        <v>41940.92</v>
      </c>
      <c r="BV95" s="12">
        <f ca="1">'13年1-9支出明细'!BV93/9*12</f>
        <v>0</v>
      </c>
      <c r="BW95" s="12">
        <f ca="1">'13年1-9支出明细'!BW93/9*12</f>
        <v>0</v>
      </c>
      <c r="BX95" s="12">
        <f ca="1">'13年1-9支出明细'!BX93/9*12</f>
        <v>0</v>
      </c>
      <c r="BY95" s="27">
        <f t="shared" si="28"/>
        <v>0</v>
      </c>
      <c r="BZ95" s="13">
        <f ca="1">'13年1-9支出明细'!BZ93/9*12</f>
        <v>0</v>
      </c>
      <c r="CA95" s="13">
        <f ca="1">'13年1-9支出明细'!CA93/9*12</f>
        <v>0</v>
      </c>
      <c r="CB95" s="13">
        <f ca="1">'13年1-9支出明细'!CB93/9*12</f>
        <v>0</v>
      </c>
      <c r="CC95" s="13">
        <f ca="1">'13年1-9支出明细'!CC93/9*12</f>
        <v>0</v>
      </c>
      <c r="CD95" s="13">
        <f ca="1">'13年1-9支出明细'!CD93/9*12</f>
        <v>0</v>
      </c>
    </row>
    <row r="96" spans="1:82">
      <c r="A96" s="18">
        <v>302</v>
      </c>
      <c r="B96" s="3" t="s">
        <v>572</v>
      </c>
      <c r="C96" s="3" t="s">
        <v>388</v>
      </c>
      <c r="D96" s="12">
        <f t="shared" si="31"/>
        <v>1204888.7100000002</v>
      </c>
      <c r="E96" s="12">
        <f t="shared" si="25"/>
        <v>1180381.2666666668</v>
      </c>
      <c r="F96" s="13">
        <v>562908</v>
      </c>
      <c r="G96" s="13">
        <v>316338</v>
      </c>
      <c r="H96" s="13">
        <v>253308.6</v>
      </c>
      <c r="I96" s="13">
        <f ca="1">'13年1-9支出明细'!I94/9*12</f>
        <v>0</v>
      </c>
      <c r="J96" s="13">
        <v>35870</v>
      </c>
      <c r="K96" s="13">
        <f ca="1">'13年1-9支出明细'!K94/9*12</f>
        <v>47826.666666666672</v>
      </c>
      <c r="L96" s="13">
        <f ca="1">'13年1-9支出明细'!L94/9*12</f>
        <v>0</v>
      </c>
      <c r="M96" s="13">
        <f ca="1">'13年1-9支出明细'!M94/9*12</f>
        <v>0</v>
      </c>
      <c r="N96" s="13">
        <f ca="1">'13年1-9支出明细'!N94/9*12</f>
        <v>0</v>
      </c>
      <c r="O96" s="13">
        <f ca="1">'13年1-9支出明细'!O94/9*12</f>
        <v>0</v>
      </c>
      <c r="P96" s="13">
        <f ca="1">'13年1-9支出明细'!P94/9*12</f>
        <v>0</v>
      </c>
      <c r="Q96" s="13">
        <f ca="1">'13年1-9支出明细'!Q94/9*12</f>
        <v>0</v>
      </c>
      <c r="R96" s="13">
        <f ca="1">'13年1-9支出明细'!R94/9*12</f>
        <v>0</v>
      </c>
      <c r="S96" s="13">
        <f ca="1">'13年1-9支出明细'!S94/9*12</f>
        <v>0</v>
      </c>
      <c r="T96" s="12">
        <f t="shared" si="26"/>
        <v>3989.51</v>
      </c>
      <c r="U96" s="13">
        <f ca="1">'13年1-9支出明细'!U94/9*12</f>
        <v>0</v>
      </c>
      <c r="V96" s="13">
        <f ca="1">'13年1-9支出明细'!V94/9*12</f>
        <v>0</v>
      </c>
      <c r="W96" s="13">
        <f ca="1">'13年1-9支出明细'!W94/9*12</f>
        <v>0</v>
      </c>
      <c r="X96" s="13">
        <f ca="1">'13年1-9支出明细'!X94/9*12</f>
        <v>0</v>
      </c>
      <c r="Y96" s="13">
        <f ca="1">'13年1-9支出明细'!Y94/9*12</f>
        <v>0</v>
      </c>
      <c r="Z96" s="13">
        <f ca="1">'13年1-9支出明细'!Z94/9*12</f>
        <v>22</v>
      </c>
      <c r="AA96" s="13">
        <f ca="1">Sheet2!EP93+Sheet2!V93</f>
        <v>3967.51</v>
      </c>
      <c r="AB96" s="13">
        <f ca="1">'13年1-9支出明细'!AB94/9*12</f>
        <v>4936.0400000000009</v>
      </c>
      <c r="AC96" s="13">
        <f ca="1">'13年1-9支出明细'!AC94/9*12</f>
        <v>360</v>
      </c>
      <c r="AD96" s="12">
        <f t="shared" si="24"/>
        <v>0</v>
      </c>
      <c r="AE96" s="13">
        <f ca="1">'13年1-9支出明细'!AE94/9*12</f>
        <v>0</v>
      </c>
      <c r="AF96" s="13">
        <f ca="1">'13年1-9支出明细'!AF94/9*12</f>
        <v>0</v>
      </c>
      <c r="AG96" s="13">
        <f ca="1">Sheet2!BP93+Sheet2!ET93</f>
        <v>0</v>
      </c>
      <c r="AH96" s="12">
        <f t="shared" si="27"/>
        <v>3460.9333333333329</v>
      </c>
      <c r="AI96" s="13">
        <f ca="1">'13年1-9支出明细'!AI94/9*12</f>
        <v>0</v>
      </c>
      <c r="AJ96" s="13">
        <f ca="1">'13年1-9支出明细'!AJ94/9*12</f>
        <v>0</v>
      </c>
      <c r="AK96" s="13">
        <f ca="1">'13年1-9支出明细'!AK94/9*12</f>
        <v>0</v>
      </c>
      <c r="AL96" s="13">
        <f ca="1">'13年1-9支出明细'!AL94/9*12</f>
        <v>0</v>
      </c>
      <c r="AM96" s="13">
        <f ca="1">'13年1-9支出明细'!AM94/9*12</f>
        <v>0</v>
      </c>
      <c r="AN96" s="13">
        <f ca="1">'13年1-9支出明细'!AN94/9*12</f>
        <v>0</v>
      </c>
      <c r="AO96" s="14">
        <f t="shared" si="29"/>
        <v>0</v>
      </c>
      <c r="AP96" s="13">
        <f ca="1">'13年1-9支出明细'!AP94/9*12</f>
        <v>0</v>
      </c>
      <c r="AQ96" s="13">
        <f ca="1">'13年1-9支出明细'!AQ94/9*12</f>
        <v>0</v>
      </c>
      <c r="AR96" s="13">
        <f ca="1">'13年1-9支出明细'!AR94/9*12</f>
        <v>0</v>
      </c>
      <c r="AS96" s="13">
        <f ca="1">Sheet2!DK93+Sheet2!AH93</f>
        <v>0</v>
      </c>
      <c r="AT96" s="13">
        <f ca="1">'13年1-9支出明细'!AT94/9*12</f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f ca="1">'13年1-9支出明细'!BB94/9*12</f>
        <v>1241.3333333333333</v>
      </c>
      <c r="BC96" s="13">
        <f ca="1">'13年1-9支出明细'!BC94/9*12</f>
        <v>0</v>
      </c>
      <c r="BD96" s="13">
        <f ca="1">'13年1-9支出明细'!BD94/9*12</f>
        <v>0</v>
      </c>
      <c r="BE96" s="13">
        <f ca="1">'13年1-9支出明细'!BE94/9*12</f>
        <v>0</v>
      </c>
      <c r="BF96" s="13">
        <f ca="1">Sheet2!DZ93+Sheet2!AV93</f>
        <v>0</v>
      </c>
      <c r="BG96" s="13">
        <f ca="1">'13年1-9支出明细'!BG94/9*12</f>
        <v>0</v>
      </c>
      <c r="BH96" s="13">
        <f ca="1">'13年1-9支出明细'!BH94/9*12</f>
        <v>0</v>
      </c>
      <c r="BI96" s="13">
        <f ca="1">'13年1-9支出明细'!BI94/9*12</f>
        <v>1600</v>
      </c>
      <c r="BJ96" s="13">
        <f ca="1">'13年1-9支出明细'!BJ94/9*12</f>
        <v>0</v>
      </c>
      <c r="BK96" s="13">
        <f ca="1">'13年1-9支出明细'!BK94/9*12</f>
        <v>0</v>
      </c>
      <c r="BL96" s="13">
        <f ca="1">'13年1-9支出明细'!BL94/9*12</f>
        <v>0</v>
      </c>
      <c r="BM96" s="13">
        <f ca="1">'13年1-9支出明细'!BM94/9*12</f>
        <v>0</v>
      </c>
      <c r="BN96" s="13">
        <f ca="1">'13年1-9支出明细'!BN94/9*12</f>
        <v>619.6</v>
      </c>
      <c r="BO96" s="13">
        <f ca="1">Sheet2!EX93+Sheet2!BF93</f>
        <v>0</v>
      </c>
      <c r="BP96" s="13">
        <f ca="1">'13年1-9支出明细'!BP94/9*12</f>
        <v>0</v>
      </c>
      <c r="BQ96" s="13">
        <f ca="1">'13年1-9支出明细'!BQ94/9*12</f>
        <v>0</v>
      </c>
      <c r="BR96" s="13">
        <f ca="1">'13年1-9支出明细'!BR94/9*12</f>
        <v>0</v>
      </c>
      <c r="BS96" s="13">
        <f ca="1">Sheet2!FC9+Sheet2!BJ9</f>
        <v>0</v>
      </c>
      <c r="BT96" s="13">
        <f ca="1">'13年1-9支出明细'!BT94/9*12</f>
        <v>0</v>
      </c>
      <c r="BU96" s="12">
        <f ca="1">'13年1-9支出明细'!BU94/9*12</f>
        <v>16959</v>
      </c>
      <c r="BV96" s="12">
        <f ca="1">'13年1-9支出明细'!BV94/9*12</f>
        <v>0</v>
      </c>
      <c r="BW96" s="12">
        <f ca="1">'13年1-9支出明细'!BW94/9*12</f>
        <v>0</v>
      </c>
      <c r="BX96" s="12">
        <f ca="1">'13年1-9支出明细'!BX94/9*12</f>
        <v>0</v>
      </c>
      <c r="BY96" s="27">
        <f t="shared" si="28"/>
        <v>98</v>
      </c>
      <c r="BZ96" s="13">
        <f ca="1">'13年1-9支出明细'!BZ94/9*12</f>
        <v>0</v>
      </c>
      <c r="CA96" s="13">
        <f ca="1">'13年1-9支出明细'!CA94/9*12</f>
        <v>0</v>
      </c>
      <c r="CB96" s="13">
        <f ca="1">'13年1-9支出明细'!CB94/9*12</f>
        <v>0</v>
      </c>
      <c r="CC96" s="13">
        <f ca="1">'13年1-9支出明细'!CC94/9*12</f>
        <v>0</v>
      </c>
      <c r="CD96" s="13">
        <f ca="1">'13年1-9支出明细'!CD94/9*12</f>
        <v>98</v>
      </c>
    </row>
    <row r="97" spans="1:82">
      <c r="A97" s="18">
        <v>303</v>
      </c>
      <c r="B97" s="3" t="s">
        <v>573</v>
      </c>
      <c r="C97" s="3" t="s">
        <v>389</v>
      </c>
      <c r="D97" s="12">
        <f t="shared" si="31"/>
        <v>297511.35666666669</v>
      </c>
      <c r="E97" s="12">
        <f t="shared" si="25"/>
        <v>31780.386666666669</v>
      </c>
      <c r="F97" s="13">
        <v>0</v>
      </c>
      <c r="G97" s="13">
        <v>0</v>
      </c>
      <c r="H97" s="13">
        <v>0</v>
      </c>
      <c r="I97" s="13">
        <f ca="1">'13年1-9支出明细'!I95/9*12</f>
        <v>0</v>
      </c>
      <c r="J97" s="13">
        <v>22835.29</v>
      </c>
      <c r="K97" s="13">
        <f ca="1">'13年1-9支出明细'!K95/9*12</f>
        <v>7066.666666666667</v>
      </c>
      <c r="L97" s="13">
        <f ca="1">'13年1-9支出明细'!L95/9*12</f>
        <v>0</v>
      </c>
      <c r="M97" s="13">
        <f ca="1">'13年1-9支出明细'!M95/9*12</f>
        <v>0</v>
      </c>
      <c r="N97" s="13">
        <f ca="1">'13年1-9支出明细'!N95/9*12</f>
        <v>0</v>
      </c>
      <c r="O97" s="13">
        <f ca="1">'13年1-9支出明细'!O95/9*12</f>
        <v>0</v>
      </c>
      <c r="P97" s="13">
        <f ca="1">'13年1-9支出明细'!P95/9*12</f>
        <v>0</v>
      </c>
      <c r="Q97" s="13">
        <f ca="1">'13年1-9支出明细'!Q95/9*12</f>
        <v>0</v>
      </c>
      <c r="R97" s="13">
        <f ca="1">'13年1-9支出明细'!R95/9*12</f>
        <v>0</v>
      </c>
      <c r="S97" s="13">
        <f ca="1">'13年1-9支出明细'!S95/9*12</f>
        <v>24713.72</v>
      </c>
      <c r="T97" s="12">
        <f t="shared" si="26"/>
        <v>9259.0099999999984</v>
      </c>
      <c r="U97" s="13">
        <f ca="1">'13年1-9支出明细'!U95/9*12</f>
        <v>0</v>
      </c>
      <c r="V97" s="13">
        <f ca="1">'13年1-9支出明细'!V95/9*12</f>
        <v>0</v>
      </c>
      <c r="W97" s="13">
        <f ca="1">'13年1-9支出明细'!W95/9*12</f>
        <v>0</v>
      </c>
      <c r="X97" s="13">
        <f ca="1">'13年1-9支出明细'!X95/9*12</f>
        <v>168</v>
      </c>
      <c r="Y97" s="13">
        <f ca="1">'13年1-9支出明细'!Y95/9*12</f>
        <v>546.18666666666661</v>
      </c>
      <c r="Z97" s="13">
        <f ca="1">'13年1-9支出明细'!Z95/9*12</f>
        <v>316.93333333333334</v>
      </c>
      <c r="AA97" s="13">
        <f ca="1">Sheet2!EP94+Sheet2!V94</f>
        <v>8227.89</v>
      </c>
      <c r="AB97" s="13">
        <f ca="1">'13年1-9支出明细'!AB95/9*12</f>
        <v>10970.519999999999</v>
      </c>
      <c r="AC97" s="13">
        <f ca="1">'13年1-9支出明细'!AC95/9*12</f>
        <v>0</v>
      </c>
      <c r="AD97" s="12">
        <f t="shared" si="24"/>
        <v>8693.3333333333339</v>
      </c>
      <c r="AE97" s="13">
        <f ca="1">'13年1-9支出明细'!AE95/9*12</f>
        <v>8693.3333333333339</v>
      </c>
      <c r="AF97" s="13">
        <f ca="1">'13年1-9支出明细'!AF95/9*12</f>
        <v>0</v>
      </c>
      <c r="AG97" s="13">
        <f ca="1">Sheet2!BP94+Sheet2!ET94</f>
        <v>0</v>
      </c>
      <c r="AH97" s="12">
        <f t="shared" si="27"/>
        <v>2694.6666666666665</v>
      </c>
      <c r="AI97" s="13">
        <f ca="1">'13年1-9支出明细'!AI95/9*12</f>
        <v>0</v>
      </c>
      <c r="AJ97" s="13">
        <f ca="1">'13年1-9支出明细'!AJ95/9*12</f>
        <v>0</v>
      </c>
      <c r="AK97" s="13">
        <f ca="1">'13年1-9支出明细'!AK95/9*12</f>
        <v>0</v>
      </c>
      <c r="AL97" s="13">
        <f ca="1">'13年1-9支出明细'!AL95/9*12</f>
        <v>0</v>
      </c>
      <c r="AM97" s="13">
        <f ca="1">'13年1-9支出明细'!AM95/9*12</f>
        <v>0</v>
      </c>
      <c r="AN97" s="13">
        <f ca="1">'13年1-9支出明细'!AN95/9*12</f>
        <v>0</v>
      </c>
      <c r="AO97" s="14">
        <f t="shared" si="29"/>
        <v>0</v>
      </c>
      <c r="AP97" s="13">
        <f ca="1">'13年1-9支出明细'!AP95/9*12</f>
        <v>0</v>
      </c>
      <c r="AQ97" s="13">
        <f ca="1">'13年1-9支出明细'!AQ95/9*12</f>
        <v>0</v>
      </c>
      <c r="AR97" s="13">
        <f ca="1">'13年1-9支出明细'!AR95/9*12</f>
        <v>0</v>
      </c>
      <c r="AS97" s="13">
        <f ca="1">Sheet2!DK94+Sheet2!AH94</f>
        <v>0</v>
      </c>
      <c r="AT97" s="13">
        <f ca="1">'13年1-9支出明细'!AT95/9*12</f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f ca="1">'13年1-9支出明细'!BB95/9*12</f>
        <v>561.33333333333337</v>
      </c>
      <c r="BC97" s="13">
        <f ca="1">'13年1-9支出明细'!BC95/9*12</f>
        <v>0</v>
      </c>
      <c r="BD97" s="13">
        <f ca="1">'13年1-9支出明细'!BD95/9*12</f>
        <v>0</v>
      </c>
      <c r="BE97" s="13">
        <f ca="1">'13年1-9支出明细'!BE95/9*12</f>
        <v>0</v>
      </c>
      <c r="BF97" s="13">
        <f ca="1">Sheet2!DZ94+Sheet2!AV94</f>
        <v>0</v>
      </c>
      <c r="BG97" s="13">
        <f ca="1">'13年1-9支出明细'!BG95/9*12</f>
        <v>0</v>
      </c>
      <c r="BH97" s="13">
        <f ca="1">'13年1-9支出明细'!BH95/9*12</f>
        <v>2133.333333333333</v>
      </c>
      <c r="BI97" s="13">
        <f ca="1">'13年1-9支出明细'!BI95/9*12</f>
        <v>0</v>
      </c>
      <c r="BJ97" s="13">
        <f ca="1">'13年1-9支出明细'!BJ95/9*12</f>
        <v>0</v>
      </c>
      <c r="BK97" s="13">
        <f ca="1">'13年1-9支出明细'!BK95/9*12</f>
        <v>0</v>
      </c>
      <c r="BL97" s="13">
        <f ca="1">'13年1-9支出明细'!BL95/9*12</f>
        <v>0</v>
      </c>
      <c r="BM97" s="13">
        <f ca="1">'13年1-9支出明细'!BM95/9*12</f>
        <v>0</v>
      </c>
      <c r="BN97" s="13">
        <f ca="1">'13年1-9支出明细'!BN95/9*12</f>
        <v>0</v>
      </c>
      <c r="BO97" s="13">
        <f ca="1">Sheet2!EX94+Sheet2!BF94</f>
        <v>0</v>
      </c>
      <c r="BP97" s="13">
        <f ca="1">'13年1-9支出明细'!BP95/9*12</f>
        <v>0</v>
      </c>
      <c r="BQ97" s="13">
        <f ca="1">'13年1-9支出明细'!BQ95/9*12</f>
        <v>0</v>
      </c>
      <c r="BR97" s="13">
        <f ca="1">'13年1-9支出明细'!BR95/9*12</f>
        <v>0</v>
      </c>
      <c r="BS97" s="13">
        <f ca="1">Sheet2!FC10+Sheet2!BJ10</f>
        <v>0</v>
      </c>
      <c r="BT97" s="13">
        <f ca="1">'13年1-9支出明细'!BT95/9*12</f>
        <v>0</v>
      </c>
      <c r="BU97" s="12">
        <f ca="1">'13年1-9支出明细'!BU95/9*12</f>
        <v>3219.9600000000005</v>
      </c>
      <c r="BV97" s="12">
        <f ca="1">'13年1-9支出明细'!BV95/9*12</f>
        <v>0</v>
      </c>
      <c r="BW97" s="12">
        <f ca="1">'13年1-9支出明细'!BW95/9*12</f>
        <v>0</v>
      </c>
      <c r="BX97" s="12">
        <f ca="1">'13年1-9支出明细'!BX95/9*12</f>
        <v>241864</v>
      </c>
      <c r="BY97" s="27">
        <f t="shared" si="28"/>
        <v>0</v>
      </c>
      <c r="BZ97" s="13">
        <f ca="1">'13年1-9支出明细'!BZ95/9*12</f>
        <v>0</v>
      </c>
      <c r="CA97" s="13">
        <f ca="1">'13年1-9支出明细'!CA95/9*12</f>
        <v>0</v>
      </c>
      <c r="CB97" s="13">
        <f ca="1">'13年1-9支出明细'!CB95/9*12</f>
        <v>0</v>
      </c>
      <c r="CC97" s="13">
        <f ca="1">'13年1-9支出明细'!CC95/9*12</f>
        <v>0</v>
      </c>
      <c r="CD97" s="13">
        <f ca="1">'13年1-9支出明细'!CD95/9*12</f>
        <v>0</v>
      </c>
    </row>
    <row r="98" spans="1:82">
      <c r="A98" s="18">
        <v>304</v>
      </c>
      <c r="B98" s="3" t="s">
        <v>574</v>
      </c>
      <c r="C98" s="3" t="s">
        <v>390</v>
      </c>
      <c r="D98" s="12">
        <f t="shared" si="31"/>
        <v>13438.163333333334</v>
      </c>
      <c r="E98" s="12">
        <f t="shared" si="25"/>
        <v>0</v>
      </c>
      <c r="F98" s="13">
        <v>0</v>
      </c>
      <c r="G98" s="13">
        <v>0</v>
      </c>
      <c r="H98" s="13">
        <v>0</v>
      </c>
      <c r="I98" s="13">
        <f ca="1">'13年1-9支出明细'!I96/9*12</f>
        <v>0</v>
      </c>
      <c r="J98" s="13">
        <v>0</v>
      </c>
      <c r="K98" s="13">
        <f ca="1">'13年1-9支出明细'!K96/9*12</f>
        <v>0</v>
      </c>
      <c r="L98" s="13">
        <f ca="1">'13年1-9支出明细'!L96/9*12</f>
        <v>0</v>
      </c>
      <c r="M98" s="13">
        <f ca="1">'13年1-9支出明细'!M96/9*12</f>
        <v>0</v>
      </c>
      <c r="N98" s="13">
        <f ca="1">'13年1-9支出明细'!N96/9*12</f>
        <v>0</v>
      </c>
      <c r="O98" s="13">
        <f ca="1">'13年1-9支出明细'!O96/9*12</f>
        <v>0</v>
      </c>
      <c r="P98" s="13">
        <f ca="1">'13年1-9支出明细'!P96/9*12</f>
        <v>0</v>
      </c>
      <c r="Q98" s="13">
        <f ca="1">'13年1-9支出明细'!Q96/9*12</f>
        <v>0</v>
      </c>
      <c r="R98" s="13">
        <f ca="1">'13年1-9支出明细'!R96/9*12</f>
        <v>0</v>
      </c>
      <c r="S98" s="13">
        <f ca="1">'13年1-9支出明细'!S96/9*12</f>
        <v>0</v>
      </c>
      <c r="T98" s="12">
        <f t="shared" si="26"/>
        <v>840.40333333333331</v>
      </c>
      <c r="U98" s="13">
        <f ca="1">'13年1-9支出明细'!U96/9*12</f>
        <v>0</v>
      </c>
      <c r="V98" s="13">
        <f ca="1">'13年1-9支出明细'!V96/9*12</f>
        <v>0</v>
      </c>
      <c r="W98" s="13">
        <f ca="1">'13年1-9支出明细'!W96/9*12</f>
        <v>0</v>
      </c>
      <c r="X98" s="13">
        <f ca="1">'13年1-9支出明细'!X96/9*12</f>
        <v>87.466666666666654</v>
      </c>
      <c r="Y98" s="13">
        <f ca="1">'13年1-9支出明细'!Y96/9*12</f>
        <v>0</v>
      </c>
      <c r="Z98" s="13">
        <f ca="1">'13年1-9支出明细'!Z96/9*12</f>
        <v>42.666666666666664</v>
      </c>
      <c r="AA98" s="13">
        <f ca="1">Sheet2!EP95+Sheet2!V95</f>
        <v>710.27</v>
      </c>
      <c r="AB98" s="13">
        <f ca="1">'13年1-9支出明细'!AB96/9*12</f>
        <v>769.69333333333338</v>
      </c>
      <c r="AC98" s="13">
        <f ca="1">'13年1-9支出明细'!AC96/9*12</f>
        <v>177.33333333333334</v>
      </c>
      <c r="AD98" s="12">
        <f t="shared" si="24"/>
        <v>3662.586666666667</v>
      </c>
      <c r="AE98" s="13">
        <f ca="1">'13年1-9支出明细'!AE96/9*12</f>
        <v>3662.586666666667</v>
      </c>
      <c r="AF98" s="13">
        <f ca="1">'13年1-9支出明细'!AF96/9*12</f>
        <v>0</v>
      </c>
      <c r="AG98" s="13">
        <f ca="1">Sheet2!BP95+Sheet2!ET95</f>
        <v>0</v>
      </c>
      <c r="AH98" s="12">
        <f t="shared" si="27"/>
        <v>0</v>
      </c>
      <c r="AI98" s="13">
        <f ca="1">'13年1-9支出明细'!AI96/9*12</f>
        <v>0</v>
      </c>
      <c r="AJ98" s="13">
        <f ca="1">'13年1-9支出明细'!AJ96/9*12</f>
        <v>0</v>
      </c>
      <c r="AK98" s="13">
        <f ca="1">'13年1-9支出明细'!AK96/9*12</f>
        <v>0</v>
      </c>
      <c r="AL98" s="13">
        <f ca="1">'13年1-9支出明细'!AL96/9*12</f>
        <v>0</v>
      </c>
      <c r="AM98" s="13">
        <f ca="1">'13年1-9支出明细'!AM96/9*12</f>
        <v>0</v>
      </c>
      <c r="AN98" s="13">
        <f ca="1">'13年1-9支出明细'!AN96/9*12</f>
        <v>0</v>
      </c>
      <c r="AO98" s="14">
        <f t="shared" si="29"/>
        <v>0</v>
      </c>
      <c r="AP98" s="13">
        <f ca="1">'13年1-9支出明细'!AP96/9*12</f>
        <v>0</v>
      </c>
      <c r="AQ98" s="13">
        <f ca="1">'13年1-9支出明细'!AQ96/9*12</f>
        <v>0</v>
      </c>
      <c r="AR98" s="13">
        <f ca="1">'13年1-9支出明细'!AR96/9*12</f>
        <v>0</v>
      </c>
      <c r="AS98" s="13">
        <f ca="1">Sheet2!DK95+Sheet2!AH95</f>
        <v>0</v>
      </c>
      <c r="AT98" s="13">
        <f ca="1">'13年1-9支出明细'!AT96/9*12</f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f ca="1">'13年1-9支出明细'!BB96/9*12</f>
        <v>0</v>
      </c>
      <c r="BC98" s="13">
        <f ca="1">'13年1-9支出明细'!BC96/9*12</f>
        <v>0</v>
      </c>
      <c r="BD98" s="13">
        <f ca="1">'13年1-9支出明细'!BD96/9*12</f>
        <v>0</v>
      </c>
      <c r="BE98" s="13">
        <f ca="1">'13年1-9支出明细'!BE96/9*12</f>
        <v>0</v>
      </c>
      <c r="BF98" s="13">
        <f ca="1">Sheet2!DZ95+Sheet2!AV95</f>
        <v>0</v>
      </c>
      <c r="BG98" s="13">
        <f ca="1">'13年1-9支出明细'!BG96/9*12</f>
        <v>0</v>
      </c>
      <c r="BH98" s="13">
        <f ca="1">'13年1-9支出明细'!BH96/9*12</f>
        <v>0</v>
      </c>
      <c r="BI98" s="13">
        <f ca="1">'13年1-9支出明细'!BI96/9*12</f>
        <v>0</v>
      </c>
      <c r="BJ98" s="13">
        <f ca="1">'13年1-9支出明细'!BJ96/9*12</f>
        <v>0</v>
      </c>
      <c r="BK98" s="13">
        <f ca="1">'13年1-9支出明细'!BK96/9*12</f>
        <v>0</v>
      </c>
      <c r="BL98" s="13">
        <f ca="1">'13年1-9支出明细'!BL96/9*12</f>
        <v>0</v>
      </c>
      <c r="BM98" s="13">
        <f ca="1">'13年1-9支出明细'!BM96/9*12</f>
        <v>0</v>
      </c>
      <c r="BN98" s="13">
        <f ca="1">'13年1-9支出明细'!BN96/9*12</f>
        <v>0</v>
      </c>
      <c r="BO98" s="13">
        <f ca="1">Sheet2!EX95+Sheet2!BF95</f>
        <v>0</v>
      </c>
      <c r="BP98" s="13">
        <f ca="1">'13年1-9支出明细'!BP96/9*12</f>
        <v>0</v>
      </c>
      <c r="BQ98" s="13">
        <f ca="1">'13年1-9支出明细'!BQ96/9*12</f>
        <v>0</v>
      </c>
      <c r="BR98" s="13">
        <f ca="1">'13年1-9支出明细'!BR96/9*12</f>
        <v>0</v>
      </c>
      <c r="BS98" s="13">
        <f ca="1">Sheet2!FC11+Sheet2!BJ11</f>
        <v>0</v>
      </c>
      <c r="BT98" s="13">
        <f ca="1">'13年1-9支出明细'!BT96/9*12</f>
        <v>0</v>
      </c>
      <c r="BU98" s="12">
        <f ca="1">'13年1-9支出明细'!BU96/9*12</f>
        <v>8935.1733333333323</v>
      </c>
      <c r="BV98" s="12">
        <f ca="1">'13年1-9支出明细'!BV96/9*12</f>
        <v>0</v>
      </c>
      <c r="BW98" s="12">
        <f ca="1">'13年1-9支出明细'!BW96/9*12</f>
        <v>0</v>
      </c>
      <c r="BX98" s="12">
        <f ca="1">'13年1-9支出明细'!BX96/9*12</f>
        <v>0</v>
      </c>
      <c r="BY98" s="27">
        <f t="shared" si="28"/>
        <v>0</v>
      </c>
      <c r="BZ98" s="13">
        <f ca="1">'13年1-9支出明细'!BZ96/9*12</f>
        <v>0</v>
      </c>
      <c r="CA98" s="13">
        <f ca="1">'13年1-9支出明细'!CA96/9*12</f>
        <v>0</v>
      </c>
      <c r="CB98" s="13">
        <f ca="1">'13年1-9支出明细'!CB96/9*12</f>
        <v>0</v>
      </c>
      <c r="CC98" s="13">
        <f ca="1">'13年1-9支出明细'!CC96/9*12</f>
        <v>0</v>
      </c>
      <c r="CD98" s="13">
        <f ca="1">'13年1-9支出明细'!CD96/9*12</f>
        <v>0</v>
      </c>
    </row>
    <row r="99" spans="1:82">
      <c r="A99" s="18">
        <v>305</v>
      </c>
      <c r="B99" s="3" t="s">
        <v>575</v>
      </c>
      <c r="C99" s="3" t="s">
        <v>391</v>
      </c>
      <c r="D99" s="12">
        <f t="shared" si="31"/>
        <v>170140857.84333333</v>
      </c>
      <c r="E99" s="12">
        <f t="shared" si="25"/>
        <v>0</v>
      </c>
      <c r="F99" s="13">
        <v>0</v>
      </c>
      <c r="G99" s="13">
        <v>0</v>
      </c>
      <c r="H99" s="13">
        <v>0</v>
      </c>
      <c r="I99" s="13">
        <f ca="1">'13年1-9支出明细'!I97/9*12</f>
        <v>0</v>
      </c>
      <c r="J99" s="13">
        <v>0</v>
      </c>
      <c r="K99" s="13">
        <f ca="1">'13年1-9支出明细'!K97/9*12</f>
        <v>0</v>
      </c>
      <c r="L99" s="13">
        <f ca="1">'13年1-9支出明细'!L97/9*12</f>
        <v>0</v>
      </c>
      <c r="M99" s="13">
        <f ca="1">'13年1-9支出明细'!M97/9*12</f>
        <v>0</v>
      </c>
      <c r="N99" s="13">
        <f ca="1">'13年1-9支出明细'!N97/9*12</f>
        <v>0</v>
      </c>
      <c r="O99" s="13">
        <f ca="1">'13年1-9支出明细'!O97/9*12</f>
        <v>0</v>
      </c>
      <c r="P99" s="13">
        <f ca="1">'13年1-9支出明细'!P97/9*12</f>
        <v>0</v>
      </c>
      <c r="Q99" s="13">
        <f ca="1">'13年1-9支出明细'!Q97/9*12</f>
        <v>0</v>
      </c>
      <c r="R99" s="13">
        <f ca="1">'13年1-9支出明细'!R97/9*12</f>
        <v>0</v>
      </c>
      <c r="S99" s="13">
        <f ca="1">'13年1-9支出明细'!S97/9*12</f>
        <v>0</v>
      </c>
      <c r="T99" s="12">
        <f t="shared" si="26"/>
        <v>9775.9766666666674</v>
      </c>
      <c r="U99" s="13">
        <f ca="1">'13年1-9支出明细'!U97/9*12</f>
        <v>0</v>
      </c>
      <c r="V99" s="13">
        <f ca="1">'13年1-9支出明细'!V97/9*12</f>
        <v>0</v>
      </c>
      <c r="W99" s="13">
        <f ca="1">'13年1-9支出明细'!W97/9*12</f>
        <v>0</v>
      </c>
      <c r="X99" s="13">
        <f ca="1">'13年1-9支出明细'!X97/9*12</f>
        <v>0</v>
      </c>
      <c r="Y99" s="13">
        <f ca="1">'13年1-9支出明细'!Y97/9*12</f>
        <v>0</v>
      </c>
      <c r="Z99" s="13">
        <f ca="1">'13年1-9支出明细'!Z97/9*12</f>
        <v>15.066666666666666</v>
      </c>
      <c r="AA99" s="13">
        <f ca="1">Sheet2!EP96+Sheet2!V96</f>
        <v>9760.91</v>
      </c>
      <c r="AB99" s="13">
        <f ca="1">'13年1-9支出明细'!AB97/9*12</f>
        <v>10613.013333333334</v>
      </c>
      <c r="AC99" s="13">
        <f ca="1">'13年1-9支出明细'!AC97/9*12</f>
        <v>2401.5333333333338</v>
      </c>
      <c r="AD99" s="12">
        <f t="shared" si="24"/>
        <v>170068378.41333333</v>
      </c>
      <c r="AE99" s="13">
        <f ca="1">'13年1-9支出明细'!AE97/9*12</f>
        <v>170068378.41333333</v>
      </c>
      <c r="AF99" s="13">
        <f ca="1">'13年1-9支出明细'!AF97/9*12</f>
        <v>0</v>
      </c>
      <c r="AG99" s="13">
        <f ca="1">Sheet2!BP96+Sheet2!ET96</f>
        <v>0</v>
      </c>
      <c r="AH99" s="12">
        <f t="shared" si="27"/>
        <v>0</v>
      </c>
      <c r="AI99" s="13">
        <f ca="1">'13年1-9支出明细'!AI97/9*12</f>
        <v>0</v>
      </c>
      <c r="AJ99" s="13">
        <f ca="1">'13年1-9支出明细'!AJ97/9*12</f>
        <v>0</v>
      </c>
      <c r="AK99" s="13">
        <f ca="1">'13年1-9支出明细'!AK97/9*12</f>
        <v>0</v>
      </c>
      <c r="AL99" s="13">
        <f ca="1">'13年1-9支出明细'!AL97/9*12</f>
        <v>0</v>
      </c>
      <c r="AM99" s="13">
        <f ca="1">'13年1-9支出明细'!AM97/9*12</f>
        <v>0</v>
      </c>
      <c r="AN99" s="13">
        <f ca="1">'13年1-9支出明细'!AN97/9*12</f>
        <v>0</v>
      </c>
      <c r="AO99" s="14">
        <f t="shared" si="29"/>
        <v>0</v>
      </c>
      <c r="AP99" s="13">
        <f ca="1">'13年1-9支出明细'!AP97/9*12</f>
        <v>0</v>
      </c>
      <c r="AQ99" s="13">
        <f ca="1">'13年1-9支出明细'!AQ97/9*12</f>
        <v>0</v>
      </c>
      <c r="AR99" s="13">
        <f ca="1">'13年1-9支出明细'!AR97/9*12</f>
        <v>0</v>
      </c>
      <c r="AS99" s="13">
        <f ca="1">Sheet2!DK96+Sheet2!AH96</f>
        <v>0</v>
      </c>
      <c r="AT99" s="13">
        <f ca="1">'13年1-9支出明细'!AT97/9*12</f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f ca="1">'13年1-9支出明细'!BB97/9*12</f>
        <v>0</v>
      </c>
      <c r="BC99" s="13">
        <f ca="1">'13年1-9支出明细'!BC97/9*12</f>
        <v>0</v>
      </c>
      <c r="BD99" s="13">
        <f ca="1">'13年1-9支出明细'!BD97/9*12</f>
        <v>0</v>
      </c>
      <c r="BE99" s="13">
        <f ca="1">'13年1-9支出明细'!BE97/9*12</f>
        <v>0</v>
      </c>
      <c r="BF99" s="13">
        <f ca="1">Sheet2!DZ96+Sheet2!AV96</f>
        <v>0</v>
      </c>
      <c r="BG99" s="13">
        <f ca="1">'13年1-9支出明细'!BG97/9*12</f>
        <v>0</v>
      </c>
      <c r="BH99" s="13">
        <f ca="1">'13年1-9支出明细'!BH97/9*12</f>
        <v>0</v>
      </c>
      <c r="BI99" s="13">
        <f ca="1">'13年1-9支出明细'!BI97/9*12</f>
        <v>0</v>
      </c>
      <c r="BJ99" s="13">
        <f ca="1">'13年1-9支出明细'!BJ97/9*12</f>
        <v>0</v>
      </c>
      <c r="BK99" s="13">
        <f ca="1">'13年1-9支出明细'!BK97/9*12</f>
        <v>0</v>
      </c>
      <c r="BL99" s="13">
        <f ca="1">'13年1-9支出明细'!BL97/9*12</f>
        <v>0</v>
      </c>
      <c r="BM99" s="13">
        <f ca="1">'13年1-9支出明细'!BM97/9*12</f>
        <v>0</v>
      </c>
      <c r="BN99" s="13">
        <f ca="1">'13年1-9支出明细'!BN97/9*12</f>
        <v>0</v>
      </c>
      <c r="BO99" s="13">
        <f ca="1">Sheet2!EX96+Sheet2!BF96</f>
        <v>0</v>
      </c>
      <c r="BP99" s="13">
        <f ca="1">'13年1-9支出明细'!BP97/9*12</f>
        <v>0</v>
      </c>
      <c r="BQ99" s="13">
        <f ca="1">'13年1-9支出明细'!BQ97/9*12</f>
        <v>0</v>
      </c>
      <c r="BR99" s="13">
        <f ca="1">'13年1-9支出明细'!BR97/9*12</f>
        <v>0</v>
      </c>
      <c r="BS99" s="13">
        <f ca="1">Sheet2!FC12+Sheet2!BJ12</f>
        <v>0</v>
      </c>
      <c r="BT99" s="13">
        <f ca="1">'13年1-9支出明细'!BT97/9*12</f>
        <v>0</v>
      </c>
      <c r="BU99" s="12">
        <f ca="1">'13年1-9支出明细'!BU97/9*12</f>
        <v>62703.453333333331</v>
      </c>
      <c r="BV99" s="12">
        <f ca="1">'13年1-9支出明细'!BV97/9*12</f>
        <v>0</v>
      </c>
      <c r="BW99" s="12">
        <f ca="1">'13年1-9支出明细'!BW97/9*12</f>
        <v>0</v>
      </c>
      <c r="BX99" s="12">
        <f ca="1">'13年1-9支出明细'!BX97/9*12</f>
        <v>0</v>
      </c>
      <c r="BY99" s="27">
        <f t="shared" si="28"/>
        <v>0</v>
      </c>
      <c r="BZ99" s="13">
        <f ca="1">'13年1-9支出明细'!BZ97/9*12</f>
        <v>0</v>
      </c>
      <c r="CA99" s="13">
        <f ca="1">'13年1-9支出明细'!CA97/9*12</f>
        <v>0</v>
      </c>
      <c r="CB99" s="13">
        <f ca="1">'13年1-9支出明细'!CB97/9*12</f>
        <v>0</v>
      </c>
      <c r="CC99" s="13">
        <f ca="1">'13年1-9支出明细'!CC97/9*12</f>
        <v>0</v>
      </c>
      <c r="CD99" s="13">
        <f ca="1">'13年1-9支出明细'!CD97/9*12</f>
        <v>0</v>
      </c>
    </row>
    <row r="100" spans="1:82">
      <c r="A100" s="18">
        <v>306</v>
      </c>
      <c r="B100" s="3" t="s">
        <v>576</v>
      </c>
      <c r="C100" s="3" t="s">
        <v>392</v>
      </c>
      <c r="D100" s="12">
        <f t="shared" si="31"/>
        <v>42827825.519999996</v>
      </c>
      <c r="E100" s="12">
        <f t="shared" si="25"/>
        <v>0</v>
      </c>
      <c r="F100" s="13">
        <v>0</v>
      </c>
      <c r="G100" s="13">
        <v>0</v>
      </c>
      <c r="H100" s="13">
        <v>0</v>
      </c>
      <c r="I100" s="13">
        <f ca="1">'13年1-9支出明细'!I98/9*12</f>
        <v>0</v>
      </c>
      <c r="J100" s="13">
        <v>0</v>
      </c>
      <c r="K100" s="13">
        <f ca="1">'13年1-9支出明细'!K98/9*12</f>
        <v>0</v>
      </c>
      <c r="L100" s="13">
        <f ca="1">'13年1-9支出明细'!L98/9*12</f>
        <v>0</v>
      </c>
      <c r="M100" s="13">
        <f ca="1">'13年1-9支出明细'!M98/9*12</f>
        <v>0</v>
      </c>
      <c r="N100" s="13">
        <f ca="1">'13年1-9支出明细'!N98/9*12</f>
        <v>0</v>
      </c>
      <c r="O100" s="13">
        <f ca="1">'13年1-9支出明细'!O98/9*12</f>
        <v>0</v>
      </c>
      <c r="P100" s="13">
        <f ca="1">'13年1-9支出明细'!P98/9*12</f>
        <v>0</v>
      </c>
      <c r="Q100" s="13">
        <f ca="1">'13年1-9支出明细'!Q98/9*12</f>
        <v>0</v>
      </c>
      <c r="R100" s="13">
        <f ca="1">'13年1-9支出明细'!R98/9*12</f>
        <v>0</v>
      </c>
      <c r="S100" s="13">
        <f ca="1">'13年1-9支出明细'!S98/9*12</f>
        <v>0</v>
      </c>
      <c r="T100" s="12">
        <f t="shared" si="26"/>
        <v>54636.24</v>
      </c>
      <c r="U100" s="13">
        <f ca="1">'13年1-9支出明细'!U98/9*12</f>
        <v>0</v>
      </c>
      <c r="V100" s="13">
        <f ca="1">'13年1-9支出明细'!V98/9*12</f>
        <v>0</v>
      </c>
      <c r="W100" s="13">
        <f ca="1">'13年1-9支出明细'!W98/9*12</f>
        <v>0</v>
      </c>
      <c r="X100" s="13">
        <f ca="1">'13年1-9支出明细'!X98/9*12</f>
        <v>0</v>
      </c>
      <c r="Y100" s="13">
        <f ca="1">'13年1-9支出明细'!Y98/9*12</f>
        <v>0</v>
      </c>
      <c r="Z100" s="13">
        <f ca="1">'13年1-9支出明细'!Z98/9*12</f>
        <v>0</v>
      </c>
      <c r="AA100" s="13">
        <f ca="1">Sheet2!EP97+Sheet2!V97</f>
        <v>54636.24</v>
      </c>
      <c r="AB100" s="13">
        <f ca="1">'13年1-9支出明细'!AB98/9*12</f>
        <v>3459.9466666666667</v>
      </c>
      <c r="AC100" s="13">
        <f ca="1">'13年1-9支出明细'!AC98/9*12</f>
        <v>69388.373333333337</v>
      </c>
      <c r="AD100" s="12">
        <f t="shared" si="24"/>
        <v>42765456.119999997</v>
      </c>
      <c r="AE100" s="13">
        <f ca="1">'13年1-9支出明细'!AE98/9*12</f>
        <v>42765456.119999997</v>
      </c>
      <c r="AF100" s="13">
        <f ca="1">'13年1-9支出明细'!AF98/9*12</f>
        <v>0</v>
      </c>
      <c r="AG100" s="13">
        <f ca="1">Sheet2!BP97+Sheet2!ET97</f>
        <v>0</v>
      </c>
      <c r="AH100" s="12">
        <f t="shared" si="27"/>
        <v>0</v>
      </c>
      <c r="AI100" s="13">
        <f ca="1">'13年1-9支出明细'!AI98/9*12</f>
        <v>0</v>
      </c>
      <c r="AJ100" s="13">
        <f ca="1">'13年1-9支出明细'!AJ98/9*12</f>
        <v>0</v>
      </c>
      <c r="AK100" s="13">
        <f ca="1">'13年1-9支出明细'!AK98/9*12</f>
        <v>0</v>
      </c>
      <c r="AL100" s="13">
        <f ca="1">'13年1-9支出明细'!AL98/9*12</f>
        <v>0</v>
      </c>
      <c r="AM100" s="13">
        <f ca="1">'13年1-9支出明细'!AM98/9*12</f>
        <v>0</v>
      </c>
      <c r="AN100" s="13">
        <f ca="1">'13年1-9支出明细'!AN98/9*12</f>
        <v>0</v>
      </c>
      <c r="AO100" s="14">
        <f t="shared" si="29"/>
        <v>0</v>
      </c>
      <c r="AP100" s="13">
        <f ca="1">'13年1-9支出明细'!AP98/9*12</f>
        <v>0</v>
      </c>
      <c r="AQ100" s="13">
        <f ca="1">'13年1-9支出明细'!AQ98/9*12</f>
        <v>0</v>
      </c>
      <c r="AR100" s="13">
        <f ca="1">'13年1-9支出明细'!AR98/9*12</f>
        <v>0</v>
      </c>
      <c r="AS100" s="13">
        <f ca="1">Sheet2!DK97+Sheet2!AH97</f>
        <v>0</v>
      </c>
      <c r="AT100" s="13">
        <f ca="1">'13年1-9支出明细'!AT98/9*12</f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f ca="1">'13年1-9支出明细'!BB98/9*12</f>
        <v>0</v>
      </c>
      <c r="BC100" s="13">
        <f ca="1">'13年1-9支出明细'!BC98/9*12</f>
        <v>0</v>
      </c>
      <c r="BD100" s="13">
        <f ca="1">'13年1-9支出明细'!BD98/9*12</f>
        <v>0</v>
      </c>
      <c r="BE100" s="13">
        <f ca="1">'13年1-9支出明细'!BE98/9*12</f>
        <v>0</v>
      </c>
      <c r="BF100" s="13">
        <v>0</v>
      </c>
      <c r="BG100" s="13">
        <f ca="1">'13年1-9支出明细'!BG98/9*12</f>
        <v>0</v>
      </c>
      <c r="BH100" s="13">
        <f ca="1">'13年1-9支出明细'!BH98/9*12</f>
        <v>0</v>
      </c>
      <c r="BI100" s="13">
        <f ca="1">'13年1-9支出明细'!BI98/9*12</f>
        <v>0</v>
      </c>
      <c r="BJ100" s="13">
        <f ca="1">'13年1-9支出明细'!BJ98/9*12</f>
        <v>0</v>
      </c>
      <c r="BK100" s="13">
        <f ca="1">'13年1-9支出明细'!BK98/9*12</f>
        <v>0</v>
      </c>
      <c r="BL100" s="13">
        <f ca="1">'13年1-9支出明细'!BL98/9*12</f>
        <v>0</v>
      </c>
      <c r="BM100" s="13">
        <f ca="1">'13年1-9支出明细'!BM98/9*12</f>
        <v>0</v>
      </c>
      <c r="BN100" s="13">
        <f ca="1">'13年1-9支出明细'!BN98/9*12</f>
        <v>0</v>
      </c>
      <c r="BO100" s="13">
        <f ca="1">Sheet2!EX97+Sheet2!BF97</f>
        <v>0</v>
      </c>
      <c r="BP100" s="13">
        <f ca="1">'13年1-9支出明细'!BP98/9*12</f>
        <v>0</v>
      </c>
      <c r="BQ100" s="13">
        <f ca="1">'13年1-9支出明细'!BQ98/9*12</f>
        <v>0</v>
      </c>
      <c r="BR100" s="13">
        <f ca="1">'13年1-9支出明细'!BR98/9*12</f>
        <v>0</v>
      </c>
      <c r="BS100" s="13">
        <f ca="1">Sheet2!FC13+Sheet2!BJ13</f>
        <v>0</v>
      </c>
      <c r="BT100" s="13">
        <f ca="1">'13年1-9支出明细'!BT98/9*12</f>
        <v>0</v>
      </c>
      <c r="BU100" s="12">
        <f ca="1">'13年1-9支出明细'!BU98/9*12</f>
        <v>7733.16</v>
      </c>
      <c r="BV100" s="12">
        <f ca="1">'13年1-9支出明细'!BV98/9*12</f>
        <v>0</v>
      </c>
      <c r="BW100" s="12">
        <f ca="1">'13年1-9支出明细'!BW98/9*12</f>
        <v>0</v>
      </c>
      <c r="BX100" s="12">
        <f ca="1">'13年1-9支出明细'!BX98/9*12</f>
        <v>0</v>
      </c>
      <c r="BY100" s="27">
        <f t="shared" si="28"/>
        <v>0</v>
      </c>
      <c r="BZ100" s="13">
        <f ca="1">'13年1-9支出明细'!BZ98/9*12</f>
        <v>0</v>
      </c>
      <c r="CA100" s="13">
        <f ca="1">'13年1-9支出明细'!CA98/9*12</f>
        <v>0</v>
      </c>
      <c r="CB100" s="13">
        <f ca="1">'13年1-9支出明细'!CB98/9*12</f>
        <v>0</v>
      </c>
      <c r="CC100" s="13">
        <f ca="1">'13年1-9支出明细'!CC98/9*12</f>
        <v>0</v>
      </c>
      <c r="CD100" s="13">
        <f ca="1">'13年1-9支出明细'!CD98/9*12</f>
        <v>0</v>
      </c>
    </row>
    <row r="101" spans="1:82">
      <c r="A101" s="18">
        <v>307</v>
      </c>
      <c r="B101" s="3" t="s">
        <v>577</v>
      </c>
      <c r="C101" s="3" t="s">
        <v>393</v>
      </c>
      <c r="D101" s="12">
        <f t="shared" si="31"/>
        <v>16401141.320000002</v>
      </c>
      <c r="E101" s="12">
        <f t="shared" si="25"/>
        <v>0</v>
      </c>
      <c r="F101" s="13">
        <v>0</v>
      </c>
      <c r="G101" s="13">
        <v>0</v>
      </c>
      <c r="H101" s="13">
        <v>0</v>
      </c>
      <c r="I101" s="13">
        <f ca="1">'13年1-9支出明细'!I99/9*12</f>
        <v>0</v>
      </c>
      <c r="J101" s="13">
        <v>0</v>
      </c>
      <c r="K101" s="13">
        <f ca="1">'13年1-9支出明细'!K99/9*12</f>
        <v>0</v>
      </c>
      <c r="L101" s="13">
        <f ca="1">'13年1-9支出明细'!L99/9*12</f>
        <v>0</v>
      </c>
      <c r="M101" s="13">
        <f ca="1">'13年1-9支出明细'!M99/9*12</f>
        <v>0</v>
      </c>
      <c r="N101" s="13">
        <f ca="1">'13年1-9支出明细'!N99/9*12</f>
        <v>0</v>
      </c>
      <c r="O101" s="13">
        <f ca="1">'13年1-9支出明细'!O99/9*12</f>
        <v>0</v>
      </c>
      <c r="P101" s="13">
        <f ca="1">'13年1-9支出明细'!P99/9*12</f>
        <v>0</v>
      </c>
      <c r="Q101" s="13">
        <f ca="1">'13年1-9支出明细'!Q99/9*12</f>
        <v>0</v>
      </c>
      <c r="R101" s="13">
        <f ca="1">'13年1-9支出明细'!R99/9*12</f>
        <v>0</v>
      </c>
      <c r="S101" s="13">
        <f ca="1">'13年1-9支出明细'!S99/9*12</f>
        <v>0</v>
      </c>
      <c r="T101" s="12">
        <f t="shared" si="26"/>
        <v>1387.5066666666667</v>
      </c>
      <c r="U101" s="13">
        <f ca="1">'13年1-9支出明细'!U99/9*12</f>
        <v>0</v>
      </c>
      <c r="V101" s="13">
        <f ca="1">'13年1-9支出明细'!V99/9*12</f>
        <v>0</v>
      </c>
      <c r="W101" s="13">
        <f ca="1">'13年1-9支出明细'!W99/9*12</f>
        <v>0</v>
      </c>
      <c r="X101" s="13">
        <f ca="1">'13年1-9支出明细'!X99/9*12</f>
        <v>0</v>
      </c>
      <c r="Y101" s="13">
        <f ca="1">'13年1-9支出明细'!Y99/9*12</f>
        <v>0</v>
      </c>
      <c r="Z101" s="13">
        <f ca="1">'13年1-9支出明细'!Z99/9*12</f>
        <v>126.66666666666666</v>
      </c>
      <c r="AA101" s="13">
        <f ca="1">Sheet2!EP98+Sheet2!V98</f>
        <v>1260.8399999999999</v>
      </c>
      <c r="AB101" s="13">
        <f ca="1">'13年1-9支出明细'!AB99/9*12</f>
        <v>1381.12</v>
      </c>
      <c r="AC101" s="13">
        <f ca="1">'13年1-9支出明细'!AC99/9*12</f>
        <v>300</v>
      </c>
      <c r="AD101" s="12">
        <f t="shared" si="24"/>
        <v>16397348.173333336</v>
      </c>
      <c r="AE101" s="13">
        <f ca="1">'13年1-9支出明细'!AE99/9*12</f>
        <v>16397348.173333336</v>
      </c>
      <c r="AF101" s="13">
        <f ca="1">'13年1-9支出明细'!AF99/9*12</f>
        <v>0</v>
      </c>
      <c r="AG101" s="13">
        <f ca="1">Sheet2!BP98+Sheet2!ET98</f>
        <v>0</v>
      </c>
      <c r="AH101" s="12">
        <f t="shared" si="27"/>
        <v>0</v>
      </c>
      <c r="AI101" s="13">
        <f ca="1">'13年1-9支出明细'!AI99/9*12</f>
        <v>0</v>
      </c>
      <c r="AJ101" s="13">
        <f ca="1">'13年1-9支出明细'!AJ99/9*12</f>
        <v>0</v>
      </c>
      <c r="AK101" s="13">
        <f ca="1">'13年1-9支出明细'!AK99/9*12</f>
        <v>0</v>
      </c>
      <c r="AL101" s="13">
        <f ca="1">'13年1-9支出明细'!AL99/9*12</f>
        <v>0</v>
      </c>
      <c r="AM101" s="13">
        <f ca="1">'13年1-9支出明细'!AM99/9*12</f>
        <v>0</v>
      </c>
      <c r="AN101" s="13">
        <f ca="1">'13年1-9支出明细'!AN99/9*12</f>
        <v>0</v>
      </c>
      <c r="AO101" s="14">
        <f t="shared" si="29"/>
        <v>0</v>
      </c>
      <c r="AP101" s="13">
        <f ca="1">'13年1-9支出明细'!AP99/9*12</f>
        <v>0</v>
      </c>
      <c r="AQ101" s="13">
        <f ca="1">'13年1-9支出明细'!AQ99/9*12</f>
        <v>0</v>
      </c>
      <c r="AR101" s="13">
        <f ca="1">'13年1-9支出明细'!AR99/9*12</f>
        <v>0</v>
      </c>
      <c r="AS101" s="13">
        <f ca="1">Sheet2!DK98+Sheet2!AH98</f>
        <v>0</v>
      </c>
      <c r="AT101" s="13">
        <f ca="1">'13年1-9支出明细'!AT99/9*12</f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f ca="1">'13年1-9支出明细'!BB99/9*12</f>
        <v>0</v>
      </c>
      <c r="BC101" s="13">
        <f ca="1">'13年1-9支出明细'!BC99/9*12</f>
        <v>0</v>
      </c>
      <c r="BD101" s="13">
        <f ca="1">'13年1-9支出明细'!BD99/9*12</f>
        <v>0</v>
      </c>
      <c r="BE101" s="13">
        <f ca="1">'13年1-9支出明细'!BE99/9*12</f>
        <v>0</v>
      </c>
      <c r="BF101" s="13">
        <f ca="1">Sheet2!DZ98+Sheet2!AV98</f>
        <v>0</v>
      </c>
      <c r="BG101" s="13">
        <f ca="1">'13年1-9支出明细'!BG99/9*12</f>
        <v>0</v>
      </c>
      <c r="BH101" s="13">
        <f ca="1">'13年1-9支出明细'!BH99/9*12</f>
        <v>0</v>
      </c>
      <c r="BI101" s="13">
        <f ca="1">'13年1-9支出明细'!BI99/9*12</f>
        <v>0</v>
      </c>
      <c r="BJ101" s="13">
        <f ca="1">'13年1-9支出明细'!BJ99/9*12</f>
        <v>0</v>
      </c>
      <c r="BK101" s="13">
        <f ca="1">'13年1-9支出明细'!BK99/9*12</f>
        <v>0</v>
      </c>
      <c r="BL101" s="13">
        <f ca="1">'13年1-9支出明细'!BL99/9*12</f>
        <v>0</v>
      </c>
      <c r="BM101" s="13">
        <f ca="1">'13年1-9支出明细'!BM99/9*12</f>
        <v>0</v>
      </c>
      <c r="BN101" s="13">
        <f ca="1">'13年1-9支出明细'!BN99/9*12</f>
        <v>0</v>
      </c>
      <c r="BO101" s="13">
        <f ca="1">Sheet2!EX98+Sheet2!BF98</f>
        <v>0</v>
      </c>
      <c r="BP101" s="13">
        <f ca="1">'13年1-9支出明细'!BP99/9*12</f>
        <v>0</v>
      </c>
      <c r="BQ101" s="13">
        <f ca="1">'13年1-9支出明细'!BQ99/9*12</f>
        <v>0</v>
      </c>
      <c r="BR101" s="13">
        <f ca="1">'13年1-9支出明细'!BR99/9*12</f>
        <v>0</v>
      </c>
      <c r="BS101" s="13">
        <f ca="1">Sheet2!FC14+Sheet2!BJ14</f>
        <v>0</v>
      </c>
      <c r="BT101" s="13">
        <f ca="1">'13年1-9支出明细'!BT99/9*12</f>
        <v>0</v>
      </c>
      <c r="BU101" s="12">
        <f ca="1">'13年1-9支出明细'!BU99/9*12</f>
        <v>2405.64</v>
      </c>
      <c r="BV101" s="12">
        <f ca="1">'13年1-9支出明细'!BV99/9*12</f>
        <v>0</v>
      </c>
      <c r="BW101" s="12">
        <f ca="1">'13年1-9支出明细'!BW99/9*12</f>
        <v>0</v>
      </c>
      <c r="BX101" s="12">
        <f ca="1">'13年1-9支出明细'!BX99/9*12</f>
        <v>0</v>
      </c>
      <c r="BY101" s="27">
        <f t="shared" si="28"/>
        <v>0</v>
      </c>
      <c r="BZ101" s="13">
        <f ca="1">'13年1-9支出明细'!BZ99/9*12</f>
        <v>0</v>
      </c>
      <c r="CA101" s="13">
        <f ca="1">'13年1-9支出明细'!CA99/9*12</f>
        <v>0</v>
      </c>
      <c r="CB101" s="13">
        <f ca="1">'13年1-9支出明细'!CB99/9*12</f>
        <v>0</v>
      </c>
      <c r="CC101" s="13">
        <f ca="1">'13年1-9支出明细'!CC99/9*12</f>
        <v>0</v>
      </c>
      <c r="CD101" s="13">
        <f ca="1">'13年1-9支出明细'!CD99/9*12</f>
        <v>0</v>
      </c>
    </row>
    <row r="102" spans="1:82">
      <c r="A102" s="18">
        <v>308</v>
      </c>
      <c r="B102" s="3" t="s">
        <v>578</v>
      </c>
      <c r="C102" s="3" t="s">
        <v>394</v>
      </c>
      <c r="D102" s="12">
        <f t="shared" si="31"/>
        <v>180592.59666666671</v>
      </c>
      <c r="E102" s="12">
        <f t="shared" si="25"/>
        <v>0</v>
      </c>
      <c r="F102" s="13">
        <v>0</v>
      </c>
      <c r="G102" s="13">
        <v>0</v>
      </c>
      <c r="H102" s="13">
        <v>0</v>
      </c>
      <c r="I102" s="13">
        <f ca="1">'13年1-9支出明细'!I100/9*12</f>
        <v>0</v>
      </c>
      <c r="J102" s="13">
        <v>0</v>
      </c>
      <c r="K102" s="13">
        <f ca="1">'13年1-9支出明细'!K100/9*12</f>
        <v>0</v>
      </c>
      <c r="L102" s="13">
        <f ca="1">'13年1-9支出明细'!L100/9*12</f>
        <v>0</v>
      </c>
      <c r="M102" s="13">
        <f ca="1">'13年1-9支出明细'!M100/9*12</f>
        <v>0</v>
      </c>
      <c r="N102" s="13">
        <f ca="1">'13年1-9支出明细'!N100/9*12</f>
        <v>0</v>
      </c>
      <c r="O102" s="13">
        <f ca="1">'13年1-9支出明细'!O100/9*12</f>
        <v>0</v>
      </c>
      <c r="P102" s="13">
        <f ca="1">'13年1-9支出明细'!P100/9*12</f>
        <v>0</v>
      </c>
      <c r="Q102" s="13">
        <f ca="1">'13年1-9支出明细'!Q100/9*12</f>
        <v>0</v>
      </c>
      <c r="R102" s="13">
        <f ca="1">'13年1-9支出明细'!R100/9*12</f>
        <v>0</v>
      </c>
      <c r="S102" s="13">
        <f ca="1">'13年1-9支出明细'!S100/9*12</f>
        <v>0</v>
      </c>
      <c r="T102" s="12">
        <f t="shared" si="26"/>
        <v>719.8900000000001</v>
      </c>
      <c r="U102" s="13">
        <f ca="1">'13年1-9支出明细'!U100/9*12</f>
        <v>0</v>
      </c>
      <c r="V102" s="13">
        <f ca="1">'13年1-9支出明细'!V100/9*12</f>
        <v>0</v>
      </c>
      <c r="W102" s="13">
        <f ca="1">'13年1-9支出明细'!W100/9*12</f>
        <v>0</v>
      </c>
      <c r="X102" s="13">
        <f ca="1">'13年1-9支出明细'!X100/9*12</f>
        <v>306.66666666666669</v>
      </c>
      <c r="Y102" s="13">
        <f ca="1">'13年1-9支出明细'!Y100/9*12</f>
        <v>20.613333333333333</v>
      </c>
      <c r="Z102" s="13">
        <f ca="1">'13年1-9支出明细'!Z100/9*12</f>
        <v>100</v>
      </c>
      <c r="AA102" s="13">
        <f ca="1">Sheet2!EP99+Sheet2!V99</f>
        <v>292.61</v>
      </c>
      <c r="AB102" s="13">
        <f ca="1">'13年1-9支出明细'!AB100/9*12</f>
        <v>390.14666666666665</v>
      </c>
      <c r="AC102" s="13">
        <f ca="1">'13年1-9支出明细'!AC100/9*12</f>
        <v>0</v>
      </c>
      <c r="AD102" s="12">
        <f t="shared" si="24"/>
        <v>178224.38666666669</v>
      </c>
      <c r="AE102" s="13">
        <f ca="1">'13年1-9支出明细'!AE100/9*12</f>
        <v>178224.38666666669</v>
      </c>
      <c r="AF102" s="13">
        <f ca="1">'13年1-9支出明细'!AF100/9*12</f>
        <v>0</v>
      </c>
      <c r="AG102" s="13">
        <f ca="1">Sheet2!BP99+Sheet2!ET99</f>
        <v>0</v>
      </c>
      <c r="AH102" s="12">
        <f t="shared" si="27"/>
        <v>0</v>
      </c>
      <c r="AI102" s="13">
        <f ca="1">'13年1-9支出明细'!AI100/9*12</f>
        <v>0</v>
      </c>
      <c r="AJ102" s="13">
        <f ca="1">'13年1-9支出明细'!AJ100/9*12</f>
        <v>0</v>
      </c>
      <c r="AK102" s="13">
        <f ca="1">'13年1-9支出明细'!AK100/9*12</f>
        <v>0</v>
      </c>
      <c r="AL102" s="13">
        <f ca="1">'13年1-9支出明细'!AL100/9*12</f>
        <v>0</v>
      </c>
      <c r="AM102" s="13">
        <f ca="1">'13年1-9支出明细'!AM100/9*12</f>
        <v>0</v>
      </c>
      <c r="AN102" s="13">
        <f ca="1">'13年1-9支出明细'!AN100/9*12</f>
        <v>0</v>
      </c>
      <c r="AO102" s="14">
        <f t="shared" si="29"/>
        <v>0</v>
      </c>
      <c r="AP102" s="13">
        <f ca="1">'13年1-9支出明细'!AP100/9*12</f>
        <v>0</v>
      </c>
      <c r="AQ102" s="13">
        <f ca="1">'13年1-9支出明细'!AQ100/9*12</f>
        <v>0</v>
      </c>
      <c r="AR102" s="13">
        <f ca="1">'13年1-9支出明细'!AR100/9*12</f>
        <v>0</v>
      </c>
      <c r="AS102" s="13">
        <f ca="1">Sheet2!DK99+Sheet2!AH99</f>
        <v>0</v>
      </c>
      <c r="AT102" s="13">
        <f ca="1">'13年1-9支出明细'!AT100/9*12</f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f ca="1">'13年1-9支出明细'!BB100/9*12</f>
        <v>0</v>
      </c>
      <c r="BC102" s="13">
        <f ca="1">'13年1-9支出明细'!BC100/9*12</f>
        <v>0</v>
      </c>
      <c r="BD102" s="13">
        <f ca="1">'13年1-9支出明细'!BD100/9*12</f>
        <v>0</v>
      </c>
      <c r="BE102" s="13">
        <f ca="1">'13年1-9支出明细'!BE100/9*12</f>
        <v>0</v>
      </c>
      <c r="BF102" s="13">
        <f ca="1">Sheet2!DZ99+Sheet2!AV99</f>
        <v>0</v>
      </c>
      <c r="BG102" s="13">
        <f ca="1">'13年1-9支出明细'!BG100/9*12</f>
        <v>0</v>
      </c>
      <c r="BH102" s="13">
        <f ca="1">'13年1-9支出明细'!BH100/9*12</f>
        <v>0</v>
      </c>
      <c r="BI102" s="13">
        <f ca="1">'13年1-9支出明细'!BI100/9*12</f>
        <v>0</v>
      </c>
      <c r="BJ102" s="13">
        <f ca="1">'13年1-9支出明细'!BJ100/9*12</f>
        <v>0</v>
      </c>
      <c r="BK102" s="13">
        <f ca="1">'13年1-9支出明细'!BK100/9*12</f>
        <v>0</v>
      </c>
      <c r="BL102" s="13">
        <f ca="1">'13年1-9支出明细'!BL100/9*12</f>
        <v>0</v>
      </c>
      <c r="BM102" s="13">
        <f ca="1">'13年1-9支出明细'!BM100/9*12</f>
        <v>0</v>
      </c>
      <c r="BN102" s="13">
        <f ca="1">'13年1-9支出明细'!BN100/9*12</f>
        <v>0</v>
      </c>
      <c r="BO102" s="13">
        <f ca="1">Sheet2!EX99+Sheet2!BF99</f>
        <v>0</v>
      </c>
      <c r="BP102" s="13">
        <f ca="1">'13年1-9支出明细'!BP100/9*12</f>
        <v>0</v>
      </c>
      <c r="BQ102" s="13">
        <f ca="1">'13年1-9支出明细'!BQ100/9*12</f>
        <v>0</v>
      </c>
      <c r="BR102" s="13">
        <f ca="1">'13年1-9支出明细'!BR100/9*12</f>
        <v>0</v>
      </c>
      <c r="BS102" s="13">
        <f ca="1">Sheet2!FC15+Sheet2!BJ15</f>
        <v>0</v>
      </c>
      <c r="BT102" s="13">
        <f ca="1">'13年1-9支出明细'!BT100/9*12</f>
        <v>0</v>
      </c>
      <c r="BU102" s="12">
        <f ca="1">'13年1-9支出明细'!BU100/9*12</f>
        <v>1648.3200000000002</v>
      </c>
      <c r="BV102" s="12">
        <f ca="1">'13年1-9支出明细'!BV100/9*12</f>
        <v>0</v>
      </c>
      <c r="BW102" s="12">
        <f ca="1">'13年1-9支出明细'!BW100/9*12</f>
        <v>0</v>
      </c>
      <c r="BX102" s="12">
        <f ca="1">'13年1-9支出明细'!BX100/9*12</f>
        <v>0</v>
      </c>
      <c r="BY102" s="27">
        <f t="shared" si="28"/>
        <v>0</v>
      </c>
      <c r="BZ102" s="13">
        <f ca="1">'13年1-9支出明细'!BZ100/9*12</f>
        <v>0</v>
      </c>
      <c r="CA102" s="13">
        <f ca="1">'13年1-9支出明细'!CA100/9*12</f>
        <v>0</v>
      </c>
      <c r="CB102" s="13">
        <f ca="1">'13年1-9支出明细'!CB100/9*12</f>
        <v>0</v>
      </c>
      <c r="CC102" s="13">
        <f ca="1">'13年1-9支出明细'!CC100/9*12</f>
        <v>0</v>
      </c>
      <c r="CD102" s="13">
        <f ca="1">'13年1-9支出明细'!CD100/9*12</f>
        <v>0</v>
      </c>
    </row>
    <row r="103" spans="1:82">
      <c r="A103" s="18">
        <v>309</v>
      </c>
      <c r="B103" s="3" t="s">
        <v>579</v>
      </c>
      <c r="C103" s="3" t="s">
        <v>395</v>
      </c>
      <c r="D103" s="12">
        <f t="shared" si="31"/>
        <v>27349363.906666666</v>
      </c>
      <c r="E103" s="12">
        <f t="shared" si="25"/>
        <v>0</v>
      </c>
      <c r="F103" s="13">
        <v>0</v>
      </c>
      <c r="G103" s="13">
        <v>0</v>
      </c>
      <c r="H103" s="13">
        <v>0</v>
      </c>
      <c r="I103" s="13">
        <f ca="1">'13年1-9支出明细'!I101/9*12</f>
        <v>0</v>
      </c>
      <c r="J103" s="13">
        <v>0</v>
      </c>
      <c r="K103" s="13">
        <f ca="1">'13年1-9支出明细'!K101/9*12</f>
        <v>0</v>
      </c>
      <c r="L103" s="13">
        <f ca="1">'13年1-9支出明细'!L101/9*12</f>
        <v>0</v>
      </c>
      <c r="M103" s="13">
        <f ca="1">'13年1-9支出明细'!M101/9*12</f>
        <v>0</v>
      </c>
      <c r="N103" s="13">
        <f ca="1">'13年1-9支出明细'!N101/9*12</f>
        <v>0</v>
      </c>
      <c r="O103" s="13">
        <f ca="1">'13年1-9支出明细'!O101/9*12</f>
        <v>0</v>
      </c>
      <c r="P103" s="13">
        <f ca="1">'13年1-9支出明细'!P101/9*12</f>
        <v>0</v>
      </c>
      <c r="Q103" s="13">
        <f ca="1">'13年1-9支出明细'!Q101/9*12</f>
        <v>0</v>
      </c>
      <c r="R103" s="13">
        <f ca="1">'13年1-9支出明细'!R101/9*12</f>
        <v>0</v>
      </c>
      <c r="S103" s="13">
        <f ca="1">'13年1-9支出明细'!S101/9*12</f>
        <v>0</v>
      </c>
      <c r="T103" s="12">
        <f t="shared" si="26"/>
        <v>35470</v>
      </c>
      <c r="U103" s="13">
        <f ca="1">'13年1-9支出明细'!U101/9*12</f>
        <v>0</v>
      </c>
      <c r="V103" s="13">
        <f ca="1">'13年1-9支出明细'!V101/9*12</f>
        <v>0</v>
      </c>
      <c r="W103" s="13">
        <f ca="1">'13年1-9支出明细'!W101/9*12</f>
        <v>0</v>
      </c>
      <c r="X103" s="13">
        <f ca="1">'13年1-9支出明细'!X101/9*12</f>
        <v>0</v>
      </c>
      <c r="Y103" s="13">
        <f ca="1">'13年1-9支出明细'!Y101/9*12</f>
        <v>0</v>
      </c>
      <c r="Z103" s="13">
        <f ca="1">'13年1-9支出明细'!Z101/9*12</f>
        <v>0</v>
      </c>
      <c r="AA103" s="13">
        <f ca="1">Sheet2!EP100+Sheet2!V100</f>
        <v>35470</v>
      </c>
      <c r="AB103" s="13">
        <f ca="1">'13年1-9支出明细'!AB101/9*12</f>
        <v>93.333333333333329</v>
      </c>
      <c r="AC103" s="13">
        <f ca="1">'13年1-9支出明细'!AC101/9*12</f>
        <v>47200</v>
      </c>
      <c r="AD103" s="12">
        <f t="shared" si="24"/>
        <v>27306522.426666666</v>
      </c>
      <c r="AE103" s="13">
        <f ca="1">'13年1-9支出明细'!AE101/9*12</f>
        <v>0</v>
      </c>
      <c r="AF103" s="13">
        <f ca="1">'13年1-9支出明细'!AF101/9*12</f>
        <v>27306522.426666666</v>
      </c>
      <c r="AG103" s="13">
        <f ca="1">Sheet2!BP100+Sheet2!ET100</f>
        <v>0</v>
      </c>
      <c r="AH103" s="12">
        <f t="shared" si="27"/>
        <v>0</v>
      </c>
      <c r="AI103" s="13">
        <f ca="1">'13年1-9支出明细'!AI101/9*12</f>
        <v>0</v>
      </c>
      <c r="AJ103" s="13">
        <f ca="1">'13年1-9支出明细'!AJ101/9*12</f>
        <v>0</v>
      </c>
      <c r="AK103" s="13">
        <f ca="1">'13年1-9支出明细'!AK101/9*12</f>
        <v>0</v>
      </c>
      <c r="AL103" s="13">
        <f ca="1">'13年1-9支出明细'!AL101/9*12</f>
        <v>0</v>
      </c>
      <c r="AM103" s="13">
        <f ca="1">'13年1-9支出明细'!AM101/9*12</f>
        <v>0</v>
      </c>
      <c r="AN103" s="13">
        <f ca="1">'13年1-9支出明细'!AN101/9*12</f>
        <v>0</v>
      </c>
      <c r="AO103" s="14">
        <f t="shared" si="29"/>
        <v>0</v>
      </c>
      <c r="AP103" s="13">
        <f ca="1">'13年1-9支出明细'!AP101/9*12</f>
        <v>0</v>
      </c>
      <c r="AQ103" s="13">
        <f ca="1">'13年1-9支出明细'!AQ101/9*12</f>
        <v>0</v>
      </c>
      <c r="AR103" s="13">
        <f ca="1">'13年1-9支出明细'!AR101/9*12</f>
        <v>0</v>
      </c>
      <c r="AS103" s="13">
        <f ca="1">Sheet2!DK100+Sheet2!AH100</f>
        <v>0</v>
      </c>
      <c r="AT103" s="13">
        <f ca="1">'13年1-9支出明细'!AT101/9*12</f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f ca="1">'13年1-9支出明细'!BB101/9*12</f>
        <v>0</v>
      </c>
      <c r="BC103" s="13">
        <f ca="1">'13年1-9支出明细'!BC101/9*12</f>
        <v>0</v>
      </c>
      <c r="BD103" s="13">
        <f ca="1">'13年1-9支出明细'!BD101/9*12</f>
        <v>0</v>
      </c>
      <c r="BE103" s="13">
        <f ca="1">'13年1-9支出明细'!BE101/9*12</f>
        <v>0</v>
      </c>
      <c r="BF103" s="13">
        <f ca="1">Sheet2!DZ100+Sheet2!AV100</f>
        <v>0</v>
      </c>
      <c r="BG103" s="13">
        <f ca="1">'13年1-9支出明细'!BG101/9*12</f>
        <v>0</v>
      </c>
      <c r="BH103" s="13">
        <f ca="1">'13年1-9支出明细'!BH101/9*12</f>
        <v>0</v>
      </c>
      <c r="BI103" s="13">
        <f ca="1">'13年1-9支出明细'!BI101/9*12</f>
        <v>0</v>
      </c>
      <c r="BJ103" s="13">
        <f ca="1">'13年1-9支出明细'!BJ101/9*12</f>
        <v>0</v>
      </c>
      <c r="BK103" s="13">
        <f ca="1">'13年1-9支出明细'!BK101/9*12</f>
        <v>0</v>
      </c>
      <c r="BL103" s="13">
        <f ca="1">'13年1-9支出明细'!BL101/9*12</f>
        <v>0</v>
      </c>
      <c r="BM103" s="13">
        <f ca="1">'13年1-9支出明细'!BM101/9*12</f>
        <v>0</v>
      </c>
      <c r="BN103" s="13">
        <f ca="1">'13年1-9支出明细'!BN101/9*12</f>
        <v>0</v>
      </c>
      <c r="BO103" s="13">
        <f ca="1">Sheet2!EX100+Sheet2!BF100</f>
        <v>0</v>
      </c>
      <c r="BP103" s="13">
        <f ca="1">'13年1-9支出明细'!BP101/9*12</f>
        <v>0</v>
      </c>
      <c r="BQ103" s="13">
        <f ca="1">'13年1-9支出明细'!BQ101/9*12</f>
        <v>0</v>
      </c>
      <c r="BR103" s="13">
        <f ca="1">'13年1-9支出明细'!BR101/9*12</f>
        <v>0</v>
      </c>
      <c r="BS103" s="13">
        <f ca="1">Sheet2!FC16+Sheet2!BJ16</f>
        <v>0</v>
      </c>
      <c r="BT103" s="13">
        <f ca="1">'13年1-9支出明细'!BT101/9*12</f>
        <v>0</v>
      </c>
      <c r="BU103" s="12">
        <f ca="1">'13年1-9支出明细'!BU101/9*12</f>
        <v>7371.4800000000014</v>
      </c>
      <c r="BV103" s="12">
        <f ca="1">'13年1-9支出明细'!BV101/9*12</f>
        <v>0</v>
      </c>
      <c r="BW103" s="12">
        <f ca="1">'13年1-9支出明细'!BW101/9*12</f>
        <v>0</v>
      </c>
      <c r="BX103" s="12">
        <f ca="1">'13年1-9支出明细'!BX101/9*12</f>
        <v>0</v>
      </c>
      <c r="BY103" s="27">
        <f t="shared" si="28"/>
        <v>0</v>
      </c>
      <c r="BZ103" s="13">
        <f ca="1">'13年1-9支出明细'!BZ101/9*12</f>
        <v>0</v>
      </c>
      <c r="CA103" s="13">
        <f ca="1">'13年1-9支出明细'!CA101/9*12</f>
        <v>0</v>
      </c>
      <c r="CB103" s="13">
        <f ca="1">'13年1-9支出明细'!CB101/9*12</f>
        <v>0</v>
      </c>
      <c r="CC103" s="13">
        <f ca="1">'13年1-9支出明细'!CC101/9*12</f>
        <v>0</v>
      </c>
      <c r="CD103" s="13">
        <f ca="1">'13年1-9支出明细'!CD101/9*12</f>
        <v>0</v>
      </c>
    </row>
    <row r="104" spans="1:82">
      <c r="A104" s="18">
        <v>310</v>
      </c>
      <c r="B104" s="3" t="s">
        <v>580</v>
      </c>
      <c r="C104" s="3" t="s">
        <v>396</v>
      </c>
      <c r="D104" s="12">
        <f t="shared" si="31"/>
        <v>126192</v>
      </c>
      <c r="E104" s="12">
        <f t="shared" si="25"/>
        <v>126192</v>
      </c>
      <c r="F104" s="13">
        <v>0</v>
      </c>
      <c r="G104" s="13">
        <v>126192</v>
      </c>
      <c r="H104" s="13">
        <v>0</v>
      </c>
      <c r="I104" s="13">
        <f ca="1">'13年1-9支出明细'!I102/9*12</f>
        <v>0</v>
      </c>
      <c r="J104" s="13">
        <v>0</v>
      </c>
      <c r="K104" s="13">
        <f ca="1">'13年1-9支出明细'!K102/9*12</f>
        <v>0</v>
      </c>
      <c r="L104" s="13">
        <f ca="1">'13年1-9支出明细'!L102/9*12</f>
        <v>0</v>
      </c>
      <c r="M104" s="13">
        <f ca="1">'13年1-9支出明细'!M102/9*12</f>
        <v>0</v>
      </c>
      <c r="N104" s="13">
        <f ca="1">'13年1-9支出明细'!N102/9*12</f>
        <v>0</v>
      </c>
      <c r="O104" s="13">
        <f ca="1">'13年1-9支出明细'!O102/9*12</f>
        <v>0</v>
      </c>
      <c r="P104" s="13">
        <f ca="1">'13年1-9支出明细'!P102/9*12</f>
        <v>0</v>
      </c>
      <c r="Q104" s="13">
        <f ca="1">'13年1-9支出明细'!Q102/9*12</f>
        <v>0</v>
      </c>
      <c r="R104" s="13">
        <f ca="1">'13年1-9支出明细'!R102/9*12</f>
        <v>0</v>
      </c>
      <c r="S104" s="13">
        <f ca="1">'13年1-9支出明细'!S102/9*12</f>
        <v>0</v>
      </c>
      <c r="T104" s="12">
        <f t="shared" si="26"/>
        <v>0</v>
      </c>
      <c r="U104" s="13">
        <f ca="1">'13年1-9支出明细'!U102/9*12</f>
        <v>0</v>
      </c>
      <c r="V104" s="13">
        <f ca="1">'13年1-9支出明细'!V102/9*12</f>
        <v>0</v>
      </c>
      <c r="W104" s="13">
        <f ca="1">'13年1-9支出明细'!W102/9*12</f>
        <v>0</v>
      </c>
      <c r="X104" s="13">
        <f ca="1">'13年1-9支出明细'!X102/9*12</f>
        <v>0</v>
      </c>
      <c r="Y104" s="13">
        <f ca="1">'13年1-9支出明细'!Y102/9*12</f>
        <v>0</v>
      </c>
      <c r="Z104" s="13">
        <f ca="1">'13年1-9支出明细'!Z102/9*12</f>
        <v>0</v>
      </c>
      <c r="AA104" s="13">
        <f ca="1">Sheet2!EP101+Sheet2!V101</f>
        <v>0</v>
      </c>
      <c r="AB104" s="13">
        <f ca="1">'13年1-9支出明细'!AB102/9*12</f>
        <v>0</v>
      </c>
      <c r="AC104" s="13">
        <f ca="1">'13年1-9支出明细'!AC102/9*12</f>
        <v>0</v>
      </c>
      <c r="AD104" s="12">
        <f t="shared" si="24"/>
        <v>0</v>
      </c>
      <c r="AE104" s="13">
        <f ca="1">'13年1-9支出明细'!AE102/9*12</f>
        <v>0</v>
      </c>
      <c r="AF104" s="13">
        <f ca="1">'13年1-9支出明细'!AF102/9*12</f>
        <v>0</v>
      </c>
      <c r="AG104" s="13">
        <f ca="1">Sheet2!BP101+Sheet2!ET101</f>
        <v>0</v>
      </c>
      <c r="AH104" s="12">
        <f t="shared" si="27"/>
        <v>0</v>
      </c>
      <c r="AI104" s="13">
        <f ca="1">'13年1-9支出明细'!AI102/9*12</f>
        <v>0</v>
      </c>
      <c r="AJ104" s="13">
        <f ca="1">'13年1-9支出明细'!AJ102/9*12</f>
        <v>0</v>
      </c>
      <c r="AK104" s="13">
        <f ca="1">'13年1-9支出明细'!AK102/9*12</f>
        <v>0</v>
      </c>
      <c r="AL104" s="13">
        <f ca="1">'13年1-9支出明细'!AL102/9*12</f>
        <v>0</v>
      </c>
      <c r="AM104" s="13">
        <f ca="1">'13年1-9支出明细'!AM102/9*12</f>
        <v>0</v>
      </c>
      <c r="AN104" s="13">
        <f ca="1">'13年1-9支出明细'!AN102/9*12</f>
        <v>0</v>
      </c>
      <c r="AO104" s="14">
        <f t="shared" si="29"/>
        <v>0</v>
      </c>
      <c r="AP104" s="13">
        <f ca="1">'13年1-9支出明细'!AP102/9*12</f>
        <v>0</v>
      </c>
      <c r="AQ104" s="13">
        <f ca="1">'13年1-9支出明细'!AQ102/9*12</f>
        <v>0</v>
      </c>
      <c r="AR104" s="13">
        <f ca="1">'13年1-9支出明细'!AR102/9*12</f>
        <v>0</v>
      </c>
      <c r="AS104" s="13">
        <f ca="1">Sheet2!DK101+Sheet2!AH101</f>
        <v>0</v>
      </c>
      <c r="AT104" s="13">
        <f ca="1">'13年1-9支出明细'!AT102/9*12</f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f ca="1">'13年1-9支出明细'!BB102/9*12</f>
        <v>0</v>
      </c>
      <c r="BC104" s="13">
        <f ca="1">'13年1-9支出明细'!BC102/9*12</f>
        <v>0</v>
      </c>
      <c r="BD104" s="13">
        <f ca="1">'13年1-9支出明细'!BD102/9*12</f>
        <v>0</v>
      </c>
      <c r="BE104" s="13">
        <f ca="1">'13年1-9支出明细'!BE102/9*12</f>
        <v>0</v>
      </c>
      <c r="BF104" s="13">
        <f ca="1">Sheet2!DZ101+Sheet2!AV101</f>
        <v>0</v>
      </c>
      <c r="BG104" s="13">
        <f ca="1">'13年1-9支出明细'!BG102/9*12</f>
        <v>0</v>
      </c>
      <c r="BH104" s="13">
        <f ca="1">'13年1-9支出明细'!BH102/9*12</f>
        <v>0</v>
      </c>
      <c r="BI104" s="13">
        <f ca="1">'13年1-9支出明细'!BI102/9*12</f>
        <v>0</v>
      </c>
      <c r="BJ104" s="13">
        <f ca="1">'13年1-9支出明细'!BJ102/9*12</f>
        <v>0</v>
      </c>
      <c r="BK104" s="13">
        <f ca="1">'13年1-9支出明细'!BK102/9*12</f>
        <v>0</v>
      </c>
      <c r="BL104" s="13">
        <f ca="1">'13年1-9支出明细'!BL102/9*12</f>
        <v>0</v>
      </c>
      <c r="BM104" s="13">
        <f ca="1">'13年1-9支出明细'!BM102/9*12</f>
        <v>0</v>
      </c>
      <c r="BN104" s="13">
        <f ca="1">'13年1-9支出明细'!BN102/9*12</f>
        <v>0</v>
      </c>
      <c r="BO104" s="13">
        <f ca="1">Sheet2!EX101+Sheet2!BF101</f>
        <v>0</v>
      </c>
      <c r="BP104" s="13">
        <f ca="1">'13年1-9支出明细'!BP102/9*12</f>
        <v>0</v>
      </c>
      <c r="BQ104" s="13">
        <f ca="1">'13年1-9支出明细'!BQ102/9*12</f>
        <v>0</v>
      </c>
      <c r="BR104" s="13">
        <f ca="1">'13年1-9支出明细'!BR102/9*12</f>
        <v>0</v>
      </c>
      <c r="BS104" s="13">
        <f ca="1">Sheet2!FC17+Sheet2!BJ17</f>
        <v>0</v>
      </c>
      <c r="BT104" s="13">
        <f ca="1">'13年1-9支出明细'!BT102/9*12</f>
        <v>0</v>
      </c>
      <c r="BU104" s="12">
        <f ca="1">'13年1-9支出明细'!BU102/9*12</f>
        <v>0</v>
      </c>
      <c r="BV104" s="12">
        <f ca="1">'13年1-9支出明细'!BV102/9*12</f>
        <v>0</v>
      </c>
      <c r="BW104" s="12">
        <f ca="1">'13年1-9支出明细'!BW102/9*12</f>
        <v>0</v>
      </c>
      <c r="BX104" s="12">
        <f ca="1">'13年1-9支出明细'!BX102/9*12</f>
        <v>0</v>
      </c>
      <c r="BY104" s="27">
        <f t="shared" si="28"/>
        <v>0</v>
      </c>
      <c r="BZ104" s="13">
        <f ca="1">'13年1-9支出明细'!BZ102/9*12</f>
        <v>0</v>
      </c>
      <c r="CA104" s="13">
        <f ca="1">'13年1-9支出明细'!CA102/9*12</f>
        <v>0</v>
      </c>
      <c r="CB104" s="13">
        <f ca="1">'13年1-9支出明细'!CB102/9*12</f>
        <v>0</v>
      </c>
      <c r="CC104" s="13">
        <f ca="1">'13年1-9支出明细'!CC102/9*12</f>
        <v>0</v>
      </c>
      <c r="CD104" s="13">
        <f ca="1">'13年1-9支出明细'!CD102/9*12</f>
        <v>0</v>
      </c>
    </row>
    <row r="105" spans="1:82">
      <c r="A105" s="18">
        <v>311</v>
      </c>
      <c r="B105" s="3" t="s">
        <v>581</v>
      </c>
      <c r="C105" s="3" t="s">
        <v>397</v>
      </c>
      <c r="D105" s="12">
        <f t="shared" si="31"/>
        <v>139574.70666666667</v>
      </c>
      <c r="E105" s="12">
        <f t="shared" si="25"/>
        <v>0</v>
      </c>
      <c r="F105" s="13">
        <v>0</v>
      </c>
      <c r="G105" s="13">
        <v>0</v>
      </c>
      <c r="H105" s="13">
        <v>0</v>
      </c>
      <c r="I105" s="13">
        <f ca="1">'13年1-9支出明细'!I103/9*12</f>
        <v>0</v>
      </c>
      <c r="J105" s="13">
        <v>0</v>
      </c>
      <c r="K105" s="13">
        <f ca="1">'13年1-9支出明细'!K103/9*12</f>
        <v>0</v>
      </c>
      <c r="L105" s="13">
        <f ca="1">'13年1-9支出明细'!L103/9*12</f>
        <v>0</v>
      </c>
      <c r="M105" s="13">
        <f ca="1">'13年1-9支出明细'!M103/9*12</f>
        <v>0</v>
      </c>
      <c r="N105" s="13">
        <f ca="1">'13年1-9支出明细'!N103/9*12</f>
        <v>0</v>
      </c>
      <c r="O105" s="13">
        <f ca="1">'13年1-9支出明细'!O103/9*12</f>
        <v>0</v>
      </c>
      <c r="P105" s="13">
        <f ca="1">'13年1-9支出明细'!P103/9*12</f>
        <v>0</v>
      </c>
      <c r="Q105" s="13">
        <f ca="1">'13年1-9支出明细'!Q103/9*12</f>
        <v>0</v>
      </c>
      <c r="R105" s="13">
        <f ca="1">'13年1-9支出明细'!R103/9*12</f>
        <v>0</v>
      </c>
      <c r="S105" s="13">
        <f ca="1">'13年1-9支出明细'!S103/9*12</f>
        <v>0</v>
      </c>
      <c r="T105" s="12">
        <f t="shared" si="26"/>
        <v>122808.84000000001</v>
      </c>
      <c r="U105" s="13">
        <f ca="1">'13年1-9支出明细'!U103/9*12</f>
        <v>0</v>
      </c>
      <c r="V105" s="13">
        <f ca="1">'13年1-9支出明细'!V103/9*12</f>
        <v>0</v>
      </c>
      <c r="W105" s="13">
        <f ca="1">'13年1-9支出明细'!W103/9*12</f>
        <v>0</v>
      </c>
      <c r="X105" s="13">
        <f ca="1">'13年1-9支出明细'!X103/9*12</f>
        <v>-130.05333333333334</v>
      </c>
      <c r="Y105" s="13">
        <f ca="1">'13年1-9支出明细'!Y103/9*12</f>
        <v>534</v>
      </c>
      <c r="Z105" s="13">
        <f ca="1">'13年1-9支出明细'!Z103/9*12</f>
        <v>122404.89333333334</v>
      </c>
      <c r="AA105" s="13">
        <f ca="1">Sheet2!EP102+Sheet2!V102</f>
        <v>0</v>
      </c>
      <c r="AB105" s="13">
        <f ca="1">'13年1-9支出明细'!AB103/9*12</f>
        <v>0</v>
      </c>
      <c r="AC105" s="13">
        <f ca="1">'13年1-9支出明细'!AC103/9*12</f>
        <v>0</v>
      </c>
      <c r="AD105" s="12">
        <f t="shared" si="24"/>
        <v>16765.866666666669</v>
      </c>
      <c r="AE105" s="13">
        <f ca="1">'13年1-9支出明细'!AE103/9*12</f>
        <v>16765.866666666669</v>
      </c>
      <c r="AF105" s="13">
        <f ca="1">'13年1-9支出明细'!AF103/9*12</f>
        <v>0</v>
      </c>
      <c r="AG105" s="13">
        <f ca="1">Sheet2!BP102+Sheet2!ET102</f>
        <v>0</v>
      </c>
      <c r="AH105" s="12">
        <f t="shared" si="27"/>
        <v>0</v>
      </c>
      <c r="AI105" s="13">
        <f ca="1">'13年1-9支出明细'!AI103/9*12</f>
        <v>0</v>
      </c>
      <c r="AJ105" s="13">
        <f ca="1">'13年1-9支出明细'!AJ103/9*12</f>
        <v>0</v>
      </c>
      <c r="AK105" s="13">
        <f ca="1">'13年1-9支出明细'!AK103/9*12</f>
        <v>0</v>
      </c>
      <c r="AL105" s="13">
        <f ca="1">'13年1-9支出明细'!AL103/9*12</f>
        <v>0</v>
      </c>
      <c r="AM105" s="13">
        <f ca="1">'13年1-9支出明细'!AM103/9*12</f>
        <v>0</v>
      </c>
      <c r="AN105" s="13">
        <f ca="1">'13年1-9支出明细'!AN103/9*12</f>
        <v>0</v>
      </c>
      <c r="AO105" s="14">
        <f t="shared" si="29"/>
        <v>0</v>
      </c>
      <c r="AP105" s="13">
        <f ca="1">'13年1-9支出明细'!AP103/9*12</f>
        <v>0</v>
      </c>
      <c r="AQ105" s="13">
        <f ca="1">'13年1-9支出明细'!AQ103/9*12</f>
        <v>0</v>
      </c>
      <c r="AR105" s="13">
        <f ca="1">'13年1-9支出明细'!AR103/9*12</f>
        <v>0</v>
      </c>
      <c r="AS105" s="13">
        <f ca="1">Sheet2!DK102+Sheet2!AH102</f>
        <v>0</v>
      </c>
      <c r="AT105" s="13">
        <f ca="1">'13年1-9支出明细'!AT103/9*12</f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f ca="1">'13年1-9支出明细'!BB103/9*12</f>
        <v>0</v>
      </c>
      <c r="BC105" s="13">
        <f ca="1">'13年1-9支出明细'!BC103/9*12</f>
        <v>0</v>
      </c>
      <c r="BD105" s="13">
        <f ca="1">'13年1-9支出明细'!BD103/9*12</f>
        <v>0</v>
      </c>
      <c r="BE105" s="13">
        <f ca="1">'13年1-9支出明细'!BE103/9*12</f>
        <v>0</v>
      </c>
      <c r="BF105" s="13">
        <f ca="1">Sheet2!DZ102+Sheet2!AV102</f>
        <v>0</v>
      </c>
      <c r="BG105" s="13">
        <f ca="1">'13年1-9支出明细'!BG103/9*12</f>
        <v>0</v>
      </c>
      <c r="BH105" s="13">
        <f ca="1">'13年1-9支出明细'!BH103/9*12</f>
        <v>0</v>
      </c>
      <c r="BI105" s="13">
        <f ca="1">'13年1-9支出明细'!BI103/9*12</f>
        <v>0</v>
      </c>
      <c r="BJ105" s="13">
        <f ca="1">'13年1-9支出明细'!BJ103/9*12</f>
        <v>0</v>
      </c>
      <c r="BK105" s="13">
        <f ca="1">'13年1-9支出明细'!BK103/9*12</f>
        <v>0</v>
      </c>
      <c r="BL105" s="13">
        <f ca="1">'13年1-9支出明细'!BL103/9*12</f>
        <v>0</v>
      </c>
      <c r="BM105" s="13">
        <f ca="1">'13年1-9支出明细'!BM103/9*12</f>
        <v>0</v>
      </c>
      <c r="BN105" s="13">
        <f ca="1">'13年1-9支出明细'!BN103/9*12</f>
        <v>0</v>
      </c>
      <c r="BO105" s="13">
        <f ca="1">Sheet2!EX102+Sheet2!BF102</f>
        <v>0</v>
      </c>
      <c r="BP105" s="13">
        <f ca="1">'13年1-9支出明细'!BP103/9*12</f>
        <v>0</v>
      </c>
      <c r="BQ105" s="13">
        <f ca="1">'13年1-9支出明细'!BQ103/9*12</f>
        <v>0</v>
      </c>
      <c r="BR105" s="13">
        <f ca="1">'13年1-9支出明细'!BR103/9*12</f>
        <v>0</v>
      </c>
      <c r="BS105" s="13">
        <f ca="1">Sheet2!FC18+Sheet2!BJ18</f>
        <v>0</v>
      </c>
      <c r="BT105" s="13">
        <f ca="1">'13年1-9支出明细'!BT103/9*12</f>
        <v>0</v>
      </c>
      <c r="BU105" s="12">
        <f ca="1">'13年1-9支出明细'!BU103/9*12</f>
        <v>0</v>
      </c>
      <c r="BV105" s="12">
        <f ca="1">'13年1-9支出明细'!BV103/9*12</f>
        <v>0</v>
      </c>
      <c r="BW105" s="12">
        <f ca="1">'13年1-9支出明细'!BW103/9*12</f>
        <v>0</v>
      </c>
      <c r="BX105" s="12">
        <f ca="1">'13年1-9支出明细'!BX103/9*12</f>
        <v>0</v>
      </c>
      <c r="BY105" s="27">
        <f t="shared" si="28"/>
        <v>0</v>
      </c>
      <c r="BZ105" s="13">
        <f ca="1">'13年1-9支出明细'!BZ103/9*12</f>
        <v>0</v>
      </c>
      <c r="CA105" s="13">
        <f ca="1">'13年1-9支出明细'!CA103/9*12</f>
        <v>0</v>
      </c>
      <c r="CB105" s="13">
        <f ca="1">'13年1-9支出明细'!CB103/9*12</f>
        <v>0</v>
      </c>
      <c r="CC105" s="13">
        <f ca="1">'13年1-9支出明细'!CC103/9*12</f>
        <v>0</v>
      </c>
      <c r="CD105" s="13">
        <f ca="1">'13年1-9支出明细'!CD103/9*12</f>
        <v>0</v>
      </c>
    </row>
    <row r="106" spans="1:82">
      <c r="A106" s="18">
        <v>315</v>
      </c>
      <c r="B106" s="3" t="s">
        <v>582</v>
      </c>
      <c r="C106" s="3" t="s">
        <v>398</v>
      </c>
      <c r="D106" s="12">
        <f t="shared" si="31"/>
        <v>4213662.4533333341</v>
      </c>
      <c r="E106" s="12">
        <f t="shared" si="25"/>
        <v>0</v>
      </c>
      <c r="F106" s="13">
        <v>0</v>
      </c>
      <c r="G106" s="13">
        <v>0</v>
      </c>
      <c r="H106" s="13">
        <v>0</v>
      </c>
      <c r="I106" s="13">
        <f ca="1">'13年1-9支出明细'!I104/9*12</f>
        <v>0</v>
      </c>
      <c r="J106" s="13">
        <v>0</v>
      </c>
      <c r="K106" s="13">
        <f ca="1">'13年1-9支出明细'!K104/9*12</f>
        <v>0</v>
      </c>
      <c r="L106" s="13">
        <f ca="1">'13年1-9支出明细'!L104/9*12</f>
        <v>0</v>
      </c>
      <c r="M106" s="13">
        <f ca="1">'13年1-9支出明细'!M104/9*12</f>
        <v>0</v>
      </c>
      <c r="N106" s="13">
        <f ca="1">'13年1-9支出明细'!N104/9*12</f>
        <v>0</v>
      </c>
      <c r="O106" s="13">
        <f ca="1">'13年1-9支出明细'!O104/9*12</f>
        <v>0</v>
      </c>
      <c r="P106" s="13">
        <f ca="1">'13年1-9支出明细'!P104/9*12</f>
        <v>0</v>
      </c>
      <c r="Q106" s="13">
        <f ca="1">'13年1-9支出明细'!Q104/9*12</f>
        <v>0</v>
      </c>
      <c r="R106" s="13">
        <f ca="1">'13年1-9支出明细'!R104/9*12</f>
        <v>0</v>
      </c>
      <c r="S106" s="13">
        <f ca="1">'13年1-9支出明细'!S104/9*12</f>
        <v>0</v>
      </c>
      <c r="T106" s="12">
        <f t="shared" si="26"/>
        <v>21</v>
      </c>
      <c r="U106" s="13">
        <f ca="1">'13年1-9支出明细'!U104/9*12</f>
        <v>0</v>
      </c>
      <c r="V106" s="13">
        <f ca="1">'13年1-9支出明细'!V104/9*12</f>
        <v>0</v>
      </c>
      <c r="W106" s="13">
        <f ca="1">'13年1-9支出明细'!W104/9*12</f>
        <v>0</v>
      </c>
      <c r="X106" s="13">
        <f ca="1">'13年1-9支出明细'!X104/9*12</f>
        <v>0</v>
      </c>
      <c r="Y106" s="13">
        <f ca="1">'13年1-9支出明细'!Y104/9*12</f>
        <v>0</v>
      </c>
      <c r="Z106" s="13">
        <f ca="1">'13年1-9支出明细'!Z104/9*12</f>
        <v>0</v>
      </c>
      <c r="AA106" s="13">
        <f ca="1">Sheet2!EP103+Sheet2!V103</f>
        <v>21</v>
      </c>
      <c r="AB106" s="13">
        <f ca="1">'13年1-9支出明细'!AB104/9*12</f>
        <v>0</v>
      </c>
      <c r="AC106" s="13">
        <f ca="1">'13年1-9支出明细'!AC104/9*12</f>
        <v>28</v>
      </c>
      <c r="AD106" s="12">
        <f t="shared" si="24"/>
        <v>4193195.9733333336</v>
      </c>
      <c r="AE106" s="13">
        <f ca="1">'13年1-9支出明细'!AE104/9*12</f>
        <v>0</v>
      </c>
      <c r="AF106" s="13">
        <f ca="1">'13年1-9支出明细'!AF104/9*12</f>
        <v>4193195.9733333336</v>
      </c>
      <c r="AG106" s="13">
        <f ca="1">Sheet2!BP103+Sheet2!ET103</f>
        <v>0</v>
      </c>
      <c r="AH106" s="12">
        <f t="shared" si="27"/>
        <v>0</v>
      </c>
      <c r="AI106" s="13">
        <f ca="1">'13年1-9支出明细'!AI104/9*12</f>
        <v>0</v>
      </c>
      <c r="AJ106" s="13">
        <f ca="1">'13年1-9支出明细'!AJ104/9*12</f>
        <v>0</v>
      </c>
      <c r="AK106" s="13">
        <f ca="1">'13年1-9支出明细'!AK104/9*12</f>
        <v>0</v>
      </c>
      <c r="AL106" s="13">
        <f ca="1">'13年1-9支出明细'!AL104/9*12</f>
        <v>0</v>
      </c>
      <c r="AM106" s="13">
        <f ca="1">'13年1-9支出明细'!AM104/9*12</f>
        <v>0</v>
      </c>
      <c r="AN106" s="13">
        <f ca="1">'13年1-9支出明细'!AN104/9*12</f>
        <v>0</v>
      </c>
      <c r="AO106" s="14">
        <f t="shared" si="29"/>
        <v>0</v>
      </c>
      <c r="AP106" s="13">
        <f ca="1">'13年1-9支出明细'!AP104/9*12</f>
        <v>0</v>
      </c>
      <c r="AQ106" s="13">
        <f ca="1">'13年1-9支出明细'!AQ104/9*12</f>
        <v>0</v>
      </c>
      <c r="AR106" s="13">
        <f ca="1">'13年1-9支出明细'!AR104/9*12</f>
        <v>0</v>
      </c>
      <c r="AS106" s="13">
        <f ca="1">Sheet2!DK103+Sheet2!AH103</f>
        <v>0</v>
      </c>
      <c r="AT106" s="13">
        <f ca="1">'13年1-9支出明细'!AT104/9*12</f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f ca="1">'13年1-9支出明细'!BB104/9*12</f>
        <v>0</v>
      </c>
      <c r="BC106" s="13">
        <f ca="1">'13年1-9支出明细'!BC104/9*12</f>
        <v>0</v>
      </c>
      <c r="BD106" s="13">
        <f ca="1">'13年1-9支出明细'!BD104/9*12</f>
        <v>0</v>
      </c>
      <c r="BE106" s="13">
        <f ca="1">'13年1-9支出明细'!BE104/9*12</f>
        <v>0</v>
      </c>
      <c r="BF106" s="13">
        <f ca="1">Sheet2!DZ103+Sheet2!AV103</f>
        <v>0</v>
      </c>
      <c r="BG106" s="13">
        <f ca="1">'13年1-9支出明细'!BG104/9*12</f>
        <v>0</v>
      </c>
      <c r="BH106" s="13">
        <f ca="1">'13年1-9支出明细'!BH104/9*12</f>
        <v>0</v>
      </c>
      <c r="BI106" s="13">
        <f ca="1">'13年1-9支出明细'!BI104/9*12</f>
        <v>0</v>
      </c>
      <c r="BJ106" s="13">
        <f ca="1">'13年1-9支出明细'!BJ104/9*12</f>
        <v>0</v>
      </c>
      <c r="BK106" s="13">
        <f ca="1">'13年1-9支出明细'!BK104/9*12</f>
        <v>0</v>
      </c>
      <c r="BL106" s="13">
        <f ca="1">'13年1-9支出明细'!BL104/9*12</f>
        <v>0</v>
      </c>
      <c r="BM106" s="13">
        <f ca="1">'13年1-9支出明细'!BM104/9*12</f>
        <v>0</v>
      </c>
      <c r="BN106" s="13">
        <f ca="1">'13年1-9支出明细'!BN104/9*12</f>
        <v>0</v>
      </c>
      <c r="BO106" s="13">
        <f ca="1">Sheet2!EX103+Sheet2!BF103</f>
        <v>0</v>
      </c>
      <c r="BP106" s="13">
        <f ca="1">'13年1-9支出明细'!BP104/9*12</f>
        <v>0</v>
      </c>
      <c r="BQ106" s="13">
        <f ca="1">'13年1-9支出明细'!BQ104/9*12</f>
        <v>0</v>
      </c>
      <c r="BR106" s="13">
        <f ca="1">'13年1-9支出明细'!BR104/9*12</f>
        <v>0</v>
      </c>
      <c r="BS106" s="13">
        <f ca="1">Sheet2!FC19+Sheet2!BJ19</f>
        <v>0</v>
      </c>
      <c r="BT106" s="13">
        <f ca="1">'13年1-9支出明细'!BT104/9*12</f>
        <v>0</v>
      </c>
      <c r="BU106" s="12">
        <f ca="1">'13年1-9支出明细'!BU104/9*12</f>
        <v>20445.48</v>
      </c>
      <c r="BV106" s="12">
        <f ca="1">'13年1-9支出明细'!BV104/9*12</f>
        <v>0</v>
      </c>
      <c r="BW106" s="12">
        <f ca="1">'13年1-9支出明细'!BW104/9*12</f>
        <v>0</v>
      </c>
      <c r="BX106" s="12">
        <f ca="1">'13年1-9支出明细'!BX104/9*12</f>
        <v>0</v>
      </c>
      <c r="BY106" s="27">
        <f t="shared" si="28"/>
        <v>0</v>
      </c>
      <c r="BZ106" s="13">
        <f ca="1">'13年1-9支出明细'!BZ104/9*12</f>
        <v>0</v>
      </c>
      <c r="CA106" s="13">
        <f ca="1">'13年1-9支出明细'!CA104/9*12</f>
        <v>0</v>
      </c>
      <c r="CB106" s="13">
        <f ca="1">'13年1-9支出明细'!CB104/9*12</f>
        <v>0</v>
      </c>
      <c r="CC106" s="13">
        <f ca="1">'13年1-9支出明细'!CC104/9*12</f>
        <v>0</v>
      </c>
      <c r="CD106" s="13">
        <f ca="1">'13年1-9支出明细'!CD104/9*12</f>
        <v>0</v>
      </c>
    </row>
    <row r="107" spans="1:82">
      <c r="A107" s="18">
        <v>316</v>
      </c>
      <c r="B107" s="3" t="s">
        <v>583</v>
      </c>
      <c r="C107" s="3" t="s">
        <v>399</v>
      </c>
      <c r="D107" s="12">
        <f t="shared" si="31"/>
        <v>10684.293333333333</v>
      </c>
      <c r="E107" s="12">
        <f t="shared" si="25"/>
        <v>0</v>
      </c>
      <c r="F107" s="13">
        <v>0</v>
      </c>
      <c r="G107" s="13">
        <v>0</v>
      </c>
      <c r="H107" s="13">
        <v>0</v>
      </c>
      <c r="I107" s="13">
        <f ca="1">'13年1-9支出明细'!I105/9*12</f>
        <v>0</v>
      </c>
      <c r="J107" s="13">
        <v>0</v>
      </c>
      <c r="K107" s="13">
        <f ca="1">'13年1-9支出明细'!K105/9*12</f>
        <v>0</v>
      </c>
      <c r="L107" s="13">
        <f ca="1">'13年1-9支出明细'!L105/9*12</f>
        <v>0</v>
      </c>
      <c r="M107" s="13">
        <f ca="1">'13年1-9支出明细'!M105/9*12</f>
        <v>0</v>
      </c>
      <c r="N107" s="13">
        <f ca="1">'13年1-9支出明细'!N105/9*12</f>
        <v>0</v>
      </c>
      <c r="O107" s="13">
        <f ca="1">'13年1-9支出明细'!O105/9*12</f>
        <v>0</v>
      </c>
      <c r="P107" s="13">
        <f ca="1">'13年1-9支出明细'!P105/9*12</f>
        <v>0</v>
      </c>
      <c r="Q107" s="13">
        <f ca="1">'13年1-9支出明细'!Q105/9*12</f>
        <v>0</v>
      </c>
      <c r="R107" s="13">
        <f ca="1">'13年1-9支出明细'!R105/9*12</f>
        <v>0</v>
      </c>
      <c r="S107" s="13">
        <f ca="1">'13年1-9支出明细'!S105/9*12</f>
        <v>0</v>
      </c>
      <c r="T107" s="12">
        <f t="shared" si="26"/>
        <v>86.74666666666667</v>
      </c>
      <c r="U107" s="13">
        <f ca="1">'13年1-9支出明细'!U105/9*12</f>
        <v>0</v>
      </c>
      <c r="V107" s="13">
        <f ca="1">'13年1-9支出明细'!V105/9*12</f>
        <v>0</v>
      </c>
      <c r="W107" s="13">
        <f ca="1">'13年1-9支出明细'!W105/9*12</f>
        <v>0</v>
      </c>
      <c r="X107" s="13">
        <f ca="1">'13年1-9支出明细'!X105/9*12</f>
        <v>22.666666666666664</v>
      </c>
      <c r="Y107" s="13">
        <f ca="1">'13年1-9支出明细'!Y105/9*12</f>
        <v>0</v>
      </c>
      <c r="Z107" s="13">
        <f ca="1">'13年1-9支出明细'!Z105/9*12</f>
        <v>64.08</v>
      </c>
      <c r="AA107" s="13">
        <f ca="1">Sheet2!EP104+Sheet2!V104</f>
        <v>0</v>
      </c>
      <c r="AB107" s="13">
        <f ca="1">'13年1-9支出明细'!AB105/9*12</f>
        <v>0</v>
      </c>
      <c r="AC107" s="13">
        <f ca="1">'13年1-9支出明细'!AC105/9*12</f>
        <v>0</v>
      </c>
      <c r="AD107" s="12">
        <f t="shared" si="24"/>
        <v>10597.546666666667</v>
      </c>
      <c r="AE107" s="13">
        <f ca="1">'13年1-9支出明细'!AE105/9*12</f>
        <v>0</v>
      </c>
      <c r="AF107" s="13">
        <f ca="1">'13年1-9支出明细'!AF105/9*12</f>
        <v>10597.546666666667</v>
      </c>
      <c r="AG107" s="13">
        <f ca="1">Sheet2!BP104+Sheet2!ET104</f>
        <v>0</v>
      </c>
      <c r="AH107" s="12">
        <f t="shared" si="27"/>
        <v>0</v>
      </c>
      <c r="AI107" s="13">
        <f ca="1">'13年1-9支出明细'!AI105/9*12</f>
        <v>0</v>
      </c>
      <c r="AJ107" s="13">
        <f ca="1">'13年1-9支出明细'!AJ105/9*12</f>
        <v>0</v>
      </c>
      <c r="AK107" s="13">
        <f ca="1">'13年1-9支出明细'!AK105/9*12</f>
        <v>0</v>
      </c>
      <c r="AL107" s="13">
        <f ca="1">'13年1-9支出明细'!AL105/9*12</f>
        <v>0</v>
      </c>
      <c r="AM107" s="13">
        <f ca="1">'13年1-9支出明细'!AM105/9*12</f>
        <v>0</v>
      </c>
      <c r="AN107" s="13">
        <f ca="1">'13年1-9支出明细'!AN105/9*12</f>
        <v>0</v>
      </c>
      <c r="AO107" s="14">
        <f t="shared" si="29"/>
        <v>0</v>
      </c>
      <c r="AP107" s="13">
        <f ca="1">'13年1-9支出明细'!AP105/9*12</f>
        <v>0</v>
      </c>
      <c r="AQ107" s="13">
        <f ca="1">'13年1-9支出明细'!AQ105/9*12</f>
        <v>0</v>
      </c>
      <c r="AR107" s="13">
        <f ca="1">'13年1-9支出明细'!AR105/9*12</f>
        <v>0</v>
      </c>
      <c r="AS107" s="13">
        <f ca="1">Sheet2!DK104+Sheet2!AH104</f>
        <v>0</v>
      </c>
      <c r="AT107" s="13">
        <f ca="1">'13年1-9支出明细'!AT105/9*12</f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f ca="1">'13年1-9支出明细'!BB105/9*12</f>
        <v>0</v>
      </c>
      <c r="BC107" s="13">
        <f ca="1">'13年1-9支出明细'!BC105/9*12</f>
        <v>0</v>
      </c>
      <c r="BD107" s="13">
        <f ca="1">'13年1-9支出明细'!BD105/9*12</f>
        <v>0</v>
      </c>
      <c r="BE107" s="13">
        <f ca="1">'13年1-9支出明细'!BE105/9*12</f>
        <v>0</v>
      </c>
      <c r="BF107" s="13">
        <f ca="1">Sheet2!DZ104+Sheet2!AV104</f>
        <v>0</v>
      </c>
      <c r="BG107" s="13">
        <f ca="1">'13年1-9支出明细'!BG105/9*12</f>
        <v>0</v>
      </c>
      <c r="BH107" s="13">
        <f ca="1">'13年1-9支出明细'!BH105/9*12</f>
        <v>0</v>
      </c>
      <c r="BI107" s="13">
        <f ca="1">'13年1-9支出明细'!BI105/9*12</f>
        <v>0</v>
      </c>
      <c r="BJ107" s="13">
        <f ca="1">'13年1-9支出明细'!BJ105/9*12</f>
        <v>0</v>
      </c>
      <c r="BK107" s="13">
        <f ca="1">'13年1-9支出明细'!BK105/9*12</f>
        <v>0</v>
      </c>
      <c r="BL107" s="13">
        <f ca="1">'13年1-9支出明细'!BL105/9*12</f>
        <v>0</v>
      </c>
      <c r="BM107" s="13">
        <f ca="1">'13年1-9支出明细'!BM105/9*12</f>
        <v>0</v>
      </c>
      <c r="BN107" s="13">
        <f ca="1">'13年1-9支出明细'!BN105/9*12</f>
        <v>0</v>
      </c>
      <c r="BO107" s="13">
        <f ca="1">Sheet2!EX104+Sheet2!BF104</f>
        <v>0</v>
      </c>
      <c r="BP107" s="13">
        <f ca="1">'13年1-9支出明细'!BP105/9*12</f>
        <v>0</v>
      </c>
      <c r="BQ107" s="13">
        <f ca="1">'13年1-9支出明细'!BQ105/9*12</f>
        <v>0</v>
      </c>
      <c r="BR107" s="13">
        <f ca="1">'13年1-9支出明细'!BR105/9*12</f>
        <v>0</v>
      </c>
      <c r="BS107" s="13">
        <f ca="1">Sheet2!FC20+Sheet2!BJ20</f>
        <v>0</v>
      </c>
      <c r="BT107" s="13">
        <f ca="1">'13年1-9支出明细'!BT105/9*12</f>
        <v>0</v>
      </c>
      <c r="BU107" s="12">
        <f ca="1">'13年1-9支出明细'!BU105/9*12</f>
        <v>0</v>
      </c>
      <c r="BV107" s="12">
        <f ca="1">'13年1-9支出明细'!BV105/9*12</f>
        <v>0</v>
      </c>
      <c r="BW107" s="12">
        <f ca="1">'13年1-9支出明细'!BW105/9*12</f>
        <v>0</v>
      </c>
      <c r="BX107" s="12">
        <f ca="1">'13年1-9支出明细'!BX105/9*12</f>
        <v>0</v>
      </c>
      <c r="BY107" s="27">
        <f t="shared" si="28"/>
        <v>0</v>
      </c>
      <c r="BZ107" s="13">
        <f ca="1">'13年1-9支出明细'!BZ105/9*12</f>
        <v>0</v>
      </c>
      <c r="CA107" s="13">
        <f ca="1">'13年1-9支出明细'!CA105/9*12</f>
        <v>0</v>
      </c>
      <c r="CB107" s="13">
        <f ca="1">'13年1-9支出明细'!CB105/9*12</f>
        <v>0</v>
      </c>
      <c r="CC107" s="13">
        <f ca="1">'13年1-9支出明细'!CC105/9*12</f>
        <v>0</v>
      </c>
      <c r="CD107" s="13">
        <f ca="1">'13年1-9支出明细'!CD105/9*12</f>
        <v>0</v>
      </c>
    </row>
    <row r="108" spans="1:82">
      <c r="A108" s="18">
        <v>4</v>
      </c>
      <c r="B108" s="3" t="s">
        <v>584</v>
      </c>
      <c r="C108" s="3" t="s">
        <v>400</v>
      </c>
      <c r="D108" s="12">
        <f>SUM(D109:D185)-D117-D133-D145-D172-D174-D180-D182-D184</f>
        <v>141474267.31333327</v>
      </c>
      <c r="E108" s="12">
        <f>SUM(E109:E185)-E117-E133-E145-E172-E174-E180-E182-E184</f>
        <v>33156134.213333338</v>
      </c>
      <c r="F108" s="12">
        <f>SUM(F109:F185)-F117-F133-F145-F172-F174-F180-F182-F184</f>
        <v>14733900</v>
      </c>
      <c r="G108" s="12">
        <f>SUM(G109:G185)-G117-G133-G145-G172-G174-G180-G182-G184</f>
        <v>4933252</v>
      </c>
      <c r="H108" s="12">
        <f>SUM(H109:H185)-H117-H133-H145-H172-H174-H180-H182-H184</f>
        <v>6630255.0000000019</v>
      </c>
      <c r="I108" s="13">
        <f ca="1">'13年1-9支出明细'!I106/9*12</f>
        <v>1501204</v>
      </c>
      <c r="J108" s="12">
        <f ca="1">SUM(J109:J185)-J117-J133-J145-J172-J174-J180-J182-J184</f>
        <v>713335.23</v>
      </c>
      <c r="K108" s="13">
        <f ca="1">'13年1-9支出明细'!K106/9*12</f>
        <v>1347070.6666666667</v>
      </c>
      <c r="L108" s="13">
        <f ca="1">'13年1-9支出明细'!L106/9*12</f>
        <v>6600</v>
      </c>
      <c r="M108" s="13">
        <f ca="1">'13年1-9支出明细'!M106/9*12</f>
        <v>24000</v>
      </c>
      <c r="N108" s="13">
        <f ca="1">'13年1-9支出明细'!N106/9*12</f>
        <v>657925.33333333326</v>
      </c>
      <c r="O108" s="13">
        <f ca="1">'13年1-9支出明细'!O106/9*12</f>
        <v>572000</v>
      </c>
      <c r="P108" s="13">
        <f ca="1">'13年1-9支出明细'!P106/9*12</f>
        <v>0</v>
      </c>
      <c r="Q108" s="13">
        <f ca="1">'13年1-9支出明细'!Q106/9*12</f>
        <v>572000</v>
      </c>
      <c r="R108" s="13">
        <f ca="1">'13年1-9支出明细'!R106/9*12</f>
        <v>6666.6666666666661</v>
      </c>
      <c r="S108" s="13">
        <f ca="1">'13年1-9支出明细'!S106/9*12</f>
        <v>2743260.5466666669</v>
      </c>
      <c r="T108" s="12">
        <f ca="1">SUM(T109:T185)-T117-T133-T145-T172-T174-T180-T182-T184</f>
        <v>3801629.3666666658</v>
      </c>
      <c r="U108" s="13">
        <f ca="1">'13年1-9支出明细'!U106/9*12</f>
        <v>0</v>
      </c>
      <c r="V108" s="13">
        <f ca="1">'13年1-9支出明细'!V106/9*12</f>
        <v>2159.5466666666671</v>
      </c>
      <c r="W108" s="13">
        <f ca="1">'13年1-9支出明细'!W106/9*12</f>
        <v>0</v>
      </c>
      <c r="X108" s="13">
        <f ca="1">'13年1-9支出明细'!X106/9*12</f>
        <v>31698.653333333335</v>
      </c>
      <c r="Y108" s="13">
        <f ca="1">'13年1-9支出明细'!Y106/9*12</f>
        <v>208818.44</v>
      </c>
      <c r="Z108" s="13">
        <f ca="1">'13年1-9支出明细'!Z106/9*12</f>
        <v>74107.946666666685</v>
      </c>
      <c r="AA108" s="12">
        <f ca="1">SUM(AA109:AA185)-AA117-AA133-AA145-AA172-AA174-AA180-AA182-AA184</f>
        <v>3484844.7799999989</v>
      </c>
      <c r="AB108" s="13">
        <f ca="1">'13年1-9支出明细'!AB106/9*12</f>
        <v>3558034.56</v>
      </c>
      <c r="AC108" s="13">
        <f ca="1">'13年1-9支出明细'!AC106/9*12</f>
        <v>540065.06666666665</v>
      </c>
      <c r="AD108" s="12">
        <f ca="1">SUM(AD109:AD185)-AD117-AD133-AD145-AD172-AD174-AD180-AD182-AD184</f>
        <v>865040.13333333365</v>
      </c>
      <c r="AE108" s="13">
        <f ca="1">'13年1-9支出明细'!AE106/9*12</f>
        <v>851311.20000000007</v>
      </c>
      <c r="AF108" s="13">
        <f ca="1">'13年1-9支出明细'!AF106/9*12</f>
        <v>13728.933333333334</v>
      </c>
      <c r="AG108" s="12">
        <f ca="1">SUM(AG109:AG185)-AG117-AG133-AG145-AG172-AG174-AG180-AG182-AG184</f>
        <v>0</v>
      </c>
      <c r="AH108" s="12">
        <f ca="1">SUM(AH109:AH185)-AH117-AH133-AH145-AH172-AH174-AH180-AH182-AH184</f>
        <v>86639355.186666727</v>
      </c>
      <c r="AI108" s="13">
        <f ca="1">'13年1-9支出明细'!AI106/9*12</f>
        <v>1878625.3333333335</v>
      </c>
      <c r="AJ108" s="13">
        <f ca="1">'13年1-9支出明细'!AJ106/9*12</f>
        <v>179069.33333333334</v>
      </c>
      <c r="AK108" s="13">
        <f ca="1">'13年1-9支出明细'!AK106/9*12</f>
        <v>1442898.5999999999</v>
      </c>
      <c r="AL108" s="13">
        <f ca="1">'13年1-9支出明细'!AL106/9*12</f>
        <v>10410417.586666666</v>
      </c>
      <c r="AM108" s="13">
        <f ca="1">'13年1-9支出明细'!AM106/9*12</f>
        <v>486764.53333333338</v>
      </c>
      <c r="AN108" s="13">
        <f ca="1">'13年1-9支出明细'!AN106/9*12</f>
        <v>3073800</v>
      </c>
      <c r="AO108" s="12">
        <f ca="1">SUM(AO109:AO185)-AO117-AO133-AO145-AO172-AO174-AO180-AO182-AO184</f>
        <v>5244535</v>
      </c>
      <c r="AP108" s="13">
        <f ca="1">'13年1-9支出明细'!AP106/9*12</f>
        <v>953200</v>
      </c>
      <c r="AQ108" s="13">
        <f ca="1">'13年1-9支出明细'!AQ106/9*12</f>
        <v>4287095</v>
      </c>
      <c r="AR108" s="13">
        <f ca="1">'13年1-9支出明细'!AR106/9*12</f>
        <v>4240</v>
      </c>
      <c r="AS108" s="12">
        <f ca="1">SUM(AS109:AS185)-AS117-AS133-AS145-AS172-AS174-AS180-AS182-AS184</f>
        <v>0</v>
      </c>
      <c r="AT108" s="13">
        <f ca="1">'13年1-9支出明细'!AT106/9*12</f>
        <v>1509306.1466666667</v>
      </c>
      <c r="AU108" s="12">
        <f t="shared" ref="AU108:BA108" si="32">SUM(AU109:AU185)-AU117-AU133-AU145-AU172-AU174-AU180-AU182-AU184</f>
        <v>0</v>
      </c>
      <c r="AV108" s="12">
        <f t="shared" si="32"/>
        <v>0</v>
      </c>
      <c r="AW108" s="12">
        <f t="shared" si="32"/>
        <v>0</v>
      </c>
      <c r="AX108" s="12">
        <f t="shared" si="32"/>
        <v>0</v>
      </c>
      <c r="AY108" s="12">
        <f t="shared" si="32"/>
        <v>0</v>
      </c>
      <c r="AZ108" s="12">
        <f t="shared" si="32"/>
        <v>0</v>
      </c>
      <c r="BA108" s="12">
        <f t="shared" si="32"/>
        <v>0</v>
      </c>
      <c r="BB108" s="13">
        <f ca="1">'13年1-9支出明细'!BB106/9*12</f>
        <v>1708213.8666666667</v>
      </c>
      <c r="BC108" s="13">
        <f ca="1">'13年1-9支出明细'!BC106/9*12</f>
        <v>11178616.133333337</v>
      </c>
      <c r="BD108" s="13">
        <f ca="1">'13年1-9支出明细'!BD106/9*12</f>
        <v>7915362.2666666675</v>
      </c>
      <c r="BE108" s="13">
        <f ca="1">'13年1-9支出明细'!BE106/9*12</f>
        <v>3263253.8666666667</v>
      </c>
      <c r="BF108" s="12">
        <f ca="1">SUM(BF109:BF185)-BF117-BF133-BF145-BF172-BF174-BF180-BF182-BF184</f>
        <v>0</v>
      </c>
      <c r="BG108" s="13">
        <f ca="1">'13年1-9支出明细'!BG106/9*12</f>
        <v>42505.333333333336</v>
      </c>
      <c r="BH108" s="13">
        <f ca="1">'13年1-9支出明细'!BH106/9*12</f>
        <v>917926.66666666674</v>
      </c>
      <c r="BI108" s="13">
        <f ca="1">'13年1-9支出明细'!BI106/9*12</f>
        <v>720740</v>
      </c>
      <c r="BJ108" s="13">
        <f ca="1">'13年1-9支出明细'!BJ106/9*12</f>
        <v>1909842.2666666666</v>
      </c>
      <c r="BK108" s="13">
        <f ca="1">'13年1-9支出明细'!BK106/9*12</f>
        <v>1597710.6666666667</v>
      </c>
      <c r="BL108" s="13">
        <f ca="1">'13年1-9支出明细'!BL106/9*12</f>
        <v>1346424.1066666667</v>
      </c>
      <c r="BM108" s="13">
        <f ca="1">'13年1-9支出明细'!BM106/9*12</f>
        <v>7220397.706666667</v>
      </c>
      <c r="BN108" s="13">
        <f ca="1">'13年1-9支出明细'!BN106/9*12</f>
        <v>40515.666666666672</v>
      </c>
      <c r="BO108" s="12">
        <f ca="1">SUM(BO109:BO185)-BO117-BO133-BO145-BO172-BO174-BO180-BO182-BO184</f>
        <v>851769</v>
      </c>
      <c r="BP108" s="13">
        <f ca="1">'13年1-9支出明细'!BP106/9*12</f>
        <v>110666.66666666667</v>
      </c>
      <c r="BQ108" s="13">
        <f ca="1">'13年1-9支出明细'!BQ106/9*12</f>
        <v>74600</v>
      </c>
      <c r="BR108" s="13">
        <f ca="1">'13年1-9支出明细'!BR106/9*12</f>
        <v>0</v>
      </c>
      <c r="BS108" s="12">
        <f ca="1">SUM(BS109:BS185)-BS117-BS133-BS145-BS172-BS174-BS180-BS182-BS184</f>
        <v>482247.43999999994</v>
      </c>
      <c r="BT108" s="13">
        <f ca="1">'13年1-9支出明细'!BT106/9*12</f>
        <v>34694010.57333333</v>
      </c>
      <c r="BU108" s="12">
        <f ca="1">'13年1-9支出明细'!BU106/9*12</f>
        <v>4189937.626666666</v>
      </c>
      <c r="BV108" s="12">
        <f ca="1">'13年1-9支出明细'!BV106/9*12</f>
        <v>1758863.813333333</v>
      </c>
      <c r="BW108" s="12">
        <f ca="1">'13年1-9支出明细'!BW106/9*12</f>
        <v>22011.600000000002</v>
      </c>
      <c r="BX108" s="12">
        <f ca="1">'13年1-9支出明细'!BX106/9*12</f>
        <v>9563871.7866666652</v>
      </c>
      <c r="BY108" s="27">
        <f t="shared" si="28"/>
        <v>1477423.5866666664</v>
      </c>
      <c r="BZ108" s="13">
        <f ca="1">'13年1-9支出明细'!BZ106/9*12</f>
        <v>879759.58666666655</v>
      </c>
      <c r="CA108" s="13">
        <f ca="1">'13年1-9支出明细'!CA106/9*12</f>
        <v>259226.66666666669</v>
      </c>
      <c r="CB108" s="13">
        <f ca="1">'13年1-9支出明细'!CB106/9*12</f>
        <v>0</v>
      </c>
      <c r="CC108" s="13">
        <f ca="1">'13年1-9支出明细'!CC106/9*12</f>
        <v>298080</v>
      </c>
      <c r="CD108" s="13">
        <f ca="1">'13年1-9支出明细'!CD106/9*12</f>
        <v>40357.333333333336</v>
      </c>
    </row>
    <row r="109" spans="1:82">
      <c r="A109" s="18">
        <v>401</v>
      </c>
      <c r="B109" s="3" t="s">
        <v>585</v>
      </c>
      <c r="C109" s="3" t="s">
        <v>401</v>
      </c>
      <c r="D109" s="12">
        <f t="shared" ref="D109:D140" si="33">E109+T109+AD109+AH109+BU109+BV109+BW109+BX109+BY109</f>
        <v>10537304.226666667</v>
      </c>
      <c r="E109" s="12">
        <f t="shared" si="25"/>
        <v>3160400.1333333333</v>
      </c>
      <c r="F109" s="13">
        <v>1638984</v>
      </c>
      <c r="G109" s="13">
        <v>339108</v>
      </c>
      <c r="H109" s="13">
        <v>737542.8</v>
      </c>
      <c r="I109" s="13">
        <f ca="1">'13年1-9支出明细'!I107/9*12</f>
        <v>271165.33333333331</v>
      </c>
      <c r="J109" s="13">
        <v>2000</v>
      </c>
      <c r="K109" s="13">
        <f ca="1">'13年1-9支出明细'!K107/9*12</f>
        <v>13333.333333333332</v>
      </c>
      <c r="L109" s="13">
        <f ca="1">'13年1-9支出明细'!L107/9*12</f>
        <v>0</v>
      </c>
      <c r="M109" s="13">
        <f ca="1">'13年1-9支出明细'!M107/9*12</f>
        <v>0</v>
      </c>
      <c r="N109" s="13">
        <f ca="1">'13年1-9支出明细'!N107/9*12</f>
        <v>0</v>
      </c>
      <c r="O109" s="13">
        <f ca="1">'13年1-9支出明细'!O107/9*12</f>
        <v>0</v>
      </c>
      <c r="P109" s="13">
        <f ca="1">'13年1-9支出明细'!P107/9*12</f>
        <v>0</v>
      </c>
      <c r="Q109" s="13">
        <f ca="1">'13年1-9支出明细'!Q107/9*12</f>
        <v>0</v>
      </c>
      <c r="R109" s="13">
        <f ca="1">'13年1-9支出明细'!R107/9*12</f>
        <v>0</v>
      </c>
      <c r="S109" s="13">
        <f ca="1">'13年1-9支出明细'!S107/9*12</f>
        <v>160266.66666666666</v>
      </c>
      <c r="T109" s="12">
        <f t="shared" si="26"/>
        <v>184119.8</v>
      </c>
      <c r="U109" s="13">
        <f ca="1">'13年1-9支出明细'!U107/9*12</f>
        <v>0</v>
      </c>
      <c r="V109" s="13">
        <f ca="1">'13年1-9支出明细'!V107/9*12</f>
        <v>0</v>
      </c>
      <c r="W109" s="13">
        <f ca="1">'13年1-9支出明细'!W107/9*12</f>
        <v>0</v>
      </c>
      <c r="X109" s="13">
        <f ca="1">'13年1-9支出明细'!X107/9*12</f>
        <v>276.13333333333333</v>
      </c>
      <c r="Y109" s="13">
        <f ca="1">'13年1-9支出明细'!Y107/9*12</f>
        <v>82754.253333333341</v>
      </c>
      <c r="Z109" s="13">
        <f ca="1">'13年1-9支出明细'!Z107/9*12</f>
        <v>25017.053333333337</v>
      </c>
      <c r="AA109" s="13">
        <f ca="1">Sheet2!EP106+Sheet2!V106</f>
        <v>76072.36</v>
      </c>
      <c r="AB109" s="13">
        <f ca="1">'13年1-9支出明细'!AB107/9*12</f>
        <v>46800.479999999996</v>
      </c>
      <c r="AC109" s="13">
        <f ca="1">'13年1-9支出明细'!AC107/9*12</f>
        <v>7633.333333333333</v>
      </c>
      <c r="AD109" s="12">
        <f t="shared" si="24"/>
        <v>668150.44000000006</v>
      </c>
      <c r="AE109" s="13">
        <f ca="1">'13年1-9支出明细'!AE107/9*12</f>
        <v>668150.44000000006</v>
      </c>
      <c r="AF109" s="13">
        <f ca="1">'13年1-9支出明细'!AF107/9*12</f>
        <v>0</v>
      </c>
      <c r="AG109" s="13">
        <f ca="1">Sheet2!BP106+Sheet2!ET106</f>
        <v>0</v>
      </c>
      <c r="AH109" s="12">
        <f t="shared" si="27"/>
        <v>5252919.9333333336</v>
      </c>
      <c r="AI109" s="13">
        <f ca="1">'13年1-9支出明细'!AI107/9*12</f>
        <v>854965.33333333326</v>
      </c>
      <c r="AJ109" s="13">
        <f ca="1">'13年1-9支出明细'!AJ107/9*12</f>
        <v>0</v>
      </c>
      <c r="AK109" s="13">
        <f ca="1">'13年1-9支出明细'!AK107/9*12</f>
        <v>0</v>
      </c>
      <c r="AL109" s="13">
        <f ca="1">'13年1-9支出明细'!AL107/9*12</f>
        <v>0</v>
      </c>
      <c r="AM109" s="13">
        <f ca="1">'13年1-9支出明细'!AM107/9*12</f>
        <v>463551.20000000007</v>
      </c>
      <c r="AN109" s="13">
        <f ca="1">'13年1-9支出明细'!AN107/9*12</f>
        <v>0</v>
      </c>
      <c r="AO109" s="14">
        <f t="shared" si="29"/>
        <v>0</v>
      </c>
      <c r="AP109" s="13">
        <f ca="1">'13年1-9支出明细'!AP107/9*12</f>
        <v>0</v>
      </c>
      <c r="AQ109" s="13">
        <f ca="1">'13年1-9支出明细'!AQ107/9*12</f>
        <v>0</v>
      </c>
      <c r="AR109" s="13">
        <f ca="1">'13年1-9支出明细'!AR107/9*12</f>
        <v>0</v>
      </c>
      <c r="AS109" s="13">
        <f ca="1">Sheet2!DK106+Sheet2!AH106</f>
        <v>0</v>
      </c>
      <c r="AT109" s="13">
        <f ca="1">'13年1-9支出明细'!AT107/9*12</f>
        <v>3762.6666666666665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f ca="1">'13年1-9支出明细'!BB107/9*12</f>
        <v>1187083.2000000002</v>
      </c>
      <c r="BC109" s="13">
        <f ca="1">'13年1-9支出明细'!BC107/9*12</f>
        <v>0</v>
      </c>
      <c r="BD109" s="13">
        <f ca="1">'13年1-9支出明细'!BD107/9*12</f>
        <v>0</v>
      </c>
      <c r="BE109" s="13">
        <f ca="1">'13年1-9支出明细'!BE107/9*12</f>
        <v>0</v>
      </c>
      <c r="BF109" s="13">
        <f ca="1">Sheet2!DZ106+Sheet2!AV106</f>
        <v>0</v>
      </c>
      <c r="BG109" s="13">
        <f ca="1">'13年1-9支出明细'!BG107/9*12</f>
        <v>0</v>
      </c>
      <c r="BH109" s="13">
        <f ca="1">'13年1-9支出明细'!BH107/9*12</f>
        <v>917926.66666666674</v>
      </c>
      <c r="BI109" s="13">
        <f ca="1">'13年1-9支出明细'!BI107/9*12</f>
        <v>336742.66666666669</v>
      </c>
      <c r="BJ109" s="13">
        <f ca="1">'13年1-9支出明细'!BJ107/9*12</f>
        <v>1390065.8666666667</v>
      </c>
      <c r="BK109" s="13">
        <f ca="1">'13年1-9支出明细'!BK107/9*12</f>
        <v>27333.333333333336</v>
      </c>
      <c r="BL109" s="13">
        <f ca="1">'13年1-9支出明细'!BL107/9*12</f>
        <v>0</v>
      </c>
      <c r="BM109" s="13">
        <f ca="1">'13年1-9支出明细'!BM107/9*12</f>
        <v>0</v>
      </c>
      <c r="BN109" s="13">
        <f ca="1">'13年1-9支出明细'!BN107/9*12</f>
        <v>822.33333333333326</v>
      </c>
      <c r="BO109" s="13">
        <f ca="1">Sheet2!EX106+Sheet2!BF106</f>
        <v>0</v>
      </c>
      <c r="BP109" s="13">
        <f ca="1">'13年1-9支出明细'!BP107/9*12</f>
        <v>4000</v>
      </c>
      <c r="BQ109" s="13">
        <f ca="1">'13年1-9支出明细'!BQ107/9*12</f>
        <v>66666.666666666672</v>
      </c>
      <c r="BR109" s="13">
        <f ca="1">'13年1-9支出明细'!BR107/9*12</f>
        <v>0</v>
      </c>
      <c r="BS109" s="13">
        <f ca="1">Sheet2!FC22+Sheet2!BJ22</f>
        <v>0</v>
      </c>
      <c r="BT109" s="13">
        <f ca="1">'13年1-9支出明细'!BT107/9*12</f>
        <v>0</v>
      </c>
      <c r="BU109" s="12">
        <f ca="1">'13年1-9支出明细'!BU107/9*12</f>
        <v>714415.52</v>
      </c>
      <c r="BV109" s="12">
        <f ca="1">'13年1-9支出明细'!BV107/9*12</f>
        <v>0</v>
      </c>
      <c r="BW109" s="12">
        <f ca="1">'13年1-9支出明细'!BW107/9*12</f>
        <v>0</v>
      </c>
      <c r="BX109" s="12">
        <f ca="1">'13年1-9支出明细'!BX107/9*12</f>
        <v>448929.60000000003</v>
      </c>
      <c r="BY109" s="27">
        <f t="shared" si="28"/>
        <v>108368.8</v>
      </c>
      <c r="BZ109" s="13">
        <f ca="1">'13年1-9支出明细'!BZ107/9*12</f>
        <v>0</v>
      </c>
      <c r="CA109" s="13">
        <f ca="1">'13年1-9支出明细'!CA107/9*12</f>
        <v>0</v>
      </c>
      <c r="CB109" s="13">
        <f ca="1">'13年1-9支出明细'!CB107/9*12</f>
        <v>0</v>
      </c>
      <c r="CC109" s="13">
        <f ca="1">'13年1-9支出明细'!CC107/9*12</f>
        <v>98080</v>
      </c>
      <c r="CD109" s="13">
        <f ca="1">'13年1-9支出明细'!CD107/9*12</f>
        <v>10288.800000000001</v>
      </c>
    </row>
    <row r="110" spans="1:82">
      <c r="A110" s="18">
        <v>402</v>
      </c>
      <c r="B110" s="3" t="s">
        <v>586</v>
      </c>
      <c r="C110" s="3" t="s">
        <v>402</v>
      </c>
      <c r="D110" s="12">
        <f t="shared" si="33"/>
        <v>625538.77333333343</v>
      </c>
      <c r="E110" s="12">
        <f t="shared" si="25"/>
        <v>390653.66666666669</v>
      </c>
      <c r="F110" s="13">
        <v>218460</v>
      </c>
      <c r="G110" s="13">
        <v>56820</v>
      </c>
      <c r="H110" s="13">
        <v>98307</v>
      </c>
      <c r="I110" s="13">
        <f ca="1">'13年1-9支出明细'!I108/9*12</f>
        <v>0</v>
      </c>
      <c r="J110" s="13">
        <v>0</v>
      </c>
      <c r="K110" s="13">
        <f ca="1">'13年1-9支出明细'!K108/9*12</f>
        <v>0</v>
      </c>
      <c r="L110" s="13">
        <f ca="1">'13年1-9支出明细'!L108/9*12</f>
        <v>0</v>
      </c>
      <c r="M110" s="13">
        <f ca="1">'13年1-9支出明细'!M108/9*12</f>
        <v>0</v>
      </c>
      <c r="N110" s="13">
        <f ca="1">'13年1-9支出明细'!N108/9*12</f>
        <v>0</v>
      </c>
      <c r="O110" s="13">
        <f ca="1">'13年1-9支出明细'!O108/9*12</f>
        <v>0</v>
      </c>
      <c r="P110" s="13">
        <f ca="1">'13年1-9支出明细'!P108/9*12</f>
        <v>0</v>
      </c>
      <c r="Q110" s="13">
        <f ca="1">'13年1-9支出明细'!Q108/9*12</f>
        <v>0</v>
      </c>
      <c r="R110" s="13">
        <f ca="1">'13年1-9支出明细'!R108/9*12</f>
        <v>0</v>
      </c>
      <c r="S110" s="13">
        <f ca="1">'13年1-9支出明细'!S108/9*12</f>
        <v>17066.666666666664</v>
      </c>
      <c r="T110" s="12">
        <f t="shared" si="26"/>
        <v>16544.213333333333</v>
      </c>
      <c r="U110" s="13">
        <f ca="1">'13年1-9支出明细'!U108/9*12</f>
        <v>0</v>
      </c>
      <c r="V110" s="13">
        <f ca="1">'13年1-9支出明细'!V108/9*12</f>
        <v>0</v>
      </c>
      <c r="W110" s="13">
        <f ca="1">'13年1-9支出明细'!W108/9*12</f>
        <v>0</v>
      </c>
      <c r="X110" s="13">
        <f ca="1">'13年1-9支出明细'!X108/9*12</f>
        <v>0</v>
      </c>
      <c r="Y110" s="13">
        <f ca="1">'13年1-9支出明细'!Y108/9*12</f>
        <v>6173.3333333333339</v>
      </c>
      <c r="Z110" s="13">
        <f ca="1">'13年1-9支出明细'!Z108/9*12</f>
        <v>0</v>
      </c>
      <c r="AA110" s="13">
        <f ca="1">Sheet2!EP107+Sheet2!V107</f>
        <v>10370.879999999999</v>
      </c>
      <c r="AB110" s="13">
        <f ca="1">'13年1-9支出明细'!AB108/9*12</f>
        <v>4947.84</v>
      </c>
      <c r="AC110" s="13">
        <f ca="1">'13年1-9支出明细'!AC108/9*12</f>
        <v>8880</v>
      </c>
      <c r="AD110" s="12">
        <f t="shared" si="24"/>
        <v>0</v>
      </c>
      <c r="AE110" s="13">
        <f ca="1">'13年1-9支出明细'!AE108/9*12</f>
        <v>0</v>
      </c>
      <c r="AF110" s="13">
        <f ca="1">'13年1-9支出明细'!AF108/9*12</f>
        <v>0</v>
      </c>
      <c r="AG110" s="13">
        <f ca="1">Sheet2!BP107+Sheet2!ET107</f>
        <v>0</v>
      </c>
      <c r="AH110" s="12">
        <f t="shared" si="27"/>
        <v>52200.000000000007</v>
      </c>
      <c r="AI110" s="13">
        <f ca="1">'13年1-9支出明细'!AI108/9*12</f>
        <v>0</v>
      </c>
      <c r="AJ110" s="13">
        <f ca="1">'13年1-9支出明细'!AJ108/9*12</f>
        <v>0</v>
      </c>
      <c r="AK110" s="13">
        <f ca="1">'13年1-9支出明细'!AK108/9*12</f>
        <v>0</v>
      </c>
      <c r="AL110" s="13">
        <f ca="1">'13年1-9支出明细'!AL108/9*12</f>
        <v>0</v>
      </c>
      <c r="AM110" s="13">
        <f ca="1">'13年1-9支出明细'!AM108/9*12</f>
        <v>0</v>
      </c>
      <c r="AN110" s="13">
        <f ca="1">'13年1-9支出明细'!AN108/9*12</f>
        <v>0</v>
      </c>
      <c r="AO110" s="14">
        <f t="shared" si="29"/>
        <v>0</v>
      </c>
      <c r="AP110" s="13">
        <f ca="1">'13年1-9支出明细'!AP108/9*12</f>
        <v>0</v>
      </c>
      <c r="AQ110" s="13">
        <f ca="1">'13年1-9支出明细'!AQ108/9*12</f>
        <v>0</v>
      </c>
      <c r="AR110" s="13">
        <f ca="1">'13年1-9支出明细'!AR108/9*12</f>
        <v>0</v>
      </c>
      <c r="AS110" s="13">
        <f ca="1">Sheet2!DK107+Sheet2!AH107</f>
        <v>0</v>
      </c>
      <c r="AT110" s="13">
        <f ca="1">'13年1-9支出明细'!AT108/9*12</f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f ca="1">'13年1-9支出明细'!BB108/9*12</f>
        <v>7852.666666666667</v>
      </c>
      <c r="BC110" s="13">
        <f ca="1">'13年1-9支出明细'!BC108/9*12</f>
        <v>0</v>
      </c>
      <c r="BD110" s="13">
        <f ca="1">'13年1-9支出明细'!BD108/9*12</f>
        <v>0</v>
      </c>
      <c r="BE110" s="13">
        <f ca="1">'13年1-9支出明细'!BE108/9*12</f>
        <v>0</v>
      </c>
      <c r="BF110" s="13">
        <f ca="1">Sheet2!DZ107+Sheet2!AV107</f>
        <v>0</v>
      </c>
      <c r="BG110" s="13">
        <f ca="1">'13年1-9支出明细'!BG108/9*12</f>
        <v>0</v>
      </c>
      <c r="BH110" s="13">
        <f ca="1">'13年1-9支出明细'!BH108/9*12</f>
        <v>0</v>
      </c>
      <c r="BI110" s="13">
        <f ca="1">'13年1-9支出明细'!BI108/9*12</f>
        <v>2746.6666666666665</v>
      </c>
      <c r="BJ110" s="13">
        <f ca="1">'13年1-9支出明细'!BJ108/9*12</f>
        <v>32110.666666666664</v>
      </c>
      <c r="BK110" s="13">
        <f ca="1">'13年1-9支出明细'!BK108/9*12</f>
        <v>9466.6666666666679</v>
      </c>
      <c r="BL110" s="13">
        <f ca="1">'13年1-9支出明细'!BL108/9*12</f>
        <v>0</v>
      </c>
      <c r="BM110" s="13">
        <f ca="1">'13年1-9支出明细'!BM108/9*12</f>
        <v>0</v>
      </c>
      <c r="BN110" s="13">
        <f ca="1">'13年1-9支出明细'!BN108/9*12</f>
        <v>23.333333333333332</v>
      </c>
      <c r="BO110" s="13">
        <f ca="1">Sheet2!EX107+Sheet2!BF107</f>
        <v>0</v>
      </c>
      <c r="BP110" s="13">
        <f ca="1">'13年1-9支出明细'!BP108/9*12</f>
        <v>0</v>
      </c>
      <c r="BQ110" s="13">
        <f ca="1">'13年1-9支出明细'!BQ108/9*12</f>
        <v>0</v>
      </c>
      <c r="BR110" s="13">
        <f ca="1">'13年1-9支出明细'!BR108/9*12</f>
        <v>0</v>
      </c>
      <c r="BS110" s="13">
        <f ca="1">Sheet2!FC23+Sheet2!BJ23</f>
        <v>0</v>
      </c>
      <c r="BT110" s="13">
        <f ca="1">'13年1-9支出明细'!BT108/9*12</f>
        <v>0</v>
      </c>
      <c r="BU110" s="12">
        <f ca="1">'13年1-9支出明细'!BU108/9*12</f>
        <v>12051.826666666664</v>
      </c>
      <c r="BV110" s="12">
        <f ca="1">'13年1-9支出明细'!BV108/9*12</f>
        <v>0</v>
      </c>
      <c r="BW110" s="12">
        <f ca="1">'13年1-9支出明细'!BW108/9*12</f>
        <v>1062.4000000000001</v>
      </c>
      <c r="BX110" s="12">
        <f ca="1">'13年1-9支出明细'!BX108/9*12</f>
        <v>153026.66666666669</v>
      </c>
      <c r="BY110" s="27">
        <f t="shared" si="28"/>
        <v>0</v>
      </c>
      <c r="BZ110" s="13">
        <f ca="1">'13年1-9支出明细'!BZ108/9*12</f>
        <v>0</v>
      </c>
      <c r="CA110" s="13">
        <f ca="1">'13年1-9支出明细'!CA108/9*12</f>
        <v>0</v>
      </c>
      <c r="CB110" s="13">
        <f ca="1">'13年1-9支出明细'!CB108/9*12</f>
        <v>0</v>
      </c>
      <c r="CC110" s="13">
        <f ca="1">'13年1-9支出明细'!CC108/9*12</f>
        <v>0</v>
      </c>
      <c r="CD110" s="13">
        <f ca="1">'13年1-9支出明细'!CD108/9*12</f>
        <v>0</v>
      </c>
    </row>
    <row r="111" spans="1:82">
      <c r="A111" s="18">
        <v>403</v>
      </c>
      <c r="B111" s="3" t="s">
        <v>587</v>
      </c>
      <c r="C111" s="3" t="s">
        <v>403</v>
      </c>
      <c r="D111" s="12">
        <f t="shared" si="33"/>
        <v>673196.33666666667</v>
      </c>
      <c r="E111" s="12">
        <f t="shared" si="25"/>
        <v>555654.46666666667</v>
      </c>
      <c r="F111" s="13">
        <v>191724</v>
      </c>
      <c r="G111" s="13">
        <v>63644</v>
      </c>
      <c r="H111" s="13">
        <v>86275.8</v>
      </c>
      <c r="I111" s="13">
        <f ca="1">'13年1-9支出明细'!I109/9*12</f>
        <v>1424</v>
      </c>
      <c r="J111" s="13">
        <v>0</v>
      </c>
      <c r="K111" s="13">
        <f ca="1">'13年1-9支出明细'!K109/9*12</f>
        <v>0</v>
      </c>
      <c r="L111" s="13">
        <f ca="1">'13年1-9支出明细'!L109/9*12</f>
        <v>6600</v>
      </c>
      <c r="M111" s="13">
        <f ca="1">'13年1-9支出明细'!M109/9*12</f>
        <v>24000</v>
      </c>
      <c r="N111" s="13">
        <f ca="1">'13年1-9支出明细'!N109/9*12</f>
        <v>0</v>
      </c>
      <c r="O111" s="13">
        <f ca="1">'13年1-9支出明细'!O109/9*12</f>
        <v>0</v>
      </c>
      <c r="P111" s="13">
        <f ca="1">'13年1-9支出明细'!P109/9*12</f>
        <v>0</v>
      </c>
      <c r="Q111" s="13">
        <f ca="1">'13年1-9支出明细'!Q109/9*12</f>
        <v>0</v>
      </c>
      <c r="R111" s="13">
        <f ca="1">'13年1-9支出明细'!R109/9*12</f>
        <v>6666.6666666666661</v>
      </c>
      <c r="S111" s="13">
        <f ca="1">'13年1-9支出明细'!S109/9*12</f>
        <v>175320</v>
      </c>
      <c r="T111" s="12">
        <f t="shared" si="26"/>
        <v>9713.51</v>
      </c>
      <c r="U111" s="13">
        <f ca="1">'13年1-9支出明细'!U109/9*12</f>
        <v>0</v>
      </c>
      <c r="V111" s="13">
        <f ca="1">'13年1-9支出明细'!V109/9*12</f>
        <v>0</v>
      </c>
      <c r="W111" s="13">
        <f ca="1">'13年1-9支出明细'!W109/9*12</f>
        <v>0</v>
      </c>
      <c r="X111" s="13">
        <f ca="1">'13年1-9支出明细'!X109/9*12</f>
        <v>0</v>
      </c>
      <c r="Y111" s="13">
        <f ca="1">'13年1-9支出明细'!Y109/9*12</f>
        <v>160</v>
      </c>
      <c r="Z111" s="13">
        <f ca="1">'13年1-9支出明细'!Z109/9*12</f>
        <v>32</v>
      </c>
      <c r="AA111" s="13">
        <f ca="1">Sheet2!EP108+Sheet2!V108</f>
        <v>9521.51</v>
      </c>
      <c r="AB111" s="13">
        <f ca="1">'13年1-9支出明细'!AB109/9*12</f>
        <v>7402.0133333333333</v>
      </c>
      <c r="AC111" s="13">
        <f ca="1">'13年1-9支出明细'!AC109/9*12</f>
        <v>5293.333333333333</v>
      </c>
      <c r="AD111" s="12">
        <f t="shared" si="24"/>
        <v>0</v>
      </c>
      <c r="AE111" s="13">
        <f ca="1">'13年1-9支出明细'!AE109/9*12</f>
        <v>0</v>
      </c>
      <c r="AF111" s="13">
        <f ca="1">'13年1-9支出明细'!AF109/9*12</f>
        <v>0</v>
      </c>
      <c r="AG111" s="13">
        <f ca="1">Sheet2!BP108+Sheet2!ET108</f>
        <v>0</v>
      </c>
      <c r="AH111" s="12">
        <f t="shared" si="27"/>
        <v>96821.333333333343</v>
      </c>
      <c r="AI111" s="13">
        <f ca="1">'13年1-9支出明细'!AI109/9*12</f>
        <v>0</v>
      </c>
      <c r="AJ111" s="13">
        <f ca="1">'13年1-9支出明细'!AJ109/9*12</f>
        <v>0</v>
      </c>
      <c r="AK111" s="13">
        <f ca="1">'13年1-9支出明细'!AK109/9*12</f>
        <v>0</v>
      </c>
      <c r="AL111" s="13">
        <f ca="1">'13年1-9支出明细'!AL109/9*12</f>
        <v>0</v>
      </c>
      <c r="AM111" s="13">
        <f ca="1">'13年1-9支出明细'!AM109/9*12</f>
        <v>576</v>
      </c>
      <c r="AN111" s="13">
        <f ca="1">'13年1-9支出明细'!AN109/9*12</f>
        <v>0</v>
      </c>
      <c r="AO111" s="14">
        <f t="shared" si="29"/>
        <v>0</v>
      </c>
      <c r="AP111" s="13">
        <f ca="1">'13年1-9支出明细'!AP109/9*12</f>
        <v>0</v>
      </c>
      <c r="AQ111" s="13">
        <f ca="1">'13年1-9支出明细'!AQ109/9*12</f>
        <v>0</v>
      </c>
      <c r="AR111" s="13">
        <f ca="1">'13年1-9支出明细'!AR109/9*12</f>
        <v>0</v>
      </c>
      <c r="AS111" s="13">
        <f ca="1">Sheet2!DK108+Sheet2!AH108</f>
        <v>0</v>
      </c>
      <c r="AT111" s="13">
        <f ca="1">'13年1-9支出明细'!AT109/9*12</f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f ca="1">'13年1-9支出明细'!BB109/9*12</f>
        <v>13517.333333333332</v>
      </c>
      <c r="BC111" s="13">
        <f ca="1">'13年1-9支出明细'!BC109/9*12</f>
        <v>0</v>
      </c>
      <c r="BD111" s="13">
        <f ca="1">'13年1-9支出明细'!BD109/9*12</f>
        <v>0</v>
      </c>
      <c r="BE111" s="13">
        <f ca="1">'13年1-9支出明细'!BE109/9*12</f>
        <v>0</v>
      </c>
      <c r="BF111" s="13">
        <f ca="1">Sheet2!DZ108+Sheet2!AV108</f>
        <v>0</v>
      </c>
      <c r="BG111" s="13">
        <f ca="1">'13年1-9支出明细'!BG109/9*12</f>
        <v>0</v>
      </c>
      <c r="BH111" s="13">
        <f ca="1">'13年1-9支出明细'!BH109/9*12</f>
        <v>0</v>
      </c>
      <c r="BI111" s="13">
        <f ca="1">'13年1-9支出明细'!BI109/9*12</f>
        <v>33733.333333333336</v>
      </c>
      <c r="BJ111" s="13">
        <f ca="1">'13年1-9支出明细'!BJ109/9*12</f>
        <v>26328</v>
      </c>
      <c r="BK111" s="13">
        <f ca="1">'13年1-9支出明细'!BK109/9*12</f>
        <v>22666.666666666668</v>
      </c>
      <c r="BL111" s="13">
        <f ca="1">'13年1-9支出明细'!BL109/9*12</f>
        <v>0</v>
      </c>
      <c r="BM111" s="13">
        <f ca="1">'13年1-9支出明细'!BM109/9*12</f>
        <v>0</v>
      </c>
      <c r="BN111" s="13">
        <f ca="1">'13年1-9支出明细'!BN109/9*12</f>
        <v>0</v>
      </c>
      <c r="BO111" s="13">
        <f ca="1">Sheet2!EX108+Sheet2!BF108</f>
        <v>0</v>
      </c>
      <c r="BP111" s="13">
        <f ca="1">'13年1-9支出明细'!BP109/9*12</f>
        <v>0</v>
      </c>
      <c r="BQ111" s="13">
        <f ca="1">'13年1-9支出明细'!BQ109/9*12</f>
        <v>0</v>
      </c>
      <c r="BR111" s="13">
        <f ca="1">'13年1-9支出明细'!BR109/9*12</f>
        <v>0</v>
      </c>
      <c r="BS111" s="13">
        <f ca="1">Sheet2!FC24+Sheet2!BJ24</f>
        <v>0</v>
      </c>
      <c r="BT111" s="13">
        <f ca="1">'13年1-9支出明细'!BT109/9*12</f>
        <v>0</v>
      </c>
      <c r="BU111" s="12">
        <f ca="1">'13年1-9支出明细'!BU109/9*12</f>
        <v>8311.0266666666685</v>
      </c>
      <c r="BV111" s="12">
        <f ca="1">'13年1-9支出明细'!BV109/9*12</f>
        <v>0</v>
      </c>
      <c r="BW111" s="12">
        <f ca="1">'13年1-9支出明细'!BW109/9*12</f>
        <v>0</v>
      </c>
      <c r="BX111" s="12">
        <f ca="1">'13年1-9支出明细'!BX109/9*12</f>
        <v>2696</v>
      </c>
      <c r="BY111" s="27">
        <f t="shared" si="28"/>
        <v>0</v>
      </c>
      <c r="BZ111" s="13">
        <f ca="1">'13年1-9支出明细'!BZ109/9*12</f>
        <v>0</v>
      </c>
      <c r="CA111" s="13">
        <f ca="1">'13年1-9支出明细'!CA109/9*12</f>
        <v>0</v>
      </c>
      <c r="CB111" s="13">
        <f ca="1">'13年1-9支出明细'!CB109/9*12</f>
        <v>0</v>
      </c>
      <c r="CC111" s="13">
        <f ca="1">'13年1-9支出明细'!CC109/9*12</f>
        <v>0</v>
      </c>
      <c r="CD111" s="13">
        <f ca="1">'13年1-9支出明细'!CD109/9*12</f>
        <v>0</v>
      </c>
    </row>
    <row r="112" spans="1:82">
      <c r="A112" s="18">
        <v>404</v>
      </c>
      <c r="B112" s="3" t="s">
        <v>588</v>
      </c>
      <c r="C112" s="3" t="s">
        <v>404</v>
      </c>
      <c r="D112" s="12">
        <f t="shared" si="33"/>
        <v>167009.44</v>
      </c>
      <c r="E112" s="12">
        <f t="shared" si="25"/>
        <v>100934</v>
      </c>
      <c r="F112" s="13">
        <v>59160</v>
      </c>
      <c r="G112" s="13">
        <v>15152</v>
      </c>
      <c r="H112" s="13">
        <v>26622</v>
      </c>
      <c r="I112" s="13">
        <f ca="1">'13年1-9支出明细'!I110/9*12</f>
        <v>0</v>
      </c>
      <c r="J112" s="13">
        <v>0</v>
      </c>
      <c r="K112" s="13">
        <f ca="1">'13年1-9支出明细'!K110/9*12</f>
        <v>0</v>
      </c>
      <c r="L112" s="13">
        <f ca="1">'13年1-9支出明细'!L110/9*12</f>
        <v>0</v>
      </c>
      <c r="M112" s="13">
        <f ca="1">'13年1-9支出明细'!M110/9*12</f>
        <v>0</v>
      </c>
      <c r="N112" s="13">
        <f ca="1">'13年1-9支出明细'!N110/9*12</f>
        <v>0</v>
      </c>
      <c r="O112" s="13">
        <f ca="1">'13年1-9支出明细'!O110/9*12</f>
        <v>0</v>
      </c>
      <c r="P112" s="13">
        <f ca="1">'13年1-9支出明细'!P110/9*12</f>
        <v>0</v>
      </c>
      <c r="Q112" s="13">
        <f ca="1">'13年1-9支出明细'!Q110/9*12</f>
        <v>0</v>
      </c>
      <c r="R112" s="13">
        <f ca="1">'13年1-9支出明细'!R110/9*12</f>
        <v>0</v>
      </c>
      <c r="S112" s="13">
        <f ca="1">'13年1-9支出明细'!S110/9*12</f>
        <v>0</v>
      </c>
      <c r="T112" s="12">
        <f t="shared" si="26"/>
        <v>3337</v>
      </c>
      <c r="U112" s="13">
        <f ca="1">'13年1-9支出明细'!U110/9*12</f>
        <v>0</v>
      </c>
      <c r="V112" s="13">
        <f ca="1">'13年1-9支出明细'!V110/9*12</f>
        <v>0</v>
      </c>
      <c r="W112" s="13">
        <f ca="1">'13年1-9支出明细'!W110/9*12</f>
        <v>0</v>
      </c>
      <c r="X112" s="13">
        <f ca="1">'13年1-9支出明细'!X110/9*12</f>
        <v>18.133333333333333</v>
      </c>
      <c r="Y112" s="13">
        <f ca="1">'13年1-9支出明细'!Y110/9*12</f>
        <v>2.72</v>
      </c>
      <c r="Z112" s="13">
        <f ca="1">'13年1-9支出明细'!Z110/9*12</f>
        <v>107.86666666666667</v>
      </c>
      <c r="AA112" s="13">
        <f ca="1">Sheet2!EP109+Sheet2!V109</f>
        <v>3208.28</v>
      </c>
      <c r="AB112" s="13">
        <f ca="1">'13年1-9支出明细'!AB110/9*12</f>
        <v>2491.04</v>
      </c>
      <c r="AC112" s="13">
        <f ca="1">'13年1-9支出明细'!AC110/9*12</f>
        <v>1786.6666666666665</v>
      </c>
      <c r="AD112" s="12">
        <f t="shared" si="24"/>
        <v>2210.3999999999996</v>
      </c>
      <c r="AE112" s="13">
        <f ca="1">'13年1-9支出明细'!AE110/9*12</f>
        <v>2210.3999999999996</v>
      </c>
      <c r="AF112" s="13">
        <f ca="1">'13年1-9支出明细'!AF110/9*12</f>
        <v>0</v>
      </c>
      <c r="AG112" s="13">
        <f ca="1">Sheet2!BP109+Sheet2!ET109</f>
        <v>0</v>
      </c>
      <c r="AH112" s="12">
        <f t="shared" si="27"/>
        <v>23777.333333333336</v>
      </c>
      <c r="AI112" s="13">
        <f ca="1">'13年1-9支出明细'!AI110/9*12</f>
        <v>0</v>
      </c>
      <c r="AJ112" s="13">
        <f ca="1">'13年1-9支出明细'!AJ110/9*12</f>
        <v>0</v>
      </c>
      <c r="AK112" s="13">
        <f ca="1">'13年1-9支出明细'!AK110/9*12</f>
        <v>0</v>
      </c>
      <c r="AL112" s="13">
        <f ca="1">'13年1-9支出明细'!AL110/9*12</f>
        <v>0</v>
      </c>
      <c r="AM112" s="13">
        <f ca="1">'13年1-9支出明细'!AM110/9*12</f>
        <v>0</v>
      </c>
      <c r="AN112" s="13">
        <f ca="1">'13年1-9支出明细'!AN110/9*12</f>
        <v>0</v>
      </c>
      <c r="AO112" s="14">
        <f t="shared" si="29"/>
        <v>0</v>
      </c>
      <c r="AP112" s="13">
        <f ca="1">'13年1-9支出明细'!AP110/9*12</f>
        <v>0</v>
      </c>
      <c r="AQ112" s="13">
        <f ca="1">'13年1-9支出明细'!AQ110/9*12</f>
        <v>0</v>
      </c>
      <c r="AR112" s="13">
        <f ca="1">'13年1-9支出明细'!AR110/9*12</f>
        <v>0</v>
      </c>
      <c r="AS112" s="13">
        <f ca="1">Sheet2!DK109+Sheet2!AH109</f>
        <v>0</v>
      </c>
      <c r="AT112" s="13">
        <f ca="1">'13年1-9支出明细'!AT110/9*12</f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f ca="1">'13年1-9支出明细'!BB110/9*12</f>
        <v>984</v>
      </c>
      <c r="BC112" s="13">
        <f ca="1">'13年1-9支出明细'!BC110/9*12</f>
        <v>0</v>
      </c>
      <c r="BD112" s="13">
        <f ca="1">'13年1-9支出明细'!BD110/9*12</f>
        <v>0</v>
      </c>
      <c r="BE112" s="13">
        <f ca="1">'13年1-9支出明细'!BE110/9*12</f>
        <v>0</v>
      </c>
      <c r="BF112" s="13">
        <f ca="1">Sheet2!DZ109+Sheet2!AV109</f>
        <v>0</v>
      </c>
      <c r="BG112" s="13">
        <f ca="1">'13年1-9支出明细'!BG110/9*12</f>
        <v>12686.666666666666</v>
      </c>
      <c r="BH112" s="13">
        <f ca="1">'13年1-9支出明细'!BH110/9*12</f>
        <v>0</v>
      </c>
      <c r="BI112" s="13">
        <f ca="1">'13年1-9支出明细'!BI110/9*12</f>
        <v>4773.333333333333</v>
      </c>
      <c r="BJ112" s="13">
        <f ca="1">'13年1-9支出明细'!BJ110/9*12</f>
        <v>0</v>
      </c>
      <c r="BK112" s="13">
        <f ca="1">'13年1-9支出明细'!BK110/9*12</f>
        <v>5333.3333333333339</v>
      </c>
      <c r="BL112" s="13">
        <f ca="1">'13年1-9支出明细'!BL110/9*12</f>
        <v>0</v>
      </c>
      <c r="BM112" s="13">
        <f ca="1">'13年1-9支出明细'!BM110/9*12</f>
        <v>0</v>
      </c>
      <c r="BN112" s="13">
        <f ca="1">'13年1-9支出明细'!BN110/9*12</f>
        <v>0</v>
      </c>
      <c r="BO112" s="13">
        <f ca="1">Sheet2!EX109+Sheet2!BF109</f>
        <v>0</v>
      </c>
      <c r="BP112" s="13">
        <f ca="1">'13年1-9支出明细'!BP110/9*12</f>
        <v>0</v>
      </c>
      <c r="BQ112" s="13">
        <f ca="1">'13年1-9支出明细'!BQ110/9*12</f>
        <v>0</v>
      </c>
      <c r="BR112" s="13">
        <f ca="1">'13年1-9支出明细'!BR110/9*12</f>
        <v>0</v>
      </c>
      <c r="BS112" s="13">
        <f ca="1">Sheet2!FC25+Sheet2!BJ25</f>
        <v>0</v>
      </c>
      <c r="BT112" s="13">
        <f ca="1">'13年1-9支出明细'!BT110/9*12</f>
        <v>0</v>
      </c>
      <c r="BU112" s="12">
        <f ca="1">'13年1-9支出明细'!BU110/9*12</f>
        <v>17017.373333333333</v>
      </c>
      <c r="BV112" s="12">
        <f ca="1">'13年1-9支出明细'!BV110/9*12</f>
        <v>0</v>
      </c>
      <c r="BW112" s="12">
        <f ca="1">'13年1-9支出明细'!BW110/9*12</f>
        <v>0</v>
      </c>
      <c r="BX112" s="12">
        <f ca="1">'13年1-9支出明细'!BX110/9*12</f>
        <v>19733.333333333332</v>
      </c>
      <c r="BY112" s="27">
        <f t="shared" si="28"/>
        <v>0</v>
      </c>
      <c r="BZ112" s="13">
        <f ca="1">'13年1-9支出明细'!BZ110/9*12</f>
        <v>0</v>
      </c>
      <c r="CA112" s="13">
        <f ca="1">'13年1-9支出明细'!CA110/9*12</f>
        <v>0</v>
      </c>
      <c r="CB112" s="13">
        <f ca="1">'13年1-9支出明细'!CB110/9*12</f>
        <v>0</v>
      </c>
      <c r="CC112" s="13">
        <f ca="1">'13年1-9支出明细'!CC110/9*12</f>
        <v>0</v>
      </c>
      <c r="CD112" s="13">
        <f ca="1">'13年1-9支出明细'!CD110/9*12</f>
        <v>0</v>
      </c>
    </row>
    <row r="113" spans="1:82" hidden="1">
      <c r="A113" s="18">
        <v>405</v>
      </c>
      <c r="B113" s="3" t="s">
        <v>589</v>
      </c>
      <c r="C113" s="3" t="s">
        <v>405</v>
      </c>
      <c r="D113" s="12">
        <f t="shared" si="33"/>
        <v>0</v>
      </c>
      <c r="E113" s="12">
        <f t="shared" si="25"/>
        <v>0</v>
      </c>
      <c r="F113" s="13">
        <v>0</v>
      </c>
      <c r="G113" s="13">
        <v>0</v>
      </c>
      <c r="H113" s="13">
        <v>0</v>
      </c>
      <c r="I113" s="13">
        <f ca="1">'13年1-9支出明细'!I111/9*12</f>
        <v>0</v>
      </c>
      <c r="J113" s="13">
        <v>0</v>
      </c>
      <c r="K113" s="13">
        <f ca="1">'13年1-9支出明细'!K111/9*12</f>
        <v>0</v>
      </c>
      <c r="L113" s="13">
        <f ca="1">'13年1-9支出明细'!L111/9*12</f>
        <v>0</v>
      </c>
      <c r="M113" s="13">
        <f ca="1">'13年1-9支出明细'!M111/9*12</f>
        <v>0</v>
      </c>
      <c r="N113" s="13">
        <f ca="1">'13年1-9支出明细'!N111/9*12</f>
        <v>0</v>
      </c>
      <c r="O113" s="13">
        <f ca="1">'13年1-9支出明细'!O111/9*12</f>
        <v>0</v>
      </c>
      <c r="P113" s="13">
        <f ca="1">'13年1-9支出明细'!P111/9*12</f>
        <v>0</v>
      </c>
      <c r="Q113" s="13">
        <f ca="1">'13年1-9支出明细'!Q111/9*12</f>
        <v>0</v>
      </c>
      <c r="R113" s="13">
        <f ca="1">'13年1-9支出明细'!R111/9*12</f>
        <v>0</v>
      </c>
      <c r="S113" s="13">
        <f ca="1">'13年1-9支出明细'!S111/9*12</f>
        <v>0</v>
      </c>
      <c r="T113" s="12">
        <f t="shared" si="26"/>
        <v>0</v>
      </c>
      <c r="U113" s="13">
        <f ca="1">'13年1-9支出明细'!U111/9*12</f>
        <v>0</v>
      </c>
      <c r="V113" s="13">
        <f ca="1">'13年1-9支出明细'!V111/9*12</f>
        <v>0</v>
      </c>
      <c r="W113" s="13">
        <f ca="1">'13年1-9支出明细'!W111/9*12</f>
        <v>0</v>
      </c>
      <c r="X113" s="13">
        <f ca="1">'13年1-9支出明细'!X111/9*12</f>
        <v>0</v>
      </c>
      <c r="Y113" s="13">
        <f ca="1">'13年1-9支出明细'!Y111/9*12</f>
        <v>0</v>
      </c>
      <c r="Z113" s="13">
        <f ca="1">'13年1-9支出明细'!Z111/9*12</f>
        <v>0</v>
      </c>
      <c r="AA113" s="13">
        <f ca="1">Sheet2!EP110+Sheet2!V110</f>
        <v>0</v>
      </c>
      <c r="AB113" s="13">
        <f ca="1">'13年1-9支出明细'!AB111/9*12</f>
        <v>0</v>
      </c>
      <c r="AC113" s="13">
        <f ca="1">'13年1-9支出明细'!AC111/9*12</f>
        <v>0</v>
      </c>
      <c r="AD113" s="12">
        <f t="shared" si="24"/>
        <v>0</v>
      </c>
      <c r="AE113" s="13">
        <f ca="1">'13年1-9支出明细'!AE111/9*12</f>
        <v>0</v>
      </c>
      <c r="AF113" s="13">
        <f ca="1">'13年1-9支出明细'!AF111/9*12</f>
        <v>0</v>
      </c>
      <c r="AG113" s="13">
        <f ca="1">Sheet2!BP110+Sheet2!ET110</f>
        <v>0</v>
      </c>
      <c r="AH113" s="12">
        <f t="shared" si="27"/>
        <v>0</v>
      </c>
      <c r="AI113" s="13">
        <f ca="1">'13年1-9支出明细'!AI111/9*12</f>
        <v>0</v>
      </c>
      <c r="AJ113" s="13">
        <f ca="1">'13年1-9支出明细'!AJ111/9*12</f>
        <v>0</v>
      </c>
      <c r="AK113" s="13">
        <f ca="1">'13年1-9支出明细'!AK111/9*12</f>
        <v>0</v>
      </c>
      <c r="AL113" s="13">
        <f ca="1">'13年1-9支出明细'!AL111/9*12</f>
        <v>0</v>
      </c>
      <c r="AM113" s="13">
        <f ca="1">'13年1-9支出明细'!AM111/9*12</f>
        <v>0</v>
      </c>
      <c r="AN113" s="13">
        <f ca="1">'13年1-9支出明细'!AN111/9*12</f>
        <v>0</v>
      </c>
      <c r="AO113" s="14">
        <f t="shared" si="29"/>
        <v>0</v>
      </c>
      <c r="AP113" s="13">
        <f ca="1">'13年1-9支出明细'!AP111/9*12</f>
        <v>0</v>
      </c>
      <c r="AQ113" s="13">
        <f ca="1">'13年1-9支出明细'!AQ111/9*12</f>
        <v>0</v>
      </c>
      <c r="AR113" s="13">
        <f ca="1">'13年1-9支出明细'!AR111/9*12</f>
        <v>0</v>
      </c>
      <c r="AS113" s="13">
        <f ca="1">Sheet2!DK110+Sheet2!AH110</f>
        <v>0</v>
      </c>
      <c r="AT113" s="13">
        <f ca="1">'13年1-9支出明细'!AT111/9*12</f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f ca="1">'13年1-9支出明细'!BB111/9*12</f>
        <v>0</v>
      </c>
      <c r="BC113" s="13">
        <f ca="1">'13年1-9支出明细'!BC111/9*12</f>
        <v>0</v>
      </c>
      <c r="BD113" s="13">
        <f ca="1">'13年1-9支出明细'!BD111/9*12</f>
        <v>0</v>
      </c>
      <c r="BE113" s="13">
        <f ca="1">'13年1-9支出明细'!BE111/9*12</f>
        <v>0</v>
      </c>
      <c r="BF113" s="13">
        <f ca="1">Sheet2!DZ110+Sheet2!AV110</f>
        <v>0</v>
      </c>
      <c r="BG113" s="13">
        <f ca="1">'13年1-9支出明细'!BG111/9*12</f>
        <v>0</v>
      </c>
      <c r="BH113" s="13">
        <f ca="1">'13年1-9支出明细'!BH111/9*12</f>
        <v>0</v>
      </c>
      <c r="BI113" s="13">
        <f ca="1">'13年1-9支出明细'!BI111/9*12</f>
        <v>0</v>
      </c>
      <c r="BJ113" s="13">
        <f ca="1">'13年1-9支出明细'!BJ111/9*12</f>
        <v>0</v>
      </c>
      <c r="BK113" s="13">
        <f ca="1">'13年1-9支出明细'!BK111/9*12</f>
        <v>0</v>
      </c>
      <c r="BL113" s="13">
        <f ca="1">'13年1-9支出明细'!BL111/9*12</f>
        <v>0</v>
      </c>
      <c r="BM113" s="13">
        <f ca="1">'13年1-9支出明细'!BM111/9*12</f>
        <v>0</v>
      </c>
      <c r="BN113" s="13">
        <f ca="1">'13年1-9支出明细'!BN111/9*12</f>
        <v>0</v>
      </c>
      <c r="BO113" s="13">
        <f ca="1">Sheet2!EX110+Sheet2!BF110</f>
        <v>0</v>
      </c>
      <c r="BP113" s="13">
        <f ca="1">'13年1-9支出明细'!BP111/9*12</f>
        <v>0</v>
      </c>
      <c r="BQ113" s="13">
        <f ca="1">'13年1-9支出明细'!BQ111/9*12</f>
        <v>0</v>
      </c>
      <c r="BR113" s="13">
        <f ca="1">'13年1-9支出明细'!BR111/9*12</f>
        <v>0</v>
      </c>
      <c r="BS113" s="13">
        <f ca="1">Sheet2!FC26+Sheet2!BJ26</f>
        <v>0</v>
      </c>
      <c r="BT113" s="13">
        <f ca="1">'13年1-9支出明细'!BT111/9*12</f>
        <v>0</v>
      </c>
      <c r="BU113" s="12">
        <f ca="1">'13年1-9支出明细'!BU111/9*12</f>
        <v>0</v>
      </c>
      <c r="BV113" s="12">
        <f ca="1">'13年1-9支出明细'!BV111/9*12</f>
        <v>0</v>
      </c>
      <c r="BW113" s="12">
        <f ca="1">'13年1-9支出明细'!BW111/9*12</f>
        <v>0</v>
      </c>
      <c r="BX113" s="12">
        <f ca="1">'13年1-9支出明细'!BX111/9*12</f>
        <v>0</v>
      </c>
      <c r="BY113" s="27">
        <f t="shared" si="28"/>
        <v>0</v>
      </c>
      <c r="BZ113" s="13">
        <f ca="1">'13年1-9支出明细'!BZ111/9*12</f>
        <v>0</v>
      </c>
      <c r="CA113" s="13">
        <f ca="1">'13年1-9支出明细'!CA111/9*12</f>
        <v>0</v>
      </c>
      <c r="CB113" s="13">
        <f ca="1">'13年1-9支出明细'!CB111/9*12</f>
        <v>0</v>
      </c>
      <c r="CC113" s="13">
        <f ca="1">'13年1-9支出明细'!CC111/9*12</f>
        <v>0</v>
      </c>
      <c r="CD113" s="13">
        <f ca="1">'13年1-9支出明细'!CD111/9*12</f>
        <v>0</v>
      </c>
    </row>
    <row r="114" spans="1:82">
      <c r="A114" s="18">
        <v>406</v>
      </c>
      <c r="B114" s="3" t="s">
        <v>590</v>
      </c>
      <c r="C114" s="3" t="s">
        <v>406</v>
      </c>
      <c r="D114" s="12">
        <f t="shared" si="33"/>
        <v>1895988.6633333336</v>
      </c>
      <c r="E114" s="12">
        <f t="shared" si="25"/>
        <v>287355</v>
      </c>
      <c r="F114" s="13">
        <v>122220</v>
      </c>
      <c r="G114" s="13">
        <v>42616</v>
      </c>
      <c r="H114" s="13">
        <v>54999</v>
      </c>
      <c r="I114" s="13">
        <f ca="1">'13年1-9支出明细'!I112/9*12</f>
        <v>0</v>
      </c>
      <c r="J114" s="13">
        <v>0</v>
      </c>
      <c r="K114" s="13">
        <f ca="1">'13年1-9支出明细'!K112/9*12</f>
        <v>10666.666666666668</v>
      </c>
      <c r="L114" s="13">
        <f ca="1">'13年1-9支出明细'!L112/9*12</f>
        <v>0</v>
      </c>
      <c r="M114" s="13">
        <f ca="1">'13年1-9支出明细'!M112/9*12</f>
        <v>0</v>
      </c>
      <c r="N114" s="13">
        <f ca="1">'13年1-9支出明细'!N112/9*12</f>
        <v>0</v>
      </c>
      <c r="O114" s="13">
        <f ca="1">'13年1-9支出明细'!O112/9*12</f>
        <v>0</v>
      </c>
      <c r="P114" s="13">
        <f ca="1">'13年1-9支出明细'!P112/9*12</f>
        <v>0</v>
      </c>
      <c r="Q114" s="13">
        <f ca="1">'13年1-9支出明细'!Q112/9*12</f>
        <v>0</v>
      </c>
      <c r="R114" s="13">
        <f ca="1">'13年1-9支出明细'!R112/9*12</f>
        <v>0</v>
      </c>
      <c r="S114" s="13">
        <f ca="1">'13年1-9支出明细'!S112/9*12</f>
        <v>56853.333333333328</v>
      </c>
      <c r="T114" s="12">
        <f t="shared" si="26"/>
        <v>7274.01</v>
      </c>
      <c r="U114" s="13">
        <f ca="1">'13年1-9支出明细'!U112/9*12</f>
        <v>0</v>
      </c>
      <c r="V114" s="13">
        <f ca="1">'13年1-9支出明细'!V112/9*12</f>
        <v>0</v>
      </c>
      <c r="W114" s="13">
        <f ca="1">'13年1-9支出明细'!W112/9*12</f>
        <v>0</v>
      </c>
      <c r="X114" s="13">
        <f ca="1">'13年1-9支出明细'!X112/9*12</f>
        <v>0</v>
      </c>
      <c r="Y114" s="13">
        <f ca="1">'13年1-9支出明细'!Y112/9*12</f>
        <v>0</v>
      </c>
      <c r="Z114" s="13">
        <f ca="1">'13年1-9支出明细'!Z112/9*12</f>
        <v>0</v>
      </c>
      <c r="AA114" s="13">
        <f ca="1">Sheet2!EP111+Sheet2!V111</f>
        <v>7274.01</v>
      </c>
      <c r="AB114" s="13">
        <f ca="1">'13年1-9支出明细'!AB112/9*12</f>
        <v>7058.68</v>
      </c>
      <c r="AC114" s="13">
        <f ca="1">'13年1-9支出明细'!AC112/9*12</f>
        <v>2640</v>
      </c>
      <c r="AD114" s="12">
        <f t="shared" si="24"/>
        <v>0</v>
      </c>
      <c r="AE114" s="13">
        <f ca="1">'13年1-9支出明细'!AE112/9*12</f>
        <v>0</v>
      </c>
      <c r="AF114" s="13">
        <f ca="1">'13年1-9支出明细'!AF112/9*12</f>
        <v>0</v>
      </c>
      <c r="AG114" s="13">
        <f ca="1">Sheet2!BP111+Sheet2!ET111</f>
        <v>0</v>
      </c>
      <c r="AH114" s="12">
        <f t="shared" si="27"/>
        <v>1127498.6666666667</v>
      </c>
      <c r="AI114" s="13">
        <f ca="1">'13年1-9支出明细'!AI112/9*12</f>
        <v>1023660</v>
      </c>
      <c r="AJ114" s="13">
        <f ca="1">'13年1-9支出明细'!AJ112/9*12</f>
        <v>0</v>
      </c>
      <c r="AK114" s="13">
        <f ca="1">'13年1-9支出明细'!AK112/9*12</f>
        <v>0</v>
      </c>
      <c r="AL114" s="13">
        <f ca="1">'13年1-9支出明细'!AL112/9*12</f>
        <v>0</v>
      </c>
      <c r="AM114" s="13">
        <f ca="1">'13年1-9支出明细'!AM112/9*12</f>
        <v>7840</v>
      </c>
      <c r="AN114" s="13">
        <f ca="1">'13年1-9支出明细'!AN112/9*12</f>
        <v>0</v>
      </c>
      <c r="AO114" s="14">
        <f t="shared" si="29"/>
        <v>0</v>
      </c>
      <c r="AP114" s="13">
        <f ca="1">'13年1-9支出明细'!AP112/9*12</f>
        <v>0</v>
      </c>
      <c r="AQ114" s="13">
        <f ca="1">'13年1-9支出明细'!AQ112/9*12</f>
        <v>0</v>
      </c>
      <c r="AR114" s="13">
        <f ca="1">'13年1-9支出明细'!AR112/9*12</f>
        <v>0</v>
      </c>
      <c r="AS114" s="13">
        <f ca="1">Sheet2!DK111+Sheet2!AH111</f>
        <v>0</v>
      </c>
      <c r="AT114" s="13">
        <f ca="1">'13年1-9支出明细'!AT112/9*12</f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f ca="1">'13年1-9支出明细'!BB112/9*12</f>
        <v>0</v>
      </c>
      <c r="BC114" s="13">
        <f ca="1">'13年1-9支出明细'!BC112/9*12</f>
        <v>0</v>
      </c>
      <c r="BD114" s="13">
        <f ca="1">'13年1-9支出明细'!BD112/9*12</f>
        <v>0</v>
      </c>
      <c r="BE114" s="13">
        <f ca="1">'13年1-9支出明细'!BE112/9*12</f>
        <v>0</v>
      </c>
      <c r="BF114" s="13">
        <v>0</v>
      </c>
      <c r="BG114" s="13">
        <f ca="1">'13年1-9支出明细'!BG112/9*12</f>
        <v>0</v>
      </c>
      <c r="BH114" s="13">
        <f ca="1">'13年1-9支出明细'!BH112/9*12</f>
        <v>0</v>
      </c>
      <c r="BI114" s="13">
        <f ca="1">'13年1-9支出明细'!BI112/9*12</f>
        <v>2665.3333333333335</v>
      </c>
      <c r="BJ114" s="13">
        <f ca="1">'13年1-9支出明细'!BJ112/9*12</f>
        <v>0</v>
      </c>
      <c r="BK114" s="13">
        <f ca="1">'13年1-9支出明细'!BK112/9*12</f>
        <v>0</v>
      </c>
      <c r="BL114" s="13">
        <f ca="1">'13年1-9支出明细'!BL112/9*12</f>
        <v>0</v>
      </c>
      <c r="BM114" s="13">
        <f ca="1">'13年1-9支出明细'!BM112/9*12</f>
        <v>0</v>
      </c>
      <c r="BN114" s="13">
        <f ca="1">'13年1-9支出明细'!BN112/9*12</f>
        <v>0</v>
      </c>
      <c r="BO114" s="13">
        <f ca="1">Sheet2!EX111+Sheet2!BF111</f>
        <v>0</v>
      </c>
      <c r="BP114" s="13">
        <f ca="1">'13年1-9支出明细'!BP112/9*12</f>
        <v>93333.333333333328</v>
      </c>
      <c r="BQ114" s="13">
        <f ca="1">'13年1-9支出明细'!BQ112/9*12</f>
        <v>0</v>
      </c>
      <c r="BR114" s="13">
        <f ca="1">'13年1-9支出明细'!BR112/9*12</f>
        <v>0</v>
      </c>
      <c r="BS114" s="13">
        <f ca="1">Sheet2!FC27+Sheet2!BJ27</f>
        <v>0</v>
      </c>
      <c r="BT114" s="13">
        <f ca="1">'13年1-9支出明细'!BT112/9*12</f>
        <v>0</v>
      </c>
      <c r="BU114" s="12">
        <f ca="1">'13年1-9支出明细'!BU112/9*12</f>
        <v>34007.653333333335</v>
      </c>
      <c r="BV114" s="12">
        <f ca="1">'13年1-9支出明细'!BV112/9*12</f>
        <v>0</v>
      </c>
      <c r="BW114" s="12">
        <f ca="1">'13年1-9支出明细'!BW112/9*12</f>
        <v>0</v>
      </c>
      <c r="BX114" s="12">
        <f ca="1">'13年1-9支出明细'!BX112/9*12</f>
        <v>439853.33333333337</v>
      </c>
      <c r="BY114" s="27">
        <f t="shared" si="28"/>
        <v>0</v>
      </c>
      <c r="BZ114" s="13">
        <f ca="1">'13年1-9支出明细'!BZ112/9*12</f>
        <v>0</v>
      </c>
      <c r="CA114" s="13">
        <f ca="1">'13年1-9支出明细'!CA112/9*12</f>
        <v>0</v>
      </c>
      <c r="CB114" s="13">
        <f ca="1">'13年1-9支出明细'!CB112/9*12</f>
        <v>0</v>
      </c>
      <c r="CC114" s="13">
        <f ca="1">'13年1-9支出明细'!CC112/9*12</f>
        <v>0</v>
      </c>
      <c r="CD114" s="13">
        <f ca="1">'13年1-9支出明细'!CD112/9*12</f>
        <v>0</v>
      </c>
    </row>
    <row r="115" spans="1:82">
      <c r="A115" s="18">
        <v>407</v>
      </c>
      <c r="B115" s="3" t="s">
        <v>591</v>
      </c>
      <c r="C115" s="3" t="s">
        <v>407</v>
      </c>
      <c r="D115" s="12">
        <f t="shared" si="33"/>
        <v>127622.34333333332</v>
      </c>
      <c r="E115" s="12">
        <f t="shared" si="25"/>
        <v>106015.53333333333</v>
      </c>
      <c r="F115" s="13">
        <v>62076</v>
      </c>
      <c r="G115" s="13">
        <v>15152</v>
      </c>
      <c r="H115" s="13">
        <v>27934.2</v>
      </c>
      <c r="I115" s="13">
        <f ca="1">'13年1-9支出明细'!I113/9*12</f>
        <v>0</v>
      </c>
      <c r="J115" s="13">
        <v>0</v>
      </c>
      <c r="K115" s="13">
        <f ca="1">'13年1-9支出明细'!K113/9*12</f>
        <v>0</v>
      </c>
      <c r="L115" s="13">
        <f ca="1">'13年1-9支出明细'!L113/9*12</f>
        <v>0</v>
      </c>
      <c r="M115" s="13">
        <f ca="1">'13年1-9支出明细'!M113/9*12</f>
        <v>0</v>
      </c>
      <c r="N115" s="13">
        <f ca="1">'13年1-9支出明细'!N113/9*12</f>
        <v>0</v>
      </c>
      <c r="O115" s="13">
        <f ca="1">'13年1-9支出明细'!O113/9*12</f>
        <v>0</v>
      </c>
      <c r="P115" s="13">
        <f ca="1">'13年1-9支出明细'!P113/9*12</f>
        <v>0</v>
      </c>
      <c r="Q115" s="13">
        <f ca="1">'13年1-9支出明细'!Q113/9*12</f>
        <v>0</v>
      </c>
      <c r="R115" s="13">
        <f ca="1">'13年1-9支出明细'!R113/9*12</f>
        <v>0</v>
      </c>
      <c r="S115" s="13">
        <f ca="1">'13年1-9支出明细'!S113/9*12</f>
        <v>853.33333333333337</v>
      </c>
      <c r="T115" s="12">
        <f t="shared" si="26"/>
        <v>4401.1833333333334</v>
      </c>
      <c r="U115" s="13">
        <f ca="1">'13年1-9支出明细'!U113/9*12</f>
        <v>0</v>
      </c>
      <c r="V115" s="13">
        <f ca="1">'13年1-9支出明细'!V113/9*12</f>
        <v>0</v>
      </c>
      <c r="W115" s="13">
        <f ca="1">'13年1-9支出明细'!W113/9*12</f>
        <v>0</v>
      </c>
      <c r="X115" s="13">
        <f ca="1">'13年1-9支出明细'!X113/9*12</f>
        <v>61.86666666666666</v>
      </c>
      <c r="Y115" s="13">
        <f ca="1">'13年1-9支出明细'!Y113/9*12</f>
        <v>913.4666666666667</v>
      </c>
      <c r="Z115" s="13">
        <f ca="1">'13年1-9支出明细'!Z113/9*12</f>
        <v>22.8</v>
      </c>
      <c r="AA115" s="13">
        <f ca="1">Sheet2!EP112+Sheet2!V112</f>
        <v>3403.05</v>
      </c>
      <c r="AB115" s="13">
        <f ca="1">'13年1-9支出明细'!AB113/9*12</f>
        <v>4453.2133333333331</v>
      </c>
      <c r="AC115" s="13">
        <f ca="1">'13年1-9支出明细'!AC113/9*12</f>
        <v>69.186666666666667</v>
      </c>
      <c r="AD115" s="12">
        <f t="shared" si="24"/>
        <v>212.26666666666665</v>
      </c>
      <c r="AE115" s="13">
        <f ca="1">'13年1-9支出明细'!AE113/9*12</f>
        <v>212.26666666666665</v>
      </c>
      <c r="AF115" s="13">
        <f ca="1">'13年1-9支出明细'!AF113/9*12</f>
        <v>0</v>
      </c>
      <c r="AG115" s="13">
        <f ca="1">Sheet2!BP112+Sheet2!ET112</f>
        <v>0</v>
      </c>
      <c r="AH115" s="12">
        <f t="shared" si="27"/>
        <v>3666.6666666666665</v>
      </c>
      <c r="AI115" s="13">
        <f ca="1">'13年1-9支出明细'!AI113/9*12</f>
        <v>0</v>
      </c>
      <c r="AJ115" s="13">
        <f ca="1">'13年1-9支出明细'!AJ113/9*12</f>
        <v>0</v>
      </c>
      <c r="AK115" s="13">
        <f ca="1">'13年1-9支出明细'!AK113/9*12</f>
        <v>0</v>
      </c>
      <c r="AL115" s="13">
        <f ca="1">'13年1-9支出明细'!AL113/9*12</f>
        <v>0</v>
      </c>
      <c r="AM115" s="13">
        <f ca="1">'13年1-9支出明细'!AM113/9*12</f>
        <v>0</v>
      </c>
      <c r="AN115" s="13">
        <f ca="1">'13年1-9支出明细'!AN113/9*12</f>
        <v>0</v>
      </c>
      <c r="AO115" s="14">
        <f t="shared" si="29"/>
        <v>0</v>
      </c>
      <c r="AP115" s="13">
        <f ca="1">'13年1-9支出明细'!AP113/9*12</f>
        <v>0</v>
      </c>
      <c r="AQ115" s="13">
        <f ca="1">'13年1-9支出明细'!AQ113/9*12</f>
        <v>0</v>
      </c>
      <c r="AR115" s="13">
        <f ca="1">'13年1-9支出明细'!AR113/9*12</f>
        <v>0</v>
      </c>
      <c r="AS115" s="13">
        <f ca="1">Sheet2!DK112+Sheet2!AH112</f>
        <v>0</v>
      </c>
      <c r="AT115" s="13">
        <f ca="1">'13年1-9支出明细'!AT113/9*12</f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f ca="1">'13年1-9支出明细'!BB113/9*12</f>
        <v>0</v>
      </c>
      <c r="BC115" s="13">
        <f ca="1">'13年1-9支出明细'!BC113/9*12</f>
        <v>0</v>
      </c>
      <c r="BD115" s="13">
        <f ca="1">'13年1-9支出明细'!BD113/9*12</f>
        <v>0</v>
      </c>
      <c r="BE115" s="13">
        <f ca="1">'13年1-9支出明细'!BE113/9*12</f>
        <v>0</v>
      </c>
      <c r="BF115" s="13">
        <f ca="1">Sheet2!DZ112+Sheet2!AV112</f>
        <v>0</v>
      </c>
      <c r="BG115" s="13">
        <f ca="1">'13年1-9支出明细'!BG113/9*12</f>
        <v>0</v>
      </c>
      <c r="BH115" s="13">
        <f ca="1">'13年1-9支出明细'!BH113/9*12</f>
        <v>0</v>
      </c>
      <c r="BI115" s="13">
        <f ca="1">'13年1-9支出明细'!BI113/9*12</f>
        <v>0</v>
      </c>
      <c r="BJ115" s="13">
        <f ca="1">'13年1-9支出明细'!BJ113/9*12</f>
        <v>3666.6666666666665</v>
      </c>
      <c r="BK115" s="13">
        <f ca="1">'13年1-9支出明细'!BK113/9*12</f>
        <v>0</v>
      </c>
      <c r="BL115" s="13">
        <f ca="1">'13年1-9支出明细'!BL113/9*12</f>
        <v>0</v>
      </c>
      <c r="BM115" s="13">
        <f ca="1">'13年1-9支出明细'!BM113/9*12</f>
        <v>0</v>
      </c>
      <c r="BN115" s="13">
        <f ca="1">'13年1-9支出明细'!BN113/9*12</f>
        <v>0</v>
      </c>
      <c r="BO115" s="13">
        <f ca="1">Sheet2!EX112+Sheet2!BF112</f>
        <v>0</v>
      </c>
      <c r="BP115" s="13">
        <f ca="1">'13年1-9支出明细'!BP113/9*12</f>
        <v>0</v>
      </c>
      <c r="BQ115" s="13">
        <f ca="1">'13年1-9支出明细'!BQ113/9*12</f>
        <v>0</v>
      </c>
      <c r="BR115" s="13">
        <f ca="1">'13年1-9支出明细'!BR113/9*12</f>
        <v>0</v>
      </c>
      <c r="BS115" s="13">
        <f ca="1">Sheet2!FC28+Sheet2!BJ28</f>
        <v>0</v>
      </c>
      <c r="BT115" s="13">
        <f ca="1">'13年1-9支出明细'!BT113/9*12</f>
        <v>0</v>
      </c>
      <c r="BU115" s="12">
        <f ca="1">'13年1-9支出明细'!BU113/9*12</f>
        <v>1353.3600000000001</v>
      </c>
      <c r="BV115" s="12">
        <f ca="1">'13年1-9支出明细'!BV113/9*12</f>
        <v>0</v>
      </c>
      <c r="BW115" s="12">
        <f ca="1">'13年1-9支出明细'!BW113/9*12</f>
        <v>0</v>
      </c>
      <c r="BX115" s="12">
        <f ca="1">'13年1-9支出明细'!BX113/9*12</f>
        <v>11973.333333333334</v>
      </c>
      <c r="BY115" s="27">
        <f t="shared" si="28"/>
        <v>0</v>
      </c>
      <c r="BZ115" s="13">
        <f ca="1">'13年1-9支出明细'!BZ113/9*12</f>
        <v>0</v>
      </c>
      <c r="CA115" s="13">
        <f ca="1">'13年1-9支出明细'!CA113/9*12</f>
        <v>0</v>
      </c>
      <c r="CB115" s="13">
        <f ca="1">'13年1-9支出明细'!CB113/9*12</f>
        <v>0</v>
      </c>
      <c r="CC115" s="13">
        <f ca="1">'13年1-9支出明细'!CC113/9*12</f>
        <v>0</v>
      </c>
      <c r="CD115" s="13">
        <f ca="1">'13年1-9支出明细'!CD113/9*12</f>
        <v>0</v>
      </c>
    </row>
    <row r="116" spans="1:82">
      <c r="A116" s="18">
        <v>408</v>
      </c>
      <c r="B116" s="3" t="s">
        <v>592</v>
      </c>
      <c r="C116" s="3" t="s">
        <v>408</v>
      </c>
      <c r="D116" s="12">
        <f t="shared" si="33"/>
        <v>513271.26666666666</v>
      </c>
      <c r="E116" s="12">
        <f t="shared" si="25"/>
        <v>411492.6</v>
      </c>
      <c r="F116" s="13">
        <v>62028</v>
      </c>
      <c r="G116" s="13">
        <v>15152</v>
      </c>
      <c r="H116" s="13">
        <v>27912.6</v>
      </c>
      <c r="I116" s="13">
        <f ca="1">'13年1-9支出明细'!I114/9*12</f>
        <v>11733.333333333334</v>
      </c>
      <c r="J116" s="13">
        <v>0</v>
      </c>
      <c r="K116" s="13">
        <f ca="1">'13年1-9支出明细'!K114/9*12</f>
        <v>0</v>
      </c>
      <c r="L116" s="13">
        <f ca="1">'13年1-9支出明细'!L114/9*12</f>
        <v>0</v>
      </c>
      <c r="M116" s="13">
        <f ca="1">'13年1-9支出明细'!M114/9*12</f>
        <v>0</v>
      </c>
      <c r="N116" s="13">
        <f ca="1">'13年1-9支出明细'!N114/9*12</f>
        <v>0</v>
      </c>
      <c r="O116" s="13">
        <f ca="1">'13年1-9支出明细'!O114/9*12</f>
        <v>294666.66666666663</v>
      </c>
      <c r="P116" s="13">
        <f ca="1">'13年1-9支出明细'!P114/9*12</f>
        <v>0</v>
      </c>
      <c r="Q116" s="13">
        <f ca="1">'13年1-9支出明细'!Q114/9*12</f>
        <v>294666.66666666663</v>
      </c>
      <c r="R116" s="13">
        <f ca="1">'13年1-9支出明细'!R114/9*12</f>
        <v>0</v>
      </c>
      <c r="S116" s="13">
        <f ca="1">'13年1-9支出明细'!S114/9*12</f>
        <v>0</v>
      </c>
      <c r="T116" s="12">
        <f t="shared" si="26"/>
        <v>741.6</v>
      </c>
      <c r="U116" s="13">
        <f ca="1">'13年1-9支出明细'!U114/9*12</f>
        <v>0</v>
      </c>
      <c r="V116" s="13">
        <f ca="1">'13年1-9支出明细'!V114/9*12</f>
        <v>0</v>
      </c>
      <c r="W116" s="13">
        <f ca="1">'13年1-9支出明细'!W114/9*12</f>
        <v>0</v>
      </c>
      <c r="X116" s="13">
        <f ca="1">'13年1-9支出明细'!X114/9*12</f>
        <v>0</v>
      </c>
      <c r="Y116" s="13">
        <f ca="1">'13年1-9支出明细'!Y114/9*12</f>
        <v>0</v>
      </c>
      <c r="Z116" s="13">
        <f ca="1">'13年1-9支出明细'!Z114/9*12</f>
        <v>0</v>
      </c>
      <c r="AA116" s="13">
        <f ca="1">Sheet2!EP113+Sheet2!V113</f>
        <v>741.6</v>
      </c>
      <c r="AB116" s="13">
        <f ca="1">'13年1-9支出明细'!AB114/9*12</f>
        <v>988.80000000000007</v>
      </c>
      <c r="AC116" s="13">
        <f ca="1">'13年1-9支出明细'!AC114/9*12</f>
        <v>0</v>
      </c>
      <c r="AD116" s="12">
        <f t="shared" si="24"/>
        <v>0</v>
      </c>
      <c r="AE116" s="13">
        <f ca="1">'13年1-9支出明细'!AE114/9*12</f>
        <v>0</v>
      </c>
      <c r="AF116" s="13">
        <f ca="1">'13年1-9支出明细'!AF114/9*12</f>
        <v>0</v>
      </c>
      <c r="AG116" s="13">
        <f ca="1">Sheet2!BP113+Sheet2!ET113</f>
        <v>0</v>
      </c>
      <c r="AH116" s="12">
        <f t="shared" si="27"/>
        <v>72081.866666666669</v>
      </c>
      <c r="AI116" s="13">
        <f ca="1">'13年1-9支出明细'!AI114/9*12</f>
        <v>0</v>
      </c>
      <c r="AJ116" s="13">
        <f ca="1">'13年1-9支出明细'!AJ114/9*12</f>
        <v>0</v>
      </c>
      <c r="AK116" s="13">
        <f ca="1">'13年1-9支出明细'!AK114/9*12</f>
        <v>0</v>
      </c>
      <c r="AL116" s="13">
        <f ca="1">'13年1-9支出明细'!AL114/9*12</f>
        <v>0</v>
      </c>
      <c r="AM116" s="13">
        <f ca="1">'13年1-9支出明细'!AM114/9*12</f>
        <v>0</v>
      </c>
      <c r="AN116" s="13">
        <f ca="1">'13年1-9支出明细'!AN114/9*12</f>
        <v>0</v>
      </c>
      <c r="AO116" s="14">
        <f t="shared" si="29"/>
        <v>0</v>
      </c>
      <c r="AP116" s="13">
        <f ca="1">'13年1-9支出明细'!AP114/9*12</f>
        <v>0</v>
      </c>
      <c r="AQ116" s="13">
        <f ca="1">'13年1-9支出明细'!AQ114/9*12</f>
        <v>0</v>
      </c>
      <c r="AR116" s="13">
        <f ca="1">'13年1-9支出明细'!AR114/9*12</f>
        <v>0</v>
      </c>
      <c r="AS116" s="13">
        <f ca="1">Sheet2!DK113+Sheet2!AH113</f>
        <v>0</v>
      </c>
      <c r="AT116" s="13">
        <f ca="1">'13年1-9支出明细'!AT114/9*12</f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f ca="1">'13年1-9支出明细'!BB114/9*12</f>
        <v>0</v>
      </c>
      <c r="BC116" s="13">
        <f ca="1">'13年1-9支出明细'!BC114/9*12</f>
        <v>0</v>
      </c>
      <c r="BD116" s="13">
        <f ca="1">'13年1-9支出明细'!BD114/9*12</f>
        <v>0</v>
      </c>
      <c r="BE116" s="13">
        <f ca="1">'13年1-9支出明细'!BE114/9*12</f>
        <v>0</v>
      </c>
      <c r="BF116" s="13">
        <f ca="1">Sheet2!DZ113+Sheet2!AV113</f>
        <v>0</v>
      </c>
      <c r="BG116" s="13">
        <f ca="1">'13年1-9支出明细'!BG114/9*12</f>
        <v>0</v>
      </c>
      <c r="BH116" s="13">
        <f ca="1">'13年1-9支出明细'!BH114/9*12</f>
        <v>0</v>
      </c>
      <c r="BI116" s="13">
        <f ca="1">'13年1-9支出明细'!BI114/9*12</f>
        <v>0</v>
      </c>
      <c r="BJ116" s="13">
        <f ca="1">'13年1-9支出明细'!BJ114/9*12</f>
        <v>45600</v>
      </c>
      <c r="BK116" s="13">
        <f ca="1">'13年1-9支出明细'!BK114/9*12</f>
        <v>0</v>
      </c>
      <c r="BL116" s="13">
        <f ca="1">'13年1-9支出明细'!BL114/9*12</f>
        <v>0</v>
      </c>
      <c r="BM116" s="13">
        <f ca="1">'13年1-9支出明细'!BM114/9*12</f>
        <v>0</v>
      </c>
      <c r="BN116" s="13">
        <f ca="1">'13年1-9支出明细'!BN114/9*12</f>
        <v>26481.866666666669</v>
      </c>
      <c r="BO116" s="13">
        <f ca="1">Sheet2!EX113+Sheet2!BF113</f>
        <v>0</v>
      </c>
      <c r="BP116" s="13">
        <f ca="1">'13年1-9支出明细'!BP114/9*12</f>
        <v>0</v>
      </c>
      <c r="BQ116" s="13">
        <f ca="1">'13年1-9支出明细'!BQ114/9*12</f>
        <v>0</v>
      </c>
      <c r="BR116" s="13">
        <f ca="1">'13年1-9支出明细'!BR114/9*12</f>
        <v>0</v>
      </c>
      <c r="BS116" s="13">
        <f ca="1">Sheet2!FC29+Sheet2!BJ29</f>
        <v>0</v>
      </c>
      <c r="BT116" s="13">
        <f ca="1">'13年1-9支出明细'!BT114/9*12</f>
        <v>0</v>
      </c>
      <c r="BU116" s="12">
        <f ca="1">'13年1-9支出明细'!BU114/9*12</f>
        <v>3355.2</v>
      </c>
      <c r="BV116" s="12">
        <f ca="1">'13年1-9支出明细'!BV114/9*12</f>
        <v>0</v>
      </c>
      <c r="BW116" s="12">
        <f ca="1">'13年1-9支出明细'!BW114/9*12</f>
        <v>0</v>
      </c>
      <c r="BX116" s="12">
        <f ca="1">'13年1-9支出明细'!BX114/9*12</f>
        <v>25600</v>
      </c>
      <c r="BY116" s="27">
        <f t="shared" si="28"/>
        <v>0</v>
      </c>
      <c r="BZ116" s="13">
        <f ca="1">'13年1-9支出明细'!BZ114/9*12</f>
        <v>0</v>
      </c>
      <c r="CA116" s="13">
        <f ca="1">'13年1-9支出明细'!CA114/9*12</f>
        <v>0</v>
      </c>
      <c r="CB116" s="13">
        <f ca="1">'13年1-9支出明细'!CB114/9*12</f>
        <v>0</v>
      </c>
      <c r="CC116" s="13">
        <f ca="1">'13年1-9支出明细'!CC114/9*12</f>
        <v>0</v>
      </c>
      <c r="CD116" s="13">
        <f ca="1">'13年1-9支出明细'!CD114/9*12</f>
        <v>0</v>
      </c>
    </row>
    <row r="117" spans="1:82">
      <c r="A117" s="18">
        <v>409</v>
      </c>
      <c r="B117" s="3" t="s">
        <v>593</v>
      </c>
      <c r="C117" s="3" t="s">
        <v>409</v>
      </c>
      <c r="D117" s="12">
        <f t="shared" si="33"/>
        <v>48386409.850000001</v>
      </c>
      <c r="E117" s="12">
        <f t="shared" si="25"/>
        <v>4795425.5333333332</v>
      </c>
      <c r="F117" s="13">
        <f>SUM(F118:F124)</f>
        <v>2353236</v>
      </c>
      <c r="G117" s="13">
        <f>SUM(G118:G124)</f>
        <v>969332</v>
      </c>
      <c r="H117" s="13">
        <f>SUM(H118:H124)</f>
        <v>1058956.2</v>
      </c>
      <c r="I117" s="13">
        <f ca="1">'13年1-9支出明细'!I115/9*12</f>
        <v>293457.33333333331</v>
      </c>
      <c r="J117" s="13">
        <f ca="1">SUM(J118:J124)</f>
        <v>120</v>
      </c>
      <c r="K117" s="13">
        <f ca="1">'13年1-9支出明细'!K115/9*12</f>
        <v>0</v>
      </c>
      <c r="L117" s="13">
        <f ca="1">'13年1-9支出明细'!L115/9*12</f>
        <v>0</v>
      </c>
      <c r="M117" s="13">
        <f ca="1">'13年1-9支出明细'!M115/9*12</f>
        <v>0</v>
      </c>
      <c r="N117" s="13">
        <f ca="1">'13年1-9支出明细'!N115/9*12</f>
        <v>0</v>
      </c>
      <c r="O117" s="13">
        <f ca="1">'13年1-9支出明细'!O115/9*12</f>
        <v>0</v>
      </c>
      <c r="P117" s="13">
        <f ca="1">'13年1-9支出明细'!P115/9*12</f>
        <v>0</v>
      </c>
      <c r="Q117" s="13">
        <f ca="1">'13年1-9支出明细'!Q115/9*12</f>
        <v>0</v>
      </c>
      <c r="R117" s="13">
        <f ca="1">'13年1-9支出明细'!R115/9*12</f>
        <v>0</v>
      </c>
      <c r="S117" s="13">
        <f ca="1">'13年1-9支出明细'!S115/9*12</f>
        <v>120444</v>
      </c>
      <c r="T117" s="13">
        <f ca="1">SUM(T118:T124)</f>
        <v>845121.67666666675</v>
      </c>
      <c r="U117" s="13">
        <f ca="1">'13年1-9支出明细'!U115/9*12</f>
        <v>0</v>
      </c>
      <c r="V117" s="13">
        <f ca="1">'13年1-9支出明细'!V115/9*12</f>
        <v>0</v>
      </c>
      <c r="W117" s="13">
        <f ca="1">'13年1-9支出明细'!W115/9*12</f>
        <v>0</v>
      </c>
      <c r="X117" s="13">
        <f ca="1">'13年1-9支出明细'!X115/9*12</f>
        <v>1221.1999999999998</v>
      </c>
      <c r="Y117" s="13">
        <f ca="1">'13年1-9支出明细'!Y115/9*12</f>
        <v>1913.6533333333332</v>
      </c>
      <c r="Z117" s="13">
        <f ca="1">'13年1-9支出明细'!Z115/9*12</f>
        <v>964.45333333333338</v>
      </c>
      <c r="AA117" s="13">
        <f ca="1">SUM(AA118:AA124)</f>
        <v>841022.37</v>
      </c>
      <c r="AB117" s="13">
        <f ca="1">'13年1-9支出明细'!AB115/9*12</f>
        <v>795502.69333333336</v>
      </c>
      <c r="AC117" s="13">
        <f ca="1">'13年1-9支出明细'!AC115/9*12</f>
        <v>299605.73333333328</v>
      </c>
      <c r="AD117" s="13">
        <f ca="1">SUM(AD118:AD124)</f>
        <v>3510.96</v>
      </c>
      <c r="AE117" s="13">
        <f ca="1">'13年1-9支出明细'!AE115/9*12</f>
        <v>3510.96</v>
      </c>
      <c r="AF117" s="13">
        <f ca="1">'13年1-9支出明细'!AF115/9*12</f>
        <v>0</v>
      </c>
      <c r="AG117" s="13">
        <f ca="1">SUM(AG118:AG124)</f>
        <v>0</v>
      </c>
      <c r="AH117" s="13">
        <f ca="1">SUM(AH118:AH124)</f>
        <v>35055587.906666666</v>
      </c>
      <c r="AI117" s="13">
        <f ca="1">'13年1-9支出明细'!AI115/9*12</f>
        <v>0</v>
      </c>
      <c r="AJ117" s="13">
        <f ca="1">'13年1-9支出明细'!AJ115/9*12</f>
        <v>179041.33333333334</v>
      </c>
      <c r="AK117" s="13">
        <f ca="1">'13年1-9支出明细'!AK115/9*12</f>
        <v>0</v>
      </c>
      <c r="AL117" s="13">
        <f ca="1">'13年1-9支出明细'!AL115/9*12</f>
        <v>0</v>
      </c>
      <c r="AM117" s="13">
        <f ca="1">'13年1-9支出明细'!AM115/9*12</f>
        <v>2649.333333333333</v>
      </c>
      <c r="AN117" s="13">
        <f ca="1">'13年1-9支出明细'!AN115/9*12</f>
        <v>0</v>
      </c>
      <c r="AO117" s="13">
        <f ca="1">SUM(AO118:AO124)</f>
        <v>0</v>
      </c>
      <c r="AP117" s="13">
        <f ca="1">'13年1-9支出明细'!AP115/9*12</f>
        <v>0</v>
      </c>
      <c r="AQ117" s="13">
        <f ca="1">'13年1-9支出明细'!AQ115/9*12</f>
        <v>0</v>
      </c>
      <c r="AR117" s="13">
        <f ca="1">'13年1-9支出明细'!AR115/9*12</f>
        <v>0</v>
      </c>
      <c r="AS117" s="13">
        <f ca="1">SUM(AS118:AS124)</f>
        <v>0</v>
      </c>
      <c r="AT117" s="13">
        <f ca="1">'13年1-9支出明细'!AT115/9*12</f>
        <v>0</v>
      </c>
      <c r="AU117" s="13">
        <f t="shared" ref="AU117:BA117" si="34">SUM(AU118:AU124)</f>
        <v>0</v>
      </c>
      <c r="AV117" s="13">
        <f t="shared" si="34"/>
        <v>0</v>
      </c>
      <c r="AW117" s="13">
        <f t="shared" si="34"/>
        <v>0</v>
      </c>
      <c r="AX117" s="13">
        <f t="shared" si="34"/>
        <v>0</v>
      </c>
      <c r="AY117" s="13">
        <f t="shared" si="34"/>
        <v>0</v>
      </c>
      <c r="AZ117" s="13">
        <f t="shared" si="34"/>
        <v>0</v>
      </c>
      <c r="BA117" s="13">
        <f t="shared" si="34"/>
        <v>0</v>
      </c>
      <c r="BB117" s="13">
        <f ca="1">'13年1-9支出明细'!BB115/9*12</f>
        <v>53745.333333333328</v>
      </c>
      <c r="BC117" s="13">
        <f ca="1">'13年1-9支出明细'!BC115/9*12</f>
        <v>0</v>
      </c>
      <c r="BD117" s="13">
        <f ca="1">'13年1-9支出明细'!BD115/9*12</f>
        <v>0</v>
      </c>
      <c r="BE117" s="13">
        <f ca="1">'13年1-9支出明细'!BE115/9*12</f>
        <v>0</v>
      </c>
      <c r="BF117" s="13">
        <f ca="1">SUM(BF118:BF124)</f>
        <v>0</v>
      </c>
      <c r="BG117" s="13">
        <f ca="1">'13年1-9支出明细'!BG115/9*12</f>
        <v>0</v>
      </c>
      <c r="BH117" s="13">
        <f ca="1">'13年1-9支出明细'!BH115/9*12</f>
        <v>0</v>
      </c>
      <c r="BI117" s="13">
        <f ca="1">'13年1-9支出明细'!BI115/9*12</f>
        <v>0</v>
      </c>
      <c r="BJ117" s="13">
        <f ca="1">'13年1-9支出明细'!BJ115/9*12</f>
        <v>67116.800000000003</v>
      </c>
      <c r="BK117" s="13">
        <f ca="1">'13年1-9支出明细'!BK115/9*12</f>
        <v>56133.333333333328</v>
      </c>
      <c r="BL117" s="13">
        <f ca="1">'13年1-9支出明细'!BL115/9*12</f>
        <v>0</v>
      </c>
      <c r="BM117" s="13">
        <f ca="1">'13年1-9支出明细'!BM115/9*12</f>
        <v>0</v>
      </c>
      <c r="BN117" s="13">
        <f ca="1">'13年1-9支出明细'!BN115/9*12</f>
        <v>2891.2</v>
      </c>
      <c r="BO117" s="13">
        <f ca="1">SUM(BO118:BO124)</f>
        <v>0</v>
      </c>
      <c r="BP117" s="13">
        <f ca="1">'13年1-9支出明细'!BP115/9*12</f>
        <v>0</v>
      </c>
      <c r="BQ117" s="13">
        <f ca="1">'13年1-9支出明细'!BQ115/9*12</f>
        <v>0</v>
      </c>
      <c r="BR117" s="13">
        <f ca="1">'13年1-9支出明细'!BR115/9*12</f>
        <v>0</v>
      </c>
      <c r="BS117" s="13">
        <f ca="1">SUM(BS118:BS124)</f>
        <v>71551.44</v>
      </c>
      <c r="BT117" s="13">
        <f ca="1">'13年1-9支出明细'!BT115/9*12</f>
        <v>34694010.57333333</v>
      </c>
      <c r="BU117" s="12">
        <f ca="1">'13年1-9支出明细'!BU115/9*12</f>
        <v>87975.906666666662</v>
      </c>
      <c r="BV117" s="12">
        <f ca="1">'13年1-9支出明细'!BV115/9*12</f>
        <v>1887417.3333333335</v>
      </c>
      <c r="BW117" s="12">
        <f ca="1">'13年1-9支出明细'!BW115/9*12</f>
        <v>0</v>
      </c>
      <c r="BX117" s="12">
        <f ca="1">'13年1-9支出明细'!BX115/9*12</f>
        <v>5711370.5333333332</v>
      </c>
      <c r="BY117" s="27">
        <f t="shared" si="28"/>
        <v>0</v>
      </c>
      <c r="BZ117" s="13">
        <f ca="1">'13年1-9支出明细'!BZ115/9*12</f>
        <v>0</v>
      </c>
      <c r="CA117" s="13">
        <f ca="1">'13年1-9支出明细'!CA115/9*12</f>
        <v>0</v>
      </c>
      <c r="CB117" s="13">
        <f ca="1">'13年1-9支出明细'!CB115/9*12</f>
        <v>0</v>
      </c>
      <c r="CC117" s="13">
        <f ca="1">'13年1-9支出明细'!CC115/9*12</f>
        <v>0</v>
      </c>
      <c r="CD117" s="13">
        <f ca="1">'13年1-9支出明细'!CD115/9*12</f>
        <v>0</v>
      </c>
    </row>
    <row r="118" spans="1:82">
      <c r="A118" s="18">
        <v>40901</v>
      </c>
      <c r="B118" s="3" t="s">
        <v>594</v>
      </c>
      <c r="C118" s="3" t="s">
        <v>410</v>
      </c>
      <c r="D118" s="12">
        <f t="shared" si="33"/>
        <v>1048124.8533333333</v>
      </c>
      <c r="E118" s="12">
        <f t="shared" si="25"/>
        <v>998863.33333333337</v>
      </c>
      <c r="F118" s="13">
        <v>391440</v>
      </c>
      <c r="G118" s="13">
        <v>328982</v>
      </c>
      <c r="H118" s="13">
        <v>176148</v>
      </c>
      <c r="I118" s="13">
        <f ca="1">'13年1-9支出明细'!I116/9*12</f>
        <v>102293.33333333334</v>
      </c>
      <c r="J118" s="13">
        <v>0</v>
      </c>
      <c r="K118" s="13">
        <f ca="1">'13年1-9支出明细'!K116/9*12</f>
        <v>0</v>
      </c>
      <c r="L118" s="13">
        <f ca="1">'13年1-9支出明细'!L116/9*12</f>
        <v>0</v>
      </c>
      <c r="M118" s="13">
        <f ca="1">'13年1-9支出明细'!M116/9*12</f>
        <v>0</v>
      </c>
      <c r="N118" s="13">
        <f ca="1">'13年1-9支出明细'!N116/9*12</f>
        <v>0</v>
      </c>
      <c r="O118" s="13">
        <f ca="1">'13年1-9支出明细'!O116/9*12</f>
        <v>0</v>
      </c>
      <c r="P118" s="13">
        <f ca="1">'13年1-9支出明细'!P116/9*12</f>
        <v>0</v>
      </c>
      <c r="Q118" s="13">
        <f ca="1">'13年1-9支出明细'!Q116/9*12</f>
        <v>0</v>
      </c>
      <c r="R118" s="13">
        <f ca="1">'13年1-9支出明细'!R116/9*12</f>
        <v>0</v>
      </c>
      <c r="S118" s="13">
        <f ca="1">'13年1-9支出明细'!S116/9*12</f>
        <v>0</v>
      </c>
      <c r="T118" s="12">
        <f t="shared" si="26"/>
        <v>20464.146666666667</v>
      </c>
      <c r="U118" s="13">
        <f ca="1">'13年1-9支出明细'!U116/9*12</f>
        <v>0</v>
      </c>
      <c r="V118" s="13">
        <f ca="1">'13年1-9支出明细'!V116/9*12</f>
        <v>0</v>
      </c>
      <c r="W118" s="13">
        <f ca="1">'13年1-9支出明细'!W116/9*12</f>
        <v>0</v>
      </c>
      <c r="X118" s="13">
        <f ca="1">'13年1-9支出明细'!X116/9*12</f>
        <v>258.66666666666669</v>
      </c>
      <c r="Y118" s="13">
        <f ca="1">'13年1-9支出明细'!Y116/9*12</f>
        <v>0</v>
      </c>
      <c r="Z118" s="13">
        <f ca="1">'13年1-9支出明细'!Z116/9*12</f>
        <v>0</v>
      </c>
      <c r="AA118" s="13">
        <f ca="1">Sheet2!EP115+Sheet2!V115</f>
        <v>20205.48</v>
      </c>
      <c r="AB118" s="13">
        <f ca="1">'13年1-9支出明细'!AB116/9*12</f>
        <v>7183.1466666666656</v>
      </c>
      <c r="AC118" s="13">
        <f ca="1">'13年1-9支出明细'!AC116/9*12</f>
        <v>19757.493333333336</v>
      </c>
      <c r="AD118" s="12">
        <f t="shared" si="24"/>
        <v>913.06666666666661</v>
      </c>
      <c r="AE118" s="13">
        <f ca="1">'13年1-9支出明细'!AE116/9*12</f>
        <v>913.06666666666661</v>
      </c>
      <c r="AF118" s="13">
        <f ca="1">'13年1-9支出明细'!AF116/9*12</f>
        <v>0</v>
      </c>
      <c r="AG118" s="13">
        <f ca="1">Sheet2!BP115+Sheet2!ET115</f>
        <v>0</v>
      </c>
      <c r="AH118" s="12">
        <f t="shared" si="27"/>
        <v>6908.1333333333332</v>
      </c>
      <c r="AI118" s="13">
        <f ca="1">'13年1-9支出明细'!AI116/9*12</f>
        <v>0</v>
      </c>
      <c r="AJ118" s="13">
        <f ca="1">'13年1-9支出明细'!AJ116/9*12</f>
        <v>0</v>
      </c>
      <c r="AK118" s="13">
        <f ca="1">'13年1-9支出明细'!AK116/9*12</f>
        <v>0</v>
      </c>
      <c r="AL118" s="13">
        <f ca="1">'13年1-9支出明细'!AL116/9*12</f>
        <v>0</v>
      </c>
      <c r="AM118" s="13">
        <f ca="1">'13年1-9支出明细'!AM116/9*12</f>
        <v>0</v>
      </c>
      <c r="AN118" s="13">
        <f ca="1">'13年1-9支出明细'!AN116/9*12</f>
        <v>0</v>
      </c>
      <c r="AO118" s="14">
        <f t="shared" si="29"/>
        <v>0</v>
      </c>
      <c r="AP118" s="13">
        <f ca="1">'13年1-9支出明细'!AP116/9*12</f>
        <v>0</v>
      </c>
      <c r="AQ118" s="13">
        <f ca="1">'13年1-9支出明细'!AQ116/9*12</f>
        <v>0</v>
      </c>
      <c r="AR118" s="13">
        <f ca="1">'13年1-9支出明细'!AR116/9*12</f>
        <v>0</v>
      </c>
      <c r="AS118" s="13">
        <f ca="1">Sheet2!DK115+Sheet2!AH115</f>
        <v>0</v>
      </c>
      <c r="AT118" s="13">
        <f ca="1">'13年1-9支出明细'!AT116/9*12</f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f ca="1">'13年1-9支出明细'!BB116/9*12</f>
        <v>0</v>
      </c>
      <c r="BC118" s="13">
        <f ca="1">'13年1-9支出明细'!BC116/9*12</f>
        <v>0</v>
      </c>
      <c r="BD118" s="13">
        <f ca="1">'13年1-9支出明细'!BD116/9*12</f>
        <v>0</v>
      </c>
      <c r="BE118" s="13">
        <f ca="1">'13年1-9支出明细'!BE116/9*12</f>
        <v>0</v>
      </c>
      <c r="BF118" s="13">
        <f ca="1">Sheet2!DZ115+Sheet2!AV115</f>
        <v>0</v>
      </c>
      <c r="BG118" s="13">
        <f ca="1">'13年1-9支出明细'!BG116/9*12</f>
        <v>0</v>
      </c>
      <c r="BH118" s="13">
        <f ca="1">'13年1-9支出明细'!BH116/9*12</f>
        <v>0</v>
      </c>
      <c r="BI118" s="13">
        <f ca="1">'13年1-9支出明细'!BI116/9*12</f>
        <v>0</v>
      </c>
      <c r="BJ118" s="13">
        <f ca="1">'13年1-9支出明细'!BJ116/9*12</f>
        <v>5622</v>
      </c>
      <c r="BK118" s="13">
        <f ca="1">'13年1-9支出明细'!BK116/9*12</f>
        <v>0</v>
      </c>
      <c r="BL118" s="13">
        <f ca="1">'13年1-9支出明细'!BL116/9*12</f>
        <v>0</v>
      </c>
      <c r="BM118" s="13">
        <f ca="1">'13年1-9支出明细'!BM116/9*12</f>
        <v>0</v>
      </c>
      <c r="BN118" s="13">
        <f ca="1">'13年1-9支出明细'!BN116/9*12</f>
        <v>1286.1333333333332</v>
      </c>
      <c r="BO118" s="13">
        <f ca="1">Sheet2!EX115+Sheet2!BF115</f>
        <v>0</v>
      </c>
      <c r="BP118" s="13">
        <f ca="1">'13年1-9支出明细'!BP116/9*12</f>
        <v>0</v>
      </c>
      <c r="BQ118" s="13">
        <f ca="1">'13年1-9支出明细'!BQ116/9*12</f>
        <v>0</v>
      </c>
      <c r="BR118" s="13">
        <f ca="1">'13年1-9支出明细'!BR116/9*12</f>
        <v>0</v>
      </c>
      <c r="BS118" s="13">
        <f ca="1">Sheet2!FC31+Sheet2!BJ31</f>
        <v>0</v>
      </c>
      <c r="BT118" s="13">
        <f ca="1">'13年1-9支出明细'!BT116/9*12</f>
        <v>0</v>
      </c>
      <c r="BU118" s="12">
        <f ca="1">'13年1-9支出明细'!BU116/9*12</f>
        <v>20976.173333333332</v>
      </c>
      <c r="BV118" s="12">
        <f ca="1">'13年1-9支出明细'!BV116/9*12</f>
        <v>0</v>
      </c>
      <c r="BW118" s="12">
        <f ca="1">'13年1-9支出明细'!BW116/9*12</f>
        <v>0</v>
      </c>
      <c r="BX118" s="12">
        <f ca="1">'13年1-9支出明细'!BX116/9*12</f>
        <v>0</v>
      </c>
      <c r="BY118" s="27">
        <f t="shared" si="28"/>
        <v>0</v>
      </c>
      <c r="BZ118" s="13">
        <f ca="1">'13年1-9支出明细'!BZ116/9*12</f>
        <v>0</v>
      </c>
      <c r="CA118" s="13">
        <f ca="1">'13年1-9支出明细'!CA116/9*12</f>
        <v>0</v>
      </c>
      <c r="CB118" s="13">
        <f ca="1">'13年1-9支出明细'!CB116/9*12</f>
        <v>0</v>
      </c>
      <c r="CC118" s="13">
        <f ca="1">'13年1-9支出明细'!CC116/9*12</f>
        <v>0</v>
      </c>
      <c r="CD118" s="13">
        <f ca="1">'13年1-9支出明细'!CD116/9*12</f>
        <v>0</v>
      </c>
    </row>
    <row r="119" spans="1:82">
      <c r="A119" s="18">
        <v>40902</v>
      </c>
      <c r="B119" s="3" t="s">
        <v>595</v>
      </c>
      <c r="C119" s="3" t="s">
        <v>411</v>
      </c>
      <c r="D119" s="12">
        <f t="shared" si="33"/>
        <v>2098326.1466666665</v>
      </c>
      <c r="E119" s="12">
        <f t="shared" si="25"/>
        <v>1417851.3333333333</v>
      </c>
      <c r="F119" s="13">
        <v>651120</v>
      </c>
      <c r="G119" s="13">
        <v>257694</v>
      </c>
      <c r="H119" s="13">
        <v>293004</v>
      </c>
      <c r="I119" s="13">
        <f ca="1">'13年1-9支出明细'!I117/9*12</f>
        <v>102293.33333333334</v>
      </c>
      <c r="J119" s="13">
        <v>0</v>
      </c>
      <c r="K119" s="13">
        <f ca="1">'13年1-9支出明细'!K117/9*12</f>
        <v>0</v>
      </c>
      <c r="L119" s="13">
        <f ca="1">'13年1-9支出明细'!L117/9*12</f>
        <v>0</v>
      </c>
      <c r="M119" s="13">
        <f ca="1">'13年1-9支出明细'!M117/9*12</f>
        <v>0</v>
      </c>
      <c r="N119" s="13">
        <f ca="1">'13年1-9支出明细'!N117/9*12</f>
        <v>0</v>
      </c>
      <c r="O119" s="13">
        <f ca="1">'13年1-9支出明细'!O117/9*12</f>
        <v>0</v>
      </c>
      <c r="P119" s="13">
        <f ca="1">'13年1-9支出明细'!P117/9*12</f>
        <v>0</v>
      </c>
      <c r="Q119" s="13">
        <f ca="1">'13年1-9支出明细'!Q117/9*12</f>
        <v>0</v>
      </c>
      <c r="R119" s="13">
        <f ca="1">'13年1-9支出明细'!R117/9*12</f>
        <v>0</v>
      </c>
      <c r="S119" s="13">
        <f ca="1">'13年1-9支出明细'!S117/9*12</f>
        <v>113740</v>
      </c>
      <c r="T119" s="12">
        <f t="shared" si="26"/>
        <v>638529.43999999994</v>
      </c>
      <c r="U119" s="13">
        <f ca="1">'13年1-9支出明细'!U117/9*12</f>
        <v>0</v>
      </c>
      <c r="V119" s="13">
        <f ca="1">'13年1-9支出明细'!V117/9*12</f>
        <v>0</v>
      </c>
      <c r="W119" s="13">
        <f ca="1">'13年1-9支出明细'!W117/9*12</f>
        <v>0</v>
      </c>
      <c r="X119" s="13">
        <f ca="1">'13年1-9支出明细'!X117/9*12</f>
        <v>0</v>
      </c>
      <c r="Y119" s="13">
        <f ca="1">'13年1-9支出明细'!Y117/9*12</f>
        <v>0</v>
      </c>
      <c r="Z119" s="13">
        <f ca="1">'13年1-9支出明细'!Z117/9*12</f>
        <v>0</v>
      </c>
      <c r="AA119" s="13">
        <f ca="1">Sheet2!EP116+Sheet2!V116</f>
        <v>638529.43999999994</v>
      </c>
      <c r="AB119" s="13">
        <f ca="1">'13年1-9支出明细'!AB117/9*12</f>
        <v>590878.44000000006</v>
      </c>
      <c r="AC119" s="13">
        <f ca="1">'13年1-9支出明细'!AC117/9*12</f>
        <v>260494.14666666667</v>
      </c>
      <c r="AD119" s="12">
        <f t="shared" si="24"/>
        <v>283.20000000000005</v>
      </c>
      <c r="AE119" s="13">
        <f ca="1">'13年1-9支出明细'!AE117/9*12</f>
        <v>283.20000000000005</v>
      </c>
      <c r="AF119" s="13">
        <f ca="1">'13年1-9支出明细'!AF117/9*12</f>
        <v>0</v>
      </c>
      <c r="AG119" s="13">
        <f ca="1">Sheet2!BP116+Sheet2!ET116</f>
        <v>0</v>
      </c>
      <c r="AH119" s="12">
        <f t="shared" si="27"/>
        <v>8825.8666666666668</v>
      </c>
      <c r="AI119" s="13">
        <f ca="1">'13年1-9支出明细'!AI117/9*12</f>
        <v>0</v>
      </c>
      <c r="AJ119" s="13">
        <f ca="1">'13年1-9支出明细'!AJ117/9*12</f>
        <v>0</v>
      </c>
      <c r="AK119" s="13">
        <f ca="1">'13年1-9支出明细'!AK117/9*12</f>
        <v>0</v>
      </c>
      <c r="AL119" s="13">
        <f ca="1">'13年1-9支出明细'!AL117/9*12</f>
        <v>0</v>
      </c>
      <c r="AM119" s="13">
        <f ca="1">'13年1-9支出明细'!AM117/9*12</f>
        <v>0</v>
      </c>
      <c r="AN119" s="13">
        <f ca="1">'13年1-9支出明细'!AN117/9*12</f>
        <v>0</v>
      </c>
      <c r="AO119" s="14">
        <f t="shared" si="29"/>
        <v>0</v>
      </c>
      <c r="AP119" s="13">
        <f ca="1">'13年1-9支出明细'!AP117/9*12</f>
        <v>0</v>
      </c>
      <c r="AQ119" s="13">
        <f ca="1">'13年1-9支出明细'!AQ117/9*12</f>
        <v>0</v>
      </c>
      <c r="AR119" s="13">
        <f ca="1">'13年1-9支出明细'!AR117/9*12</f>
        <v>0</v>
      </c>
      <c r="AS119" s="13">
        <f ca="1">Sheet2!DK116+Sheet2!AH116</f>
        <v>0</v>
      </c>
      <c r="AT119" s="13">
        <f ca="1">'13年1-9支出明细'!AT117/9*12</f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f ca="1">'13年1-9支出明细'!BB117/9*12</f>
        <v>0</v>
      </c>
      <c r="BC119" s="13">
        <f ca="1">'13年1-9支出明细'!BC117/9*12</f>
        <v>0</v>
      </c>
      <c r="BD119" s="13">
        <f ca="1">'13年1-9支出明细'!BD117/9*12</f>
        <v>0</v>
      </c>
      <c r="BE119" s="13">
        <f ca="1">'13年1-9支出明细'!BE117/9*12</f>
        <v>0</v>
      </c>
      <c r="BF119" s="13">
        <v>0</v>
      </c>
      <c r="BG119" s="13">
        <f ca="1">'13年1-9支出明细'!BG117/9*12</f>
        <v>0</v>
      </c>
      <c r="BH119" s="13">
        <f ca="1">'13年1-9支出明细'!BH117/9*12</f>
        <v>0</v>
      </c>
      <c r="BI119" s="13">
        <f ca="1">'13年1-9支出明细'!BI117/9*12</f>
        <v>0</v>
      </c>
      <c r="BJ119" s="13">
        <f ca="1">'13年1-9支出明细'!BJ117/9*12</f>
        <v>7573.333333333333</v>
      </c>
      <c r="BK119" s="13">
        <f ca="1">'13年1-9支出明细'!BK117/9*12</f>
        <v>0</v>
      </c>
      <c r="BL119" s="13">
        <f ca="1">'13年1-9支出明细'!BL117/9*12</f>
        <v>0</v>
      </c>
      <c r="BM119" s="13">
        <f ca="1">'13年1-9支出明细'!BM117/9*12</f>
        <v>0</v>
      </c>
      <c r="BN119" s="13">
        <f ca="1">'13年1-9支出明细'!BN117/9*12</f>
        <v>1252.5333333333333</v>
      </c>
      <c r="BO119" s="13">
        <f ca="1">Sheet2!EX116+Sheet2!BF116</f>
        <v>0</v>
      </c>
      <c r="BP119" s="13">
        <f ca="1">'13年1-9支出明细'!BP117/9*12</f>
        <v>0</v>
      </c>
      <c r="BQ119" s="13">
        <f ca="1">'13年1-9支出明细'!BQ117/9*12</f>
        <v>0</v>
      </c>
      <c r="BR119" s="13">
        <f ca="1">'13年1-9支出明细'!BR117/9*12</f>
        <v>0</v>
      </c>
      <c r="BS119" s="13">
        <f ca="1">Sheet2!FC32+Sheet2!BJ32</f>
        <v>5000</v>
      </c>
      <c r="BT119" s="13">
        <f ca="1">'13年1-9支出明细'!BT117/9*12</f>
        <v>0</v>
      </c>
      <c r="BU119" s="12">
        <f ca="1">'13年1-9支出明细'!BU117/9*12</f>
        <v>32836.306666666671</v>
      </c>
      <c r="BV119" s="12">
        <f ca="1">'13年1-9支出明细'!BV117/9*12</f>
        <v>0</v>
      </c>
      <c r="BW119" s="12">
        <f ca="1">'13年1-9支出明细'!BW117/9*12</f>
        <v>0</v>
      </c>
      <c r="BX119" s="12">
        <f ca="1">'13年1-9支出明细'!BX117/9*12</f>
        <v>0</v>
      </c>
      <c r="BY119" s="27">
        <f t="shared" si="28"/>
        <v>0</v>
      </c>
      <c r="BZ119" s="13">
        <f ca="1">'13年1-9支出明细'!BZ117/9*12</f>
        <v>0</v>
      </c>
      <c r="CA119" s="13">
        <f ca="1">'13年1-9支出明细'!CA117/9*12</f>
        <v>0</v>
      </c>
      <c r="CB119" s="13">
        <f ca="1">'13年1-9支出明细'!CB117/9*12</f>
        <v>0</v>
      </c>
      <c r="CC119" s="13">
        <f ca="1">'13年1-9支出明细'!CC117/9*12</f>
        <v>0</v>
      </c>
      <c r="CD119" s="13">
        <f ca="1">'13年1-9支出明细'!CD117/9*12</f>
        <v>0</v>
      </c>
    </row>
    <row r="120" spans="1:82">
      <c r="A120" s="18">
        <v>40903</v>
      </c>
      <c r="B120" s="3" t="s">
        <v>596</v>
      </c>
      <c r="C120" s="3" t="s">
        <v>412</v>
      </c>
      <c r="D120" s="12">
        <f t="shared" si="33"/>
        <v>862320.87333333329</v>
      </c>
      <c r="E120" s="12">
        <f t="shared" si="25"/>
        <v>838205</v>
      </c>
      <c r="F120" s="13">
        <v>414660</v>
      </c>
      <c r="G120" s="13">
        <v>173364</v>
      </c>
      <c r="H120" s="13">
        <v>186597</v>
      </c>
      <c r="I120" s="13">
        <f ca="1">'13年1-9支出明细'!I118/9*12</f>
        <v>58453.333333333336</v>
      </c>
      <c r="J120" s="13">
        <v>0</v>
      </c>
      <c r="K120" s="13">
        <f ca="1">'13年1-9支出明细'!K118/9*12</f>
        <v>0</v>
      </c>
      <c r="L120" s="13">
        <f ca="1">'13年1-9支出明细'!L118/9*12</f>
        <v>0</v>
      </c>
      <c r="M120" s="13">
        <f ca="1">'13年1-9支出明细'!M118/9*12</f>
        <v>0</v>
      </c>
      <c r="N120" s="13">
        <f ca="1">'13年1-9支出明细'!N118/9*12</f>
        <v>0</v>
      </c>
      <c r="O120" s="13">
        <f ca="1">'13年1-9支出明细'!O118/9*12</f>
        <v>0</v>
      </c>
      <c r="P120" s="13">
        <f ca="1">'13年1-9支出明细'!P118/9*12</f>
        <v>0</v>
      </c>
      <c r="Q120" s="13">
        <f ca="1">'13年1-9支出明细'!Q118/9*12</f>
        <v>0</v>
      </c>
      <c r="R120" s="13">
        <f ca="1">'13年1-9支出明细'!R118/9*12</f>
        <v>0</v>
      </c>
      <c r="S120" s="13">
        <f ca="1">'13年1-9支出明细'!S118/9*12</f>
        <v>5130.6666666666661</v>
      </c>
      <c r="T120" s="12">
        <f t="shared" si="26"/>
        <v>17044.059999999998</v>
      </c>
      <c r="U120" s="13">
        <f ca="1">'13年1-9支出明细'!U118/9*12</f>
        <v>0</v>
      </c>
      <c r="V120" s="13">
        <f ca="1">'13年1-9支出明细'!V118/9*12</f>
        <v>0</v>
      </c>
      <c r="W120" s="13">
        <f ca="1">'13年1-9支出明细'!W118/9*12</f>
        <v>0</v>
      </c>
      <c r="X120" s="13">
        <f ca="1">'13年1-9支出明细'!X118/9*12</f>
        <v>140.93333333333334</v>
      </c>
      <c r="Y120" s="13">
        <f ca="1">'13年1-9支出明细'!Y118/9*12</f>
        <v>179.8533333333333</v>
      </c>
      <c r="Z120" s="13">
        <f ca="1">'13年1-9支出明细'!Z118/9*12</f>
        <v>30.133333333333333</v>
      </c>
      <c r="AA120" s="13">
        <f ca="1">Sheet2!EP117+Sheet2!V117</f>
        <v>16693.14</v>
      </c>
      <c r="AB120" s="13">
        <f ca="1">'13年1-9支出明细'!AB118/9*12</f>
        <v>15460.093333333334</v>
      </c>
      <c r="AC120" s="13">
        <f ca="1">'13年1-9支出明细'!AC118/9*12</f>
        <v>6797.4266666666663</v>
      </c>
      <c r="AD120" s="12">
        <f t="shared" si="24"/>
        <v>0</v>
      </c>
      <c r="AE120" s="13">
        <f ca="1">'13年1-9支出明细'!AE118/9*12</f>
        <v>0</v>
      </c>
      <c r="AF120" s="13">
        <f ca="1">'13年1-9支出明细'!AF118/9*12</f>
        <v>0</v>
      </c>
      <c r="AG120" s="13">
        <f ca="1">Sheet2!BP117+Sheet2!ET117</f>
        <v>0</v>
      </c>
      <c r="AH120" s="12">
        <f t="shared" si="27"/>
        <v>279.2</v>
      </c>
      <c r="AI120" s="13">
        <f ca="1">'13年1-9支出明细'!AI118/9*12</f>
        <v>0</v>
      </c>
      <c r="AJ120" s="13">
        <f ca="1">'13年1-9支出明细'!AJ118/9*12</f>
        <v>0</v>
      </c>
      <c r="AK120" s="13">
        <f ca="1">'13年1-9支出明细'!AK118/9*12</f>
        <v>0</v>
      </c>
      <c r="AL120" s="13">
        <f ca="1">'13年1-9支出明细'!AL118/9*12</f>
        <v>0</v>
      </c>
      <c r="AM120" s="13">
        <f ca="1">'13年1-9支出明细'!AM118/9*12</f>
        <v>0</v>
      </c>
      <c r="AN120" s="13">
        <f ca="1">'13年1-9支出明细'!AN118/9*12</f>
        <v>0</v>
      </c>
      <c r="AO120" s="14">
        <f t="shared" si="29"/>
        <v>0</v>
      </c>
      <c r="AP120" s="13">
        <f ca="1">'13年1-9支出明细'!AP118/9*12</f>
        <v>0</v>
      </c>
      <c r="AQ120" s="13">
        <f ca="1">'13年1-9支出明细'!AQ118/9*12</f>
        <v>0</v>
      </c>
      <c r="AR120" s="13">
        <f ca="1">'13年1-9支出明细'!AR118/9*12</f>
        <v>0</v>
      </c>
      <c r="AS120" s="13">
        <f ca="1">Sheet2!DK117+Sheet2!AH117</f>
        <v>0</v>
      </c>
      <c r="AT120" s="13">
        <f ca="1">'13年1-9支出明细'!AT118/9*12</f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f ca="1">'13年1-9支出明细'!BB118/9*12</f>
        <v>0</v>
      </c>
      <c r="BC120" s="13">
        <f ca="1">'13年1-9支出明细'!BC118/9*12</f>
        <v>0</v>
      </c>
      <c r="BD120" s="13">
        <f ca="1">'13年1-9支出明细'!BD118/9*12</f>
        <v>0</v>
      </c>
      <c r="BE120" s="13">
        <f ca="1">'13年1-9支出明细'!BE118/9*12</f>
        <v>0</v>
      </c>
      <c r="BF120" s="13">
        <f ca="1">Sheet2!DZ117+Sheet2!AV117</f>
        <v>0</v>
      </c>
      <c r="BG120" s="13">
        <f ca="1">'13年1-9支出明细'!BG118/9*12</f>
        <v>0</v>
      </c>
      <c r="BH120" s="13">
        <f ca="1">'13年1-9支出明细'!BH118/9*12</f>
        <v>0</v>
      </c>
      <c r="BI120" s="13">
        <f ca="1">'13年1-9支出明细'!BI118/9*12</f>
        <v>0</v>
      </c>
      <c r="BJ120" s="13">
        <f ca="1">'13年1-9支出明细'!BJ118/9*12</f>
        <v>0</v>
      </c>
      <c r="BK120" s="13">
        <f ca="1">'13年1-9支出明细'!BK118/9*12</f>
        <v>0</v>
      </c>
      <c r="BL120" s="13">
        <f ca="1">'13年1-9支出明细'!BL118/9*12</f>
        <v>0</v>
      </c>
      <c r="BM120" s="13">
        <f ca="1">'13年1-9支出明细'!BM118/9*12</f>
        <v>0</v>
      </c>
      <c r="BN120" s="13">
        <f ca="1">'13年1-9支出明细'!BN118/9*12</f>
        <v>279.2</v>
      </c>
      <c r="BO120" s="13">
        <f ca="1">Sheet2!EX117+Sheet2!BF117</f>
        <v>0</v>
      </c>
      <c r="BP120" s="13">
        <f ca="1">'13年1-9支出明细'!BP118/9*12</f>
        <v>0</v>
      </c>
      <c r="BQ120" s="13">
        <f ca="1">'13年1-9支出明细'!BQ118/9*12</f>
        <v>0</v>
      </c>
      <c r="BR120" s="13">
        <f ca="1">'13年1-9支出明细'!BR118/9*12</f>
        <v>0</v>
      </c>
      <c r="BS120" s="13">
        <f ca="1">Sheet2!FC33+Sheet2!BJ33</f>
        <v>66551.44</v>
      </c>
      <c r="BT120" s="13">
        <f ca="1">'13年1-9支出明细'!BT118/9*12</f>
        <v>0</v>
      </c>
      <c r="BU120" s="12">
        <f ca="1">'13年1-9支出明细'!BU118/9*12</f>
        <v>6792.6133333333337</v>
      </c>
      <c r="BV120" s="12">
        <f ca="1">'13年1-9支出明细'!BV118/9*12</f>
        <v>0</v>
      </c>
      <c r="BW120" s="12">
        <f ca="1">'13年1-9支出明细'!BW118/9*12</f>
        <v>0</v>
      </c>
      <c r="BX120" s="12">
        <f ca="1">'13年1-9支出明细'!BX118/9*12</f>
        <v>0</v>
      </c>
      <c r="BY120" s="27">
        <f t="shared" si="28"/>
        <v>0</v>
      </c>
      <c r="BZ120" s="13">
        <f ca="1">'13年1-9支出明细'!BZ118/9*12</f>
        <v>0</v>
      </c>
      <c r="CA120" s="13">
        <f ca="1">'13年1-9支出明细'!CA118/9*12</f>
        <v>0</v>
      </c>
      <c r="CB120" s="13">
        <f ca="1">'13年1-9支出明细'!CB118/9*12</f>
        <v>0</v>
      </c>
      <c r="CC120" s="13">
        <f ca="1">'13年1-9支出明细'!CC118/9*12</f>
        <v>0</v>
      </c>
      <c r="CD120" s="13">
        <f ca="1">'13年1-9支出明细'!CD118/9*12</f>
        <v>0</v>
      </c>
    </row>
    <row r="121" spans="1:82">
      <c r="A121" s="18">
        <v>40904</v>
      </c>
      <c r="B121" s="3" t="s">
        <v>597</v>
      </c>
      <c r="C121" s="3" t="s">
        <v>413</v>
      </c>
      <c r="D121" s="12">
        <f t="shared" si="33"/>
        <v>44352019.11333333</v>
      </c>
      <c r="E121" s="12">
        <f t="shared" si="25"/>
        <v>1518585.8666666665</v>
      </c>
      <c r="F121" s="13">
        <v>896016</v>
      </c>
      <c r="G121" s="13">
        <v>209292</v>
      </c>
      <c r="H121" s="13">
        <v>403207.2</v>
      </c>
      <c r="I121" s="13">
        <f ca="1">'13年1-9支出明细'!I119/9*12</f>
        <v>8497.3333333333321</v>
      </c>
      <c r="J121" s="13">
        <v>120</v>
      </c>
      <c r="K121" s="13">
        <f ca="1">'13年1-9支出明细'!K119/9*12</f>
        <v>0</v>
      </c>
      <c r="L121" s="13">
        <f ca="1">'13年1-9支出明细'!L119/9*12</f>
        <v>0</v>
      </c>
      <c r="M121" s="13">
        <f ca="1">'13年1-9支出明细'!M119/9*12</f>
        <v>0</v>
      </c>
      <c r="N121" s="13">
        <f ca="1">'13年1-9支出明细'!N119/9*12</f>
        <v>0</v>
      </c>
      <c r="O121" s="13">
        <f ca="1">'13年1-9支出明细'!O119/9*12</f>
        <v>0</v>
      </c>
      <c r="P121" s="13">
        <f ca="1">'13年1-9支出明细'!P119/9*12</f>
        <v>0</v>
      </c>
      <c r="Q121" s="13">
        <f ca="1">'13年1-9支出明细'!Q119/9*12</f>
        <v>0</v>
      </c>
      <c r="R121" s="13">
        <f ca="1">'13年1-9支出明细'!R119/9*12</f>
        <v>0</v>
      </c>
      <c r="S121" s="13">
        <f ca="1">'13年1-9支出明细'!S119/9*12</f>
        <v>1573.3333333333335</v>
      </c>
      <c r="T121" s="12">
        <f t="shared" si="26"/>
        <v>167571.1</v>
      </c>
      <c r="U121" s="13">
        <f ca="1">'13年1-9支出明细'!U119/9*12</f>
        <v>0</v>
      </c>
      <c r="V121" s="13">
        <f ca="1">'13年1-9支出明细'!V119/9*12</f>
        <v>0</v>
      </c>
      <c r="W121" s="13">
        <f ca="1">'13年1-9支出明细'!W119/9*12</f>
        <v>0</v>
      </c>
      <c r="X121" s="13">
        <f ca="1">'13年1-9支出明细'!X119/9*12</f>
        <v>730.5333333333333</v>
      </c>
      <c r="Y121" s="13">
        <f ca="1">'13年1-9支出明细'!Y119/9*12</f>
        <v>1720.2000000000003</v>
      </c>
      <c r="Z121" s="13">
        <f ca="1">'13年1-9支出明细'!Z119/9*12</f>
        <v>904.18666666666672</v>
      </c>
      <c r="AA121" s="13">
        <f ca="1">Sheet2!EP118+Sheet2!V118</f>
        <v>164216.18</v>
      </c>
      <c r="AB121" s="13">
        <f ca="1">'13年1-9支出明细'!AB119/9*12</f>
        <v>180700.17333333334</v>
      </c>
      <c r="AC121" s="13">
        <f ca="1">'13年1-9支出明细'!AC119/9*12</f>
        <v>12000</v>
      </c>
      <c r="AD121" s="12">
        <f t="shared" si="24"/>
        <v>2314.6933333333336</v>
      </c>
      <c r="AE121" s="13">
        <f ca="1">'13年1-9支出明细'!AE119/9*12</f>
        <v>2314.6933333333336</v>
      </c>
      <c r="AF121" s="13">
        <f ca="1">'13年1-9支出明细'!AF119/9*12</f>
        <v>0</v>
      </c>
      <c r="AG121" s="13">
        <f ca="1">Sheet2!BP118+Sheet2!ET118</f>
        <v>0</v>
      </c>
      <c r="AH121" s="12">
        <f t="shared" si="27"/>
        <v>35039574.706666663</v>
      </c>
      <c r="AI121" s="13">
        <f ca="1">'13年1-9支出明细'!AI119/9*12</f>
        <v>0</v>
      </c>
      <c r="AJ121" s="13">
        <f ca="1">'13年1-9支出明细'!AJ119/9*12</f>
        <v>179041.33333333334</v>
      </c>
      <c r="AK121" s="13">
        <f ca="1">'13年1-9支出明细'!AK119/9*12</f>
        <v>0</v>
      </c>
      <c r="AL121" s="13">
        <f ca="1">'13年1-9支出明细'!AL119/9*12</f>
        <v>0</v>
      </c>
      <c r="AM121" s="13">
        <f ca="1">'13年1-9支出明细'!AM119/9*12</f>
        <v>2649.333333333333</v>
      </c>
      <c r="AN121" s="13">
        <f ca="1">'13年1-9支出明细'!AN119/9*12</f>
        <v>0</v>
      </c>
      <c r="AO121" s="14">
        <f t="shared" si="29"/>
        <v>0</v>
      </c>
      <c r="AP121" s="13">
        <f ca="1">'13年1-9支出明细'!AP119/9*12</f>
        <v>0</v>
      </c>
      <c r="AQ121" s="13">
        <f ca="1">'13年1-9支出明细'!AQ119/9*12</f>
        <v>0</v>
      </c>
      <c r="AR121" s="13">
        <f ca="1">'13年1-9支出明细'!AR119/9*12</f>
        <v>0</v>
      </c>
      <c r="AS121" s="13">
        <f ca="1">Sheet2!DK118+Sheet2!AH118</f>
        <v>0</v>
      </c>
      <c r="AT121" s="13">
        <f ca="1">'13年1-9支出明细'!AT119/9*12</f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f ca="1">'13年1-9支出明细'!BB119/9*12</f>
        <v>53745.333333333328</v>
      </c>
      <c r="BC121" s="13">
        <f ca="1">'13年1-9支出明细'!BC119/9*12</f>
        <v>0</v>
      </c>
      <c r="BD121" s="13">
        <f ca="1">'13年1-9支出明细'!BD119/9*12</f>
        <v>0</v>
      </c>
      <c r="BE121" s="13">
        <f ca="1">'13年1-9支出明细'!BE119/9*12</f>
        <v>0</v>
      </c>
      <c r="BF121" s="13">
        <v>0</v>
      </c>
      <c r="BG121" s="13">
        <f ca="1">'13年1-9支出明细'!BG119/9*12</f>
        <v>0</v>
      </c>
      <c r="BH121" s="13">
        <f ca="1">'13年1-9支出明细'!BH119/9*12</f>
        <v>0</v>
      </c>
      <c r="BI121" s="13">
        <f ca="1">'13年1-9支出明细'!BI119/9*12</f>
        <v>0</v>
      </c>
      <c r="BJ121" s="13">
        <f ca="1">'13年1-9支出明细'!BJ119/9*12</f>
        <v>53921.46666666666</v>
      </c>
      <c r="BK121" s="13">
        <f ca="1">'13年1-9支出明细'!BK119/9*12</f>
        <v>56133.333333333328</v>
      </c>
      <c r="BL121" s="13">
        <f ca="1">'13年1-9支出明细'!BL119/9*12</f>
        <v>0</v>
      </c>
      <c r="BM121" s="13">
        <f ca="1">'13年1-9支出明细'!BM119/9*12</f>
        <v>0</v>
      </c>
      <c r="BN121" s="13">
        <f ca="1">'13年1-9支出明细'!BN119/9*12</f>
        <v>73.333333333333329</v>
      </c>
      <c r="BO121" s="13">
        <f ca="1">Sheet2!EX118+Sheet2!BF118</f>
        <v>0</v>
      </c>
      <c r="BP121" s="13">
        <f ca="1">'13年1-9支出明细'!BP119/9*12</f>
        <v>0</v>
      </c>
      <c r="BQ121" s="13">
        <f ca="1">'13年1-9支出明细'!BQ119/9*12</f>
        <v>0</v>
      </c>
      <c r="BR121" s="13">
        <f ca="1">'13年1-9支出明细'!BR119/9*12</f>
        <v>0</v>
      </c>
      <c r="BS121" s="13">
        <f ca="1">Sheet2!FC34+Sheet2!BJ34</f>
        <v>0</v>
      </c>
      <c r="BT121" s="13">
        <f ca="1">'13年1-9支出明细'!BT119/9*12</f>
        <v>34694010.57333333</v>
      </c>
      <c r="BU121" s="12">
        <f ca="1">'13年1-9支出明细'!BU119/9*12</f>
        <v>25184.879999999997</v>
      </c>
      <c r="BV121" s="12">
        <f ca="1">'13年1-9支出明细'!BV119/9*12</f>
        <v>1887417.3333333335</v>
      </c>
      <c r="BW121" s="12">
        <f ca="1">'13年1-9支出明细'!BW119/9*12</f>
        <v>0</v>
      </c>
      <c r="BX121" s="12">
        <f ca="1">'13年1-9支出明细'!BX119/9*12</f>
        <v>5711370.5333333332</v>
      </c>
      <c r="BY121" s="27">
        <f t="shared" si="28"/>
        <v>0</v>
      </c>
      <c r="BZ121" s="13">
        <f ca="1">'13年1-9支出明细'!BZ119/9*12</f>
        <v>0</v>
      </c>
      <c r="CA121" s="13">
        <f ca="1">'13年1-9支出明细'!CA119/9*12</f>
        <v>0</v>
      </c>
      <c r="CB121" s="13">
        <f ca="1">'13年1-9支出明细'!CB119/9*12</f>
        <v>0</v>
      </c>
      <c r="CC121" s="13">
        <f ca="1">'13年1-9支出明细'!CC119/9*12</f>
        <v>0</v>
      </c>
      <c r="CD121" s="13">
        <f ca="1">'13年1-9支出明细'!CD119/9*12</f>
        <v>0</v>
      </c>
    </row>
    <row r="122" spans="1:82" hidden="1">
      <c r="A122" s="18">
        <v>40905</v>
      </c>
      <c r="B122" s="3">
        <v>222</v>
      </c>
      <c r="C122" s="3" t="s">
        <v>414</v>
      </c>
      <c r="D122" s="12">
        <f t="shared" si="33"/>
        <v>0</v>
      </c>
      <c r="E122" s="12">
        <f t="shared" si="25"/>
        <v>0</v>
      </c>
      <c r="F122" s="13">
        <v>0</v>
      </c>
      <c r="G122" s="13">
        <v>0</v>
      </c>
      <c r="H122" s="13">
        <v>0</v>
      </c>
      <c r="I122" s="13">
        <f ca="1">'13年1-9支出明细'!I120/9*12</f>
        <v>0</v>
      </c>
      <c r="J122" s="13">
        <v>0</v>
      </c>
      <c r="K122" s="13">
        <f ca="1">'13年1-9支出明细'!K120/9*12</f>
        <v>0</v>
      </c>
      <c r="L122" s="13">
        <f ca="1">'13年1-9支出明细'!L120/9*12</f>
        <v>0</v>
      </c>
      <c r="M122" s="13">
        <f ca="1">'13年1-9支出明细'!M120/9*12</f>
        <v>0</v>
      </c>
      <c r="N122" s="13">
        <f ca="1">'13年1-9支出明细'!N120/9*12</f>
        <v>0</v>
      </c>
      <c r="O122" s="13">
        <f ca="1">'13年1-9支出明细'!O120/9*12</f>
        <v>0</v>
      </c>
      <c r="P122" s="13">
        <f ca="1">'13年1-9支出明细'!P120/9*12</f>
        <v>0</v>
      </c>
      <c r="Q122" s="13">
        <f ca="1">'13年1-9支出明细'!Q120/9*12</f>
        <v>0</v>
      </c>
      <c r="R122" s="13">
        <f ca="1">'13年1-9支出明细'!R120/9*12</f>
        <v>0</v>
      </c>
      <c r="S122" s="13">
        <f ca="1">'13年1-9支出明细'!S120/9*12</f>
        <v>0</v>
      </c>
      <c r="T122" s="12">
        <f t="shared" si="26"/>
        <v>0</v>
      </c>
      <c r="U122" s="13">
        <f ca="1">'13年1-9支出明细'!U120/9*12</f>
        <v>0</v>
      </c>
      <c r="V122" s="13">
        <f ca="1">'13年1-9支出明细'!V120/9*12</f>
        <v>0</v>
      </c>
      <c r="W122" s="13">
        <f ca="1">'13年1-9支出明细'!W120/9*12</f>
        <v>0</v>
      </c>
      <c r="X122" s="13">
        <f ca="1">'13年1-9支出明细'!X120/9*12</f>
        <v>0</v>
      </c>
      <c r="Y122" s="13">
        <f ca="1">'13年1-9支出明细'!Y120/9*12</f>
        <v>0</v>
      </c>
      <c r="Z122" s="13">
        <f ca="1">'13年1-9支出明细'!Z120/9*12</f>
        <v>0</v>
      </c>
      <c r="AA122" s="13">
        <f ca="1">Sheet2!EP119+Sheet2!V119</f>
        <v>0</v>
      </c>
      <c r="AB122" s="13">
        <f ca="1">'13年1-9支出明细'!AB120/9*12</f>
        <v>0</v>
      </c>
      <c r="AC122" s="13">
        <f ca="1">'13年1-9支出明细'!AC120/9*12</f>
        <v>0</v>
      </c>
      <c r="AD122" s="12">
        <f t="shared" si="24"/>
        <v>0</v>
      </c>
      <c r="AE122" s="13">
        <f ca="1">'13年1-9支出明细'!AE120/9*12</f>
        <v>0</v>
      </c>
      <c r="AF122" s="13">
        <f ca="1">'13年1-9支出明细'!AF120/9*12</f>
        <v>0</v>
      </c>
      <c r="AG122" s="13">
        <f ca="1">Sheet2!BP119+Sheet2!ET119</f>
        <v>0</v>
      </c>
      <c r="AH122" s="12">
        <f t="shared" si="27"/>
        <v>0</v>
      </c>
      <c r="AI122" s="13">
        <f ca="1">'13年1-9支出明细'!AI120/9*12</f>
        <v>0</v>
      </c>
      <c r="AJ122" s="13">
        <f ca="1">'13年1-9支出明细'!AJ120/9*12</f>
        <v>0</v>
      </c>
      <c r="AK122" s="13">
        <f ca="1">'13年1-9支出明细'!AK120/9*12</f>
        <v>0</v>
      </c>
      <c r="AL122" s="13">
        <f ca="1">'13年1-9支出明细'!AL120/9*12</f>
        <v>0</v>
      </c>
      <c r="AM122" s="13">
        <f ca="1">'13年1-9支出明细'!AM120/9*12</f>
        <v>0</v>
      </c>
      <c r="AN122" s="13">
        <f ca="1">'13年1-9支出明细'!AN120/9*12</f>
        <v>0</v>
      </c>
      <c r="AO122" s="14">
        <f t="shared" si="29"/>
        <v>0</v>
      </c>
      <c r="AP122" s="13">
        <f ca="1">'13年1-9支出明细'!AP120/9*12</f>
        <v>0</v>
      </c>
      <c r="AQ122" s="13">
        <f ca="1">'13年1-9支出明细'!AQ120/9*12</f>
        <v>0</v>
      </c>
      <c r="AR122" s="13">
        <f ca="1">'13年1-9支出明细'!AR120/9*12</f>
        <v>0</v>
      </c>
      <c r="AS122" s="13">
        <f ca="1">Sheet2!DK119+Sheet2!AH119</f>
        <v>0</v>
      </c>
      <c r="AT122" s="13">
        <f ca="1">'13年1-9支出明细'!AT120/9*12</f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f ca="1">'13年1-9支出明细'!BB120/9*12</f>
        <v>0</v>
      </c>
      <c r="BC122" s="13">
        <f ca="1">'13年1-9支出明细'!BC120/9*12</f>
        <v>0</v>
      </c>
      <c r="BD122" s="13">
        <f ca="1">'13年1-9支出明细'!BD120/9*12</f>
        <v>0</v>
      </c>
      <c r="BE122" s="13">
        <f ca="1">'13年1-9支出明细'!BE120/9*12</f>
        <v>0</v>
      </c>
      <c r="BF122" s="13">
        <f ca="1">Sheet2!DZ119+Sheet2!AV119</f>
        <v>0</v>
      </c>
      <c r="BG122" s="13">
        <f ca="1">'13年1-9支出明细'!BG120/9*12</f>
        <v>0</v>
      </c>
      <c r="BH122" s="13">
        <f ca="1">'13年1-9支出明细'!BH120/9*12</f>
        <v>0</v>
      </c>
      <c r="BI122" s="13">
        <f ca="1">'13年1-9支出明细'!BI120/9*12</f>
        <v>0</v>
      </c>
      <c r="BJ122" s="13">
        <f ca="1">'13年1-9支出明细'!BJ120/9*12</f>
        <v>0</v>
      </c>
      <c r="BK122" s="13">
        <f ca="1">'13年1-9支出明细'!BK120/9*12</f>
        <v>0</v>
      </c>
      <c r="BL122" s="13">
        <f ca="1">'13年1-9支出明细'!BL120/9*12</f>
        <v>0</v>
      </c>
      <c r="BM122" s="13">
        <f ca="1">'13年1-9支出明细'!BM120/9*12</f>
        <v>0</v>
      </c>
      <c r="BN122" s="13">
        <f ca="1">'13年1-9支出明细'!BN120/9*12</f>
        <v>0</v>
      </c>
      <c r="BO122" s="13">
        <f ca="1">Sheet2!EX119+Sheet2!BF119</f>
        <v>0</v>
      </c>
      <c r="BP122" s="13">
        <f ca="1">'13年1-9支出明细'!BP120/9*12</f>
        <v>0</v>
      </c>
      <c r="BQ122" s="13">
        <f ca="1">'13年1-9支出明细'!BQ120/9*12</f>
        <v>0</v>
      </c>
      <c r="BR122" s="13">
        <f ca="1">'13年1-9支出明细'!BR120/9*12</f>
        <v>0</v>
      </c>
      <c r="BS122" s="13">
        <f ca="1">Sheet2!FC35+Sheet2!BJ35</f>
        <v>0</v>
      </c>
      <c r="BT122" s="13">
        <f ca="1">'13年1-9支出明细'!BT120/9*12</f>
        <v>0</v>
      </c>
      <c r="BU122" s="12">
        <f ca="1">'13年1-9支出明细'!BU120/9*12</f>
        <v>0</v>
      </c>
      <c r="BV122" s="12">
        <f ca="1">'13年1-9支出明细'!BV120/9*12</f>
        <v>0</v>
      </c>
      <c r="BW122" s="12">
        <f ca="1">'13年1-9支出明细'!BW120/9*12</f>
        <v>0</v>
      </c>
      <c r="BX122" s="12">
        <f ca="1">'13年1-9支出明细'!BX120/9*12</f>
        <v>0</v>
      </c>
      <c r="BY122" s="27">
        <f t="shared" si="28"/>
        <v>0</v>
      </c>
      <c r="BZ122" s="13">
        <f ca="1">'13年1-9支出明细'!BZ120/9*12</f>
        <v>0</v>
      </c>
      <c r="CA122" s="13">
        <f ca="1">'13年1-9支出明细'!CA120/9*12</f>
        <v>0</v>
      </c>
      <c r="CB122" s="13">
        <f ca="1">'13年1-9支出明细'!CB120/9*12</f>
        <v>0</v>
      </c>
      <c r="CC122" s="13">
        <f ca="1">'13年1-9支出明细'!CC120/9*12</f>
        <v>0</v>
      </c>
      <c r="CD122" s="13">
        <f ca="1">'13年1-9支出明细'!CD120/9*12</f>
        <v>0</v>
      </c>
    </row>
    <row r="123" spans="1:82">
      <c r="A123" s="18">
        <v>40906</v>
      </c>
      <c r="B123" s="3" t="s">
        <v>598</v>
      </c>
      <c r="C123" s="3" t="s">
        <v>415</v>
      </c>
      <c r="D123" s="12">
        <f t="shared" si="33"/>
        <v>25618.863333333335</v>
      </c>
      <c r="E123" s="12">
        <f t="shared" si="25"/>
        <v>21920</v>
      </c>
      <c r="F123" s="13">
        <v>0</v>
      </c>
      <c r="G123" s="13">
        <v>0</v>
      </c>
      <c r="H123" s="13">
        <v>0</v>
      </c>
      <c r="I123" s="13">
        <f ca="1">'13年1-9支出明细'!I121/9*12</f>
        <v>21920</v>
      </c>
      <c r="J123" s="13">
        <v>0</v>
      </c>
      <c r="K123" s="13">
        <f ca="1">'13年1-9支出明细'!K121/9*12</f>
        <v>0</v>
      </c>
      <c r="L123" s="13">
        <f ca="1">'13年1-9支出明细'!L121/9*12</f>
        <v>0</v>
      </c>
      <c r="M123" s="13">
        <f ca="1">'13年1-9支出明细'!M121/9*12</f>
        <v>0</v>
      </c>
      <c r="N123" s="13">
        <f ca="1">'13年1-9支出明细'!N121/9*12</f>
        <v>0</v>
      </c>
      <c r="O123" s="13">
        <f ca="1">'13年1-9支出明细'!O121/9*12</f>
        <v>0</v>
      </c>
      <c r="P123" s="13">
        <f ca="1">'13年1-9支出明细'!P121/9*12</f>
        <v>0</v>
      </c>
      <c r="Q123" s="13">
        <f ca="1">'13年1-9支出明细'!Q121/9*12</f>
        <v>0</v>
      </c>
      <c r="R123" s="13">
        <f ca="1">'13年1-9支出明细'!R121/9*12</f>
        <v>0</v>
      </c>
      <c r="S123" s="13">
        <f ca="1">'13年1-9支出明细'!S121/9*12</f>
        <v>0</v>
      </c>
      <c r="T123" s="12">
        <f t="shared" si="26"/>
        <v>1512.93</v>
      </c>
      <c r="U123" s="13">
        <f ca="1">'13年1-9支出明细'!U121/9*12</f>
        <v>0</v>
      </c>
      <c r="V123" s="13">
        <f ca="1">'13年1-9支出明细'!V121/9*12</f>
        <v>0</v>
      </c>
      <c r="W123" s="13">
        <f ca="1">'13年1-9支出明细'!W121/9*12</f>
        <v>0</v>
      </c>
      <c r="X123" s="13">
        <f ca="1">'13年1-9支出明细'!X121/9*12</f>
        <v>91.066666666666663</v>
      </c>
      <c r="Y123" s="13">
        <f ca="1">'13年1-9支出明细'!Y121/9*12</f>
        <v>13.6</v>
      </c>
      <c r="Z123" s="13">
        <f ca="1">'13年1-9支出明细'!Z121/9*12</f>
        <v>30.133333333333333</v>
      </c>
      <c r="AA123" s="13">
        <f ca="1">Sheet2!EP120+Sheet2!V120</f>
        <v>1378.13</v>
      </c>
      <c r="AB123" s="13">
        <f ca="1">'13年1-9支出明细'!AB121/9*12</f>
        <v>1280.8399999999999</v>
      </c>
      <c r="AC123" s="13">
        <f ca="1">'13年1-9支出明细'!AC121/9*12</f>
        <v>556.66666666666663</v>
      </c>
      <c r="AD123" s="12">
        <f t="shared" si="24"/>
        <v>0</v>
      </c>
      <c r="AE123" s="13">
        <f ca="1">'13年1-9支出明细'!AE121/9*12</f>
        <v>0</v>
      </c>
      <c r="AF123" s="13">
        <f ca="1">'13年1-9支出明细'!AF121/9*12</f>
        <v>0</v>
      </c>
      <c r="AG123" s="13">
        <f ca="1">Sheet2!BP120+Sheet2!ET120</f>
        <v>0</v>
      </c>
      <c r="AH123" s="12">
        <f t="shared" si="27"/>
        <v>0</v>
      </c>
      <c r="AI123" s="13">
        <f ca="1">'13年1-9支出明细'!AI121/9*12</f>
        <v>0</v>
      </c>
      <c r="AJ123" s="13">
        <f ca="1">'13年1-9支出明细'!AJ121/9*12</f>
        <v>0</v>
      </c>
      <c r="AK123" s="13">
        <f ca="1">'13年1-9支出明细'!AK121/9*12</f>
        <v>0</v>
      </c>
      <c r="AL123" s="13">
        <f ca="1">'13年1-9支出明细'!AL121/9*12</f>
        <v>0</v>
      </c>
      <c r="AM123" s="13">
        <f ca="1">'13年1-9支出明细'!AM121/9*12</f>
        <v>0</v>
      </c>
      <c r="AN123" s="13">
        <f ca="1">'13年1-9支出明细'!AN121/9*12</f>
        <v>0</v>
      </c>
      <c r="AO123" s="14">
        <f t="shared" si="29"/>
        <v>0</v>
      </c>
      <c r="AP123" s="13">
        <f ca="1">'13年1-9支出明细'!AP121/9*12</f>
        <v>0</v>
      </c>
      <c r="AQ123" s="13">
        <f ca="1">'13年1-9支出明细'!AQ121/9*12</f>
        <v>0</v>
      </c>
      <c r="AR123" s="13">
        <f ca="1">'13年1-9支出明细'!AR121/9*12</f>
        <v>0</v>
      </c>
      <c r="AS123" s="13">
        <f ca="1">Sheet2!DK120+Sheet2!AH120</f>
        <v>0</v>
      </c>
      <c r="AT123" s="13">
        <f ca="1">'13年1-9支出明细'!AT121/9*12</f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f ca="1">'13年1-9支出明细'!BB121/9*12</f>
        <v>0</v>
      </c>
      <c r="BC123" s="13">
        <f ca="1">'13年1-9支出明细'!BC121/9*12</f>
        <v>0</v>
      </c>
      <c r="BD123" s="13">
        <f ca="1">'13年1-9支出明细'!BD121/9*12</f>
        <v>0</v>
      </c>
      <c r="BE123" s="13">
        <f ca="1">'13年1-9支出明细'!BE121/9*12</f>
        <v>0</v>
      </c>
      <c r="BF123" s="13">
        <f ca="1">Sheet2!DZ120+Sheet2!AV120</f>
        <v>0</v>
      </c>
      <c r="BG123" s="13">
        <f ca="1">'13年1-9支出明细'!BG121/9*12</f>
        <v>0</v>
      </c>
      <c r="BH123" s="13">
        <f ca="1">'13年1-9支出明细'!BH121/9*12</f>
        <v>0</v>
      </c>
      <c r="BI123" s="13">
        <f ca="1">'13年1-9支出明细'!BI121/9*12</f>
        <v>0</v>
      </c>
      <c r="BJ123" s="13">
        <f ca="1">'13年1-9支出明细'!BJ121/9*12</f>
        <v>0</v>
      </c>
      <c r="BK123" s="13">
        <f ca="1">'13年1-9支出明细'!BK121/9*12</f>
        <v>0</v>
      </c>
      <c r="BL123" s="13">
        <f ca="1">'13年1-9支出明细'!BL121/9*12</f>
        <v>0</v>
      </c>
      <c r="BM123" s="13">
        <f ca="1">'13年1-9支出明细'!BM121/9*12</f>
        <v>0</v>
      </c>
      <c r="BN123" s="13">
        <f ca="1">'13年1-9支出明细'!BN121/9*12</f>
        <v>0</v>
      </c>
      <c r="BO123" s="13">
        <f ca="1">Sheet2!EX120+Sheet2!BF120</f>
        <v>0</v>
      </c>
      <c r="BP123" s="13">
        <f ca="1">'13年1-9支出明细'!BP121/9*12</f>
        <v>0</v>
      </c>
      <c r="BQ123" s="13">
        <f ca="1">'13年1-9支出明细'!BQ121/9*12</f>
        <v>0</v>
      </c>
      <c r="BR123" s="13">
        <f ca="1">'13年1-9支出明细'!BR121/9*12</f>
        <v>0</v>
      </c>
      <c r="BS123" s="13">
        <f ca="1">Sheet2!FC36+Sheet2!BJ36</f>
        <v>0</v>
      </c>
      <c r="BT123" s="13">
        <f ca="1">'13年1-9支出明细'!BT121/9*12</f>
        <v>0</v>
      </c>
      <c r="BU123" s="12">
        <f ca="1">'13年1-9支出明细'!BU121/9*12</f>
        <v>2185.9333333333334</v>
      </c>
      <c r="BV123" s="12">
        <f ca="1">'13年1-9支出明细'!BV121/9*12</f>
        <v>0</v>
      </c>
      <c r="BW123" s="12">
        <f ca="1">'13年1-9支出明细'!BW121/9*12</f>
        <v>0</v>
      </c>
      <c r="BX123" s="12">
        <f ca="1">'13年1-9支出明细'!BX121/9*12</f>
        <v>0</v>
      </c>
      <c r="BY123" s="27">
        <f t="shared" si="28"/>
        <v>0</v>
      </c>
      <c r="BZ123" s="13">
        <f ca="1">'13年1-9支出明细'!BZ121/9*12</f>
        <v>0</v>
      </c>
      <c r="CA123" s="13">
        <f ca="1">'13年1-9支出明细'!CA121/9*12</f>
        <v>0</v>
      </c>
      <c r="CB123" s="13">
        <f ca="1">'13年1-9支出明细'!CB121/9*12</f>
        <v>0</v>
      </c>
      <c r="CC123" s="13">
        <f ca="1">'13年1-9支出明细'!CC121/9*12</f>
        <v>0</v>
      </c>
      <c r="CD123" s="13">
        <f ca="1">'13年1-9支出明细'!CD121/9*12</f>
        <v>0</v>
      </c>
    </row>
    <row r="124" spans="1:82" hidden="1">
      <c r="A124" s="18">
        <v>40907</v>
      </c>
      <c r="B124" s="3">
        <v>111</v>
      </c>
      <c r="C124" s="3" t="s">
        <v>416</v>
      </c>
      <c r="D124" s="12">
        <f t="shared" si="33"/>
        <v>0</v>
      </c>
      <c r="E124" s="12">
        <f t="shared" si="25"/>
        <v>0</v>
      </c>
      <c r="F124" s="13">
        <v>0</v>
      </c>
      <c r="G124" s="13">
        <v>0</v>
      </c>
      <c r="H124" s="13">
        <v>0</v>
      </c>
      <c r="I124" s="13">
        <f ca="1">'13年1-9支出明细'!I122/9*12</f>
        <v>0</v>
      </c>
      <c r="J124" s="13">
        <v>0</v>
      </c>
      <c r="K124" s="13">
        <f ca="1">'13年1-9支出明细'!K122/9*12</f>
        <v>0</v>
      </c>
      <c r="L124" s="13">
        <f ca="1">'13年1-9支出明细'!L122/9*12</f>
        <v>0</v>
      </c>
      <c r="M124" s="13">
        <f ca="1">'13年1-9支出明细'!M122/9*12</f>
        <v>0</v>
      </c>
      <c r="N124" s="13">
        <f ca="1">'13年1-9支出明细'!N122/9*12</f>
        <v>0</v>
      </c>
      <c r="O124" s="13">
        <f ca="1">'13年1-9支出明细'!O122/9*12</f>
        <v>0</v>
      </c>
      <c r="P124" s="13">
        <f ca="1">'13年1-9支出明细'!P122/9*12</f>
        <v>0</v>
      </c>
      <c r="Q124" s="13">
        <f ca="1">'13年1-9支出明细'!Q122/9*12</f>
        <v>0</v>
      </c>
      <c r="R124" s="13">
        <f ca="1">'13年1-9支出明细'!R122/9*12</f>
        <v>0</v>
      </c>
      <c r="S124" s="13">
        <f ca="1">'13年1-9支出明细'!S122/9*12</f>
        <v>0</v>
      </c>
      <c r="T124" s="12">
        <f t="shared" si="26"/>
        <v>0</v>
      </c>
      <c r="U124" s="13">
        <f ca="1">'13年1-9支出明细'!U122/9*12</f>
        <v>0</v>
      </c>
      <c r="V124" s="13">
        <f ca="1">'13年1-9支出明细'!V122/9*12</f>
        <v>0</v>
      </c>
      <c r="W124" s="13">
        <f ca="1">'13年1-9支出明细'!W122/9*12</f>
        <v>0</v>
      </c>
      <c r="X124" s="13">
        <f ca="1">'13年1-9支出明细'!X122/9*12</f>
        <v>0</v>
      </c>
      <c r="Y124" s="13">
        <f ca="1">'13年1-9支出明细'!Y122/9*12</f>
        <v>0</v>
      </c>
      <c r="Z124" s="13">
        <f ca="1">'13年1-9支出明细'!Z122/9*12</f>
        <v>0</v>
      </c>
      <c r="AA124" s="13">
        <f ca="1">Sheet2!EP121+Sheet2!V121</f>
        <v>0</v>
      </c>
      <c r="AB124" s="13">
        <f ca="1">'13年1-9支出明细'!AB122/9*12</f>
        <v>0</v>
      </c>
      <c r="AC124" s="13">
        <f ca="1">'13年1-9支出明细'!AC122/9*12</f>
        <v>0</v>
      </c>
      <c r="AD124" s="12">
        <f t="shared" si="24"/>
        <v>0</v>
      </c>
      <c r="AE124" s="13">
        <f ca="1">'13年1-9支出明细'!AE122/9*12</f>
        <v>0</v>
      </c>
      <c r="AF124" s="13">
        <f ca="1">'13年1-9支出明细'!AF122/9*12</f>
        <v>0</v>
      </c>
      <c r="AG124" s="13">
        <f ca="1">Sheet2!BP121+Sheet2!ET121</f>
        <v>0</v>
      </c>
      <c r="AH124" s="12">
        <f t="shared" si="27"/>
        <v>0</v>
      </c>
      <c r="AI124" s="13">
        <f ca="1">'13年1-9支出明细'!AI122/9*12</f>
        <v>0</v>
      </c>
      <c r="AJ124" s="13">
        <f ca="1">'13年1-9支出明细'!AJ122/9*12</f>
        <v>0</v>
      </c>
      <c r="AK124" s="13">
        <f ca="1">'13年1-9支出明细'!AK122/9*12</f>
        <v>0</v>
      </c>
      <c r="AL124" s="13">
        <f ca="1">'13年1-9支出明细'!AL122/9*12</f>
        <v>0</v>
      </c>
      <c r="AM124" s="13">
        <f ca="1">'13年1-9支出明细'!AM122/9*12</f>
        <v>0</v>
      </c>
      <c r="AN124" s="13">
        <f ca="1">'13年1-9支出明细'!AN122/9*12</f>
        <v>0</v>
      </c>
      <c r="AO124" s="14">
        <f t="shared" si="29"/>
        <v>0</v>
      </c>
      <c r="AP124" s="13">
        <f ca="1">'13年1-9支出明细'!AP122/9*12</f>
        <v>0</v>
      </c>
      <c r="AQ124" s="13">
        <f ca="1">'13年1-9支出明细'!AQ122/9*12</f>
        <v>0</v>
      </c>
      <c r="AR124" s="13">
        <f ca="1">'13年1-9支出明细'!AR122/9*12</f>
        <v>0</v>
      </c>
      <c r="AS124" s="13">
        <f ca="1">Sheet2!DK121+Sheet2!AH121</f>
        <v>0</v>
      </c>
      <c r="AT124" s="13">
        <f ca="1">'13年1-9支出明细'!AT122/9*12</f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f ca="1">'13年1-9支出明细'!BB122/9*12</f>
        <v>0</v>
      </c>
      <c r="BC124" s="13">
        <f ca="1">'13年1-9支出明细'!BC122/9*12</f>
        <v>0</v>
      </c>
      <c r="BD124" s="13">
        <f ca="1">'13年1-9支出明细'!BD122/9*12</f>
        <v>0</v>
      </c>
      <c r="BE124" s="13">
        <f ca="1">'13年1-9支出明细'!BE122/9*12</f>
        <v>0</v>
      </c>
      <c r="BF124" s="13">
        <f ca="1">Sheet2!DZ121+Sheet2!AV121</f>
        <v>0</v>
      </c>
      <c r="BG124" s="13">
        <f ca="1">'13年1-9支出明细'!BG122/9*12</f>
        <v>0</v>
      </c>
      <c r="BH124" s="13">
        <f ca="1">'13年1-9支出明细'!BH122/9*12</f>
        <v>0</v>
      </c>
      <c r="BI124" s="13">
        <f ca="1">'13年1-9支出明细'!BI122/9*12</f>
        <v>0</v>
      </c>
      <c r="BJ124" s="13">
        <f ca="1">'13年1-9支出明细'!BJ122/9*12</f>
        <v>0</v>
      </c>
      <c r="BK124" s="13">
        <f ca="1">'13年1-9支出明细'!BK122/9*12</f>
        <v>0</v>
      </c>
      <c r="BL124" s="13">
        <f ca="1">'13年1-9支出明细'!BL122/9*12</f>
        <v>0</v>
      </c>
      <c r="BM124" s="13">
        <f ca="1">'13年1-9支出明细'!BM122/9*12</f>
        <v>0</v>
      </c>
      <c r="BN124" s="13">
        <f ca="1">'13年1-9支出明细'!BN122/9*12</f>
        <v>0</v>
      </c>
      <c r="BO124" s="13">
        <f ca="1">Sheet2!EX121+Sheet2!BF121</f>
        <v>0</v>
      </c>
      <c r="BP124" s="13">
        <f ca="1">'13年1-9支出明细'!BP122/9*12</f>
        <v>0</v>
      </c>
      <c r="BQ124" s="13">
        <f ca="1">'13年1-9支出明细'!BQ122/9*12</f>
        <v>0</v>
      </c>
      <c r="BR124" s="13">
        <f ca="1">'13年1-9支出明细'!BR122/9*12</f>
        <v>0</v>
      </c>
      <c r="BS124" s="13">
        <f ca="1">Sheet2!FC37+Sheet2!BJ37</f>
        <v>0</v>
      </c>
      <c r="BT124" s="13">
        <f ca="1">'13年1-9支出明细'!BT122/9*12</f>
        <v>0</v>
      </c>
      <c r="BU124" s="12">
        <f ca="1">'13年1-9支出明细'!BU122/9*12</f>
        <v>0</v>
      </c>
      <c r="BV124" s="12">
        <f ca="1">'13年1-9支出明细'!BV122/9*12</f>
        <v>0</v>
      </c>
      <c r="BW124" s="12">
        <f ca="1">'13年1-9支出明细'!BW122/9*12</f>
        <v>0</v>
      </c>
      <c r="BX124" s="12">
        <f ca="1">'13年1-9支出明细'!BX122/9*12</f>
        <v>0</v>
      </c>
      <c r="BY124" s="27">
        <f t="shared" si="28"/>
        <v>0</v>
      </c>
      <c r="BZ124" s="13">
        <f ca="1">'13年1-9支出明细'!BZ122/9*12</f>
        <v>0</v>
      </c>
      <c r="CA124" s="13">
        <f ca="1">'13年1-9支出明细'!CA122/9*12</f>
        <v>0</v>
      </c>
      <c r="CB124" s="13">
        <f ca="1">'13年1-9支出明细'!CB122/9*12</f>
        <v>0</v>
      </c>
      <c r="CC124" s="13">
        <f ca="1">'13年1-9支出明细'!CC122/9*12</f>
        <v>0</v>
      </c>
      <c r="CD124" s="13">
        <f ca="1">'13年1-9支出明细'!CD122/9*12</f>
        <v>0</v>
      </c>
    </row>
    <row r="125" spans="1:82">
      <c r="A125" s="18">
        <v>410</v>
      </c>
      <c r="B125" s="3" t="s">
        <v>599</v>
      </c>
      <c r="C125" s="3" t="s">
        <v>417</v>
      </c>
      <c r="D125" s="12">
        <f t="shared" si="33"/>
        <v>537597.02666666661</v>
      </c>
      <c r="E125" s="12">
        <f t="shared" si="25"/>
        <v>450027.8</v>
      </c>
      <c r="F125" s="13">
        <v>255324</v>
      </c>
      <c r="G125" s="13">
        <v>78732</v>
      </c>
      <c r="H125" s="13">
        <v>114895.8</v>
      </c>
      <c r="I125" s="13">
        <f ca="1">'13年1-9支出明细'!I123/9*12</f>
        <v>1076</v>
      </c>
      <c r="J125" s="13">
        <v>0</v>
      </c>
      <c r="K125" s="13">
        <f ca="1">'13年1-9支出明细'!K123/9*12</f>
        <v>0</v>
      </c>
      <c r="L125" s="13">
        <f ca="1">'13年1-9支出明细'!L123/9*12</f>
        <v>0</v>
      </c>
      <c r="M125" s="13">
        <f ca="1">'13年1-9支出明细'!M123/9*12</f>
        <v>0</v>
      </c>
      <c r="N125" s="13">
        <f ca="1">'13年1-9支出明细'!N123/9*12</f>
        <v>0</v>
      </c>
      <c r="O125" s="13">
        <f ca="1">'13年1-9支出明细'!O123/9*12</f>
        <v>0</v>
      </c>
      <c r="P125" s="13">
        <f ca="1">'13年1-9支出明细'!P123/9*12</f>
        <v>0</v>
      </c>
      <c r="Q125" s="13">
        <f ca="1">'13年1-9支出明细'!Q123/9*12</f>
        <v>0</v>
      </c>
      <c r="R125" s="13">
        <f ca="1">'13年1-9支出明细'!R123/9*12</f>
        <v>0</v>
      </c>
      <c r="S125" s="13">
        <f ca="1">'13年1-9支出明细'!S123/9*12</f>
        <v>0</v>
      </c>
      <c r="T125" s="12">
        <f t="shared" si="26"/>
        <v>2154.8000000000002</v>
      </c>
      <c r="U125" s="13">
        <f ca="1">'13年1-9支出明细'!U123/9*12</f>
        <v>0</v>
      </c>
      <c r="V125" s="13">
        <f ca="1">'13年1-9支出明细'!V123/9*12</f>
        <v>0</v>
      </c>
      <c r="W125" s="13">
        <f ca="1">'13年1-9支出明细'!W123/9*12</f>
        <v>0</v>
      </c>
      <c r="X125" s="13">
        <f ca="1">'13年1-9支出明细'!X123/9*12</f>
        <v>0</v>
      </c>
      <c r="Y125" s="13">
        <f ca="1">'13年1-9支出明细'!Y123/9*12</f>
        <v>0</v>
      </c>
      <c r="Z125" s="13">
        <f ca="1">'13年1-9支出明细'!Z123/9*12</f>
        <v>0</v>
      </c>
      <c r="AA125" s="13">
        <f ca="1">Sheet2!EP122+Sheet2!V122</f>
        <v>2154.8000000000002</v>
      </c>
      <c r="AB125" s="13">
        <f ca="1">'13年1-9支出明细'!AB123/9*12</f>
        <v>1006.3999999999999</v>
      </c>
      <c r="AC125" s="13">
        <f ca="1">'13年1-9支出明细'!AC123/9*12</f>
        <v>1133.3333333333333</v>
      </c>
      <c r="AD125" s="12">
        <f t="shared" si="24"/>
        <v>20.8</v>
      </c>
      <c r="AE125" s="13">
        <f ca="1">'13年1-9支出明细'!AE123/9*12</f>
        <v>20.8</v>
      </c>
      <c r="AF125" s="13">
        <f ca="1">'13年1-9支出明细'!AF123/9*12</f>
        <v>0</v>
      </c>
      <c r="AG125" s="13">
        <f ca="1">Sheet2!BP122+Sheet2!ET122</f>
        <v>0</v>
      </c>
      <c r="AH125" s="12">
        <f t="shared" si="27"/>
        <v>34989.333333333336</v>
      </c>
      <c r="AI125" s="13">
        <f ca="1">'13年1-9支出明细'!AI123/9*12</f>
        <v>0</v>
      </c>
      <c r="AJ125" s="13">
        <f ca="1">'13年1-9支出明细'!AJ123/9*12</f>
        <v>0</v>
      </c>
      <c r="AK125" s="13">
        <f ca="1">'13年1-9支出明细'!AK123/9*12</f>
        <v>0</v>
      </c>
      <c r="AL125" s="13">
        <f ca="1">'13年1-9支出明细'!AL123/9*12</f>
        <v>0</v>
      </c>
      <c r="AM125" s="13">
        <f ca="1">'13年1-9支出明细'!AM123/9*12</f>
        <v>0</v>
      </c>
      <c r="AN125" s="13">
        <f ca="1">'13年1-9支出明细'!AN123/9*12</f>
        <v>0</v>
      </c>
      <c r="AO125" s="14">
        <f t="shared" si="29"/>
        <v>0</v>
      </c>
      <c r="AP125" s="13">
        <f ca="1">'13年1-9支出明细'!AP123/9*12</f>
        <v>0</v>
      </c>
      <c r="AQ125" s="13">
        <f ca="1">'13年1-9支出明细'!AQ123/9*12</f>
        <v>0</v>
      </c>
      <c r="AR125" s="13">
        <f ca="1">'13年1-9支出明细'!AR123/9*12</f>
        <v>0</v>
      </c>
      <c r="AS125" s="13">
        <f ca="1">Sheet2!DK122+Sheet2!AH122</f>
        <v>0</v>
      </c>
      <c r="AT125" s="13">
        <f ca="1">'13年1-9支出明细'!AT123/9*12</f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f ca="1">'13年1-9支出明细'!BB123/9*12</f>
        <v>5829.7333333333336</v>
      </c>
      <c r="BC125" s="13">
        <f ca="1">'13年1-9支出明细'!BC123/9*12</f>
        <v>0</v>
      </c>
      <c r="BD125" s="13">
        <f ca="1">'13年1-9支出明细'!BD123/9*12</f>
        <v>0</v>
      </c>
      <c r="BE125" s="13">
        <f ca="1">'13年1-9支出明细'!BE123/9*12</f>
        <v>0</v>
      </c>
      <c r="BF125" s="13">
        <f ca="1">Sheet2!DZ122+Sheet2!AV122</f>
        <v>0</v>
      </c>
      <c r="BG125" s="13">
        <f ca="1">'13年1-9支出明细'!BG123/9*12</f>
        <v>0</v>
      </c>
      <c r="BH125" s="13">
        <f ca="1">'13年1-9支出明细'!BH123/9*12</f>
        <v>0</v>
      </c>
      <c r="BI125" s="13">
        <f ca="1">'13年1-9支出明细'!BI123/9*12</f>
        <v>3013.3333333333335</v>
      </c>
      <c r="BJ125" s="13">
        <f ca="1">'13年1-9支出明细'!BJ123/9*12</f>
        <v>3924</v>
      </c>
      <c r="BK125" s="13">
        <f ca="1">'13年1-9支出明细'!BK123/9*12</f>
        <v>22213.333333333332</v>
      </c>
      <c r="BL125" s="13">
        <f ca="1">'13年1-9支出明细'!BL123/9*12</f>
        <v>0</v>
      </c>
      <c r="BM125" s="13">
        <f ca="1">'13年1-9支出明细'!BM123/9*12</f>
        <v>0</v>
      </c>
      <c r="BN125" s="13">
        <f ca="1">'13年1-9支出明细'!BN123/9*12</f>
        <v>8.9333333333333336</v>
      </c>
      <c r="BO125" s="13">
        <f ca="1">Sheet2!EX122+Sheet2!BF122</f>
        <v>0</v>
      </c>
      <c r="BP125" s="13">
        <f ca="1">'13年1-9支出明细'!BP123/9*12</f>
        <v>0</v>
      </c>
      <c r="BQ125" s="13">
        <f ca="1">'13年1-9支出明细'!BQ123/9*12</f>
        <v>0</v>
      </c>
      <c r="BR125" s="13">
        <f ca="1">'13年1-9支出明细'!BR123/9*12</f>
        <v>0</v>
      </c>
      <c r="BS125" s="13">
        <f ca="1">Sheet2!FC38+Sheet2!BJ38</f>
        <v>0</v>
      </c>
      <c r="BT125" s="13">
        <f ca="1">'13年1-9支出明细'!BT123/9*12</f>
        <v>0</v>
      </c>
      <c r="BU125" s="12">
        <f ca="1">'13年1-9支出明细'!BU123/9*12</f>
        <v>7013.8933333333334</v>
      </c>
      <c r="BV125" s="12">
        <f ca="1">'13年1-9支出明细'!BV123/9*12</f>
        <v>0</v>
      </c>
      <c r="BW125" s="12">
        <f ca="1">'13年1-9支出明细'!BW123/9*12</f>
        <v>0</v>
      </c>
      <c r="BX125" s="12">
        <f ca="1">'13年1-9支出明细'!BX123/9*12</f>
        <v>43390.400000000001</v>
      </c>
      <c r="BY125" s="27">
        <f t="shared" si="28"/>
        <v>0</v>
      </c>
      <c r="BZ125" s="13">
        <f ca="1">'13年1-9支出明细'!BZ123/9*12</f>
        <v>0</v>
      </c>
      <c r="CA125" s="13">
        <f ca="1">'13年1-9支出明细'!CA123/9*12</f>
        <v>0</v>
      </c>
      <c r="CB125" s="13">
        <f ca="1">'13年1-9支出明细'!CB123/9*12</f>
        <v>0</v>
      </c>
      <c r="CC125" s="13">
        <f ca="1">'13年1-9支出明细'!CC123/9*12</f>
        <v>0</v>
      </c>
      <c r="CD125" s="13">
        <f ca="1">'13年1-9支出明细'!CD123/9*12</f>
        <v>0</v>
      </c>
    </row>
    <row r="126" spans="1:82">
      <c r="A126" s="18">
        <v>411</v>
      </c>
      <c r="B126" s="3" t="s">
        <v>600</v>
      </c>
      <c r="C126" s="3" t="s">
        <v>418</v>
      </c>
      <c r="D126" s="12">
        <f t="shared" si="33"/>
        <v>1342804.19</v>
      </c>
      <c r="E126" s="12">
        <f t="shared" si="25"/>
        <v>768890</v>
      </c>
      <c r="F126" s="13">
        <v>184200</v>
      </c>
      <c r="G126" s="13">
        <v>341292</v>
      </c>
      <c r="H126" s="13">
        <v>82890</v>
      </c>
      <c r="I126" s="13">
        <f ca="1">'13年1-9支出明细'!I124/9*12</f>
        <v>31992</v>
      </c>
      <c r="J126" s="13">
        <v>95787</v>
      </c>
      <c r="K126" s="13">
        <f ca="1">'13年1-9支出明细'!K124/9*12</f>
        <v>0</v>
      </c>
      <c r="L126" s="13">
        <f ca="1">'13年1-9支出明细'!L124/9*12</f>
        <v>0</v>
      </c>
      <c r="M126" s="13">
        <f ca="1">'13年1-9支出明细'!M124/9*12</f>
        <v>0</v>
      </c>
      <c r="N126" s="13">
        <f ca="1">'13年1-9支出明细'!N124/9*12</f>
        <v>0</v>
      </c>
      <c r="O126" s="13">
        <f ca="1">'13年1-9支出明细'!O124/9*12</f>
        <v>0</v>
      </c>
      <c r="P126" s="13">
        <f ca="1">'13年1-9支出明细'!P124/9*12</f>
        <v>0</v>
      </c>
      <c r="Q126" s="13">
        <f ca="1">'13年1-9支出明细'!Q124/9*12</f>
        <v>0</v>
      </c>
      <c r="R126" s="13">
        <f ca="1">'13年1-9支出明细'!R124/9*12</f>
        <v>0</v>
      </c>
      <c r="S126" s="13">
        <f ca="1">'13年1-9支出明细'!S124/9*12</f>
        <v>128516</v>
      </c>
      <c r="T126" s="12">
        <f t="shared" si="26"/>
        <v>24871.443333333333</v>
      </c>
      <c r="U126" s="13">
        <f ca="1">'13年1-9支出明细'!U124/9*12</f>
        <v>0</v>
      </c>
      <c r="V126" s="13">
        <f ca="1">'13年1-9支出明细'!V124/9*12</f>
        <v>0</v>
      </c>
      <c r="W126" s="13">
        <f ca="1">'13年1-9支出明细'!W124/9*12</f>
        <v>0</v>
      </c>
      <c r="X126" s="13">
        <f ca="1">'13年1-9支出明细'!X124/9*12</f>
        <v>0</v>
      </c>
      <c r="Y126" s="13">
        <f ca="1">'13年1-9支出明细'!Y124/9*12</f>
        <v>186.40000000000003</v>
      </c>
      <c r="Z126" s="13">
        <f ca="1">'13年1-9支出明细'!Z124/9*12</f>
        <v>10444.213333333333</v>
      </c>
      <c r="AA126" s="13">
        <f ca="1">Sheet2!EP123+Sheet2!V123</f>
        <v>14240.83</v>
      </c>
      <c r="AB126" s="13">
        <f ca="1">'13年1-9支出明细'!AB124/9*12</f>
        <v>9787.7733333333326</v>
      </c>
      <c r="AC126" s="13">
        <f ca="1">'13年1-9支出明细'!AC124/9*12</f>
        <v>9200</v>
      </c>
      <c r="AD126" s="12">
        <f t="shared" si="24"/>
        <v>193085.61333333334</v>
      </c>
      <c r="AE126" s="13">
        <f ca="1">'13年1-9支出明细'!AE124/9*12</f>
        <v>179356.68000000002</v>
      </c>
      <c r="AF126" s="13">
        <f ca="1">'13年1-9支出明细'!AF124/9*12</f>
        <v>13728.933333333334</v>
      </c>
      <c r="AG126" s="13">
        <f ca="1">Sheet2!BP123+Sheet2!ET123</f>
        <v>0</v>
      </c>
      <c r="AH126" s="12">
        <f t="shared" si="27"/>
        <v>344631.06666666659</v>
      </c>
      <c r="AI126" s="13">
        <f ca="1">'13年1-9支出明细'!AI124/9*12</f>
        <v>0</v>
      </c>
      <c r="AJ126" s="13">
        <f ca="1">'13年1-9支出明细'!AJ124/9*12</f>
        <v>0</v>
      </c>
      <c r="AK126" s="13">
        <f ca="1">'13年1-9支出明细'!AK124/9*12</f>
        <v>0</v>
      </c>
      <c r="AL126" s="13">
        <f ca="1">'13年1-9支出明细'!AL124/9*12</f>
        <v>0</v>
      </c>
      <c r="AM126" s="13">
        <f ca="1">'13年1-9支出明细'!AM124/9*12</f>
        <v>0</v>
      </c>
      <c r="AN126" s="13">
        <f ca="1">'13年1-9支出明细'!AN124/9*12</f>
        <v>0</v>
      </c>
      <c r="AO126" s="14">
        <f t="shared" si="29"/>
        <v>0</v>
      </c>
      <c r="AP126" s="13">
        <f ca="1">'13年1-9支出明细'!AP124/9*12</f>
        <v>0</v>
      </c>
      <c r="AQ126" s="13">
        <f ca="1">'13年1-9支出明细'!AQ124/9*12</f>
        <v>0</v>
      </c>
      <c r="AR126" s="13">
        <f ca="1">'13年1-9支出明细'!AR124/9*12</f>
        <v>0</v>
      </c>
      <c r="AS126" s="13">
        <f ca="1">Sheet2!DK123+Sheet2!AH123</f>
        <v>0</v>
      </c>
      <c r="AT126" s="13">
        <f ca="1">'13年1-9支出明细'!AT124/9*12</f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f ca="1">'13年1-9支出明细'!BB124/9*12</f>
        <v>85721.46666666666</v>
      </c>
      <c r="BC126" s="13">
        <f ca="1">'13年1-9支出明细'!BC124/9*12</f>
        <v>0</v>
      </c>
      <c r="BD126" s="13">
        <f ca="1">'13年1-9支出明细'!BD124/9*12</f>
        <v>0</v>
      </c>
      <c r="BE126" s="13">
        <f ca="1">'13年1-9支出明细'!BE124/9*12</f>
        <v>0</v>
      </c>
      <c r="BF126" s="13">
        <f ca="1">Sheet2!DZ123+Sheet2!AV123</f>
        <v>0</v>
      </c>
      <c r="BG126" s="13">
        <f ca="1">'13年1-9支出明细'!BG124/9*12</f>
        <v>0</v>
      </c>
      <c r="BH126" s="13">
        <f ca="1">'13年1-9支出明细'!BH124/9*12</f>
        <v>0</v>
      </c>
      <c r="BI126" s="13">
        <f ca="1">'13年1-9支出明细'!BI124/9*12</f>
        <v>196878.66666666666</v>
      </c>
      <c r="BJ126" s="13">
        <f ca="1">'13年1-9支出明细'!BJ124/9*12</f>
        <v>18488</v>
      </c>
      <c r="BK126" s="13">
        <f ca="1">'13年1-9支出明细'!BK124/9*12</f>
        <v>30133.333333333336</v>
      </c>
      <c r="BL126" s="13">
        <f ca="1">'13年1-9支出明细'!BL124/9*12</f>
        <v>0</v>
      </c>
      <c r="BM126" s="13">
        <f ca="1">'13年1-9支出明细'!BM124/9*12</f>
        <v>0</v>
      </c>
      <c r="BN126" s="13">
        <f ca="1">'13年1-9支出明细'!BN124/9*12</f>
        <v>76.26666666666668</v>
      </c>
      <c r="BO126" s="13">
        <f ca="1">Sheet2!EX123+Sheet2!BF123</f>
        <v>0</v>
      </c>
      <c r="BP126" s="13">
        <f ca="1">'13年1-9支出明细'!BP124/9*12</f>
        <v>13333.333333333332</v>
      </c>
      <c r="BQ126" s="13">
        <f ca="1">'13年1-9支出明细'!BQ124/9*12</f>
        <v>0</v>
      </c>
      <c r="BR126" s="13">
        <f ca="1">'13年1-9支出明细'!BR124/9*12</f>
        <v>0</v>
      </c>
      <c r="BS126" s="13">
        <f ca="1">Sheet2!FC39+Sheet2!BJ39</f>
        <v>0</v>
      </c>
      <c r="BT126" s="13">
        <f ca="1">'13年1-9支出明细'!BT124/9*12</f>
        <v>0</v>
      </c>
      <c r="BU126" s="12">
        <f ca="1">'13年1-9支出明细'!BU124/9*12</f>
        <v>8465.5333333333328</v>
      </c>
      <c r="BV126" s="12">
        <f ca="1">'13年1-9支出明细'!BV124/9*12</f>
        <v>0</v>
      </c>
      <c r="BW126" s="12">
        <f ca="1">'13年1-9支出明细'!BW124/9*12</f>
        <v>1527.2000000000003</v>
      </c>
      <c r="BX126" s="12">
        <f ca="1">'13年1-9支出明细'!BX124/9*12</f>
        <v>1333.3333333333335</v>
      </c>
      <c r="BY126" s="27">
        <f t="shared" si="28"/>
        <v>0</v>
      </c>
      <c r="BZ126" s="13">
        <f ca="1">'13年1-9支出明细'!BZ124/9*12</f>
        <v>0</v>
      </c>
      <c r="CA126" s="13">
        <f ca="1">'13年1-9支出明细'!CA124/9*12</f>
        <v>0</v>
      </c>
      <c r="CB126" s="13">
        <f ca="1">'13年1-9支出明细'!CB124/9*12</f>
        <v>0</v>
      </c>
      <c r="CC126" s="13">
        <f ca="1">'13年1-9支出明细'!CC124/9*12</f>
        <v>0</v>
      </c>
      <c r="CD126" s="13">
        <f ca="1">'13年1-9支出明细'!CD124/9*12</f>
        <v>0</v>
      </c>
    </row>
    <row r="127" spans="1:82">
      <c r="A127" s="18">
        <v>412</v>
      </c>
      <c r="B127" s="3" t="s">
        <v>601</v>
      </c>
      <c r="C127" s="3" t="s">
        <v>419</v>
      </c>
      <c r="D127" s="12">
        <f t="shared" si="33"/>
        <v>455462.29333333339</v>
      </c>
      <c r="E127" s="12">
        <f t="shared" si="25"/>
        <v>357751.73333333334</v>
      </c>
      <c r="F127" s="13">
        <v>202752</v>
      </c>
      <c r="G127" s="13">
        <v>62428</v>
      </c>
      <c r="H127" s="13">
        <v>91238.399999999994</v>
      </c>
      <c r="I127" s="13">
        <f ca="1">'13年1-9支出明细'!I125/9*12</f>
        <v>0</v>
      </c>
      <c r="J127" s="13">
        <v>0</v>
      </c>
      <c r="K127" s="13">
        <f ca="1">'13年1-9支出明细'!K125/9*12</f>
        <v>0</v>
      </c>
      <c r="L127" s="13">
        <f ca="1">'13年1-9支出明细'!L125/9*12</f>
        <v>0</v>
      </c>
      <c r="M127" s="13">
        <f ca="1">'13年1-9支出明细'!M125/9*12</f>
        <v>0</v>
      </c>
      <c r="N127" s="13">
        <f ca="1">'13年1-9支出明细'!N125/9*12</f>
        <v>0</v>
      </c>
      <c r="O127" s="13">
        <f ca="1">'13年1-9支出明细'!O125/9*12</f>
        <v>0</v>
      </c>
      <c r="P127" s="13">
        <f ca="1">'13年1-9支出明细'!P125/9*12</f>
        <v>0</v>
      </c>
      <c r="Q127" s="13">
        <f ca="1">'13年1-9支出明细'!Q125/9*12</f>
        <v>0</v>
      </c>
      <c r="R127" s="13">
        <f ca="1">'13年1-9支出明细'!R125/9*12</f>
        <v>0</v>
      </c>
      <c r="S127" s="13">
        <f ca="1">'13年1-9支出明细'!S125/9*12</f>
        <v>1333.3333333333335</v>
      </c>
      <c r="T127" s="12">
        <f t="shared" si="26"/>
        <v>5944.9333333333334</v>
      </c>
      <c r="U127" s="13">
        <f ca="1">'13年1-9支出明细'!U125/9*12</f>
        <v>0</v>
      </c>
      <c r="V127" s="13">
        <f ca="1">'13年1-9支出明细'!V125/9*12</f>
        <v>0</v>
      </c>
      <c r="W127" s="13">
        <f ca="1">'13年1-9支出明细'!W125/9*12</f>
        <v>0</v>
      </c>
      <c r="X127" s="13">
        <f ca="1">'13年1-9支出明细'!X125/9*12</f>
        <v>0</v>
      </c>
      <c r="Y127" s="13">
        <f ca="1">'13年1-9支出明细'!Y125/9*12</f>
        <v>20</v>
      </c>
      <c r="Z127" s="13">
        <f ca="1">'13年1-9支出明细'!Z125/9*12</f>
        <v>30.93333333333333</v>
      </c>
      <c r="AA127" s="13">
        <f ca="1">Sheet2!EP124+Sheet2!V124</f>
        <v>5894</v>
      </c>
      <c r="AB127" s="13">
        <f ca="1">'13年1-9支出明细'!AB125/9*12</f>
        <v>5945.3333333333339</v>
      </c>
      <c r="AC127" s="13">
        <f ca="1">'13年1-9支出明细'!AC125/9*12</f>
        <v>1913.3333333333335</v>
      </c>
      <c r="AD127" s="12">
        <f t="shared" si="24"/>
        <v>1358.3999999999999</v>
      </c>
      <c r="AE127" s="13">
        <f ca="1">'13年1-9支出明细'!AE125/9*12</f>
        <v>1358.3999999999999</v>
      </c>
      <c r="AF127" s="13">
        <f ca="1">'13年1-9支出明细'!AF125/9*12</f>
        <v>0</v>
      </c>
      <c r="AG127" s="13">
        <f ca="1">Sheet2!BP124+Sheet2!ET124</f>
        <v>0</v>
      </c>
      <c r="AH127" s="12">
        <f t="shared" si="27"/>
        <v>86283.466666666674</v>
      </c>
      <c r="AI127" s="13">
        <f ca="1">'13年1-9支出明细'!AI125/9*12</f>
        <v>0</v>
      </c>
      <c r="AJ127" s="13">
        <f ca="1">'13年1-9支出明细'!AJ125/9*12</f>
        <v>0</v>
      </c>
      <c r="AK127" s="13">
        <f ca="1">'13年1-9支出明细'!AK125/9*12</f>
        <v>0</v>
      </c>
      <c r="AL127" s="13">
        <f ca="1">'13年1-9支出明细'!AL125/9*12</f>
        <v>0</v>
      </c>
      <c r="AM127" s="13">
        <f ca="1">'13年1-9支出明细'!AM125/9*12</f>
        <v>0</v>
      </c>
      <c r="AN127" s="13">
        <f ca="1">'13年1-9支出明细'!AN125/9*12</f>
        <v>0</v>
      </c>
      <c r="AO127" s="14">
        <f t="shared" si="29"/>
        <v>0</v>
      </c>
      <c r="AP127" s="13">
        <f ca="1">'13年1-9支出明细'!AP125/9*12</f>
        <v>0</v>
      </c>
      <c r="AQ127" s="13">
        <f ca="1">'13年1-9支出明细'!AQ125/9*12</f>
        <v>0</v>
      </c>
      <c r="AR127" s="13">
        <f ca="1">'13年1-9支出明细'!AR125/9*12</f>
        <v>0</v>
      </c>
      <c r="AS127" s="13">
        <f ca="1">Sheet2!DK124+Sheet2!AH124</f>
        <v>0</v>
      </c>
      <c r="AT127" s="13">
        <f ca="1">'13年1-9支出明细'!AT125/9*12</f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f ca="1">'13年1-9支出明细'!BB125/9*12</f>
        <v>29914.133333333331</v>
      </c>
      <c r="BC127" s="13">
        <f ca="1">'13年1-9支出明细'!BC125/9*12</f>
        <v>0</v>
      </c>
      <c r="BD127" s="13">
        <f ca="1">'13年1-9支出明细'!BD125/9*12</f>
        <v>0</v>
      </c>
      <c r="BE127" s="13">
        <f ca="1">'13年1-9支出明细'!BE125/9*12</f>
        <v>0</v>
      </c>
      <c r="BF127" s="13">
        <f ca="1">Sheet2!DZ124+Sheet2!AV124</f>
        <v>0</v>
      </c>
      <c r="BG127" s="13">
        <f ca="1">'13年1-9支出明细'!BG125/9*12</f>
        <v>12485.333333333332</v>
      </c>
      <c r="BH127" s="13">
        <f ca="1">'13年1-9支出明细'!BH125/9*12</f>
        <v>0</v>
      </c>
      <c r="BI127" s="13">
        <f ca="1">'13年1-9支出明细'!BI125/9*12</f>
        <v>6933.3333333333339</v>
      </c>
      <c r="BJ127" s="13">
        <f ca="1">'13年1-9支出明细'!BJ125/9*12</f>
        <v>14257.333333333332</v>
      </c>
      <c r="BK127" s="13">
        <f ca="1">'13年1-9支出明细'!BK125/9*12</f>
        <v>22666.666666666668</v>
      </c>
      <c r="BL127" s="13">
        <f ca="1">'13年1-9支出明细'!BL125/9*12</f>
        <v>0</v>
      </c>
      <c r="BM127" s="13">
        <f ca="1">'13年1-9支出明细'!BM125/9*12</f>
        <v>0</v>
      </c>
      <c r="BN127" s="13">
        <f ca="1">'13年1-9支出明细'!BN125/9*12</f>
        <v>26.666666666666668</v>
      </c>
      <c r="BO127" s="13">
        <f ca="1">Sheet2!EX124+Sheet2!BF124</f>
        <v>0</v>
      </c>
      <c r="BP127" s="13">
        <f ca="1">'13年1-9支出明细'!BP125/9*12</f>
        <v>0</v>
      </c>
      <c r="BQ127" s="13">
        <f ca="1">'13年1-9支出明细'!BQ125/9*12</f>
        <v>0</v>
      </c>
      <c r="BR127" s="13">
        <f ca="1">'13年1-9支出明细'!BR125/9*12</f>
        <v>0</v>
      </c>
      <c r="BS127" s="13">
        <f ca="1">Sheet2!FC40+Sheet2!BJ40</f>
        <v>0</v>
      </c>
      <c r="BT127" s="13">
        <f ca="1">'13年1-9支出明细'!BT125/9*12</f>
        <v>0</v>
      </c>
      <c r="BU127" s="12">
        <f ca="1">'13年1-9支出明细'!BU125/9*12</f>
        <v>4123.76</v>
      </c>
      <c r="BV127" s="12">
        <f ca="1">'13年1-9支出明细'!BV125/9*12</f>
        <v>0</v>
      </c>
      <c r="BW127" s="12">
        <f ca="1">'13年1-9支出明细'!BW125/9*12</f>
        <v>0</v>
      </c>
      <c r="BX127" s="12">
        <f ca="1">'13年1-9支出明细'!BX125/9*12</f>
        <v>0</v>
      </c>
      <c r="BY127" s="27">
        <f t="shared" si="28"/>
        <v>0</v>
      </c>
      <c r="BZ127" s="13">
        <f ca="1">'13年1-9支出明细'!BZ125/9*12</f>
        <v>0</v>
      </c>
      <c r="CA127" s="13">
        <f ca="1">'13年1-9支出明细'!CA125/9*12</f>
        <v>0</v>
      </c>
      <c r="CB127" s="13">
        <f ca="1">'13年1-9支出明细'!CB125/9*12</f>
        <v>0</v>
      </c>
      <c r="CC127" s="13">
        <f ca="1">'13年1-9支出明细'!CC125/9*12</f>
        <v>0</v>
      </c>
      <c r="CD127" s="13">
        <f ca="1">'13年1-9支出明细'!CD125/9*12</f>
        <v>0</v>
      </c>
    </row>
    <row r="128" spans="1:82">
      <c r="A128" s="18">
        <v>413</v>
      </c>
      <c r="B128" s="3" t="s">
        <v>602</v>
      </c>
      <c r="C128" s="3" t="s">
        <v>420</v>
      </c>
      <c r="D128" s="12">
        <f t="shared" si="33"/>
        <v>491895.94999999995</v>
      </c>
      <c r="E128" s="12">
        <f t="shared" si="25"/>
        <v>371775</v>
      </c>
      <c r="F128" s="13">
        <v>195900</v>
      </c>
      <c r="G128" s="13">
        <v>73800</v>
      </c>
      <c r="H128" s="13">
        <v>88155</v>
      </c>
      <c r="I128" s="13">
        <f ca="1">'13年1-9支出明细'!I126/9*12</f>
        <v>13920</v>
      </c>
      <c r="J128" s="13">
        <v>0</v>
      </c>
      <c r="K128" s="13">
        <f ca="1">'13年1-9支出明细'!K126/9*12</f>
        <v>0</v>
      </c>
      <c r="L128" s="13">
        <f ca="1">'13年1-9支出明细'!L126/9*12</f>
        <v>0</v>
      </c>
      <c r="M128" s="13">
        <f ca="1">'13年1-9支出明细'!M126/9*12</f>
        <v>0</v>
      </c>
      <c r="N128" s="13">
        <f ca="1">'13年1-9支出明细'!N126/9*12</f>
        <v>0</v>
      </c>
      <c r="O128" s="13">
        <f ca="1">'13年1-9支出明细'!O126/9*12</f>
        <v>0</v>
      </c>
      <c r="P128" s="13">
        <f ca="1">'13年1-9支出明细'!P126/9*12</f>
        <v>0</v>
      </c>
      <c r="Q128" s="13">
        <f ca="1">'13年1-9支出明细'!Q126/9*12</f>
        <v>0</v>
      </c>
      <c r="R128" s="13">
        <f ca="1">'13年1-9支出明细'!R126/9*12</f>
        <v>0</v>
      </c>
      <c r="S128" s="13">
        <f ca="1">'13年1-9支出明细'!S126/9*12</f>
        <v>0</v>
      </c>
      <c r="T128" s="12">
        <f t="shared" si="26"/>
        <v>35536.936666666668</v>
      </c>
      <c r="U128" s="13">
        <f ca="1">'13年1-9支出明细'!U126/9*12</f>
        <v>0</v>
      </c>
      <c r="V128" s="13">
        <f ca="1">'13年1-9支出明细'!V126/9*12</f>
        <v>0</v>
      </c>
      <c r="W128" s="13">
        <f ca="1">'13年1-9支出明细'!W126/9*12</f>
        <v>0</v>
      </c>
      <c r="X128" s="13">
        <f ca="1">'13年1-9支出明细'!X126/9*12</f>
        <v>344</v>
      </c>
      <c r="Y128" s="13">
        <f ca="1">'13年1-9支出明细'!Y126/9*12</f>
        <v>538.18666666666661</v>
      </c>
      <c r="Z128" s="13">
        <f ca="1">'13年1-9支出明细'!Z126/9*12</f>
        <v>8577.7599999999984</v>
      </c>
      <c r="AA128" s="13">
        <f ca="1">Sheet2!EP125+Sheet2!V125</f>
        <v>26076.99</v>
      </c>
      <c r="AB128" s="13">
        <f ca="1">'13年1-9支出明细'!AB126/9*12</f>
        <v>33329.320000000007</v>
      </c>
      <c r="AC128" s="13">
        <f ca="1">'13年1-9支出明细'!AC126/9*12</f>
        <v>1440</v>
      </c>
      <c r="AD128" s="12">
        <f t="shared" si="24"/>
        <v>1360</v>
      </c>
      <c r="AE128" s="13">
        <f ca="1">'13年1-9支出明细'!AE126/9*12</f>
        <v>1360</v>
      </c>
      <c r="AF128" s="13">
        <f ca="1">'13年1-9支出明细'!AF126/9*12</f>
        <v>0</v>
      </c>
      <c r="AG128" s="13">
        <f ca="1">Sheet2!BP125+Sheet2!ET125</f>
        <v>0</v>
      </c>
      <c r="AH128" s="12">
        <f t="shared" si="27"/>
        <v>35538</v>
      </c>
      <c r="AI128" s="13">
        <f ca="1">'13年1-9支出明细'!AI126/9*12</f>
        <v>0</v>
      </c>
      <c r="AJ128" s="13">
        <f ca="1">'13年1-9支出明细'!AJ126/9*12</f>
        <v>0</v>
      </c>
      <c r="AK128" s="13">
        <f ca="1">'13年1-9支出明细'!AK126/9*12</f>
        <v>0</v>
      </c>
      <c r="AL128" s="13">
        <f ca="1">'13年1-9支出明细'!AL126/9*12</f>
        <v>0</v>
      </c>
      <c r="AM128" s="13">
        <f ca="1">'13年1-9支出明细'!AM126/9*12</f>
        <v>0</v>
      </c>
      <c r="AN128" s="13">
        <f ca="1">'13年1-9支出明细'!AN126/9*12</f>
        <v>0</v>
      </c>
      <c r="AO128" s="14">
        <f t="shared" si="29"/>
        <v>0</v>
      </c>
      <c r="AP128" s="13">
        <f ca="1">'13年1-9支出明细'!AP126/9*12</f>
        <v>0</v>
      </c>
      <c r="AQ128" s="13">
        <f ca="1">'13年1-9支出明细'!AQ126/9*12</f>
        <v>0</v>
      </c>
      <c r="AR128" s="13">
        <f ca="1">'13年1-9支出明细'!AR126/9*12</f>
        <v>0</v>
      </c>
      <c r="AS128" s="13">
        <f ca="1">Sheet2!DK125+Sheet2!AH125</f>
        <v>0</v>
      </c>
      <c r="AT128" s="13">
        <f ca="1">'13年1-9支出明细'!AT126/9*12</f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f ca="1">'13年1-9支出明细'!BB126/9*12</f>
        <v>16161.333333333334</v>
      </c>
      <c r="BC128" s="13">
        <f ca="1">'13年1-9支出明细'!BC126/9*12</f>
        <v>0</v>
      </c>
      <c r="BD128" s="13">
        <f ca="1">'13年1-9支出明细'!BD126/9*12</f>
        <v>0</v>
      </c>
      <c r="BE128" s="13">
        <f ca="1">'13年1-9支出明细'!BE126/9*12</f>
        <v>0</v>
      </c>
      <c r="BF128" s="13">
        <f ca="1">Sheet2!DZ125+Sheet2!AV125</f>
        <v>0</v>
      </c>
      <c r="BG128" s="13">
        <f ca="1">'13年1-9支出明细'!BG126/9*12</f>
        <v>0</v>
      </c>
      <c r="BH128" s="13">
        <f ca="1">'13年1-9支出明细'!BH126/9*12</f>
        <v>0</v>
      </c>
      <c r="BI128" s="13">
        <f ca="1">'13年1-9支出明细'!BI126/9*12</f>
        <v>13546.666666666668</v>
      </c>
      <c r="BJ128" s="13">
        <f ca="1">'13年1-9支出明细'!BJ126/9*12</f>
        <v>0</v>
      </c>
      <c r="BK128" s="13">
        <f ca="1">'13年1-9支出明细'!BK126/9*12</f>
        <v>0</v>
      </c>
      <c r="BL128" s="13">
        <f ca="1">'13年1-9支出明细'!BL126/9*12</f>
        <v>0</v>
      </c>
      <c r="BM128" s="13">
        <f ca="1">'13年1-9支出明细'!BM126/9*12</f>
        <v>0</v>
      </c>
      <c r="BN128" s="13">
        <f ca="1">'13年1-9支出明细'!BN126/9*12</f>
        <v>30</v>
      </c>
      <c r="BO128" s="13">
        <f ca="1">Sheet2!EX125+Sheet2!BF125</f>
        <v>0</v>
      </c>
      <c r="BP128" s="13">
        <f ca="1">'13年1-9支出明细'!BP126/9*12</f>
        <v>0</v>
      </c>
      <c r="BQ128" s="13">
        <f ca="1">'13年1-9支出明细'!BQ126/9*12</f>
        <v>5800</v>
      </c>
      <c r="BR128" s="13">
        <f ca="1">'13年1-9支出明细'!BR126/9*12</f>
        <v>0</v>
      </c>
      <c r="BS128" s="13">
        <f ca="1">Sheet2!FC41+Sheet2!BJ41</f>
        <v>0</v>
      </c>
      <c r="BT128" s="13">
        <f ca="1">'13年1-9支出明细'!BT126/9*12</f>
        <v>0</v>
      </c>
      <c r="BU128" s="12">
        <f ca="1">'13年1-9支出明细'!BU126/9*12</f>
        <v>35446.013333333336</v>
      </c>
      <c r="BV128" s="12">
        <f ca="1">'13年1-9支出明细'!BV126/9*12</f>
        <v>0</v>
      </c>
      <c r="BW128" s="12">
        <f ca="1">'13年1-9支出明细'!BW126/9*12</f>
        <v>0</v>
      </c>
      <c r="BX128" s="12">
        <f ca="1">'13年1-9支出明细'!BX126/9*12</f>
        <v>12240</v>
      </c>
      <c r="BY128" s="27">
        <f t="shared" si="28"/>
        <v>0</v>
      </c>
      <c r="BZ128" s="13">
        <f ca="1">'13年1-9支出明细'!BZ126/9*12</f>
        <v>0</v>
      </c>
      <c r="CA128" s="13">
        <f ca="1">'13年1-9支出明细'!CA126/9*12</f>
        <v>0</v>
      </c>
      <c r="CB128" s="13">
        <f ca="1">'13年1-9支出明细'!CB126/9*12</f>
        <v>0</v>
      </c>
      <c r="CC128" s="13">
        <f ca="1">'13年1-9支出明细'!CC126/9*12</f>
        <v>0</v>
      </c>
      <c r="CD128" s="13">
        <f ca="1">'13年1-9支出明细'!CD126/9*12</f>
        <v>0</v>
      </c>
    </row>
    <row r="129" spans="1:82">
      <c r="A129" s="18">
        <v>414</v>
      </c>
      <c r="B129" s="3" t="s">
        <v>603</v>
      </c>
      <c r="C129" s="3" t="s">
        <v>421</v>
      </c>
      <c r="D129" s="12">
        <f t="shared" si="33"/>
        <v>2335428.1666666665</v>
      </c>
      <c r="E129" s="12">
        <f t="shared" si="25"/>
        <v>1955068.5333333332</v>
      </c>
      <c r="F129" s="13">
        <v>589776</v>
      </c>
      <c r="G129" s="13">
        <v>1070560</v>
      </c>
      <c r="H129" s="13">
        <v>265399.2</v>
      </c>
      <c r="I129" s="13">
        <f ca="1">'13年1-9支出明细'!I127/9*12</f>
        <v>0</v>
      </c>
      <c r="J129" s="13">
        <v>6600</v>
      </c>
      <c r="K129" s="13">
        <f ca="1">'13年1-9支出明细'!K127/9*12</f>
        <v>29333.333333333332</v>
      </c>
      <c r="L129" s="13">
        <f ca="1">'13年1-9支出明细'!L127/9*12</f>
        <v>0</v>
      </c>
      <c r="M129" s="13">
        <f ca="1">'13年1-9支出明细'!M127/9*12</f>
        <v>0</v>
      </c>
      <c r="N129" s="13">
        <f ca="1">'13年1-9支出明细'!N127/9*12</f>
        <v>0</v>
      </c>
      <c r="O129" s="13">
        <f ca="1">'13年1-9支出明细'!O127/9*12</f>
        <v>0</v>
      </c>
      <c r="P129" s="13">
        <f ca="1">'13年1-9支出明细'!P127/9*12</f>
        <v>0</v>
      </c>
      <c r="Q129" s="13">
        <f ca="1">'13年1-9支出明细'!Q127/9*12</f>
        <v>0</v>
      </c>
      <c r="R129" s="13">
        <f ca="1">'13年1-9支出明细'!R127/9*12</f>
        <v>0</v>
      </c>
      <c r="S129" s="13">
        <f ca="1">'13年1-9支出明细'!S127/9*12</f>
        <v>0</v>
      </c>
      <c r="T129" s="12">
        <f t="shared" si="26"/>
        <v>68015.713333333333</v>
      </c>
      <c r="U129" s="13">
        <f ca="1">'13年1-9支出明细'!U127/9*12</f>
        <v>0</v>
      </c>
      <c r="V129" s="13">
        <f ca="1">'13年1-9支出明细'!V127/9*12</f>
        <v>0</v>
      </c>
      <c r="W129" s="13">
        <f ca="1">'13年1-9支出明细'!W127/9*12</f>
        <v>0</v>
      </c>
      <c r="X129" s="13">
        <f ca="1">'13年1-9支出明细'!X127/9*12</f>
        <v>4260.1333333333332</v>
      </c>
      <c r="Y129" s="13">
        <f ca="1">'13年1-9支出明细'!Y127/9*12</f>
        <v>3188.3066666666664</v>
      </c>
      <c r="Z129" s="13">
        <f ca="1">'13年1-9支出明细'!Z127/9*12</f>
        <v>4710.1333333333332</v>
      </c>
      <c r="AA129" s="13">
        <f ca="1">Sheet2!EP126+Sheet2!V126</f>
        <v>55857.14</v>
      </c>
      <c r="AB129" s="13">
        <f ca="1">'13年1-9支出明细'!AB127/9*12</f>
        <v>32529.706666666665</v>
      </c>
      <c r="AC129" s="13">
        <f ca="1">'13年1-9支出明细'!AC127/9*12</f>
        <v>39698.559999999998</v>
      </c>
      <c r="AD129" s="12">
        <f t="shared" si="24"/>
        <v>4830.4533333333338</v>
      </c>
      <c r="AE129" s="13">
        <f ca="1">'13年1-9支出明细'!AE127/9*12</f>
        <v>4830.4533333333338</v>
      </c>
      <c r="AF129" s="13">
        <f ca="1">'13年1-9支出明细'!AF127/9*12</f>
        <v>0</v>
      </c>
      <c r="AG129" s="13">
        <f ca="1">Sheet2!BP126+Sheet2!ET126</f>
        <v>0</v>
      </c>
      <c r="AH129" s="12">
        <f t="shared" si="27"/>
        <v>7661.0666666666666</v>
      </c>
      <c r="AI129" s="13">
        <f ca="1">'13年1-9支出明细'!AI127/9*12</f>
        <v>0</v>
      </c>
      <c r="AJ129" s="13">
        <f ca="1">'13年1-9支出明细'!AJ127/9*12</f>
        <v>0</v>
      </c>
      <c r="AK129" s="13">
        <f ca="1">'13年1-9支出明细'!AK127/9*12</f>
        <v>0</v>
      </c>
      <c r="AL129" s="13">
        <f ca="1">'13年1-9支出明细'!AL127/9*12</f>
        <v>0</v>
      </c>
      <c r="AM129" s="13">
        <f ca="1">'13年1-9支出明细'!AM127/9*12</f>
        <v>0</v>
      </c>
      <c r="AN129" s="13">
        <f ca="1">'13年1-9支出明细'!AN127/9*12</f>
        <v>0</v>
      </c>
      <c r="AO129" s="14">
        <f t="shared" si="29"/>
        <v>0</v>
      </c>
      <c r="AP129" s="13">
        <f ca="1">'13年1-9支出明细'!AP127/9*12</f>
        <v>0</v>
      </c>
      <c r="AQ129" s="13">
        <f ca="1">'13年1-9支出明细'!AQ127/9*12</f>
        <v>0</v>
      </c>
      <c r="AR129" s="13">
        <f ca="1">'13年1-9支出明细'!AR127/9*12</f>
        <v>0</v>
      </c>
      <c r="AS129" s="13">
        <f ca="1">Sheet2!DK126+Sheet2!AH126</f>
        <v>0</v>
      </c>
      <c r="AT129" s="13">
        <f ca="1">'13年1-9支出明细'!AT127/9*12</f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f ca="1">'13年1-9支出明细'!BB127/9*12</f>
        <v>1515.3333333333333</v>
      </c>
      <c r="BC129" s="13">
        <f ca="1">'13年1-9支出明细'!BC127/9*12</f>
        <v>0</v>
      </c>
      <c r="BD129" s="13">
        <f ca="1">'13年1-9支出明细'!BD127/9*12</f>
        <v>0</v>
      </c>
      <c r="BE129" s="13">
        <f ca="1">'13年1-9支出明细'!BE127/9*12</f>
        <v>0</v>
      </c>
      <c r="BF129" s="13">
        <v>0</v>
      </c>
      <c r="BG129" s="13">
        <f ca="1">'13年1-9支出明细'!BG127/9*12</f>
        <v>0</v>
      </c>
      <c r="BH129" s="13">
        <f ca="1">'13年1-9支出明细'!BH127/9*12</f>
        <v>0</v>
      </c>
      <c r="BI129" s="13">
        <f ca="1">'13年1-9支出明细'!BI127/9*12</f>
        <v>1200</v>
      </c>
      <c r="BJ129" s="13">
        <f ca="1">'13年1-9支出明细'!BJ127/9*12</f>
        <v>0</v>
      </c>
      <c r="BK129" s="13">
        <f ca="1">'13年1-9支出明细'!BK127/9*12</f>
        <v>4000</v>
      </c>
      <c r="BL129" s="13">
        <f ca="1">'13年1-9支出明细'!BL127/9*12</f>
        <v>0</v>
      </c>
      <c r="BM129" s="13">
        <f ca="1">'13年1-9支出明细'!BM127/9*12</f>
        <v>0</v>
      </c>
      <c r="BN129" s="13">
        <f ca="1">'13年1-9支出明细'!BN127/9*12</f>
        <v>945.73333333333323</v>
      </c>
      <c r="BO129" s="13">
        <f ca="1">Sheet2!EX126+Sheet2!BF126</f>
        <v>0</v>
      </c>
      <c r="BP129" s="13">
        <f ca="1">'13年1-9支出明细'!BP127/9*12</f>
        <v>0</v>
      </c>
      <c r="BQ129" s="13">
        <f ca="1">'13年1-9支出明细'!BQ127/9*12</f>
        <v>0</v>
      </c>
      <c r="BR129" s="13">
        <f ca="1">'13年1-9支出明细'!BR127/9*12</f>
        <v>0</v>
      </c>
      <c r="BS129" s="13">
        <f ca="1">Sheet2!FC42+Sheet2!BJ42</f>
        <v>0</v>
      </c>
      <c r="BT129" s="13">
        <f ca="1">'13年1-9支出明细'!BT127/9*12</f>
        <v>0</v>
      </c>
      <c r="BU129" s="12">
        <f ca="1">'13年1-9支出明细'!BU127/9*12</f>
        <v>299674.80000000005</v>
      </c>
      <c r="BV129" s="12">
        <f ca="1">'13年1-9支出明细'!BV127/9*12</f>
        <v>0</v>
      </c>
      <c r="BW129" s="12">
        <f ca="1">'13年1-9支出明细'!BW127/9*12</f>
        <v>0</v>
      </c>
      <c r="BX129" s="12">
        <f ca="1">'13年1-9支出明细'!BX127/9*12</f>
        <v>0</v>
      </c>
      <c r="BY129" s="27">
        <f t="shared" si="28"/>
        <v>177.6</v>
      </c>
      <c r="BZ129" s="13">
        <f ca="1">'13年1-9支出明细'!BZ127/9*12</f>
        <v>0</v>
      </c>
      <c r="CA129" s="13">
        <f ca="1">'13年1-9支出明细'!CA127/9*12</f>
        <v>0</v>
      </c>
      <c r="CB129" s="13">
        <f ca="1">'13年1-9支出明细'!CB127/9*12</f>
        <v>0</v>
      </c>
      <c r="CC129" s="13">
        <f ca="1">'13年1-9支出明细'!CC127/9*12</f>
        <v>0</v>
      </c>
      <c r="CD129" s="13">
        <f ca="1">'13年1-9支出明细'!CD127/9*12</f>
        <v>177.6</v>
      </c>
    </row>
    <row r="130" spans="1:82">
      <c r="A130" s="18">
        <v>415</v>
      </c>
      <c r="B130" s="3" t="s">
        <v>604</v>
      </c>
      <c r="C130" s="3" t="s">
        <v>422</v>
      </c>
      <c r="D130" s="12">
        <f t="shared" si="33"/>
        <v>297219.88</v>
      </c>
      <c r="E130" s="12">
        <f t="shared" si="25"/>
        <v>155199.4</v>
      </c>
      <c r="F130" s="13">
        <v>59652</v>
      </c>
      <c r="G130" s="13">
        <v>68704</v>
      </c>
      <c r="H130" s="13">
        <v>26843.4</v>
      </c>
      <c r="I130" s="13">
        <f ca="1">'13年1-9支出明细'!I128/9*12</f>
        <v>0</v>
      </c>
      <c r="J130" s="13">
        <v>0</v>
      </c>
      <c r="K130" s="13">
        <f ca="1">'13年1-9支出明细'!K128/9*12</f>
        <v>0</v>
      </c>
      <c r="L130" s="13">
        <f ca="1">'13年1-9支出明细'!L128/9*12</f>
        <v>0</v>
      </c>
      <c r="M130" s="13">
        <f ca="1">'13年1-9支出明细'!M128/9*12</f>
        <v>0</v>
      </c>
      <c r="N130" s="13">
        <f ca="1">'13年1-9支出明细'!N128/9*12</f>
        <v>0</v>
      </c>
      <c r="O130" s="13">
        <f ca="1">'13年1-9支出明细'!O128/9*12</f>
        <v>0</v>
      </c>
      <c r="P130" s="13">
        <f ca="1">'13年1-9支出明细'!P128/9*12</f>
        <v>0</v>
      </c>
      <c r="Q130" s="13">
        <f ca="1">'13年1-9支出明细'!Q128/9*12</f>
        <v>0</v>
      </c>
      <c r="R130" s="13">
        <f ca="1">'13年1-9支出明细'!R128/9*12</f>
        <v>0</v>
      </c>
      <c r="S130" s="13">
        <f ca="1">'13年1-9支出明细'!S128/9*12</f>
        <v>0</v>
      </c>
      <c r="T130" s="12">
        <f t="shared" si="26"/>
        <v>2146.7600000000002</v>
      </c>
      <c r="U130" s="13">
        <f ca="1">'13年1-9支出明细'!U128/9*12</f>
        <v>0</v>
      </c>
      <c r="V130" s="13">
        <f ca="1">'13年1-9支出明细'!V128/9*12</f>
        <v>0</v>
      </c>
      <c r="W130" s="13">
        <f ca="1">'13年1-9支出明细'!W128/9*12</f>
        <v>0</v>
      </c>
      <c r="X130" s="13">
        <f ca="1">'13年1-9支出明细'!X128/9*12</f>
        <v>0</v>
      </c>
      <c r="Y130" s="13">
        <f ca="1">'13年1-9支出明细'!Y128/9*12</f>
        <v>0</v>
      </c>
      <c r="Z130" s="13">
        <f ca="1">'13年1-9支出明细'!Z128/9*12</f>
        <v>0</v>
      </c>
      <c r="AA130" s="13">
        <f ca="1">Sheet2!EP127+Sheet2!V127</f>
        <v>2146.7600000000002</v>
      </c>
      <c r="AB130" s="13">
        <f ca="1">'13年1-9支出明细'!AB128/9*12</f>
        <v>2462.3466666666668</v>
      </c>
      <c r="AC130" s="13">
        <f ca="1">'13年1-9支出明细'!AC128/9*12</f>
        <v>400</v>
      </c>
      <c r="AD130" s="12">
        <f t="shared" si="24"/>
        <v>41.6</v>
      </c>
      <c r="AE130" s="13">
        <f ca="1">'13年1-9支出明细'!AE128/9*12</f>
        <v>41.6</v>
      </c>
      <c r="AF130" s="13">
        <f ca="1">'13年1-9支出明细'!AF128/9*12</f>
        <v>0</v>
      </c>
      <c r="AG130" s="13">
        <f ca="1">Sheet2!BP127+Sheet2!ET127</f>
        <v>0</v>
      </c>
      <c r="AH130" s="12">
        <f t="shared" si="27"/>
        <v>537.46666666666658</v>
      </c>
      <c r="AI130" s="13">
        <f ca="1">'13年1-9支出明细'!AI128/9*12</f>
        <v>0</v>
      </c>
      <c r="AJ130" s="13">
        <f ca="1">'13年1-9支出明细'!AJ128/9*12</f>
        <v>0</v>
      </c>
      <c r="AK130" s="13">
        <f ca="1">'13年1-9支出明细'!AK128/9*12</f>
        <v>0</v>
      </c>
      <c r="AL130" s="13">
        <f ca="1">'13年1-9支出明细'!AL128/9*12</f>
        <v>0</v>
      </c>
      <c r="AM130" s="13">
        <f ca="1">'13年1-9支出明细'!AM128/9*12</f>
        <v>0</v>
      </c>
      <c r="AN130" s="13">
        <f ca="1">'13年1-9支出明细'!AN128/9*12</f>
        <v>0</v>
      </c>
      <c r="AO130" s="14">
        <f t="shared" si="29"/>
        <v>0</v>
      </c>
      <c r="AP130" s="13">
        <f ca="1">'13年1-9支出明细'!AP128/9*12</f>
        <v>0</v>
      </c>
      <c r="AQ130" s="13">
        <f ca="1">'13年1-9支出明细'!AQ128/9*12</f>
        <v>0</v>
      </c>
      <c r="AR130" s="13">
        <f ca="1">'13年1-9支出明细'!AR128/9*12</f>
        <v>0</v>
      </c>
      <c r="AS130" s="13">
        <f ca="1">Sheet2!DK127+Sheet2!AH127</f>
        <v>0</v>
      </c>
      <c r="AT130" s="13">
        <f ca="1">'13年1-9支出明细'!AT128/9*12</f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f ca="1">'13年1-9支出明细'!BB128/9*12</f>
        <v>0</v>
      </c>
      <c r="BC130" s="13">
        <f ca="1">'13年1-9支出明细'!BC128/9*12</f>
        <v>0</v>
      </c>
      <c r="BD130" s="13">
        <f ca="1">'13年1-9支出明细'!BD128/9*12</f>
        <v>0</v>
      </c>
      <c r="BE130" s="13">
        <f ca="1">'13年1-9支出明细'!BE128/9*12</f>
        <v>0</v>
      </c>
      <c r="BF130" s="13">
        <f ca="1">Sheet2!DZ127+Sheet2!AV127</f>
        <v>0</v>
      </c>
      <c r="BG130" s="13">
        <f ca="1">'13年1-9支出明细'!BG128/9*12</f>
        <v>0</v>
      </c>
      <c r="BH130" s="13">
        <f ca="1">'13年1-9支出明细'!BH128/9*12</f>
        <v>0</v>
      </c>
      <c r="BI130" s="13">
        <f ca="1">'13年1-9支出明细'!BI128/9*12</f>
        <v>506.66666666666663</v>
      </c>
      <c r="BJ130" s="13">
        <f ca="1">'13年1-9支出明细'!BJ128/9*12</f>
        <v>0</v>
      </c>
      <c r="BK130" s="13">
        <f ca="1">'13年1-9支出明细'!BK128/9*12</f>
        <v>0</v>
      </c>
      <c r="BL130" s="13">
        <f ca="1">'13年1-9支出明细'!BL128/9*12</f>
        <v>0</v>
      </c>
      <c r="BM130" s="13">
        <f ca="1">'13年1-9支出明细'!BM128/9*12</f>
        <v>0</v>
      </c>
      <c r="BN130" s="13">
        <f ca="1">'13年1-9支出明细'!BN128/9*12</f>
        <v>30.800000000000004</v>
      </c>
      <c r="BO130" s="13">
        <f ca="1">Sheet2!EX127+Sheet2!BF127</f>
        <v>0</v>
      </c>
      <c r="BP130" s="13">
        <f ca="1">'13年1-9支出明细'!BP128/9*12</f>
        <v>0</v>
      </c>
      <c r="BQ130" s="13">
        <f ca="1">'13年1-9支出明细'!BQ128/9*12</f>
        <v>0</v>
      </c>
      <c r="BR130" s="13">
        <f ca="1">'13年1-9支出明细'!BR128/9*12</f>
        <v>0</v>
      </c>
      <c r="BS130" s="13">
        <f ca="1">Sheet2!FC43+Sheet2!BJ43</f>
        <v>0</v>
      </c>
      <c r="BT130" s="13">
        <f ca="1">'13年1-9支出明细'!BT128/9*12</f>
        <v>0</v>
      </c>
      <c r="BU130" s="12">
        <f ca="1">'13年1-9支出明细'!BU128/9*12</f>
        <v>139294.65333333332</v>
      </c>
      <c r="BV130" s="12">
        <f ca="1">'13年1-9支出明细'!BV128/9*12</f>
        <v>0</v>
      </c>
      <c r="BW130" s="12">
        <f ca="1">'13年1-9支出明细'!BW128/9*12</f>
        <v>0</v>
      </c>
      <c r="BX130" s="12">
        <f ca="1">'13年1-9支出明细'!BX128/9*12</f>
        <v>0</v>
      </c>
      <c r="BY130" s="27">
        <f t="shared" si="28"/>
        <v>0</v>
      </c>
      <c r="BZ130" s="13">
        <f ca="1">'13年1-9支出明细'!BZ128/9*12</f>
        <v>0</v>
      </c>
      <c r="CA130" s="13">
        <f ca="1">'13年1-9支出明细'!CA128/9*12</f>
        <v>0</v>
      </c>
      <c r="CB130" s="13">
        <f ca="1">'13年1-9支出明细'!CB128/9*12</f>
        <v>0</v>
      </c>
      <c r="CC130" s="13">
        <f ca="1">'13年1-9支出明细'!CC128/9*12</f>
        <v>0</v>
      </c>
      <c r="CD130" s="13">
        <f ca="1">'13年1-9支出明细'!CD128/9*12</f>
        <v>0</v>
      </c>
    </row>
    <row r="131" spans="1:82">
      <c r="A131" s="18">
        <v>416</v>
      </c>
      <c r="B131" s="3" t="s">
        <v>605</v>
      </c>
      <c r="C131" s="3" t="s">
        <v>423</v>
      </c>
      <c r="D131" s="12">
        <f t="shared" si="33"/>
        <v>96019.340000000011</v>
      </c>
      <c r="E131" s="12">
        <f t="shared" si="25"/>
        <v>94131.6</v>
      </c>
      <c r="F131" s="13">
        <v>61608</v>
      </c>
      <c r="G131" s="13">
        <v>0</v>
      </c>
      <c r="H131" s="13">
        <v>27723.599999999999</v>
      </c>
      <c r="I131" s="13">
        <f ca="1">'13年1-9支出明细'!I129/9*12</f>
        <v>4800</v>
      </c>
      <c r="J131" s="13">
        <v>0</v>
      </c>
      <c r="K131" s="13">
        <f ca="1">'13年1-9支出明细'!K129/9*12</f>
        <v>0</v>
      </c>
      <c r="L131" s="13">
        <f ca="1">'13年1-9支出明细'!L129/9*12</f>
        <v>0</v>
      </c>
      <c r="M131" s="13">
        <f ca="1">'13年1-9支出明细'!M129/9*12</f>
        <v>0</v>
      </c>
      <c r="N131" s="13">
        <f ca="1">'13年1-9支出明细'!N129/9*12</f>
        <v>0</v>
      </c>
      <c r="O131" s="13">
        <f ca="1">'13年1-9支出明细'!O129/9*12</f>
        <v>0</v>
      </c>
      <c r="P131" s="13">
        <f ca="1">'13年1-9支出明细'!P129/9*12</f>
        <v>0</v>
      </c>
      <c r="Q131" s="13">
        <f ca="1">'13年1-9支出明细'!Q129/9*12</f>
        <v>0</v>
      </c>
      <c r="R131" s="13">
        <f ca="1">'13年1-9支出明细'!R129/9*12</f>
        <v>0</v>
      </c>
      <c r="S131" s="13">
        <f ca="1">'13年1-9支出明细'!S129/9*12</f>
        <v>0</v>
      </c>
      <c r="T131" s="12">
        <f t="shared" si="26"/>
        <v>389.5</v>
      </c>
      <c r="U131" s="13">
        <f ca="1">'13年1-9支出明细'!U129/9*12</f>
        <v>0</v>
      </c>
      <c r="V131" s="13">
        <f ca="1">'13年1-9支出明细'!V129/9*12</f>
        <v>0</v>
      </c>
      <c r="W131" s="13">
        <f ca="1">'13年1-9支出明细'!W129/9*12</f>
        <v>0</v>
      </c>
      <c r="X131" s="13">
        <f ca="1">'13年1-9支出明细'!X129/9*12</f>
        <v>0</v>
      </c>
      <c r="Y131" s="13">
        <f ca="1">'13年1-9支出明细'!Y129/9*12</f>
        <v>0</v>
      </c>
      <c r="Z131" s="13">
        <f ca="1">'13年1-9支出明细'!Z129/9*12</f>
        <v>0</v>
      </c>
      <c r="AA131" s="13">
        <f ca="1">Sheet2!EP128+Sheet2!V128</f>
        <v>389.5</v>
      </c>
      <c r="AB131" s="13">
        <f ca="1">'13年1-9支出明细'!AB129/9*12</f>
        <v>519.33333333333337</v>
      </c>
      <c r="AC131" s="13">
        <f ca="1">'13年1-9支出明细'!AC129/9*12</f>
        <v>0</v>
      </c>
      <c r="AD131" s="12">
        <f t="shared" si="24"/>
        <v>0</v>
      </c>
      <c r="AE131" s="13">
        <f ca="1">'13年1-9支出明细'!AE129/9*12</f>
        <v>0</v>
      </c>
      <c r="AF131" s="13">
        <f ca="1">'13年1-9支出明细'!AF129/9*12</f>
        <v>0</v>
      </c>
      <c r="AG131" s="13">
        <f ca="1">Sheet2!BP128+Sheet2!ET128</f>
        <v>0</v>
      </c>
      <c r="AH131" s="12">
        <f t="shared" si="27"/>
        <v>10</v>
      </c>
      <c r="AI131" s="13">
        <f ca="1">'13年1-9支出明细'!AI129/9*12</f>
        <v>0</v>
      </c>
      <c r="AJ131" s="13">
        <f ca="1">'13年1-9支出明细'!AJ129/9*12</f>
        <v>0</v>
      </c>
      <c r="AK131" s="13">
        <f ca="1">'13年1-9支出明细'!AK129/9*12</f>
        <v>0</v>
      </c>
      <c r="AL131" s="13">
        <f ca="1">'13年1-9支出明细'!AL129/9*12</f>
        <v>0</v>
      </c>
      <c r="AM131" s="13">
        <f ca="1">'13年1-9支出明细'!AM129/9*12</f>
        <v>0</v>
      </c>
      <c r="AN131" s="13">
        <f ca="1">'13年1-9支出明细'!AN129/9*12</f>
        <v>0</v>
      </c>
      <c r="AO131" s="14">
        <f t="shared" si="29"/>
        <v>0</v>
      </c>
      <c r="AP131" s="13">
        <f ca="1">'13年1-9支出明细'!AP129/9*12</f>
        <v>0</v>
      </c>
      <c r="AQ131" s="13">
        <f ca="1">'13年1-9支出明细'!AQ129/9*12</f>
        <v>0</v>
      </c>
      <c r="AR131" s="13">
        <f ca="1">'13年1-9支出明细'!AR129/9*12</f>
        <v>0</v>
      </c>
      <c r="AS131" s="13">
        <f ca="1">Sheet2!DK128+Sheet2!AH128</f>
        <v>0</v>
      </c>
      <c r="AT131" s="13">
        <f ca="1">'13年1-9支出明细'!AT129/9*12</f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f ca="1">'13年1-9支出明细'!BB129/9*12</f>
        <v>0</v>
      </c>
      <c r="BC131" s="13">
        <f ca="1">'13年1-9支出明细'!BC129/9*12</f>
        <v>0</v>
      </c>
      <c r="BD131" s="13">
        <f ca="1">'13年1-9支出明细'!BD129/9*12</f>
        <v>0</v>
      </c>
      <c r="BE131" s="13">
        <f ca="1">'13年1-9支出明细'!BE129/9*12</f>
        <v>0</v>
      </c>
      <c r="BF131" s="13">
        <f ca="1">Sheet2!DZ128+Sheet2!AV128</f>
        <v>0</v>
      </c>
      <c r="BG131" s="13">
        <f ca="1">'13年1-9支出明细'!BG129/9*12</f>
        <v>0</v>
      </c>
      <c r="BH131" s="13">
        <f ca="1">'13年1-9支出明细'!BH129/9*12</f>
        <v>0</v>
      </c>
      <c r="BI131" s="13">
        <f ca="1">'13年1-9支出明细'!BI129/9*12</f>
        <v>0</v>
      </c>
      <c r="BJ131" s="13">
        <f ca="1">'13年1-9支出明细'!BJ129/9*12</f>
        <v>0</v>
      </c>
      <c r="BK131" s="13">
        <f ca="1">'13年1-9支出明细'!BK129/9*12</f>
        <v>0</v>
      </c>
      <c r="BL131" s="13">
        <f ca="1">'13年1-9支出明细'!BL129/9*12</f>
        <v>0</v>
      </c>
      <c r="BM131" s="13">
        <f ca="1">'13年1-9支出明细'!BM129/9*12</f>
        <v>0</v>
      </c>
      <c r="BN131" s="13">
        <f ca="1">'13年1-9支出明细'!BN129/9*12</f>
        <v>10</v>
      </c>
      <c r="BO131" s="13">
        <f ca="1">Sheet2!EX128+Sheet2!BF128</f>
        <v>0</v>
      </c>
      <c r="BP131" s="13">
        <f ca="1">'13年1-9支出明细'!BP129/9*12</f>
        <v>0</v>
      </c>
      <c r="BQ131" s="13">
        <f ca="1">'13年1-9支出明细'!BQ129/9*12</f>
        <v>0</v>
      </c>
      <c r="BR131" s="13">
        <f ca="1">'13年1-9支出明细'!BR129/9*12</f>
        <v>0</v>
      </c>
      <c r="BS131" s="13">
        <f ca="1">Sheet2!FC44+Sheet2!BJ44</f>
        <v>0</v>
      </c>
      <c r="BT131" s="13">
        <f ca="1">'13年1-9支出明细'!BT129/9*12</f>
        <v>0</v>
      </c>
      <c r="BU131" s="12">
        <f ca="1">'13年1-9支出明细'!BU129/9*12</f>
        <v>1488.2400000000002</v>
      </c>
      <c r="BV131" s="12">
        <f ca="1">'13年1-9支出明细'!BV129/9*12</f>
        <v>0</v>
      </c>
      <c r="BW131" s="12">
        <f ca="1">'13年1-9支出明细'!BW129/9*12</f>
        <v>0</v>
      </c>
      <c r="BX131" s="12">
        <f ca="1">'13年1-9支出明细'!BX129/9*12</f>
        <v>0</v>
      </c>
      <c r="BY131" s="27">
        <f t="shared" si="28"/>
        <v>0</v>
      </c>
      <c r="BZ131" s="13">
        <f ca="1">'13年1-9支出明细'!BZ129/9*12</f>
        <v>0</v>
      </c>
      <c r="CA131" s="13">
        <f ca="1">'13年1-9支出明细'!CA129/9*12</f>
        <v>0</v>
      </c>
      <c r="CB131" s="13">
        <f ca="1">'13年1-9支出明细'!CB129/9*12</f>
        <v>0</v>
      </c>
      <c r="CC131" s="13">
        <f ca="1">'13年1-9支出明细'!CC129/9*12</f>
        <v>0</v>
      </c>
      <c r="CD131" s="13">
        <f ca="1">'13年1-9支出明细'!CD129/9*12</f>
        <v>0</v>
      </c>
    </row>
    <row r="132" spans="1:82">
      <c r="A132" s="18">
        <v>417</v>
      </c>
      <c r="B132" s="3" t="s">
        <v>606</v>
      </c>
      <c r="C132" s="3" t="s">
        <v>424</v>
      </c>
      <c r="D132" s="12">
        <f t="shared" si="33"/>
        <v>556218.70000000007</v>
      </c>
      <c r="E132" s="12">
        <f t="shared" si="25"/>
        <v>516503</v>
      </c>
      <c r="F132" s="13">
        <v>283140</v>
      </c>
      <c r="G132" s="13">
        <v>79550</v>
      </c>
      <c r="H132" s="13">
        <v>127413</v>
      </c>
      <c r="I132" s="13">
        <f ca="1">'13年1-9支出明细'!I130/9*12</f>
        <v>0</v>
      </c>
      <c r="J132" s="13">
        <v>0</v>
      </c>
      <c r="K132" s="13">
        <f ca="1">'13年1-9支出明细'!K130/9*12</f>
        <v>0</v>
      </c>
      <c r="L132" s="13">
        <f ca="1">'13年1-9支出明细'!L130/9*12</f>
        <v>0</v>
      </c>
      <c r="M132" s="13">
        <f ca="1">'13年1-9支出明细'!M130/9*12</f>
        <v>0</v>
      </c>
      <c r="N132" s="13">
        <f ca="1">'13年1-9支出明细'!N130/9*12</f>
        <v>0</v>
      </c>
      <c r="O132" s="13">
        <f ca="1">'13年1-9支出明细'!O130/9*12</f>
        <v>0</v>
      </c>
      <c r="P132" s="13">
        <f ca="1">'13年1-9支出明细'!P130/9*12</f>
        <v>0</v>
      </c>
      <c r="Q132" s="13">
        <f ca="1">'13年1-9支出明细'!Q130/9*12</f>
        <v>0</v>
      </c>
      <c r="R132" s="13">
        <f ca="1">'13年1-9支出明细'!R130/9*12</f>
        <v>0</v>
      </c>
      <c r="S132" s="13">
        <f ca="1">'13年1-9支出明细'!S130/9*12</f>
        <v>26400</v>
      </c>
      <c r="T132" s="12">
        <f t="shared" si="26"/>
        <v>1148.7</v>
      </c>
      <c r="U132" s="13">
        <f ca="1">'13年1-9支出明细'!U130/9*12</f>
        <v>0</v>
      </c>
      <c r="V132" s="13">
        <f ca="1">'13年1-9支出明细'!V130/9*12</f>
        <v>0</v>
      </c>
      <c r="W132" s="13">
        <f ca="1">'13年1-9支出明细'!W130/9*12</f>
        <v>0</v>
      </c>
      <c r="X132" s="13">
        <f ca="1">'13年1-9支出明细'!X130/9*12</f>
        <v>0</v>
      </c>
      <c r="Y132" s="13">
        <f ca="1">'13年1-9支出明细'!Y130/9*12</f>
        <v>0</v>
      </c>
      <c r="Z132" s="13">
        <f ca="1">'13年1-9支出明细'!Z130/9*12</f>
        <v>0</v>
      </c>
      <c r="AA132" s="13">
        <f ca="1">Sheet2!EP129+Sheet2!V129</f>
        <v>1148.7</v>
      </c>
      <c r="AB132" s="13">
        <f ca="1">'13年1-9支出明细'!AB130/9*12</f>
        <v>1171.6000000000001</v>
      </c>
      <c r="AC132" s="13">
        <f ca="1">'13年1-9支出明细'!AC130/9*12</f>
        <v>360</v>
      </c>
      <c r="AD132" s="12">
        <f t="shared" si="24"/>
        <v>0</v>
      </c>
      <c r="AE132" s="13">
        <f ca="1">'13年1-9支出明细'!AE130/9*12</f>
        <v>0</v>
      </c>
      <c r="AF132" s="13">
        <f ca="1">'13年1-9支出明细'!AF130/9*12</f>
        <v>0</v>
      </c>
      <c r="AG132" s="13">
        <f ca="1">Sheet2!BP129+Sheet2!ET129</f>
        <v>0</v>
      </c>
      <c r="AH132" s="12">
        <f t="shared" si="27"/>
        <v>31509.200000000001</v>
      </c>
      <c r="AI132" s="13">
        <f ca="1">'13年1-9支出明细'!AI130/9*12</f>
        <v>0</v>
      </c>
      <c r="AJ132" s="13">
        <f ca="1">'13年1-9支出明细'!AJ130/9*12</f>
        <v>0</v>
      </c>
      <c r="AK132" s="13">
        <f ca="1">'13年1-9支出明细'!AK130/9*12</f>
        <v>0</v>
      </c>
      <c r="AL132" s="13">
        <f ca="1">'13年1-9支出明细'!AL130/9*12</f>
        <v>0</v>
      </c>
      <c r="AM132" s="13">
        <f ca="1">'13年1-9支出明细'!AM130/9*12</f>
        <v>0</v>
      </c>
      <c r="AN132" s="13">
        <f ca="1">'13年1-9支出明细'!AN130/9*12</f>
        <v>0</v>
      </c>
      <c r="AO132" s="14">
        <f t="shared" si="29"/>
        <v>0</v>
      </c>
      <c r="AP132" s="13">
        <f ca="1">'13年1-9支出明细'!AP130/9*12</f>
        <v>0</v>
      </c>
      <c r="AQ132" s="13">
        <f ca="1">'13年1-9支出明细'!AQ130/9*12</f>
        <v>0</v>
      </c>
      <c r="AR132" s="13">
        <f ca="1">'13年1-9支出明细'!AR130/9*12</f>
        <v>0</v>
      </c>
      <c r="AS132" s="13">
        <f ca="1">Sheet2!DK129+Sheet2!AH129</f>
        <v>0</v>
      </c>
      <c r="AT132" s="13">
        <f ca="1">'13年1-9支出明细'!AT130/9*12</f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f ca="1">'13年1-9支出明细'!BB130/9*12</f>
        <v>12043.866666666667</v>
      </c>
      <c r="BC132" s="13">
        <f ca="1">'13年1-9支出明细'!BC130/9*12</f>
        <v>0</v>
      </c>
      <c r="BD132" s="13">
        <f ca="1">'13年1-9支出明细'!BD130/9*12</f>
        <v>0</v>
      </c>
      <c r="BE132" s="13">
        <f ca="1">'13年1-9支出明细'!BE130/9*12</f>
        <v>0</v>
      </c>
      <c r="BF132" s="13">
        <f ca="1">Sheet2!DZ129+Sheet2!AV129</f>
        <v>0</v>
      </c>
      <c r="BG132" s="13">
        <f ca="1">'13年1-9支出明细'!BG130/9*12</f>
        <v>0</v>
      </c>
      <c r="BH132" s="13">
        <f ca="1">'13年1-9支出明细'!BH130/9*12</f>
        <v>0</v>
      </c>
      <c r="BI132" s="13">
        <f ca="1">'13年1-9支出明细'!BI130/9*12</f>
        <v>9333.3333333333339</v>
      </c>
      <c r="BJ132" s="13">
        <f ca="1">'13年1-9支出明细'!BJ130/9*12</f>
        <v>10132</v>
      </c>
      <c r="BK132" s="13">
        <f ca="1">'13年1-9支出明细'!BK130/9*12</f>
        <v>0</v>
      </c>
      <c r="BL132" s="13">
        <f ca="1">'13年1-9支出明细'!BL130/9*12</f>
        <v>0</v>
      </c>
      <c r="BM132" s="13">
        <f ca="1">'13年1-9支出明细'!BM130/9*12</f>
        <v>0</v>
      </c>
      <c r="BN132" s="13">
        <f ca="1">'13年1-9支出明细'!BN130/9*12</f>
        <v>0</v>
      </c>
      <c r="BO132" s="13">
        <f ca="1">Sheet2!EX129+Sheet2!BF129</f>
        <v>0</v>
      </c>
      <c r="BP132" s="13">
        <f ca="1">'13年1-9支出明细'!BP130/9*12</f>
        <v>0</v>
      </c>
      <c r="BQ132" s="13">
        <f ca="1">'13年1-9支出明细'!BQ130/9*12</f>
        <v>0</v>
      </c>
      <c r="BR132" s="13">
        <f ca="1">'13年1-9支出明细'!BR130/9*12</f>
        <v>0</v>
      </c>
      <c r="BS132" s="13">
        <f ca="1">Sheet2!FC45+Sheet2!BJ45</f>
        <v>0</v>
      </c>
      <c r="BT132" s="13">
        <f ca="1">'13年1-9支出明细'!BT130/9*12</f>
        <v>0</v>
      </c>
      <c r="BU132" s="12">
        <f ca="1">'13年1-9支出明细'!BU130/9*12</f>
        <v>7057.8000000000011</v>
      </c>
      <c r="BV132" s="12">
        <f ca="1">'13年1-9支出明细'!BV130/9*12</f>
        <v>0</v>
      </c>
      <c r="BW132" s="12">
        <f ca="1">'13年1-9支出明细'!BW130/9*12</f>
        <v>0</v>
      </c>
      <c r="BX132" s="12">
        <f ca="1">'13年1-9支出明细'!BX130/9*12</f>
        <v>0</v>
      </c>
      <c r="BY132" s="27">
        <f t="shared" si="28"/>
        <v>0</v>
      </c>
      <c r="BZ132" s="13">
        <f ca="1">'13年1-9支出明细'!BZ130/9*12</f>
        <v>0</v>
      </c>
      <c r="CA132" s="13">
        <f ca="1">'13年1-9支出明细'!CA130/9*12</f>
        <v>0</v>
      </c>
      <c r="CB132" s="13">
        <f ca="1">'13年1-9支出明细'!CB130/9*12</f>
        <v>0</v>
      </c>
      <c r="CC132" s="13">
        <f ca="1">'13年1-9支出明细'!CC130/9*12</f>
        <v>0</v>
      </c>
      <c r="CD132" s="13">
        <f ca="1">'13年1-9支出明细'!CD130/9*12</f>
        <v>0</v>
      </c>
    </row>
    <row r="133" spans="1:82">
      <c r="A133" s="18">
        <v>418</v>
      </c>
      <c r="B133" s="3" t="s">
        <v>607</v>
      </c>
      <c r="C133" s="3" t="s">
        <v>425</v>
      </c>
      <c r="D133" s="12">
        <f t="shared" si="33"/>
        <v>22616878.539999999</v>
      </c>
      <c r="E133" s="12">
        <f t="shared" si="25"/>
        <v>2844067.8666666667</v>
      </c>
      <c r="F133" s="13">
        <f>SUM(F134:F141)</f>
        <v>1231176</v>
      </c>
      <c r="G133" s="13">
        <f>SUM(G134:G141)</f>
        <v>0</v>
      </c>
      <c r="H133" s="13">
        <f>SUM(H134:H141)</f>
        <v>554029.19999999995</v>
      </c>
      <c r="I133" s="13">
        <f ca="1">'13年1-9支出明细'!I131/9*12</f>
        <v>433708</v>
      </c>
      <c r="J133" s="13">
        <f ca="1">SUM(J134:J141)</f>
        <v>103700</v>
      </c>
      <c r="K133" s="13">
        <f ca="1">'13年1-9支出明细'!K131/9*12</f>
        <v>554000</v>
      </c>
      <c r="L133" s="13">
        <f ca="1">'13年1-9支出明细'!L131/9*12</f>
        <v>0</v>
      </c>
      <c r="M133" s="13">
        <f ca="1">'13年1-9支出明细'!M131/9*12</f>
        <v>0</v>
      </c>
      <c r="N133" s="13">
        <f ca="1">'13年1-9支出明细'!N131/9*12</f>
        <v>0</v>
      </c>
      <c r="O133" s="13">
        <f ca="1">'13年1-9支出明细'!O131/9*12</f>
        <v>0</v>
      </c>
      <c r="P133" s="13">
        <f ca="1">'13年1-9支出明细'!P131/9*12</f>
        <v>0</v>
      </c>
      <c r="Q133" s="13">
        <f ca="1">'13年1-9支出明细'!Q131/9*12</f>
        <v>0</v>
      </c>
      <c r="R133" s="13">
        <f ca="1">'13年1-9支出明细'!R131/9*12</f>
        <v>0</v>
      </c>
      <c r="S133" s="13">
        <f ca="1">'13年1-9支出明细'!S131/9*12</f>
        <v>71154.666666666672</v>
      </c>
      <c r="T133" s="13">
        <f ca="1">SUM(T134:T141)</f>
        <v>783832.68666666665</v>
      </c>
      <c r="U133" s="13">
        <f ca="1">'13年1-9支出明细'!U131/9*12</f>
        <v>0</v>
      </c>
      <c r="V133" s="13">
        <f ca="1">'13年1-9支出明细'!V131/9*12</f>
        <v>1399.5466666666666</v>
      </c>
      <c r="W133" s="13">
        <f ca="1">'13年1-9支出明细'!W131/9*12</f>
        <v>0</v>
      </c>
      <c r="X133" s="13">
        <f ca="1">'13年1-9支出明细'!X131/9*12</f>
        <v>282</v>
      </c>
      <c r="Y133" s="13">
        <f ca="1">'13年1-9支出明细'!Y131/9*12</f>
        <v>712</v>
      </c>
      <c r="Z133" s="13">
        <f ca="1">'13年1-9支出明细'!Z131/9*12</f>
        <v>0</v>
      </c>
      <c r="AA133" s="13">
        <f ca="1">SUM(AA134:AA141)</f>
        <v>781439.14</v>
      </c>
      <c r="AB133" s="13">
        <f ca="1">'13年1-9支出明细'!AB131/9*12</f>
        <v>1031784.68</v>
      </c>
      <c r="AC133" s="13">
        <f ca="1">'13年1-9支出明细'!AC131/9*12</f>
        <v>1326.6666666666667</v>
      </c>
      <c r="AD133" s="12">
        <f ca="1">SUM(AD134:AD141)</f>
        <v>2323.8133333333335</v>
      </c>
      <c r="AE133" s="13">
        <f ca="1">'13年1-9支出明细'!AE131/9*12</f>
        <v>2323.8133333333335</v>
      </c>
      <c r="AF133" s="13">
        <f ca="1">'13年1-9支出明细'!AF131/9*12</f>
        <v>0</v>
      </c>
      <c r="AG133" s="13">
        <f ca="1">SUM(AG134:AG141)</f>
        <v>0</v>
      </c>
      <c r="AH133" s="13">
        <f ca="1">SUM(AH134:AH141)</f>
        <v>17392174.319999997</v>
      </c>
      <c r="AI133" s="13">
        <f ca="1">'13年1-9支出明细'!AI131/9*12</f>
        <v>0</v>
      </c>
      <c r="AJ133" s="13">
        <f ca="1">'13年1-9支出明细'!AJ131/9*12</f>
        <v>0</v>
      </c>
      <c r="AK133" s="13">
        <f ca="1">'13年1-9支出明细'!AK131/9*12</f>
        <v>1442898.5999999999</v>
      </c>
      <c r="AL133" s="13">
        <f ca="1">'13年1-9支出明细'!AL131/9*12</f>
        <v>10410417.586666666</v>
      </c>
      <c r="AM133" s="13">
        <f ca="1">'13年1-9支出明细'!AM131/9*12</f>
        <v>0</v>
      </c>
      <c r="AN133" s="13">
        <f ca="1">'13年1-9支出明细'!AN131/9*12</f>
        <v>3073800</v>
      </c>
      <c r="AO133" s="13">
        <f ca="1">SUM(AO134:AO141)</f>
        <v>0</v>
      </c>
      <c r="AP133" s="13">
        <f ca="1">'13年1-9支出明细'!AP131/9*12</f>
        <v>0</v>
      </c>
      <c r="AQ133" s="13">
        <f ca="1">'13年1-9支出明细'!AQ131/9*12</f>
        <v>0</v>
      </c>
      <c r="AR133" s="13">
        <f ca="1">'13年1-9支出明细'!AR131/9*12</f>
        <v>0</v>
      </c>
      <c r="AS133" s="13">
        <f ca="1">SUM(AS134:AS141)</f>
        <v>0</v>
      </c>
      <c r="AT133" s="13">
        <f ca="1">'13年1-9支出明细'!AT131/9*12</f>
        <v>0</v>
      </c>
      <c r="AU133" s="13">
        <f t="shared" ref="AU133:BA133" si="35">SUM(AU134:AU141)</f>
        <v>0</v>
      </c>
      <c r="AV133" s="13">
        <f t="shared" si="35"/>
        <v>0</v>
      </c>
      <c r="AW133" s="13">
        <f t="shared" si="35"/>
        <v>0</v>
      </c>
      <c r="AX133" s="13">
        <f t="shared" si="35"/>
        <v>0</v>
      </c>
      <c r="AY133" s="13">
        <f t="shared" si="35"/>
        <v>0</v>
      </c>
      <c r="AZ133" s="13">
        <f t="shared" si="35"/>
        <v>0</v>
      </c>
      <c r="BA133" s="13">
        <f t="shared" si="35"/>
        <v>0</v>
      </c>
      <c r="BB133" s="13">
        <f ca="1">'13年1-9支出明细'!BB131/9*12</f>
        <v>2584</v>
      </c>
      <c r="BC133" s="13">
        <f ca="1">'13年1-9支出明细'!BC131/9*12</f>
        <v>2378077.3333333335</v>
      </c>
      <c r="BD133" s="13">
        <f ca="1">'13年1-9支出明细'!BD131/9*12</f>
        <v>0</v>
      </c>
      <c r="BE133" s="13">
        <f ca="1">'13年1-9支出明细'!BE131/9*12</f>
        <v>0</v>
      </c>
      <c r="BF133" s="13">
        <v>0</v>
      </c>
      <c r="BG133" s="13">
        <f ca="1">'13年1-9支出明细'!BG131/9*12</f>
        <v>14666.666666666666</v>
      </c>
      <c r="BH133" s="13">
        <f ca="1">'13年1-9支出明细'!BH131/9*12</f>
        <v>0</v>
      </c>
      <c r="BI133" s="13">
        <f ca="1">'13年1-9支出明细'!BI131/9*12</f>
        <v>0</v>
      </c>
      <c r="BJ133" s="13">
        <f ca="1">'13年1-9支出明细'!BJ131/9*12</f>
        <v>57078.666666666672</v>
      </c>
      <c r="BK133" s="13">
        <f ca="1">'13年1-9支出明细'!BK131/9*12</f>
        <v>11600</v>
      </c>
      <c r="BL133" s="13">
        <f ca="1">'13年1-9支出明细'!BL131/9*12</f>
        <v>0</v>
      </c>
      <c r="BM133" s="13">
        <f ca="1">'13年1-9支出明细'!BM131/9*12</f>
        <v>0</v>
      </c>
      <c r="BN133" s="13">
        <f ca="1">'13年1-9支出明细'!BN131/9*12</f>
        <v>1051.4666666666667</v>
      </c>
      <c r="BO133" s="13">
        <f ca="1">SUM(BO134:BO141)</f>
        <v>0</v>
      </c>
      <c r="BP133" s="13">
        <f ca="1">'13年1-9支出明细'!BP131/9*12</f>
        <v>0</v>
      </c>
      <c r="BQ133" s="13">
        <f ca="1">'13年1-9支出明细'!BQ131/9*12</f>
        <v>0</v>
      </c>
      <c r="BR133" s="13">
        <f ca="1">'13年1-9支出明细'!BR131/9*12</f>
        <v>0</v>
      </c>
      <c r="BS133" s="13">
        <f ca="1">SUM(BS134:BS141)</f>
        <v>0</v>
      </c>
      <c r="BT133" s="13">
        <f ca="1">'13年1-9支出明细'!BT131/9*12</f>
        <v>0</v>
      </c>
      <c r="BU133" s="12">
        <f ca="1">'13年1-9支出明细'!BU131/9*12</f>
        <v>998011.41333333333</v>
      </c>
      <c r="BV133" s="12">
        <f ca="1">'13年1-9支出明细'!BV131/9*12</f>
        <v>0</v>
      </c>
      <c r="BW133" s="12">
        <f ca="1">'13年1-9支出明细'!BW131/9*12</f>
        <v>0</v>
      </c>
      <c r="BX133" s="12">
        <f ca="1">'13年1-9支出明细'!BX131/9*12</f>
        <v>596468.44000000006</v>
      </c>
      <c r="BY133" s="27">
        <f t="shared" si="28"/>
        <v>0</v>
      </c>
      <c r="BZ133" s="13">
        <f ca="1">'13年1-9支出明细'!BZ131/9*12</f>
        <v>0</v>
      </c>
      <c r="CA133" s="13">
        <f ca="1">'13年1-9支出明细'!CA131/9*12</f>
        <v>0</v>
      </c>
      <c r="CB133" s="13">
        <f ca="1">'13年1-9支出明细'!CB131/9*12</f>
        <v>0</v>
      </c>
      <c r="CC133" s="13">
        <f ca="1">'13年1-9支出明细'!CC131/9*12</f>
        <v>0</v>
      </c>
      <c r="CD133" s="13">
        <f ca="1">'13年1-9支出明细'!CD131/9*12</f>
        <v>0</v>
      </c>
    </row>
    <row r="134" spans="1:82">
      <c r="A134" s="18">
        <v>41801</v>
      </c>
      <c r="B134" s="3" t="s">
        <v>608</v>
      </c>
      <c r="C134" s="3" t="s">
        <v>426</v>
      </c>
      <c r="D134" s="12">
        <f t="shared" si="33"/>
        <v>20791539.199999999</v>
      </c>
      <c r="E134" s="12">
        <f t="shared" si="25"/>
        <v>2514947.8666666667</v>
      </c>
      <c r="F134" s="13">
        <v>1231176</v>
      </c>
      <c r="G134" s="13">
        <v>0</v>
      </c>
      <c r="H134" s="13">
        <v>554029.19999999995</v>
      </c>
      <c r="I134" s="13">
        <f ca="1">'13年1-9支出明细'!I132/9*12</f>
        <v>163308</v>
      </c>
      <c r="J134" s="13">
        <v>103700</v>
      </c>
      <c r="K134" s="13">
        <f ca="1">'13年1-9支出明细'!K132/9*12</f>
        <v>554000</v>
      </c>
      <c r="L134" s="13">
        <f ca="1">'13年1-9支出明细'!L132/9*12</f>
        <v>0</v>
      </c>
      <c r="M134" s="13">
        <f ca="1">'13年1-9支出明细'!M132/9*12</f>
        <v>0</v>
      </c>
      <c r="N134" s="13">
        <f ca="1">'13年1-9支出明细'!N132/9*12</f>
        <v>0</v>
      </c>
      <c r="O134" s="13">
        <f ca="1">'13年1-9支出明细'!O132/9*12</f>
        <v>0</v>
      </c>
      <c r="P134" s="13">
        <f ca="1">'13年1-9支出明细'!P132/9*12</f>
        <v>0</v>
      </c>
      <c r="Q134" s="13">
        <f ca="1">'13年1-9支出明细'!Q132/9*12</f>
        <v>0</v>
      </c>
      <c r="R134" s="13">
        <f ca="1">'13年1-9支出明细'!R132/9*12</f>
        <v>0</v>
      </c>
      <c r="S134" s="13">
        <f ca="1">'13年1-9支出明细'!S132/9*12</f>
        <v>12434.666666666666</v>
      </c>
      <c r="T134" s="12">
        <f t="shared" si="26"/>
        <v>137742.51999999999</v>
      </c>
      <c r="U134" s="13">
        <f ca="1">'13年1-9支出明细'!U132/9*12</f>
        <v>0</v>
      </c>
      <c r="V134" s="13">
        <f ca="1">'13年1-9支出明细'!V132/9*12</f>
        <v>0</v>
      </c>
      <c r="W134" s="13">
        <f ca="1">'13年1-9支出明细'!W132/9*12</f>
        <v>0</v>
      </c>
      <c r="X134" s="13">
        <f ca="1">'13年1-9支出明细'!X132/9*12</f>
        <v>200</v>
      </c>
      <c r="Y134" s="13">
        <f ca="1">'13年1-9支出明细'!Y132/9*12</f>
        <v>712</v>
      </c>
      <c r="Z134" s="13">
        <f ca="1">'13年1-9支出明细'!Z132/9*12</f>
        <v>0</v>
      </c>
      <c r="AA134" s="13">
        <f ca="1">Sheet2!EP131+Sheet2!V131</f>
        <v>136830.51999999999</v>
      </c>
      <c r="AB134" s="13">
        <f ca="1">'13年1-9支出明细'!AB132/9*12</f>
        <v>172486.02666666664</v>
      </c>
      <c r="AC134" s="13">
        <f ca="1">'13年1-9支出明细'!AC132/9*12</f>
        <v>1326.6666666666667</v>
      </c>
      <c r="AD134" s="12">
        <f t="shared" si="24"/>
        <v>2323.8133333333335</v>
      </c>
      <c r="AE134" s="13">
        <f ca="1">'13年1-9支出明细'!AE132/9*12</f>
        <v>2323.8133333333335</v>
      </c>
      <c r="AF134" s="13">
        <f ca="1">'13年1-9支出明细'!AF132/9*12</f>
        <v>0</v>
      </c>
      <c r="AG134" s="13">
        <f ca="1">Sheet2!BP131+Sheet2!ET131</f>
        <v>0</v>
      </c>
      <c r="AH134" s="12">
        <f t="shared" si="27"/>
        <v>17379407.653333332</v>
      </c>
      <c r="AI134" s="13">
        <f ca="1">'13年1-9支出明细'!AI132/9*12</f>
        <v>0</v>
      </c>
      <c r="AJ134" s="13">
        <f ca="1">'13年1-9支出明细'!AJ132/9*12</f>
        <v>0</v>
      </c>
      <c r="AK134" s="13">
        <f ca="1">'13年1-9支出明细'!AK132/9*12</f>
        <v>1442898.5999999999</v>
      </c>
      <c r="AL134" s="13">
        <f ca="1">'13年1-9支出明细'!AL132/9*12</f>
        <v>10410417.586666666</v>
      </c>
      <c r="AM134" s="13">
        <f ca="1">'13年1-9支出明细'!AM132/9*12</f>
        <v>0</v>
      </c>
      <c r="AN134" s="13">
        <f ca="1">'13年1-9支出明细'!AN132/9*12</f>
        <v>3073800</v>
      </c>
      <c r="AO134" s="14">
        <f t="shared" si="29"/>
        <v>0</v>
      </c>
      <c r="AP134" s="13">
        <f ca="1">'13年1-9支出明细'!AP132/9*12</f>
        <v>0</v>
      </c>
      <c r="AQ134" s="13">
        <f ca="1">'13年1-9支出明细'!AQ132/9*12</f>
        <v>0</v>
      </c>
      <c r="AR134" s="13">
        <f ca="1">'13年1-9支出明细'!AR132/9*12</f>
        <v>0</v>
      </c>
      <c r="AS134" s="13">
        <f ca="1">Sheet2!DK131+Sheet2!AH131</f>
        <v>0</v>
      </c>
      <c r="AT134" s="13">
        <f ca="1">'13年1-9支出明细'!AT132/9*12</f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f ca="1">'13年1-9支出明细'!BB132/9*12</f>
        <v>2584</v>
      </c>
      <c r="BC134" s="13">
        <f ca="1">'13年1-9支出明细'!BC132/9*12</f>
        <v>2378077.3333333335</v>
      </c>
      <c r="BD134" s="13">
        <f ca="1">'13年1-9支出明细'!BD132/9*12</f>
        <v>0</v>
      </c>
      <c r="BE134" s="13">
        <f ca="1">'13年1-9支出明细'!BE132/9*12</f>
        <v>2378077.3333333335</v>
      </c>
      <c r="BF134" s="13">
        <v>0</v>
      </c>
      <c r="BG134" s="13">
        <f ca="1">'13年1-9支出明细'!BG132/9*12</f>
        <v>14666.666666666666</v>
      </c>
      <c r="BH134" s="13">
        <f ca="1">'13年1-9支出明细'!BH132/9*12</f>
        <v>0</v>
      </c>
      <c r="BI134" s="13">
        <f ca="1">'13年1-9支出明细'!BI132/9*12</f>
        <v>0</v>
      </c>
      <c r="BJ134" s="13">
        <f ca="1">'13年1-9支出明细'!BJ132/9*12</f>
        <v>56684</v>
      </c>
      <c r="BK134" s="13">
        <f ca="1">'13年1-9支出明细'!BK132/9*12</f>
        <v>0</v>
      </c>
      <c r="BL134" s="13">
        <f ca="1">'13年1-9支出明细'!BL132/9*12</f>
        <v>0</v>
      </c>
      <c r="BM134" s="13">
        <f ca="1">'13年1-9支出明细'!BM132/9*12</f>
        <v>0</v>
      </c>
      <c r="BN134" s="13">
        <f ca="1">'13年1-9支出明细'!BN132/9*12</f>
        <v>279.46666666666664</v>
      </c>
      <c r="BO134" s="13">
        <f ca="1">Sheet2!EX131+Sheet2!BF131</f>
        <v>0</v>
      </c>
      <c r="BP134" s="13">
        <f ca="1">'13年1-9支出明细'!BP132/9*12</f>
        <v>0</v>
      </c>
      <c r="BQ134" s="13">
        <f ca="1">'13年1-9支出明细'!BQ132/9*12</f>
        <v>0</v>
      </c>
      <c r="BR134" s="13">
        <f ca="1">'13年1-9支出明细'!BR132/9*12</f>
        <v>0</v>
      </c>
      <c r="BS134" s="13">
        <f ca="1">Sheet2!FC47+Sheet2!BJ47</f>
        <v>0</v>
      </c>
      <c r="BT134" s="13">
        <f ca="1">'13年1-9支出明细'!BT132/9*12</f>
        <v>0</v>
      </c>
      <c r="BU134" s="12">
        <f ca="1">'13年1-9支出明细'!BU132/9*12</f>
        <v>160648.90666666665</v>
      </c>
      <c r="BV134" s="12">
        <f ca="1">'13年1-9支出明细'!BV132/9*12</f>
        <v>0</v>
      </c>
      <c r="BW134" s="12">
        <f ca="1">'13年1-9支出明细'!BW132/9*12</f>
        <v>0</v>
      </c>
      <c r="BX134" s="12">
        <f ca="1">'13年1-9支出明细'!BX132/9*12</f>
        <v>596468.44000000006</v>
      </c>
      <c r="BY134" s="27">
        <f t="shared" si="28"/>
        <v>0</v>
      </c>
      <c r="BZ134" s="13">
        <f ca="1">'13年1-9支出明细'!BZ132/9*12</f>
        <v>0</v>
      </c>
      <c r="CA134" s="13">
        <f ca="1">'13年1-9支出明细'!CA132/9*12</f>
        <v>0</v>
      </c>
      <c r="CB134" s="13">
        <f ca="1">'13年1-9支出明细'!CB132/9*12</f>
        <v>0</v>
      </c>
      <c r="CC134" s="13">
        <f ca="1">'13年1-9支出明细'!CC132/9*12</f>
        <v>0</v>
      </c>
      <c r="CD134" s="13">
        <f ca="1">'13年1-9支出明细'!CD132/9*12</f>
        <v>0</v>
      </c>
    </row>
    <row r="135" spans="1:82">
      <c r="A135" s="18">
        <v>41802</v>
      </c>
      <c r="B135" s="3" t="s">
        <v>609</v>
      </c>
      <c r="C135" s="3" t="s">
        <v>427</v>
      </c>
      <c r="D135" s="12">
        <f t="shared" si="33"/>
        <v>5730.2266666666674</v>
      </c>
      <c r="E135" s="12">
        <f t="shared" si="25"/>
        <v>0</v>
      </c>
      <c r="F135" s="13">
        <v>0</v>
      </c>
      <c r="G135" s="13">
        <v>0</v>
      </c>
      <c r="H135" s="13">
        <v>0</v>
      </c>
      <c r="I135" s="13">
        <f ca="1">'13年1-9支出明细'!I133/9*12</f>
        <v>0</v>
      </c>
      <c r="J135" s="13">
        <v>0</v>
      </c>
      <c r="K135" s="13">
        <f ca="1">'13年1-9支出明细'!K133/9*12</f>
        <v>0</v>
      </c>
      <c r="L135" s="13">
        <f ca="1">'13年1-9支出明细'!L133/9*12</f>
        <v>0</v>
      </c>
      <c r="M135" s="13">
        <f ca="1">'13年1-9支出明细'!M133/9*12</f>
        <v>0</v>
      </c>
      <c r="N135" s="13">
        <f ca="1">'13年1-9支出明细'!N133/9*12</f>
        <v>0</v>
      </c>
      <c r="O135" s="13">
        <f ca="1">'13年1-9支出明细'!O133/9*12</f>
        <v>0</v>
      </c>
      <c r="P135" s="13">
        <f ca="1">'13年1-9支出明细'!P133/9*12</f>
        <v>0</v>
      </c>
      <c r="Q135" s="13">
        <f ca="1">'13年1-9支出明细'!Q133/9*12</f>
        <v>0</v>
      </c>
      <c r="R135" s="13">
        <f ca="1">'13年1-9支出明细'!R133/9*12</f>
        <v>0</v>
      </c>
      <c r="S135" s="13">
        <f ca="1">'13年1-9支出明细'!S133/9*12</f>
        <v>0</v>
      </c>
      <c r="T135" s="12">
        <f t="shared" si="26"/>
        <v>1929.6</v>
      </c>
      <c r="U135" s="13">
        <f ca="1">'13年1-9支出明细'!U133/9*12</f>
        <v>0</v>
      </c>
      <c r="V135" s="13">
        <f ca="1">'13年1-9支出明细'!V133/9*12</f>
        <v>0</v>
      </c>
      <c r="W135" s="13">
        <f ca="1">'13年1-9支出明细'!W133/9*12</f>
        <v>0</v>
      </c>
      <c r="X135" s="13">
        <f ca="1">'13年1-9支出明细'!X133/9*12</f>
        <v>0</v>
      </c>
      <c r="Y135" s="13">
        <f ca="1">'13年1-9支出明细'!Y133/9*12</f>
        <v>0</v>
      </c>
      <c r="Z135" s="13">
        <f ca="1">'13年1-9支出明细'!Z133/9*12</f>
        <v>0</v>
      </c>
      <c r="AA135" s="13">
        <f ca="1">Sheet2!EP132+Sheet2!V132</f>
        <v>1929.6</v>
      </c>
      <c r="AB135" s="13">
        <f ca="1">'13年1-9支出明细'!AB133/9*12</f>
        <v>2572.7999999999997</v>
      </c>
      <c r="AC135" s="13">
        <f ca="1">'13年1-9支出明细'!AC133/9*12</f>
        <v>0</v>
      </c>
      <c r="AD135" s="12">
        <f t="shared" ref="AD135:AD185" si="36">AE135+AF135+AG135</f>
        <v>0</v>
      </c>
      <c r="AE135" s="13">
        <f ca="1">'13年1-9支出明细'!AE133/9*12</f>
        <v>0</v>
      </c>
      <c r="AF135" s="13">
        <f ca="1">'13年1-9支出明细'!AF133/9*12</f>
        <v>0</v>
      </c>
      <c r="AG135" s="13">
        <f ca="1">Sheet2!BP132+Sheet2!ET132</f>
        <v>0</v>
      </c>
      <c r="AH135" s="12">
        <f t="shared" si="27"/>
        <v>0</v>
      </c>
      <c r="AI135" s="13">
        <f ca="1">'13年1-9支出明细'!AI133/9*12</f>
        <v>0</v>
      </c>
      <c r="AJ135" s="13">
        <f ca="1">'13年1-9支出明细'!AJ133/9*12</f>
        <v>0</v>
      </c>
      <c r="AK135" s="13">
        <f ca="1">'13年1-9支出明细'!AK133/9*12</f>
        <v>0</v>
      </c>
      <c r="AL135" s="13">
        <f ca="1">'13年1-9支出明细'!AL133/9*12</f>
        <v>0</v>
      </c>
      <c r="AM135" s="13">
        <f ca="1">'13年1-9支出明细'!AM133/9*12</f>
        <v>0</v>
      </c>
      <c r="AN135" s="13">
        <f ca="1">'13年1-9支出明细'!AN133/9*12</f>
        <v>0</v>
      </c>
      <c r="AO135" s="14">
        <f t="shared" si="29"/>
        <v>0</v>
      </c>
      <c r="AP135" s="13">
        <f ca="1">'13年1-9支出明细'!AP133/9*12</f>
        <v>0</v>
      </c>
      <c r="AQ135" s="13">
        <f ca="1">'13年1-9支出明细'!AQ133/9*12</f>
        <v>0</v>
      </c>
      <c r="AR135" s="13">
        <f ca="1">'13年1-9支出明细'!AR133/9*12</f>
        <v>0</v>
      </c>
      <c r="AS135" s="13">
        <f ca="1">Sheet2!DK132+Sheet2!AH132</f>
        <v>0</v>
      </c>
      <c r="AT135" s="13">
        <f ca="1">'13年1-9支出明细'!AT133/9*12</f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f ca="1">'13年1-9支出明细'!BB133/9*12</f>
        <v>0</v>
      </c>
      <c r="BC135" s="13">
        <f ca="1">'13年1-9支出明细'!BC133/9*12</f>
        <v>0</v>
      </c>
      <c r="BD135" s="13">
        <f ca="1">'13年1-9支出明细'!BD133/9*12</f>
        <v>0</v>
      </c>
      <c r="BE135" s="13">
        <f ca="1">'13年1-9支出明细'!BE133/9*12</f>
        <v>0</v>
      </c>
      <c r="BF135" s="13">
        <v>0</v>
      </c>
      <c r="BG135" s="13">
        <f ca="1">'13年1-9支出明细'!BG133/9*12</f>
        <v>0</v>
      </c>
      <c r="BH135" s="13">
        <f ca="1">'13年1-9支出明细'!BH133/9*12</f>
        <v>0</v>
      </c>
      <c r="BI135" s="13">
        <f ca="1">'13年1-9支出明细'!BI133/9*12</f>
        <v>0</v>
      </c>
      <c r="BJ135" s="13">
        <f ca="1">'13年1-9支出明细'!BJ133/9*12</f>
        <v>0</v>
      </c>
      <c r="BK135" s="13">
        <f ca="1">'13年1-9支出明细'!BK133/9*12</f>
        <v>0</v>
      </c>
      <c r="BL135" s="13">
        <f ca="1">'13年1-9支出明细'!BL133/9*12</f>
        <v>0</v>
      </c>
      <c r="BM135" s="13">
        <f ca="1">'13年1-9支出明细'!BM133/9*12</f>
        <v>0</v>
      </c>
      <c r="BN135" s="13">
        <f ca="1">'13年1-9支出明细'!BN133/9*12</f>
        <v>0</v>
      </c>
      <c r="BO135" s="13">
        <f ca="1">Sheet2!EX132+Sheet2!BF132</f>
        <v>0</v>
      </c>
      <c r="BP135" s="13">
        <f ca="1">'13年1-9支出明细'!BP133/9*12</f>
        <v>0</v>
      </c>
      <c r="BQ135" s="13">
        <f ca="1">'13年1-9支出明细'!BQ133/9*12</f>
        <v>0</v>
      </c>
      <c r="BR135" s="13">
        <f ca="1">'13年1-9支出明细'!BR133/9*12</f>
        <v>0</v>
      </c>
      <c r="BS135" s="13">
        <f ca="1">Sheet2!FC48+Sheet2!BJ48</f>
        <v>0</v>
      </c>
      <c r="BT135" s="13">
        <f ca="1">'13年1-9支出明细'!BT133/9*12</f>
        <v>0</v>
      </c>
      <c r="BU135" s="12">
        <f ca="1">'13年1-9支出明细'!BU133/9*12</f>
        <v>3800.626666666667</v>
      </c>
      <c r="BV135" s="12">
        <f ca="1">'13年1-9支出明细'!BV133/9*12</f>
        <v>0</v>
      </c>
      <c r="BW135" s="12">
        <f ca="1">'13年1-9支出明细'!BW133/9*12</f>
        <v>0</v>
      </c>
      <c r="BX135" s="12">
        <f ca="1">'13年1-9支出明细'!BX133/9*12</f>
        <v>0</v>
      </c>
      <c r="BY135" s="27">
        <f t="shared" si="28"/>
        <v>0</v>
      </c>
      <c r="BZ135" s="13">
        <f ca="1">'13年1-9支出明细'!BZ133/9*12</f>
        <v>0</v>
      </c>
      <c r="CA135" s="13">
        <f ca="1">'13年1-9支出明细'!CA133/9*12</f>
        <v>0</v>
      </c>
      <c r="CB135" s="13">
        <f ca="1">'13年1-9支出明细'!CB133/9*12</f>
        <v>0</v>
      </c>
      <c r="CC135" s="13">
        <f ca="1">'13年1-9支出明细'!CC133/9*12</f>
        <v>0</v>
      </c>
      <c r="CD135" s="13">
        <f ca="1">'13年1-9支出明细'!CD133/9*12</f>
        <v>0</v>
      </c>
    </row>
    <row r="136" spans="1:82">
      <c r="A136" s="18">
        <v>41803</v>
      </c>
      <c r="B136" s="3" t="s">
        <v>610</v>
      </c>
      <c r="C136" s="3" t="s">
        <v>428</v>
      </c>
      <c r="D136" s="12">
        <f t="shared" si="33"/>
        <v>499810.87666666659</v>
      </c>
      <c r="E136" s="12">
        <f t="shared" ref="E136:E185" si="37">F136+G136+H136+I136+K136+S136+L136+M136+N136+O136+R136</f>
        <v>13600</v>
      </c>
      <c r="F136" s="13">
        <v>0</v>
      </c>
      <c r="G136" s="13">
        <v>0</v>
      </c>
      <c r="H136" s="13">
        <v>0</v>
      </c>
      <c r="I136" s="13">
        <f ca="1">'13年1-9支出明细'!I134/9*12</f>
        <v>0</v>
      </c>
      <c r="J136" s="13">
        <v>0</v>
      </c>
      <c r="K136" s="13">
        <f ca="1">'13年1-9支出明细'!K134/9*12</f>
        <v>0</v>
      </c>
      <c r="L136" s="13">
        <f ca="1">'13年1-9支出明细'!L134/9*12</f>
        <v>0</v>
      </c>
      <c r="M136" s="13">
        <f ca="1">'13年1-9支出明细'!M134/9*12</f>
        <v>0</v>
      </c>
      <c r="N136" s="13">
        <f ca="1">'13年1-9支出明细'!N134/9*12</f>
        <v>0</v>
      </c>
      <c r="O136" s="13">
        <f ca="1">'13年1-9支出明细'!O134/9*12</f>
        <v>0</v>
      </c>
      <c r="P136" s="13">
        <f ca="1">'13年1-9支出明细'!P134/9*12</f>
        <v>0</v>
      </c>
      <c r="Q136" s="13">
        <f ca="1">'13年1-9支出明细'!Q134/9*12</f>
        <v>0</v>
      </c>
      <c r="R136" s="13">
        <f ca="1">'13年1-9支出明细'!R134/9*12</f>
        <v>0</v>
      </c>
      <c r="S136" s="13">
        <f ca="1">'13年1-9支出明细'!S134/9*12</f>
        <v>13600</v>
      </c>
      <c r="T136" s="12">
        <f t="shared" ref="T136:T185" si="38">U136+V136+W136+X136+Y136+Z136+AA136</f>
        <v>191138.35666666666</v>
      </c>
      <c r="U136" s="13">
        <f ca="1">'13年1-9支出明细'!U134/9*12</f>
        <v>0</v>
      </c>
      <c r="V136" s="13">
        <f ca="1">'13年1-9支出明细'!V134/9*12</f>
        <v>1399.5466666666666</v>
      </c>
      <c r="W136" s="13">
        <f ca="1">'13年1-9支出明细'!W134/9*12</f>
        <v>0</v>
      </c>
      <c r="X136" s="13">
        <f ca="1">'13年1-9支出明细'!X134/9*12</f>
        <v>0</v>
      </c>
      <c r="Y136" s="13">
        <f ca="1">'13年1-9支出明细'!Y134/9*12</f>
        <v>0</v>
      </c>
      <c r="Z136" s="13">
        <f ca="1">'13年1-9支出明细'!Z134/9*12</f>
        <v>0</v>
      </c>
      <c r="AA136" s="13">
        <f ca="1">Sheet2!EP133+Sheet2!V133</f>
        <v>189738.81</v>
      </c>
      <c r="AB136" s="13">
        <f ca="1">'13年1-9支出明细'!AB134/9*12</f>
        <v>252805.09333333335</v>
      </c>
      <c r="AC136" s="13">
        <f ca="1">'13年1-9支出明细'!AC134/9*12</f>
        <v>0</v>
      </c>
      <c r="AD136" s="12">
        <f t="shared" si="36"/>
        <v>0</v>
      </c>
      <c r="AE136" s="13">
        <f ca="1">'13年1-9支出明细'!AE134/9*12</f>
        <v>0</v>
      </c>
      <c r="AF136" s="13">
        <f ca="1">'13年1-9支出明细'!AF134/9*12</f>
        <v>0</v>
      </c>
      <c r="AG136" s="13">
        <f ca="1">Sheet2!BP133+Sheet2!ET133</f>
        <v>0</v>
      </c>
      <c r="AH136" s="12">
        <f t="shared" ref="AH136:AH185" si="39">AI136+AJ136+AK136+AL136+AM136+AN136++AP136+AQ136+AR136+AT136+BB136+BC136+BG136+BH136+BI136+BJ136+BK136+BL136+BM136+BN136+BO136+BP136+BQ136+BR136+BT136</f>
        <v>60.8</v>
      </c>
      <c r="AI136" s="13">
        <f ca="1">'13年1-9支出明细'!AI134/9*12</f>
        <v>0</v>
      </c>
      <c r="AJ136" s="13">
        <f ca="1">'13年1-9支出明细'!AJ134/9*12</f>
        <v>0</v>
      </c>
      <c r="AK136" s="13">
        <f ca="1">'13年1-9支出明细'!AK134/9*12</f>
        <v>0</v>
      </c>
      <c r="AL136" s="13">
        <f ca="1">'13年1-9支出明细'!AL134/9*12</f>
        <v>0</v>
      </c>
      <c r="AM136" s="13">
        <f ca="1">'13年1-9支出明细'!AM134/9*12</f>
        <v>0</v>
      </c>
      <c r="AN136" s="13">
        <f ca="1">'13年1-9支出明细'!AN134/9*12</f>
        <v>0</v>
      </c>
      <c r="AO136" s="14">
        <f t="shared" si="29"/>
        <v>0</v>
      </c>
      <c r="AP136" s="13">
        <f ca="1">'13年1-9支出明细'!AP134/9*12</f>
        <v>0</v>
      </c>
      <c r="AQ136" s="13">
        <f ca="1">'13年1-9支出明细'!AQ134/9*12</f>
        <v>0</v>
      </c>
      <c r="AR136" s="13">
        <f ca="1">'13年1-9支出明细'!AR134/9*12</f>
        <v>0</v>
      </c>
      <c r="AS136" s="13">
        <f ca="1">Sheet2!DK133+Sheet2!AH133</f>
        <v>0</v>
      </c>
      <c r="AT136" s="13">
        <f ca="1">'13年1-9支出明细'!AT134/9*12</f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f ca="1">'13年1-9支出明细'!BB134/9*12</f>
        <v>0</v>
      </c>
      <c r="BC136" s="13">
        <f ca="1">'13年1-9支出明细'!BC134/9*12</f>
        <v>0</v>
      </c>
      <c r="BD136" s="13">
        <f ca="1">'13年1-9支出明细'!BD134/9*12</f>
        <v>0</v>
      </c>
      <c r="BE136" s="13">
        <f ca="1">'13年1-9支出明细'!BE134/9*12</f>
        <v>0</v>
      </c>
      <c r="BF136" s="13">
        <v>0</v>
      </c>
      <c r="BG136" s="13">
        <f ca="1">'13年1-9支出明细'!BG134/9*12</f>
        <v>0</v>
      </c>
      <c r="BH136" s="13">
        <f ca="1">'13年1-9支出明细'!BH134/9*12</f>
        <v>0</v>
      </c>
      <c r="BI136" s="13">
        <f ca="1">'13年1-9支出明细'!BI134/9*12</f>
        <v>0</v>
      </c>
      <c r="BJ136" s="13">
        <f ca="1">'13年1-9支出明细'!BJ134/9*12</f>
        <v>0</v>
      </c>
      <c r="BK136" s="13">
        <f ca="1">'13年1-9支出明细'!BK134/9*12</f>
        <v>0</v>
      </c>
      <c r="BL136" s="13">
        <f ca="1">'13年1-9支出明细'!BL134/9*12</f>
        <v>0</v>
      </c>
      <c r="BM136" s="13">
        <f ca="1">'13年1-9支出明细'!BM134/9*12</f>
        <v>0</v>
      </c>
      <c r="BN136" s="13">
        <f ca="1">'13年1-9支出明细'!BN134/9*12</f>
        <v>60.8</v>
      </c>
      <c r="BO136" s="13">
        <f ca="1">Sheet2!EX133+Sheet2!BF133</f>
        <v>0</v>
      </c>
      <c r="BP136" s="13">
        <f ca="1">'13年1-9支出明细'!BP134/9*12</f>
        <v>0</v>
      </c>
      <c r="BQ136" s="13">
        <f ca="1">'13年1-9支出明细'!BQ134/9*12</f>
        <v>0</v>
      </c>
      <c r="BR136" s="13">
        <f ca="1">'13年1-9支出明细'!BR134/9*12</f>
        <v>0</v>
      </c>
      <c r="BS136" s="13">
        <f ca="1">Sheet2!FC49+Sheet2!BJ49</f>
        <v>0</v>
      </c>
      <c r="BT136" s="13">
        <f ca="1">'13年1-9支出明细'!BT134/9*12</f>
        <v>0</v>
      </c>
      <c r="BU136" s="12">
        <f ca="1">'13年1-9支出明细'!BU134/9*12</f>
        <v>295011.71999999997</v>
      </c>
      <c r="BV136" s="12">
        <f ca="1">'13年1-9支出明细'!BV134/9*12</f>
        <v>0</v>
      </c>
      <c r="BW136" s="12">
        <f ca="1">'13年1-9支出明细'!BW134/9*12</f>
        <v>0</v>
      </c>
      <c r="BX136" s="12">
        <f ca="1">'13年1-9支出明细'!BX134/9*12</f>
        <v>0</v>
      </c>
      <c r="BY136" s="27">
        <f t="shared" ref="BY136:BY185" si="40">BZ136+CA136+CB136+CC136+CD136</f>
        <v>0</v>
      </c>
      <c r="BZ136" s="13">
        <f ca="1">'13年1-9支出明细'!BZ134/9*12</f>
        <v>0</v>
      </c>
      <c r="CA136" s="13">
        <f ca="1">'13年1-9支出明细'!CA134/9*12</f>
        <v>0</v>
      </c>
      <c r="CB136" s="13">
        <f ca="1">'13年1-9支出明细'!CB134/9*12</f>
        <v>0</v>
      </c>
      <c r="CC136" s="13">
        <f ca="1">'13年1-9支出明细'!CC134/9*12</f>
        <v>0</v>
      </c>
      <c r="CD136" s="13">
        <f ca="1">'13年1-9支出明细'!CD134/9*12</f>
        <v>0</v>
      </c>
    </row>
    <row r="137" spans="1:82">
      <c r="A137" s="18">
        <v>41804</v>
      </c>
      <c r="B137" s="3" t="s">
        <v>611</v>
      </c>
      <c r="C137" s="3" t="s">
        <v>429</v>
      </c>
      <c r="D137" s="12">
        <f t="shared" si="33"/>
        <v>988721.58000000007</v>
      </c>
      <c r="E137" s="12">
        <f t="shared" si="37"/>
        <v>149760</v>
      </c>
      <c r="F137" s="13">
        <v>0</v>
      </c>
      <c r="G137" s="13">
        <v>0</v>
      </c>
      <c r="H137" s="13">
        <v>0</v>
      </c>
      <c r="I137" s="13">
        <f ca="1">'13年1-9支出明细'!I135/9*12</f>
        <v>104640</v>
      </c>
      <c r="J137" s="13">
        <v>0</v>
      </c>
      <c r="K137" s="13">
        <f ca="1">'13年1-9支出明细'!K135/9*12</f>
        <v>0</v>
      </c>
      <c r="L137" s="13">
        <f ca="1">'13年1-9支出明细'!L135/9*12</f>
        <v>0</v>
      </c>
      <c r="M137" s="13">
        <f ca="1">'13年1-9支出明细'!M135/9*12</f>
        <v>0</v>
      </c>
      <c r="N137" s="13">
        <f ca="1">'13年1-9支出明细'!N135/9*12</f>
        <v>0</v>
      </c>
      <c r="O137" s="13">
        <f ca="1">'13年1-9支出明细'!O135/9*12</f>
        <v>0</v>
      </c>
      <c r="P137" s="13">
        <f ca="1">'13年1-9支出明细'!P135/9*12</f>
        <v>0</v>
      </c>
      <c r="Q137" s="13">
        <f ca="1">'13年1-9支出明细'!Q135/9*12</f>
        <v>0</v>
      </c>
      <c r="R137" s="13">
        <f ca="1">'13年1-9支出明细'!R135/9*12</f>
        <v>0</v>
      </c>
      <c r="S137" s="13">
        <f ca="1">'13年1-9支出明细'!S135/9*12</f>
        <v>45120</v>
      </c>
      <c r="T137" s="12">
        <f t="shared" si="38"/>
        <v>383388.58</v>
      </c>
      <c r="U137" s="13">
        <f ca="1">'13年1-9支出明细'!U135/9*12</f>
        <v>0</v>
      </c>
      <c r="V137" s="13">
        <f ca="1">'13年1-9支出明细'!V135/9*12</f>
        <v>0</v>
      </c>
      <c r="W137" s="13">
        <f ca="1">'13年1-9支出明细'!W135/9*12</f>
        <v>0</v>
      </c>
      <c r="X137" s="13">
        <f ca="1">'13年1-9支出明细'!X135/9*12</f>
        <v>82</v>
      </c>
      <c r="Y137" s="13">
        <f ca="1">'13年1-9支出明细'!Y135/9*12</f>
        <v>0</v>
      </c>
      <c r="Z137" s="13">
        <f ca="1">'13年1-9支出明细'!Z135/9*12</f>
        <v>0</v>
      </c>
      <c r="AA137" s="13">
        <f ca="1">Sheet2!EP134+Sheet2!V134</f>
        <v>383306.58</v>
      </c>
      <c r="AB137" s="13">
        <f ca="1">'13年1-9支出明细'!AB135/9*12</f>
        <v>511075.92000000004</v>
      </c>
      <c r="AC137" s="13">
        <f ca="1">'13年1-9支出明细'!AC135/9*12</f>
        <v>0</v>
      </c>
      <c r="AD137" s="12">
        <f t="shared" si="36"/>
        <v>0</v>
      </c>
      <c r="AE137" s="13">
        <f ca="1">'13年1-9支出明细'!AE135/9*12</f>
        <v>0</v>
      </c>
      <c r="AF137" s="13">
        <f ca="1">'13年1-9支出明细'!AF135/9*12</f>
        <v>0</v>
      </c>
      <c r="AG137" s="13">
        <f ca="1">Sheet2!BP134+Sheet2!ET134</f>
        <v>0</v>
      </c>
      <c r="AH137" s="12">
        <f t="shared" si="39"/>
        <v>12064.4</v>
      </c>
      <c r="AI137" s="13">
        <f ca="1">'13年1-9支出明细'!AI135/9*12</f>
        <v>0</v>
      </c>
      <c r="AJ137" s="13">
        <f ca="1">'13年1-9支出明细'!AJ135/9*12</f>
        <v>0</v>
      </c>
      <c r="AK137" s="13">
        <f ca="1">'13年1-9支出明细'!AK135/9*12</f>
        <v>0</v>
      </c>
      <c r="AL137" s="13">
        <f ca="1">'13年1-9支出明细'!AL135/9*12</f>
        <v>0</v>
      </c>
      <c r="AM137" s="13">
        <f ca="1">'13年1-9支出明细'!AM135/9*12</f>
        <v>0</v>
      </c>
      <c r="AN137" s="13">
        <f ca="1">'13年1-9支出明细'!AN135/9*12</f>
        <v>0</v>
      </c>
      <c r="AO137" s="14">
        <f t="shared" si="29"/>
        <v>0</v>
      </c>
      <c r="AP137" s="13">
        <f ca="1">'13年1-9支出明细'!AP135/9*12</f>
        <v>0</v>
      </c>
      <c r="AQ137" s="13">
        <f ca="1">'13年1-9支出明细'!AQ135/9*12</f>
        <v>0</v>
      </c>
      <c r="AR137" s="13">
        <f ca="1">'13年1-9支出明细'!AR135/9*12</f>
        <v>0</v>
      </c>
      <c r="AS137" s="13">
        <f ca="1">Sheet2!DK134+Sheet2!AH134</f>
        <v>0</v>
      </c>
      <c r="AT137" s="13">
        <f ca="1">'13年1-9支出明细'!AT135/9*12</f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f ca="1">'13年1-9支出明细'!BB135/9*12</f>
        <v>0</v>
      </c>
      <c r="BC137" s="13">
        <f ca="1">'13年1-9支出明细'!BC135/9*12</f>
        <v>0</v>
      </c>
      <c r="BD137" s="13">
        <f ca="1">'13年1-9支出明细'!BD135/9*12</f>
        <v>0</v>
      </c>
      <c r="BE137" s="13">
        <f ca="1">'13年1-9支出明细'!BE135/9*12</f>
        <v>0</v>
      </c>
      <c r="BF137" s="13">
        <v>0</v>
      </c>
      <c r="BG137" s="13">
        <f ca="1">'13年1-9支出明细'!BG135/9*12</f>
        <v>0</v>
      </c>
      <c r="BH137" s="13">
        <f ca="1">'13年1-9支出明细'!BH135/9*12</f>
        <v>0</v>
      </c>
      <c r="BI137" s="13">
        <f ca="1">'13年1-9支出明细'!BI135/9*12</f>
        <v>0</v>
      </c>
      <c r="BJ137" s="13">
        <f ca="1">'13年1-9支出明细'!BJ135/9*12</f>
        <v>394.66666666666663</v>
      </c>
      <c r="BK137" s="13">
        <f ca="1">'13年1-9支出明细'!BK135/9*12</f>
        <v>11600</v>
      </c>
      <c r="BL137" s="13">
        <f ca="1">'13年1-9支出明细'!BL135/9*12</f>
        <v>0</v>
      </c>
      <c r="BM137" s="13">
        <f ca="1">'13年1-9支出明细'!BM135/9*12</f>
        <v>0</v>
      </c>
      <c r="BN137" s="13">
        <f ca="1">'13年1-9支出明细'!BN135/9*12</f>
        <v>69.733333333333334</v>
      </c>
      <c r="BO137" s="13">
        <f ca="1">Sheet2!EX134+Sheet2!BF134</f>
        <v>0</v>
      </c>
      <c r="BP137" s="13">
        <f ca="1">'13年1-9支出明细'!BP135/9*12</f>
        <v>0</v>
      </c>
      <c r="BQ137" s="13">
        <f ca="1">'13年1-9支出明细'!BQ135/9*12</f>
        <v>0</v>
      </c>
      <c r="BR137" s="13">
        <f ca="1">'13年1-9支出明细'!BR135/9*12</f>
        <v>0</v>
      </c>
      <c r="BS137" s="13">
        <f ca="1">Sheet2!FC50+Sheet2!BJ50</f>
        <v>0</v>
      </c>
      <c r="BT137" s="13">
        <f ca="1">'13年1-9支出明细'!BT135/9*12</f>
        <v>0</v>
      </c>
      <c r="BU137" s="12">
        <f ca="1">'13年1-9支出明细'!BU135/9*12</f>
        <v>443508.6</v>
      </c>
      <c r="BV137" s="12">
        <f ca="1">'13年1-9支出明细'!BV135/9*12</f>
        <v>0</v>
      </c>
      <c r="BW137" s="12">
        <f ca="1">'13年1-9支出明细'!BW135/9*12</f>
        <v>0</v>
      </c>
      <c r="BX137" s="12">
        <f ca="1">'13年1-9支出明细'!BX135/9*12</f>
        <v>0</v>
      </c>
      <c r="BY137" s="27">
        <f t="shared" si="40"/>
        <v>0</v>
      </c>
      <c r="BZ137" s="13">
        <f ca="1">'13年1-9支出明细'!BZ135/9*12</f>
        <v>0</v>
      </c>
      <c r="CA137" s="13">
        <f ca="1">'13年1-9支出明细'!CA135/9*12</f>
        <v>0</v>
      </c>
      <c r="CB137" s="13">
        <f ca="1">'13年1-9支出明细'!CB135/9*12</f>
        <v>0</v>
      </c>
      <c r="CC137" s="13">
        <f ca="1">'13年1-9支出明细'!CC135/9*12</f>
        <v>0</v>
      </c>
      <c r="CD137" s="13">
        <f ca="1">'13年1-9支出明细'!CD135/9*12</f>
        <v>0</v>
      </c>
    </row>
    <row r="138" spans="1:82">
      <c r="A138" s="18">
        <v>41805</v>
      </c>
      <c r="B138" s="3" t="s">
        <v>612</v>
      </c>
      <c r="C138" s="3" t="s">
        <v>430</v>
      </c>
      <c r="D138" s="12">
        <f t="shared" si="33"/>
        <v>1412.43</v>
      </c>
      <c r="E138" s="12">
        <f t="shared" si="37"/>
        <v>0</v>
      </c>
      <c r="F138" s="13">
        <v>0</v>
      </c>
      <c r="G138" s="13">
        <v>0</v>
      </c>
      <c r="H138" s="13">
        <v>0</v>
      </c>
      <c r="I138" s="13">
        <f ca="1">'13年1-9支出明细'!I136/9*12</f>
        <v>0</v>
      </c>
      <c r="J138" s="13">
        <v>0</v>
      </c>
      <c r="K138" s="13">
        <f ca="1">'13年1-9支出明细'!K136/9*12</f>
        <v>0</v>
      </c>
      <c r="L138" s="13">
        <f ca="1">'13年1-9支出明细'!L136/9*12</f>
        <v>0</v>
      </c>
      <c r="M138" s="13">
        <f ca="1">'13年1-9支出明细'!M136/9*12</f>
        <v>0</v>
      </c>
      <c r="N138" s="13">
        <f ca="1">'13年1-9支出明细'!N136/9*12</f>
        <v>0</v>
      </c>
      <c r="O138" s="13">
        <f ca="1">'13年1-9支出明细'!O136/9*12</f>
        <v>0</v>
      </c>
      <c r="P138" s="13">
        <f ca="1">'13年1-9支出明细'!P136/9*12</f>
        <v>0</v>
      </c>
      <c r="Q138" s="13">
        <f ca="1">'13年1-9支出明细'!Q136/9*12</f>
        <v>0</v>
      </c>
      <c r="R138" s="13">
        <f ca="1">'13年1-9支出明细'!R136/9*12</f>
        <v>0</v>
      </c>
      <c r="S138" s="13">
        <f ca="1">'13年1-9支出明细'!S136/9*12</f>
        <v>0</v>
      </c>
      <c r="T138" s="12">
        <f t="shared" si="38"/>
        <v>1315.23</v>
      </c>
      <c r="U138" s="13">
        <f ca="1">'13年1-9支出明细'!U136/9*12</f>
        <v>0</v>
      </c>
      <c r="V138" s="13">
        <f ca="1">'13年1-9支出明细'!V136/9*12</f>
        <v>0</v>
      </c>
      <c r="W138" s="13">
        <f ca="1">'13年1-9支出明细'!W136/9*12</f>
        <v>0</v>
      </c>
      <c r="X138" s="13">
        <f ca="1">'13年1-9支出明细'!X136/9*12</f>
        <v>0</v>
      </c>
      <c r="Y138" s="13">
        <f ca="1">'13年1-9支出明细'!Y136/9*12</f>
        <v>0</v>
      </c>
      <c r="Z138" s="13">
        <f ca="1">'13年1-9支出明细'!Z136/9*12</f>
        <v>0</v>
      </c>
      <c r="AA138" s="13">
        <f ca="1">Sheet2!EP135+Sheet2!V135</f>
        <v>1315.23</v>
      </c>
      <c r="AB138" s="13">
        <f ca="1">'13年1-9支出明细'!AB136/9*12</f>
        <v>1753.6399999999999</v>
      </c>
      <c r="AC138" s="13">
        <f ca="1">'13年1-9支出明细'!AC136/9*12</f>
        <v>0</v>
      </c>
      <c r="AD138" s="12">
        <f t="shared" si="36"/>
        <v>0</v>
      </c>
      <c r="AE138" s="13">
        <f ca="1">'13年1-9支出明细'!AE136/9*12</f>
        <v>0</v>
      </c>
      <c r="AF138" s="13">
        <f ca="1">'13年1-9支出明细'!AF136/9*12</f>
        <v>0</v>
      </c>
      <c r="AG138" s="13">
        <f ca="1">Sheet2!BP135+Sheet2!ET135</f>
        <v>0</v>
      </c>
      <c r="AH138" s="12">
        <f t="shared" si="39"/>
        <v>0</v>
      </c>
      <c r="AI138" s="13">
        <f ca="1">'13年1-9支出明细'!AI136/9*12</f>
        <v>0</v>
      </c>
      <c r="AJ138" s="13">
        <f ca="1">'13年1-9支出明细'!AJ136/9*12</f>
        <v>0</v>
      </c>
      <c r="AK138" s="13">
        <f ca="1">'13年1-9支出明细'!AK136/9*12</f>
        <v>0</v>
      </c>
      <c r="AL138" s="13">
        <f ca="1">'13年1-9支出明细'!AL136/9*12</f>
        <v>0</v>
      </c>
      <c r="AM138" s="13">
        <f ca="1">'13年1-9支出明细'!AM136/9*12</f>
        <v>0</v>
      </c>
      <c r="AN138" s="13">
        <f ca="1">'13年1-9支出明细'!AN136/9*12</f>
        <v>0</v>
      </c>
      <c r="AO138" s="14">
        <f t="shared" si="29"/>
        <v>0</v>
      </c>
      <c r="AP138" s="13">
        <f ca="1">'13年1-9支出明细'!AP136/9*12</f>
        <v>0</v>
      </c>
      <c r="AQ138" s="13">
        <f ca="1">'13年1-9支出明细'!AQ136/9*12</f>
        <v>0</v>
      </c>
      <c r="AR138" s="13">
        <f ca="1">'13年1-9支出明细'!AR136/9*12</f>
        <v>0</v>
      </c>
      <c r="AS138" s="13">
        <f ca="1">Sheet2!DK135+Sheet2!AH135</f>
        <v>0</v>
      </c>
      <c r="AT138" s="13">
        <f ca="1">'13年1-9支出明细'!AT136/9*12</f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f ca="1">'13年1-9支出明细'!BB136/9*12</f>
        <v>0</v>
      </c>
      <c r="BC138" s="13">
        <f ca="1">'13年1-9支出明细'!BC136/9*12</f>
        <v>0</v>
      </c>
      <c r="BD138" s="13">
        <f ca="1">'13年1-9支出明细'!BD136/9*12</f>
        <v>0</v>
      </c>
      <c r="BE138" s="13">
        <f ca="1">'13年1-9支出明细'!BE136/9*12</f>
        <v>0</v>
      </c>
      <c r="BF138" s="13">
        <v>0</v>
      </c>
      <c r="BG138" s="13">
        <f ca="1">'13年1-9支出明细'!BG136/9*12</f>
        <v>0</v>
      </c>
      <c r="BH138" s="13">
        <f ca="1">'13年1-9支出明细'!BH136/9*12</f>
        <v>0</v>
      </c>
      <c r="BI138" s="13">
        <f ca="1">'13年1-9支出明细'!BI136/9*12</f>
        <v>0</v>
      </c>
      <c r="BJ138" s="13">
        <f ca="1">'13年1-9支出明细'!BJ136/9*12</f>
        <v>0</v>
      </c>
      <c r="BK138" s="13">
        <f ca="1">'13年1-9支出明细'!BK136/9*12</f>
        <v>0</v>
      </c>
      <c r="BL138" s="13">
        <f ca="1">'13年1-9支出明细'!BL136/9*12</f>
        <v>0</v>
      </c>
      <c r="BM138" s="13">
        <f ca="1">'13年1-9支出明细'!BM136/9*12</f>
        <v>0</v>
      </c>
      <c r="BN138" s="13">
        <f ca="1">'13年1-9支出明细'!BN136/9*12</f>
        <v>0</v>
      </c>
      <c r="BO138" s="13">
        <f ca="1">Sheet2!EX135+Sheet2!BF135</f>
        <v>0</v>
      </c>
      <c r="BP138" s="13">
        <f ca="1">'13年1-9支出明细'!BP136/9*12</f>
        <v>0</v>
      </c>
      <c r="BQ138" s="13">
        <f ca="1">'13年1-9支出明细'!BQ136/9*12</f>
        <v>0</v>
      </c>
      <c r="BR138" s="13">
        <f ca="1">'13年1-9支出明细'!BR136/9*12</f>
        <v>0</v>
      </c>
      <c r="BS138" s="13">
        <f ca="1">Sheet2!FC51+Sheet2!BJ51</f>
        <v>0</v>
      </c>
      <c r="BT138" s="13">
        <f ca="1">'13年1-9支出明细'!BT136/9*12</f>
        <v>0</v>
      </c>
      <c r="BU138" s="12">
        <f ca="1">'13年1-9支出明细'!BU136/9*12</f>
        <v>97.200000000000017</v>
      </c>
      <c r="BV138" s="12">
        <f ca="1">'13年1-9支出明细'!BV136/9*12</f>
        <v>0</v>
      </c>
      <c r="BW138" s="12">
        <f ca="1">'13年1-9支出明细'!BW136/9*12</f>
        <v>0</v>
      </c>
      <c r="BX138" s="12">
        <f ca="1">'13年1-9支出明细'!BX136/9*12</f>
        <v>0</v>
      </c>
      <c r="BY138" s="27">
        <f t="shared" si="40"/>
        <v>0</v>
      </c>
      <c r="BZ138" s="13">
        <f ca="1">'13年1-9支出明细'!BZ136/9*12</f>
        <v>0</v>
      </c>
      <c r="CA138" s="13">
        <f ca="1">'13年1-9支出明细'!CA136/9*12</f>
        <v>0</v>
      </c>
      <c r="CB138" s="13">
        <f ca="1">'13年1-9支出明细'!CB136/9*12</f>
        <v>0</v>
      </c>
      <c r="CC138" s="13">
        <f ca="1">'13年1-9支出明细'!CC136/9*12</f>
        <v>0</v>
      </c>
      <c r="CD138" s="13">
        <f ca="1">'13年1-9支出明细'!CD136/9*12</f>
        <v>0</v>
      </c>
    </row>
    <row r="139" spans="1:82">
      <c r="A139" s="18">
        <v>41806</v>
      </c>
      <c r="B139" s="3" t="s">
        <v>613</v>
      </c>
      <c r="C139" s="3" t="s">
        <v>431</v>
      </c>
      <c r="D139" s="12">
        <f t="shared" si="33"/>
        <v>25061.62</v>
      </c>
      <c r="E139" s="12">
        <f t="shared" si="37"/>
        <v>0</v>
      </c>
      <c r="F139" s="13">
        <v>0</v>
      </c>
      <c r="G139" s="13">
        <v>0</v>
      </c>
      <c r="H139" s="13">
        <v>0</v>
      </c>
      <c r="I139" s="13">
        <f ca="1">'13年1-9支出明细'!I137/9*12</f>
        <v>0</v>
      </c>
      <c r="J139" s="13">
        <v>0</v>
      </c>
      <c r="K139" s="13">
        <f ca="1">'13年1-9支出明细'!K137/9*12</f>
        <v>0</v>
      </c>
      <c r="L139" s="13">
        <f ca="1">'13年1-9支出明细'!L137/9*12</f>
        <v>0</v>
      </c>
      <c r="M139" s="13">
        <f ca="1">'13年1-9支出明细'!M137/9*12</f>
        <v>0</v>
      </c>
      <c r="N139" s="13">
        <f ca="1">'13年1-9支出明细'!N137/9*12</f>
        <v>0</v>
      </c>
      <c r="O139" s="13">
        <f ca="1">'13年1-9支出明细'!O137/9*12</f>
        <v>0</v>
      </c>
      <c r="P139" s="13">
        <f ca="1">'13年1-9支出明细'!P137/9*12</f>
        <v>0</v>
      </c>
      <c r="Q139" s="13">
        <f ca="1">'13年1-9支出明细'!Q137/9*12</f>
        <v>0</v>
      </c>
      <c r="R139" s="13">
        <f ca="1">'13年1-9支出明细'!R137/9*12</f>
        <v>0</v>
      </c>
      <c r="S139" s="13">
        <f ca="1">'13年1-9支出明细'!S137/9*12</f>
        <v>0</v>
      </c>
      <c r="T139" s="12">
        <f t="shared" si="38"/>
        <v>24226.42</v>
      </c>
      <c r="U139" s="13">
        <f ca="1">'13年1-9支出明细'!U137/9*12</f>
        <v>0</v>
      </c>
      <c r="V139" s="13">
        <f ca="1">'13年1-9支出明细'!V137/9*12</f>
        <v>0</v>
      </c>
      <c r="W139" s="13">
        <f ca="1">'13年1-9支出明细'!W137/9*12</f>
        <v>0</v>
      </c>
      <c r="X139" s="13">
        <f ca="1">'13年1-9支出明细'!X137/9*12</f>
        <v>0</v>
      </c>
      <c r="Y139" s="13">
        <f ca="1">'13年1-9支出明细'!Y137/9*12</f>
        <v>0</v>
      </c>
      <c r="Z139" s="13">
        <f ca="1">'13年1-9支出明细'!Z137/9*12</f>
        <v>0</v>
      </c>
      <c r="AA139" s="13">
        <f ca="1">Sheet2!EP136+Sheet2!V136</f>
        <v>24226.42</v>
      </c>
      <c r="AB139" s="13">
        <f ca="1">'13年1-9支出明细'!AB137/9*12</f>
        <v>32301.893333333333</v>
      </c>
      <c r="AC139" s="13">
        <f ca="1">'13年1-9支出明细'!AC137/9*12</f>
        <v>0</v>
      </c>
      <c r="AD139" s="12">
        <f t="shared" si="36"/>
        <v>0</v>
      </c>
      <c r="AE139" s="13">
        <f ca="1">'13年1-9支出明细'!AE137/9*12</f>
        <v>0</v>
      </c>
      <c r="AF139" s="13">
        <f ca="1">'13年1-9支出明细'!AF137/9*12</f>
        <v>0</v>
      </c>
      <c r="AG139" s="13">
        <f ca="1">Sheet2!BP136+Sheet2!ET136</f>
        <v>0</v>
      </c>
      <c r="AH139" s="12">
        <f t="shared" si="39"/>
        <v>0</v>
      </c>
      <c r="AI139" s="13">
        <f ca="1">'13年1-9支出明细'!AI137/9*12</f>
        <v>0</v>
      </c>
      <c r="AJ139" s="13">
        <f ca="1">'13年1-9支出明细'!AJ137/9*12</f>
        <v>0</v>
      </c>
      <c r="AK139" s="13">
        <f ca="1">'13年1-9支出明细'!AK137/9*12</f>
        <v>0</v>
      </c>
      <c r="AL139" s="13">
        <f ca="1">'13年1-9支出明细'!AL137/9*12</f>
        <v>0</v>
      </c>
      <c r="AM139" s="13">
        <f ca="1">'13年1-9支出明细'!AM137/9*12</f>
        <v>0</v>
      </c>
      <c r="AN139" s="13">
        <f ca="1">'13年1-9支出明细'!AN137/9*12</f>
        <v>0</v>
      </c>
      <c r="AO139" s="14">
        <f t="shared" si="29"/>
        <v>0</v>
      </c>
      <c r="AP139" s="13">
        <f ca="1">'13年1-9支出明细'!AP137/9*12</f>
        <v>0</v>
      </c>
      <c r="AQ139" s="13">
        <f ca="1">'13年1-9支出明细'!AQ137/9*12</f>
        <v>0</v>
      </c>
      <c r="AR139" s="13">
        <f ca="1">'13年1-9支出明细'!AR137/9*12</f>
        <v>0</v>
      </c>
      <c r="AS139" s="13">
        <f ca="1">Sheet2!DK136+Sheet2!AH136</f>
        <v>0</v>
      </c>
      <c r="AT139" s="13">
        <f ca="1">'13年1-9支出明细'!AT137/9*12</f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f ca="1">'13年1-9支出明细'!BB137/9*12</f>
        <v>0</v>
      </c>
      <c r="BC139" s="13">
        <f ca="1">'13年1-9支出明细'!BC137/9*12</f>
        <v>0</v>
      </c>
      <c r="BD139" s="13">
        <f ca="1">'13年1-9支出明细'!BD137/9*12</f>
        <v>0</v>
      </c>
      <c r="BE139" s="13">
        <f ca="1">'13年1-9支出明细'!BE137/9*12</f>
        <v>0</v>
      </c>
      <c r="BF139" s="13">
        <v>0</v>
      </c>
      <c r="BG139" s="13">
        <f ca="1">'13年1-9支出明细'!BG137/9*12</f>
        <v>0</v>
      </c>
      <c r="BH139" s="13">
        <f ca="1">'13年1-9支出明细'!BH137/9*12</f>
        <v>0</v>
      </c>
      <c r="BI139" s="13">
        <f ca="1">'13年1-9支出明细'!BI137/9*12</f>
        <v>0</v>
      </c>
      <c r="BJ139" s="13">
        <f ca="1">'13年1-9支出明细'!BJ137/9*12</f>
        <v>0</v>
      </c>
      <c r="BK139" s="13">
        <f ca="1">'13年1-9支出明细'!BK137/9*12</f>
        <v>0</v>
      </c>
      <c r="BL139" s="13">
        <f ca="1">'13年1-9支出明细'!BL137/9*12</f>
        <v>0</v>
      </c>
      <c r="BM139" s="13">
        <f ca="1">'13年1-9支出明细'!BM137/9*12</f>
        <v>0</v>
      </c>
      <c r="BN139" s="13">
        <f ca="1">'13年1-9支出明细'!BN137/9*12</f>
        <v>0</v>
      </c>
      <c r="BO139" s="13">
        <f ca="1">Sheet2!EX136+Sheet2!BF136</f>
        <v>0</v>
      </c>
      <c r="BP139" s="13">
        <f ca="1">'13年1-9支出明细'!BP137/9*12</f>
        <v>0</v>
      </c>
      <c r="BQ139" s="13">
        <f ca="1">'13年1-9支出明细'!BQ137/9*12</f>
        <v>0</v>
      </c>
      <c r="BR139" s="13">
        <f ca="1">'13年1-9支出明细'!BR137/9*12</f>
        <v>0</v>
      </c>
      <c r="BS139" s="13">
        <f ca="1">Sheet2!FC52+Sheet2!BJ52</f>
        <v>0</v>
      </c>
      <c r="BT139" s="13">
        <f ca="1">'13年1-9支出明细'!BT137/9*12</f>
        <v>0</v>
      </c>
      <c r="BU139" s="12">
        <f ca="1">'13年1-9支出明细'!BU137/9*12</f>
        <v>835.2</v>
      </c>
      <c r="BV139" s="12">
        <f ca="1">'13年1-9支出明细'!BV137/9*12</f>
        <v>0</v>
      </c>
      <c r="BW139" s="12">
        <f ca="1">'13年1-9支出明细'!BW137/9*12</f>
        <v>0</v>
      </c>
      <c r="BX139" s="12">
        <f ca="1">'13年1-9支出明细'!BX137/9*12</f>
        <v>0</v>
      </c>
      <c r="BY139" s="27">
        <f t="shared" si="40"/>
        <v>0</v>
      </c>
      <c r="BZ139" s="13">
        <f ca="1">'13年1-9支出明细'!BZ137/9*12</f>
        <v>0</v>
      </c>
      <c r="CA139" s="13">
        <f ca="1">'13年1-9支出明细'!CA137/9*12</f>
        <v>0</v>
      </c>
      <c r="CB139" s="13">
        <f ca="1">'13年1-9支出明细'!CB137/9*12</f>
        <v>0</v>
      </c>
      <c r="CC139" s="13">
        <f ca="1">'13年1-9支出明细'!CC137/9*12</f>
        <v>0</v>
      </c>
      <c r="CD139" s="13">
        <f ca="1">'13年1-9支出明细'!CD137/9*12</f>
        <v>0</v>
      </c>
    </row>
    <row r="140" spans="1:82" hidden="1">
      <c r="A140" s="18">
        <v>41807</v>
      </c>
      <c r="B140" s="3" t="s">
        <v>614</v>
      </c>
      <c r="C140" s="3" t="s">
        <v>432</v>
      </c>
      <c r="D140" s="12">
        <f t="shared" si="33"/>
        <v>0</v>
      </c>
      <c r="E140" s="12">
        <f t="shared" si="37"/>
        <v>0</v>
      </c>
      <c r="F140" s="13">
        <v>0</v>
      </c>
      <c r="G140" s="13">
        <v>0</v>
      </c>
      <c r="H140" s="13">
        <v>0</v>
      </c>
      <c r="I140" s="13">
        <f ca="1">'13年1-9支出明细'!I138/9*12</f>
        <v>0</v>
      </c>
      <c r="J140" s="13">
        <v>0</v>
      </c>
      <c r="K140" s="13">
        <f ca="1">'13年1-9支出明细'!K138/9*12</f>
        <v>0</v>
      </c>
      <c r="L140" s="13">
        <f ca="1">'13年1-9支出明细'!L138/9*12</f>
        <v>0</v>
      </c>
      <c r="M140" s="13">
        <f ca="1">'13年1-9支出明细'!M138/9*12</f>
        <v>0</v>
      </c>
      <c r="N140" s="13">
        <f ca="1">'13年1-9支出明细'!N138/9*12</f>
        <v>0</v>
      </c>
      <c r="O140" s="13">
        <f ca="1">'13年1-9支出明细'!O138/9*12</f>
        <v>0</v>
      </c>
      <c r="P140" s="13">
        <f ca="1">'13年1-9支出明细'!P138/9*12</f>
        <v>0</v>
      </c>
      <c r="Q140" s="13">
        <f ca="1">'13年1-9支出明细'!Q138/9*12</f>
        <v>0</v>
      </c>
      <c r="R140" s="13">
        <f ca="1">'13年1-9支出明细'!R138/9*12</f>
        <v>0</v>
      </c>
      <c r="S140" s="13">
        <f ca="1">'13年1-9支出明细'!S138/9*12</f>
        <v>0</v>
      </c>
      <c r="T140" s="12">
        <f t="shared" si="38"/>
        <v>0</v>
      </c>
      <c r="U140" s="13">
        <f ca="1">'13年1-9支出明细'!U138/9*12</f>
        <v>0</v>
      </c>
      <c r="V140" s="13">
        <f ca="1">'13年1-9支出明细'!V138/9*12</f>
        <v>0</v>
      </c>
      <c r="W140" s="13">
        <f ca="1">'13年1-9支出明细'!W138/9*12</f>
        <v>0</v>
      </c>
      <c r="X140" s="13">
        <f ca="1">'13年1-9支出明细'!X138/9*12</f>
        <v>0</v>
      </c>
      <c r="Y140" s="13">
        <f ca="1">'13年1-9支出明细'!Y138/9*12</f>
        <v>0</v>
      </c>
      <c r="Z140" s="13">
        <f ca="1">'13年1-9支出明细'!Z138/9*12</f>
        <v>0</v>
      </c>
      <c r="AA140" s="13">
        <f ca="1">Sheet2!EP137+Sheet2!V137</f>
        <v>0</v>
      </c>
      <c r="AB140" s="13">
        <f ca="1">'13年1-9支出明细'!AB138/9*12</f>
        <v>0</v>
      </c>
      <c r="AC140" s="13">
        <f ca="1">'13年1-9支出明细'!AC138/9*12</f>
        <v>0</v>
      </c>
      <c r="AD140" s="12">
        <f t="shared" si="36"/>
        <v>0</v>
      </c>
      <c r="AE140" s="13">
        <f ca="1">'13年1-9支出明细'!AE138/9*12</f>
        <v>0</v>
      </c>
      <c r="AF140" s="13">
        <f ca="1">'13年1-9支出明细'!AF138/9*12</f>
        <v>0</v>
      </c>
      <c r="AG140" s="13">
        <f ca="1">Sheet2!BP137+Sheet2!ET137</f>
        <v>0</v>
      </c>
      <c r="AH140" s="12">
        <f t="shared" si="39"/>
        <v>0</v>
      </c>
      <c r="AI140" s="13">
        <f ca="1">'13年1-9支出明细'!AI138/9*12</f>
        <v>0</v>
      </c>
      <c r="AJ140" s="13">
        <f ca="1">'13年1-9支出明细'!AJ138/9*12</f>
        <v>0</v>
      </c>
      <c r="AK140" s="13">
        <f ca="1">'13年1-9支出明细'!AK138/9*12</f>
        <v>0</v>
      </c>
      <c r="AL140" s="13">
        <f ca="1">'13年1-9支出明细'!AL138/9*12</f>
        <v>0</v>
      </c>
      <c r="AM140" s="13">
        <f ca="1">'13年1-9支出明细'!AM138/9*12</f>
        <v>0</v>
      </c>
      <c r="AN140" s="13">
        <f ca="1">'13年1-9支出明细'!AN138/9*12</f>
        <v>0</v>
      </c>
      <c r="AO140" s="14">
        <f t="shared" si="29"/>
        <v>0</v>
      </c>
      <c r="AP140" s="13">
        <f ca="1">'13年1-9支出明细'!AP138/9*12</f>
        <v>0</v>
      </c>
      <c r="AQ140" s="13">
        <f ca="1">'13年1-9支出明细'!AQ138/9*12</f>
        <v>0</v>
      </c>
      <c r="AR140" s="13">
        <f ca="1">'13年1-9支出明细'!AR138/9*12</f>
        <v>0</v>
      </c>
      <c r="AS140" s="13">
        <f ca="1">Sheet2!DK137+Sheet2!AH137</f>
        <v>0</v>
      </c>
      <c r="AT140" s="13">
        <f ca="1">'13年1-9支出明细'!AT138/9*12</f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f ca="1">'13年1-9支出明细'!BB138/9*12</f>
        <v>0</v>
      </c>
      <c r="BC140" s="13">
        <f ca="1">'13年1-9支出明细'!BC138/9*12</f>
        <v>0</v>
      </c>
      <c r="BD140" s="13">
        <f ca="1">'13年1-9支出明细'!BD138/9*12</f>
        <v>0</v>
      </c>
      <c r="BE140" s="13">
        <f ca="1">'13年1-9支出明细'!BE138/9*12</f>
        <v>0</v>
      </c>
      <c r="BF140" s="13">
        <v>0</v>
      </c>
      <c r="BG140" s="13">
        <f ca="1">'13年1-9支出明细'!BG138/9*12</f>
        <v>0</v>
      </c>
      <c r="BH140" s="13">
        <f ca="1">'13年1-9支出明细'!BH138/9*12</f>
        <v>0</v>
      </c>
      <c r="BI140" s="13">
        <f ca="1">'13年1-9支出明细'!BI138/9*12</f>
        <v>0</v>
      </c>
      <c r="BJ140" s="13">
        <f ca="1">'13年1-9支出明细'!BJ138/9*12</f>
        <v>0</v>
      </c>
      <c r="BK140" s="13">
        <f ca="1">'13年1-9支出明细'!BK138/9*12</f>
        <v>0</v>
      </c>
      <c r="BL140" s="13">
        <f ca="1">'13年1-9支出明细'!BL138/9*12</f>
        <v>0</v>
      </c>
      <c r="BM140" s="13">
        <f ca="1">'13年1-9支出明细'!BM138/9*12</f>
        <v>0</v>
      </c>
      <c r="BN140" s="13">
        <f ca="1">'13年1-9支出明细'!BN138/9*12</f>
        <v>0</v>
      </c>
      <c r="BO140" s="13">
        <f ca="1">Sheet2!EX137+Sheet2!BF137</f>
        <v>0</v>
      </c>
      <c r="BP140" s="13">
        <f ca="1">'13年1-9支出明细'!BP138/9*12</f>
        <v>0</v>
      </c>
      <c r="BQ140" s="13">
        <f ca="1">'13年1-9支出明细'!BQ138/9*12</f>
        <v>0</v>
      </c>
      <c r="BR140" s="13">
        <f ca="1">'13年1-9支出明细'!BR138/9*12</f>
        <v>0</v>
      </c>
      <c r="BS140" s="13">
        <f ca="1">Sheet2!FC53+Sheet2!BJ53</f>
        <v>0</v>
      </c>
      <c r="BT140" s="13">
        <f ca="1">'13年1-9支出明细'!BT138/9*12</f>
        <v>0</v>
      </c>
      <c r="BU140" s="12">
        <f ca="1">'13年1-9支出明细'!BU138/9*12</f>
        <v>0</v>
      </c>
      <c r="BV140" s="12">
        <f ca="1">'13年1-9支出明细'!BV138/9*12</f>
        <v>0</v>
      </c>
      <c r="BW140" s="12">
        <f ca="1">'13年1-9支出明细'!BW138/9*12</f>
        <v>0</v>
      </c>
      <c r="BX140" s="12">
        <f ca="1">'13年1-9支出明细'!BX138/9*12</f>
        <v>0</v>
      </c>
      <c r="BY140" s="27">
        <f t="shared" si="40"/>
        <v>0</v>
      </c>
      <c r="BZ140" s="13">
        <f ca="1">'13年1-9支出明细'!BZ138/9*12</f>
        <v>0</v>
      </c>
      <c r="CA140" s="13">
        <f ca="1">'13年1-9支出明细'!CA138/9*12</f>
        <v>0</v>
      </c>
      <c r="CB140" s="13">
        <f ca="1">'13年1-9支出明细'!CB138/9*12</f>
        <v>0</v>
      </c>
      <c r="CC140" s="13">
        <f ca="1">'13年1-9支出明细'!CC138/9*12</f>
        <v>0</v>
      </c>
      <c r="CD140" s="13">
        <f ca="1">'13年1-9支出明细'!CD138/9*12</f>
        <v>0</v>
      </c>
    </row>
    <row r="141" spans="1:82">
      <c r="A141" s="18">
        <v>41808</v>
      </c>
      <c r="B141" s="3" t="s">
        <v>615</v>
      </c>
      <c r="C141" s="3" t="s">
        <v>433</v>
      </c>
      <c r="D141" s="12">
        <f t="shared" ref="D141:D172" si="41">E141+T141+AD141+AH141+BU141+BV141+BW141+BX141+BY141</f>
        <v>304602.60666666669</v>
      </c>
      <c r="E141" s="12">
        <f t="shared" si="37"/>
        <v>165760</v>
      </c>
      <c r="F141" s="13">
        <v>0</v>
      </c>
      <c r="G141" s="13">
        <v>0</v>
      </c>
      <c r="H141" s="13">
        <v>0</v>
      </c>
      <c r="I141" s="13">
        <f ca="1">'13年1-9支出明细'!I139/9*12</f>
        <v>165760</v>
      </c>
      <c r="J141" s="13">
        <v>0</v>
      </c>
      <c r="K141" s="13">
        <f ca="1">'13年1-9支出明细'!K139/9*12</f>
        <v>0</v>
      </c>
      <c r="L141" s="13">
        <f ca="1">'13年1-9支出明细'!L139/9*12</f>
        <v>0</v>
      </c>
      <c r="M141" s="13">
        <f ca="1">'13年1-9支出明细'!M139/9*12</f>
        <v>0</v>
      </c>
      <c r="N141" s="13">
        <f ca="1">'13年1-9支出明细'!N139/9*12</f>
        <v>0</v>
      </c>
      <c r="O141" s="13">
        <f ca="1">'13年1-9支出明细'!O139/9*12</f>
        <v>0</v>
      </c>
      <c r="P141" s="13">
        <f ca="1">'13年1-9支出明细'!P139/9*12</f>
        <v>0</v>
      </c>
      <c r="Q141" s="13">
        <f ca="1">'13年1-9支出明细'!Q139/9*12</f>
        <v>0</v>
      </c>
      <c r="R141" s="13">
        <f ca="1">'13年1-9支出明细'!R139/9*12</f>
        <v>0</v>
      </c>
      <c r="S141" s="13">
        <f ca="1">'13年1-9支出明细'!S139/9*12</f>
        <v>0</v>
      </c>
      <c r="T141" s="12">
        <f t="shared" si="38"/>
        <v>44091.98</v>
      </c>
      <c r="U141" s="13">
        <f ca="1">'13年1-9支出明细'!U139/9*12</f>
        <v>0</v>
      </c>
      <c r="V141" s="13">
        <f ca="1">'13年1-9支出明细'!V139/9*12</f>
        <v>0</v>
      </c>
      <c r="W141" s="13">
        <f ca="1">'13年1-9支出明细'!W139/9*12</f>
        <v>0</v>
      </c>
      <c r="X141" s="13">
        <f ca="1">'13年1-9支出明细'!X139/9*12</f>
        <v>0</v>
      </c>
      <c r="Y141" s="13">
        <f ca="1">'13年1-9支出明细'!Y139/9*12</f>
        <v>0</v>
      </c>
      <c r="Z141" s="13">
        <f ca="1">'13年1-9支出明细'!Z139/9*12</f>
        <v>0</v>
      </c>
      <c r="AA141" s="13">
        <f ca="1">Sheet2!EP138+Sheet2!V138</f>
        <v>44091.98</v>
      </c>
      <c r="AB141" s="13">
        <f ca="1">'13年1-9支出明细'!AB139/9*12</f>
        <v>58789.306666666656</v>
      </c>
      <c r="AC141" s="13">
        <f ca="1">'13年1-9支出明细'!AC139/9*12</f>
        <v>0</v>
      </c>
      <c r="AD141" s="12">
        <f t="shared" si="36"/>
        <v>0</v>
      </c>
      <c r="AE141" s="13">
        <f ca="1">'13年1-9支出明细'!AE139/9*12</f>
        <v>0</v>
      </c>
      <c r="AF141" s="13">
        <f ca="1">'13年1-9支出明细'!AF139/9*12</f>
        <v>0</v>
      </c>
      <c r="AG141" s="13">
        <f ca="1">Sheet2!BP138+Sheet2!ET138</f>
        <v>0</v>
      </c>
      <c r="AH141" s="12">
        <f t="shared" si="39"/>
        <v>641.4666666666667</v>
      </c>
      <c r="AI141" s="13">
        <f ca="1">'13年1-9支出明细'!AI139/9*12</f>
        <v>0</v>
      </c>
      <c r="AJ141" s="13">
        <f ca="1">'13年1-9支出明细'!AJ139/9*12</f>
        <v>0</v>
      </c>
      <c r="AK141" s="13">
        <f ca="1">'13年1-9支出明细'!AK139/9*12</f>
        <v>0</v>
      </c>
      <c r="AL141" s="13">
        <f ca="1">'13年1-9支出明细'!AL139/9*12</f>
        <v>0</v>
      </c>
      <c r="AM141" s="13">
        <f ca="1">'13年1-9支出明细'!AM139/9*12</f>
        <v>0</v>
      </c>
      <c r="AN141" s="13">
        <f ca="1">'13年1-9支出明细'!AN139/9*12</f>
        <v>0</v>
      </c>
      <c r="AO141" s="14">
        <f t="shared" si="29"/>
        <v>0</v>
      </c>
      <c r="AP141" s="13">
        <f ca="1">'13年1-9支出明细'!AP139/9*12</f>
        <v>0</v>
      </c>
      <c r="AQ141" s="13">
        <f ca="1">'13年1-9支出明细'!AQ139/9*12</f>
        <v>0</v>
      </c>
      <c r="AR141" s="13">
        <f ca="1">'13年1-9支出明细'!AR139/9*12</f>
        <v>0</v>
      </c>
      <c r="AS141" s="13">
        <f ca="1">Sheet2!DK138+Sheet2!AH138</f>
        <v>0</v>
      </c>
      <c r="AT141" s="13">
        <f ca="1">'13年1-9支出明细'!AT139/9*12</f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f ca="1">'13年1-9支出明细'!BB139/9*12</f>
        <v>0</v>
      </c>
      <c r="BC141" s="13">
        <f ca="1">'13年1-9支出明细'!BC139/9*12</f>
        <v>0</v>
      </c>
      <c r="BD141" s="13">
        <f ca="1">'13年1-9支出明细'!BD139/9*12</f>
        <v>0</v>
      </c>
      <c r="BE141" s="13">
        <f ca="1">'13年1-9支出明细'!BE139/9*12</f>
        <v>0</v>
      </c>
      <c r="BF141" s="13">
        <v>0</v>
      </c>
      <c r="BG141" s="13">
        <f ca="1">'13年1-9支出明细'!BG139/9*12</f>
        <v>0</v>
      </c>
      <c r="BH141" s="13">
        <f ca="1">'13年1-9支出明细'!BH139/9*12</f>
        <v>0</v>
      </c>
      <c r="BI141" s="13">
        <f ca="1">'13年1-9支出明细'!BI139/9*12</f>
        <v>0</v>
      </c>
      <c r="BJ141" s="13">
        <f ca="1">'13年1-9支出明细'!BJ139/9*12</f>
        <v>0</v>
      </c>
      <c r="BK141" s="13">
        <f ca="1">'13年1-9支出明细'!BK139/9*12</f>
        <v>0</v>
      </c>
      <c r="BL141" s="13">
        <f ca="1">'13年1-9支出明细'!BL139/9*12</f>
        <v>0</v>
      </c>
      <c r="BM141" s="13">
        <f ca="1">'13年1-9支出明细'!BM139/9*12</f>
        <v>0</v>
      </c>
      <c r="BN141" s="13">
        <f ca="1">'13年1-9支出明细'!BN139/9*12</f>
        <v>641.4666666666667</v>
      </c>
      <c r="BO141" s="13">
        <f ca="1">Sheet2!EX138+Sheet2!BF138</f>
        <v>0</v>
      </c>
      <c r="BP141" s="13">
        <f ca="1">'13年1-9支出明细'!BP139/9*12</f>
        <v>0</v>
      </c>
      <c r="BQ141" s="13">
        <f ca="1">'13年1-9支出明细'!BQ139/9*12</f>
        <v>0</v>
      </c>
      <c r="BR141" s="13">
        <f ca="1">'13年1-9支出明细'!BR139/9*12</f>
        <v>0</v>
      </c>
      <c r="BS141" s="13">
        <f ca="1">Sheet2!FC54+Sheet2!BJ54</f>
        <v>0</v>
      </c>
      <c r="BT141" s="13">
        <f ca="1">'13年1-9支出明细'!BT139/9*12</f>
        <v>0</v>
      </c>
      <c r="BU141" s="12">
        <f ca="1">'13年1-9支出明细'!BU139/9*12</f>
        <v>94109.159999999989</v>
      </c>
      <c r="BV141" s="12">
        <f ca="1">'13年1-9支出明细'!BV139/9*12</f>
        <v>0</v>
      </c>
      <c r="BW141" s="12">
        <f ca="1">'13年1-9支出明细'!BW139/9*12</f>
        <v>0</v>
      </c>
      <c r="BX141" s="12">
        <f ca="1">'13年1-9支出明细'!BX139/9*12</f>
        <v>0</v>
      </c>
      <c r="BY141" s="27">
        <f t="shared" si="40"/>
        <v>0</v>
      </c>
      <c r="BZ141" s="13">
        <f ca="1">'13年1-9支出明细'!BZ139/9*12</f>
        <v>0</v>
      </c>
      <c r="CA141" s="13">
        <f ca="1">'13年1-9支出明细'!CA139/9*12</f>
        <v>0</v>
      </c>
      <c r="CB141" s="13">
        <f ca="1">'13年1-9支出明细'!CB139/9*12</f>
        <v>0</v>
      </c>
      <c r="CC141" s="13">
        <f ca="1">'13年1-9支出明细'!CC139/9*12</f>
        <v>0</v>
      </c>
      <c r="CD141" s="13">
        <f ca="1">'13年1-9支出明细'!CD139/9*12</f>
        <v>0</v>
      </c>
    </row>
    <row r="142" spans="1:82">
      <c r="A142" s="18">
        <v>41809</v>
      </c>
      <c r="B142" s="3" t="s">
        <v>616</v>
      </c>
      <c r="C142" s="3" t="s">
        <v>434</v>
      </c>
      <c r="D142" s="12">
        <f t="shared" si="41"/>
        <v>2034821.9466666668</v>
      </c>
      <c r="E142" s="12">
        <f t="shared" si="37"/>
        <v>315599.33333333337</v>
      </c>
      <c r="F142" s="13">
        <v>0</v>
      </c>
      <c r="G142" s="13">
        <v>125466</v>
      </c>
      <c r="H142" s="13">
        <v>0</v>
      </c>
      <c r="I142" s="13">
        <f ca="1">'13年1-9支出明细'!I140/9*12</f>
        <v>119200</v>
      </c>
      <c r="J142" s="13">
        <v>33600</v>
      </c>
      <c r="K142" s="13">
        <f ca="1">'13年1-9支出明细'!K140/9*12</f>
        <v>70933.333333333343</v>
      </c>
      <c r="L142" s="13">
        <f ca="1">'13年1-9支出明细'!L140/9*12</f>
        <v>0</v>
      </c>
      <c r="M142" s="13">
        <f ca="1">'13年1-9支出明细'!M140/9*12</f>
        <v>0</v>
      </c>
      <c r="N142" s="13">
        <f ca="1">'13年1-9支出明细'!N140/9*12</f>
        <v>0</v>
      </c>
      <c r="O142" s="13">
        <f ca="1">'13年1-9支出明细'!O140/9*12</f>
        <v>0</v>
      </c>
      <c r="P142" s="13">
        <f ca="1">'13年1-9支出明细'!P140/9*12</f>
        <v>0</v>
      </c>
      <c r="Q142" s="13">
        <f ca="1">'13年1-9支出明细'!Q140/9*12</f>
        <v>0</v>
      </c>
      <c r="R142" s="13">
        <f ca="1">'13年1-9支出明细'!R140/9*12</f>
        <v>0</v>
      </c>
      <c r="S142" s="13">
        <f ca="1">'13年1-9支出明细'!S140/9*12</f>
        <v>0</v>
      </c>
      <c r="T142" s="12">
        <f t="shared" si="38"/>
        <v>2034.2</v>
      </c>
      <c r="U142" s="13">
        <f ca="1">'13年1-9支出明细'!U140/9*12</f>
        <v>0</v>
      </c>
      <c r="V142" s="13">
        <f ca="1">'13年1-9支出明细'!V140/9*12</f>
        <v>0</v>
      </c>
      <c r="W142" s="13">
        <f ca="1">'13年1-9支出明细'!W140/9*12</f>
        <v>0</v>
      </c>
      <c r="X142" s="13">
        <f ca="1">'13年1-9支出明细'!X140/9*12</f>
        <v>192</v>
      </c>
      <c r="Y142" s="13">
        <f ca="1">'13年1-9支出明细'!Y140/9*12</f>
        <v>0</v>
      </c>
      <c r="Z142" s="13">
        <f ca="1">'13年1-9支出明细'!Z140/9*12</f>
        <v>0</v>
      </c>
      <c r="AA142" s="13">
        <f ca="1">Sheet2!EP139+Sheet2!V139</f>
        <v>1842.2</v>
      </c>
      <c r="AB142" s="13">
        <f ca="1">'13年1-9支出明细'!AB140/9*12</f>
        <v>2456.2666666666669</v>
      </c>
      <c r="AC142" s="13">
        <f ca="1">'13年1-9支出明细'!AC140/9*12</f>
        <v>0</v>
      </c>
      <c r="AD142" s="12">
        <f t="shared" si="36"/>
        <v>0</v>
      </c>
      <c r="AE142" s="13">
        <f ca="1">'13年1-9支出明细'!AE140/9*12</f>
        <v>0</v>
      </c>
      <c r="AF142" s="13">
        <f ca="1">'13年1-9支出明细'!AF140/9*12</f>
        <v>0</v>
      </c>
      <c r="AG142" s="13">
        <f ca="1">Sheet2!BP139+Sheet2!ET139</f>
        <v>0</v>
      </c>
      <c r="AH142" s="12">
        <f t="shared" si="39"/>
        <v>1658492.0133333334</v>
      </c>
      <c r="AI142" s="13">
        <f ca="1">'13年1-9支出明细'!AI140/9*12</f>
        <v>0</v>
      </c>
      <c r="AJ142" s="13">
        <f ca="1">'13年1-9支出明细'!AJ140/9*12</f>
        <v>0</v>
      </c>
      <c r="AK142" s="13">
        <f ca="1">'13年1-9支出明细'!AK140/9*12</f>
        <v>0</v>
      </c>
      <c r="AL142" s="13">
        <f ca="1">'13年1-9支出明细'!AL140/9*12</f>
        <v>0</v>
      </c>
      <c r="AM142" s="13">
        <f ca="1">'13年1-9支出明细'!AM140/9*12</f>
        <v>4634.666666666667</v>
      </c>
      <c r="AN142" s="13">
        <f ca="1">'13年1-9支出明细'!AN140/9*12</f>
        <v>0</v>
      </c>
      <c r="AO142" s="14">
        <f t="shared" si="29"/>
        <v>0</v>
      </c>
      <c r="AP142" s="13">
        <f ca="1">'13年1-9支出明细'!AP140/9*12</f>
        <v>0</v>
      </c>
      <c r="AQ142" s="13">
        <f ca="1">'13年1-9支出明细'!AQ140/9*12</f>
        <v>0</v>
      </c>
      <c r="AR142" s="13">
        <f ca="1">'13年1-9支出明细'!AR140/9*12</f>
        <v>0</v>
      </c>
      <c r="AS142" s="13">
        <f ca="1">Sheet2!DK139+Sheet2!AH139</f>
        <v>0</v>
      </c>
      <c r="AT142" s="13">
        <f ca="1">'13年1-9支出明细'!AT140/9*12</f>
        <v>1493743.4800000002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f ca="1">'13年1-9支出明细'!BB140/9*12</f>
        <v>142462.39999999999</v>
      </c>
      <c r="BC142" s="13">
        <f ca="1">'13年1-9支出明细'!BC140/9*12</f>
        <v>0</v>
      </c>
      <c r="BD142" s="13">
        <f ca="1">'13年1-9支出明细'!BD140/9*12</f>
        <v>0</v>
      </c>
      <c r="BE142" s="13">
        <f ca="1">'13年1-9支出明细'!BE140/9*12</f>
        <v>0</v>
      </c>
      <c r="BF142" s="13">
        <v>0</v>
      </c>
      <c r="BG142" s="13">
        <f ca="1">'13年1-9支出明细'!BG140/9*12</f>
        <v>0</v>
      </c>
      <c r="BH142" s="13">
        <f ca="1">'13年1-9支出明细'!BH140/9*12</f>
        <v>0</v>
      </c>
      <c r="BI142" s="13">
        <f ca="1">'13年1-9支出明细'!BI140/9*12</f>
        <v>0</v>
      </c>
      <c r="BJ142" s="13">
        <f ca="1">'13年1-9支出明细'!BJ140/9*12</f>
        <v>17509.333333333332</v>
      </c>
      <c r="BK142" s="13">
        <f ca="1">'13年1-9支出明细'!BK140/9*12</f>
        <v>0</v>
      </c>
      <c r="BL142" s="13">
        <f ca="1">'13年1-9支出明细'!BL140/9*12</f>
        <v>0</v>
      </c>
      <c r="BM142" s="13">
        <f ca="1">'13年1-9支出明细'!BM140/9*12</f>
        <v>0</v>
      </c>
      <c r="BN142" s="13">
        <f ca="1">'13年1-9支出明细'!BN140/9*12</f>
        <v>142.13333333333333</v>
      </c>
      <c r="BO142" s="13">
        <f ca="1">Sheet2!EX139+Sheet2!BF139</f>
        <v>0</v>
      </c>
      <c r="BP142" s="13">
        <f ca="1">'13年1-9支出明细'!BP140/9*12</f>
        <v>0</v>
      </c>
      <c r="BQ142" s="13">
        <f ca="1">'13年1-9支出明细'!BQ140/9*12</f>
        <v>0</v>
      </c>
      <c r="BR142" s="13">
        <f ca="1">'13年1-9支出明细'!BR140/9*12</f>
        <v>0</v>
      </c>
      <c r="BS142" s="13">
        <f ca="1">Sheet2!FC55+Sheet2!BJ55</f>
        <v>0</v>
      </c>
      <c r="BT142" s="13">
        <f ca="1">'13年1-9支出明细'!BT140/9*12</f>
        <v>0</v>
      </c>
      <c r="BU142" s="12">
        <f ca="1">'13年1-9支出明细'!BU140/9*12</f>
        <v>18896.399999999998</v>
      </c>
      <c r="BV142" s="12">
        <f ca="1">'13年1-9支出明细'!BV140/9*12</f>
        <v>0</v>
      </c>
      <c r="BW142" s="12">
        <f ca="1">'13年1-9支出明细'!BW140/9*12</f>
        <v>0</v>
      </c>
      <c r="BX142" s="12">
        <f ca="1">'13年1-9支出明细'!BX140/9*12</f>
        <v>0</v>
      </c>
      <c r="BY142" s="27">
        <f t="shared" si="40"/>
        <v>39800</v>
      </c>
      <c r="BZ142" s="13">
        <f ca="1">'13年1-9支出明细'!BZ140/9*12</f>
        <v>0</v>
      </c>
      <c r="CA142" s="13">
        <f ca="1">'13年1-9支出明细'!CA140/9*12</f>
        <v>11066.666666666666</v>
      </c>
      <c r="CB142" s="13">
        <f ca="1">'13年1-9支出明细'!CB140/9*12</f>
        <v>0</v>
      </c>
      <c r="CC142" s="13">
        <f ca="1">'13年1-9支出明细'!CC140/9*12</f>
        <v>0</v>
      </c>
      <c r="CD142" s="13">
        <f ca="1">'13年1-9支出明细'!CD140/9*12</f>
        <v>28733.333333333332</v>
      </c>
    </row>
    <row r="143" spans="1:82">
      <c r="A143" s="18">
        <v>419</v>
      </c>
      <c r="B143" s="3" t="s">
        <v>617</v>
      </c>
      <c r="C143" s="3" t="s">
        <v>435</v>
      </c>
      <c r="D143" s="12">
        <f t="shared" si="41"/>
        <v>1617798.7433333334</v>
      </c>
      <c r="E143" s="12">
        <f t="shared" si="37"/>
        <v>335454.40000000002</v>
      </c>
      <c r="F143" s="13">
        <v>177792</v>
      </c>
      <c r="G143" s="13">
        <v>77656</v>
      </c>
      <c r="H143" s="13">
        <v>80006.399999999994</v>
      </c>
      <c r="I143" s="13">
        <f ca="1">'13年1-9支出明细'!I141/9*12</f>
        <v>0</v>
      </c>
      <c r="J143" s="13">
        <v>0</v>
      </c>
      <c r="K143" s="13">
        <f ca="1">'13年1-9支出明细'!K141/9*12</f>
        <v>0</v>
      </c>
      <c r="L143" s="13">
        <f ca="1">'13年1-9支出明细'!L141/9*12</f>
        <v>0</v>
      </c>
      <c r="M143" s="13">
        <f ca="1">'13年1-9支出明细'!M141/9*12</f>
        <v>0</v>
      </c>
      <c r="N143" s="13">
        <f ca="1">'13年1-9支出明细'!N141/9*12</f>
        <v>0</v>
      </c>
      <c r="O143" s="13">
        <f ca="1">'13年1-9支出明细'!O141/9*12</f>
        <v>0</v>
      </c>
      <c r="P143" s="13">
        <f ca="1">'13年1-9支出明细'!P141/9*12</f>
        <v>0</v>
      </c>
      <c r="Q143" s="13">
        <f ca="1">'13年1-9支出明细'!Q141/9*12</f>
        <v>0</v>
      </c>
      <c r="R143" s="13">
        <f ca="1">'13年1-9支出明细'!R141/9*12</f>
        <v>0</v>
      </c>
      <c r="S143" s="13">
        <f ca="1">'13年1-9支出明细'!S141/9*12</f>
        <v>0</v>
      </c>
      <c r="T143" s="12">
        <f t="shared" si="38"/>
        <v>63320.37</v>
      </c>
      <c r="U143" s="13">
        <f ca="1">'13年1-9支出明细'!U141/9*12</f>
        <v>0</v>
      </c>
      <c r="V143" s="13">
        <f ca="1">'13年1-9支出明细'!V141/9*12</f>
        <v>0</v>
      </c>
      <c r="W143" s="13">
        <f ca="1">'13年1-9支出明细'!W141/9*12</f>
        <v>0</v>
      </c>
      <c r="X143" s="13">
        <f ca="1">'13年1-9支出明细'!X141/9*12</f>
        <v>0</v>
      </c>
      <c r="Y143" s="13">
        <f ca="1">'13年1-9支出明细'!Y141/9*12</f>
        <v>0</v>
      </c>
      <c r="Z143" s="13">
        <f ca="1">'13年1-9支出明细'!Z141/9*12</f>
        <v>0</v>
      </c>
      <c r="AA143" s="13">
        <f ca="1">Sheet2!EP140+Sheet2!V140</f>
        <v>63320.37</v>
      </c>
      <c r="AB143" s="13">
        <f ca="1">'13年1-9支出明细'!AB141/9*12</f>
        <v>58100.493333333332</v>
      </c>
      <c r="AC143" s="13">
        <f ca="1">'13年1-9支出明细'!AC141/9*12</f>
        <v>5445.333333333333</v>
      </c>
      <c r="AD143" s="12">
        <f t="shared" si="36"/>
        <v>0</v>
      </c>
      <c r="AE143" s="13">
        <f ca="1">'13年1-9支出明细'!AE141/9*12</f>
        <v>0</v>
      </c>
      <c r="AF143" s="13">
        <f ca="1">'13年1-9支出明细'!AF141/9*12</f>
        <v>0</v>
      </c>
      <c r="AG143" s="13">
        <f ca="1">Sheet2!BP140+Sheet2!ET140</f>
        <v>0</v>
      </c>
      <c r="AH143" s="12">
        <f t="shared" si="39"/>
        <v>1035528.1333333334</v>
      </c>
      <c r="AI143" s="13">
        <f ca="1">'13年1-9支出明细'!AI141/9*12</f>
        <v>0</v>
      </c>
      <c r="AJ143" s="13">
        <f ca="1">'13年1-9支出明细'!AJ141/9*12</f>
        <v>0</v>
      </c>
      <c r="AK143" s="13">
        <f ca="1">'13年1-9支出明细'!AK141/9*12</f>
        <v>0</v>
      </c>
      <c r="AL143" s="13">
        <f ca="1">'13年1-9支出明细'!AL141/9*12</f>
        <v>0</v>
      </c>
      <c r="AM143" s="13">
        <f ca="1">'13年1-9支出明细'!AM141/9*12</f>
        <v>0</v>
      </c>
      <c r="AN143" s="13">
        <f ca="1">'13年1-9支出明细'!AN141/9*12</f>
        <v>0</v>
      </c>
      <c r="AO143" s="14">
        <f t="shared" si="29"/>
        <v>0</v>
      </c>
      <c r="AP143" s="13">
        <f ca="1">'13年1-9支出明细'!AP141/9*12</f>
        <v>0</v>
      </c>
      <c r="AQ143" s="13">
        <f ca="1">'13年1-9支出明细'!AQ141/9*12</f>
        <v>0</v>
      </c>
      <c r="AR143" s="13">
        <f ca="1">'13年1-9支出明细'!AR141/9*12</f>
        <v>0</v>
      </c>
      <c r="AS143" s="13">
        <f ca="1">Sheet2!DK140+Sheet2!AH140</f>
        <v>0</v>
      </c>
      <c r="AT143" s="13">
        <f ca="1">'13年1-9支出明细'!AT141/9*12</f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f ca="1">'13年1-9支出明细'!BB141/9*12</f>
        <v>6836</v>
      </c>
      <c r="BC143" s="13">
        <f ca="1">'13年1-9支出明细'!BC141/9*12</f>
        <v>885176.53333333344</v>
      </c>
      <c r="BD143" s="13">
        <f ca="1">'13年1-9支出明细'!BD141/9*12</f>
        <v>0</v>
      </c>
      <c r="BE143" s="13">
        <f ca="1">'13年1-9支出明细'!BE141/9*12</f>
        <v>885176.53333333344</v>
      </c>
      <c r="BF143" s="13">
        <v>0</v>
      </c>
      <c r="BG143" s="13">
        <f ca="1">'13年1-9支出明细'!BG141/9*12</f>
        <v>0</v>
      </c>
      <c r="BH143" s="13">
        <f ca="1">'13年1-9支出明细'!BH141/9*12</f>
        <v>0</v>
      </c>
      <c r="BI143" s="13">
        <f ca="1">'13年1-9支出明细'!BI141/9*12</f>
        <v>0</v>
      </c>
      <c r="BJ143" s="13">
        <f ca="1">'13年1-9支出明细'!BJ141/9*12</f>
        <v>59515.6</v>
      </c>
      <c r="BK143" s="13">
        <f ca="1">'13年1-9支出明细'!BK141/9*12</f>
        <v>84000</v>
      </c>
      <c r="BL143" s="13">
        <f ca="1">'13年1-9支出明细'!BL141/9*12</f>
        <v>0</v>
      </c>
      <c r="BM143" s="13">
        <f ca="1">'13年1-9支出明细'!BM141/9*12</f>
        <v>0</v>
      </c>
      <c r="BN143" s="13">
        <f ca="1">'13年1-9支出明细'!BN141/9*12</f>
        <v>0</v>
      </c>
      <c r="BO143" s="13">
        <f ca="1">Sheet2!EX140+Sheet2!BF140</f>
        <v>0</v>
      </c>
      <c r="BP143" s="13">
        <f ca="1">'13年1-9支出明细'!BP141/9*12</f>
        <v>0</v>
      </c>
      <c r="BQ143" s="13">
        <f ca="1">'13年1-9支出明细'!BQ141/9*12</f>
        <v>0</v>
      </c>
      <c r="BR143" s="13">
        <f ca="1">'13年1-9支出明细'!BR141/9*12</f>
        <v>0</v>
      </c>
      <c r="BS143" s="13">
        <f ca="1">Sheet2!FC56+Sheet2!BJ56</f>
        <v>23950</v>
      </c>
      <c r="BT143" s="13">
        <f ca="1">'13年1-9支出明细'!BT141/9*12</f>
        <v>0</v>
      </c>
      <c r="BU143" s="12">
        <f ca="1">'13年1-9支出明细'!BU141/9*12</f>
        <v>66399.040000000008</v>
      </c>
      <c r="BV143" s="12">
        <f ca="1">'13年1-9支出明细'!BV141/9*12</f>
        <v>0</v>
      </c>
      <c r="BW143" s="12">
        <f ca="1">'13年1-9支出明细'!BW141/9*12</f>
        <v>0</v>
      </c>
      <c r="BX143" s="12">
        <f ca="1">'13年1-9支出明细'!BX141/9*12</f>
        <v>117096.80000000002</v>
      </c>
      <c r="BY143" s="27">
        <f t="shared" si="40"/>
        <v>0</v>
      </c>
      <c r="BZ143" s="13">
        <f ca="1">'13年1-9支出明细'!BZ141/9*12</f>
        <v>0</v>
      </c>
      <c r="CA143" s="13">
        <f ca="1">'13年1-9支出明细'!CA141/9*12</f>
        <v>0</v>
      </c>
      <c r="CB143" s="13">
        <f ca="1">'13年1-9支出明细'!CB141/9*12</f>
        <v>0</v>
      </c>
      <c r="CC143" s="13">
        <f ca="1">'13年1-9支出明细'!CC141/9*12</f>
        <v>0</v>
      </c>
      <c r="CD143" s="13">
        <f ca="1">'13年1-9支出明细'!CD141/9*12</f>
        <v>0</v>
      </c>
    </row>
    <row r="144" spans="1:82">
      <c r="A144" s="18">
        <v>420</v>
      </c>
      <c r="B144" s="3" t="s">
        <v>618</v>
      </c>
      <c r="C144" s="3" t="s">
        <v>436</v>
      </c>
      <c r="D144" s="12">
        <f t="shared" si="41"/>
        <v>9414227.7300000023</v>
      </c>
      <c r="E144" s="12">
        <f t="shared" si="37"/>
        <v>1270659.8</v>
      </c>
      <c r="F144" s="13">
        <v>676644</v>
      </c>
      <c r="G144" s="13">
        <v>200166</v>
      </c>
      <c r="H144" s="13">
        <v>304489.8</v>
      </c>
      <c r="I144" s="13">
        <f ca="1">'13年1-9支出明细'!I142/9*12</f>
        <v>43840</v>
      </c>
      <c r="J144" s="13">
        <v>0</v>
      </c>
      <c r="K144" s="13">
        <f ca="1">'13年1-9支出明细'!K142/9*12</f>
        <v>25866.666666666668</v>
      </c>
      <c r="L144" s="13">
        <f ca="1">'13年1-9支出明细'!L142/9*12</f>
        <v>0</v>
      </c>
      <c r="M144" s="13">
        <f ca="1">'13年1-9支出明细'!M142/9*12</f>
        <v>0</v>
      </c>
      <c r="N144" s="13">
        <f ca="1">'13年1-9支出明细'!N142/9*12</f>
        <v>0</v>
      </c>
      <c r="O144" s="13">
        <f ca="1">'13年1-9支出明细'!O142/9*12</f>
        <v>0</v>
      </c>
      <c r="P144" s="13">
        <f ca="1">'13年1-9支出明细'!P142/9*12</f>
        <v>0</v>
      </c>
      <c r="Q144" s="13">
        <f ca="1">'13年1-9支出明细'!Q142/9*12</f>
        <v>0</v>
      </c>
      <c r="R144" s="13">
        <f ca="1">'13年1-9支出明细'!R142/9*12</f>
        <v>0</v>
      </c>
      <c r="S144" s="13">
        <f ca="1">'13年1-9支出明细'!S142/9*12</f>
        <v>19653.333333333336</v>
      </c>
      <c r="T144" s="12">
        <f t="shared" si="38"/>
        <v>184237.49</v>
      </c>
      <c r="U144" s="13">
        <f ca="1">'13年1-9支出明细'!U142/9*12</f>
        <v>0</v>
      </c>
      <c r="V144" s="13">
        <f ca="1">'13年1-9支出明细'!V142/9*12</f>
        <v>760</v>
      </c>
      <c r="W144" s="13">
        <f ca="1">'13年1-9支出明细'!W142/9*12</f>
        <v>0</v>
      </c>
      <c r="X144" s="13">
        <f ca="1">'13年1-9支出明细'!X142/9*12</f>
        <v>2278</v>
      </c>
      <c r="Y144" s="13">
        <f ca="1">'13年1-9支出明细'!Y142/9*12</f>
        <v>50711.21333333334</v>
      </c>
      <c r="Z144" s="13">
        <f ca="1">'13年1-9支出明细'!Z142/9*12</f>
        <v>7937.9466666666667</v>
      </c>
      <c r="AA144" s="13">
        <f ca="1">Sheet2!EP141+Sheet2!V141</f>
        <v>122550.33</v>
      </c>
      <c r="AB144" s="13">
        <f ca="1">'13年1-9支出明细'!AB142/9*12</f>
        <v>21720.466666666667</v>
      </c>
      <c r="AC144" s="13">
        <f ca="1">'13年1-9支出明细'!AC142/9*12</f>
        <v>5195.9866666666667</v>
      </c>
      <c r="AD144" s="12">
        <f t="shared" si="36"/>
        <v>1031.5999999999999</v>
      </c>
      <c r="AE144" s="13">
        <f ca="1">'13年1-9支出明细'!AE142/9*12</f>
        <v>1031.5999999999999</v>
      </c>
      <c r="AF144" s="13">
        <f ca="1">'13年1-9支出明细'!AF142/9*12</f>
        <v>0</v>
      </c>
      <c r="AG144" s="13">
        <f ca="1">Sheet2!BP141+Sheet2!ET141</f>
        <v>0</v>
      </c>
      <c r="AH144" s="12">
        <f t="shared" si="39"/>
        <v>7350168.9333333336</v>
      </c>
      <c r="AI144" s="13">
        <f ca="1">'13年1-9支出明细'!AI142/9*12</f>
        <v>0</v>
      </c>
      <c r="AJ144" s="13">
        <f ca="1">'13年1-9支出明细'!AJ142/9*12</f>
        <v>0</v>
      </c>
      <c r="AK144" s="13">
        <f ca="1">'13年1-9支出明细'!AK142/9*12</f>
        <v>0</v>
      </c>
      <c r="AL144" s="13">
        <f ca="1">'13年1-9支出明细'!AL142/9*12</f>
        <v>0</v>
      </c>
      <c r="AM144" s="13">
        <f ca="1">'13年1-9支出明细'!AM142/9*12</f>
        <v>6109.333333333333</v>
      </c>
      <c r="AN144" s="13">
        <f ca="1">'13年1-9支出明细'!AN142/9*12</f>
        <v>0</v>
      </c>
      <c r="AO144" s="14">
        <f t="shared" si="29"/>
        <v>0</v>
      </c>
      <c r="AP144" s="13">
        <f ca="1">'13年1-9支出明细'!AP142/9*12</f>
        <v>0</v>
      </c>
      <c r="AQ144" s="13">
        <f ca="1">'13年1-9支出明细'!AQ142/9*12</f>
        <v>0</v>
      </c>
      <c r="AR144" s="13">
        <f ca="1">'13年1-9支出明细'!AR142/9*12</f>
        <v>0</v>
      </c>
      <c r="AS144" s="13">
        <f ca="1">Sheet2!DK141+Sheet2!AH141</f>
        <v>0</v>
      </c>
      <c r="AT144" s="13">
        <f ca="1">'13年1-9支出明细'!AT142/9*12</f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f ca="1">'13年1-9支出明细'!BB142/9*12</f>
        <v>11142</v>
      </c>
      <c r="BC144" s="13">
        <f ca="1">'13年1-9支出明细'!BC142/9*12</f>
        <v>7237096.9333333336</v>
      </c>
      <c r="BD144" s="13">
        <f ca="1">'13年1-9支出明细'!BD142/9*12</f>
        <v>7237096.9333333336</v>
      </c>
      <c r="BE144" s="13">
        <f ca="1">'13年1-9支出明细'!BE142/9*12</f>
        <v>0</v>
      </c>
      <c r="BF144" s="13">
        <v>0</v>
      </c>
      <c r="BG144" s="13">
        <f ca="1">'13年1-9支出明细'!BG142/9*12</f>
        <v>0</v>
      </c>
      <c r="BH144" s="13">
        <f ca="1">'13年1-9支出明细'!BH142/9*12</f>
        <v>0</v>
      </c>
      <c r="BI144" s="13">
        <f ca="1">'13年1-9支出明细'!BI142/9*12</f>
        <v>8800</v>
      </c>
      <c r="BJ144" s="13">
        <f ca="1">'13年1-9支出明细'!BJ142/9*12</f>
        <v>20210.666666666664</v>
      </c>
      <c r="BK144" s="13">
        <f ca="1">'13年1-9支出明细'!BK142/9*12</f>
        <v>66666.666666666672</v>
      </c>
      <c r="BL144" s="13">
        <f ca="1">'13年1-9支出明细'!BL142/9*12</f>
        <v>0</v>
      </c>
      <c r="BM144" s="13">
        <f ca="1">'13年1-9支出明细'!BM142/9*12</f>
        <v>0</v>
      </c>
      <c r="BN144" s="13">
        <f ca="1">'13年1-9支出明细'!BN142/9*12</f>
        <v>143.33333333333334</v>
      </c>
      <c r="BO144" s="13">
        <f ca="1">Sheet2!EX141+Sheet2!BF141</f>
        <v>0</v>
      </c>
      <c r="BP144" s="13">
        <f ca="1">'13年1-9支出明细'!BP142/9*12</f>
        <v>0</v>
      </c>
      <c r="BQ144" s="13">
        <f ca="1">'13年1-9支出明细'!BQ142/9*12</f>
        <v>0</v>
      </c>
      <c r="BR144" s="13">
        <f ca="1">'13年1-9支出明细'!BR142/9*12</f>
        <v>0</v>
      </c>
      <c r="BS144" s="13">
        <f ca="1">Sheet2!FC57+Sheet2!BJ57</f>
        <v>16250</v>
      </c>
      <c r="BT144" s="13">
        <f ca="1">'13年1-9支出明细'!BT142/9*12</f>
        <v>0</v>
      </c>
      <c r="BU144" s="12">
        <f ca="1">'13年1-9支出明细'!BU142/9*12</f>
        <v>375766.5733333333</v>
      </c>
      <c r="BV144" s="12">
        <f ca="1">'13年1-9支出明细'!BV142/9*12</f>
        <v>0</v>
      </c>
      <c r="BW144" s="12">
        <f ca="1">'13年1-9支出明细'!BW142/9*12</f>
        <v>0</v>
      </c>
      <c r="BX144" s="12">
        <f ca="1">'13年1-9支出明细'!BX142/9*12</f>
        <v>232093.33333333331</v>
      </c>
      <c r="BY144" s="27">
        <f t="shared" si="40"/>
        <v>270</v>
      </c>
      <c r="BZ144" s="13">
        <f ca="1">'13年1-9支出明细'!BZ142/9*12</f>
        <v>0</v>
      </c>
      <c r="CA144" s="13">
        <f ca="1">'13年1-9支出明细'!CA142/9*12</f>
        <v>0</v>
      </c>
      <c r="CB144" s="13">
        <f ca="1">'13年1-9支出明细'!CB142/9*12</f>
        <v>0</v>
      </c>
      <c r="CC144" s="13">
        <f ca="1">'13年1-9支出明细'!CC142/9*12</f>
        <v>0</v>
      </c>
      <c r="CD144" s="13">
        <f ca="1">'13年1-9支出明细'!CD142/9*12</f>
        <v>270</v>
      </c>
    </row>
    <row r="145" spans="1:82">
      <c r="A145" s="18">
        <v>421</v>
      </c>
      <c r="B145" s="3" t="s">
        <v>619</v>
      </c>
      <c r="C145" s="3" t="s">
        <v>437</v>
      </c>
      <c r="D145" s="12">
        <f t="shared" si="41"/>
        <v>3026218.0999999996</v>
      </c>
      <c r="E145" s="12">
        <f t="shared" si="37"/>
        <v>1699885.2</v>
      </c>
      <c r="F145" s="13">
        <f>SUM(F146:F149)</f>
        <v>1116936</v>
      </c>
      <c r="G145" s="13">
        <f>SUM(G146:G149)</f>
        <v>0</v>
      </c>
      <c r="H145" s="13">
        <f>SUM(H146:H149)</f>
        <v>502621.19999999995</v>
      </c>
      <c r="I145" s="13">
        <f ca="1">'13年1-9支出明细'!I143/9*12</f>
        <v>49661.333333333328</v>
      </c>
      <c r="J145" s="13">
        <f ca="1">SUM(J146:J149)</f>
        <v>6750</v>
      </c>
      <c r="K145" s="13">
        <f ca="1">'13年1-9支出明细'!K143/9*12</f>
        <v>30666.666666666668</v>
      </c>
      <c r="L145" s="13">
        <f ca="1">'13年1-9支出明细'!L143/9*12</f>
        <v>0</v>
      </c>
      <c r="M145" s="13">
        <f ca="1">'13年1-9支出明细'!M143/9*12</f>
        <v>0</v>
      </c>
      <c r="N145" s="13">
        <f ca="1">'13年1-9支出明细'!N143/9*12</f>
        <v>0</v>
      </c>
      <c r="O145" s="13">
        <f ca="1">'13年1-9支出明细'!O143/9*12</f>
        <v>0</v>
      </c>
      <c r="P145" s="13">
        <f ca="1">'13年1-9支出明细'!P143/9*12</f>
        <v>0</v>
      </c>
      <c r="Q145" s="13">
        <f ca="1">'13年1-9支出明细'!Q143/9*12</f>
        <v>0</v>
      </c>
      <c r="R145" s="13">
        <f ca="1">'13年1-9支出明细'!R143/9*12</f>
        <v>0</v>
      </c>
      <c r="S145" s="13">
        <f ca="1">'13年1-9支出明细'!S143/9*12</f>
        <v>0</v>
      </c>
      <c r="T145" s="13">
        <f ca="1">SUM(T146:T149)</f>
        <v>192916.59333333332</v>
      </c>
      <c r="U145" s="13">
        <f ca="1">'13年1-9支出明细'!U143/9*12</f>
        <v>0</v>
      </c>
      <c r="V145" s="13">
        <f ca="1">'13年1-9支出明细'!V143/9*12</f>
        <v>0</v>
      </c>
      <c r="W145" s="13">
        <f ca="1">'13年1-9支出明细'!W143/9*12</f>
        <v>0</v>
      </c>
      <c r="X145" s="13">
        <f ca="1">'13年1-9支出明细'!X143/9*12</f>
        <v>739.49333333333334</v>
      </c>
      <c r="Y145" s="13">
        <f ca="1">'13年1-9支出明细'!Y143/9*12</f>
        <v>36411.066666666666</v>
      </c>
      <c r="Z145" s="13">
        <f ca="1">'13年1-9支出明细'!Z143/9*12</f>
        <v>983.33333333333314</v>
      </c>
      <c r="AA145" s="13">
        <f ca="1">SUM(AA146:AA149)</f>
        <v>154782.70000000001</v>
      </c>
      <c r="AB145" s="13">
        <f ca="1">'13年1-9支出明细'!AB143/9*12</f>
        <v>73552.773333333345</v>
      </c>
      <c r="AC145" s="13">
        <f ca="1">'13年1-9支出明细'!AC143/9*12</f>
        <v>107470.82666666666</v>
      </c>
      <c r="AD145" s="12">
        <f ca="1">SUM(AD146:AD149)</f>
        <v>2079.9999999999995</v>
      </c>
      <c r="AE145" s="13">
        <f ca="1">'13年1-9支出明细'!AE143/9*12</f>
        <v>2080</v>
      </c>
      <c r="AF145" s="13">
        <f ca="1">'13年1-9支出明细'!AF143/9*12</f>
        <v>0</v>
      </c>
      <c r="AG145" s="13">
        <f ca="1">SUM(AG146:AG149)</f>
        <v>0</v>
      </c>
      <c r="AH145" s="13">
        <f ca="1">SUM(AH146:AH149)</f>
        <v>138629.46666666667</v>
      </c>
      <c r="AI145" s="13">
        <f ca="1">'13年1-9支出明细'!AI143/9*12</f>
        <v>0</v>
      </c>
      <c r="AJ145" s="13">
        <f ca="1">'13年1-9支出明细'!AJ143/9*12</f>
        <v>0</v>
      </c>
      <c r="AK145" s="13">
        <f ca="1">'13年1-9支出明细'!AK143/9*12</f>
        <v>0</v>
      </c>
      <c r="AL145" s="13">
        <f ca="1">'13年1-9支出明细'!AL143/9*12</f>
        <v>0</v>
      </c>
      <c r="AM145" s="13">
        <f ca="1">'13年1-9支出明细'!AM143/9*12</f>
        <v>0</v>
      </c>
      <c r="AN145" s="13">
        <f ca="1">'13年1-9支出明细'!AN143/9*12</f>
        <v>0</v>
      </c>
      <c r="AO145" s="13">
        <f ca="1">SUM(AO146:AO149)</f>
        <v>0</v>
      </c>
      <c r="AP145" s="13">
        <f ca="1">'13年1-9支出明细'!AP143/9*12</f>
        <v>0</v>
      </c>
      <c r="AQ145" s="13">
        <f ca="1">'13年1-9支出明细'!AQ143/9*12</f>
        <v>0</v>
      </c>
      <c r="AR145" s="13">
        <f ca="1">'13年1-9支出明细'!AR143/9*12</f>
        <v>0</v>
      </c>
      <c r="AS145" s="13">
        <f ca="1">SUM(AS146:AS149)</f>
        <v>0</v>
      </c>
      <c r="AT145" s="13">
        <f ca="1">'13年1-9支出明细'!AT143/9*12</f>
        <v>0</v>
      </c>
      <c r="AU145" s="13">
        <f t="shared" ref="AU145:BA145" si="42">SUM(AU146:AU149)</f>
        <v>0</v>
      </c>
      <c r="AV145" s="13">
        <f t="shared" si="42"/>
        <v>0</v>
      </c>
      <c r="AW145" s="13">
        <f t="shared" si="42"/>
        <v>0</v>
      </c>
      <c r="AX145" s="13">
        <f t="shared" si="42"/>
        <v>0</v>
      </c>
      <c r="AY145" s="13">
        <f t="shared" si="42"/>
        <v>0</v>
      </c>
      <c r="AZ145" s="13">
        <f t="shared" si="42"/>
        <v>0</v>
      </c>
      <c r="BA145" s="13">
        <f t="shared" si="42"/>
        <v>0</v>
      </c>
      <c r="BB145" s="13">
        <f ca="1">'13年1-9支出明细'!BB143/9*12</f>
        <v>5965.2</v>
      </c>
      <c r="BC145" s="13">
        <f ca="1">'13年1-9支出明细'!BC143/9*12</f>
        <v>111258.66666666666</v>
      </c>
      <c r="BD145" s="13">
        <f ca="1">'13年1-9支出明细'!BD143/9*12</f>
        <v>0</v>
      </c>
      <c r="BE145" s="13">
        <f ca="1">'13年1-9支出明细'!BE143/9*12</f>
        <v>0</v>
      </c>
      <c r="BF145" s="13">
        <v>0</v>
      </c>
      <c r="BG145" s="13">
        <f ca="1">'13年1-9支出明细'!BG143/9*12</f>
        <v>0</v>
      </c>
      <c r="BH145" s="13">
        <f ca="1">'13年1-9支出明细'!BH143/9*12</f>
        <v>0</v>
      </c>
      <c r="BI145" s="13">
        <f ca="1">'13年1-9支出明细'!BI143/9*12</f>
        <v>17253.333333333336</v>
      </c>
      <c r="BJ145" s="13">
        <f ca="1">'13年1-9支出明细'!BJ143/9*12</f>
        <v>3410.666666666667</v>
      </c>
      <c r="BK145" s="13">
        <f ca="1">'13年1-9支出明细'!BK143/9*12</f>
        <v>0</v>
      </c>
      <c r="BL145" s="13">
        <f ca="1">'13年1-9支出明细'!BL143/9*12</f>
        <v>0</v>
      </c>
      <c r="BM145" s="13">
        <f ca="1">'13年1-9支出明细'!BM143/9*12</f>
        <v>0</v>
      </c>
      <c r="BN145" s="13">
        <f ca="1">'13年1-9支出明细'!BN143/9*12</f>
        <v>741.6</v>
      </c>
      <c r="BO145" s="13">
        <f ca="1">SUM(BO146:BO149)</f>
        <v>0</v>
      </c>
      <c r="BP145" s="13">
        <f ca="1">'13年1-9支出明细'!BP143/9*12</f>
        <v>0</v>
      </c>
      <c r="BQ145" s="13">
        <f ca="1">'13年1-9支出明细'!BQ143/9*12</f>
        <v>0</v>
      </c>
      <c r="BR145" s="13">
        <f ca="1">'13年1-9支出明细'!BR143/9*12</f>
        <v>0</v>
      </c>
      <c r="BS145" s="13">
        <f ca="1">SUM(BS146:BS149)</f>
        <v>0</v>
      </c>
      <c r="BT145" s="13">
        <f ca="1">'13年1-9支出明细'!BT143/9*12</f>
        <v>0</v>
      </c>
      <c r="BU145" s="12">
        <f ca="1">'13年1-9支出明细'!BU143/9*12</f>
        <v>973330.17333333334</v>
      </c>
      <c r="BV145" s="12">
        <f ca="1">'13年1-9支出明细'!BV143/9*12</f>
        <v>0</v>
      </c>
      <c r="BW145" s="12">
        <f ca="1">'13年1-9支出明细'!BW143/9*12</f>
        <v>14442</v>
      </c>
      <c r="BX145" s="12">
        <f ca="1">'13年1-9支出明细'!BX143/9*12</f>
        <v>4934.666666666667</v>
      </c>
      <c r="BY145" s="27">
        <f t="shared" si="40"/>
        <v>0</v>
      </c>
      <c r="BZ145" s="13">
        <f ca="1">'13年1-9支出明细'!BZ143/9*12</f>
        <v>0</v>
      </c>
      <c r="CA145" s="13">
        <f ca="1">'13年1-9支出明细'!CA143/9*12</f>
        <v>0</v>
      </c>
      <c r="CB145" s="13">
        <f ca="1">'13年1-9支出明细'!CB143/9*12</f>
        <v>0</v>
      </c>
      <c r="CC145" s="13">
        <f ca="1">'13年1-9支出明细'!CC143/9*12</f>
        <v>0</v>
      </c>
      <c r="CD145" s="13">
        <f ca="1">'13年1-9支出明细'!CD143/9*12</f>
        <v>0</v>
      </c>
    </row>
    <row r="146" spans="1:82">
      <c r="A146" s="18">
        <v>42101</v>
      </c>
      <c r="B146" s="3" t="s">
        <v>620</v>
      </c>
      <c r="C146" s="3" t="s">
        <v>438</v>
      </c>
      <c r="D146" s="12">
        <f t="shared" si="41"/>
        <v>882704.19333333347</v>
      </c>
      <c r="E146" s="12">
        <f t="shared" si="37"/>
        <v>788332.33333333337</v>
      </c>
      <c r="F146" s="13">
        <v>538620</v>
      </c>
      <c r="G146" s="13">
        <v>0</v>
      </c>
      <c r="H146" s="13">
        <v>242379</v>
      </c>
      <c r="I146" s="13">
        <f ca="1">'13年1-9支出明细'!I144/9*12</f>
        <v>0</v>
      </c>
      <c r="J146" s="13">
        <v>1500</v>
      </c>
      <c r="K146" s="13">
        <f ca="1">'13年1-9支出明细'!K144/9*12</f>
        <v>7333.333333333333</v>
      </c>
      <c r="L146" s="13">
        <f ca="1">'13年1-9支出明细'!L144/9*12</f>
        <v>0</v>
      </c>
      <c r="M146" s="13">
        <f ca="1">'13年1-9支出明细'!M144/9*12</f>
        <v>0</v>
      </c>
      <c r="N146" s="13">
        <f ca="1">'13年1-9支出明细'!N144/9*12</f>
        <v>0</v>
      </c>
      <c r="O146" s="13">
        <f ca="1">'13年1-9支出明细'!O144/9*12</f>
        <v>0</v>
      </c>
      <c r="P146" s="13">
        <f ca="1">'13年1-9支出明细'!P144/9*12</f>
        <v>0</v>
      </c>
      <c r="Q146" s="13">
        <f ca="1">'13年1-9支出明细'!Q144/9*12</f>
        <v>0</v>
      </c>
      <c r="R146" s="13">
        <f ca="1">'13年1-9支出明细'!R144/9*12</f>
        <v>0</v>
      </c>
      <c r="S146" s="13">
        <f ca="1">'13年1-9支出明细'!S144/9*12</f>
        <v>0</v>
      </c>
      <c r="T146" s="12">
        <f t="shared" si="38"/>
        <v>45862.953333333331</v>
      </c>
      <c r="U146" s="13">
        <f ca="1">'13年1-9支出明细'!U144/9*12</f>
        <v>0</v>
      </c>
      <c r="V146" s="13">
        <f ca="1">'13年1-9支出明细'!V144/9*12</f>
        <v>0</v>
      </c>
      <c r="W146" s="13">
        <f ca="1">'13年1-9支出明细'!W144/9*12</f>
        <v>0</v>
      </c>
      <c r="X146" s="13">
        <f ca="1">'13年1-9支出明细'!X144/9*12</f>
        <v>459.49333333333334</v>
      </c>
      <c r="Y146" s="13">
        <f ca="1">'13年1-9支出明细'!Y144/9*12</f>
        <v>68</v>
      </c>
      <c r="Z146" s="13">
        <f ca="1">'13年1-9支出明细'!Z144/9*12</f>
        <v>380</v>
      </c>
      <c r="AA146" s="13">
        <f ca="1">Sheet2!EP143+Sheet2!V143</f>
        <v>44955.46</v>
      </c>
      <c r="AB146" s="13">
        <f ca="1">'13年1-9支出明细'!AB144/9*12</f>
        <v>51760.613333333327</v>
      </c>
      <c r="AC146" s="13">
        <f ca="1">'13年1-9支出明细'!AC144/9*12</f>
        <v>7093.333333333333</v>
      </c>
      <c r="AD146" s="12">
        <f t="shared" si="36"/>
        <v>2048.7999999999997</v>
      </c>
      <c r="AE146" s="13">
        <f ca="1">'13年1-9支出明细'!AE144/9*12</f>
        <v>2048.7999999999997</v>
      </c>
      <c r="AF146" s="13">
        <f ca="1">'13年1-9支出明细'!AF144/9*12</f>
        <v>0</v>
      </c>
      <c r="AG146" s="13">
        <f ca="1">Sheet2!BP143+Sheet2!ET143</f>
        <v>0</v>
      </c>
      <c r="AH146" s="12">
        <f t="shared" si="39"/>
        <v>463.33333333333337</v>
      </c>
      <c r="AI146" s="13">
        <f ca="1">'13年1-9支出明细'!AI144/9*12</f>
        <v>0</v>
      </c>
      <c r="AJ146" s="13">
        <f ca="1">'13年1-9支出明细'!AJ144/9*12</f>
        <v>0</v>
      </c>
      <c r="AK146" s="13">
        <f ca="1">'13年1-9支出明细'!AK144/9*12</f>
        <v>0</v>
      </c>
      <c r="AL146" s="13">
        <f ca="1">'13年1-9支出明细'!AL144/9*12</f>
        <v>0</v>
      </c>
      <c r="AM146" s="13">
        <f ca="1">'13年1-9支出明细'!AM144/9*12</f>
        <v>0</v>
      </c>
      <c r="AN146" s="13">
        <f ca="1">'13年1-9支出明细'!AN144/9*12</f>
        <v>0</v>
      </c>
      <c r="AO146" s="14">
        <f t="shared" si="29"/>
        <v>0</v>
      </c>
      <c r="AP146" s="13">
        <f ca="1">'13年1-9支出明细'!AP144/9*12</f>
        <v>0</v>
      </c>
      <c r="AQ146" s="13">
        <f ca="1">'13年1-9支出明细'!AQ144/9*12</f>
        <v>0</v>
      </c>
      <c r="AR146" s="13">
        <f ca="1">'13年1-9支出明细'!AR144/9*12</f>
        <v>0</v>
      </c>
      <c r="AS146" s="13">
        <f ca="1">Sheet2!DK143+Sheet2!AH143</f>
        <v>0</v>
      </c>
      <c r="AT146" s="13">
        <f ca="1">'13年1-9支出明细'!AT144/9*12</f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f ca="1">'13年1-9支出明细'!BB144/9*12</f>
        <v>0</v>
      </c>
      <c r="BC146" s="13">
        <f ca="1">'13年1-9支出明细'!BC144/9*12</f>
        <v>0</v>
      </c>
      <c r="BD146" s="13">
        <f ca="1">'13年1-9支出明细'!BD144/9*12</f>
        <v>0</v>
      </c>
      <c r="BE146" s="13">
        <f ca="1">'13年1-9支出明细'!BE144/9*12</f>
        <v>0</v>
      </c>
      <c r="BF146" s="13">
        <v>0</v>
      </c>
      <c r="BG146" s="13">
        <f ca="1">'13年1-9支出明细'!BG144/9*12</f>
        <v>0</v>
      </c>
      <c r="BH146" s="13">
        <f ca="1">'13年1-9支出明细'!BH144/9*12</f>
        <v>0</v>
      </c>
      <c r="BI146" s="13">
        <f ca="1">'13年1-9支出明细'!BI144/9*12</f>
        <v>0</v>
      </c>
      <c r="BJ146" s="13">
        <f ca="1">'13年1-9支出明细'!BJ144/9*12</f>
        <v>0</v>
      </c>
      <c r="BK146" s="13">
        <f ca="1">'13年1-9支出明细'!BK144/9*12</f>
        <v>0</v>
      </c>
      <c r="BL146" s="13">
        <f ca="1">'13年1-9支出明细'!BL144/9*12</f>
        <v>0</v>
      </c>
      <c r="BM146" s="13">
        <f ca="1">'13年1-9支出明细'!BM144/9*12</f>
        <v>0</v>
      </c>
      <c r="BN146" s="13">
        <f ca="1">'13年1-9支出明细'!BN144/9*12</f>
        <v>463.33333333333337</v>
      </c>
      <c r="BO146" s="13">
        <f ca="1">Sheet2!EX143+Sheet2!BF143</f>
        <v>0</v>
      </c>
      <c r="BP146" s="13">
        <f ca="1">'13年1-9支出明细'!BP144/9*12</f>
        <v>0</v>
      </c>
      <c r="BQ146" s="13">
        <f ca="1">'13年1-9支出明细'!BQ144/9*12</f>
        <v>0</v>
      </c>
      <c r="BR146" s="13">
        <f ca="1">'13年1-9支出明细'!BR144/9*12</f>
        <v>0</v>
      </c>
      <c r="BS146" s="13">
        <f ca="1">Sheet2!FC59+Sheet2!BJ59</f>
        <v>0</v>
      </c>
      <c r="BT146" s="13">
        <f ca="1">'13年1-9支出明细'!BT144/9*12</f>
        <v>0</v>
      </c>
      <c r="BU146" s="12">
        <f ca="1">'13年1-9支出明细'!BU144/9*12</f>
        <v>45996.773333333338</v>
      </c>
      <c r="BV146" s="12">
        <f ca="1">'13年1-9支出明细'!BV144/9*12</f>
        <v>0</v>
      </c>
      <c r="BW146" s="12">
        <f ca="1">'13年1-9支出明细'!BW144/9*12</f>
        <v>0</v>
      </c>
      <c r="BX146" s="12">
        <f ca="1">'13年1-9支出明细'!BX144/9*12</f>
        <v>0</v>
      </c>
      <c r="BY146" s="27">
        <f t="shared" si="40"/>
        <v>0</v>
      </c>
      <c r="BZ146" s="13">
        <f ca="1">'13年1-9支出明细'!BZ144/9*12</f>
        <v>0</v>
      </c>
      <c r="CA146" s="13">
        <f ca="1">'13年1-9支出明细'!CA144/9*12</f>
        <v>0</v>
      </c>
      <c r="CB146" s="13">
        <f ca="1">'13年1-9支出明细'!CB144/9*12</f>
        <v>0</v>
      </c>
      <c r="CC146" s="13">
        <f ca="1">'13年1-9支出明细'!CC144/9*12</f>
        <v>0</v>
      </c>
      <c r="CD146" s="13">
        <f ca="1">'13年1-9支出明细'!CD144/9*12</f>
        <v>0</v>
      </c>
    </row>
    <row r="147" spans="1:82">
      <c r="A147" s="18">
        <v>42102</v>
      </c>
      <c r="B147" s="3" t="s">
        <v>621</v>
      </c>
      <c r="C147" s="3" t="s">
        <v>439</v>
      </c>
      <c r="D147" s="12">
        <f t="shared" si="41"/>
        <v>237775.87666666668</v>
      </c>
      <c r="E147" s="12">
        <f t="shared" si="37"/>
        <v>212140.79999999999</v>
      </c>
      <c r="F147" s="13">
        <v>146304</v>
      </c>
      <c r="G147" s="13">
        <v>0</v>
      </c>
      <c r="H147" s="13">
        <v>65836.800000000003</v>
      </c>
      <c r="I147" s="13">
        <f ca="1">'13年1-9支出明细'!I145/9*12</f>
        <v>0</v>
      </c>
      <c r="J147" s="13">
        <v>0</v>
      </c>
      <c r="K147" s="13">
        <f ca="1">'13年1-9支出明细'!K145/9*12</f>
        <v>0</v>
      </c>
      <c r="L147" s="13">
        <f ca="1">'13年1-9支出明细'!L145/9*12</f>
        <v>0</v>
      </c>
      <c r="M147" s="13">
        <f ca="1">'13年1-9支出明细'!M145/9*12</f>
        <v>0</v>
      </c>
      <c r="N147" s="13">
        <f ca="1">'13年1-9支出明细'!N145/9*12</f>
        <v>0</v>
      </c>
      <c r="O147" s="13">
        <f ca="1">'13年1-9支出明细'!O145/9*12</f>
        <v>0</v>
      </c>
      <c r="P147" s="13">
        <f ca="1">'13年1-9支出明细'!P145/9*12</f>
        <v>0</v>
      </c>
      <c r="Q147" s="13">
        <f ca="1">'13年1-9支出明细'!Q145/9*12</f>
        <v>0</v>
      </c>
      <c r="R147" s="13">
        <f ca="1">'13年1-9支出明细'!R145/9*12</f>
        <v>0</v>
      </c>
      <c r="S147" s="13">
        <f ca="1">'13年1-9支出明细'!S145/9*12</f>
        <v>0</v>
      </c>
      <c r="T147" s="12">
        <f t="shared" si="38"/>
        <v>2090.7833333333338</v>
      </c>
      <c r="U147" s="13">
        <f ca="1">'13年1-9支出明细'!U145/9*12</f>
        <v>0</v>
      </c>
      <c r="V147" s="13">
        <f ca="1">'13年1-9支出明细'!V145/9*12</f>
        <v>0</v>
      </c>
      <c r="W147" s="13">
        <f ca="1">'13年1-9支出明细'!W145/9*12</f>
        <v>0</v>
      </c>
      <c r="X147" s="13">
        <f ca="1">'13年1-9支出明细'!X145/9*12</f>
        <v>237.33333333333334</v>
      </c>
      <c r="Y147" s="13">
        <f ca="1">'13年1-9支出明细'!Y145/9*12</f>
        <v>20.400000000000002</v>
      </c>
      <c r="Z147" s="13">
        <f ca="1">'13年1-9支出明细'!Z145/9*12</f>
        <v>488.40000000000003</v>
      </c>
      <c r="AA147" s="13">
        <f ca="1">Sheet2!EP144+Sheet2!V144</f>
        <v>1344.65</v>
      </c>
      <c r="AB147" s="13">
        <f ca="1">'13年1-9支出明细'!AB145/9*12</f>
        <v>1792.8666666666668</v>
      </c>
      <c r="AC147" s="13">
        <f ca="1">'13年1-9支出明细'!AC145/9*12</f>
        <v>0</v>
      </c>
      <c r="AD147" s="12">
        <f t="shared" si="36"/>
        <v>31.199999999999996</v>
      </c>
      <c r="AE147" s="13">
        <f ca="1">'13年1-9支出明细'!AE145/9*12</f>
        <v>31.199999999999996</v>
      </c>
      <c r="AF147" s="13">
        <f ca="1">'13年1-9支出明细'!AF145/9*12</f>
        <v>0</v>
      </c>
      <c r="AG147" s="13">
        <f ca="1">Sheet2!BP144+Sheet2!ET144</f>
        <v>0</v>
      </c>
      <c r="AH147" s="12">
        <f t="shared" si="39"/>
        <v>63.333333333333329</v>
      </c>
      <c r="AI147" s="13">
        <f ca="1">'13年1-9支出明细'!AI145/9*12</f>
        <v>0</v>
      </c>
      <c r="AJ147" s="13">
        <f ca="1">'13年1-9支出明细'!AJ145/9*12</f>
        <v>0</v>
      </c>
      <c r="AK147" s="13">
        <f ca="1">'13年1-9支出明细'!AK145/9*12</f>
        <v>0</v>
      </c>
      <c r="AL147" s="13">
        <f ca="1">'13年1-9支出明细'!AL145/9*12</f>
        <v>0</v>
      </c>
      <c r="AM147" s="13">
        <f ca="1">'13年1-9支出明细'!AM145/9*12</f>
        <v>0</v>
      </c>
      <c r="AN147" s="13">
        <f ca="1">'13年1-9支出明细'!AN145/9*12</f>
        <v>0</v>
      </c>
      <c r="AO147" s="14">
        <f t="shared" si="29"/>
        <v>0</v>
      </c>
      <c r="AP147" s="13">
        <f ca="1">'13年1-9支出明细'!AP145/9*12</f>
        <v>0</v>
      </c>
      <c r="AQ147" s="13">
        <f ca="1">'13年1-9支出明细'!AQ145/9*12</f>
        <v>0</v>
      </c>
      <c r="AR147" s="13">
        <f ca="1">'13年1-9支出明细'!AR145/9*12</f>
        <v>0</v>
      </c>
      <c r="AS147" s="13">
        <f ca="1">Sheet2!DK144+Sheet2!AH144</f>
        <v>0</v>
      </c>
      <c r="AT147" s="13">
        <f ca="1">'13年1-9支出明细'!AT145/9*12</f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f ca="1">'13年1-9支出明细'!BB145/9*12</f>
        <v>0</v>
      </c>
      <c r="BC147" s="13">
        <f ca="1">'13年1-9支出明细'!BC145/9*12</f>
        <v>0</v>
      </c>
      <c r="BD147" s="13">
        <f ca="1">'13年1-9支出明细'!BD145/9*12</f>
        <v>0</v>
      </c>
      <c r="BE147" s="13">
        <f ca="1">'13年1-9支出明细'!BE145/9*12</f>
        <v>0</v>
      </c>
      <c r="BF147" s="13">
        <v>0</v>
      </c>
      <c r="BG147" s="13">
        <f ca="1">'13年1-9支出明细'!BG145/9*12</f>
        <v>0</v>
      </c>
      <c r="BH147" s="13">
        <f ca="1">'13年1-9支出明细'!BH145/9*12</f>
        <v>0</v>
      </c>
      <c r="BI147" s="13">
        <f ca="1">'13年1-9支出明细'!BI145/9*12</f>
        <v>0</v>
      </c>
      <c r="BJ147" s="13">
        <f ca="1">'13年1-9支出明细'!BJ145/9*12</f>
        <v>0</v>
      </c>
      <c r="BK147" s="13">
        <f ca="1">'13年1-9支出明细'!BK145/9*12</f>
        <v>0</v>
      </c>
      <c r="BL147" s="13">
        <f ca="1">'13年1-9支出明细'!BL145/9*12</f>
        <v>0</v>
      </c>
      <c r="BM147" s="13">
        <f ca="1">'13年1-9支出明细'!BM145/9*12</f>
        <v>0</v>
      </c>
      <c r="BN147" s="13">
        <f ca="1">'13年1-9支出明细'!BN145/9*12</f>
        <v>63.333333333333329</v>
      </c>
      <c r="BO147" s="13">
        <f ca="1">Sheet2!EX144+Sheet2!BF144</f>
        <v>0</v>
      </c>
      <c r="BP147" s="13">
        <f ca="1">'13年1-9支出明细'!BP145/9*12</f>
        <v>0</v>
      </c>
      <c r="BQ147" s="13">
        <f ca="1">'13年1-9支出明细'!BQ145/9*12</f>
        <v>0</v>
      </c>
      <c r="BR147" s="13">
        <f ca="1">'13年1-9支出明细'!BR145/9*12</f>
        <v>0</v>
      </c>
      <c r="BS147" s="13">
        <f ca="1">Sheet2!FC60+Sheet2!BJ60</f>
        <v>0</v>
      </c>
      <c r="BT147" s="13">
        <f ca="1">'13年1-9支出明细'!BT145/9*12</f>
        <v>0</v>
      </c>
      <c r="BU147" s="12">
        <f ca="1">'13年1-9支出明细'!BU145/9*12</f>
        <v>23449.759999999998</v>
      </c>
      <c r="BV147" s="12">
        <f ca="1">'13年1-9支出明细'!BV145/9*12</f>
        <v>0</v>
      </c>
      <c r="BW147" s="12">
        <f ca="1">'13年1-9支出明细'!BW145/9*12</f>
        <v>0</v>
      </c>
      <c r="BX147" s="12">
        <f ca="1">'13年1-9支出明细'!BX145/9*12</f>
        <v>0</v>
      </c>
      <c r="BY147" s="27">
        <f t="shared" si="40"/>
        <v>0</v>
      </c>
      <c r="BZ147" s="13">
        <f ca="1">'13年1-9支出明细'!BZ145/9*12</f>
        <v>0</v>
      </c>
      <c r="CA147" s="13">
        <f ca="1">'13年1-9支出明细'!CA145/9*12</f>
        <v>0</v>
      </c>
      <c r="CB147" s="13">
        <f ca="1">'13年1-9支出明细'!CB145/9*12</f>
        <v>0</v>
      </c>
      <c r="CC147" s="13">
        <f ca="1">'13年1-9支出明细'!CC145/9*12</f>
        <v>0</v>
      </c>
      <c r="CD147" s="13">
        <f ca="1">'13年1-9支出明细'!CD145/9*12</f>
        <v>0</v>
      </c>
    </row>
    <row r="148" spans="1:82">
      <c r="A148" s="18">
        <v>42103</v>
      </c>
      <c r="B148" s="3" t="s">
        <v>622</v>
      </c>
      <c r="C148" s="3" t="s">
        <v>440</v>
      </c>
      <c r="D148" s="12">
        <f t="shared" si="41"/>
        <v>838988.08</v>
      </c>
      <c r="E148" s="12">
        <f t="shared" si="37"/>
        <v>632238.7333333334</v>
      </c>
      <c r="F148" s="13">
        <v>432012</v>
      </c>
      <c r="G148" s="13">
        <v>0</v>
      </c>
      <c r="H148" s="13">
        <v>194405.4</v>
      </c>
      <c r="I148" s="13">
        <f ca="1">'13年1-9支出明细'!I146/9*12</f>
        <v>5821.333333333333</v>
      </c>
      <c r="J148" s="13">
        <v>0</v>
      </c>
      <c r="K148" s="13">
        <f ca="1">'13年1-9支出明细'!K146/9*12</f>
        <v>0</v>
      </c>
      <c r="L148" s="13">
        <f ca="1">'13年1-9支出明细'!L146/9*12</f>
        <v>0</v>
      </c>
      <c r="M148" s="13">
        <f ca="1">'13年1-9支出明细'!M146/9*12</f>
        <v>0</v>
      </c>
      <c r="N148" s="13">
        <f ca="1">'13年1-9支出明细'!N146/9*12</f>
        <v>0</v>
      </c>
      <c r="O148" s="13">
        <f ca="1">'13年1-9支出明细'!O146/9*12</f>
        <v>0</v>
      </c>
      <c r="P148" s="13">
        <f ca="1">'13年1-9支出明细'!P146/9*12</f>
        <v>0</v>
      </c>
      <c r="Q148" s="13">
        <f ca="1">'13年1-9支出明细'!Q146/9*12</f>
        <v>0</v>
      </c>
      <c r="R148" s="13">
        <f ca="1">'13年1-9支出明细'!R146/9*12</f>
        <v>0</v>
      </c>
      <c r="S148" s="13">
        <f ca="1">'13年1-9支出明细'!S146/9*12</f>
        <v>0</v>
      </c>
      <c r="T148" s="12">
        <f t="shared" si="38"/>
        <v>60603.306666666664</v>
      </c>
      <c r="U148" s="13">
        <f ca="1">'13年1-9支出明细'!U146/9*12</f>
        <v>0</v>
      </c>
      <c r="V148" s="13">
        <f ca="1">'13年1-9支出明细'!V146/9*12</f>
        <v>0</v>
      </c>
      <c r="W148" s="13">
        <f ca="1">'13年1-9支出明细'!W146/9*12</f>
        <v>0</v>
      </c>
      <c r="X148" s="13">
        <f ca="1">'13年1-9支出明细'!X146/9*12</f>
        <v>42.666666666666664</v>
      </c>
      <c r="Y148" s="13">
        <f ca="1">'13年1-9支出明细'!Y146/9*12</f>
        <v>11282.666666666666</v>
      </c>
      <c r="Z148" s="13">
        <f ca="1">'13年1-9支出明细'!Z146/9*12</f>
        <v>7.7333333333333325</v>
      </c>
      <c r="AA148" s="13">
        <f ca="1">Sheet2!EP145+Sheet2!V145</f>
        <v>49270.239999999998</v>
      </c>
      <c r="AB148" s="13">
        <f ca="1">'13年1-9支出明细'!AB146/9*12</f>
        <v>18002.826666666668</v>
      </c>
      <c r="AC148" s="13">
        <f ca="1">'13年1-9支出明细'!AC146/9*12</f>
        <v>8757.4933333333338</v>
      </c>
      <c r="AD148" s="12">
        <f t="shared" si="36"/>
        <v>0</v>
      </c>
      <c r="AE148" s="13">
        <f ca="1">'13年1-9支出明细'!AE146/9*12</f>
        <v>0</v>
      </c>
      <c r="AF148" s="13">
        <f ca="1">'13年1-9支出明细'!AF146/9*12</f>
        <v>0</v>
      </c>
      <c r="AG148" s="13">
        <f ca="1">Sheet2!BP145+Sheet2!ET145</f>
        <v>0</v>
      </c>
      <c r="AH148" s="12">
        <f t="shared" si="39"/>
        <v>124570.13333333333</v>
      </c>
      <c r="AI148" s="13">
        <f ca="1">'13年1-9支出明细'!AI146/9*12</f>
        <v>0</v>
      </c>
      <c r="AJ148" s="13">
        <f ca="1">'13年1-9支出明细'!AJ146/9*12</f>
        <v>0</v>
      </c>
      <c r="AK148" s="13">
        <f ca="1">'13年1-9支出明细'!AK146/9*12</f>
        <v>0</v>
      </c>
      <c r="AL148" s="13">
        <f ca="1">'13年1-9支出明细'!AL146/9*12</f>
        <v>0</v>
      </c>
      <c r="AM148" s="13">
        <f ca="1">'13年1-9支出明细'!AM146/9*12</f>
        <v>0</v>
      </c>
      <c r="AN148" s="13">
        <f ca="1">'13年1-9支出明细'!AN146/9*12</f>
        <v>0</v>
      </c>
      <c r="AO148" s="14">
        <f t="shared" si="29"/>
        <v>0</v>
      </c>
      <c r="AP148" s="13">
        <f ca="1">'13年1-9支出明细'!AP146/9*12</f>
        <v>0</v>
      </c>
      <c r="AQ148" s="13">
        <f ca="1">'13年1-9支出明细'!AQ146/9*12</f>
        <v>0</v>
      </c>
      <c r="AR148" s="13">
        <f ca="1">'13年1-9支出明细'!AR146/9*12</f>
        <v>0</v>
      </c>
      <c r="AS148" s="13">
        <f ca="1">Sheet2!DK145+Sheet2!AH145</f>
        <v>0</v>
      </c>
      <c r="AT148" s="13">
        <f ca="1">'13年1-9支出明细'!AT146/9*12</f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f ca="1">'13年1-9支出明细'!BB146/9*12</f>
        <v>5965.2</v>
      </c>
      <c r="BC148" s="13">
        <f ca="1">'13年1-9支出明细'!BC146/9*12</f>
        <v>111258.66666666666</v>
      </c>
      <c r="BD148" s="13">
        <f ca="1">'13年1-9支出明细'!BD146/9*12</f>
        <v>111258.66666666666</v>
      </c>
      <c r="BE148" s="13">
        <f ca="1">'13年1-9支出明细'!BE146/9*12</f>
        <v>0</v>
      </c>
      <c r="BF148" s="13">
        <v>0</v>
      </c>
      <c r="BG148" s="13">
        <f ca="1">'13年1-9支出明细'!BG146/9*12</f>
        <v>0</v>
      </c>
      <c r="BH148" s="13">
        <f ca="1">'13年1-9支出明细'!BH146/9*12</f>
        <v>0</v>
      </c>
      <c r="BI148" s="13">
        <f ca="1">'13年1-9支出明细'!BI146/9*12</f>
        <v>3920</v>
      </c>
      <c r="BJ148" s="13">
        <f ca="1">'13年1-9支出明细'!BJ146/9*12</f>
        <v>3410.666666666667</v>
      </c>
      <c r="BK148" s="13">
        <f ca="1">'13年1-9支出明细'!BK146/9*12</f>
        <v>0</v>
      </c>
      <c r="BL148" s="13">
        <f ca="1">'13年1-9支出明细'!BL146/9*12</f>
        <v>0</v>
      </c>
      <c r="BM148" s="13">
        <f ca="1">'13年1-9支出明细'!BM146/9*12</f>
        <v>0</v>
      </c>
      <c r="BN148" s="13">
        <f ca="1">'13年1-9支出明细'!BN146/9*12</f>
        <v>15.599999999999998</v>
      </c>
      <c r="BO148" s="13">
        <f ca="1">Sheet2!EX145+Sheet2!BF145</f>
        <v>0</v>
      </c>
      <c r="BP148" s="13">
        <f ca="1">'13年1-9支出明细'!BP146/9*12</f>
        <v>0</v>
      </c>
      <c r="BQ148" s="13">
        <f ca="1">'13年1-9支出明细'!BQ146/9*12</f>
        <v>0</v>
      </c>
      <c r="BR148" s="13">
        <f ca="1">'13年1-9支出明细'!BR146/9*12</f>
        <v>0</v>
      </c>
      <c r="BS148" s="13">
        <f ca="1">Sheet2!FC61+Sheet2!BJ61</f>
        <v>0</v>
      </c>
      <c r="BT148" s="13">
        <f ca="1">'13年1-9支出明细'!BT146/9*12</f>
        <v>0</v>
      </c>
      <c r="BU148" s="12">
        <f ca="1">'13年1-9支出明细'!BU146/9*12</f>
        <v>16641.239999999998</v>
      </c>
      <c r="BV148" s="12">
        <f ca="1">'13年1-9支出明细'!BV146/9*12</f>
        <v>0</v>
      </c>
      <c r="BW148" s="12">
        <f ca="1">'13年1-9支出明细'!BW146/9*12</f>
        <v>0</v>
      </c>
      <c r="BX148" s="12">
        <f ca="1">'13年1-9支出明细'!BX146/9*12</f>
        <v>4934.666666666667</v>
      </c>
      <c r="BY148" s="27">
        <f t="shared" si="40"/>
        <v>0</v>
      </c>
      <c r="BZ148" s="13">
        <f ca="1">'13年1-9支出明细'!BZ146/9*12</f>
        <v>0</v>
      </c>
      <c r="CA148" s="13">
        <f ca="1">'13年1-9支出明细'!CA146/9*12</f>
        <v>0</v>
      </c>
      <c r="CB148" s="13">
        <f ca="1">'13年1-9支出明细'!CB146/9*12</f>
        <v>0</v>
      </c>
      <c r="CC148" s="13">
        <f ca="1">'13年1-9支出明细'!CC146/9*12</f>
        <v>0</v>
      </c>
      <c r="CD148" s="13">
        <f ca="1">'13年1-9支出明细'!CD146/9*12</f>
        <v>0</v>
      </c>
    </row>
    <row r="149" spans="1:82">
      <c r="A149" s="18">
        <v>42104</v>
      </c>
      <c r="B149" s="3" t="s">
        <v>623</v>
      </c>
      <c r="C149" s="3" t="s">
        <v>441</v>
      </c>
      <c r="D149" s="12">
        <f t="shared" si="41"/>
        <v>1066749.95</v>
      </c>
      <c r="E149" s="12">
        <f t="shared" si="37"/>
        <v>67173.333333333328</v>
      </c>
      <c r="F149" s="13">
        <v>0</v>
      </c>
      <c r="G149" s="13">
        <v>0</v>
      </c>
      <c r="H149" s="13">
        <v>0</v>
      </c>
      <c r="I149" s="13">
        <f ca="1">'13年1-9支出明细'!I147/9*12</f>
        <v>43840</v>
      </c>
      <c r="J149" s="13">
        <v>5250</v>
      </c>
      <c r="K149" s="13">
        <f ca="1">'13年1-9支出明细'!K147/9*12</f>
        <v>23333.333333333332</v>
      </c>
      <c r="L149" s="13">
        <f ca="1">'13年1-9支出明细'!L147/9*12</f>
        <v>0</v>
      </c>
      <c r="M149" s="13">
        <f ca="1">'13年1-9支出明细'!M147/9*12</f>
        <v>0</v>
      </c>
      <c r="N149" s="13">
        <f ca="1">'13年1-9支出明细'!N147/9*12</f>
        <v>0</v>
      </c>
      <c r="O149" s="13">
        <f ca="1">'13年1-9支出明细'!O147/9*12</f>
        <v>0</v>
      </c>
      <c r="P149" s="13">
        <f ca="1">'13年1-9支出明细'!P147/9*12</f>
        <v>0</v>
      </c>
      <c r="Q149" s="13">
        <f ca="1">'13年1-9支出明细'!Q147/9*12</f>
        <v>0</v>
      </c>
      <c r="R149" s="13">
        <f ca="1">'13年1-9支出明细'!R147/9*12</f>
        <v>0</v>
      </c>
      <c r="S149" s="13">
        <f ca="1">'13年1-9支出明细'!S147/9*12</f>
        <v>0</v>
      </c>
      <c r="T149" s="12">
        <f t="shared" si="38"/>
        <v>84359.55</v>
      </c>
      <c r="U149" s="13">
        <f ca="1">'13年1-9支出明细'!U147/9*12</f>
        <v>0</v>
      </c>
      <c r="V149" s="13">
        <f ca="1">'13年1-9支出明细'!V147/9*12</f>
        <v>0</v>
      </c>
      <c r="W149" s="13">
        <f ca="1">'13年1-9支出明细'!W147/9*12</f>
        <v>0</v>
      </c>
      <c r="X149" s="13">
        <f ca="1">'13年1-9支出明细'!X147/9*12</f>
        <v>0</v>
      </c>
      <c r="Y149" s="13">
        <f ca="1">'13年1-9支出明细'!Y147/9*12</f>
        <v>25040</v>
      </c>
      <c r="Z149" s="13">
        <f ca="1">'13年1-9支出明细'!Z147/9*12</f>
        <v>107.2</v>
      </c>
      <c r="AA149" s="13">
        <f ca="1">Sheet2!EP146+Sheet2!V146</f>
        <v>59212.35</v>
      </c>
      <c r="AB149" s="13">
        <f ca="1">'13年1-9支出明细'!AB147/9*12</f>
        <v>1996.4666666666665</v>
      </c>
      <c r="AC149" s="13">
        <f ca="1">'13年1-9支出明细'!AC147/9*12</f>
        <v>91620</v>
      </c>
      <c r="AD149" s="12">
        <f t="shared" si="36"/>
        <v>0</v>
      </c>
      <c r="AE149" s="13">
        <f ca="1">'13年1-9支出明细'!AE147/9*12</f>
        <v>0</v>
      </c>
      <c r="AF149" s="13">
        <f ca="1">'13年1-9支出明细'!AF147/9*12</f>
        <v>0</v>
      </c>
      <c r="AG149" s="13">
        <f ca="1">Sheet2!BP146+Sheet2!ET146</f>
        <v>0</v>
      </c>
      <c r="AH149" s="12">
        <f t="shared" si="39"/>
        <v>13532.666666666666</v>
      </c>
      <c r="AI149" s="13">
        <f ca="1">'13年1-9支出明细'!AI147/9*12</f>
        <v>0</v>
      </c>
      <c r="AJ149" s="13">
        <f ca="1">'13年1-9支出明细'!AJ147/9*12</f>
        <v>0</v>
      </c>
      <c r="AK149" s="13">
        <f ca="1">'13年1-9支出明细'!AK147/9*12</f>
        <v>0</v>
      </c>
      <c r="AL149" s="13">
        <f ca="1">'13年1-9支出明细'!AL147/9*12</f>
        <v>0</v>
      </c>
      <c r="AM149" s="13">
        <f ca="1">'13年1-9支出明细'!AM147/9*12</f>
        <v>0</v>
      </c>
      <c r="AN149" s="13">
        <f ca="1">'13年1-9支出明细'!AN147/9*12</f>
        <v>0</v>
      </c>
      <c r="AO149" s="14">
        <f t="shared" si="29"/>
        <v>0</v>
      </c>
      <c r="AP149" s="13">
        <f ca="1">'13年1-9支出明细'!AP147/9*12</f>
        <v>0</v>
      </c>
      <c r="AQ149" s="13">
        <f ca="1">'13年1-9支出明细'!AQ147/9*12</f>
        <v>0</v>
      </c>
      <c r="AR149" s="13">
        <f ca="1">'13年1-9支出明细'!AR147/9*12</f>
        <v>0</v>
      </c>
      <c r="AS149" s="13">
        <f ca="1">Sheet2!DK146+Sheet2!AH146</f>
        <v>0</v>
      </c>
      <c r="AT149" s="13">
        <f ca="1">'13年1-9支出明细'!AT147/9*12</f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f ca="1">'13年1-9支出明细'!BB147/9*12</f>
        <v>0</v>
      </c>
      <c r="BC149" s="13">
        <f ca="1">'13年1-9支出明细'!BC147/9*12</f>
        <v>0</v>
      </c>
      <c r="BD149" s="13">
        <f ca="1">'13年1-9支出明细'!BD147/9*12</f>
        <v>0</v>
      </c>
      <c r="BE149" s="13">
        <f ca="1">'13年1-9支出明细'!BE147/9*12</f>
        <v>0</v>
      </c>
      <c r="BF149" s="13">
        <v>0</v>
      </c>
      <c r="BG149" s="13">
        <f ca="1">'13年1-9支出明细'!BG147/9*12</f>
        <v>0</v>
      </c>
      <c r="BH149" s="13">
        <f ca="1">'13年1-9支出明细'!BH147/9*12</f>
        <v>0</v>
      </c>
      <c r="BI149" s="13">
        <f ca="1">'13年1-9支出明细'!BI147/9*12</f>
        <v>13333.333333333332</v>
      </c>
      <c r="BJ149" s="13">
        <f ca="1">'13年1-9支出明细'!BJ147/9*12</f>
        <v>0</v>
      </c>
      <c r="BK149" s="13">
        <f ca="1">'13年1-9支出明细'!BK147/9*12</f>
        <v>0</v>
      </c>
      <c r="BL149" s="13">
        <f ca="1">'13年1-9支出明细'!BL147/9*12</f>
        <v>0</v>
      </c>
      <c r="BM149" s="13">
        <f ca="1">'13年1-9支出明细'!BM147/9*12</f>
        <v>0</v>
      </c>
      <c r="BN149" s="13">
        <f ca="1">'13年1-9支出明细'!BN147/9*12</f>
        <v>199.33333333333331</v>
      </c>
      <c r="BO149" s="13">
        <f ca="1">Sheet2!EX146+Sheet2!BF146</f>
        <v>0</v>
      </c>
      <c r="BP149" s="13">
        <f ca="1">'13年1-9支出明细'!BP147/9*12</f>
        <v>0</v>
      </c>
      <c r="BQ149" s="13">
        <f ca="1">'13年1-9支出明细'!BQ147/9*12</f>
        <v>0</v>
      </c>
      <c r="BR149" s="13">
        <f ca="1">'13年1-9支出明细'!BR147/9*12</f>
        <v>0</v>
      </c>
      <c r="BS149" s="13">
        <f ca="1">Sheet2!FC62+Sheet2!BJ62</f>
        <v>0</v>
      </c>
      <c r="BT149" s="13">
        <f ca="1">'13年1-9支出明细'!BT147/9*12</f>
        <v>0</v>
      </c>
      <c r="BU149" s="12">
        <f ca="1">'13年1-9支出明细'!BU147/9*12</f>
        <v>887242.4</v>
      </c>
      <c r="BV149" s="12">
        <f ca="1">'13年1-9支出明细'!BV147/9*12</f>
        <v>0</v>
      </c>
      <c r="BW149" s="12">
        <f ca="1">'13年1-9支出明细'!BW147/9*12</f>
        <v>14442</v>
      </c>
      <c r="BX149" s="12">
        <f ca="1">'13年1-9支出明细'!BX147/9*12</f>
        <v>0</v>
      </c>
      <c r="BY149" s="27">
        <f t="shared" si="40"/>
        <v>0</v>
      </c>
      <c r="BZ149" s="13">
        <f ca="1">'13年1-9支出明细'!BZ147/9*12</f>
        <v>0</v>
      </c>
      <c r="CA149" s="13">
        <f ca="1">'13年1-9支出明细'!CA147/9*12</f>
        <v>0</v>
      </c>
      <c r="CB149" s="13">
        <f ca="1">'13年1-9支出明细'!CB147/9*12</f>
        <v>0</v>
      </c>
      <c r="CC149" s="13">
        <f ca="1">'13年1-9支出明细'!CC147/9*12</f>
        <v>0</v>
      </c>
      <c r="CD149" s="13">
        <f ca="1">'13年1-9支出明细'!CD147/9*12</f>
        <v>0</v>
      </c>
    </row>
    <row r="150" spans="1:82">
      <c r="A150" s="18">
        <v>422</v>
      </c>
      <c r="B150" s="3" t="s">
        <v>624</v>
      </c>
      <c r="C150" s="3" t="s">
        <v>442</v>
      </c>
      <c r="D150" s="12">
        <f t="shared" si="41"/>
        <v>4546575.0199999996</v>
      </c>
      <c r="E150" s="12">
        <f t="shared" si="37"/>
        <v>547256</v>
      </c>
      <c r="F150" s="13">
        <v>185280</v>
      </c>
      <c r="G150" s="13">
        <v>67240</v>
      </c>
      <c r="H150" s="13">
        <v>83376</v>
      </c>
      <c r="I150" s="13">
        <f ca="1">'13年1-9支出明细'!I148/9*12</f>
        <v>21920</v>
      </c>
      <c r="J150" s="13">
        <v>16060</v>
      </c>
      <c r="K150" s="13">
        <f ca="1">'13年1-9支出明细'!K148/9*12</f>
        <v>185573.33333333334</v>
      </c>
      <c r="L150" s="13">
        <f ca="1">'13年1-9支出明细'!L148/9*12</f>
        <v>0</v>
      </c>
      <c r="M150" s="13">
        <f ca="1">'13年1-9支出明细'!M148/9*12</f>
        <v>0</v>
      </c>
      <c r="N150" s="13">
        <f ca="1">'13年1-9支出明细'!N148/9*12</f>
        <v>0</v>
      </c>
      <c r="O150" s="13">
        <f ca="1">'13年1-9支出明细'!O148/9*12</f>
        <v>0</v>
      </c>
      <c r="P150" s="13">
        <f ca="1">'13年1-9支出明细'!P148/9*12</f>
        <v>0</v>
      </c>
      <c r="Q150" s="13">
        <f ca="1">'13年1-9支出明细'!Q148/9*12</f>
        <v>0</v>
      </c>
      <c r="R150" s="13">
        <f ca="1">'13年1-9支出明细'!R148/9*12</f>
        <v>0</v>
      </c>
      <c r="S150" s="13">
        <f ca="1">'13年1-9支出明细'!S148/9*12</f>
        <v>3866.666666666667</v>
      </c>
      <c r="T150" s="12">
        <f t="shared" si="38"/>
        <v>10601.060000000001</v>
      </c>
      <c r="U150" s="13">
        <f ca="1">'13年1-9支出明细'!U148/9*12</f>
        <v>0</v>
      </c>
      <c r="V150" s="13">
        <f ca="1">'13年1-9支出明细'!V148/9*12</f>
        <v>0</v>
      </c>
      <c r="W150" s="13">
        <f ca="1">'13年1-9支出明细'!W148/9*12</f>
        <v>0</v>
      </c>
      <c r="X150" s="13">
        <f ca="1">'13年1-9支出明细'!X148/9*12</f>
        <v>854.66666666666674</v>
      </c>
      <c r="Y150" s="13">
        <f ca="1">'13年1-9支出明细'!Y148/9*12</f>
        <v>0</v>
      </c>
      <c r="Z150" s="13">
        <f ca="1">'13年1-9支出明细'!Z148/9*12</f>
        <v>3219.5333333333338</v>
      </c>
      <c r="AA150" s="13">
        <f ca="1">Sheet2!EP147+Sheet2!V147</f>
        <v>6526.86</v>
      </c>
      <c r="AB150" s="13">
        <f ca="1">'13年1-9支出明细'!AB148/9*12</f>
        <v>5922.4800000000014</v>
      </c>
      <c r="AC150" s="13">
        <f ca="1">'13年1-9支出明细'!AC148/9*12</f>
        <v>2400</v>
      </c>
      <c r="AD150" s="12">
        <f t="shared" si="36"/>
        <v>52</v>
      </c>
      <c r="AE150" s="13">
        <f ca="1">'13年1-9支出明细'!AE148/9*12</f>
        <v>52</v>
      </c>
      <c r="AF150" s="13">
        <f ca="1">'13年1-9支出明细'!AF148/9*12</f>
        <v>0</v>
      </c>
      <c r="AG150" s="13">
        <f ca="1">Sheet2!BP147+Sheet2!ET147</f>
        <v>0</v>
      </c>
      <c r="AH150" s="12">
        <f t="shared" si="39"/>
        <v>3518695</v>
      </c>
      <c r="AI150" s="13">
        <f ca="1">'13年1-9支出明细'!AI148/9*12</f>
        <v>0</v>
      </c>
      <c r="AJ150" s="13">
        <f ca="1">'13年1-9支出明细'!AJ148/9*12</f>
        <v>0</v>
      </c>
      <c r="AK150" s="13">
        <f ca="1">'13年1-9支出明细'!AK148/9*12</f>
        <v>0</v>
      </c>
      <c r="AL150" s="13">
        <f ca="1">'13年1-9支出明细'!AL148/9*12</f>
        <v>0</v>
      </c>
      <c r="AM150" s="13">
        <f ca="1">'13年1-9支出明细'!AM148/9*12</f>
        <v>0</v>
      </c>
      <c r="AN150" s="13">
        <f ca="1">'13年1-9支出明细'!AN148/9*12</f>
        <v>0</v>
      </c>
      <c r="AO150" s="14">
        <f t="shared" si="29"/>
        <v>3515295</v>
      </c>
      <c r="AP150" s="13">
        <f ca="1">'13年1-9支出明细'!AP148/9*12</f>
        <v>0</v>
      </c>
      <c r="AQ150" s="13">
        <f ca="1">'13年1-9支出明细'!AQ148/9*12</f>
        <v>3515295</v>
      </c>
      <c r="AR150" s="13">
        <f ca="1">'13年1-9支出明细'!AR148/9*12</f>
        <v>0</v>
      </c>
      <c r="AS150" s="13">
        <f ca="1">Sheet2!DK147+Sheet2!AH147</f>
        <v>0</v>
      </c>
      <c r="AT150" s="13">
        <f ca="1">'13年1-9支出明细'!AT148/9*12</f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f ca="1">'13年1-9支出明细'!BB148/9*12</f>
        <v>0</v>
      </c>
      <c r="BC150" s="13">
        <f ca="1">'13年1-9支出明细'!BC148/9*12</f>
        <v>0</v>
      </c>
      <c r="BD150" s="13">
        <f ca="1">'13年1-9支出明细'!BD148/9*12</f>
        <v>0</v>
      </c>
      <c r="BE150" s="13">
        <f ca="1">'13年1-9支出明细'!BE148/9*12</f>
        <v>0</v>
      </c>
      <c r="BF150" s="13">
        <v>0</v>
      </c>
      <c r="BG150" s="13">
        <f ca="1">'13年1-9支出明细'!BG148/9*12</f>
        <v>0</v>
      </c>
      <c r="BH150" s="13">
        <f ca="1">'13年1-9支出明细'!BH148/9*12</f>
        <v>0</v>
      </c>
      <c r="BI150" s="13">
        <f ca="1">'13年1-9支出明细'!BI148/9*12</f>
        <v>0</v>
      </c>
      <c r="BJ150" s="13">
        <f ca="1">'13年1-9支出明细'!BJ148/9*12</f>
        <v>3400</v>
      </c>
      <c r="BK150" s="13">
        <f ca="1">'13年1-9支出明细'!BK148/9*12</f>
        <v>0</v>
      </c>
      <c r="BL150" s="13">
        <f ca="1">'13年1-9支出明细'!BL148/9*12</f>
        <v>0</v>
      </c>
      <c r="BM150" s="13">
        <f ca="1">'13年1-9支出明细'!BM148/9*12</f>
        <v>0</v>
      </c>
      <c r="BN150" s="13">
        <f ca="1">'13年1-9支出明细'!BN148/9*12</f>
        <v>0</v>
      </c>
      <c r="BO150" s="13">
        <f ca="1">Sheet2!EX147+Sheet2!BF147</f>
        <v>0</v>
      </c>
      <c r="BP150" s="13">
        <f ca="1">'13年1-9支出明细'!BP148/9*12</f>
        <v>0</v>
      </c>
      <c r="BQ150" s="13">
        <f ca="1">'13年1-9支出明细'!BQ148/9*12</f>
        <v>0</v>
      </c>
      <c r="BR150" s="13">
        <f ca="1">'13年1-9支出明细'!BR148/9*12</f>
        <v>0</v>
      </c>
      <c r="BS150" s="13">
        <f ca="1">Sheet2!FC63+Sheet2!BJ63</f>
        <v>0</v>
      </c>
      <c r="BT150" s="13">
        <f ca="1">'13年1-9支出明细'!BT148/9*12</f>
        <v>0</v>
      </c>
      <c r="BU150" s="12">
        <f ca="1">'13年1-9支出明细'!BU148/9*12</f>
        <v>93901.626666666663</v>
      </c>
      <c r="BV150" s="12">
        <f ca="1">'13年1-9支出明细'!BV148/9*12</f>
        <v>0</v>
      </c>
      <c r="BW150" s="12">
        <f ca="1">'13年1-9支出明细'!BW148/9*12</f>
        <v>0</v>
      </c>
      <c r="BX150" s="12">
        <f ca="1">'13年1-9支出明细'!BX148/9*12</f>
        <v>375733.33333333331</v>
      </c>
      <c r="BY150" s="27">
        <f t="shared" si="40"/>
        <v>336</v>
      </c>
      <c r="BZ150" s="13">
        <f ca="1">'13年1-9支出明细'!BZ148/9*12</f>
        <v>0</v>
      </c>
      <c r="CA150" s="13">
        <f ca="1">'13年1-9支出明细'!CA148/9*12</f>
        <v>0</v>
      </c>
      <c r="CB150" s="13">
        <f ca="1">'13年1-9支出明细'!CB148/9*12</f>
        <v>0</v>
      </c>
      <c r="CC150" s="13">
        <f ca="1">'13年1-9支出明细'!CC148/9*12</f>
        <v>0</v>
      </c>
      <c r="CD150" s="13">
        <f ca="1">'13年1-9支出明细'!CD148/9*12</f>
        <v>336</v>
      </c>
    </row>
    <row r="151" spans="1:82">
      <c r="A151" s="18">
        <v>423</v>
      </c>
      <c r="B151" s="3" t="s">
        <v>625</v>
      </c>
      <c r="C151" s="3" t="s">
        <v>443</v>
      </c>
      <c r="D151" s="12">
        <f t="shared" si="41"/>
        <v>5067.2000000000007</v>
      </c>
      <c r="E151" s="12">
        <f t="shared" si="37"/>
        <v>0</v>
      </c>
      <c r="F151" s="13">
        <v>0</v>
      </c>
      <c r="G151" s="13">
        <v>0</v>
      </c>
      <c r="H151" s="13">
        <v>0</v>
      </c>
      <c r="I151" s="13">
        <f ca="1">'13年1-9支出明细'!I149/9*12</f>
        <v>0</v>
      </c>
      <c r="J151" s="13">
        <v>0</v>
      </c>
      <c r="K151" s="13">
        <f ca="1">'13年1-9支出明细'!K149/9*12</f>
        <v>0</v>
      </c>
      <c r="L151" s="13">
        <f ca="1">'13年1-9支出明细'!L149/9*12</f>
        <v>0</v>
      </c>
      <c r="M151" s="13">
        <f ca="1">'13年1-9支出明细'!M149/9*12</f>
        <v>0</v>
      </c>
      <c r="N151" s="13">
        <f ca="1">'13年1-9支出明细'!N149/9*12</f>
        <v>0</v>
      </c>
      <c r="O151" s="13">
        <f ca="1">'13年1-9支出明细'!O149/9*12</f>
        <v>0</v>
      </c>
      <c r="P151" s="13">
        <f ca="1">'13年1-9支出明细'!P149/9*12</f>
        <v>0</v>
      </c>
      <c r="Q151" s="13">
        <f ca="1">'13年1-9支出明细'!Q149/9*12</f>
        <v>0</v>
      </c>
      <c r="R151" s="13">
        <f ca="1">'13年1-9支出明细'!R149/9*12</f>
        <v>0</v>
      </c>
      <c r="S151" s="13">
        <f ca="1">'13年1-9支出明细'!S149/9*12</f>
        <v>0</v>
      </c>
      <c r="T151" s="12">
        <f t="shared" si="38"/>
        <v>0</v>
      </c>
      <c r="U151" s="13">
        <f ca="1">'13年1-9支出明细'!U149/9*12</f>
        <v>0</v>
      </c>
      <c r="V151" s="13">
        <f ca="1">'13年1-9支出明细'!V149/9*12</f>
        <v>0</v>
      </c>
      <c r="W151" s="13">
        <f ca="1">'13年1-9支出明细'!W149/9*12</f>
        <v>0</v>
      </c>
      <c r="X151" s="13">
        <f ca="1">'13年1-9支出明细'!X149/9*12</f>
        <v>0</v>
      </c>
      <c r="Y151" s="13">
        <f ca="1">'13年1-9支出明细'!Y149/9*12</f>
        <v>0</v>
      </c>
      <c r="Z151" s="13">
        <f ca="1">'13年1-9支出明细'!Z149/9*12</f>
        <v>0</v>
      </c>
      <c r="AA151" s="13">
        <f ca="1">Sheet2!EP148+Sheet2!V148</f>
        <v>0</v>
      </c>
      <c r="AB151" s="13">
        <f ca="1">'13年1-9支出明细'!AB149/9*12</f>
        <v>0</v>
      </c>
      <c r="AC151" s="13">
        <f ca="1">'13年1-9支出明细'!AC149/9*12</f>
        <v>0</v>
      </c>
      <c r="AD151" s="12">
        <f t="shared" si="36"/>
        <v>0</v>
      </c>
      <c r="AE151" s="13">
        <f ca="1">'13年1-9支出明细'!AE149/9*12</f>
        <v>0</v>
      </c>
      <c r="AF151" s="13">
        <f ca="1">'13年1-9支出明细'!AF149/9*12</f>
        <v>0</v>
      </c>
      <c r="AG151" s="13">
        <f ca="1">Sheet2!BP148+Sheet2!ET148</f>
        <v>0</v>
      </c>
      <c r="AH151" s="12">
        <f t="shared" si="39"/>
        <v>5067.2000000000007</v>
      </c>
      <c r="AI151" s="13">
        <f ca="1">'13年1-9支出明细'!AI149/9*12</f>
        <v>0</v>
      </c>
      <c r="AJ151" s="13">
        <f ca="1">'13年1-9支出明细'!AJ149/9*12</f>
        <v>0</v>
      </c>
      <c r="AK151" s="13">
        <f ca="1">'13年1-9支出明细'!AK149/9*12</f>
        <v>0</v>
      </c>
      <c r="AL151" s="13">
        <f ca="1">'13年1-9支出明细'!AL149/9*12</f>
        <v>0</v>
      </c>
      <c r="AM151" s="13">
        <f ca="1">'13年1-9支出明细'!AM149/9*12</f>
        <v>0</v>
      </c>
      <c r="AN151" s="13">
        <f ca="1">'13年1-9支出明细'!AN149/9*12</f>
        <v>0</v>
      </c>
      <c r="AO151" s="14">
        <f t="shared" si="29"/>
        <v>0</v>
      </c>
      <c r="AP151" s="13">
        <f ca="1">'13年1-9支出明细'!AP149/9*12</f>
        <v>0</v>
      </c>
      <c r="AQ151" s="13">
        <f ca="1">'13年1-9支出明细'!AQ149/9*12</f>
        <v>0</v>
      </c>
      <c r="AR151" s="13">
        <f ca="1">'13年1-9支出明细'!AR149/9*12</f>
        <v>0</v>
      </c>
      <c r="AS151" s="13">
        <f ca="1">Sheet2!DK148+Sheet2!AH148</f>
        <v>0</v>
      </c>
      <c r="AT151" s="13">
        <f ca="1">'13年1-9支出明细'!AT149/9*12</f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f ca="1">'13年1-9支出明细'!BB149/9*12</f>
        <v>1289.3333333333333</v>
      </c>
      <c r="BC151" s="13">
        <f ca="1">'13年1-9支出明细'!BC149/9*12</f>
        <v>0</v>
      </c>
      <c r="BD151" s="13">
        <f ca="1">'13年1-9支出明细'!BD149/9*12</f>
        <v>0</v>
      </c>
      <c r="BE151" s="13">
        <f ca="1">'13年1-9支出明细'!BE149/9*12</f>
        <v>0</v>
      </c>
      <c r="BF151" s="13">
        <v>0</v>
      </c>
      <c r="BG151" s="13">
        <f ca="1">'13年1-9支出明细'!BG149/9*12</f>
        <v>0</v>
      </c>
      <c r="BH151" s="13">
        <f ca="1">'13年1-9支出明细'!BH149/9*12</f>
        <v>0</v>
      </c>
      <c r="BI151" s="13">
        <f ca="1">'13年1-9支出明细'!BI149/9*12</f>
        <v>1733.3333333333335</v>
      </c>
      <c r="BJ151" s="13">
        <f ca="1">'13年1-9支出明细'!BJ149/9*12</f>
        <v>0</v>
      </c>
      <c r="BK151" s="13">
        <f ca="1">'13年1-9支出明细'!BK149/9*12</f>
        <v>0</v>
      </c>
      <c r="BL151" s="13">
        <f ca="1">'13年1-9支出明细'!BL149/9*12</f>
        <v>0</v>
      </c>
      <c r="BM151" s="13">
        <f ca="1">'13年1-9支出明细'!BM149/9*12</f>
        <v>0</v>
      </c>
      <c r="BN151" s="13">
        <f ca="1">'13年1-9支出明细'!BN149/9*12</f>
        <v>2044.5333333333335</v>
      </c>
      <c r="BO151" s="13">
        <f ca="1">Sheet2!EX148+Sheet2!BF148</f>
        <v>0</v>
      </c>
      <c r="BP151" s="13">
        <f ca="1">'13年1-9支出明细'!BP149/9*12</f>
        <v>0</v>
      </c>
      <c r="BQ151" s="13">
        <f ca="1">'13年1-9支出明细'!BQ149/9*12</f>
        <v>0</v>
      </c>
      <c r="BR151" s="13">
        <f ca="1">'13年1-9支出明细'!BR149/9*12</f>
        <v>0</v>
      </c>
      <c r="BS151" s="13">
        <f ca="1">Sheet2!FC64+Sheet2!BJ64</f>
        <v>0</v>
      </c>
      <c r="BT151" s="13">
        <f ca="1">'13年1-9支出明细'!BT149/9*12</f>
        <v>0</v>
      </c>
      <c r="BU151" s="12">
        <f ca="1">'13年1-9支出明细'!BU149/9*12</f>
        <v>0</v>
      </c>
      <c r="BV151" s="12">
        <f ca="1">'13年1-9支出明细'!BV149/9*12</f>
        <v>0</v>
      </c>
      <c r="BW151" s="12">
        <f ca="1">'13年1-9支出明细'!BW149/9*12</f>
        <v>0</v>
      </c>
      <c r="BX151" s="12">
        <f ca="1">'13年1-9支出明细'!BX149/9*12</f>
        <v>0</v>
      </c>
      <c r="BY151" s="27">
        <f t="shared" si="40"/>
        <v>0</v>
      </c>
      <c r="BZ151" s="13">
        <f ca="1">'13年1-9支出明细'!BZ149/9*12</f>
        <v>0</v>
      </c>
      <c r="CA151" s="13">
        <f ca="1">'13年1-9支出明细'!CA149/9*12</f>
        <v>0</v>
      </c>
      <c r="CB151" s="13">
        <f ca="1">'13年1-9支出明细'!CB149/9*12</f>
        <v>0</v>
      </c>
      <c r="CC151" s="13">
        <f ca="1">'13年1-9支出明细'!CC149/9*12</f>
        <v>0</v>
      </c>
      <c r="CD151" s="13">
        <f ca="1">'13年1-9支出明细'!CD149/9*12</f>
        <v>0</v>
      </c>
    </row>
    <row r="152" spans="1:82">
      <c r="A152" s="18">
        <v>424</v>
      </c>
      <c r="B152" s="3" t="s">
        <v>626</v>
      </c>
      <c r="C152" s="3" t="s">
        <v>444</v>
      </c>
      <c r="D152" s="12">
        <f t="shared" si="41"/>
        <v>380957.16333333333</v>
      </c>
      <c r="E152" s="12">
        <f t="shared" si="37"/>
        <v>117594</v>
      </c>
      <c r="F152" s="13">
        <v>62160</v>
      </c>
      <c r="G152" s="13">
        <v>27462</v>
      </c>
      <c r="H152" s="13">
        <v>27972</v>
      </c>
      <c r="I152" s="13">
        <f ca="1">'13年1-9支出明细'!I150/9*12</f>
        <v>0</v>
      </c>
      <c r="J152" s="13">
        <v>0</v>
      </c>
      <c r="K152" s="13">
        <f ca="1">'13年1-9支出明细'!K150/9*12</f>
        <v>0</v>
      </c>
      <c r="L152" s="13">
        <f ca="1">'13年1-9支出明细'!L150/9*12</f>
        <v>0</v>
      </c>
      <c r="M152" s="13">
        <f ca="1">'13年1-9支出明细'!M150/9*12</f>
        <v>0</v>
      </c>
      <c r="N152" s="13">
        <f ca="1">'13年1-9支出明细'!N150/9*12</f>
        <v>0</v>
      </c>
      <c r="O152" s="13">
        <f ca="1">'13年1-9支出明细'!O150/9*12</f>
        <v>0</v>
      </c>
      <c r="P152" s="13">
        <f ca="1">'13年1-9支出明细'!P150/9*12</f>
        <v>0</v>
      </c>
      <c r="Q152" s="13">
        <f ca="1">'13年1-9支出明细'!Q150/9*12</f>
        <v>0</v>
      </c>
      <c r="R152" s="13">
        <f ca="1">'13年1-9支出明细'!R150/9*12</f>
        <v>0</v>
      </c>
      <c r="S152" s="13">
        <f ca="1">'13年1-9支出明细'!S150/9*12</f>
        <v>0</v>
      </c>
      <c r="T152" s="12">
        <f t="shared" si="38"/>
        <v>15612.67</v>
      </c>
      <c r="U152" s="13">
        <f ca="1">'13年1-9支出明细'!U150/9*12</f>
        <v>0</v>
      </c>
      <c r="V152" s="13">
        <f ca="1">'13年1-9支出明细'!V150/9*12</f>
        <v>0</v>
      </c>
      <c r="W152" s="13">
        <f ca="1">'13年1-9支出明细'!W150/9*12</f>
        <v>0</v>
      </c>
      <c r="X152" s="13">
        <f ca="1">'13年1-9支出明细'!X150/9*12</f>
        <v>0</v>
      </c>
      <c r="Y152" s="13">
        <f ca="1">'13年1-9支出明细'!Y150/9*12</f>
        <v>0</v>
      </c>
      <c r="Z152" s="13">
        <f ca="1">'13年1-9支出明细'!Z150/9*12</f>
        <v>0</v>
      </c>
      <c r="AA152" s="13">
        <f ca="1">Sheet2!EP149+Sheet2!V149</f>
        <v>15612.67</v>
      </c>
      <c r="AB152" s="13">
        <f ca="1">'13年1-9支出明细'!AB150/9*12</f>
        <v>20456.893333333333</v>
      </c>
      <c r="AC152" s="13">
        <f ca="1">'13年1-9支出明细'!AC150/9*12</f>
        <v>360</v>
      </c>
      <c r="AD152" s="12">
        <f t="shared" si="36"/>
        <v>1102.6666666666665</v>
      </c>
      <c r="AE152" s="13">
        <f ca="1">'13年1-9支出明细'!AE150/9*12</f>
        <v>1102.6666666666665</v>
      </c>
      <c r="AF152" s="13">
        <f ca="1">'13年1-9支出明细'!AF150/9*12</f>
        <v>0</v>
      </c>
      <c r="AG152" s="13">
        <f ca="1">Sheet2!BP149+Sheet2!ET149</f>
        <v>0</v>
      </c>
      <c r="AH152" s="12">
        <f t="shared" si="39"/>
        <v>2266.6666666666665</v>
      </c>
      <c r="AI152" s="13">
        <f ca="1">'13年1-9支出明细'!AI150/9*12</f>
        <v>0</v>
      </c>
      <c r="AJ152" s="13">
        <f ca="1">'13年1-9支出明细'!AJ150/9*12</f>
        <v>0</v>
      </c>
      <c r="AK152" s="13">
        <f ca="1">'13年1-9支出明细'!AK150/9*12</f>
        <v>0</v>
      </c>
      <c r="AL152" s="13">
        <f ca="1">'13年1-9支出明细'!AL150/9*12</f>
        <v>0</v>
      </c>
      <c r="AM152" s="13">
        <f ca="1">'13年1-9支出明细'!AM150/9*12</f>
        <v>0</v>
      </c>
      <c r="AN152" s="13">
        <f ca="1">'13年1-9支出明细'!AN150/9*12</f>
        <v>0</v>
      </c>
      <c r="AO152" s="14">
        <f t="shared" si="29"/>
        <v>0</v>
      </c>
      <c r="AP152" s="13">
        <f ca="1">'13年1-9支出明细'!AP150/9*12</f>
        <v>0</v>
      </c>
      <c r="AQ152" s="13">
        <f ca="1">'13年1-9支出明细'!AQ150/9*12</f>
        <v>0</v>
      </c>
      <c r="AR152" s="13">
        <f ca="1">'13年1-9支出明细'!AR150/9*12</f>
        <v>0</v>
      </c>
      <c r="AS152" s="13">
        <f ca="1">Sheet2!DK149+Sheet2!AH149</f>
        <v>0</v>
      </c>
      <c r="AT152" s="13">
        <f ca="1">'13年1-9支出明细'!AT150/9*12</f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f ca="1">'13年1-9支出明细'!BB150/9*12</f>
        <v>0</v>
      </c>
      <c r="BC152" s="13">
        <f ca="1">'13年1-9支出明细'!BC150/9*12</f>
        <v>0</v>
      </c>
      <c r="BD152" s="13">
        <f ca="1">'13年1-9支出明细'!BD150/9*12</f>
        <v>0</v>
      </c>
      <c r="BE152" s="13">
        <f ca="1">'13年1-9支出明细'!BE150/9*12</f>
        <v>0</v>
      </c>
      <c r="BF152" s="13">
        <v>0</v>
      </c>
      <c r="BG152" s="13">
        <f ca="1">'13年1-9支出明细'!BG150/9*12</f>
        <v>0</v>
      </c>
      <c r="BH152" s="13">
        <f ca="1">'13年1-9支出明细'!BH150/9*12</f>
        <v>0</v>
      </c>
      <c r="BI152" s="13">
        <f ca="1">'13年1-9支出明细'!BI150/9*12</f>
        <v>0</v>
      </c>
      <c r="BJ152" s="13">
        <f ca="1">'13年1-9支出明细'!BJ150/9*12</f>
        <v>2266.6666666666665</v>
      </c>
      <c r="BK152" s="13">
        <f ca="1">'13年1-9支出明细'!BK150/9*12</f>
        <v>0</v>
      </c>
      <c r="BL152" s="13">
        <f ca="1">'13年1-9支出明细'!BL150/9*12</f>
        <v>0</v>
      </c>
      <c r="BM152" s="13">
        <f ca="1">'13年1-9支出明细'!BM150/9*12</f>
        <v>0</v>
      </c>
      <c r="BN152" s="13">
        <f ca="1">'13年1-9支出明细'!BN150/9*12</f>
        <v>0</v>
      </c>
      <c r="BO152" s="13">
        <f ca="1">Sheet2!EX149+Sheet2!BF149</f>
        <v>0</v>
      </c>
      <c r="BP152" s="13">
        <f ca="1">'13年1-9支出明细'!BP150/9*12</f>
        <v>0</v>
      </c>
      <c r="BQ152" s="13">
        <f ca="1">'13年1-9支出明细'!BQ150/9*12</f>
        <v>0</v>
      </c>
      <c r="BR152" s="13">
        <f ca="1">'13年1-9支出明细'!BR150/9*12</f>
        <v>0</v>
      </c>
      <c r="BS152" s="13">
        <f ca="1">Sheet2!FC65+Sheet2!BJ65</f>
        <v>0</v>
      </c>
      <c r="BT152" s="13">
        <f ca="1">'13年1-9支出明细'!BT150/9*12</f>
        <v>0</v>
      </c>
      <c r="BU152" s="12">
        <f ca="1">'13年1-9支出明细'!BU150/9*12</f>
        <v>4381.16</v>
      </c>
      <c r="BV152" s="12">
        <f ca="1">'13年1-9支出明细'!BV150/9*12</f>
        <v>0</v>
      </c>
      <c r="BW152" s="12">
        <f ca="1">'13年1-9支出明细'!BW150/9*12</f>
        <v>0</v>
      </c>
      <c r="BX152" s="12">
        <f ca="1">'13年1-9支出明细'!BX150/9*12</f>
        <v>0</v>
      </c>
      <c r="BY152" s="27">
        <f t="shared" si="40"/>
        <v>240000</v>
      </c>
      <c r="BZ152" s="13">
        <f ca="1">'13年1-9支出明细'!BZ150/9*12</f>
        <v>0</v>
      </c>
      <c r="CA152" s="13">
        <f ca="1">'13年1-9支出明细'!CA150/9*12</f>
        <v>240000</v>
      </c>
      <c r="CB152" s="13">
        <f ca="1">'13年1-9支出明细'!CB150/9*12</f>
        <v>0</v>
      </c>
      <c r="CC152" s="13">
        <f ca="1">'13年1-9支出明细'!CC150/9*12</f>
        <v>0</v>
      </c>
      <c r="CD152" s="13">
        <f ca="1">'13年1-9支出明细'!CD150/9*12</f>
        <v>0</v>
      </c>
    </row>
    <row r="153" spans="1:82">
      <c r="A153" s="18">
        <v>425</v>
      </c>
      <c r="B153" s="3" t="s">
        <v>627</v>
      </c>
      <c r="C153" s="3" t="s">
        <v>445</v>
      </c>
      <c r="D153" s="12">
        <f t="shared" si="41"/>
        <v>2278859.7833333332</v>
      </c>
      <c r="E153" s="12">
        <f t="shared" si="37"/>
        <v>85922.2</v>
      </c>
      <c r="F153" s="13">
        <v>55836</v>
      </c>
      <c r="G153" s="13">
        <v>0</v>
      </c>
      <c r="H153" s="13">
        <v>25126.2</v>
      </c>
      <c r="I153" s="13">
        <f ca="1">'13年1-9支出明细'!I151/9*12</f>
        <v>4960</v>
      </c>
      <c r="J153" s="13">
        <v>0</v>
      </c>
      <c r="K153" s="13">
        <f ca="1">'13年1-9支出明细'!K151/9*12</f>
        <v>0</v>
      </c>
      <c r="L153" s="13">
        <f ca="1">'13年1-9支出明细'!L151/9*12</f>
        <v>0</v>
      </c>
      <c r="M153" s="13">
        <f ca="1">'13年1-9支出明细'!M151/9*12</f>
        <v>0</v>
      </c>
      <c r="N153" s="13">
        <f ca="1">'13年1-9支出明细'!N151/9*12</f>
        <v>0</v>
      </c>
      <c r="O153" s="13">
        <f ca="1">'13年1-9支出明细'!O151/9*12</f>
        <v>0</v>
      </c>
      <c r="P153" s="13">
        <f ca="1">'13年1-9支出明细'!P151/9*12</f>
        <v>0</v>
      </c>
      <c r="Q153" s="13">
        <f ca="1">'13年1-9支出明细'!Q151/9*12</f>
        <v>0</v>
      </c>
      <c r="R153" s="13">
        <f ca="1">'13年1-9支出明细'!R151/9*12</f>
        <v>0</v>
      </c>
      <c r="S153" s="13">
        <f ca="1">'13年1-9支出明细'!S151/9*12</f>
        <v>0</v>
      </c>
      <c r="T153" s="12">
        <f t="shared" si="38"/>
        <v>1515.33</v>
      </c>
      <c r="U153" s="13">
        <f ca="1">'13年1-9支出明细'!U151/9*12</f>
        <v>0</v>
      </c>
      <c r="V153" s="13">
        <f ca="1">'13年1-9支出明细'!V151/9*12</f>
        <v>0</v>
      </c>
      <c r="W153" s="13">
        <f ca="1">'13年1-9支出明细'!W151/9*12</f>
        <v>0</v>
      </c>
      <c r="X153" s="13">
        <f ca="1">'13年1-9支出明细'!X151/9*12</f>
        <v>0</v>
      </c>
      <c r="Y153" s="13">
        <f ca="1">'13年1-9支出明细'!Y151/9*12</f>
        <v>0</v>
      </c>
      <c r="Z153" s="13">
        <f ca="1">'13年1-9支出明细'!Z151/9*12</f>
        <v>0</v>
      </c>
      <c r="AA153" s="13">
        <f ca="1">Sheet2!EP150+Sheet2!V150</f>
        <v>1515.33</v>
      </c>
      <c r="AB153" s="13">
        <f ca="1">'13年1-9支出明细'!AB151/9*12</f>
        <v>1840.44</v>
      </c>
      <c r="AC153" s="13">
        <f ca="1">'13年1-9支出明细'!AC151/9*12</f>
        <v>180</v>
      </c>
      <c r="AD153" s="12">
        <f t="shared" si="36"/>
        <v>0</v>
      </c>
      <c r="AE153" s="13">
        <f ca="1">'13年1-9支出明细'!AE151/9*12</f>
        <v>0</v>
      </c>
      <c r="AF153" s="13">
        <f ca="1">'13年1-9支出明细'!AF151/9*12</f>
        <v>0</v>
      </c>
      <c r="AG153" s="13">
        <f ca="1">Sheet2!BP150+Sheet2!ET150</f>
        <v>0</v>
      </c>
      <c r="AH153" s="12">
        <f t="shared" si="39"/>
        <v>1047795.6666666667</v>
      </c>
      <c r="AI153" s="13">
        <f ca="1">'13年1-9支出明细'!AI151/9*12</f>
        <v>0</v>
      </c>
      <c r="AJ153" s="13">
        <f ca="1">'13年1-9支出明细'!AJ151/9*12</f>
        <v>0</v>
      </c>
      <c r="AK153" s="13">
        <f ca="1">'13年1-9支出明细'!AK151/9*12</f>
        <v>0</v>
      </c>
      <c r="AL153" s="13">
        <f ca="1">'13年1-9支出明细'!AL151/9*12</f>
        <v>0</v>
      </c>
      <c r="AM153" s="13">
        <f ca="1">'13年1-9支出明细'!AM151/9*12</f>
        <v>470.66666666666663</v>
      </c>
      <c r="AN153" s="13">
        <f ca="1">'13年1-9支出明细'!AN151/9*12</f>
        <v>0</v>
      </c>
      <c r="AO153" s="14">
        <f t="shared" si="29"/>
        <v>0</v>
      </c>
      <c r="AP153" s="13">
        <f ca="1">'13年1-9支出明细'!AP151/9*12</f>
        <v>0</v>
      </c>
      <c r="AQ153" s="13">
        <f ca="1">'13年1-9支出明细'!AQ151/9*12</f>
        <v>0</v>
      </c>
      <c r="AR153" s="13">
        <f ca="1">'13年1-9支出明细'!AR151/9*12</f>
        <v>0</v>
      </c>
      <c r="AS153" s="13">
        <f ca="1">Sheet2!DK150+Sheet2!AH150</f>
        <v>0</v>
      </c>
      <c r="AT153" s="13">
        <f ca="1">'13年1-9支出明细'!AT151/9*12</f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f ca="1">'13年1-9支出明细'!BB151/9*12</f>
        <v>89022.133333333346</v>
      </c>
      <c r="BC153" s="13">
        <f ca="1">'13年1-9支出明细'!BC151/9*12</f>
        <v>0</v>
      </c>
      <c r="BD153" s="13">
        <f ca="1">'13年1-9支出明细'!BD151/9*12</f>
        <v>0</v>
      </c>
      <c r="BE153" s="13">
        <f ca="1">'13年1-9支出明细'!BE151/9*12</f>
        <v>0</v>
      </c>
      <c r="BF153" s="13">
        <v>0</v>
      </c>
      <c r="BG153" s="13">
        <f ca="1">'13年1-9支出明细'!BG151/9*12</f>
        <v>0</v>
      </c>
      <c r="BH153" s="13">
        <f ca="1">'13年1-9支出明细'!BH151/9*12</f>
        <v>0</v>
      </c>
      <c r="BI153" s="13">
        <f ca="1">'13年1-9支出明细'!BI151/9*12</f>
        <v>6146.6666666666661</v>
      </c>
      <c r="BJ153" s="13">
        <f ca="1">'13年1-9支出明细'!BJ151/9*12</f>
        <v>38242.666666666664</v>
      </c>
      <c r="BK153" s="13">
        <f ca="1">'13年1-9支出明细'!BK151/9*12</f>
        <v>60000</v>
      </c>
      <c r="BL153" s="13">
        <f ca="1">'13年1-9支出明细'!BL151/9*12</f>
        <v>0</v>
      </c>
      <c r="BM153" s="13">
        <f ca="1">'13年1-9支出明细'!BM151/9*12</f>
        <v>0</v>
      </c>
      <c r="BN153" s="13">
        <f ca="1">'13年1-9支出明细'!BN151/9*12</f>
        <v>11.2</v>
      </c>
      <c r="BO153" s="13">
        <f ca="1">Sheet2!EX150+Sheet2!BF150</f>
        <v>851769</v>
      </c>
      <c r="BP153" s="13">
        <f ca="1">'13年1-9支出明细'!BP151/9*12</f>
        <v>0</v>
      </c>
      <c r="BQ153" s="13">
        <f ca="1">'13年1-9支出明细'!BQ151/9*12</f>
        <v>2133.333333333333</v>
      </c>
      <c r="BR153" s="13">
        <f ca="1">'13年1-9支出明细'!BR151/9*12</f>
        <v>0</v>
      </c>
      <c r="BS153" s="13">
        <f ca="1">Sheet2!FC66+Sheet2!BJ66</f>
        <v>0</v>
      </c>
      <c r="BT153" s="13">
        <f ca="1">'13年1-9支出明细'!BT151/9*12</f>
        <v>0</v>
      </c>
      <c r="BU153" s="12">
        <f ca="1">'13年1-9支出明细'!BU151/9*12</f>
        <v>12153.853333333333</v>
      </c>
      <c r="BV153" s="12">
        <f ca="1">'13年1-9支出明细'!BV151/9*12</f>
        <v>-128553.51999999999</v>
      </c>
      <c r="BW153" s="12">
        <f ca="1">'13年1-9支出明细'!BW151/9*12</f>
        <v>0</v>
      </c>
      <c r="BX153" s="12">
        <f ca="1">'13年1-9支出明细'!BX151/9*12</f>
        <v>180266.66666666669</v>
      </c>
      <c r="BY153" s="27">
        <f t="shared" si="40"/>
        <v>1079759.5866666664</v>
      </c>
      <c r="BZ153" s="13">
        <f ca="1">'13年1-9支出明细'!BZ151/9*12</f>
        <v>879759.58666666655</v>
      </c>
      <c r="CA153" s="13">
        <f ca="1">'13年1-9支出明细'!CA151/9*12</f>
        <v>0</v>
      </c>
      <c r="CB153" s="13">
        <f ca="1">'13年1-9支出明细'!CB151/9*12</f>
        <v>0</v>
      </c>
      <c r="CC153" s="13">
        <f ca="1">'13年1-9支出明细'!CC151/9*12</f>
        <v>200000</v>
      </c>
      <c r="CD153" s="13">
        <f ca="1">'13年1-9支出明细'!CD151/9*12</f>
        <v>0</v>
      </c>
    </row>
    <row r="154" spans="1:82">
      <c r="A154" s="18">
        <v>426</v>
      </c>
      <c r="B154" s="3" t="s">
        <v>628</v>
      </c>
      <c r="C154" s="3" t="s">
        <v>446</v>
      </c>
      <c r="D154" s="12">
        <f t="shared" si="41"/>
        <v>480356.02666666673</v>
      </c>
      <c r="E154" s="12">
        <f t="shared" si="37"/>
        <v>432888.06666666671</v>
      </c>
      <c r="F154" s="13">
        <v>220572</v>
      </c>
      <c r="G154" s="13">
        <v>112272</v>
      </c>
      <c r="H154" s="13">
        <v>99257.4</v>
      </c>
      <c r="I154" s="13">
        <f ca="1">'13年1-9支出明细'!I152/9*12</f>
        <v>0</v>
      </c>
      <c r="J154" s="13">
        <v>0</v>
      </c>
      <c r="K154" s="13">
        <f ca="1">'13年1-9支出明细'!K152/9*12</f>
        <v>0</v>
      </c>
      <c r="L154" s="13">
        <f ca="1">'13年1-9支出明细'!L152/9*12</f>
        <v>0</v>
      </c>
      <c r="M154" s="13">
        <f ca="1">'13年1-9支出明细'!M152/9*12</f>
        <v>0</v>
      </c>
      <c r="N154" s="13">
        <f ca="1">'13年1-9支出明细'!N152/9*12</f>
        <v>0</v>
      </c>
      <c r="O154" s="13">
        <f ca="1">'13年1-9支出明细'!O152/9*12</f>
        <v>0</v>
      </c>
      <c r="P154" s="13">
        <f ca="1">'13年1-9支出明细'!P152/9*12</f>
        <v>0</v>
      </c>
      <c r="Q154" s="13">
        <f ca="1">'13年1-9支出明细'!Q152/9*12</f>
        <v>0</v>
      </c>
      <c r="R154" s="13">
        <f ca="1">'13年1-9支出明细'!R152/9*12</f>
        <v>0</v>
      </c>
      <c r="S154" s="13">
        <f ca="1">'13年1-9支出明细'!S152/9*12</f>
        <v>786.66666666666674</v>
      </c>
      <c r="T154" s="12">
        <f t="shared" si="38"/>
        <v>13608.146666666666</v>
      </c>
      <c r="U154" s="13">
        <f ca="1">'13年1-9支出明细'!U152/9*12</f>
        <v>0</v>
      </c>
      <c r="V154" s="13">
        <f ca="1">'13年1-9支出明细'!V152/9*12</f>
        <v>0</v>
      </c>
      <c r="W154" s="13">
        <f ca="1">'13年1-9支出明细'!W152/9*12</f>
        <v>0</v>
      </c>
      <c r="X154" s="13">
        <f ca="1">'13年1-9支出明细'!X152/9*12</f>
        <v>449.33333333333331</v>
      </c>
      <c r="Y154" s="13">
        <f ca="1">'13年1-9支出明细'!Y152/9*12</f>
        <v>0</v>
      </c>
      <c r="Z154" s="13">
        <f ca="1">'13年1-9支出明细'!Z152/9*12</f>
        <v>7591.4933333333329</v>
      </c>
      <c r="AA154" s="13">
        <f ca="1">Sheet2!EP151+Sheet2!V151</f>
        <v>5567.32</v>
      </c>
      <c r="AB154" s="13">
        <f ca="1">'13年1-9支出明细'!AB152/9*12</f>
        <v>6223.0933333333332</v>
      </c>
      <c r="AC154" s="13">
        <f ca="1">'13年1-9支出明细'!AC152/9*12</f>
        <v>1200</v>
      </c>
      <c r="AD154" s="12">
        <f t="shared" si="36"/>
        <v>0</v>
      </c>
      <c r="AE154" s="13">
        <f ca="1">'13年1-9支出明细'!AE152/9*12</f>
        <v>0</v>
      </c>
      <c r="AF154" s="13">
        <f ca="1">'13年1-9支出明细'!AF152/9*12</f>
        <v>0</v>
      </c>
      <c r="AG154" s="13">
        <f ca="1">Sheet2!BP151+Sheet2!ET151</f>
        <v>0</v>
      </c>
      <c r="AH154" s="12">
        <f t="shared" si="39"/>
        <v>27128.266666666666</v>
      </c>
      <c r="AI154" s="13">
        <f ca="1">'13年1-9支出明细'!AI152/9*12</f>
        <v>0</v>
      </c>
      <c r="AJ154" s="13">
        <f ca="1">'13年1-9支出明细'!AJ152/9*12</f>
        <v>0</v>
      </c>
      <c r="AK154" s="13">
        <f ca="1">'13年1-9支出明细'!AK152/9*12</f>
        <v>0</v>
      </c>
      <c r="AL154" s="13">
        <f ca="1">'13年1-9支出明细'!AL152/9*12</f>
        <v>0</v>
      </c>
      <c r="AM154" s="13">
        <f ca="1">'13年1-9支出明细'!AM152/9*12</f>
        <v>0</v>
      </c>
      <c r="AN154" s="13">
        <f ca="1">'13年1-9支出明细'!AN152/9*12</f>
        <v>0</v>
      </c>
      <c r="AO154" s="14">
        <f t="shared" si="29"/>
        <v>0</v>
      </c>
      <c r="AP154" s="13">
        <f ca="1">'13年1-9支出明细'!AP152/9*12</f>
        <v>0</v>
      </c>
      <c r="AQ154" s="13">
        <f ca="1">'13年1-9支出明细'!AQ152/9*12</f>
        <v>0</v>
      </c>
      <c r="AR154" s="13">
        <f ca="1">'13年1-9支出明细'!AR152/9*12</f>
        <v>0</v>
      </c>
      <c r="AS154" s="13">
        <f ca="1">Sheet2!DK151+Sheet2!AH151</f>
        <v>0</v>
      </c>
      <c r="AT154" s="13">
        <f ca="1">'13年1-9支出明细'!AT152/9*12</f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f ca="1">'13年1-9支出明细'!BB152/9*12</f>
        <v>10484.933333333332</v>
      </c>
      <c r="BC154" s="13">
        <f ca="1">'13年1-9支出明细'!BC152/9*12</f>
        <v>0</v>
      </c>
      <c r="BD154" s="13">
        <f ca="1">'13年1-9支出明细'!BD152/9*12</f>
        <v>0</v>
      </c>
      <c r="BE154" s="13">
        <f ca="1">'13年1-9支出明细'!BE152/9*12</f>
        <v>0</v>
      </c>
      <c r="BF154" s="13">
        <v>0</v>
      </c>
      <c r="BG154" s="13">
        <f ca="1">'13年1-9支出明细'!BG152/9*12</f>
        <v>0</v>
      </c>
      <c r="BH154" s="13">
        <f ca="1">'13年1-9支出明细'!BH152/9*12</f>
        <v>0</v>
      </c>
      <c r="BI154" s="13">
        <f ca="1">'13年1-9支出明细'!BI152/9*12</f>
        <v>16566.666666666668</v>
      </c>
      <c r="BJ154" s="13">
        <f ca="1">'13年1-9支出明细'!BJ152/9*12</f>
        <v>0</v>
      </c>
      <c r="BK154" s="13">
        <f ca="1">'13年1-9支出明细'!BK152/9*12</f>
        <v>0</v>
      </c>
      <c r="BL154" s="13">
        <f ca="1">'13年1-9支出明细'!BL152/9*12</f>
        <v>0</v>
      </c>
      <c r="BM154" s="13">
        <f ca="1">'13年1-9支出明细'!BM152/9*12</f>
        <v>0</v>
      </c>
      <c r="BN154" s="13">
        <f ca="1">'13年1-9支出明细'!BN152/9*12</f>
        <v>76.666666666666671</v>
      </c>
      <c r="BO154" s="13">
        <f ca="1">Sheet2!EX151+Sheet2!BF151</f>
        <v>0</v>
      </c>
      <c r="BP154" s="13">
        <f ca="1">'13年1-9支出明细'!BP152/9*12</f>
        <v>0</v>
      </c>
      <c r="BQ154" s="13">
        <f ca="1">'13年1-9支出明细'!BQ152/9*12</f>
        <v>0</v>
      </c>
      <c r="BR154" s="13">
        <f ca="1">'13年1-9支出明细'!BR152/9*12</f>
        <v>0</v>
      </c>
      <c r="BS154" s="13">
        <f ca="1">Sheet2!FC67+Sheet2!BJ67</f>
        <v>0</v>
      </c>
      <c r="BT154" s="13">
        <f ca="1">'13年1-9支出明细'!BT152/9*12</f>
        <v>0</v>
      </c>
      <c r="BU154" s="12">
        <f ca="1">'13年1-9支出明细'!BU152/9*12</f>
        <v>6731.5466666666662</v>
      </c>
      <c r="BV154" s="12">
        <f ca="1">'13年1-9支出明细'!BV152/9*12</f>
        <v>0</v>
      </c>
      <c r="BW154" s="12">
        <f ca="1">'13年1-9支出明细'!BW152/9*12</f>
        <v>0</v>
      </c>
      <c r="BX154" s="12">
        <f ca="1">'13年1-9支出明细'!BX152/9*12</f>
        <v>0</v>
      </c>
      <c r="BY154" s="27">
        <f t="shared" si="40"/>
        <v>0</v>
      </c>
      <c r="BZ154" s="13">
        <f ca="1">'13年1-9支出明细'!BZ152/9*12</f>
        <v>0</v>
      </c>
      <c r="CA154" s="13">
        <f ca="1">'13年1-9支出明细'!CA152/9*12</f>
        <v>0</v>
      </c>
      <c r="CB154" s="13">
        <f ca="1">'13年1-9支出明细'!CB152/9*12</f>
        <v>0</v>
      </c>
      <c r="CC154" s="13">
        <f ca="1">'13年1-9支出明细'!CC152/9*12</f>
        <v>0</v>
      </c>
      <c r="CD154" s="13">
        <f ca="1">'13年1-9支出明细'!CD152/9*12</f>
        <v>0</v>
      </c>
    </row>
    <row r="155" spans="1:82">
      <c r="A155" s="18">
        <v>427</v>
      </c>
      <c r="B155" s="3" t="s">
        <v>629</v>
      </c>
      <c r="C155" s="3" t="s">
        <v>447</v>
      </c>
      <c r="D155" s="12">
        <f t="shared" si="41"/>
        <v>1077975.6366666667</v>
      </c>
      <c r="E155" s="12">
        <f t="shared" si="37"/>
        <v>1058087.3999999999</v>
      </c>
      <c r="F155" s="13">
        <v>623412</v>
      </c>
      <c r="G155" s="13">
        <v>154140</v>
      </c>
      <c r="H155" s="13">
        <v>280535.40000000002</v>
      </c>
      <c r="I155" s="13">
        <f ca="1">'13年1-9支出明细'!I153/9*12</f>
        <v>0</v>
      </c>
      <c r="J155" s="13">
        <v>0</v>
      </c>
      <c r="K155" s="13">
        <f ca="1">'13年1-9支出明细'!K153/9*12</f>
        <v>0</v>
      </c>
      <c r="L155" s="13">
        <f ca="1">'13年1-9支出明细'!L153/9*12</f>
        <v>0</v>
      </c>
      <c r="M155" s="13">
        <f ca="1">'13年1-9支出明细'!M153/9*12</f>
        <v>0</v>
      </c>
      <c r="N155" s="13">
        <f ca="1">'13年1-9支出明细'!N153/9*12</f>
        <v>0</v>
      </c>
      <c r="O155" s="13">
        <f ca="1">'13年1-9支出明细'!O153/9*12</f>
        <v>0</v>
      </c>
      <c r="P155" s="13">
        <f ca="1">'13年1-9支出明细'!P153/9*12</f>
        <v>0</v>
      </c>
      <c r="Q155" s="13">
        <f ca="1">'13年1-9支出明细'!Q153/9*12</f>
        <v>0</v>
      </c>
      <c r="R155" s="13">
        <f ca="1">'13年1-9支出明细'!R153/9*12</f>
        <v>0</v>
      </c>
      <c r="S155" s="13">
        <f ca="1">'13年1-9支出明细'!S153/9*12</f>
        <v>0</v>
      </c>
      <c r="T155" s="12">
        <f t="shared" si="38"/>
        <v>9555.2099999999991</v>
      </c>
      <c r="U155" s="13">
        <f ca="1">'13年1-9支出明细'!U153/9*12</f>
        <v>0</v>
      </c>
      <c r="V155" s="13">
        <f ca="1">'13年1-9支出明细'!V153/9*12</f>
        <v>0</v>
      </c>
      <c r="W155" s="13">
        <f ca="1">'13年1-9支出明细'!W153/9*12</f>
        <v>0</v>
      </c>
      <c r="X155" s="13">
        <f ca="1">'13年1-9支出明细'!X153/9*12</f>
        <v>429.33333333333337</v>
      </c>
      <c r="Y155" s="13">
        <f ca="1">'13年1-9支出明细'!Y153/9*12</f>
        <v>80</v>
      </c>
      <c r="Z155" s="13">
        <f ca="1">'13年1-9支出明细'!Z153/9*12</f>
        <v>820.22666666666669</v>
      </c>
      <c r="AA155" s="13">
        <f ca="1">Sheet2!EP152+Sheet2!V152</f>
        <v>8225.65</v>
      </c>
      <c r="AB155" s="13">
        <f ca="1">'13年1-9支出明细'!AB153/9*12</f>
        <v>7414.4533333333329</v>
      </c>
      <c r="AC155" s="13">
        <f ca="1">'13年1-9支出明细'!AC153/9*12</f>
        <v>3200</v>
      </c>
      <c r="AD155" s="12">
        <f t="shared" si="36"/>
        <v>1217.8666666666666</v>
      </c>
      <c r="AE155" s="13">
        <f ca="1">'13年1-9支出明细'!AE153/9*12</f>
        <v>1217.8666666666666</v>
      </c>
      <c r="AF155" s="13">
        <f ca="1">'13年1-9支出明细'!AF153/9*12</f>
        <v>0</v>
      </c>
      <c r="AG155" s="13">
        <f ca="1">Sheet2!BP152+Sheet2!ET152</f>
        <v>0</v>
      </c>
      <c r="AH155" s="12">
        <f t="shared" si="39"/>
        <v>316.66666666666663</v>
      </c>
      <c r="AI155" s="13">
        <f ca="1">'13年1-9支出明细'!AI153/9*12</f>
        <v>0</v>
      </c>
      <c r="AJ155" s="13">
        <f ca="1">'13年1-9支出明细'!AJ153/9*12</f>
        <v>0</v>
      </c>
      <c r="AK155" s="13">
        <f ca="1">'13年1-9支出明细'!AK153/9*12</f>
        <v>0</v>
      </c>
      <c r="AL155" s="13">
        <f ca="1">'13年1-9支出明细'!AL153/9*12</f>
        <v>0</v>
      </c>
      <c r="AM155" s="13">
        <f ca="1">'13年1-9支出明细'!AM153/9*12</f>
        <v>0</v>
      </c>
      <c r="AN155" s="13">
        <f ca="1">'13年1-9支出明细'!AN153/9*12</f>
        <v>0</v>
      </c>
      <c r="AO155" s="14">
        <f t="shared" ref="AO155:AO185" si="43">AP155+AQ155+AR155+AS155</f>
        <v>0</v>
      </c>
      <c r="AP155" s="13">
        <f ca="1">'13年1-9支出明细'!AP153/9*12</f>
        <v>0</v>
      </c>
      <c r="AQ155" s="13">
        <f ca="1">'13年1-9支出明细'!AQ153/9*12</f>
        <v>0</v>
      </c>
      <c r="AR155" s="13">
        <f ca="1">'13年1-9支出明细'!AR153/9*12</f>
        <v>0</v>
      </c>
      <c r="AS155" s="13">
        <f ca="1">Sheet2!DK152+Sheet2!AH152</f>
        <v>0</v>
      </c>
      <c r="AT155" s="13">
        <f ca="1">'13年1-9支出明细'!AT153/9*12</f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f ca="1">'13年1-9支出明细'!BB153/9*12</f>
        <v>266.66666666666663</v>
      </c>
      <c r="BC155" s="13">
        <f ca="1">'13年1-9支出明细'!BC153/9*12</f>
        <v>0</v>
      </c>
      <c r="BD155" s="13">
        <f ca="1">'13年1-9支出明细'!BD153/9*12</f>
        <v>0</v>
      </c>
      <c r="BE155" s="13">
        <f ca="1">'13年1-9支出明细'!BE153/9*12</f>
        <v>0</v>
      </c>
      <c r="BF155" s="13">
        <v>0</v>
      </c>
      <c r="BG155" s="13">
        <f ca="1">'13年1-9支出明细'!BG153/9*12</f>
        <v>0</v>
      </c>
      <c r="BH155" s="13">
        <f ca="1">'13年1-9支出明细'!BH153/9*12</f>
        <v>0</v>
      </c>
      <c r="BI155" s="13">
        <f ca="1">'13年1-9支出明细'!BI153/9*12</f>
        <v>0</v>
      </c>
      <c r="BJ155" s="13">
        <f ca="1">'13年1-9支出明细'!BJ153/9*12</f>
        <v>0</v>
      </c>
      <c r="BK155" s="13">
        <f ca="1">'13年1-9支出明细'!BK153/9*12</f>
        <v>0</v>
      </c>
      <c r="BL155" s="13">
        <f ca="1">'13年1-9支出明细'!BL153/9*12</f>
        <v>0</v>
      </c>
      <c r="BM155" s="13">
        <f ca="1">'13年1-9支出明细'!BM153/9*12</f>
        <v>0</v>
      </c>
      <c r="BN155" s="13">
        <f ca="1">'13年1-9支出明细'!BN153/9*12</f>
        <v>50</v>
      </c>
      <c r="BO155" s="13">
        <f ca="1">Sheet2!EX152+Sheet2!BF152</f>
        <v>0</v>
      </c>
      <c r="BP155" s="13">
        <f ca="1">'13年1-9支出明细'!BP153/9*12</f>
        <v>0</v>
      </c>
      <c r="BQ155" s="13">
        <f ca="1">'13年1-9支出明细'!BQ153/9*12</f>
        <v>0</v>
      </c>
      <c r="BR155" s="13">
        <f ca="1">'13年1-9支出明细'!BR153/9*12</f>
        <v>0</v>
      </c>
      <c r="BS155" s="13">
        <f ca="1">Sheet2!FC68+Sheet2!BJ68</f>
        <v>0</v>
      </c>
      <c r="BT155" s="13">
        <f ca="1">'13年1-9支出明细'!BT153/9*12</f>
        <v>0</v>
      </c>
      <c r="BU155" s="12">
        <f ca="1">'13年1-9支出明细'!BU153/9*12</f>
        <v>8798.4933333333356</v>
      </c>
      <c r="BV155" s="12">
        <f ca="1">'13年1-9支出明细'!BV153/9*12</f>
        <v>0</v>
      </c>
      <c r="BW155" s="12">
        <f ca="1">'13年1-9支出明细'!BW153/9*12</f>
        <v>0</v>
      </c>
      <c r="BX155" s="12">
        <f ca="1">'13年1-9支出明细'!BX153/9*12</f>
        <v>0</v>
      </c>
      <c r="BY155" s="27">
        <f t="shared" si="40"/>
        <v>0</v>
      </c>
      <c r="BZ155" s="13">
        <f ca="1">'13年1-9支出明细'!BZ153/9*12</f>
        <v>0</v>
      </c>
      <c r="CA155" s="13">
        <f ca="1">'13年1-9支出明细'!CA153/9*12</f>
        <v>0</v>
      </c>
      <c r="CB155" s="13">
        <f ca="1">'13年1-9支出明细'!CB153/9*12</f>
        <v>0</v>
      </c>
      <c r="CC155" s="13">
        <f ca="1">'13年1-9支出明细'!CC153/9*12</f>
        <v>0</v>
      </c>
      <c r="CD155" s="13">
        <f ca="1">'13年1-9支出明细'!CD153/9*12</f>
        <v>0</v>
      </c>
    </row>
    <row r="156" spans="1:82">
      <c r="A156" s="18">
        <v>428</v>
      </c>
      <c r="B156" s="3" t="s">
        <v>630</v>
      </c>
      <c r="C156" s="3" t="s">
        <v>448</v>
      </c>
      <c r="D156" s="12">
        <f t="shared" si="41"/>
        <v>3102569.1966666663</v>
      </c>
      <c r="E156" s="12">
        <f t="shared" si="37"/>
        <v>1439387.0666666667</v>
      </c>
      <c r="F156" s="13">
        <v>529872</v>
      </c>
      <c r="G156" s="13">
        <v>245206</v>
      </c>
      <c r="H156" s="13">
        <v>238442.4</v>
      </c>
      <c r="I156" s="13">
        <f ca="1">'13年1-9支出明细'!I154/9*12</f>
        <v>134400</v>
      </c>
      <c r="J156" s="13">
        <v>42840</v>
      </c>
      <c r="K156" s="13">
        <f ca="1">'13年1-9支出明细'!K154/9*12</f>
        <v>285600</v>
      </c>
      <c r="L156" s="13">
        <f ca="1">'13年1-9支出明细'!L154/9*12</f>
        <v>0</v>
      </c>
      <c r="M156" s="13">
        <f ca="1">'13年1-9支出明细'!M154/9*12</f>
        <v>0</v>
      </c>
      <c r="N156" s="13">
        <f ca="1">'13年1-9支出明细'!N154/9*12</f>
        <v>0</v>
      </c>
      <c r="O156" s="13">
        <f ca="1">'13年1-9支出明细'!O154/9*12</f>
        <v>0</v>
      </c>
      <c r="P156" s="13">
        <f ca="1">'13年1-9支出明细'!P154/9*12</f>
        <v>0</v>
      </c>
      <c r="Q156" s="13">
        <f ca="1">'13年1-9支出明细'!Q154/9*12</f>
        <v>0</v>
      </c>
      <c r="R156" s="13">
        <f ca="1">'13年1-9支出明细'!R154/9*12</f>
        <v>0</v>
      </c>
      <c r="S156" s="13">
        <f ca="1">'13年1-9支出明细'!S154/9*12</f>
        <v>5866.666666666667</v>
      </c>
      <c r="T156" s="12">
        <f t="shared" si="38"/>
        <v>15504.903333333334</v>
      </c>
      <c r="U156" s="13">
        <f ca="1">'13年1-9支出明细'!U154/9*12</f>
        <v>0</v>
      </c>
      <c r="V156" s="13">
        <f ca="1">'13年1-9支出明细'!V154/9*12</f>
        <v>0</v>
      </c>
      <c r="W156" s="13">
        <f ca="1">'13年1-9支出明细'!W154/9*12</f>
        <v>0</v>
      </c>
      <c r="X156" s="13">
        <f ca="1">'13年1-9支出明细'!X154/9*12</f>
        <v>0</v>
      </c>
      <c r="Y156" s="13">
        <f ca="1">'13年1-9支出明细'!Y154/9*12</f>
        <v>0</v>
      </c>
      <c r="Z156" s="13">
        <f ca="1">'13年1-9支出明细'!Z154/9*12</f>
        <v>53.333333333333336</v>
      </c>
      <c r="AA156" s="13">
        <f ca="1">Sheet2!EP153+Sheet2!V153</f>
        <v>15451.57</v>
      </c>
      <c r="AB156" s="13">
        <f ca="1">'13年1-9支出明细'!AB154/9*12</f>
        <v>17344.759999999998</v>
      </c>
      <c r="AC156" s="13">
        <f ca="1">'13年1-9支出明细'!AC154/9*12</f>
        <v>2744</v>
      </c>
      <c r="AD156" s="12">
        <f t="shared" si="36"/>
        <v>2277</v>
      </c>
      <c r="AE156" s="13">
        <f ca="1">'13年1-9支出明细'!AE154/9*12</f>
        <v>2277</v>
      </c>
      <c r="AF156" s="13">
        <f ca="1">'13年1-9支出明细'!AF154/9*12</f>
        <v>0</v>
      </c>
      <c r="AG156" s="13">
        <f ca="1">Sheet2!BP153+Sheet2!ET153</f>
        <v>0</v>
      </c>
      <c r="AH156" s="12">
        <f t="shared" si="39"/>
        <v>1537762.2666666666</v>
      </c>
      <c r="AI156" s="13">
        <f ca="1">'13年1-9支出明细'!AI154/9*12</f>
        <v>0</v>
      </c>
      <c r="AJ156" s="13">
        <f ca="1">'13年1-9支出明细'!AJ154/9*12</f>
        <v>0</v>
      </c>
      <c r="AK156" s="13">
        <f ca="1">'13年1-9支出明细'!AK154/9*12</f>
        <v>0</v>
      </c>
      <c r="AL156" s="13">
        <f ca="1">'13年1-9支出明细'!AL154/9*12</f>
        <v>0</v>
      </c>
      <c r="AM156" s="13">
        <f ca="1">'13年1-9支出明细'!AM154/9*12</f>
        <v>0</v>
      </c>
      <c r="AN156" s="13">
        <f ca="1">'13年1-9支出明细'!AN154/9*12</f>
        <v>0</v>
      </c>
      <c r="AO156" s="14">
        <f t="shared" si="43"/>
        <v>953200</v>
      </c>
      <c r="AP156" s="13">
        <f ca="1">'13年1-9支出明细'!AP154/9*12</f>
        <v>953200</v>
      </c>
      <c r="AQ156" s="13">
        <f ca="1">'13年1-9支出明细'!AQ154/9*12</f>
        <v>0</v>
      </c>
      <c r="AR156" s="13">
        <f ca="1">'13年1-9支出明细'!AR154/9*12</f>
        <v>0</v>
      </c>
      <c r="AS156" s="13">
        <f ca="1">Sheet2!DK153+Sheet2!AH153</f>
        <v>0</v>
      </c>
      <c r="AT156" s="13">
        <f ca="1">'13年1-9支出明细'!AT154/9*12</f>
        <v>5733.333333333333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f ca="1">'13年1-9支出明细'!BB154/9*12</f>
        <v>1420</v>
      </c>
      <c r="BC156" s="13">
        <f ca="1">'13年1-9支出明细'!BC154/9*12</f>
        <v>567006.66666666663</v>
      </c>
      <c r="BD156" s="13">
        <f ca="1">'13年1-9支出明细'!BD154/9*12</f>
        <v>567006.66666666663</v>
      </c>
      <c r="BE156" s="13">
        <f ca="1">'13年1-9支出明细'!BE154/9*12</f>
        <v>0</v>
      </c>
      <c r="BF156" s="13">
        <v>0</v>
      </c>
      <c r="BG156" s="13">
        <f ca="1">'13年1-9支出明细'!BG154/9*12</f>
        <v>0</v>
      </c>
      <c r="BH156" s="13">
        <f ca="1">'13年1-9支出明细'!BH154/9*12</f>
        <v>0</v>
      </c>
      <c r="BI156" s="13">
        <f ca="1">'13年1-9支出明细'!BI154/9*12</f>
        <v>0</v>
      </c>
      <c r="BJ156" s="13">
        <f ca="1">'13年1-9支出明细'!BJ154/9*12</f>
        <v>9433.3333333333321</v>
      </c>
      <c r="BK156" s="13">
        <f ca="1">'13年1-9支出明细'!BK154/9*12</f>
        <v>0</v>
      </c>
      <c r="BL156" s="13">
        <f ca="1">'13年1-9支出明细'!BL154/9*12</f>
        <v>0</v>
      </c>
      <c r="BM156" s="13">
        <f ca="1">'13年1-9支出明细'!BM154/9*12</f>
        <v>0</v>
      </c>
      <c r="BN156" s="13">
        <f ca="1">'13年1-9支出明细'!BN154/9*12</f>
        <v>968.93333333333339</v>
      </c>
      <c r="BO156" s="13">
        <f ca="1">Sheet2!EX153+Sheet2!BF153</f>
        <v>0</v>
      </c>
      <c r="BP156" s="13">
        <f ca="1">'13年1-9支出明细'!BP154/9*12</f>
        <v>0</v>
      </c>
      <c r="BQ156" s="13">
        <f ca="1">'13年1-9支出明细'!BQ154/9*12</f>
        <v>0</v>
      </c>
      <c r="BR156" s="13">
        <f ca="1">'13年1-9支出明细'!BR154/9*12</f>
        <v>0</v>
      </c>
      <c r="BS156" s="13">
        <f ca="1">Sheet2!FC69+Sheet2!BJ69</f>
        <v>0</v>
      </c>
      <c r="BT156" s="13">
        <f ca="1">'13年1-9支出明细'!BT154/9*12</f>
        <v>0</v>
      </c>
      <c r="BU156" s="12">
        <f ca="1">'13年1-9支出明细'!BU154/9*12</f>
        <v>85597.96</v>
      </c>
      <c r="BV156" s="12">
        <f ca="1">'13年1-9支出明细'!BV154/9*12</f>
        <v>0</v>
      </c>
      <c r="BW156" s="12">
        <f ca="1">'13年1-9支出明细'!BW154/9*12</f>
        <v>0</v>
      </c>
      <c r="BX156" s="12">
        <f ca="1">'13年1-9支出明细'!BX154/9*12</f>
        <v>22040</v>
      </c>
      <c r="BY156" s="27">
        <f t="shared" si="40"/>
        <v>0</v>
      </c>
      <c r="BZ156" s="13">
        <f ca="1">'13年1-9支出明细'!BZ154/9*12</f>
        <v>0</v>
      </c>
      <c r="CA156" s="13">
        <f ca="1">'13年1-9支出明细'!CA154/9*12</f>
        <v>0</v>
      </c>
      <c r="CB156" s="13">
        <f ca="1">'13年1-9支出明细'!CB154/9*12</f>
        <v>0</v>
      </c>
      <c r="CC156" s="13">
        <f ca="1">'13年1-9支出明细'!CC154/9*12</f>
        <v>0</v>
      </c>
      <c r="CD156" s="13">
        <f ca="1">'13年1-9支出明细'!CD154/9*12</f>
        <v>0</v>
      </c>
    </row>
    <row r="157" spans="1:82">
      <c r="A157" s="18">
        <v>429</v>
      </c>
      <c r="B157" s="3" t="s">
        <v>631</v>
      </c>
      <c r="C157" s="3" t="s">
        <v>449</v>
      </c>
      <c r="D157" s="12">
        <f t="shared" si="41"/>
        <v>337849.82666666672</v>
      </c>
      <c r="E157" s="12">
        <f t="shared" si="37"/>
        <v>333773.46666666667</v>
      </c>
      <c r="F157" s="13">
        <v>191304</v>
      </c>
      <c r="G157" s="13">
        <v>49716</v>
      </c>
      <c r="H157" s="13">
        <v>86086.8</v>
      </c>
      <c r="I157" s="13">
        <f ca="1">'13年1-9支出明细'!I155/9*12</f>
        <v>0</v>
      </c>
      <c r="J157" s="13">
        <v>1000</v>
      </c>
      <c r="K157" s="13">
        <f ca="1">'13年1-9支出明细'!K155/9*12</f>
        <v>6666.6666666666661</v>
      </c>
      <c r="L157" s="13">
        <f ca="1">'13年1-9支出明细'!L155/9*12</f>
        <v>0</v>
      </c>
      <c r="M157" s="13">
        <f ca="1">'13年1-9支出明细'!M155/9*12</f>
        <v>0</v>
      </c>
      <c r="N157" s="13">
        <f ca="1">'13年1-9支出明细'!N155/9*12</f>
        <v>0</v>
      </c>
      <c r="O157" s="13">
        <f ca="1">'13年1-9支出明细'!O155/9*12</f>
        <v>0</v>
      </c>
      <c r="P157" s="13">
        <f ca="1">'13年1-9支出明细'!P155/9*12</f>
        <v>0</v>
      </c>
      <c r="Q157" s="13">
        <f ca="1">'13年1-9支出明细'!Q155/9*12</f>
        <v>0</v>
      </c>
      <c r="R157" s="13">
        <f ca="1">'13年1-9支出明细'!R155/9*12</f>
        <v>0</v>
      </c>
      <c r="S157" s="13">
        <f ca="1">'13年1-9支出明细'!S155/9*12</f>
        <v>0</v>
      </c>
      <c r="T157" s="12">
        <f t="shared" si="38"/>
        <v>2833.1333333333332</v>
      </c>
      <c r="U157" s="13">
        <f ca="1">'13年1-9支出明细'!U155/9*12</f>
        <v>0</v>
      </c>
      <c r="V157" s="13">
        <f ca="1">'13年1-9支出明细'!V155/9*12</f>
        <v>0</v>
      </c>
      <c r="W157" s="13">
        <f ca="1">'13年1-9支出明细'!W155/9*12</f>
        <v>0</v>
      </c>
      <c r="X157" s="13">
        <f ca="1">'13年1-9支出明细'!X155/9*12</f>
        <v>328</v>
      </c>
      <c r="Y157" s="13">
        <f ca="1">'13年1-9支出明细'!Y155/9*12</f>
        <v>89.92</v>
      </c>
      <c r="Z157" s="13">
        <f ca="1">'13年1-9支出明细'!Z155/9*12</f>
        <v>280.77333333333337</v>
      </c>
      <c r="AA157" s="13">
        <f ca="1">Sheet2!EP154+Sheet2!V154</f>
        <v>2134.44</v>
      </c>
      <c r="AB157" s="13">
        <f ca="1">'13年1-9支出明细'!AB155/9*12</f>
        <v>2845.92</v>
      </c>
      <c r="AC157" s="13">
        <f ca="1">'13年1-9支出明细'!AC155/9*12</f>
        <v>0</v>
      </c>
      <c r="AD157" s="12">
        <f t="shared" si="36"/>
        <v>528.26666666666665</v>
      </c>
      <c r="AE157" s="13">
        <f ca="1">'13年1-9支出明细'!AE155/9*12</f>
        <v>528.26666666666665</v>
      </c>
      <c r="AF157" s="13">
        <f ca="1">'13年1-9支出明细'!AF155/9*12</f>
        <v>0</v>
      </c>
      <c r="AG157" s="13">
        <f ca="1">Sheet2!BP154+Sheet2!ET154</f>
        <v>0</v>
      </c>
      <c r="AH157" s="12">
        <f t="shared" si="39"/>
        <v>0</v>
      </c>
      <c r="AI157" s="13">
        <f ca="1">'13年1-9支出明细'!AI155/9*12</f>
        <v>0</v>
      </c>
      <c r="AJ157" s="13">
        <f ca="1">'13年1-9支出明细'!AJ155/9*12</f>
        <v>0</v>
      </c>
      <c r="AK157" s="13">
        <f ca="1">'13年1-9支出明细'!AK155/9*12</f>
        <v>0</v>
      </c>
      <c r="AL157" s="13">
        <f ca="1">'13年1-9支出明细'!AL155/9*12</f>
        <v>0</v>
      </c>
      <c r="AM157" s="13">
        <f ca="1">'13年1-9支出明细'!AM155/9*12</f>
        <v>0</v>
      </c>
      <c r="AN157" s="13">
        <f ca="1">'13年1-9支出明细'!AN155/9*12</f>
        <v>0</v>
      </c>
      <c r="AO157" s="14">
        <f t="shared" si="43"/>
        <v>0</v>
      </c>
      <c r="AP157" s="13">
        <f ca="1">'13年1-9支出明细'!AP155/9*12</f>
        <v>0</v>
      </c>
      <c r="AQ157" s="13">
        <f ca="1">'13年1-9支出明细'!AQ155/9*12</f>
        <v>0</v>
      </c>
      <c r="AR157" s="13">
        <f ca="1">'13年1-9支出明细'!AR155/9*12</f>
        <v>0</v>
      </c>
      <c r="AS157" s="13">
        <f ca="1">Sheet2!DK154+Sheet2!AH154</f>
        <v>0</v>
      </c>
      <c r="AT157" s="13">
        <f ca="1">'13年1-9支出明细'!AT155/9*12</f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f ca="1">'13年1-9支出明细'!BB155/9*12</f>
        <v>0</v>
      </c>
      <c r="BC157" s="13">
        <f ca="1">'13年1-9支出明细'!BC155/9*12</f>
        <v>0</v>
      </c>
      <c r="BD157" s="13">
        <f ca="1">'13年1-9支出明细'!BD155/9*12</f>
        <v>0</v>
      </c>
      <c r="BE157" s="13">
        <f ca="1">'13年1-9支出明细'!BE155/9*12</f>
        <v>0</v>
      </c>
      <c r="BF157" s="13">
        <v>0</v>
      </c>
      <c r="BG157" s="13">
        <f ca="1">'13年1-9支出明细'!BG155/9*12</f>
        <v>0</v>
      </c>
      <c r="BH157" s="13">
        <f ca="1">'13年1-9支出明细'!BH155/9*12</f>
        <v>0</v>
      </c>
      <c r="BI157" s="13">
        <f ca="1">'13年1-9支出明细'!BI155/9*12</f>
        <v>0</v>
      </c>
      <c r="BJ157" s="13">
        <f ca="1">'13年1-9支出明细'!BJ155/9*12</f>
        <v>0</v>
      </c>
      <c r="BK157" s="13">
        <f ca="1">'13年1-9支出明细'!BK155/9*12</f>
        <v>0</v>
      </c>
      <c r="BL157" s="13">
        <f ca="1">'13年1-9支出明细'!BL155/9*12</f>
        <v>0</v>
      </c>
      <c r="BM157" s="13">
        <f ca="1">'13年1-9支出明细'!BM155/9*12</f>
        <v>0</v>
      </c>
      <c r="BN157" s="13">
        <f ca="1">'13年1-9支出明细'!BN155/9*12</f>
        <v>0</v>
      </c>
      <c r="BO157" s="13">
        <f ca="1">Sheet2!EX154+Sheet2!BF154</f>
        <v>0</v>
      </c>
      <c r="BP157" s="13">
        <f ca="1">'13年1-9支出明细'!BP155/9*12</f>
        <v>0</v>
      </c>
      <c r="BQ157" s="13">
        <f ca="1">'13年1-9支出明细'!BQ155/9*12</f>
        <v>0</v>
      </c>
      <c r="BR157" s="13">
        <f ca="1">'13年1-9支出明细'!BR155/9*12</f>
        <v>0</v>
      </c>
      <c r="BS157" s="13">
        <f ca="1">Sheet2!FC70+Sheet2!BJ70</f>
        <v>0</v>
      </c>
      <c r="BT157" s="13">
        <f ca="1">'13年1-9支出明细'!BT155/9*12</f>
        <v>0</v>
      </c>
      <c r="BU157" s="12">
        <f ca="1">'13年1-9支出明细'!BU155/9*12</f>
        <v>714.96</v>
      </c>
      <c r="BV157" s="12">
        <f ca="1">'13年1-9支出明细'!BV155/9*12</f>
        <v>0</v>
      </c>
      <c r="BW157" s="12">
        <f ca="1">'13年1-9支出明细'!BW155/9*12</f>
        <v>0</v>
      </c>
      <c r="BX157" s="12">
        <f ca="1">'13年1-9支出明细'!BX155/9*12</f>
        <v>0</v>
      </c>
      <c r="BY157" s="27">
        <f t="shared" si="40"/>
        <v>0</v>
      </c>
      <c r="BZ157" s="13">
        <f ca="1">'13年1-9支出明细'!BZ155/9*12</f>
        <v>0</v>
      </c>
      <c r="CA157" s="13">
        <f ca="1">'13年1-9支出明细'!CA155/9*12</f>
        <v>0</v>
      </c>
      <c r="CB157" s="13">
        <f ca="1">'13年1-9支出明细'!CB155/9*12</f>
        <v>0</v>
      </c>
      <c r="CC157" s="13">
        <f ca="1">'13年1-9支出明细'!CC155/9*12</f>
        <v>0</v>
      </c>
      <c r="CD157" s="13">
        <f ca="1">'13年1-9支出明细'!CD155/9*12</f>
        <v>0</v>
      </c>
    </row>
    <row r="158" spans="1:82">
      <c r="A158" s="18">
        <v>430</v>
      </c>
      <c r="B158" s="3" t="s">
        <v>632</v>
      </c>
      <c r="C158" s="3" t="s">
        <v>450</v>
      </c>
      <c r="D158" s="12">
        <f t="shared" si="41"/>
        <v>821268.53666666674</v>
      </c>
      <c r="E158" s="12">
        <f t="shared" si="37"/>
        <v>761522.2</v>
      </c>
      <c r="F158" s="13">
        <v>430236</v>
      </c>
      <c r="G158" s="13">
        <v>134480</v>
      </c>
      <c r="H158" s="13">
        <v>193606.2</v>
      </c>
      <c r="I158" s="13">
        <f ca="1">'13年1-9支出明细'!I156/9*12</f>
        <v>3200</v>
      </c>
      <c r="J158" s="13">
        <v>0</v>
      </c>
      <c r="K158" s="13">
        <f ca="1">'13年1-9支出明细'!K156/9*12</f>
        <v>0</v>
      </c>
      <c r="L158" s="13">
        <f ca="1">'13年1-9支出明细'!L156/9*12</f>
        <v>0</v>
      </c>
      <c r="M158" s="13">
        <f ca="1">'13年1-9支出明细'!M156/9*12</f>
        <v>0</v>
      </c>
      <c r="N158" s="13">
        <f ca="1">'13年1-9支出明细'!N156/9*12</f>
        <v>0</v>
      </c>
      <c r="O158" s="13">
        <f ca="1">'13年1-9支出明细'!O156/9*12</f>
        <v>0</v>
      </c>
      <c r="P158" s="13">
        <f ca="1">'13年1-9支出明细'!P156/9*12</f>
        <v>0</v>
      </c>
      <c r="Q158" s="13">
        <f ca="1">'13年1-9支出明细'!Q156/9*12</f>
        <v>0</v>
      </c>
      <c r="R158" s="13">
        <f ca="1">'13年1-9支出明细'!R156/9*12</f>
        <v>0</v>
      </c>
      <c r="S158" s="13">
        <f ca="1">'13年1-9支出明细'!S156/9*12</f>
        <v>0</v>
      </c>
      <c r="T158" s="12">
        <f t="shared" si="38"/>
        <v>16409.043333333335</v>
      </c>
      <c r="U158" s="13">
        <f ca="1">'13年1-9支出明细'!U156/9*12</f>
        <v>0</v>
      </c>
      <c r="V158" s="13">
        <f ca="1">'13年1-9支出明细'!V156/9*12</f>
        <v>0</v>
      </c>
      <c r="W158" s="13">
        <f ca="1">'13年1-9支出明细'!W156/9*12</f>
        <v>0</v>
      </c>
      <c r="X158" s="13">
        <f ca="1">'13年1-9支出明细'!X156/9*12</f>
        <v>281.06666666666672</v>
      </c>
      <c r="Y158" s="13">
        <f ca="1">'13年1-9支出明细'!Y156/9*12</f>
        <v>441.33333333333337</v>
      </c>
      <c r="Z158" s="13">
        <f ca="1">'13年1-9支出明细'!Z156/9*12</f>
        <v>353.05333333333334</v>
      </c>
      <c r="AA158" s="13">
        <f ca="1">Sheet2!EP155+Sheet2!V155</f>
        <v>15333.59</v>
      </c>
      <c r="AB158" s="13">
        <f ca="1">'13年1-9支出明细'!AB156/9*12</f>
        <v>13958.799999999997</v>
      </c>
      <c r="AC158" s="13">
        <f ca="1">'13年1-9支出明细'!AC156/9*12</f>
        <v>6487.4400000000005</v>
      </c>
      <c r="AD158" s="12">
        <f t="shared" si="36"/>
        <v>60.8</v>
      </c>
      <c r="AE158" s="13">
        <f ca="1">'13年1-9支出明细'!AE156/9*12</f>
        <v>60.8</v>
      </c>
      <c r="AF158" s="13">
        <f ca="1">'13年1-9支出明细'!AF156/9*12</f>
        <v>0</v>
      </c>
      <c r="AG158" s="13">
        <f ca="1">Sheet2!BP155+Sheet2!ET155</f>
        <v>0</v>
      </c>
      <c r="AH158" s="12">
        <f t="shared" si="39"/>
        <v>18920</v>
      </c>
      <c r="AI158" s="13">
        <f ca="1">'13年1-9支出明细'!AI156/9*12</f>
        <v>0</v>
      </c>
      <c r="AJ158" s="13">
        <f ca="1">'13年1-9支出明细'!AJ156/9*12</f>
        <v>0</v>
      </c>
      <c r="AK158" s="13">
        <f ca="1">'13年1-9支出明细'!AK156/9*12</f>
        <v>0</v>
      </c>
      <c r="AL158" s="13">
        <f ca="1">'13年1-9支出明细'!AL156/9*12</f>
        <v>0</v>
      </c>
      <c r="AM158" s="13">
        <f ca="1">'13年1-9支出明细'!AM156/9*12</f>
        <v>933.33333333333326</v>
      </c>
      <c r="AN158" s="13">
        <f ca="1">'13年1-9支出明细'!AN156/9*12</f>
        <v>0</v>
      </c>
      <c r="AO158" s="14">
        <f t="shared" si="43"/>
        <v>0</v>
      </c>
      <c r="AP158" s="13">
        <f ca="1">'13年1-9支出明细'!AP156/9*12</f>
        <v>0</v>
      </c>
      <c r="AQ158" s="13">
        <f ca="1">'13年1-9支出明细'!AQ156/9*12</f>
        <v>0</v>
      </c>
      <c r="AR158" s="13">
        <f ca="1">'13年1-9支出明细'!AR156/9*12</f>
        <v>0</v>
      </c>
      <c r="AS158" s="13">
        <f ca="1">Sheet2!DK155+Sheet2!AH155</f>
        <v>0</v>
      </c>
      <c r="AT158" s="13">
        <f ca="1">'13年1-9支出明细'!AT156/9*12</f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f ca="1">'13年1-9支出明细'!BB156/9*12</f>
        <v>0</v>
      </c>
      <c r="BC158" s="13">
        <f ca="1">'13年1-9支出明细'!BC156/9*12</f>
        <v>0</v>
      </c>
      <c r="BD158" s="13">
        <f ca="1">'13年1-9支出明细'!BD156/9*12</f>
        <v>0</v>
      </c>
      <c r="BE158" s="13">
        <f ca="1">'13年1-9支出明细'!BE156/9*12</f>
        <v>0</v>
      </c>
      <c r="BF158" s="13">
        <v>0</v>
      </c>
      <c r="BG158" s="13">
        <f ca="1">'13年1-9支出明细'!BG156/9*12</f>
        <v>0</v>
      </c>
      <c r="BH158" s="13">
        <f ca="1">'13年1-9支出明细'!BH156/9*12</f>
        <v>0</v>
      </c>
      <c r="BI158" s="13">
        <f ca="1">'13年1-9支出明细'!BI156/9*12</f>
        <v>17600</v>
      </c>
      <c r="BJ158" s="13">
        <f ca="1">'13年1-9支出明细'!BJ156/9*12</f>
        <v>0</v>
      </c>
      <c r="BK158" s="13">
        <f ca="1">'13年1-9支出明细'!BK156/9*12</f>
        <v>0</v>
      </c>
      <c r="BL158" s="13">
        <f ca="1">'13年1-9支出明细'!BL156/9*12</f>
        <v>0</v>
      </c>
      <c r="BM158" s="13">
        <f ca="1">'13年1-9支出明细'!BM156/9*12</f>
        <v>0</v>
      </c>
      <c r="BN158" s="13">
        <f ca="1">'13年1-9支出明细'!BN156/9*12</f>
        <v>386.66666666666663</v>
      </c>
      <c r="BO158" s="13">
        <f ca="1">Sheet2!EX155+Sheet2!BF155</f>
        <v>0</v>
      </c>
      <c r="BP158" s="13">
        <f ca="1">'13年1-9支出明细'!BP156/9*12</f>
        <v>0</v>
      </c>
      <c r="BQ158" s="13">
        <f ca="1">'13年1-9支出明细'!BQ156/9*12</f>
        <v>0</v>
      </c>
      <c r="BR158" s="13">
        <f ca="1">'13年1-9支出明细'!BR156/9*12</f>
        <v>0</v>
      </c>
      <c r="BS158" s="13">
        <f ca="1">Sheet2!FC71+Sheet2!BJ71</f>
        <v>0</v>
      </c>
      <c r="BT158" s="13">
        <f ca="1">'13年1-9支出明细'!BT156/9*12</f>
        <v>0</v>
      </c>
      <c r="BU158" s="12">
        <f ca="1">'13年1-9支出明细'!BU156/9*12</f>
        <v>15663.16</v>
      </c>
      <c r="BV158" s="12">
        <f ca="1">'13年1-9支出明细'!BV156/9*12</f>
        <v>0</v>
      </c>
      <c r="BW158" s="12">
        <f ca="1">'13年1-9支出明细'!BW156/9*12</f>
        <v>0</v>
      </c>
      <c r="BX158" s="12">
        <f ca="1">'13年1-9支出明细'!BX156/9*12</f>
        <v>533.33333333333326</v>
      </c>
      <c r="BY158" s="27">
        <f t="shared" si="40"/>
        <v>8160</v>
      </c>
      <c r="BZ158" s="13">
        <f ca="1">'13年1-9支出明细'!BZ156/9*12</f>
        <v>0</v>
      </c>
      <c r="CA158" s="13">
        <f ca="1">'13年1-9支出明细'!CA156/9*12</f>
        <v>8160</v>
      </c>
      <c r="CB158" s="13">
        <f ca="1">'13年1-9支出明细'!CB156/9*12</f>
        <v>0</v>
      </c>
      <c r="CC158" s="13">
        <f ca="1">'13年1-9支出明细'!CC156/9*12</f>
        <v>0</v>
      </c>
      <c r="CD158" s="13">
        <f ca="1">'13年1-9支出明细'!CD156/9*12</f>
        <v>0</v>
      </c>
    </row>
    <row r="159" spans="1:82">
      <c r="A159" s="18">
        <v>431</v>
      </c>
      <c r="B159" s="3" t="s">
        <v>633</v>
      </c>
      <c r="C159" s="3" t="s">
        <v>451</v>
      </c>
      <c r="D159" s="12">
        <f t="shared" si="41"/>
        <v>849809.83333333337</v>
      </c>
      <c r="E159" s="12">
        <f t="shared" si="37"/>
        <v>74581.333333333328</v>
      </c>
      <c r="F159" s="13">
        <v>0</v>
      </c>
      <c r="G159" s="13">
        <v>14208</v>
      </c>
      <c r="H159" s="13">
        <v>0</v>
      </c>
      <c r="I159" s="13">
        <f ca="1">'13年1-9支出明细'!I157/9*12</f>
        <v>0</v>
      </c>
      <c r="J159" s="13">
        <v>9000</v>
      </c>
      <c r="K159" s="13">
        <f ca="1">'13年1-9支出明细'!K157/9*12</f>
        <v>60000</v>
      </c>
      <c r="L159" s="13">
        <f ca="1">'13年1-9支出明细'!L157/9*12</f>
        <v>0</v>
      </c>
      <c r="M159" s="13">
        <f ca="1">'13年1-9支出明细'!M157/9*12</f>
        <v>0</v>
      </c>
      <c r="N159" s="13">
        <f ca="1">'13年1-9支出明细'!N157/9*12</f>
        <v>0</v>
      </c>
      <c r="O159" s="13">
        <f ca="1">'13年1-9支出明细'!O157/9*12</f>
        <v>0</v>
      </c>
      <c r="P159" s="13">
        <f ca="1">'13年1-9支出明细'!P157/9*12</f>
        <v>0</v>
      </c>
      <c r="Q159" s="13">
        <f ca="1">'13年1-9支出明细'!Q157/9*12</f>
        <v>0</v>
      </c>
      <c r="R159" s="13">
        <f ca="1">'13年1-9支出明细'!R157/9*12</f>
        <v>0</v>
      </c>
      <c r="S159" s="13">
        <f ca="1">'13年1-9支出明细'!S157/9*12</f>
        <v>373.33333333333331</v>
      </c>
      <c r="T159" s="12">
        <f t="shared" si="38"/>
        <v>41124.526666666672</v>
      </c>
      <c r="U159" s="13">
        <f ca="1">'13年1-9支出明细'!U157/9*12</f>
        <v>0</v>
      </c>
      <c r="V159" s="13">
        <f ca="1">'13年1-9支出明细'!V157/9*12</f>
        <v>0</v>
      </c>
      <c r="W159" s="13">
        <f ca="1">'13年1-9支出明细'!W157/9*12</f>
        <v>0</v>
      </c>
      <c r="X159" s="13">
        <f ca="1">'13年1-9支出明细'!X157/9*12</f>
        <v>18938.493333333336</v>
      </c>
      <c r="Y159" s="13">
        <f ca="1">'13年1-9支出明细'!Y157/9*12</f>
        <v>1894.7066666666665</v>
      </c>
      <c r="Z159" s="13">
        <f ca="1">'13年1-9支出明细'!Z157/9*12</f>
        <v>16482.826666666668</v>
      </c>
      <c r="AA159" s="13">
        <f ca="1">Sheet2!EP156+Sheet2!V156</f>
        <v>3808.5</v>
      </c>
      <c r="AB159" s="13">
        <f ca="1">'13年1-9支出明细'!AB157/9*12</f>
        <v>7978.7066666666669</v>
      </c>
      <c r="AC159" s="13">
        <f ca="1">'13年1-9支出明细'!AC157/9*12</f>
        <v>720</v>
      </c>
      <c r="AD159" s="12">
        <f t="shared" si="36"/>
        <v>0</v>
      </c>
      <c r="AE159" s="13">
        <f ca="1">'13年1-9支出明细'!AE157/9*12</f>
        <v>0</v>
      </c>
      <c r="AF159" s="13">
        <f ca="1">'13年1-9支出明细'!AF157/9*12</f>
        <v>0</v>
      </c>
      <c r="AG159" s="13">
        <f ca="1">Sheet2!BP156+Sheet2!ET156</f>
        <v>0</v>
      </c>
      <c r="AH159" s="12">
        <f t="shared" si="39"/>
        <v>723832.26666666672</v>
      </c>
      <c r="AI159" s="13">
        <f ca="1">'13年1-9支出明细'!AI157/9*12</f>
        <v>0</v>
      </c>
      <c r="AJ159" s="13">
        <f ca="1">'13年1-9支出明细'!AJ157/9*12</f>
        <v>0</v>
      </c>
      <c r="AK159" s="13">
        <f ca="1">'13年1-9支出明细'!AK157/9*12</f>
        <v>0</v>
      </c>
      <c r="AL159" s="13">
        <f ca="1">'13年1-9支出明细'!AL157/9*12</f>
        <v>0</v>
      </c>
      <c r="AM159" s="13">
        <f ca="1">'13年1-9支出明细'!AM157/9*12</f>
        <v>0</v>
      </c>
      <c r="AN159" s="13">
        <f ca="1">'13年1-9支出明细'!AN157/9*12</f>
        <v>0</v>
      </c>
      <c r="AO159" s="14">
        <f t="shared" si="43"/>
        <v>720000</v>
      </c>
      <c r="AP159" s="13">
        <f ca="1">'13年1-9支出明细'!AP157/9*12</f>
        <v>0</v>
      </c>
      <c r="AQ159" s="13">
        <f ca="1">'13年1-9支出明细'!AQ157/9*12</f>
        <v>720000</v>
      </c>
      <c r="AR159" s="13">
        <f ca="1">'13年1-9支出明细'!AR157/9*12</f>
        <v>0</v>
      </c>
      <c r="AS159" s="13">
        <f ca="1">Sheet2!DK156+Sheet2!AH156</f>
        <v>0</v>
      </c>
      <c r="AT159" s="13">
        <f ca="1">'13年1-9支出明细'!AT157/9*12</f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f ca="1">'13年1-9支出明细'!BB157/9*12</f>
        <v>1333.3333333333335</v>
      </c>
      <c r="BC159" s="13">
        <f ca="1">'13年1-9支出明细'!BC157/9*12</f>
        <v>0</v>
      </c>
      <c r="BD159" s="13">
        <f ca="1">'13年1-9支出明细'!BD157/9*12</f>
        <v>0</v>
      </c>
      <c r="BE159" s="13">
        <f ca="1">'13年1-9支出明细'!BE157/9*12</f>
        <v>0</v>
      </c>
      <c r="BF159" s="13">
        <v>0</v>
      </c>
      <c r="BG159" s="13">
        <f ca="1">'13年1-9支出明细'!BG157/9*12</f>
        <v>0</v>
      </c>
      <c r="BH159" s="13">
        <f ca="1">'13年1-9支出明细'!BH157/9*12</f>
        <v>0</v>
      </c>
      <c r="BI159" s="13">
        <f ca="1">'13年1-9支出明细'!BI157/9*12</f>
        <v>0</v>
      </c>
      <c r="BJ159" s="13">
        <f ca="1">'13年1-9支出明细'!BJ157/9*12</f>
        <v>0</v>
      </c>
      <c r="BK159" s="13">
        <f ca="1">'13年1-9支出明细'!BK157/9*12</f>
        <v>0</v>
      </c>
      <c r="BL159" s="13">
        <f ca="1">'13年1-9支出明细'!BL157/9*12</f>
        <v>0</v>
      </c>
      <c r="BM159" s="13">
        <f ca="1">'13年1-9支出明细'!BM157/9*12</f>
        <v>0</v>
      </c>
      <c r="BN159" s="13">
        <f ca="1">'13年1-9支出明细'!BN157/9*12</f>
        <v>2498.9333333333334</v>
      </c>
      <c r="BO159" s="13">
        <f ca="1">Sheet2!EX156+Sheet2!BF156</f>
        <v>0</v>
      </c>
      <c r="BP159" s="13">
        <f ca="1">'13年1-9支出明细'!BP157/9*12</f>
        <v>0</v>
      </c>
      <c r="BQ159" s="13">
        <f ca="1">'13年1-9支出明细'!BQ157/9*12</f>
        <v>0</v>
      </c>
      <c r="BR159" s="13">
        <f ca="1">'13年1-9支出明细'!BR157/9*12</f>
        <v>0</v>
      </c>
      <c r="BS159" s="13">
        <f ca="1">Sheet2!FC72+Sheet2!BJ72</f>
        <v>0</v>
      </c>
      <c r="BT159" s="13">
        <f ca="1">'13年1-9支出明细'!BT157/9*12</f>
        <v>0</v>
      </c>
      <c r="BU159" s="12">
        <f ca="1">'13年1-9支出明细'!BU157/9*12</f>
        <v>10206.506666666666</v>
      </c>
      <c r="BV159" s="12">
        <f ca="1">'13年1-9支出明细'!BV157/9*12</f>
        <v>0</v>
      </c>
      <c r="BW159" s="12">
        <f ca="1">'13年1-9支出明细'!BW157/9*12</f>
        <v>0</v>
      </c>
      <c r="BX159" s="12">
        <f ca="1">'13年1-9支出明细'!BX157/9*12</f>
        <v>0</v>
      </c>
      <c r="BY159" s="27">
        <f t="shared" si="40"/>
        <v>65.2</v>
      </c>
      <c r="BZ159" s="13">
        <f ca="1">'13年1-9支出明细'!BZ157/9*12</f>
        <v>0</v>
      </c>
      <c r="CA159" s="13">
        <f ca="1">'13年1-9支出明细'!CA157/9*12</f>
        <v>0</v>
      </c>
      <c r="CB159" s="13">
        <f ca="1">'13年1-9支出明细'!CB157/9*12</f>
        <v>0</v>
      </c>
      <c r="CC159" s="13">
        <f ca="1">'13年1-9支出明细'!CC157/9*12</f>
        <v>0</v>
      </c>
      <c r="CD159" s="13">
        <f ca="1">'13年1-9支出明细'!CD157/9*12</f>
        <v>65.2</v>
      </c>
    </row>
    <row r="160" spans="1:82" hidden="1">
      <c r="A160" s="18">
        <v>432</v>
      </c>
      <c r="B160" s="3" t="s">
        <v>634</v>
      </c>
      <c r="C160" s="3" t="s">
        <v>452</v>
      </c>
      <c r="D160" s="12">
        <f t="shared" si="41"/>
        <v>0</v>
      </c>
      <c r="E160" s="12">
        <f t="shared" si="37"/>
        <v>0</v>
      </c>
      <c r="F160" s="13">
        <v>0</v>
      </c>
      <c r="G160" s="13">
        <v>0</v>
      </c>
      <c r="H160" s="13">
        <v>0</v>
      </c>
      <c r="I160" s="13">
        <f ca="1">'13年1-9支出明细'!I158/9*12</f>
        <v>0</v>
      </c>
      <c r="J160" s="13">
        <v>0</v>
      </c>
      <c r="K160" s="13">
        <f ca="1">'13年1-9支出明细'!K158/9*12</f>
        <v>0</v>
      </c>
      <c r="L160" s="13">
        <f ca="1">'13年1-9支出明细'!L158/9*12</f>
        <v>0</v>
      </c>
      <c r="M160" s="13">
        <f ca="1">'13年1-9支出明细'!M158/9*12</f>
        <v>0</v>
      </c>
      <c r="N160" s="13">
        <f ca="1">'13年1-9支出明细'!N158/9*12</f>
        <v>0</v>
      </c>
      <c r="O160" s="13">
        <f ca="1">'13年1-9支出明细'!O158/9*12</f>
        <v>0</v>
      </c>
      <c r="P160" s="13">
        <f ca="1">'13年1-9支出明细'!P158/9*12</f>
        <v>0</v>
      </c>
      <c r="Q160" s="13">
        <f ca="1">'13年1-9支出明细'!Q158/9*12</f>
        <v>0</v>
      </c>
      <c r="R160" s="13">
        <f ca="1">'13年1-9支出明细'!R158/9*12</f>
        <v>0</v>
      </c>
      <c r="S160" s="13">
        <f ca="1">'13年1-9支出明细'!S158/9*12</f>
        <v>0</v>
      </c>
      <c r="T160" s="12">
        <f t="shared" si="38"/>
        <v>0</v>
      </c>
      <c r="U160" s="13">
        <f ca="1">'13年1-9支出明细'!U158/9*12</f>
        <v>0</v>
      </c>
      <c r="V160" s="13">
        <f ca="1">'13年1-9支出明细'!V158/9*12</f>
        <v>0</v>
      </c>
      <c r="W160" s="13">
        <f ca="1">'13年1-9支出明细'!W158/9*12</f>
        <v>0</v>
      </c>
      <c r="X160" s="13">
        <f ca="1">'13年1-9支出明细'!X158/9*12</f>
        <v>0</v>
      </c>
      <c r="Y160" s="13">
        <f ca="1">'13年1-9支出明细'!Y158/9*12</f>
        <v>0</v>
      </c>
      <c r="Z160" s="13">
        <f ca="1">'13年1-9支出明细'!Z158/9*12</f>
        <v>0</v>
      </c>
      <c r="AA160" s="13">
        <f ca="1">Sheet2!EP157+Sheet2!V157</f>
        <v>0</v>
      </c>
      <c r="AB160" s="13">
        <f ca="1">'13年1-9支出明细'!AB158/9*12</f>
        <v>0</v>
      </c>
      <c r="AC160" s="13">
        <f ca="1">'13年1-9支出明细'!AC158/9*12</f>
        <v>0</v>
      </c>
      <c r="AD160" s="12">
        <f t="shared" si="36"/>
        <v>0</v>
      </c>
      <c r="AE160" s="13">
        <f ca="1">'13年1-9支出明细'!AE158/9*12</f>
        <v>0</v>
      </c>
      <c r="AF160" s="13">
        <f ca="1">'13年1-9支出明细'!AF158/9*12</f>
        <v>0</v>
      </c>
      <c r="AG160" s="13">
        <f ca="1">Sheet2!BP157+Sheet2!ET157</f>
        <v>0</v>
      </c>
      <c r="AH160" s="12">
        <f t="shared" si="39"/>
        <v>0</v>
      </c>
      <c r="AI160" s="13">
        <f ca="1">'13年1-9支出明细'!AI158/9*12</f>
        <v>0</v>
      </c>
      <c r="AJ160" s="13">
        <f ca="1">'13年1-9支出明细'!AJ158/9*12</f>
        <v>0</v>
      </c>
      <c r="AK160" s="13">
        <f ca="1">'13年1-9支出明细'!AK158/9*12</f>
        <v>0</v>
      </c>
      <c r="AL160" s="13">
        <f ca="1">'13年1-9支出明细'!AL158/9*12</f>
        <v>0</v>
      </c>
      <c r="AM160" s="13">
        <f ca="1">'13年1-9支出明细'!AM158/9*12</f>
        <v>0</v>
      </c>
      <c r="AN160" s="13">
        <f ca="1">'13年1-9支出明细'!AN158/9*12</f>
        <v>0</v>
      </c>
      <c r="AO160" s="14">
        <f t="shared" si="43"/>
        <v>0</v>
      </c>
      <c r="AP160" s="13">
        <f ca="1">'13年1-9支出明细'!AP158/9*12</f>
        <v>0</v>
      </c>
      <c r="AQ160" s="13">
        <f ca="1">'13年1-9支出明细'!AQ158/9*12</f>
        <v>0</v>
      </c>
      <c r="AR160" s="13">
        <f ca="1">'13年1-9支出明细'!AR158/9*12</f>
        <v>0</v>
      </c>
      <c r="AS160" s="13">
        <f ca="1">Sheet2!DK157+Sheet2!AH157</f>
        <v>0</v>
      </c>
      <c r="AT160" s="13">
        <f ca="1">'13年1-9支出明细'!AT158/9*12</f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f ca="1">'13年1-9支出明细'!BB158/9*12</f>
        <v>0</v>
      </c>
      <c r="BC160" s="13">
        <f ca="1">'13年1-9支出明细'!BC158/9*12</f>
        <v>0</v>
      </c>
      <c r="BD160" s="13">
        <f ca="1">'13年1-9支出明细'!BD158/9*12</f>
        <v>0</v>
      </c>
      <c r="BE160" s="13">
        <f ca="1">'13年1-9支出明细'!BE158/9*12</f>
        <v>0</v>
      </c>
      <c r="BF160" s="13">
        <v>0</v>
      </c>
      <c r="BG160" s="13">
        <f ca="1">'13年1-9支出明细'!BG158/9*12</f>
        <v>0</v>
      </c>
      <c r="BH160" s="13">
        <f ca="1">'13年1-9支出明细'!BH158/9*12</f>
        <v>0</v>
      </c>
      <c r="BI160" s="13">
        <f ca="1">'13年1-9支出明细'!BI158/9*12</f>
        <v>0</v>
      </c>
      <c r="BJ160" s="13">
        <f ca="1">'13年1-9支出明细'!BJ158/9*12</f>
        <v>0</v>
      </c>
      <c r="BK160" s="13">
        <f ca="1">'13年1-9支出明细'!BK158/9*12</f>
        <v>0</v>
      </c>
      <c r="BL160" s="13">
        <f ca="1">'13年1-9支出明细'!BL158/9*12</f>
        <v>0</v>
      </c>
      <c r="BM160" s="13">
        <f ca="1">'13年1-9支出明细'!BM158/9*12</f>
        <v>0</v>
      </c>
      <c r="BN160" s="13">
        <f ca="1">'13年1-9支出明细'!BN158/9*12</f>
        <v>0</v>
      </c>
      <c r="BO160" s="13">
        <f ca="1">Sheet2!EX157+Sheet2!BF157</f>
        <v>0</v>
      </c>
      <c r="BP160" s="13">
        <f ca="1">'13年1-9支出明细'!BP158/9*12</f>
        <v>0</v>
      </c>
      <c r="BQ160" s="13">
        <f ca="1">'13年1-9支出明细'!BQ158/9*12</f>
        <v>0</v>
      </c>
      <c r="BR160" s="13">
        <f ca="1">'13年1-9支出明细'!BR158/9*12</f>
        <v>0</v>
      </c>
      <c r="BS160" s="13">
        <f ca="1">Sheet2!FC73+Sheet2!BJ73</f>
        <v>0</v>
      </c>
      <c r="BT160" s="13">
        <f ca="1">'13年1-9支出明细'!BT158/9*12</f>
        <v>0</v>
      </c>
      <c r="BU160" s="12">
        <f ca="1">'13年1-9支出明细'!BU158/9*12</f>
        <v>0</v>
      </c>
      <c r="BV160" s="12">
        <f ca="1">'13年1-9支出明细'!BV158/9*12</f>
        <v>0</v>
      </c>
      <c r="BW160" s="12">
        <f ca="1">'13年1-9支出明细'!BW158/9*12</f>
        <v>0</v>
      </c>
      <c r="BX160" s="12">
        <f ca="1">'13年1-9支出明细'!BX158/9*12</f>
        <v>0</v>
      </c>
      <c r="BY160" s="27">
        <f t="shared" si="40"/>
        <v>0</v>
      </c>
      <c r="BZ160" s="13">
        <f ca="1">'13年1-9支出明细'!BZ158/9*12</f>
        <v>0</v>
      </c>
      <c r="CA160" s="13">
        <f ca="1">'13年1-9支出明细'!CA158/9*12</f>
        <v>0</v>
      </c>
      <c r="CB160" s="13">
        <f ca="1">'13年1-9支出明细'!CB158/9*12</f>
        <v>0</v>
      </c>
      <c r="CC160" s="13">
        <f ca="1">'13年1-9支出明细'!CC158/9*12</f>
        <v>0</v>
      </c>
      <c r="CD160" s="13">
        <f ca="1">'13年1-9支出明细'!CD158/9*12</f>
        <v>0</v>
      </c>
    </row>
    <row r="161" spans="1:82">
      <c r="A161" s="18">
        <v>433</v>
      </c>
      <c r="B161" s="3" t="s">
        <v>635</v>
      </c>
      <c r="C161" s="3" t="s">
        <v>453</v>
      </c>
      <c r="D161" s="12">
        <f t="shared" si="41"/>
        <v>111446.68</v>
      </c>
      <c r="E161" s="12">
        <f t="shared" si="37"/>
        <v>105439.2</v>
      </c>
      <c r="F161" s="13">
        <v>51816</v>
      </c>
      <c r="G161" s="13">
        <v>30306</v>
      </c>
      <c r="H161" s="13">
        <v>23317.200000000001</v>
      </c>
      <c r="I161" s="13">
        <f ca="1">'13年1-9支出明细'!I159/9*12</f>
        <v>0</v>
      </c>
      <c r="J161" s="13">
        <v>0</v>
      </c>
      <c r="K161" s="13">
        <f ca="1">'13年1-9支出明细'!K159/9*12</f>
        <v>0</v>
      </c>
      <c r="L161" s="13">
        <f ca="1">'13年1-9支出明细'!L159/9*12</f>
        <v>0</v>
      </c>
      <c r="M161" s="13">
        <f ca="1">'13年1-9支出明细'!M159/9*12</f>
        <v>0</v>
      </c>
      <c r="N161" s="13">
        <f ca="1">'13年1-9支出明细'!N159/9*12</f>
        <v>0</v>
      </c>
      <c r="O161" s="13">
        <f ca="1">'13年1-9支出明细'!O159/9*12</f>
        <v>0</v>
      </c>
      <c r="P161" s="13">
        <f ca="1">'13年1-9支出明细'!P159/9*12</f>
        <v>0</v>
      </c>
      <c r="Q161" s="13">
        <f ca="1">'13年1-9支出明细'!Q159/9*12</f>
        <v>0</v>
      </c>
      <c r="R161" s="13">
        <f ca="1">'13年1-9支出明细'!R159/9*12</f>
        <v>0</v>
      </c>
      <c r="S161" s="13">
        <f ca="1">'13年1-9支出明细'!S159/9*12</f>
        <v>0</v>
      </c>
      <c r="T161" s="12">
        <f t="shared" si="38"/>
        <v>0</v>
      </c>
      <c r="U161" s="13">
        <f ca="1">'13年1-9支出明细'!U159/9*12</f>
        <v>0</v>
      </c>
      <c r="V161" s="13">
        <f ca="1">'13年1-9支出明细'!V159/9*12</f>
        <v>0</v>
      </c>
      <c r="W161" s="13">
        <f ca="1">'13年1-9支出明细'!W159/9*12</f>
        <v>0</v>
      </c>
      <c r="X161" s="13">
        <f ca="1">'13年1-9支出明细'!X159/9*12</f>
        <v>0</v>
      </c>
      <c r="Y161" s="13">
        <f ca="1">'13年1-9支出明细'!Y159/9*12</f>
        <v>0</v>
      </c>
      <c r="Z161" s="13">
        <f ca="1">'13年1-9支出明细'!Z159/9*12</f>
        <v>0</v>
      </c>
      <c r="AA161" s="13">
        <f ca="1">Sheet2!EP158+Sheet2!V158</f>
        <v>0</v>
      </c>
      <c r="AB161" s="13">
        <f ca="1">'13年1-9支出明细'!AB159/9*12</f>
        <v>0</v>
      </c>
      <c r="AC161" s="13">
        <f ca="1">'13年1-9支出明细'!AC159/9*12</f>
        <v>0</v>
      </c>
      <c r="AD161" s="12">
        <f t="shared" si="36"/>
        <v>0</v>
      </c>
      <c r="AE161" s="13">
        <f ca="1">'13年1-9支出明细'!AE159/9*12</f>
        <v>0</v>
      </c>
      <c r="AF161" s="13">
        <f ca="1">'13年1-9支出明细'!AF159/9*12</f>
        <v>0</v>
      </c>
      <c r="AG161" s="13">
        <f ca="1">Sheet2!BP158+Sheet2!ET158</f>
        <v>0</v>
      </c>
      <c r="AH161" s="12">
        <f t="shared" si="39"/>
        <v>4000</v>
      </c>
      <c r="AI161" s="13">
        <f ca="1">'13年1-9支出明细'!AI159/9*12</f>
        <v>0</v>
      </c>
      <c r="AJ161" s="13">
        <f ca="1">'13年1-9支出明细'!AJ159/9*12</f>
        <v>0</v>
      </c>
      <c r="AK161" s="13">
        <f ca="1">'13年1-9支出明细'!AK159/9*12</f>
        <v>0</v>
      </c>
      <c r="AL161" s="13">
        <f ca="1">'13年1-9支出明细'!AL159/9*12</f>
        <v>0</v>
      </c>
      <c r="AM161" s="13">
        <f ca="1">'13年1-9支出明细'!AM159/9*12</f>
        <v>0</v>
      </c>
      <c r="AN161" s="13">
        <f ca="1">'13年1-9支出明细'!AN159/9*12</f>
        <v>0</v>
      </c>
      <c r="AO161" s="14">
        <f t="shared" si="43"/>
        <v>0</v>
      </c>
      <c r="AP161" s="13">
        <f ca="1">'13年1-9支出明细'!AP159/9*12</f>
        <v>0</v>
      </c>
      <c r="AQ161" s="13">
        <f ca="1">'13年1-9支出明细'!AQ159/9*12</f>
        <v>0</v>
      </c>
      <c r="AR161" s="13">
        <f ca="1">'13年1-9支出明细'!AR159/9*12</f>
        <v>0</v>
      </c>
      <c r="AS161" s="13">
        <f ca="1">Sheet2!DK158+Sheet2!AH158</f>
        <v>0</v>
      </c>
      <c r="AT161" s="13">
        <f ca="1">'13年1-9支出明细'!AT159/9*12</f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f ca="1">'13年1-9支出明细'!BB159/9*12</f>
        <v>0</v>
      </c>
      <c r="BC161" s="13">
        <f ca="1">'13年1-9支出明细'!BC159/9*12</f>
        <v>0</v>
      </c>
      <c r="BD161" s="13">
        <f ca="1">'13年1-9支出明细'!BD159/9*12</f>
        <v>0</v>
      </c>
      <c r="BE161" s="13">
        <f ca="1">'13年1-9支出明细'!BE159/9*12</f>
        <v>0</v>
      </c>
      <c r="BF161" s="13">
        <v>0</v>
      </c>
      <c r="BG161" s="13">
        <f ca="1">'13年1-9支出明细'!BG159/9*12</f>
        <v>0</v>
      </c>
      <c r="BH161" s="13">
        <f ca="1">'13年1-9支出明细'!BH159/9*12</f>
        <v>0</v>
      </c>
      <c r="BI161" s="13">
        <f ca="1">'13年1-9支出明细'!BI159/9*12</f>
        <v>4000</v>
      </c>
      <c r="BJ161" s="13">
        <f ca="1">'13年1-9支出明细'!BJ159/9*12</f>
        <v>0</v>
      </c>
      <c r="BK161" s="13">
        <f ca="1">'13年1-9支出明细'!BK159/9*12</f>
        <v>0</v>
      </c>
      <c r="BL161" s="13">
        <f ca="1">'13年1-9支出明细'!BL159/9*12</f>
        <v>0</v>
      </c>
      <c r="BM161" s="13">
        <f ca="1">'13年1-9支出明细'!BM159/9*12</f>
        <v>0</v>
      </c>
      <c r="BN161" s="13">
        <f ca="1">'13年1-9支出明细'!BN159/9*12</f>
        <v>0</v>
      </c>
      <c r="BO161" s="13">
        <f ca="1">Sheet2!EX158+Sheet2!BF158</f>
        <v>0</v>
      </c>
      <c r="BP161" s="13">
        <f ca="1">'13年1-9支出明细'!BP159/9*12</f>
        <v>0</v>
      </c>
      <c r="BQ161" s="13">
        <f ca="1">'13年1-9支出明细'!BQ159/9*12</f>
        <v>0</v>
      </c>
      <c r="BR161" s="13">
        <f ca="1">'13年1-9支出明细'!BR159/9*12</f>
        <v>0</v>
      </c>
      <c r="BS161" s="13">
        <f ca="1">Sheet2!FC74+Sheet2!BJ74</f>
        <v>0</v>
      </c>
      <c r="BT161" s="13">
        <f ca="1">'13年1-9支出明细'!BT159/9*12</f>
        <v>0</v>
      </c>
      <c r="BU161" s="12">
        <f ca="1">'13年1-9支出明细'!BU159/9*12</f>
        <v>1921.08</v>
      </c>
      <c r="BV161" s="12">
        <f ca="1">'13年1-9支出明细'!BV159/9*12</f>
        <v>0</v>
      </c>
      <c r="BW161" s="12">
        <f ca="1">'13年1-9支出明细'!BW159/9*12</f>
        <v>0</v>
      </c>
      <c r="BX161" s="12">
        <f ca="1">'13年1-9支出明细'!BX159/9*12</f>
        <v>0</v>
      </c>
      <c r="BY161" s="27">
        <f t="shared" si="40"/>
        <v>86.399999999999991</v>
      </c>
      <c r="BZ161" s="13">
        <f ca="1">'13年1-9支出明细'!BZ159/9*12</f>
        <v>0</v>
      </c>
      <c r="CA161" s="13">
        <f ca="1">'13年1-9支出明细'!CA159/9*12</f>
        <v>0</v>
      </c>
      <c r="CB161" s="13">
        <f ca="1">'13年1-9支出明细'!CB159/9*12</f>
        <v>0</v>
      </c>
      <c r="CC161" s="13">
        <f ca="1">'13年1-9支出明细'!CC159/9*12</f>
        <v>0</v>
      </c>
      <c r="CD161" s="13">
        <f ca="1">'13年1-9支出明细'!CD159/9*12</f>
        <v>86.399999999999991</v>
      </c>
    </row>
    <row r="162" spans="1:82">
      <c r="A162" s="18">
        <v>435</v>
      </c>
      <c r="B162" s="3" t="s">
        <v>636</v>
      </c>
      <c r="C162" s="3" t="s">
        <v>454</v>
      </c>
      <c r="D162" s="12">
        <f t="shared" si="41"/>
        <v>1687235.2133333336</v>
      </c>
      <c r="E162" s="12">
        <f t="shared" si="37"/>
        <v>844783.66666666674</v>
      </c>
      <c r="F162" s="13">
        <v>414900</v>
      </c>
      <c r="G162" s="13">
        <v>102752</v>
      </c>
      <c r="H162" s="13">
        <v>186705</v>
      </c>
      <c r="I162" s="13">
        <f ca="1">'13年1-9支出明细'!I160/9*12</f>
        <v>36533.333333333328</v>
      </c>
      <c r="J162" s="13">
        <v>0</v>
      </c>
      <c r="K162" s="13">
        <f ca="1">'13年1-9支出明细'!K160/9*12</f>
        <v>0</v>
      </c>
      <c r="L162" s="13">
        <f ca="1">'13年1-9支出明细'!L160/9*12</f>
        <v>0</v>
      </c>
      <c r="M162" s="13">
        <f ca="1">'13年1-9支出明细'!M160/9*12</f>
        <v>0</v>
      </c>
      <c r="N162" s="13">
        <f ca="1">'13年1-9支出明细'!N160/9*12</f>
        <v>0</v>
      </c>
      <c r="O162" s="13">
        <f ca="1">'13年1-9支出明细'!O160/9*12</f>
        <v>0</v>
      </c>
      <c r="P162" s="13">
        <f ca="1">'13年1-9支出明细'!P160/9*12</f>
        <v>0</v>
      </c>
      <c r="Q162" s="13">
        <f ca="1">'13年1-9支出明细'!Q160/9*12</f>
        <v>0</v>
      </c>
      <c r="R162" s="13">
        <f ca="1">'13年1-9支出明细'!R160/9*12</f>
        <v>0</v>
      </c>
      <c r="S162" s="13">
        <f ca="1">'13年1-9支出明细'!S160/9*12</f>
        <v>103893.33333333333</v>
      </c>
      <c r="T162" s="12">
        <f t="shared" si="38"/>
        <v>802352.53333333333</v>
      </c>
      <c r="U162" s="13">
        <f ca="1">'13年1-9支出明细'!U160/9*12</f>
        <v>0</v>
      </c>
      <c r="V162" s="13">
        <f ca="1">'13年1-9支出明细'!V160/9*12</f>
        <v>0</v>
      </c>
      <c r="W162" s="13">
        <f ca="1">'13年1-9支出明细'!W160/9*12</f>
        <v>0</v>
      </c>
      <c r="X162" s="13">
        <f ca="1">'13年1-9支出明细'!X160/9*12</f>
        <v>366.13333333333333</v>
      </c>
      <c r="Y162" s="13">
        <f ca="1">'13年1-9支出明细'!Y160/9*12</f>
        <v>0</v>
      </c>
      <c r="Z162" s="13">
        <f ca="1">'13年1-9支出明细'!Z160/9*12</f>
        <v>898</v>
      </c>
      <c r="AA162" s="13">
        <f ca="1">Sheet2!EP159+Sheet2!V159</f>
        <v>801088.4</v>
      </c>
      <c r="AB162" s="13">
        <f ca="1">'13年1-9支出明细'!AB160/9*12</f>
        <v>1067717.8666666667</v>
      </c>
      <c r="AC162" s="13">
        <f ca="1">'13年1-9支出明细'!AC160/9*12</f>
        <v>400</v>
      </c>
      <c r="AD162" s="12">
        <f t="shared" si="36"/>
        <v>1242.4000000000001</v>
      </c>
      <c r="AE162" s="13">
        <f ca="1">'13年1-9支出明细'!AE160/9*12</f>
        <v>1242.4000000000001</v>
      </c>
      <c r="AF162" s="13">
        <f ca="1">'13年1-9支出明细'!AF160/9*12</f>
        <v>0</v>
      </c>
      <c r="AG162" s="13">
        <f ca="1">Sheet2!BP159+Sheet2!ET159</f>
        <v>0</v>
      </c>
      <c r="AH162" s="12">
        <f t="shared" si="39"/>
        <v>100.66666666666667</v>
      </c>
      <c r="AI162" s="13">
        <f ca="1">'13年1-9支出明细'!AI160/9*12</f>
        <v>0</v>
      </c>
      <c r="AJ162" s="13">
        <f ca="1">'13年1-9支出明细'!AJ160/9*12</f>
        <v>0</v>
      </c>
      <c r="AK162" s="13">
        <f ca="1">'13年1-9支出明细'!AK160/9*12</f>
        <v>0</v>
      </c>
      <c r="AL162" s="13">
        <f ca="1">'13年1-9支出明细'!AL160/9*12</f>
        <v>0</v>
      </c>
      <c r="AM162" s="13">
        <f ca="1">'13年1-9支出明细'!AM160/9*12</f>
        <v>0</v>
      </c>
      <c r="AN162" s="13">
        <f ca="1">'13年1-9支出明细'!AN160/9*12</f>
        <v>0</v>
      </c>
      <c r="AO162" s="14">
        <f t="shared" si="43"/>
        <v>0</v>
      </c>
      <c r="AP162" s="13">
        <f ca="1">'13年1-9支出明细'!AP160/9*12</f>
        <v>0</v>
      </c>
      <c r="AQ162" s="13">
        <f ca="1">'13年1-9支出明细'!AQ160/9*12</f>
        <v>0</v>
      </c>
      <c r="AR162" s="13">
        <f ca="1">'13年1-9支出明细'!AR160/9*12</f>
        <v>0</v>
      </c>
      <c r="AS162" s="13">
        <f ca="1">Sheet2!DK159+Sheet2!AH159</f>
        <v>0</v>
      </c>
      <c r="AT162" s="13">
        <f ca="1">'13年1-9支出明细'!AT160/9*12</f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f ca="1">'13年1-9支出明细'!BB160/9*12</f>
        <v>0</v>
      </c>
      <c r="BC162" s="13">
        <f ca="1">'13年1-9支出明细'!BC160/9*12</f>
        <v>0</v>
      </c>
      <c r="BD162" s="13">
        <f ca="1">'13年1-9支出明细'!BD160/9*12</f>
        <v>0</v>
      </c>
      <c r="BE162" s="13">
        <f ca="1">'13年1-9支出明细'!BE160/9*12</f>
        <v>0</v>
      </c>
      <c r="BF162" s="13">
        <v>0</v>
      </c>
      <c r="BG162" s="13">
        <f ca="1">'13年1-9支出明细'!BG160/9*12</f>
        <v>0</v>
      </c>
      <c r="BH162" s="13">
        <f ca="1">'13年1-9支出明细'!BH160/9*12</f>
        <v>0</v>
      </c>
      <c r="BI162" s="13">
        <f ca="1">'13年1-9支出明细'!BI160/9*12</f>
        <v>0</v>
      </c>
      <c r="BJ162" s="13">
        <f ca="1">'13年1-9支出明细'!BJ160/9*12</f>
        <v>0</v>
      </c>
      <c r="BK162" s="13">
        <f ca="1">'13年1-9支出明细'!BK160/9*12</f>
        <v>0</v>
      </c>
      <c r="BL162" s="13">
        <f ca="1">'13年1-9支出明细'!BL160/9*12</f>
        <v>0</v>
      </c>
      <c r="BM162" s="13">
        <f ca="1">'13年1-9支出明细'!BM160/9*12</f>
        <v>0</v>
      </c>
      <c r="BN162" s="13">
        <f ca="1">'13年1-9支出明细'!BN160/9*12</f>
        <v>100.66666666666667</v>
      </c>
      <c r="BO162" s="13">
        <f ca="1">Sheet2!EX159+Sheet2!BF159</f>
        <v>0</v>
      </c>
      <c r="BP162" s="13">
        <f ca="1">'13年1-9支出明细'!BP160/9*12</f>
        <v>0</v>
      </c>
      <c r="BQ162" s="13">
        <f ca="1">'13年1-9支出明细'!BQ160/9*12</f>
        <v>0</v>
      </c>
      <c r="BR162" s="13">
        <f ca="1">'13年1-9支出明细'!BR160/9*12</f>
        <v>0</v>
      </c>
      <c r="BS162" s="13">
        <f ca="1">Sheet2!FC75+Sheet2!BJ75</f>
        <v>0</v>
      </c>
      <c r="BT162" s="13">
        <f ca="1">'13年1-9支出明细'!BT160/9*12</f>
        <v>0</v>
      </c>
      <c r="BU162" s="12">
        <f ca="1">'13年1-9支出明细'!BU160/9*12</f>
        <v>38755.94666666667</v>
      </c>
      <c r="BV162" s="12">
        <f ca="1">'13年1-9支出明细'!BV160/9*12</f>
        <v>0</v>
      </c>
      <c r="BW162" s="12">
        <f ca="1">'13年1-9支出明细'!BW160/9*12</f>
        <v>0</v>
      </c>
      <c r="BX162" s="12">
        <f ca="1">'13年1-9支出明细'!BX160/9*12</f>
        <v>0</v>
      </c>
      <c r="BY162" s="27">
        <f t="shared" si="40"/>
        <v>0</v>
      </c>
      <c r="BZ162" s="13">
        <f ca="1">'13年1-9支出明细'!BZ160/9*12</f>
        <v>0</v>
      </c>
      <c r="CA162" s="13">
        <f ca="1">'13年1-9支出明细'!CA160/9*12</f>
        <v>0</v>
      </c>
      <c r="CB162" s="13">
        <f ca="1">'13年1-9支出明细'!CB160/9*12</f>
        <v>0</v>
      </c>
      <c r="CC162" s="13">
        <f ca="1">'13年1-9支出明细'!CC160/9*12</f>
        <v>0</v>
      </c>
      <c r="CD162" s="13">
        <f ca="1">'13年1-9支出明细'!CD160/9*12</f>
        <v>0</v>
      </c>
    </row>
    <row r="163" spans="1:82">
      <c r="A163" s="18">
        <v>436</v>
      </c>
      <c r="B163" s="3" t="s">
        <v>637</v>
      </c>
      <c r="C163" s="3" t="s">
        <v>455</v>
      </c>
      <c r="D163" s="12">
        <f t="shared" si="41"/>
        <v>1278525.0100000002</v>
      </c>
      <c r="E163" s="12">
        <f t="shared" si="37"/>
        <v>288890.2</v>
      </c>
      <c r="F163" s="13">
        <v>173436</v>
      </c>
      <c r="G163" s="13">
        <v>37408</v>
      </c>
      <c r="H163" s="13">
        <v>78046.2</v>
      </c>
      <c r="I163" s="13">
        <f ca="1">'13年1-9支出明细'!I161/9*12</f>
        <v>0</v>
      </c>
      <c r="J163" s="13">
        <v>0</v>
      </c>
      <c r="K163" s="13">
        <f ca="1">'13年1-9支出明细'!K161/9*12</f>
        <v>0</v>
      </c>
      <c r="L163" s="13">
        <f ca="1">'13年1-9支出明细'!L161/9*12</f>
        <v>0</v>
      </c>
      <c r="M163" s="13">
        <f ca="1">'13年1-9支出明细'!M161/9*12</f>
        <v>0</v>
      </c>
      <c r="N163" s="13">
        <f ca="1">'13年1-9支出明细'!N161/9*12</f>
        <v>0</v>
      </c>
      <c r="O163" s="13">
        <f ca="1">'13年1-9支出明细'!O161/9*12</f>
        <v>0</v>
      </c>
      <c r="P163" s="13">
        <f ca="1">'13年1-9支出明细'!P161/9*12</f>
        <v>0</v>
      </c>
      <c r="Q163" s="13">
        <f ca="1">'13年1-9支出明细'!Q161/9*12</f>
        <v>0</v>
      </c>
      <c r="R163" s="13">
        <f ca="1">'13年1-9支出明细'!R161/9*12</f>
        <v>0</v>
      </c>
      <c r="S163" s="13">
        <f ca="1">'13年1-9支出明细'!S161/9*12</f>
        <v>0</v>
      </c>
      <c r="T163" s="12">
        <f t="shared" si="38"/>
        <v>222195.89</v>
      </c>
      <c r="U163" s="13">
        <f ca="1">'13年1-9支出明细'!U161/9*12</f>
        <v>0</v>
      </c>
      <c r="V163" s="13">
        <f ca="1">'13年1-9支出明细'!V161/9*12</f>
        <v>0</v>
      </c>
      <c r="W163" s="13">
        <f ca="1">'13年1-9支出明细'!W161/9*12</f>
        <v>0</v>
      </c>
      <c r="X163" s="13">
        <f ca="1">'13年1-9支出明细'!X161/9*12</f>
        <v>0</v>
      </c>
      <c r="Y163" s="13">
        <f ca="1">'13年1-9支出明细'!Y161/9*12</f>
        <v>2854.5466666666662</v>
      </c>
      <c r="Z163" s="13">
        <f ca="1">'13年1-9支出明细'!Z161/9*12</f>
        <v>15.333333333333332</v>
      </c>
      <c r="AA163" s="13">
        <f ca="1">Sheet2!EP160+Sheet2!V160</f>
        <v>219326.01</v>
      </c>
      <c r="AB163" s="13">
        <f ca="1">'13年1-9支出明细'!AB161/9*12</f>
        <v>7597.8799999999992</v>
      </c>
      <c r="AC163" s="13">
        <f ca="1">'13年1-9支出明细'!AC161/9*12</f>
        <v>1820</v>
      </c>
      <c r="AD163" s="12">
        <f t="shared" si="36"/>
        <v>554.66666666666663</v>
      </c>
      <c r="AE163" s="13">
        <f ca="1">'13年1-9支出明细'!AE161/9*12</f>
        <v>554.66666666666663</v>
      </c>
      <c r="AF163" s="13">
        <f ca="1">'13年1-9支出明细'!AF161/9*12</f>
        <v>0</v>
      </c>
      <c r="AG163" s="13">
        <f ca="1">Sheet2!BP160+Sheet2!ET160</f>
        <v>0</v>
      </c>
      <c r="AH163" s="12">
        <f t="shared" si="39"/>
        <v>246592</v>
      </c>
      <c r="AI163" s="13">
        <f ca="1">'13年1-9支出明细'!AI161/9*12</f>
        <v>0</v>
      </c>
      <c r="AJ163" s="13">
        <f ca="1">'13年1-9支出明细'!AJ161/9*12</f>
        <v>0</v>
      </c>
      <c r="AK163" s="13">
        <f ca="1">'13年1-9支出明细'!AK161/9*12</f>
        <v>0</v>
      </c>
      <c r="AL163" s="13">
        <f ca="1">'13年1-9支出明细'!AL161/9*12</f>
        <v>0</v>
      </c>
      <c r="AM163" s="13">
        <f ca="1">'13年1-9支出明细'!AM161/9*12</f>
        <v>0</v>
      </c>
      <c r="AN163" s="13">
        <f ca="1">'13年1-9支出明细'!AN161/9*12</f>
        <v>0</v>
      </c>
      <c r="AO163" s="14">
        <f t="shared" si="43"/>
        <v>56040</v>
      </c>
      <c r="AP163" s="13">
        <f ca="1">'13年1-9支出明细'!AP161/9*12</f>
        <v>0</v>
      </c>
      <c r="AQ163" s="13">
        <f ca="1">'13年1-9支出明细'!AQ161/9*12</f>
        <v>51800</v>
      </c>
      <c r="AR163" s="13">
        <f ca="1">'13年1-9支出明细'!AR161/9*12</f>
        <v>4240</v>
      </c>
      <c r="AS163" s="13">
        <f ca="1">Sheet2!DK160+Sheet2!AH160</f>
        <v>0</v>
      </c>
      <c r="AT163" s="13">
        <f ca="1">'13年1-9支出明细'!AT161/9*12</f>
        <v>5066.666666666667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f ca="1">'13年1-9支出明细'!BB161/9*12</f>
        <v>0</v>
      </c>
      <c r="BC163" s="13">
        <f ca="1">'13年1-9支出明细'!BC161/9*12</f>
        <v>0</v>
      </c>
      <c r="BD163" s="13">
        <f ca="1">'13年1-9支出明细'!BD161/9*12</f>
        <v>0</v>
      </c>
      <c r="BE163" s="13">
        <f ca="1">'13年1-9支出明细'!BE161/9*12</f>
        <v>0</v>
      </c>
      <c r="BF163" s="13">
        <v>0</v>
      </c>
      <c r="BG163" s="13">
        <f ca="1">'13年1-9支出明细'!BG161/9*12</f>
        <v>0</v>
      </c>
      <c r="BH163" s="13">
        <f ca="1">'13年1-9支出明细'!BH161/9*12</f>
        <v>0</v>
      </c>
      <c r="BI163" s="13">
        <f ca="1">'13年1-9支出明细'!BI161/9*12</f>
        <v>0</v>
      </c>
      <c r="BJ163" s="13">
        <f ca="1">'13年1-9支出明细'!BJ161/9*12</f>
        <v>65485.333333333336</v>
      </c>
      <c r="BK163" s="13">
        <f ca="1">'13年1-9支出明细'!BK161/9*12</f>
        <v>120000</v>
      </c>
      <c r="BL163" s="13">
        <f ca="1">'13年1-9支出明细'!BL161/9*12</f>
        <v>0</v>
      </c>
      <c r="BM163" s="13">
        <f ca="1">'13年1-9支出明细'!BM161/9*12</f>
        <v>0</v>
      </c>
      <c r="BN163" s="13">
        <f ca="1">'13年1-9支出明细'!BN161/9*12</f>
        <v>0</v>
      </c>
      <c r="BO163" s="13">
        <f ca="1">Sheet2!EX160+Sheet2!BF160</f>
        <v>0</v>
      </c>
      <c r="BP163" s="13">
        <f ca="1">'13年1-9支出明细'!BP161/9*12</f>
        <v>0</v>
      </c>
      <c r="BQ163" s="13">
        <f ca="1">'13年1-9支出明细'!BQ161/9*12</f>
        <v>0</v>
      </c>
      <c r="BR163" s="13">
        <f ca="1">'13年1-9支出明细'!BR161/9*12</f>
        <v>0</v>
      </c>
      <c r="BS163" s="13">
        <f ca="1">Sheet2!FC76+Sheet2!BJ76</f>
        <v>0</v>
      </c>
      <c r="BT163" s="13">
        <f ca="1">'13年1-9支出明细'!BT161/9*12</f>
        <v>0</v>
      </c>
      <c r="BU163" s="12">
        <f ca="1">'13年1-9支出明细'!BU161/9*12</f>
        <v>16486.920000000002</v>
      </c>
      <c r="BV163" s="12">
        <f ca="1">'13年1-9支出明细'!BV161/9*12</f>
        <v>0</v>
      </c>
      <c r="BW163" s="12">
        <f ca="1">'13年1-9支出明细'!BW161/9*12</f>
        <v>0</v>
      </c>
      <c r="BX163" s="12">
        <f ca="1">'13年1-9支出明细'!BX161/9*12</f>
        <v>503405.33333333337</v>
      </c>
      <c r="BY163" s="27">
        <f t="shared" si="40"/>
        <v>400</v>
      </c>
      <c r="BZ163" s="13">
        <f ca="1">'13年1-9支出明细'!BZ161/9*12</f>
        <v>0</v>
      </c>
      <c r="CA163" s="13">
        <f ca="1">'13年1-9支出明细'!CA161/9*12</f>
        <v>0</v>
      </c>
      <c r="CB163" s="13">
        <f ca="1">'13年1-9支出明细'!CB161/9*12</f>
        <v>0</v>
      </c>
      <c r="CC163" s="13">
        <f ca="1">'13年1-9支出明细'!CC161/9*12</f>
        <v>0</v>
      </c>
      <c r="CD163" s="13">
        <f ca="1">'13年1-9支出明细'!CD161/9*12</f>
        <v>400</v>
      </c>
    </row>
    <row r="164" spans="1:82">
      <c r="A164" s="18">
        <v>437</v>
      </c>
      <c r="B164" s="3" t="s">
        <v>638</v>
      </c>
      <c r="C164" s="3" t="s">
        <v>456</v>
      </c>
      <c r="D164" s="12">
        <f t="shared" si="41"/>
        <v>225235.48</v>
      </c>
      <c r="E164" s="12">
        <f t="shared" si="37"/>
        <v>222967.6</v>
      </c>
      <c r="F164" s="13">
        <v>119808</v>
      </c>
      <c r="G164" s="13">
        <v>49246</v>
      </c>
      <c r="H164" s="13">
        <v>53913.599999999999</v>
      </c>
      <c r="I164" s="13">
        <f ca="1">'13年1-9支出明细'!I162/9*12</f>
        <v>0</v>
      </c>
      <c r="J164" s="13">
        <v>0</v>
      </c>
      <c r="K164" s="13">
        <f ca="1">'13年1-9支出明细'!K162/9*12</f>
        <v>0</v>
      </c>
      <c r="L164" s="13">
        <f ca="1">'13年1-9支出明细'!L162/9*12</f>
        <v>0</v>
      </c>
      <c r="M164" s="13">
        <f ca="1">'13年1-9支出明细'!M162/9*12</f>
        <v>0</v>
      </c>
      <c r="N164" s="13">
        <f ca="1">'13年1-9支出明细'!N162/9*12</f>
        <v>0</v>
      </c>
      <c r="O164" s="13">
        <f ca="1">'13年1-9支出明细'!O162/9*12</f>
        <v>0</v>
      </c>
      <c r="P164" s="13">
        <f ca="1">'13年1-9支出明细'!P162/9*12</f>
        <v>0</v>
      </c>
      <c r="Q164" s="13">
        <f ca="1">'13年1-9支出明细'!Q162/9*12</f>
        <v>0</v>
      </c>
      <c r="R164" s="13">
        <f ca="1">'13年1-9支出明细'!R162/9*12</f>
        <v>0</v>
      </c>
      <c r="S164" s="13">
        <f ca="1">'13年1-9支出明细'!S162/9*12</f>
        <v>0</v>
      </c>
      <c r="T164" s="12">
        <f t="shared" si="38"/>
        <v>0</v>
      </c>
      <c r="U164" s="13">
        <f ca="1">'13年1-9支出明细'!U162/9*12</f>
        <v>0</v>
      </c>
      <c r="V164" s="13">
        <f ca="1">'13年1-9支出明细'!V162/9*12</f>
        <v>0</v>
      </c>
      <c r="W164" s="13">
        <f ca="1">'13年1-9支出明细'!W162/9*12</f>
        <v>0</v>
      </c>
      <c r="X164" s="13">
        <f ca="1">'13年1-9支出明细'!X162/9*12</f>
        <v>0</v>
      </c>
      <c r="Y164" s="13">
        <f ca="1">'13年1-9支出明细'!Y162/9*12</f>
        <v>0</v>
      </c>
      <c r="Z164" s="13">
        <f ca="1">'13年1-9支出明细'!Z162/9*12</f>
        <v>0</v>
      </c>
      <c r="AA164" s="13">
        <f ca="1">Sheet2!EP161+Sheet2!V161</f>
        <v>0</v>
      </c>
      <c r="AB164" s="13">
        <f ca="1">'13年1-9支出明细'!AB162/9*12</f>
        <v>0</v>
      </c>
      <c r="AC164" s="13">
        <f ca="1">'13年1-9支出明细'!AC162/9*12</f>
        <v>0</v>
      </c>
      <c r="AD164" s="12">
        <f t="shared" si="36"/>
        <v>0</v>
      </c>
      <c r="AE164" s="13">
        <f ca="1">'13年1-9支出明细'!AE162/9*12</f>
        <v>0</v>
      </c>
      <c r="AF164" s="13">
        <f ca="1">'13年1-9支出明细'!AF162/9*12</f>
        <v>0</v>
      </c>
      <c r="AG164" s="13">
        <f ca="1">Sheet2!BP161+Sheet2!ET161</f>
        <v>0</v>
      </c>
      <c r="AH164" s="12">
        <f t="shared" si="39"/>
        <v>0</v>
      </c>
      <c r="AI164" s="13">
        <f ca="1">'13年1-9支出明细'!AI162/9*12</f>
        <v>0</v>
      </c>
      <c r="AJ164" s="13">
        <f ca="1">'13年1-9支出明细'!AJ162/9*12</f>
        <v>0</v>
      </c>
      <c r="AK164" s="13">
        <f ca="1">'13年1-9支出明细'!AK162/9*12</f>
        <v>0</v>
      </c>
      <c r="AL164" s="13">
        <f ca="1">'13年1-9支出明细'!AL162/9*12</f>
        <v>0</v>
      </c>
      <c r="AM164" s="13">
        <f ca="1">'13年1-9支出明细'!AM162/9*12</f>
        <v>0</v>
      </c>
      <c r="AN164" s="13">
        <f ca="1">'13年1-9支出明细'!AN162/9*12</f>
        <v>0</v>
      </c>
      <c r="AO164" s="14">
        <f t="shared" si="43"/>
        <v>0</v>
      </c>
      <c r="AP164" s="13">
        <f ca="1">'13年1-9支出明细'!AP162/9*12</f>
        <v>0</v>
      </c>
      <c r="AQ164" s="13">
        <f ca="1">'13年1-9支出明细'!AQ162/9*12</f>
        <v>0</v>
      </c>
      <c r="AR164" s="13">
        <f ca="1">'13年1-9支出明细'!AR162/9*12</f>
        <v>0</v>
      </c>
      <c r="AS164" s="13">
        <f ca="1">Sheet2!DK161+Sheet2!AH161</f>
        <v>0</v>
      </c>
      <c r="AT164" s="13">
        <f ca="1">'13年1-9支出明细'!AT162/9*12</f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f ca="1">'13年1-9支出明细'!BB162/9*12</f>
        <v>0</v>
      </c>
      <c r="BC164" s="13">
        <f ca="1">'13年1-9支出明细'!BC162/9*12</f>
        <v>0</v>
      </c>
      <c r="BD164" s="13">
        <f ca="1">'13年1-9支出明细'!BD162/9*12</f>
        <v>0</v>
      </c>
      <c r="BE164" s="13">
        <f ca="1">'13年1-9支出明细'!BE162/9*12</f>
        <v>0</v>
      </c>
      <c r="BF164" s="13">
        <v>0</v>
      </c>
      <c r="BG164" s="13">
        <f ca="1">'13年1-9支出明细'!BG162/9*12</f>
        <v>0</v>
      </c>
      <c r="BH164" s="13">
        <f ca="1">'13年1-9支出明细'!BH162/9*12</f>
        <v>0</v>
      </c>
      <c r="BI164" s="13">
        <f ca="1">'13年1-9支出明细'!BI162/9*12</f>
        <v>0</v>
      </c>
      <c r="BJ164" s="13">
        <f ca="1">'13年1-9支出明细'!BJ162/9*12</f>
        <v>0</v>
      </c>
      <c r="BK164" s="13">
        <f ca="1">'13年1-9支出明细'!BK162/9*12</f>
        <v>0</v>
      </c>
      <c r="BL164" s="13">
        <f ca="1">'13年1-9支出明细'!BL162/9*12</f>
        <v>0</v>
      </c>
      <c r="BM164" s="13">
        <f ca="1">'13年1-9支出明细'!BM162/9*12</f>
        <v>0</v>
      </c>
      <c r="BN164" s="13">
        <f ca="1">'13年1-9支出明细'!BN162/9*12</f>
        <v>0</v>
      </c>
      <c r="BO164" s="13">
        <f ca="1">Sheet2!EX161+Sheet2!BF161</f>
        <v>0</v>
      </c>
      <c r="BP164" s="13">
        <f ca="1">'13年1-9支出明细'!BP162/9*12</f>
        <v>0</v>
      </c>
      <c r="BQ164" s="13">
        <f ca="1">'13年1-9支出明细'!BQ162/9*12</f>
        <v>0</v>
      </c>
      <c r="BR164" s="13">
        <f ca="1">'13年1-9支出明细'!BR162/9*12</f>
        <v>0</v>
      </c>
      <c r="BS164" s="13">
        <f ca="1">Sheet2!FC77+Sheet2!BJ77</f>
        <v>0</v>
      </c>
      <c r="BT164" s="13">
        <f ca="1">'13年1-9支出明细'!BT162/9*12</f>
        <v>0</v>
      </c>
      <c r="BU164" s="12">
        <f ca="1">'13年1-9支出明细'!BU162/9*12</f>
        <v>2267.88</v>
      </c>
      <c r="BV164" s="12">
        <f ca="1">'13年1-9支出明细'!BV162/9*12</f>
        <v>0</v>
      </c>
      <c r="BW164" s="12">
        <f ca="1">'13年1-9支出明细'!BW162/9*12</f>
        <v>0</v>
      </c>
      <c r="BX164" s="12">
        <f ca="1">'13年1-9支出明细'!BX162/9*12</f>
        <v>0</v>
      </c>
      <c r="BY164" s="27">
        <f t="shared" si="40"/>
        <v>0</v>
      </c>
      <c r="BZ164" s="13">
        <f ca="1">'13年1-9支出明细'!BZ162/9*12</f>
        <v>0</v>
      </c>
      <c r="CA164" s="13">
        <f ca="1">'13年1-9支出明细'!CA162/9*12</f>
        <v>0</v>
      </c>
      <c r="CB164" s="13">
        <f ca="1">'13年1-9支出明细'!CB162/9*12</f>
        <v>0</v>
      </c>
      <c r="CC164" s="13">
        <f ca="1">'13年1-9支出明细'!CC162/9*12</f>
        <v>0</v>
      </c>
      <c r="CD164" s="13">
        <f ca="1">'13年1-9支出明细'!CD162/9*12</f>
        <v>0</v>
      </c>
    </row>
    <row r="165" spans="1:82">
      <c r="A165" s="18">
        <v>438</v>
      </c>
      <c r="B165" s="3" t="s">
        <v>639</v>
      </c>
      <c r="C165" s="3" t="s">
        <v>457</v>
      </c>
      <c r="D165" s="12">
        <f t="shared" si="41"/>
        <v>678962.53999999992</v>
      </c>
      <c r="E165" s="12">
        <f t="shared" si="37"/>
        <v>345850.73333333334</v>
      </c>
      <c r="F165" s="13">
        <v>196932</v>
      </c>
      <c r="G165" s="13">
        <v>52086</v>
      </c>
      <c r="H165" s="13">
        <v>88619.4</v>
      </c>
      <c r="I165" s="13">
        <f ca="1">'13年1-9支出明细'!I163/9*12</f>
        <v>8213.3333333333339</v>
      </c>
      <c r="J165" s="13">
        <v>0</v>
      </c>
      <c r="K165" s="13">
        <f ca="1">'13年1-9支出明细'!K163/9*12</f>
        <v>0</v>
      </c>
      <c r="L165" s="13">
        <f ca="1">'13年1-9支出明细'!L163/9*12</f>
        <v>0</v>
      </c>
      <c r="M165" s="13">
        <f ca="1">'13年1-9支出明细'!M163/9*12</f>
        <v>0</v>
      </c>
      <c r="N165" s="13">
        <f ca="1">'13年1-9支出明细'!N163/9*12</f>
        <v>0</v>
      </c>
      <c r="O165" s="13">
        <f ca="1">'13年1-9支出明细'!O163/9*12</f>
        <v>0</v>
      </c>
      <c r="P165" s="13">
        <f ca="1">'13年1-9支出明细'!P163/9*12</f>
        <v>0</v>
      </c>
      <c r="Q165" s="13">
        <f ca="1">'13年1-9支出明细'!Q163/9*12</f>
        <v>0</v>
      </c>
      <c r="R165" s="13">
        <f ca="1">'13年1-9支出明细'!R163/9*12</f>
        <v>0</v>
      </c>
      <c r="S165" s="13">
        <f ca="1">'13年1-9支出明细'!S163/9*12</f>
        <v>0</v>
      </c>
      <c r="T165" s="12">
        <f t="shared" si="38"/>
        <v>8723.6866666666665</v>
      </c>
      <c r="U165" s="13">
        <f ca="1">'13年1-9支出明细'!U163/9*12</f>
        <v>0</v>
      </c>
      <c r="V165" s="13">
        <f ca="1">'13年1-9支出明细'!V163/9*12</f>
        <v>0</v>
      </c>
      <c r="W165" s="13">
        <f ca="1">'13年1-9支出明细'!W163/9*12</f>
        <v>0</v>
      </c>
      <c r="X165" s="13">
        <f ca="1">'13年1-9支出明细'!X163/9*12</f>
        <v>235.73333333333335</v>
      </c>
      <c r="Y165" s="13">
        <f ca="1">'13年1-9支出明细'!Y163/9*12</f>
        <v>0</v>
      </c>
      <c r="Z165" s="13">
        <f ca="1">'13年1-9支出明细'!Z163/9*12</f>
        <v>533.33333333333326</v>
      </c>
      <c r="AA165" s="13">
        <f ca="1">Sheet2!EP162+Sheet2!V162</f>
        <v>7954.62</v>
      </c>
      <c r="AB165" s="13">
        <f ca="1">'13年1-9支出明细'!AB163/9*12</f>
        <v>8892.8266666666659</v>
      </c>
      <c r="AC165" s="13">
        <f ca="1">'13年1-9支出明细'!AC163/9*12</f>
        <v>1600</v>
      </c>
      <c r="AD165" s="12">
        <f t="shared" si="36"/>
        <v>0</v>
      </c>
      <c r="AE165" s="13">
        <f ca="1">'13年1-9支出明细'!AE163/9*12</f>
        <v>0</v>
      </c>
      <c r="AF165" s="13">
        <f ca="1">'13年1-9支出明细'!AF163/9*12</f>
        <v>0</v>
      </c>
      <c r="AG165" s="13">
        <f ca="1">Sheet2!BP162+Sheet2!ET162</f>
        <v>0</v>
      </c>
      <c r="AH165" s="12">
        <f t="shared" si="39"/>
        <v>15973.333333333332</v>
      </c>
      <c r="AI165" s="13">
        <f ca="1">'13年1-9支出明细'!AI163/9*12</f>
        <v>0</v>
      </c>
      <c r="AJ165" s="13">
        <f ca="1">'13年1-9支出明细'!AJ163/9*12</f>
        <v>0</v>
      </c>
      <c r="AK165" s="13">
        <f ca="1">'13年1-9支出明细'!AK163/9*12</f>
        <v>0</v>
      </c>
      <c r="AL165" s="13">
        <f ca="1">'13年1-9支出明细'!AL163/9*12</f>
        <v>0</v>
      </c>
      <c r="AM165" s="13">
        <f ca="1">'13年1-9支出明细'!AM163/9*12</f>
        <v>0</v>
      </c>
      <c r="AN165" s="13">
        <f ca="1">'13年1-9支出明细'!AN163/9*12</f>
        <v>0</v>
      </c>
      <c r="AO165" s="14">
        <f t="shared" si="43"/>
        <v>0</v>
      </c>
      <c r="AP165" s="13">
        <f ca="1">'13年1-9支出明细'!AP163/9*12</f>
        <v>0</v>
      </c>
      <c r="AQ165" s="13">
        <f ca="1">'13年1-9支出明细'!AQ163/9*12</f>
        <v>0</v>
      </c>
      <c r="AR165" s="13">
        <f ca="1">'13年1-9支出明细'!AR163/9*12</f>
        <v>0</v>
      </c>
      <c r="AS165" s="13">
        <f ca="1">Sheet2!DK162+Sheet2!AH162</f>
        <v>0</v>
      </c>
      <c r="AT165" s="13">
        <f ca="1">'13年1-9支出明细'!AT163/9*12</f>
        <v>1000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f ca="1">'13年1-9支出明细'!BB163/9*12</f>
        <v>7404.6666666666661</v>
      </c>
      <c r="BC165" s="13">
        <f ca="1">'13年1-9支出明细'!BC163/9*12</f>
        <v>0</v>
      </c>
      <c r="BD165" s="13">
        <f ca="1">'13年1-9支出明细'!BD163/9*12</f>
        <v>0</v>
      </c>
      <c r="BE165" s="13">
        <f ca="1">'13年1-9支出明细'!BE163/9*12</f>
        <v>0</v>
      </c>
      <c r="BF165" s="13">
        <v>0</v>
      </c>
      <c r="BG165" s="13">
        <f ca="1">'13年1-9支出明细'!BG163/9*12</f>
        <v>0</v>
      </c>
      <c r="BH165" s="13">
        <f ca="1">'13年1-9支出明细'!BH163/9*12</f>
        <v>0</v>
      </c>
      <c r="BI165" s="13">
        <f ca="1">'13年1-9支出明细'!BI163/9*12</f>
        <v>2746.6666666666665</v>
      </c>
      <c r="BJ165" s="13">
        <f ca="1">'13年1-9支出明细'!BJ163/9*12</f>
        <v>4792</v>
      </c>
      <c r="BK165" s="13">
        <f ca="1">'13年1-9支出明细'!BK163/9*12</f>
        <v>0</v>
      </c>
      <c r="BL165" s="13">
        <f ca="1">'13年1-9支出明细'!BL163/9*12</f>
        <v>0</v>
      </c>
      <c r="BM165" s="13">
        <f ca="1">'13年1-9支出明细'!BM163/9*12</f>
        <v>0</v>
      </c>
      <c r="BN165" s="13">
        <f ca="1">'13年1-9支出明细'!BN163/9*12</f>
        <v>30</v>
      </c>
      <c r="BO165" s="13">
        <f ca="1">Sheet2!EX162+Sheet2!BF162</f>
        <v>0</v>
      </c>
      <c r="BP165" s="13">
        <f ca="1">'13年1-9支出明细'!BP163/9*12</f>
        <v>0</v>
      </c>
      <c r="BQ165" s="13">
        <f ca="1">'13年1-9支出明细'!BQ163/9*12</f>
        <v>0</v>
      </c>
      <c r="BR165" s="13">
        <f ca="1">'13年1-9支出明细'!BR163/9*12</f>
        <v>0</v>
      </c>
      <c r="BS165" s="13">
        <f ca="1">Sheet2!FC78+Sheet2!BJ78</f>
        <v>0</v>
      </c>
      <c r="BT165" s="13">
        <f ca="1">'13年1-9支出明细'!BT163/9*12</f>
        <v>0</v>
      </c>
      <c r="BU165" s="12">
        <f ca="1">'13年1-9支出明细'!BU163/9*12</f>
        <v>8438.64</v>
      </c>
      <c r="BV165" s="12">
        <f ca="1">'13年1-9支出明细'!BV163/9*12</f>
        <v>0</v>
      </c>
      <c r="BW165" s="12">
        <f ca="1">'13年1-9支出明细'!BW163/9*12</f>
        <v>0</v>
      </c>
      <c r="BX165" s="12">
        <f ca="1">'13年1-9支出明细'!BX163/9*12</f>
        <v>299976.14666666661</v>
      </c>
      <c r="BY165" s="27">
        <f t="shared" si="40"/>
        <v>0</v>
      </c>
      <c r="BZ165" s="13">
        <f ca="1">'13年1-9支出明细'!BZ163/9*12</f>
        <v>0</v>
      </c>
      <c r="CA165" s="13">
        <f ca="1">'13年1-9支出明细'!CA163/9*12</f>
        <v>0</v>
      </c>
      <c r="CB165" s="13">
        <f ca="1">'13年1-9支出明细'!CB163/9*12</f>
        <v>0</v>
      </c>
      <c r="CC165" s="13">
        <f ca="1">'13年1-9支出明细'!CC163/9*12</f>
        <v>0</v>
      </c>
      <c r="CD165" s="13">
        <f ca="1">'13年1-9支出明细'!CD163/9*12</f>
        <v>0</v>
      </c>
    </row>
    <row r="166" spans="1:82">
      <c r="A166" s="18">
        <v>439</v>
      </c>
      <c r="B166" s="3" t="s">
        <v>640</v>
      </c>
      <c r="C166" s="3" t="s">
        <v>458</v>
      </c>
      <c r="D166" s="12">
        <f t="shared" si="41"/>
        <v>315677.95333333331</v>
      </c>
      <c r="E166" s="12">
        <f t="shared" si="37"/>
        <v>292389.2</v>
      </c>
      <c r="F166" s="13">
        <v>174216</v>
      </c>
      <c r="G166" s="13">
        <v>39776</v>
      </c>
      <c r="H166" s="13">
        <v>78397.2</v>
      </c>
      <c r="I166" s="13">
        <f ca="1">'13年1-9支出明细'!I164/9*12</f>
        <v>0</v>
      </c>
      <c r="J166" s="13">
        <v>0</v>
      </c>
      <c r="K166" s="13">
        <f ca="1">'13年1-9支出明细'!K164/9*12</f>
        <v>0</v>
      </c>
      <c r="L166" s="13">
        <f ca="1">'13年1-9支出明细'!L164/9*12</f>
        <v>0</v>
      </c>
      <c r="M166" s="13">
        <f ca="1">'13年1-9支出明细'!M164/9*12</f>
        <v>0</v>
      </c>
      <c r="N166" s="13">
        <f ca="1">'13年1-9支出明细'!N164/9*12</f>
        <v>0</v>
      </c>
      <c r="O166" s="13">
        <f ca="1">'13年1-9支出明细'!O164/9*12</f>
        <v>0</v>
      </c>
      <c r="P166" s="13">
        <f ca="1">'13年1-9支出明细'!P164/9*12</f>
        <v>0</v>
      </c>
      <c r="Q166" s="13">
        <f ca="1">'13年1-9支出明细'!Q164/9*12</f>
        <v>0</v>
      </c>
      <c r="R166" s="13">
        <f ca="1">'13年1-9支出明细'!R164/9*12</f>
        <v>0</v>
      </c>
      <c r="S166" s="13">
        <f ca="1">'13年1-9支出明细'!S164/9*12</f>
        <v>0</v>
      </c>
      <c r="T166" s="12">
        <f t="shared" si="38"/>
        <v>12229.806666666667</v>
      </c>
      <c r="U166" s="13">
        <f ca="1">'13年1-9支出明细'!U164/9*12</f>
        <v>0</v>
      </c>
      <c r="V166" s="13">
        <f ca="1">'13年1-9支出明细'!V164/9*12</f>
        <v>0</v>
      </c>
      <c r="W166" s="13">
        <f ca="1">'13年1-9支出明细'!W164/9*12</f>
        <v>0</v>
      </c>
      <c r="X166" s="13">
        <f ca="1">'13年1-9支出明细'!X164/9*12</f>
        <v>0</v>
      </c>
      <c r="Y166" s="13">
        <f ca="1">'13年1-9支出明细'!Y164/9*12</f>
        <v>0</v>
      </c>
      <c r="Z166" s="13">
        <f ca="1">'13年1-9支出明细'!Z164/9*12</f>
        <v>49.466666666666669</v>
      </c>
      <c r="AA166" s="13">
        <f ca="1">Sheet2!EP163+Sheet2!V163</f>
        <v>12180.34</v>
      </c>
      <c r="AB166" s="13">
        <f ca="1">'13年1-9支出明细'!AB164/9*12</f>
        <v>6212.4533333333329</v>
      </c>
      <c r="AC166" s="13">
        <f ca="1">'13年1-9支出明细'!AC164/9*12</f>
        <v>10028</v>
      </c>
      <c r="AD166" s="12">
        <f t="shared" si="36"/>
        <v>2719.0666666666666</v>
      </c>
      <c r="AE166" s="13">
        <f ca="1">'13年1-9支出明细'!AE164/9*12</f>
        <v>2719.0666666666666</v>
      </c>
      <c r="AF166" s="13">
        <f ca="1">'13年1-9支出明细'!AF164/9*12</f>
        <v>0</v>
      </c>
      <c r="AG166" s="13">
        <f ca="1">Sheet2!BP163+Sheet2!ET163</f>
        <v>0</v>
      </c>
      <c r="AH166" s="12">
        <f t="shared" si="39"/>
        <v>0</v>
      </c>
      <c r="AI166" s="13">
        <f ca="1">'13年1-9支出明细'!AI164/9*12</f>
        <v>0</v>
      </c>
      <c r="AJ166" s="13">
        <f ca="1">'13年1-9支出明细'!AJ164/9*12</f>
        <v>0</v>
      </c>
      <c r="AK166" s="13">
        <f ca="1">'13年1-9支出明细'!AK164/9*12</f>
        <v>0</v>
      </c>
      <c r="AL166" s="13">
        <f ca="1">'13年1-9支出明细'!AL164/9*12</f>
        <v>0</v>
      </c>
      <c r="AM166" s="13">
        <f ca="1">'13年1-9支出明细'!AM164/9*12</f>
        <v>0</v>
      </c>
      <c r="AN166" s="13">
        <f ca="1">'13年1-9支出明细'!AN164/9*12</f>
        <v>0</v>
      </c>
      <c r="AO166" s="14">
        <f t="shared" si="43"/>
        <v>0</v>
      </c>
      <c r="AP166" s="13">
        <f ca="1">'13年1-9支出明细'!AP164/9*12</f>
        <v>0</v>
      </c>
      <c r="AQ166" s="13">
        <f ca="1">'13年1-9支出明细'!AQ164/9*12</f>
        <v>0</v>
      </c>
      <c r="AR166" s="13">
        <f ca="1">'13年1-9支出明细'!AR164/9*12</f>
        <v>0</v>
      </c>
      <c r="AS166" s="13">
        <f ca="1">Sheet2!DK163+Sheet2!AH163</f>
        <v>0</v>
      </c>
      <c r="AT166" s="13">
        <f ca="1">'13年1-9支出明细'!AT164/9*12</f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f ca="1">'13年1-9支出明细'!BB164/9*12</f>
        <v>0</v>
      </c>
      <c r="BC166" s="13">
        <f ca="1">'13年1-9支出明细'!BC164/9*12</f>
        <v>0</v>
      </c>
      <c r="BD166" s="13">
        <f ca="1">'13年1-9支出明细'!BD164/9*12</f>
        <v>0</v>
      </c>
      <c r="BE166" s="13">
        <f ca="1">'13年1-9支出明细'!BE164/9*12</f>
        <v>0</v>
      </c>
      <c r="BF166" s="13">
        <v>0</v>
      </c>
      <c r="BG166" s="13">
        <f ca="1">'13年1-9支出明细'!BG164/9*12</f>
        <v>0</v>
      </c>
      <c r="BH166" s="13">
        <f ca="1">'13年1-9支出明细'!BH164/9*12</f>
        <v>0</v>
      </c>
      <c r="BI166" s="13">
        <f ca="1">'13年1-9支出明细'!BI164/9*12</f>
        <v>0</v>
      </c>
      <c r="BJ166" s="13">
        <f ca="1">'13年1-9支出明细'!BJ164/9*12</f>
        <v>0</v>
      </c>
      <c r="BK166" s="13">
        <f ca="1">'13年1-9支出明细'!BK164/9*12</f>
        <v>0</v>
      </c>
      <c r="BL166" s="13">
        <f ca="1">'13年1-9支出明细'!BL164/9*12</f>
        <v>0</v>
      </c>
      <c r="BM166" s="13">
        <f ca="1">'13年1-9支出明细'!BM164/9*12</f>
        <v>0</v>
      </c>
      <c r="BN166" s="13">
        <f ca="1">'13年1-9支出明细'!BN164/9*12</f>
        <v>0</v>
      </c>
      <c r="BO166" s="13">
        <f ca="1">Sheet2!EX163+Sheet2!BF163</f>
        <v>0</v>
      </c>
      <c r="BP166" s="13">
        <f ca="1">'13年1-9支出明细'!BP164/9*12</f>
        <v>0</v>
      </c>
      <c r="BQ166" s="13">
        <f ca="1">'13年1-9支出明细'!BQ164/9*12</f>
        <v>0</v>
      </c>
      <c r="BR166" s="13">
        <f ca="1">'13年1-9支出明细'!BR164/9*12</f>
        <v>0</v>
      </c>
      <c r="BS166" s="13">
        <f ca="1">Sheet2!FC79+Sheet2!BJ79</f>
        <v>0</v>
      </c>
      <c r="BT166" s="13">
        <f ca="1">'13年1-9支出明细'!BT164/9*12</f>
        <v>0</v>
      </c>
      <c r="BU166" s="12">
        <f ca="1">'13年1-9支出明细'!BU164/9*12</f>
        <v>8339.880000000001</v>
      </c>
      <c r="BV166" s="12">
        <f ca="1">'13年1-9支出明细'!BV164/9*12</f>
        <v>0</v>
      </c>
      <c r="BW166" s="12">
        <f ca="1">'13年1-9支出明细'!BW164/9*12</f>
        <v>0</v>
      </c>
      <c r="BX166" s="12">
        <f ca="1">'13年1-9支出明细'!BX164/9*12</f>
        <v>0</v>
      </c>
      <c r="BY166" s="27">
        <f t="shared" si="40"/>
        <v>0</v>
      </c>
      <c r="BZ166" s="13">
        <f ca="1">'13年1-9支出明细'!BZ164/9*12</f>
        <v>0</v>
      </c>
      <c r="CA166" s="13">
        <f ca="1">'13年1-9支出明细'!CA164/9*12</f>
        <v>0</v>
      </c>
      <c r="CB166" s="13">
        <f ca="1">'13年1-9支出明细'!CB164/9*12</f>
        <v>0</v>
      </c>
      <c r="CC166" s="13">
        <f ca="1">'13年1-9支出明细'!CC164/9*12</f>
        <v>0</v>
      </c>
      <c r="CD166" s="13">
        <f ca="1">'13年1-9支出明细'!CD164/9*12</f>
        <v>0</v>
      </c>
    </row>
    <row r="167" spans="1:82">
      <c r="A167" s="18">
        <v>440</v>
      </c>
      <c r="B167" s="3" t="s">
        <v>641</v>
      </c>
      <c r="C167" s="3" t="s">
        <v>459</v>
      </c>
      <c r="D167" s="12">
        <f t="shared" si="41"/>
        <v>12970157.293333335</v>
      </c>
      <c r="E167" s="12">
        <f t="shared" si="37"/>
        <v>3032852.68</v>
      </c>
      <c r="F167" s="13">
        <v>208104</v>
      </c>
      <c r="G167" s="13">
        <v>0</v>
      </c>
      <c r="H167" s="13">
        <v>93646.8</v>
      </c>
      <c r="I167" s="13">
        <f ca="1">'13年1-9支出明细'!I165/9*12</f>
        <v>16000</v>
      </c>
      <c r="J167" s="13">
        <v>395878.23</v>
      </c>
      <c r="K167" s="13">
        <f ca="1">'13年1-9支出明细'!K165/9*12</f>
        <v>74430.666666666672</v>
      </c>
      <c r="L167" s="13">
        <f ca="1">'13年1-9支出明细'!L165/9*12</f>
        <v>0</v>
      </c>
      <c r="M167" s="13">
        <f ca="1">'13年1-9支出明细'!M165/9*12</f>
        <v>0</v>
      </c>
      <c r="N167" s="13">
        <f ca="1">'13年1-9支出明细'!N165/9*12</f>
        <v>657925.33333333326</v>
      </c>
      <c r="O167" s="13">
        <f ca="1">'13年1-9支出明细'!O165/9*12</f>
        <v>277333.33333333331</v>
      </c>
      <c r="P167" s="13">
        <f ca="1">'13年1-9支出明细'!P165/9*12</f>
        <v>0</v>
      </c>
      <c r="Q167" s="13">
        <f ca="1">'13年1-9支出明细'!Q165/9*12</f>
        <v>277333.33333333331</v>
      </c>
      <c r="R167" s="13">
        <f ca="1">'13年1-9支出明细'!R165/9*12</f>
        <v>0</v>
      </c>
      <c r="S167" s="13">
        <f ca="1">'13年1-9支出明细'!S165/9*12</f>
        <v>1705412.5466666664</v>
      </c>
      <c r="T167" s="12">
        <f t="shared" si="38"/>
        <v>3381.746666666666</v>
      </c>
      <c r="U167" s="13">
        <f ca="1">'13年1-9支出明细'!U165/9*12</f>
        <v>0</v>
      </c>
      <c r="V167" s="13">
        <f ca="1">'13年1-9支出明细'!V165/9*12</f>
        <v>0</v>
      </c>
      <c r="W167" s="13">
        <f ca="1">'13年1-9支出明细'!W165/9*12</f>
        <v>0</v>
      </c>
      <c r="X167" s="13">
        <f ca="1">'13年1-9支出明细'!X165/9*12</f>
        <v>0</v>
      </c>
      <c r="Y167" s="13">
        <f ca="1">'13年1-9支出明细'!Y165/9*12</f>
        <v>18906.666666666668</v>
      </c>
      <c r="Z167" s="13">
        <f ca="1">'13年1-9支出明细'!Z165/9*12</f>
        <v>-15069.920000000002</v>
      </c>
      <c r="AA167" s="13">
        <f ca="1">Sheet2!EP164+Sheet2!V164</f>
        <v>-455</v>
      </c>
      <c r="AB167" s="13">
        <f ca="1">'13年1-9支出明细'!AB165/9*12</f>
        <v>0</v>
      </c>
      <c r="AC167" s="13">
        <f ca="1">'13年1-9支出明细'!AC165/9*12</f>
        <v>0</v>
      </c>
      <c r="AD167" s="12">
        <f t="shared" si="36"/>
        <v>-26158.946666666667</v>
      </c>
      <c r="AE167" s="13">
        <f ca="1">'13年1-9支出明细'!AE165/9*12</f>
        <v>-26158.946666666667</v>
      </c>
      <c r="AF167" s="13">
        <f ca="1">'13年1-9支出明细'!AF165/9*12</f>
        <v>0</v>
      </c>
      <c r="AG167" s="13">
        <f ca="1">Sheet2!BP164+Sheet2!ET164</f>
        <v>0</v>
      </c>
      <c r="AH167" s="12">
        <f t="shared" si="39"/>
        <v>9637787.2800000012</v>
      </c>
      <c r="AI167" s="13">
        <f ca="1">'13年1-9支出明细'!AI165/9*12</f>
        <v>0</v>
      </c>
      <c r="AJ167" s="13">
        <f ca="1">'13年1-9支出明细'!AJ165/9*12</f>
        <v>28</v>
      </c>
      <c r="AK167" s="13">
        <f ca="1">'13年1-9支出明细'!AK165/9*12</f>
        <v>0</v>
      </c>
      <c r="AL167" s="13">
        <f ca="1">'13年1-9支出明细'!AL165/9*12</f>
        <v>0</v>
      </c>
      <c r="AM167" s="13">
        <f ca="1">'13年1-9支出明细'!AM165/9*12</f>
        <v>0</v>
      </c>
      <c r="AN167" s="13">
        <f ca="1">'13年1-9支出明细'!AN165/9*12</f>
        <v>0</v>
      </c>
      <c r="AO167" s="14">
        <f t="shared" si="43"/>
        <v>0</v>
      </c>
      <c r="AP167" s="13">
        <f ca="1">'13年1-9支出明细'!AP165/9*12</f>
        <v>0</v>
      </c>
      <c r="AQ167" s="13">
        <f ca="1">'13年1-9支出明细'!AQ165/9*12</f>
        <v>0</v>
      </c>
      <c r="AR167" s="13">
        <f ca="1">'13年1-9支出明细'!AR165/9*12</f>
        <v>0</v>
      </c>
      <c r="AS167" s="13">
        <f ca="1">Sheet2!DK164+Sheet2!AH164</f>
        <v>0</v>
      </c>
      <c r="AT167" s="13">
        <f ca="1">'13年1-9支出明细'!AT165/9*12</f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f ca="1">'13年1-9支出明细'!BB165/9*12</f>
        <v>1097.7333333333333</v>
      </c>
      <c r="BC167" s="13">
        <f ca="1">'13年1-9支出明细'!BC165/9*12</f>
        <v>0</v>
      </c>
      <c r="BD167" s="13">
        <f ca="1">'13年1-9支出明细'!BD165/9*12</f>
        <v>0</v>
      </c>
      <c r="BE167" s="13">
        <f ca="1">'13年1-9支出明细'!BE165/9*12</f>
        <v>0</v>
      </c>
      <c r="BF167" s="13">
        <v>0</v>
      </c>
      <c r="BG167" s="13">
        <f ca="1">'13年1-9支出明细'!BG165/9*12</f>
        <v>0</v>
      </c>
      <c r="BH167" s="13">
        <f ca="1">'13年1-9支出明细'!BH165/9*12</f>
        <v>0</v>
      </c>
      <c r="BI167" s="13">
        <f ca="1">'13年1-9支出明细'!BI165/9*12</f>
        <v>33820</v>
      </c>
      <c r="BJ167" s="13">
        <f ca="1">'13年1-9支出明细'!BJ165/9*12</f>
        <v>0</v>
      </c>
      <c r="BK167" s="13">
        <f ca="1">'13年1-9支出明细'!BK165/9*12</f>
        <v>1035097.3333333333</v>
      </c>
      <c r="BL167" s="13">
        <f ca="1">'13年1-9支出明细'!BL165/9*12</f>
        <v>1346424.1066666667</v>
      </c>
      <c r="BM167" s="13">
        <f ca="1">'13年1-9支出明细'!BM165/9*12</f>
        <v>7220397.706666667</v>
      </c>
      <c r="BN167" s="13">
        <f ca="1">'13年1-9支出明细'!BN165/9*12</f>
        <v>922.39999999999986</v>
      </c>
      <c r="BO167" s="13">
        <f ca="1">Sheet2!EX164+Sheet2!BF164</f>
        <v>0</v>
      </c>
      <c r="BP167" s="13">
        <f ca="1">'13年1-9支出明细'!BP165/9*12</f>
        <v>0</v>
      </c>
      <c r="BQ167" s="13">
        <f ca="1">'13年1-9支出明细'!BQ165/9*12</f>
        <v>0</v>
      </c>
      <c r="BR167" s="13">
        <f ca="1">'13年1-9支出明细'!BR165/9*12</f>
        <v>0</v>
      </c>
      <c r="BS167" s="13">
        <f ca="1">Sheet2!FC80+Sheet2!BJ80</f>
        <v>0</v>
      </c>
      <c r="BT167" s="13">
        <f ca="1">'13年1-9支出明细'!BT165/9*12</f>
        <v>0</v>
      </c>
      <c r="BU167" s="12">
        <f ca="1">'13年1-9支出明细'!BU165/9*12</f>
        <v>394.66666666666663</v>
      </c>
      <c r="BV167" s="12">
        <f ca="1">'13年1-9支出明细'!BV165/9*12</f>
        <v>0</v>
      </c>
      <c r="BW167" s="12">
        <f ca="1">'13年1-9支出明细'!BW165/9*12</f>
        <v>0</v>
      </c>
      <c r="BX167" s="12">
        <f ca="1">'13年1-9支出明细'!BX165/9*12</f>
        <v>321899.8666666667</v>
      </c>
      <c r="BY167" s="27">
        <f t="shared" si="40"/>
        <v>0</v>
      </c>
      <c r="BZ167" s="13">
        <f ca="1">'13年1-9支出明细'!BZ165/9*12</f>
        <v>0</v>
      </c>
      <c r="CA167" s="13">
        <f ca="1">'13年1-9支出明细'!CA165/9*12</f>
        <v>0</v>
      </c>
      <c r="CB167" s="13">
        <f ca="1">'13年1-9支出明细'!CB165/9*12</f>
        <v>0</v>
      </c>
      <c r="CC167" s="13">
        <f ca="1">'13年1-9支出明细'!CC165/9*12</f>
        <v>0</v>
      </c>
      <c r="CD167" s="13">
        <f ca="1">'13年1-9支出明细'!CD165/9*12</f>
        <v>0</v>
      </c>
    </row>
    <row r="168" spans="1:82">
      <c r="A168" s="18">
        <v>441</v>
      </c>
      <c r="B168" s="3" t="s">
        <v>642</v>
      </c>
      <c r="C168" s="3" t="s">
        <v>460</v>
      </c>
      <c r="D168" s="12">
        <f t="shared" si="41"/>
        <v>105888.23999999999</v>
      </c>
      <c r="E168" s="12">
        <f t="shared" si="37"/>
        <v>102356.4</v>
      </c>
      <c r="F168" s="13">
        <v>60792</v>
      </c>
      <c r="G168" s="13">
        <v>14208</v>
      </c>
      <c r="H168" s="13">
        <v>27356.400000000001</v>
      </c>
      <c r="I168" s="13">
        <f ca="1">'13年1-9支出明细'!I166/9*12</f>
        <v>0</v>
      </c>
      <c r="J168" s="13">
        <v>0</v>
      </c>
      <c r="K168" s="13">
        <f ca="1">'13年1-9支出明细'!K166/9*12</f>
        <v>0</v>
      </c>
      <c r="L168" s="13">
        <f ca="1">'13年1-9支出明细'!L166/9*12</f>
        <v>0</v>
      </c>
      <c r="M168" s="13">
        <f ca="1">'13年1-9支出明细'!M166/9*12</f>
        <v>0</v>
      </c>
      <c r="N168" s="13">
        <f ca="1">'13年1-9支出明细'!N166/9*12</f>
        <v>0</v>
      </c>
      <c r="O168" s="13">
        <f ca="1">'13年1-9支出明细'!O166/9*12</f>
        <v>0</v>
      </c>
      <c r="P168" s="13">
        <f ca="1">'13年1-9支出明细'!P166/9*12</f>
        <v>0</v>
      </c>
      <c r="Q168" s="13">
        <f ca="1">'13年1-9支出明细'!Q166/9*12</f>
        <v>0</v>
      </c>
      <c r="R168" s="13">
        <f ca="1">'13年1-9支出明细'!R166/9*12</f>
        <v>0</v>
      </c>
      <c r="S168" s="13">
        <f ca="1">'13年1-9支出明细'!S166/9*12</f>
        <v>0</v>
      </c>
      <c r="T168" s="12">
        <f t="shared" si="38"/>
        <v>730.94666666666672</v>
      </c>
      <c r="U168" s="13">
        <f ca="1">'13年1-9支出明细'!U166/9*12</f>
        <v>0</v>
      </c>
      <c r="V168" s="13">
        <f ca="1">'13年1-9支出明细'!V166/9*12</f>
        <v>0</v>
      </c>
      <c r="W168" s="13">
        <f ca="1">'13年1-9支出明细'!W166/9*12</f>
        <v>0</v>
      </c>
      <c r="X168" s="13">
        <f ca="1">'13年1-9支出明细'!X166/9*12</f>
        <v>53.866666666666667</v>
      </c>
      <c r="Y168" s="13">
        <f ca="1">'13年1-9支出明细'!Y166/9*12</f>
        <v>0</v>
      </c>
      <c r="Z168" s="13">
        <f ca="1">'13年1-9支出明细'!Z166/9*12</f>
        <v>52</v>
      </c>
      <c r="AA168" s="13">
        <f ca="1">Sheet2!EP165+Sheet2!V165</f>
        <v>625.08000000000004</v>
      </c>
      <c r="AB168" s="13">
        <f ca="1">'13年1-9支出明细'!AB166/9*12</f>
        <v>667.56000000000006</v>
      </c>
      <c r="AC168" s="13">
        <f ca="1">'13年1-9支出明细'!AC166/9*12</f>
        <v>166.66666666666669</v>
      </c>
      <c r="AD168" s="12">
        <f t="shared" si="36"/>
        <v>1228</v>
      </c>
      <c r="AE168" s="13">
        <f ca="1">'13年1-9支出明细'!AE166/9*12</f>
        <v>1228</v>
      </c>
      <c r="AF168" s="13">
        <f ca="1">'13年1-9支出明细'!AF166/9*12</f>
        <v>0</v>
      </c>
      <c r="AG168" s="13">
        <f ca="1">Sheet2!BP165+Sheet2!ET165</f>
        <v>0</v>
      </c>
      <c r="AH168" s="12">
        <f t="shared" si="39"/>
        <v>0</v>
      </c>
      <c r="AI168" s="13">
        <f ca="1">'13年1-9支出明细'!AI166/9*12</f>
        <v>0</v>
      </c>
      <c r="AJ168" s="13">
        <f ca="1">'13年1-9支出明细'!AJ166/9*12</f>
        <v>0</v>
      </c>
      <c r="AK168" s="13">
        <f ca="1">'13年1-9支出明细'!AK166/9*12</f>
        <v>0</v>
      </c>
      <c r="AL168" s="13">
        <f ca="1">'13年1-9支出明细'!AL166/9*12</f>
        <v>0</v>
      </c>
      <c r="AM168" s="13">
        <f ca="1">'13年1-9支出明细'!AM166/9*12</f>
        <v>0</v>
      </c>
      <c r="AN168" s="13">
        <f ca="1">'13年1-9支出明细'!AN166/9*12</f>
        <v>0</v>
      </c>
      <c r="AO168" s="14">
        <f t="shared" si="43"/>
        <v>0</v>
      </c>
      <c r="AP168" s="13">
        <f ca="1">'13年1-9支出明细'!AP166/9*12</f>
        <v>0</v>
      </c>
      <c r="AQ168" s="13">
        <f ca="1">'13年1-9支出明细'!AQ166/9*12</f>
        <v>0</v>
      </c>
      <c r="AR168" s="13">
        <f ca="1">'13年1-9支出明细'!AR166/9*12</f>
        <v>0</v>
      </c>
      <c r="AS168" s="13">
        <f ca="1">Sheet2!DK165+Sheet2!AH165</f>
        <v>0</v>
      </c>
      <c r="AT168" s="13">
        <f ca="1">'13年1-9支出明细'!AT166/9*12</f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f ca="1">'13年1-9支出明细'!BB166/9*12</f>
        <v>0</v>
      </c>
      <c r="BC168" s="13">
        <f ca="1">'13年1-9支出明细'!BC166/9*12</f>
        <v>0</v>
      </c>
      <c r="BD168" s="13">
        <f ca="1">'13年1-9支出明细'!BD166/9*12</f>
        <v>0</v>
      </c>
      <c r="BE168" s="13">
        <f ca="1">'13年1-9支出明细'!BE166/9*12</f>
        <v>0</v>
      </c>
      <c r="BF168" s="13">
        <v>0</v>
      </c>
      <c r="BG168" s="13">
        <f ca="1">'13年1-9支出明细'!BG166/9*12</f>
        <v>0</v>
      </c>
      <c r="BH168" s="13">
        <f ca="1">'13年1-9支出明细'!BH166/9*12</f>
        <v>0</v>
      </c>
      <c r="BI168" s="13">
        <f ca="1">'13年1-9支出明细'!BI166/9*12</f>
        <v>0</v>
      </c>
      <c r="BJ168" s="13">
        <f ca="1">'13年1-9支出明细'!BJ166/9*12</f>
        <v>0</v>
      </c>
      <c r="BK168" s="13">
        <f ca="1">'13年1-9支出明细'!BK166/9*12</f>
        <v>0</v>
      </c>
      <c r="BL168" s="13">
        <f ca="1">'13年1-9支出明细'!BL166/9*12</f>
        <v>0</v>
      </c>
      <c r="BM168" s="13">
        <f ca="1">'13年1-9支出明细'!BM166/9*12</f>
        <v>0</v>
      </c>
      <c r="BN168" s="13">
        <f ca="1">'13年1-9支出明细'!BN166/9*12</f>
        <v>0</v>
      </c>
      <c r="BO168" s="13">
        <f ca="1">Sheet2!EX165+Sheet2!BF165</f>
        <v>0</v>
      </c>
      <c r="BP168" s="13">
        <f ca="1">'13年1-9支出明细'!BP166/9*12</f>
        <v>0</v>
      </c>
      <c r="BQ168" s="13">
        <f ca="1">'13年1-9支出明细'!BQ166/9*12</f>
        <v>0</v>
      </c>
      <c r="BR168" s="13">
        <f ca="1">'13年1-9支出明细'!BR166/9*12</f>
        <v>0</v>
      </c>
      <c r="BS168" s="13">
        <f ca="1">Sheet2!FC81+Sheet2!BJ81</f>
        <v>0</v>
      </c>
      <c r="BT168" s="13">
        <f ca="1">'13年1-9支出明细'!BT166/9*12</f>
        <v>0</v>
      </c>
      <c r="BU168" s="12">
        <f ca="1">'13年1-9支出明细'!BU166/9*12</f>
        <v>1572.8933333333334</v>
      </c>
      <c r="BV168" s="12">
        <f ca="1">'13年1-9支出明细'!BV166/9*12</f>
        <v>0</v>
      </c>
      <c r="BW168" s="12">
        <f ca="1">'13年1-9支出明细'!BW166/9*12</f>
        <v>0</v>
      </c>
      <c r="BX168" s="12">
        <f ca="1">'13年1-9支出明细'!BX166/9*12</f>
        <v>0</v>
      </c>
      <c r="BY168" s="27">
        <f t="shared" si="40"/>
        <v>0</v>
      </c>
      <c r="BZ168" s="13">
        <f ca="1">'13年1-9支出明细'!BZ166/9*12</f>
        <v>0</v>
      </c>
      <c r="CA168" s="13">
        <f ca="1">'13年1-9支出明细'!CA166/9*12</f>
        <v>0</v>
      </c>
      <c r="CB168" s="13">
        <f ca="1">'13年1-9支出明细'!CB166/9*12</f>
        <v>0</v>
      </c>
      <c r="CC168" s="13">
        <f ca="1">'13年1-9支出明细'!CC166/9*12</f>
        <v>0</v>
      </c>
      <c r="CD168" s="13">
        <f ca="1">'13年1-9支出明细'!CD166/9*12</f>
        <v>0</v>
      </c>
    </row>
    <row r="169" spans="1:82">
      <c r="A169" s="18">
        <v>446</v>
      </c>
      <c r="B169" s="3" t="s">
        <v>643</v>
      </c>
      <c r="C169" s="3" t="s">
        <v>461</v>
      </c>
      <c r="D169" s="12">
        <f t="shared" si="41"/>
        <v>455429.89666666667</v>
      </c>
      <c r="E169" s="12">
        <f t="shared" si="37"/>
        <v>262759.8</v>
      </c>
      <c r="F169" s="13">
        <v>58404</v>
      </c>
      <c r="G169" s="13">
        <v>32874</v>
      </c>
      <c r="H169" s="13">
        <v>26281.8</v>
      </c>
      <c r="I169" s="13">
        <f ca="1">'13年1-9支出明细'!I167/9*12</f>
        <v>0</v>
      </c>
      <c r="J169" s="13">
        <v>0</v>
      </c>
      <c r="K169" s="13">
        <f ca="1">'13年1-9支出明细'!K167/9*12</f>
        <v>0</v>
      </c>
      <c r="L169" s="13">
        <f ca="1">'13年1-9支出明细'!L167/9*12</f>
        <v>0</v>
      </c>
      <c r="M169" s="13">
        <f ca="1">'13年1-9支出明细'!M167/9*12</f>
        <v>0</v>
      </c>
      <c r="N169" s="13">
        <f ca="1">'13年1-9支出明细'!N167/9*12</f>
        <v>0</v>
      </c>
      <c r="O169" s="13">
        <f ca="1">'13年1-9支出明细'!O167/9*12</f>
        <v>0</v>
      </c>
      <c r="P169" s="13">
        <f ca="1">'13年1-9支出明细'!P167/9*12</f>
        <v>0</v>
      </c>
      <c r="Q169" s="13">
        <f ca="1">'13年1-9支出明细'!Q167/9*12</f>
        <v>0</v>
      </c>
      <c r="R169" s="13">
        <f ca="1">'13年1-9支出明细'!R167/9*12</f>
        <v>0</v>
      </c>
      <c r="S169" s="13">
        <f ca="1">'13年1-9支出明细'!S167/9*12</f>
        <v>145200</v>
      </c>
      <c r="T169" s="12">
        <f t="shared" si="38"/>
        <v>179398.60333333333</v>
      </c>
      <c r="U169" s="13">
        <f ca="1">'13年1-9支出明细'!U167/9*12</f>
        <v>0</v>
      </c>
      <c r="V169" s="13">
        <f ca="1">'13年1-9支出明细'!V167/9*12</f>
        <v>0</v>
      </c>
      <c r="W169" s="13">
        <f ca="1">'13年1-9支出明细'!W167/9*12</f>
        <v>0</v>
      </c>
      <c r="X169" s="13">
        <f ca="1">'13年1-9支出明细'!X167/9*12</f>
        <v>89.066666666666663</v>
      </c>
      <c r="Y169" s="13">
        <f ca="1">'13年1-9支出明细'!Y167/9*12</f>
        <v>866.66666666666674</v>
      </c>
      <c r="Z169" s="13">
        <f ca="1">'13年1-9支出明细'!Z167/9*12</f>
        <v>0</v>
      </c>
      <c r="AA169" s="13">
        <f ca="1">Sheet2!EP166+Sheet2!V166</f>
        <v>178442.87</v>
      </c>
      <c r="AB169" s="13">
        <f ca="1">'13年1-9支出明细'!AB167/9*12</f>
        <v>232497.15999999997</v>
      </c>
      <c r="AC169" s="13">
        <f ca="1">'13年1-9支出明细'!AC167/9*12</f>
        <v>5426.666666666667</v>
      </c>
      <c r="AD169" s="12">
        <f t="shared" si="36"/>
        <v>0</v>
      </c>
      <c r="AE169" s="13">
        <f ca="1">'13年1-9支出明细'!AE167/9*12</f>
        <v>0</v>
      </c>
      <c r="AF169" s="13">
        <f ca="1">'13年1-9支出明细'!AF167/9*12</f>
        <v>0</v>
      </c>
      <c r="AG169" s="13">
        <f ca="1">Sheet2!BP166+Sheet2!ET166</f>
        <v>0</v>
      </c>
      <c r="AH169" s="12">
        <f t="shared" si="39"/>
        <v>7794.4000000000005</v>
      </c>
      <c r="AI169" s="13">
        <f ca="1">'13年1-9支出明细'!AI167/9*12</f>
        <v>0</v>
      </c>
      <c r="AJ169" s="13">
        <f ca="1">'13年1-9支出明细'!AJ167/9*12</f>
        <v>0</v>
      </c>
      <c r="AK169" s="13">
        <f ca="1">'13年1-9支出明细'!AK167/9*12</f>
        <v>0</v>
      </c>
      <c r="AL169" s="13">
        <f ca="1">'13年1-9支出明细'!AL167/9*12</f>
        <v>0</v>
      </c>
      <c r="AM169" s="13">
        <f ca="1">'13年1-9支出明细'!AM167/9*12</f>
        <v>0</v>
      </c>
      <c r="AN169" s="13">
        <f ca="1">'13年1-9支出明细'!AN167/9*12</f>
        <v>0</v>
      </c>
      <c r="AO169" s="14">
        <f t="shared" si="43"/>
        <v>0</v>
      </c>
      <c r="AP169" s="13">
        <f ca="1">'13年1-9支出明细'!AP167/9*12</f>
        <v>0</v>
      </c>
      <c r="AQ169" s="13">
        <f ca="1">'13年1-9支出明细'!AQ167/9*12</f>
        <v>0</v>
      </c>
      <c r="AR169" s="13">
        <f ca="1">'13年1-9支出明细'!AR167/9*12</f>
        <v>0</v>
      </c>
      <c r="AS169" s="13">
        <f ca="1">Sheet2!DK166+Sheet2!AH166</f>
        <v>0</v>
      </c>
      <c r="AT169" s="13">
        <f ca="1">'13年1-9支出明细'!AT167/9*12</f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f ca="1">'13年1-9支出明细'!BB167/9*12</f>
        <v>2461.0666666666666</v>
      </c>
      <c r="BC169" s="13">
        <f ca="1">'13年1-9支出明细'!BC167/9*12</f>
        <v>0</v>
      </c>
      <c r="BD169" s="13">
        <f ca="1">'13年1-9支出明细'!BD167/9*12</f>
        <v>0</v>
      </c>
      <c r="BE169" s="13">
        <f ca="1">'13年1-9支出明细'!BE167/9*12</f>
        <v>0</v>
      </c>
      <c r="BF169" s="13">
        <v>0</v>
      </c>
      <c r="BG169" s="13">
        <f ca="1">'13年1-9支出明细'!BG167/9*12</f>
        <v>0</v>
      </c>
      <c r="BH169" s="13">
        <f ca="1">'13年1-9支出明细'!BH167/9*12</f>
        <v>0</v>
      </c>
      <c r="BI169" s="13">
        <f ca="1">'13年1-9支出明细'!BI167/9*12</f>
        <v>0</v>
      </c>
      <c r="BJ169" s="13">
        <f ca="1">'13年1-9支出明细'!BJ167/9*12</f>
        <v>0</v>
      </c>
      <c r="BK169" s="13">
        <f ca="1">'13年1-9支出明细'!BK167/9*12</f>
        <v>5333.3333333333339</v>
      </c>
      <c r="BL169" s="13">
        <f ca="1">'13年1-9支出明细'!BL167/9*12</f>
        <v>0</v>
      </c>
      <c r="BM169" s="13">
        <f ca="1">'13年1-9支出明细'!BM167/9*12</f>
        <v>0</v>
      </c>
      <c r="BN169" s="13">
        <f ca="1">'13年1-9支出明细'!BN167/9*12</f>
        <v>0</v>
      </c>
      <c r="BO169" s="13">
        <f ca="1">Sheet2!EX166+Sheet2!BF166</f>
        <v>0</v>
      </c>
      <c r="BP169" s="13">
        <f ca="1">'13年1-9支出明细'!BP167/9*12</f>
        <v>0</v>
      </c>
      <c r="BQ169" s="13">
        <f ca="1">'13年1-9支出明细'!BQ167/9*12</f>
        <v>0</v>
      </c>
      <c r="BR169" s="13">
        <f ca="1">'13年1-9支出明细'!BR167/9*12</f>
        <v>0</v>
      </c>
      <c r="BS169" s="13">
        <f ca="1">Sheet2!FC82+Sheet2!BJ82</f>
        <v>0</v>
      </c>
      <c r="BT169" s="13">
        <f ca="1">'13年1-9支出明细'!BT167/9*12</f>
        <v>0</v>
      </c>
      <c r="BU169" s="12">
        <f ca="1">'13年1-9支出明细'!BU167/9*12</f>
        <v>5477.0933333333332</v>
      </c>
      <c r="BV169" s="12">
        <f ca="1">'13年1-9支出明细'!BV167/9*12</f>
        <v>0</v>
      </c>
      <c r="BW169" s="12">
        <f ca="1">'13年1-9支出明细'!BW167/9*12</f>
        <v>0</v>
      </c>
      <c r="BX169" s="12">
        <f ca="1">'13年1-9支出明细'!BX167/9*12</f>
        <v>0</v>
      </c>
      <c r="BY169" s="27">
        <f t="shared" si="40"/>
        <v>0</v>
      </c>
      <c r="BZ169" s="13">
        <f ca="1">'13年1-9支出明细'!BZ167/9*12</f>
        <v>0</v>
      </c>
      <c r="CA169" s="13">
        <f ca="1">'13年1-9支出明细'!CA167/9*12</f>
        <v>0</v>
      </c>
      <c r="CB169" s="13">
        <f ca="1">'13年1-9支出明细'!CB167/9*12</f>
        <v>0</v>
      </c>
      <c r="CC169" s="13">
        <f ca="1">'13年1-9支出明细'!CC167/9*12</f>
        <v>0</v>
      </c>
      <c r="CD169" s="13">
        <f ca="1">'13年1-9支出明细'!CD167/9*12</f>
        <v>0</v>
      </c>
    </row>
    <row r="170" spans="1:82">
      <c r="A170" s="18">
        <v>447</v>
      </c>
      <c r="B170" s="3" t="s">
        <v>644</v>
      </c>
      <c r="C170" s="3" t="s">
        <v>462</v>
      </c>
      <c r="D170" s="12">
        <f t="shared" si="41"/>
        <v>211475.29333333333</v>
      </c>
      <c r="E170" s="12">
        <f t="shared" si="37"/>
        <v>197605.4</v>
      </c>
      <c r="F170" s="13">
        <v>117012</v>
      </c>
      <c r="G170" s="13">
        <v>27938</v>
      </c>
      <c r="H170" s="13">
        <v>52655.4</v>
      </c>
      <c r="I170" s="13">
        <f ca="1">'13年1-9支出明细'!I168/9*12</f>
        <v>0</v>
      </c>
      <c r="J170" s="13">
        <v>0</v>
      </c>
      <c r="K170" s="13">
        <f ca="1">'13年1-9支出明细'!K168/9*12</f>
        <v>0</v>
      </c>
      <c r="L170" s="13">
        <f ca="1">'13年1-9支出明细'!L168/9*12</f>
        <v>0</v>
      </c>
      <c r="M170" s="13">
        <f ca="1">'13年1-9支出明细'!M168/9*12</f>
        <v>0</v>
      </c>
      <c r="N170" s="13">
        <f ca="1">'13年1-9支出明细'!N168/9*12</f>
        <v>0</v>
      </c>
      <c r="O170" s="13">
        <f ca="1">'13年1-9支出明细'!O168/9*12</f>
        <v>0</v>
      </c>
      <c r="P170" s="13">
        <f ca="1">'13年1-9支出明细'!P168/9*12</f>
        <v>0</v>
      </c>
      <c r="Q170" s="13">
        <f ca="1">'13年1-9支出明细'!Q168/9*12</f>
        <v>0</v>
      </c>
      <c r="R170" s="13">
        <f ca="1">'13年1-9支出明细'!R168/9*12</f>
        <v>0</v>
      </c>
      <c r="S170" s="13">
        <f ca="1">'13年1-9支出明细'!S168/9*12</f>
        <v>0</v>
      </c>
      <c r="T170" s="12">
        <f t="shared" si="38"/>
        <v>4263.04</v>
      </c>
      <c r="U170" s="13">
        <f ca="1">'13年1-9支出明细'!U168/9*12</f>
        <v>0</v>
      </c>
      <c r="V170" s="13">
        <f ca="1">'13年1-9支出明细'!V168/9*12</f>
        <v>0</v>
      </c>
      <c r="W170" s="13">
        <f ca="1">'13年1-9支出明细'!W168/9*12</f>
        <v>0</v>
      </c>
      <c r="X170" s="13">
        <f ca="1">'13年1-9支出明细'!X168/9*12</f>
        <v>0</v>
      </c>
      <c r="Y170" s="13">
        <f ca="1">'13年1-9支出明细'!Y168/9*12</f>
        <v>0</v>
      </c>
      <c r="Z170" s="13">
        <f ca="1">'13年1-9支出明细'!Z168/9*12</f>
        <v>0</v>
      </c>
      <c r="AA170" s="13">
        <f ca="1">Sheet2!EP167+Sheet2!V167</f>
        <v>4263.04</v>
      </c>
      <c r="AB170" s="13">
        <f ca="1">'13年1-9支出明细'!AB168/9*12</f>
        <v>4964.0533333333333</v>
      </c>
      <c r="AC170" s="13">
        <f ca="1">'13年1-9支出明细'!AC168/9*12</f>
        <v>720</v>
      </c>
      <c r="AD170" s="12">
        <f t="shared" si="36"/>
        <v>0</v>
      </c>
      <c r="AE170" s="13">
        <f ca="1">'13年1-9支出明细'!AE168/9*12</f>
        <v>0</v>
      </c>
      <c r="AF170" s="13">
        <f ca="1">'13年1-9支出明细'!AF168/9*12</f>
        <v>0</v>
      </c>
      <c r="AG170" s="13">
        <f ca="1">Sheet2!BP167+Sheet2!ET167</f>
        <v>0</v>
      </c>
      <c r="AH170" s="12">
        <f t="shared" si="39"/>
        <v>804</v>
      </c>
      <c r="AI170" s="13">
        <f ca="1">'13年1-9支出明细'!AI168/9*12</f>
        <v>0</v>
      </c>
      <c r="AJ170" s="13">
        <f ca="1">'13年1-9支出明细'!AJ168/9*12</f>
        <v>0</v>
      </c>
      <c r="AK170" s="13">
        <f ca="1">'13年1-9支出明细'!AK168/9*12</f>
        <v>0</v>
      </c>
      <c r="AL170" s="13">
        <f ca="1">'13年1-9支出明细'!AL168/9*12</f>
        <v>0</v>
      </c>
      <c r="AM170" s="13">
        <f ca="1">'13年1-9支出明细'!AM168/9*12</f>
        <v>0</v>
      </c>
      <c r="AN170" s="13">
        <f ca="1">'13年1-9支出明细'!AN168/9*12</f>
        <v>0</v>
      </c>
      <c r="AO170" s="14">
        <f t="shared" si="43"/>
        <v>0</v>
      </c>
      <c r="AP170" s="13">
        <f ca="1">'13年1-9支出明细'!AP168/9*12</f>
        <v>0</v>
      </c>
      <c r="AQ170" s="13">
        <f ca="1">'13年1-9支出明细'!AQ168/9*12</f>
        <v>0</v>
      </c>
      <c r="AR170" s="13">
        <f ca="1">'13年1-9支出明细'!AR168/9*12</f>
        <v>0</v>
      </c>
      <c r="AS170" s="13">
        <f ca="1">Sheet2!DK167+Sheet2!AH167</f>
        <v>0</v>
      </c>
      <c r="AT170" s="13">
        <f ca="1">'13年1-9支出明细'!AT168/9*12</f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f ca="1">'13年1-9支出明细'!BB168/9*12</f>
        <v>0</v>
      </c>
      <c r="BC170" s="13">
        <f ca="1">'13年1-9支出明细'!BC168/9*12</f>
        <v>0</v>
      </c>
      <c r="BD170" s="13">
        <f ca="1">'13年1-9支出明细'!BD168/9*12</f>
        <v>0</v>
      </c>
      <c r="BE170" s="13">
        <f ca="1">'13年1-9支出明细'!BE168/9*12</f>
        <v>0</v>
      </c>
      <c r="BF170" s="13">
        <v>0</v>
      </c>
      <c r="BG170" s="13">
        <f ca="1">'13年1-9支出明细'!BG168/9*12</f>
        <v>0</v>
      </c>
      <c r="BH170" s="13">
        <f ca="1">'13年1-9支出明细'!BH168/9*12</f>
        <v>0</v>
      </c>
      <c r="BI170" s="13">
        <f ca="1">'13年1-9支出明细'!BI168/9*12</f>
        <v>0</v>
      </c>
      <c r="BJ170" s="13">
        <f ca="1">'13年1-9支出明细'!BJ168/9*12</f>
        <v>804</v>
      </c>
      <c r="BK170" s="13">
        <f ca="1">'13年1-9支出明细'!BK168/9*12</f>
        <v>0</v>
      </c>
      <c r="BL170" s="13">
        <f ca="1">'13年1-9支出明细'!BL168/9*12</f>
        <v>0</v>
      </c>
      <c r="BM170" s="13">
        <f ca="1">'13年1-9支出明细'!BM168/9*12</f>
        <v>0</v>
      </c>
      <c r="BN170" s="13">
        <f ca="1">'13年1-9支出明细'!BN168/9*12</f>
        <v>0</v>
      </c>
      <c r="BO170" s="13">
        <f ca="1">Sheet2!EX167+Sheet2!BF167</f>
        <v>0</v>
      </c>
      <c r="BP170" s="13">
        <f ca="1">'13年1-9支出明细'!BP168/9*12</f>
        <v>0</v>
      </c>
      <c r="BQ170" s="13">
        <f ca="1">'13年1-9支出明细'!BQ168/9*12</f>
        <v>0</v>
      </c>
      <c r="BR170" s="13">
        <f ca="1">'13年1-9支出明细'!BR168/9*12</f>
        <v>0</v>
      </c>
      <c r="BS170" s="13">
        <f ca="1">Sheet2!FC83+Sheet2!BJ83</f>
        <v>7700</v>
      </c>
      <c r="BT170" s="13">
        <f ca="1">'13年1-9支出明细'!BT168/9*12</f>
        <v>0</v>
      </c>
      <c r="BU170" s="12">
        <f ca="1">'13年1-9支出明细'!BU168/9*12</f>
        <v>3822.8533333333335</v>
      </c>
      <c r="BV170" s="12">
        <f ca="1">'13年1-9支出明细'!BV168/9*12</f>
        <v>0</v>
      </c>
      <c r="BW170" s="12">
        <f ca="1">'13年1-9支出明细'!BW168/9*12</f>
        <v>4980</v>
      </c>
      <c r="BX170" s="12">
        <f ca="1">'13年1-9支出明细'!BX168/9*12</f>
        <v>0</v>
      </c>
      <c r="BY170" s="27">
        <f t="shared" si="40"/>
        <v>0</v>
      </c>
      <c r="BZ170" s="13">
        <f ca="1">'13年1-9支出明细'!BZ168/9*12</f>
        <v>0</v>
      </c>
      <c r="CA170" s="13">
        <f ca="1">'13年1-9支出明细'!CA168/9*12</f>
        <v>0</v>
      </c>
      <c r="CB170" s="13">
        <f ca="1">'13年1-9支出明细'!CB168/9*12</f>
        <v>0</v>
      </c>
      <c r="CC170" s="13">
        <f ca="1">'13年1-9支出明细'!CC168/9*12</f>
        <v>0</v>
      </c>
      <c r="CD170" s="13">
        <f ca="1">'13年1-9支出明细'!CD168/9*12</f>
        <v>0</v>
      </c>
    </row>
    <row r="171" spans="1:82">
      <c r="A171" s="18">
        <v>448</v>
      </c>
      <c r="B171" s="3" t="s">
        <v>645</v>
      </c>
      <c r="C171" s="3" t="s">
        <v>463</v>
      </c>
      <c r="D171" s="12">
        <f t="shared" si="41"/>
        <v>425620.20999999996</v>
      </c>
      <c r="E171" s="12">
        <f t="shared" si="37"/>
        <v>337636.4</v>
      </c>
      <c r="F171" s="13">
        <v>200712</v>
      </c>
      <c r="G171" s="13">
        <v>46604</v>
      </c>
      <c r="H171" s="13">
        <v>90320.4</v>
      </c>
      <c r="I171" s="13">
        <f ca="1">'13年1-9支出明细'!I169/9*12</f>
        <v>0</v>
      </c>
      <c r="J171" s="13">
        <v>0</v>
      </c>
      <c r="K171" s="13">
        <f ca="1">'13年1-9支出明细'!K169/9*12</f>
        <v>0</v>
      </c>
      <c r="L171" s="13">
        <f ca="1">'13年1-9支出明细'!L169/9*12</f>
        <v>0</v>
      </c>
      <c r="M171" s="13">
        <f ca="1">'13年1-9支出明细'!M169/9*12</f>
        <v>0</v>
      </c>
      <c r="N171" s="13">
        <f ca="1">'13年1-9支出明细'!N169/9*12</f>
        <v>0</v>
      </c>
      <c r="O171" s="13">
        <f ca="1">'13年1-9支出明细'!O169/9*12</f>
        <v>0</v>
      </c>
      <c r="P171" s="13">
        <f ca="1">'13年1-9支出明细'!P169/9*12</f>
        <v>0</v>
      </c>
      <c r="Q171" s="13">
        <f ca="1">'13年1-9支出明细'!Q169/9*12</f>
        <v>0</v>
      </c>
      <c r="R171" s="13">
        <f ca="1">'13年1-9支出明细'!R169/9*12</f>
        <v>0</v>
      </c>
      <c r="S171" s="13">
        <f ca="1">'13年1-9支出明细'!S169/9*12</f>
        <v>0</v>
      </c>
      <c r="T171" s="12">
        <f t="shared" si="38"/>
        <v>3455.97</v>
      </c>
      <c r="U171" s="13">
        <f ca="1">'13年1-9支出明细'!U169/9*12</f>
        <v>0</v>
      </c>
      <c r="V171" s="13">
        <f ca="1">'13年1-9支出明细'!V169/9*12</f>
        <v>0</v>
      </c>
      <c r="W171" s="13">
        <f ca="1">'13年1-9支出明细'!W169/9*12</f>
        <v>0</v>
      </c>
      <c r="X171" s="13">
        <f ca="1">'13年1-9支出明细'!X169/9*12</f>
        <v>0</v>
      </c>
      <c r="Y171" s="13">
        <f ca="1">'13年1-9支出明细'!Y169/9*12</f>
        <v>0</v>
      </c>
      <c r="Z171" s="13">
        <f ca="1">'13年1-9支出明细'!Z169/9*12</f>
        <v>0</v>
      </c>
      <c r="AA171" s="13">
        <f ca="1">Sheet2!EP168+Sheet2!V168</f>
        <v>3455.97</v>
      </c>
      <c r="AB171" s="13">
        <f ca="1">'13年1-9支出明细'!AB169/9*12</f>
        <v>1487.96</v>
      </c>
      <c r="AC171" s="13">
        <f ca="1">'13年1-9支出明细'!AC169/9*12</f>
        <v>3120</v>
      </c>
      <c r="AD171" s="12">
        <f t="shared" si="36"/>
        <v>0</v>
      </c>
      <c r="AE171" s="13">
        <f ca="1">'13年1-9支出明细'!AE169/9*12</f>
        <v>0</v>
      </c>
      <c r="AF171" s="13">
        <f ca="1">'13年1-9支出明细'!AF169/9*12</f>
        <v>0</v>
      </c>
      <c r="AG171" s="13">
        <f ca="1">Sheet2!BP168+Sheet2!ET168</f>
        <v>0</v>
      </c>
      <c r="AH171" s="12">
        <f t="shared" si="39"/>
        <v>43813.333333333336</v>
      </c>
      <c r="AI171" s="13">
        <f ca="1">'13年1-9支出明细'!AI169/9*12</f>
        <v>0</v>
      </c>
      <c r="AJ171" s="13">
        <f ca="1">'13年1-9支出明细'!AJ169/9*12</f>
        <v>0</v>
      </c>
      <c r="AK171" s="13">
        <f ca="1">'13年1-9支出明细'!AK169/9*12</f>
        <v>0</v>
      </c>
      <c r="AL171" s="13">
        <f ca="1">'13年1-9支出明细'!AL169/9*12</f>
        <v>0</v>
      </c>
      <c r="AM171" s="13">
        <f ca="1">'13年1-9支出明细'!AM169/9*12</f>
        <v>0</v>
      </c>
      <c r="AN171" s="13">
        <f ca="1">'13年1-9支出明细'!AN169/9*12</f>
        <v>0</v>
      </c>
      <c r="AO171" s="14">
        <f t="shared" si="43"/>
        <v>0</v>
      </c>
      <c r="AP171" s="13">
        <f ca="1">'13年1-9支出明细'!AP169/9*12</f>
        <v>0</v>
      </c>
      <c r="AQ171" s="13">
        <f ca="1">'13年1-9支出明细'!AQ169/9*12</f>
        <v>0</v>
      </c>
      <c r="AR171" s="13">
        <f ca="1">'13年1-9支出明细'!AR169/9*12</f>
        <v>0</v>
      </c>
      <c r="AS171" s="13">
        <f ca="1">Sheet2!DK168+Sheet2!AH168</f>
        <v>0</v>
      </c>
      <c r="AT171" s="13">
        <f ca="1">'13年1-9支出明细'!AT169/9*12</f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f ca="1">'13年1-9支出明细'!BB169/9*12</f>
        <v>10076</v>
      </c>
      <c r="BC171" s="13">
        <f ca="1">'13年1-9支出明细'!BC169/9*12</f>
        <v>0</v>
      </c>
      <c r="BD171" s="13">
        <f ca="1">'13年1-9支出明细'!BD169/9*12</f>
        <v>0</v>
      </c>
      <c r="BE171" s="13">
        <f ca="1">'13年1-9支出明细'!BE169/9*12</f>
        <v>0</v>
      </c>
      <c r="BF171" s="13">
        <v>0</v>
      </c>
      <c r="BG171" s="13">
        <f ca="1">'13年1-9支出明细'!BG169/9*12</f>
        <v>2666.666666666667</v>
      </c>
      <c r="BH171" s="13">
        <f ca="1">'13年1-9支出明细'!BH169/9*12</f>
        <v>0</v>
      </c>
      <c r="BI171" s="13">
        <f ca="1">'13年1-9支出明细'!BI169/9*12</f>
        <v>0</v>
      </c>
      <c r="BJ171" s="13">
        <f ca="1">'13年1-9支出明细'!BJ169/9*12</f>
        <v>16004</v>
      </c>
      <c r="BK171" s="13">
        <f ca="1">'13年1-9支出明细'!BK169/9*12</f>
        <v>15066.666666666668</v>
      </c>
      <c r="BL171" s="13">
        <f ca="1">'13年1-9支出明细'!BL169/9*12</f>
        <v>0</v>
      </c>
      <c r="BM171" s="13">
        <f ca="1">'13年1-9支出明细'!BM169/9*12</f>
        <v>0</v>
      </c>
      <c r="BN171" s="13">
        <f ca="1">'13年1-9支出明细'!BN169/9*12</f>
        <v>0</v>
      </c>
      <c r="BO171" s="13">
        <f ca="1">Sheet2!EX168+Sheet2!BF168</f>
        <v>0</v>
      </c>
      <c r="BP171" s="13">
        <f ca="1">'13年1-9支出明细'!BP169/9*12</f>
        <v>0</v>
      </c>
      <c r="BQ171" s="13">
        <f ca="1">'13年1-9支出明细'!BQ169/9*12</f>
        <v>0</v>
      </c>
      <c r="BR171" s="13">
        <f ca="1">'13年1-9支出明细'!BR169/9*12</f>
        <v>0</v>
      </c>
      <c r="BS171" s="13">
        <f ca="1">Sheet2!FC84+Sheet2!BJ84</f>
        <v>0</v>
      </c>
      <c r="BT171" s="13">
        <f ca="1">'13年1-9支出明细'!BT169/9*12</f>
        <v>0</v>
      </c>
      <c r="BU171" s="12">
        <f ca="1">'13年1-9支出明细'!BU169/9*12</f>
        <v>1437.1733333333334</v>
      </c>
      <c r="BV171" s="12">
        <f ca="1">'13年1-9支出明细'!BV169/9*12</f>
        <v>0</v>
      </c>
      <c r="BW171" s="12">
        <f ca="1">'13年1-9支出明细'!BW169/9*12</f>
        <v>0</v>
      </c>
      <c r="BX171" s="12">
        <f ca="1">'13年1-9支出明细'!BX169/9*12</f>
        <v>39277.333333333336</v>
      </c>
      <c r="BY171" s="27">
        <f t="shared" si="40"/>
        <v>0</v>
      </c>
      <c r="BZ171" s="13">
        <f ca="1">'13年1-9支出明细'!BZ169/9*12</f>
        <v>0</v>
      </c>
      <c r="CA171" s="13">
        <f ca="1">'13年1-9支出明细'!CA169/9*12</f>
        <v>0</v>
      </c>
      <c r="CB171" s="13">
        <f ca="1">'13年1-9支出明细'!CB169/9*12</f>
        <v>0</v>
      </c>
      <c r="CC171" s="13">
        <f ca="1">'13年1-9支出明细'!CC169/9*12</f>
        <v>0</v>
      </c>
      <c r="CD171" s="13">
        <f ca="1">'13年1-9支出明细'!CD169/9*12</f>
        <v>0</v>
      </c>
    </row>
    <row r="172" spans="1:82">
      <c r="A172" s="18">
        <v>460</v>
      </c>
      <c r="B172" s="3" t="s">
        <v>646</v>
      </c>
      <c r="C172" s="3" t="s">
        <v>464</v>
      </c>
      <c r="D172" s="12">
        <f t="shared" si="41"/>
        <v>47057.760000000002</v>
      </c>
      <c r="E172" s="12">
        <f t="shared" si="37"/>
        <v>0</v>
      </c>
      <c r="F172" s="13">
        <v>0</v>
      </c>
      <c r="G172" s="13">
        <v>0</v>
      </c>
      <c r="H172" s="13">
        <v>0</v>
      </c>
      <c r="I172" s="13">
        <f ca="1">'13年1-9支出明细'!I170/9*12</f>
        <v>0</v>
      </c>
      <c r="J172" s="13">
        <v>0</v>
      </c>
      <c r="K172" s="13">
        <f ca="1">'13年1-9支出明细'!K170/9*12</f>
        <v>0</v>
      </c>
      <c r="L172" s="13">
        <f ca="1">'13年1-9支出明细'!L170/9*12</f>
        <v>0</v>
      </c>
      <c r="M172" s="13">
        <f ca="1">'13年1-9支出明细'!M170/9*12</f>
        <v>0</v>
      </c>
      <c r="N172" s="13">
        <f ca="1">'13年1-9支出明细'!N170/9*12</f>
        <v>0</v>
      </c>
      <c r="O172" s="13">
        <f ca="1">'13年1-9支出明细'!O170/9*12</f>
        <v>0</v>
      </c>
      <c r="P172" s="13">
        <f ca="1">'13年1-9支出明细'!P170/9*12</f>
        <v>0</v>
      </c>
      <c r="Q172" s="13">
        <f ca="1">'13年1-9支出明细'!Q170/9*12</f>
        <v>0</v>
      </c>
      <c r="R172" s="13">
        <f ca="1">'13年1-9支出明细'!R170/9*12</f>
        <v>0</v>
      </c>
      <c r="S172" s="13">
        <f ca="1">'13年1-9支出明细'!S170/9*12</f>
        <v>0</v>
      </c>
      <c r="T172" s="12">
        <f t="shared" si="38"/>
        <v>0</v>
      </c>
      <c r="U172" s="13">
        <f ca="1">'13年1-9支出明细'!U170/9*12</f>
        <v>0</v>
      </c>
      <c r="V172" s="13">
        <f ca="1">'13年1-9支出明细'!V170/9*12</f>
        <v>0</v>
      </c>
      <c r="W172" s="13">
        <f ca="1">'13年1-9支出明细'!W170/9*12</f>
        <v>0</v>
      </c>
      <c r="X172" s="13">
        <f ca="1">'13年1-9支出明细'!X170/9*12</f>
        <v>0</v>
      </c>
      <c r="Y172" s="13">
        <f ca="1">'13年1-9支出明细'!Y170/9*12</f>
        <v>0</v>
      </c>
      <c r="Z172" s="13">
        <f ca="1">'13年1-9支出明细'!Z170/9*12</f>
        <v>0</v>
      </c>
      <c r="AA172" s="13">
        <f ca="1">Sheet2!EP169+Sheet2!V169</f>
        <v>0</v>
      </c>
      <c r="AB172" s="13">
        <f ca="1">'13年1-9支出明细'!AB170/9*12</f>
        <v>0</v>
      </c>
      <c r="AC172" s="13">
        <f ca="1">'13年1-9支出明细'!AC170/9*12</f>
        <v>0</v>
      </c>
      <c r="AD172" s="12">
        <f t="shared" si="36"/>
        <v>0</v>
      </c>
      <c r="AE172" s="13">
        <f ca="1">'13年1-9支出明细'!AE170/9*12</f>
        <v>0</v>
      </c>
      <c r="AF172" s="13">
        <f ca="1">'13年1-9支出明细'!AF170/9*12</f>
        <v>0</v>
      </c>
      <c r="AG172" s="13">
        <f ca="1">Sheet2!BP169+Sheet2!ET169</f>
        <v>0</v>
      </c>
      <c r="AH172" s="12">
        <f t="shared" si="39"/>
        <v>0</v>
      </c>
      <c r="AI172" s="13">
        <f ca="1">'13年1-9支出明细'!AI170/9*12</f>
        <v>0</v>
      </c>
      <c r="AJ172" s="13">
        <f ca="1">'13年1-9支出明细'!AJ170/9*12</f>
        <v>0</v>
      </c>
      <c r="AK172" s="13">
        <f ca="1">'13年1-9支出明细'!AK170/9*12</f>
        <v>0</v>
      </c>
      <c r="AL172" s="13">
        <f ca="1">'13年1-9支出明细'!AL170/9*12</f>
        <v>0</v>
      </c>
      <c r="AM172" s="13">
        <f ca="1">'13年1-9支出明细'!AM170/9*12</f>
        <v>0</v>
      </c>
      <c r="AN172" s="13">
        <f ca="1">'13年1-9支出明细'!AN170/9*12</f>
        <v>0</v>
      </c>
      <c r="AO172" s="14">
        <f t="shared" si="43"/>
        <v>0</v>
      </c>
      <c r="AP172" s="13">
        <f ca="1">'13年1-9支出明细'!AP170/9*12</f>
        <v>0</v>
      </c>
      <c r="AQ172" s="13">
        <f ca="1">'13年1-9支出明细'!AQ170/9*12</f>
        <v>0</v>
      </c>
      <c r="AR172" s="13">
        <f ca="1">'13年1-9支出明细'!AR170/9*12</f>
        <v>0</v>
      </c>
      <c r="AS172" s="13">
        <f ca="1">Sheet2!DK169+Sheet2!AH169</f>
        <v>0</v>
      </c>
      <c r="AT172" s="13">
        <f ca="1">'13年1-9支出明细'!AT170/9*12</f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f ca="1">'13年1-9支出明细'!BB170/9*12</f>
        <v>0</v>
      </c>
      <c r="BC172" s="13">
        <f ca="1">'13年1-9支出明细'!BC170/9*12</f>
        <v>0</v>
      </c>
      <c r="BD172" s="13">
        <f ca="1">'13年1-9支出明细'!BD170/9*12</f>
        <v>0</v>
      </c>
      <c r="BE172" s="13">
        <f ca="1">'13年1-9支出明细'!BE170/9*12</f>
        <v>0</v>
      </c>
      <c r="BF172" s="13">
        <v>0</v>
      </c>
      <c r="BG172" s="13">
        <f ca="1">'13年1-9支出明细'!BG170/9*12</f>
        <v>0</v>
      </c>
      <c r="BH172" s="13">
        <f ca="1">'13年1-9支出明细'!BH170/9*12</f>
        <v>0</v>
      </c>
      <c r="BI172" s="13">
        <f ca="1">'13年1-9支出明细'!BI170/9*12</f>
        <v>0</v>
      </c>
      <c r="BJ172" s="13">
        <f ca="1">'13年1-9支出明细'!BJ170/9*12</f>
        <v>0</v>
      </c>
      <c r="BK172" s="13">
        <f ca="1">'13年1-9支出明细'!BK170/9*12</f>
        <v>0</v>
      </c>
      <c r="BL172" s="13">
        <f ca="1">'13年1-9支出明细'!BL170/9*12</f>
        <v>0</v>
      </c>
      <c r="BM172" s="13">
        <f ca="1">'13年1-9支出明细'!BM170/9*12</f>
        <v>0</v>
      </c>
      <c r="BN172" s="13">
        <f ca="1">'13年1-9支出明细'!BN170/9*12</f>
        <v>0</v>
      </c>
      <c r="BO172" s="13">
        <f ca="1">Sheet2!EX169+Sheet2!BF169</f>
        <v>0</v>
      </c>
      <c r="BP172" s="13">
        <f ca="1">'13年1-9支出明细'!BP170/9*12</f>
        <v>0</v>
      </c>
      <c r="BQ172" s="13">
        <f ca="1">'13年1-9支出明细'!BQ170/9*12</f>
        <v>0</v>
      </c>
      <c r="BR172" s="13">
        <f ca="1">'13年1-9支出明细'!BR170/9*12</f>
        <v>0</v>
      </c>
      <c r="BS172" s="13">
        <f ca="1">Sheet2!FC85+Sheet2!BJ85</f>
        <v>0</v>
      </c>
      <c r="BT172" s="13">
        <f ca="1">'13年1-9支出明细'!BT170/9*12</f>
        <v>0</v>
      </c>
      <c r="BU172" s="12">
        <f ca="1">'13年1-9支出明细'!BU170/9*12</f>
        <v>47057.760000000002</v>
      </c>
      <c r="BV172" s="12">
        <f ca="1">'13年1-9支出明细'!BV170/9*12</f>
        <v>0</v>
      </c>
      <c r="BW172" s="12">
        <f ca="1">'13年1-9支出明细'!BW170/9*12</f>
        <v>0</v>
      </c>
      <c r="BX172" s="12">
        <f ca="1">'13年1-9支出明细'!BX170/9*12</f>
        <v>0</v>
      </c>
      <c r="BY172" s="27">
        <f t="shared" si="40"/>
        <v>0</v>
      </c>
      <c r="BZ172" s="13">
        <f ca="1">'13年1-9支出明细'!BZ170/9*12</f>
        <v>0</v>
      </c>
      <c r="CA172" s="13">
        <f ca="1">'13年1-9支出明细'!CA170/9*12</f>
        <v>0</v>
      </c>
      <c r="CB172" s="13">
        <f ca="1">'13年1-9支出明细'!CB170/9*12</f>
        <v>0</v>
      </c>
      <c r="CC172" s="13">
        <f ca="1">'13年1-9支出明细'!CC170/9*12</f>
        <v>0</v>
      </c>
      <c r="CD172" s="13">
        <f ca="1">'13年1-9支出明细'!CD170/9*12</f>
        <v>0</v>
      </c>
    </row>
    <row r="173" spans="1:82">
      <c r="A173" s="18">
        <v>46001</v>
      </c>
      <c r="B173" s="3" t="s">
        <v>647</v>
      </c>
      <c r="C173" s="3" t="s">
        <v>465</v>
      </c>
      <c r="D173" s="12">
        <f t="shared" ref="D173:D185" si="44">E173+T173+AD173+AH173+BU173+BV173+BW173+BX173+BY173</f>
        <v>47057.760000000002</v>
      </c>
      <c r="E173" s="12">
        <f t="shared" si="37"/>
        <v>0</v>
      </c>
      <c r="F173" s="13">
        <v>0</v>
      </c>
      <c r="G173" s="13">
        <v>0</v>
      </c>
      <c r="H173" s="13">
        <v>0</v>
      </c>
      <c r="I173" s="13">
        <f ca="1">'13年1-9支出明细'!I171/9*12</f>
        <v>0</v>
      </c>
      <c r="J173" s="13">
        <v>0</v>
      </c>
      <c r="K173" s="13">
        <f ca="1">'13年1-9支出明细'!K171/9*12</f>
        <v>0</v>
      </c>
      <c r="L173" s="13">
        <f ca="1">'13年1-9支出明细'!L171/9*12</f>
        <v>0</v>
      </c>
      <c r="M173" s="13">
        <f ca="1">'13年1-9支出明细'!M171/9*12</f>
        <v>0</v>
      </c>
      <c r="N173" s="13">
        <f ca="1">'13年1-9支出明细'!N171/9*12</f>
        <v>0</v>
      </c>
      <c r="O173" s="13">
        <f ca="1">'13年1-9支出明细'!O171/9*12</f>
        <v>0</v>
      </c>
      <c r="P173" s="13">
        <f ca="1">'13年1-9支出明细'!P171/9*12</f>
        <v>0</v>
      </c>
      <c r="Q173" s="13">
        <f ca="1">'13年1-9支出明细'!Q171/9*12</f>
        <v>0</v>
      </c>
      <c r="R173" s="13">
        <f ca="1">'13年1-9支出明细'!R171/9*12</f>
        <v>0</v>
      </c>
      <c r="S173" s="13">
        <f ca="1">'13年1-9支出明细'!S171/9*12</f>
        <v>0</v>
      </c>
      <c r="T173" s="12">
        <f t="shared" si="38"/>
        <v>0</v>
      </c>
      <c r="U173" s="13">
        <f ca="1">'13年1-9支出明细'!U171/9*12</f>
        <v>0</v>
      </c>
      <c r="V173" s="13">
        <f ca="1">'13年1-9支出明细'!V171/9*12</f>
        <v>0</v>
      </c>
      <c r="W173" s="13">
        <f ca="1">'13年1-9支出明细'!W171/9*12</f>
        <v>0</v>
      </c>
      <c r="X173" s="13">
        <f ca="1">'13年1-9支出明细'!X171/9*12</f>
        <v>0</v>
      </c>
      <c r="Y173" s="13">
        <f ca="1">'13年1-9支出明细'!Y171/9*12</f>
        <v>0</v>
      </c>
      <c r="Z173" s="13">
        <f ca="1">'13年1-9支出明细'!Z171/9*12</f>
        <v>0</v>
      </c>
      <c r="AA173" s="13">
        <f ca="1">Sheet2!EP170+Sheet2!V170</f>
        <v>0</v>
      </c>
      <c r="AB173" s="13">
        <f ca="1">'13年1-9支出明细'!AB171/9*12</f>
        <v>0</v>
      </c>
      <c r="AC173" s="13">
        <f ca="1">'13年1-9支出明细'!AC171/9*12</f>
        <v>0</v>
      </c>
      <c r="AD173" s="12">
        <f t="shared" si="36"/>
        <v>0</v>
      </c>
      <c r="AE173" s="13">
        <f ca="1">'13年1-9支出明细'!AE171/9*12</f>
        <v>0</v>
      </c>
      <c r="AF173" s="13">
        <f ca="1">'13年1-9支出明细'!AF171/9*12</f>
        <v>0</v>
      </c>
      <c r="AG173" s="13">
        <f ca="1">Sheet2!BP170+Sheet2!ET170</f>
        <v>0</v>
      </c>
      <c r="AH173" s="12">
        <f t="shared" si="39"/>
        <v>0</v>
      </c>
      <c r="AI173" s="13">
        <f ca="1">'13年1-9支出明细'!AI171/9*12</f>
        <v>0</v>
      </c>
      <c r="AJ173" s="13">
        <f ca="1">'13年1-9支出明细'!AJ171/9*12</f>
        <v>0</v>
      </c>
      <c r="AK173" s="13">
        <f ca="1">'13年1-9支出明细'!AK171/9*12</f>
        <v>0</v>
      </c>
      <c r="AL173" s="13">
        <f ca="1">'13年1-9支出明细'!AL171/9*12</f>
        <v>0</v>
      </c>
      <c r="AM173" s="13">
        <f ca="1">'13年1-9支出明细'!AM171/9*12</f>
        <v>0</v>
      </c>
      <c r="AN173" s="13">
        <f ca="1">'13年1-9支出明细'!AN171/9*12</f>
        <v>0</v>
      </c>
      <c r="AO173" s="14">
        <f t="shared" si="43"/>
        <v>0</v>
      </c>
      <c r="AP173" s="13">
        <f ca="1">'13年1-9支出明细'!AP171/9*12</f>
        <v>0</v>
      </c>
      <c r="AQ173" s="13">
        <f ca="1">'13年1-9支出明细'!AQ171/9*12</f>
        <v>0</v>
      </c>
      <c r="AR173" s="13">
        <f ca="1">'13年1-9支出明细'!AR171/9*12</f>
        <v>0</v>
      </c>
      <c r="AS173" s="13">
        <f ca="1">Sheet2!DK170+Sheet2!AH170</f>
        <v>0</v>
      </c>
      <c r="AT173" s="13">
        <f ca="1">'13年1-9支出明细'!AT171/9*12</f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f ca="1">'13年1-9支出明细'!BB171/9*12</f>
        <v>0</v>
      </c>
      <c r="BC173" s="13">
        <f ca="1">'13年1-9支出明细'!BC171/9*12</f>
        <v>0</v>
      </c>
      <c r="BD173" s="13">
        <f ca="1">'13年1-9支出明细'!BD171/9*12</f>
        <v>0</v>
      </c>
      <c r="BE173" s="13">
        <f ca="1">'13年1-9支出明细'!BE171/9*12</f>
        <v>0</v>
      </c>
      <c r="BF173" s="13">
        <v>0</v>
      </c>
      <c r="BG173" s="13">
        <f ca="1">'13年1-9支出明细'!BG171/9*12</f>
        <v>0</v>
      </c>
      <c r="BH173" s="13">
        <f ca="1">'13年1-9支出明细'!BH171/9*12</f>
        <v>0</v>
      </c>
      <c r="BI173" s="13">
        <f ca="1">'13年1-9支出明细'!BI171/9*12</f>
        <v>0</v>
      </c>
      <c r="BJ173" s="13">
        <f ca="1">'13年1-9支出明细'!BJ171/9*12</f>
        <v>0</v>
      </c>
      <c r="BK173" s="13">
        <f ca="1">'13年1-9支出明细'!BK171/9*12</f>
        <v>0</v>
      </c>
      <c r="BL173" s="13">
        <f ca="1">'13年1-9支出明细'!BL171/9*12</f>
        <v>0</v>
      </c>
      <c r="BM173" s="13">
        <f ca="1">'13年1-9支出明细'!BM171/9*12</f>
        <v>0</v>
      </c>
      <c r="BN173" s="13">
        <f ca="1">'13年1-9支出明细'!BN171/9*12</f>
        <v>0</v>
      </c>
      <c r="BO173" s="13">
        <f ca="1">Sheet2!EX170+Sheet2!BF170</f>
        <v>0</v>
      </c>
      <c r="BP173" s="13">
        <f ca="1">'13年1-9支出明细'!BP171/9*12</f>
        <v>0</v>
      </c>
      <c r="BQ173" s="13">
        <f ca="1">'13年1-9支出明细'!BQ171/9*12</f>
        <v>0</v>
      </c>
      <c r="BR173" s="13">
        <f ca="1">'13年1-9支出明细'!BR171/9*12</f>
        <v>0</v>
      </c>
      <c r="BS173" s="13">
        <f ca="1">Sheet2!FC86+Sheet2!BJ86</f>
        <v>0</v>
      </c>
      <c r="BT173" s="13">
        <f ca="1">'13年1-9支出明细'!BT171/9*12</f>
        <v>0</v>
      </c>
      <c r="BU173" s="12">
        <f ca="1">'13年1-9支出明细'!BU171/9*12</f>
        <v>47057.760000000002</v>
      </c>
      <c r="BV173" s="12">
        <f ca="1">'13年1-9支出明细'!BV171/9*12</f>
        <v>0</v>
      </c>
      <c r="BW173" s="12">
        <f ca="1">'13年1-9支出明细'!BW171/9*12</f>
        <v>0</v>
      </c>
      <c r="BX173" s="12">
        <f ca="1">'13年1-9支出明细'!BX171/9*12</f>
        <v>0</v>
      </c>
      <c r="BY173" s="27">
        <f t="shared" si="40"/>
        <v>0</v>
      </c>
      <c r="BZ173" s="13">
        <f ca="1">'13年1-9支出明细'!BZ171/9*12</f>
        <v>0</v>
      </c>
      <c r="CA173" s="13">
        <f ca="1">'13年1-9支出明细'!CA171/9*12</f>
        <v>0</v>
      </c>
      <c r="CB173" s="13">
        <f ca="1">'13年1-9支出明细'!CB171/9*12</f>
        <v>0</v>
      </c>
      <c r="CC173" s="13">
        <f ca="1">'13年1-9支出明细'!CC171/9*12</f>
        <v>0</v>
      </c>
      <c r="CD173" s="13">
        <f ca="1">'13年1-9支出明细'!CD171/9*12</f>
        <v>0</v>
      </c>
    </row>
    <row r="174" spans="1:82">
      <c r="A174" s="18">
        <v>5</v>
      </c>
      <c r="B174" s="3" t="s">
        <v>648</v>
      </c>
      <c r="C174" s="3" t="s">
        <v>466</v>
      </c>
      <c r="D174" s="12">
        <f t="shared" si="44"/>
        <v>925210.2</v>
      </c>
      <c r="E174" s="12">
        <f t="shared" si="37"/>
        <v>925210.2</v>
      </c>
      <c r="F174" s="13">
        <f>SUM(F175:F179)</f>
        <v>638076</v>
      </c>
      <c r="G174" s="13">
        <f>SUM(G175:G179)</f>
        <v>0</v>
      </c>
      <c r="H174" s="13">
        <f>SUM(H175:H179)</f>
        <v>287134.2</v>
      </c>
      <c r="I174" s="13">
        <f ca="1">'13年1-9支出明细'!I172/9*12</f>
        <v>0</v>
      </c>
      <c r="J174" s="13">
        <f ca="1">SUM(J175:J179)</f>
        <v>0</v>
      </c>
      <c r="K174" s="13">
        <f ca="1">'13年1-9支出明细'!K172/9*12</f>
        <v>0</v>
      </c>
      <c r="L174" s="13">
        <f ca="1">'13年1-9支出明细'!L172/9*12</f>
        <v>0</v>
      </c>
      <c r="M174" s="13">
        <f ca="1">'13年1-9支出明细'!M172/9*12</f>
        <v>0</v>
      </c>
      <c r="N174" s="13">
        <f ca="1">'13年1-9支出明细'!N172/9*12</f>
        <v>0</v>
      </c>
      <c r="O174" s="13">
        <f ca="1">'13年1-9支出明细'!O172/9*12</f>
        <v>0</v>
      </c>
      <c r="P174" s="13">
        <f ca="1">'13年1-9支出明细'!P172/9*12</f>
        <v>0</v>
      </c>
      <c r="Q174" s="13">
        <f ca="1">'13年1-9支出明细'!Q172/9*12</f>
        <v>0</v>
      </c>
      <c r="R174" s="13">
        <f ca="1">'13年1-9支出明细'!R172/9*12</f>
        <v>0</v>
      </c>
      <c r="S174" s="13">
        <f ca="1">'13年1-9支出明细'!S172/9*12</f>
        <v>0</v>
      </c>
      <c r="T174" s="13">
        <f ca="1">SUM(T175:T179)</f>
        <v>0</v>
      </c>
      <c r="U174" s="13">
        <f ca="1">'13年1-9支出明细'!U172/9*12</f>
        <v>0</v>
      </c>
      <c r="V174" s="13">
        <f ca="1">'13年1-9支出明细'!V172/9*12</f>
        <v>0</v>
      </c>
      <c r="W174" s="13">
        <f ca="1">'13年1-9支出明细'!W172/9*12</f>
        <v>0</v>
      </c>
      <c r="X174" s="13">
        <f ca="1">'13年1-9支出明细'!X172/9*12</f>
        <v>0</v>
      </c>
      <c r="Y174" s="13">
        <f ca="1">'13年1-9支出明细'!Y172/9*12</f>
        <v>0</v>
      </c>
      <c r="Z174" s="13">
        <f ca="1">'13年1-9支出明细'!Z172/9*12</f>
        <v>0</v>
      </c>
      <c r="AA174" s="13">
        <f ca="1">SUM(AA175:AA179)</f>
        <v>0</v>
      </c>
      <c r="AB174" s="13">
        <f ca="1">'13年1-9支出明细'!AB172/9*12</f>
        <v>0</v>
      </c>
      <c r="AC174" s="13">
        <f ca="1">'13年1-9支出明细'!AC172/9*12</f>
        <v>0</v>
      </c>
      <c r="AD174" s="13">
        <f ca="1">SUM(AD175:AD179)</f>
        <v>0</v>
      </c>
      <c r="AE174" s="13">
        <f ca="1">'13年1-9支出明细'!AE172/9*12</f>
        <v>0</v>
      </c>
      <c r="AF174" s="13">
        <f ca="1">'13年1-9支出明细'!AF172/9*12</f>
        <v>0</v>
      </c>
      <c r="AG174" s="13">
        <f ca="1">SUM(AG175:AG179)</f>
        <v>0</v>
      </c>
      <c r="AH174" s="13">
        <f ca="1">SUM(AH175:AH179)</f>
        <v>0</v>
      </c>
      <c r="AI174" s="13">
        <f ca="1">'13年1-9支出明细'!AI172/9*12</f>
        <v>0</v>
      </c>
      <c r="AJ174" s="13">
        <f ca="1">'13年1-9支出明细'!AJ172/9*12</f>
        <v>0</v>
      </c>
      <c r="AK174" s="13">
        <f ca="1">'13年1-9支出明细'!AK172/9*12</f>
        <v>0</v>
      </c>
      <c r="AL174" s="13">
        <f ca="1">'13年1-9支出明细'!AL172/9*12</f>
        <v>0</v>
      </c>
      <c r="AM174" s="13">
        <f ca="1">'13年1-9支出明细'!AM172/9*12</f>
        <v>0</v>
      </c>
      <c r="AN174" s="13">
        <f ca="1">'13年1-9支出明细'!AN172/9*12</f>
        <v>0</v>
      </c>
      <c r="AO174" s="13">
        <f ca="1">SUM(AO175:AO179)</f>
        <v>0</v>
      </c>
      <c r="AP174" s="13">
        <f ca="1">'13年1-9支出明细'!AP172/9*12</f>
        <v>0</v>
      </c>
      <c r="AQ174" s="13">
        <f ca="1">'13年1-9支出明细'!AQ172/9*12</f>
        <v>0</v>
      </c>
      <c r="AR174" s="13">
        <f ca="1">'13年1-9支出明细'!AR172/9*12</f>
        <v>0</v>
      </c>
      <c r="AS174" s="13">
        <f ca="1">SUM(AS175:AS179)</f>
        <v>0</v>
      </c>
      <c r="AT174" s="13">
        <f ca="1">'13年1-9支出明细'!AT172/9*12</f>
        <v>0</v>
      </c>
      <c r="AU174" s="13">
        <f t="shared" ref="AU174:BA174" si="45">SUM(AU175:AU179)</f>
        <v>0</v>
      </c>
      <c r="AV174" s="13">
        <f t="shared" si="45"/>
        <v>0</v>
      </c>
      <c r="AW174" s="13">
        <f t="shared" si="45"/>
        <v>0</v>
      </c>
      <c r="AX174" s="13">
        <f t="shared" si="45"/>
        <v>0</v>
      </c>
      <c r="AY174" s="13">
        <f t="shared" si="45"/>
        <v>0</v>
      </c>
      <c r="AZ174" s="13">
        <f t="shared" si="45"/>
        <v>0</v>
      </c>
      <c r="BA174" s="13">
        <f t="shared" si="45"/>
        <v>0</v>
      </c>
      <c r="BB174" s="13">
        <f ca="1">'13年1-9支出明细'!BB172/9*12</f>
        <v>0</v>
      </c>
      <c r="BC174" s="13">
        <f ca="1">'13年1-9支出明细'!BC172/9*12</f>
        <v>0</v>
      </c>
      <c r="BD174" s="13">
        <f ca="1">'13年1-9支出明细'!BD172/9*12</f>
        <v>0</v>
      </c>
      <c r="BE174" s="13">
        <f ca="1">'13年1-9支出明细'!BE172/9*12</f>
        <v>0</v>
      </c>
      <c r="BF174" s="13">
        <v>0</v>
      </c>
      <c r="BG174" s="13">
        <f ca="1">'13年1-9支出明细'!BG172/9*12</f>
        <v>0</v>
      </c>
      <c r="BH174" s="13">
        <f ca="1">'13年1-9支出明细'!BH172/9*12</f>
        <v>0</v>
      </c>
      <c r="BI174" s="13">
        <f ca="1">'13年1-9支出明细'!BI172/9*12</f>
        <v>0</v>
      </c>
      <c r="BJ174" s="13">
        <f ca="1">'13年1-9支出明细'!BJ172/9*12</f>
        <v>0</v>
      </c>
      <c r="BK174" s="13">
        <f ca="1">'13年1-9支出明细'!BK172/9*12</f>
        <v>0</v>
      </c>
      <c r="BL174" s="13">
        <f ca="1">'13年1-9支出明细'!BL172/9*12</f>
        <v>0</v>
      </c>
      <c r="BM174" s="13">
        <f ca="1">'13年1-9支出明细'!BM172/9*12</f>
        <v>0</v>
      </c>
      <c r="BN174" s="13">
        <f ca="1">'13年1-9支出明细'!BN172/9*12</f>
        <v>0</v>
      </c>
      <c r="BO174" s="13">
        <f ca="1">SUM(BO175:BO179)</f>
        <v>0</v>
      </c>
      <c r="BP174" s="13">
        <f ca="1">'13年1-9支出明细'!BP172/9*12</f>
        <v>0</v>
      </c>
      <c r="BQ174" s="13">
        <f ca="1">'13年1-9支出明细'!BQ172/9*12</f>
        <v>0</v>
      </c>
      <c r="BR174" s="13">
        <f ca="1">'13年1-9支出明细'!BR172/9*12</f>
        <v>0</v>
      </c>
      <c r="BS174" s="13">
        <f ca="1">SUM(BS175:BS179)</f>
        <v>181398</v>
      </c>
      <c r="BT174" s="13">
        <f ca="1">'13年1-9支出明细'!BT172/9*12</f>
        <v>0</v>
      </c>
      <c r="BU174" s="12">
        <f ca="1">'13年1-9支出明细'!BU172/9*12</f>
        <v>0</v>
      </c>
      <c r="BV174" s="12">
        <f ca="1">'13年1-9支出明细'!BV172/9*12</f>
        <v>0</v>
      </c>
      <c r="BW174" s="12">
        <f ca="1">'13年1-9支出明细'!BW172/9*12</f>
        <v>0</v>
      </c>
      <c r="BX174" s="12">
        <f ca="1">'13年1-9支出明细'!BX172/9*12</f>
        <v>0</v>
      </c>
      <c r="BY174" s="27">
        <f t="shared" si="40"/>
        <v>0</v>
      </c>
      <c r="BZ174" s="13">
        <f ca="1">'13年1-9支出明细'!BZ172/9*12</f>
        <v>0</v>
      </c>
      <c r="CA174" s="13">
        <f ca="1">'13年1-9支出明细'!CA172/9*12</f>
        <v>0</v>
      </c>
      <c r="CB174" s="13">
        <f ca="1">'13年1-9支出明细'!CB172/9*12</f>
        <v>0</v>
      </c>
      <c r="CC174" s="13">
        <f ca="1">'13年1-9支出明细'!CC172/9*12</f>
        <v>0</v>
      </c>
      <c r="CD174" s="13">
        <f ca="1">'13年1-9支出明细'!CD172/9*12</f>
        <v>0</v>
      </c>
    </row>
    <row r="175" spans="1:82">
      <c r="A175" s="18">
        <v>501</v>
      </c>
      <c r="B175" s="3" t="s">
        <v>649</v>
      </c>
      <c r="C175" s="3" t="s">
        <v>467</v>
      </c>
      <c r="D175" s="12">
        <f t="shared" si="44"/>
        <v>739152</v>
      </c>
      <c r="E175" s="12">
        <f t="shared" si="37"/>
        <v>739152</v>
      </c>
      <c r="F175" s="13">
        <v>509760</v>
      </c>
      <c r="G175" s="13">
        <v>0</v>
      </c>
      <c r="H175" s="13">
        <v>229392</v>
      </c>
      <c r="I175" s="13">
        <f ca="1">'13年1-9支出明细'!I173/9*12</f>
        <v>0</v>
      </c>
      <c r="J175" s="13">
        <v>0</v>
      </c>
      <c r="K175" s="13">
        <f ca="1">'13年1-9支出明细'!K173/9*12</f>
        <v>0</v>
      </c>
      <c r="L175" s="13">
        <f ca="1">'13年1-9支出明细'!L173/9*12</f>
        <v>0</v>
      </c>
      <c r="M175" s="13">
        <f ca="1">'13年1-9支出明细'!M173/9*12</f>
        <v>0</v>
      </c>
      <c r="N175" s="13">
        <f ca="1">'13年1-9支出明细'!N173/9*12</f>
        <v>0</v>
      </c>
      <c r="O175" s="13">
        <f ca="1">'13年1-9支出明细'!O173/9*12</f>
        <v>0</v>
      </c>
      <c r="P175" s="13">
        <f ca="1">'13年1-9支出明细'!P173/9*12</f>
        <v>0</v>
      </c>
      <c r="Q175" s="13">
        <f ca="1">'13年1-9支出明细'!Q173/9*12</f>
        <v>0</v>
      </c>
      <c r="R175" s="13">
        <f ca="1">'13年1-9支出明细'!R173/9*12</f>
        <v>0</v>
      </c>
      <c r="S175" s="13">
        <f ca="1">'13年1-9支出明细'!S173/9*12</f>
        <v>0</v>
      </c>
      <c r="T175" s="12">
        <f t="shared" si="38"/>
        <v>0</v>
      </c>
      <c r="U175" s="13">
        <f ca="1">'13年1-9支出明细'!U173/9*12</f>
        <v>0</v>
      </c>
      <c r="V175" s="13">
        <f ca="1">'13年1-9支出明细'!V173/9*12</f>
        <v>0</v>
      </c>
      <c r="W175" s="13">
        <f ca="1">'13年1-9支出明细'!W173/9*12</f>
        <v>0</v>
      </c>
      <c r="X175" s="13">
        <f ca="1">'13年1-9支出明细'!X173/9*12</f>
        <v>0</v>
      </c>
      <c r="Y175" s="13">
        <f ca="1">'13年1-9支出明细'!Y173/9*12</f>
        <v>0</v>
      </c>
      <c r="Z175" s="13">
        <f ca="1">'13年1-9支出明细'!Z173/9*12</f>
        <v>0</v>
      </c>
      <c r="AA175" s="13">
        <f ca="1">Sheet2!EP172+Sheet2!V172</f>
        <v>0</v>
      </c>
      <c r="AB175" s="13">
        <f ca="1">'13年1-9支出明细'!AB173/9*12</f>
        <v>0</v>
      </c>
      <c r="AC175" s="13">
        <f ca="1">'13年1-9支出明细'!AC173/9*12</f>
        <v>0</v>
      </c>
      <c r="AD175" s="12">
        <f t="shared" si="36"/>
        <v>0</v>
      </c>
      <c r="AE175" s="13">
        <f ca="1">'13年1-9支出明细'!AE173/9*12</f>
        <v>0</v>
      </c>
      <c r="AF175" s="13">
        <f ca="1">'13年1-9支出明细'!AF173/9*12</f>
        <v>0</v>
      </c>
      <c r="AG175" s="13">
        <f ca="1">Sheet2!BP172+Sheet2!ET172</f>
        <v>0</v>
      </c>
      <c r="AH175" s="12">
        <f t="shared" si="39"/>
        <v>0</v>
      </c>
      <c r="AI175" s="13">
        <f ca="1">'13年1-9支出明细'!AI173/9*12</f>
        <v>0</v>
      </c>
      <c r="AJ175" s="13">
        <f ca="1">'13年1-9支出明细'!AJ173/9*12</f>
        <v>0</v>
      </c>
      <c r="AK175" s="13">
        <f ca="1">'13年1-9支出明细'!AK173/9*12</f>
        <v>0</v>
      </c>
      <c r="AL175" s="13">
        <f ca="1">'13年1-9支出明细'!AL173/9*12</f>
        <v>0</v>
      </c>
      <c r="AM175" s="13">
        <f ca="1">'13年1-9支出明细'!AM173/9*12</f>
        <v>0</v>
      </c>
      <c r="AN175" s="13">
        <f ca="1">'13年1-9支出明细'!AN173/9*12</f>
        <v>0</v>
      </c>
      <c r="AO175" s="14">
        <f t="shared" si="43"/>
        <v>0</v>
      </c>
      <c r="AP175" s="13">
        <f ca="1">'13年1-9支出明细'!AP173/9*12</f>
        <v>0</v>
      </c>
      <c r="AQ175" s="13">
        <f ca="1">'13年1-9支出明细'!AQ173/9*12</f>
        <v>0</v>
      </c>
      <c r="AR175" s="13">
        <f ca="1">'13年1-9支出明细'!AR173/9*12</f>
        <v>0</v>
      </c>
      <c r="AS175" s="13">
        <f ca="1">Sheet2!DK172+Sheet2!AH172</f>
        <v>0</v>
      </c>
      <c r="AT175" s="13">
        <f ca="1">'13年1-9支出明细'!AT173/9*12</f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f ca="1">'13年1-9支出明细'!BB173/9*12</f>
        <v>0</v>
      </c>
      <c r="BC175" s="13">
        <f ca="1">'13年1-9支出明细'!BC173/9*12</f>
        <v>0</v>
      </c>
      <c r="BD175" s="13">
        <f ca="1">'13年1-9支出明细'!BD173/9*12</f>
        <v>0</v>
      </c>
      <c r="BE175" s="13">
        <f ca="1">'13年1-9支出明细'!BE173/9*12</f>
        <v>0</v>
      </c>
      <c r="BF175" s="13">
        <v>0</v>
      </c>
      <c r="BG175" s="13">
        <f ca="1">'13年1-9支出明细'!BG173/9*12</f>
        <v>0</v>
      </c>
      <c r="BH175" s="13">
        <f ca="1">'13年1-9支出明细'!BH173/9*12</f>
        <v>0</v>
      </c>
      <c r="BI175" s="13">
        <f ca="1">'13年1-9支出明细'!BI173/9*12</f>
        <v>0</v>
      </c>
      <c r="BJ175" s="13">
        <f ca="1">'13年1-9支出明细'!BJ173/9*12</f>
        <v>0</v>
      </c>
      <c r="BK175" s="13">
        <f ca="1">'13年1-9支出明细'!BK173/9*12</f>
        <v>0</v>
      </c>
      <c r="BL175" s="13">
        <f ca="1">'13年1-9支出明细'!BL173/9*12</f>
        <v>0</v>
      </c>
      <c r="BM175" s="13">
        <f ca="1">'13年1-9支出明细'!BM173/9*12</f>
        <v>0</v>
      </c>
      <c r="BN175" s="13">
        <f ca="1">'13年1-9支出明细'!BN173/9*12</f>
        <v>0</v>
      </c>
      <c r="BO175" s="13">
        <f ca="1">Sheet2!EX172+Sheet2!BF172</f>
        <v>0</v>
      </c>
      <c r="BP175" s="13">
        <f ca="1">'13年1-9支出明细'!BP173/9*12</f>
        <v>0</v>
      </c>
      <c r="BQ175" s="13">
        <f ca="1">'13年1-9支出明细'!BQ173/9*12</f>
        <v>0</v>
      </c>
      <c r="BR175" s="13">
        <f ca="1">'13年1-9支出明细'!BR173/9*12</f>
        <v>0</v>
      </c>
      <c r="BS175" s="13">
        <f ca="1">Sheet2!FC88+Sheet2!BJ88</f>
        <v>0</v>
      </c>
      <c r="BT175" s="13">
        <f ca="1">'13年1-9支出明细'!BT173/9*12</f>
        <v>0</v>
      </c>
      <c r="BU175" s="12">
        <f ca="1">'13年1-9支出明细'!BU173/9*12</f>
        <v>0</v>
      </c>
      <c r="BV175" s="12">
        <f ca="1">'13年1-9支出明细'!BV173/9*12</f>
        <v>0</v>
      </c>
      <c r="BW175" s="12">
        <f ca="1">'13年1-9支出明细'!BW173/9*12</f>
        <v>0</v>
      </c>
      <c r="BX175" s="12">
        <f ca="1">'13年1-9支出明细'!BX173/9*12</f>
        <v>0</v>
      </c>
      <c r="BY175" s="27">
        <f t="shared" si="40"/>
        <v>0</v>
      </c>
      <c r="BZ175" s="13">
        <f ca="1">'13年1-9支出明细'!BZ173/9*12</f>
        <v>0</v>
      </c>
      <c r="CA175" s="13">
        <f ca="1">'13年1-9支出明细'!CA173/9*12</f>
        <v>0</v>
      </c>
      <c r="CB175" s="13">
        <f ca="1">'13年1-9支出明细'!CB173/9*12</f>
        <v>0</v>
      </c>
      <c r="CC175" s="13">
        <f ca="1">'13年1-9支出明细'!CC173/9*12</f>
        <v>0</v>
      </c>
      <c r="CD175" s="13">
        <f ca="1">'13年1-9支出明细'!CD173/9*12</f>
        <v>0</v>
      </c>
    </row>
    <row r="176" spans="1:82">
      <c r="A176" s="18">
        <v>502</v>
      </c>
      <c r="B176" s="3" t="s">
        <v>650</v>
      </c>
      <c r="C176" s="3" t="s">
        <v>468</v>
      </c>
      <c r="D176" s="12">
        <f t="shared" si="44"/>
        <v>168919.2</v>
      </c>
      <c r="E176" s="12">
        <f t="shared" si="37"/>
        <v>168919.2</v>
      </c>
      <c r="F176" s="13">
        <v>116496</v>
      </c>
      <c r="G176" s="13">
        <v>0</v>
      </c>
      <c r="H176" s="13">
        <v>52423.199999999997</v>
      </c>
      <c r="I176" s="13">
        <f ca="1">'13年1-9支出明细'!I174/9*12</f>
        <v>0</v>
      </c>
      <c r="J176" s="13">
        <v>0</v>
      </c>
      <c r="K176" s="13">
        <f ca="1">'13年1-9支出明细'!K174/9*12</f>
        <v>0</v>
      </c>
      <c r="L176" s="13">
        <f ca="1">'13年1-9支出明细'!L174/9*12</f>
        <v>0</v>
      </c>
      <c r="M176" s="13">
        <f ca="1">'13年1-9支出明细'!M174/9*12</f>
        <v>0</v>
      </c>
      <c r="N176" s="13">
        <f ca="1">'13年1-9支出明细'!N174/9*12</f>
        <v>0</v>
      </c>
      <c r="O176" s="13">
        <f ca="1">'13年1-9支出明细'!O174/9*12</f>
        <v>0</v>
      </c>
      <c r="P176" s="13">
        <f ca="1">'13年1-9支出明细'!P174/9*12</f>
        <v>0</v>
      </c>
      <c r="Q176" s="13">
        <f ca="1">'13年1-9支出明细'!Q174/9*12</f>
        <v>0</v>
      </c>
      <c r="R176" s="13">
        <f ca="1">'13年1-9支出明细'!R174/9*12</f>
        <v>0</v>
      </c>
      <c r="S176" s="13">
        <f ca="1">'13年1-9支出明细'!S174/9*12</f>
        <v>0</v>
      </c>
      <c r="T176" s="12">
        <f t="shared" si="38"/>
        <v>0</v>
      </c>
      <c r="U176" s="13">
        <f ca="1">'13年1-9支出明细'!U174/9*12</f>
        <v>0</v>
      </c>
      <c r="V176" s="13">
        <f ca="1">'13年1-9支出明细'!V174/9*12</f>
        <v>0</v>
      </c>
      <c r="W176" s="13">
        <f ca="1">'13年1-9支出明细'!W174/9*12</f>
        <v>0</v>
      </c>
      <c r="X176" s="13">
        <f ca="1">'13年1-9支出明细'!X174/9*12</f>
        <v>0</v>
      </c>
      <c r="Y176" s="13">
        <f ca="1">'13年1-9支出明细'!Y174/9*12</f>
        <v>0</v>
      </c>
      <c r="Z176" s="13">
        <f ca="1">'13年1-9支出明细'!Z174/9*12</f>
        <v>0</v>
      </c>
      <c r="AA176" s="13">
        <f ca="1">Sheet2!EP173+Sheet2!V173</f>
        <v>0</v>
      </c>
      <c r="AB176" s="13">
        <f ca="1">'13年1-9支出明细'!AB174/9*12</f>
        <v>0</v>
      </c>
      <c r="AC176" s="13">
        <f ca="1">'13年1-9支出明细'!AC174/9*12</f>
        <v>0</v>
      </c>
      <c r="AD176" s="12">
        <f t="shared" si="36"/>
        <v>0</v>
      </c>
      <c r="AE176" s="13">
        <f ca="1">'13年1-9支出明细'!AE174/9*12</f>
        <v>0</v>
      </c>
      <c r="AF176" s="13">
        <f ca="1">'13年1-9支出明细'!AF174/9*12</f>
        <v>0</v>
      </c>
      <c r="AG176" s="13">
        <f ca="1">Sheet2!BP173+Sheet2!ET173</f>
        <v>0</v>
      </c>
      <c r="AH176" s="12">
        <f t="shared" si="39"/>
        <v>0</v>
      </c>
      <c r="AI176" s="13">
        <f ca="1">'13年1-9支出明细'!AI174/9*12</f>
        <v>0</v>
      </c>
      <c r="AJ176" s="13">
        <f ca="1">'13年1-9支出明细'!AJ174/9*12</f>
        <v>0</v>
      </c>
      <c r="AK176" s="13">
        <f ca="1">'13年1-9支出明细'!AK174/9*12</f>
        <v>0</v>
      </c>
      <c r="AL176" s="13">
        <f ca="1">'13年1-9支出明细'!AL174/9*12</f>
        <v>0</v>
      </c>
      <c r="AM176" s="13">
        <f ca="1">'13年1-9支出明细'!AM174/9*12</f>
        <v>0</v>
      </c>
      <c r="AN176" s="13">
        <f ca="1">'13年1-9支出明细'!AN174/9*12</f>
        <v>0</v>
      </c>
      <c r="AO176" s="14">
        <f t="shared" si="43"/>
        <v>0</v>
      </c>
      <c r="AP176" s="13">
        <f ca="1">'13年1-9支出明细'!AP174/9*12</f>
        <v>0</v>
      </c>
      <c r="AQ176" s="13">
        <f ca="1">'13年1-9支出明细'!AQ174/9*12</f>
        <v>0</v>
      </c>
      <c r="AR176" s="13">
        <f ca="1">'13年1-9支出明细'!AR174/9*12</f>
        <v>0</v>
      </c>
      <c r="AS176" s="13">
        <f ca="1">Sheet2!DK173+Sheet2!AH173</f>
        <v>0</v>
      </c>
      <c r="AT176" s="13">
        <f ca="1">'13年1-9支出明细'!AT174/9*12</f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f ca="1">'13年1-9支出明细'!BB174/9*12</f>
        <v>0</v>
      </c>
      <c r="BC176" s="13">
        <f ca="1">'13年1-9支出明细'!BC174/9*12</f>
        <v>0</v>
      </c>
      <c r="BD176" s="13">
        <f ca="1">'13年1-9支出明细'!BD174/9*12</f>
        <v>0</v>
      </c>
      <c r="BE176" s="13">
        <f ca="1">'13年1-9支出明细'!BE174/9*12</f>
        <v>0</v>
      </c>
      <c r="BF176" s="13">
        <v>0</v>
      </c>
      <c r="BG176" s="13">
        <f ca="1">'13年1-9支出明细'!BG174/9*12</f>
        <v>0</v>
      </c>
      <c r="BH176" s="13">
        <f ca="1">'13年1-9支出明细'!BH174/9*12</f>
        <v>0</v>
      </c>
      <c r="BI176" s="13">
        <f ca="1">'13年1-9支出明细'!BI174/9*12</f>
        <v>0</v>
      </c>
      <c r="BJ176" s="13">
        <f ca="1">'13年1-9支出明细'!BJ174/9*12</f>
        <v>0</v>
      </c>
      <c r="BK176" s="13">
        <f ca="1">'13年1-9支出明细'!BK174/9*12</f>
        <v>0</v>
      </c>
      <c r="BL176" s="13">
        <f ca="1">'13年1-9支出明细'!BL174/9*12</f>
        <v>0</v>
      </c>
      <c r="BM176" s="13">
        <f ca="1">'13年1-9支出明细'!BM174/9*12</f>
        <v>0</v>
      </c>
      <c r="BN176" s="13">
        <f ca="1">'13年1-9支出明细'!BN174/9*12</f>
        <v>0</v>
      </c>
      <c r="BO176" s="13">
        <f ca="1">Sheet2!EX173+Sheet2!BF173</f>
        <v>0</v>
      </c>
      <c r="BP176" s="13">
        <f ca="1">'13年1-9支出明细'!BP174/9*12</f>
        <v>0</v>
      </c>
      <c r="BQ176" s="13">
        <f ca="1">'13年1-9支出明细'!BQ174/9*12</f>
        <v>0</v>
      </c>
      <c r="BR176" s="13">
        <f ca="1">'13年1-9支出明细'!BR174/9*12</f>
        <v>0</v>
      </c>
      <c r="BS176" s="13">
        <f ca="1">Sheet2!FC89+Sheet2!BJ89</f>
        <v>0</v>
      </c>
      <c r="BT176" s="13">
        <f ca="1">'13年1-9支出明细'!BT174/9*12</f>
        <v>0</v>
      </c>
      <c r="BU176" s="12">
        <f ca="1">'13年1-9支出明细'!BU174/9*12</f>
        <v>0</v>
      </c>
      <c r="BV176" s="12">
        <f ca="1">'13年1-9支出明细'!BV174/9*12</f>
        <v>0</v>
      </c>
      <c r="BW176" s="12">
        <f ca="1">'13年1-9支出明细'!BW174/9*12</f>
        <v>0</v>
      </c>
      <c r="BX176" s="12">
        <f ca="1">'13年1-9支出明细'!BX174/9*12</f>
        <v>0</v>
      </c>
      <c r="BY176" s="27">
        <f t="shared" si="40"/>
        <v>0</v>
      </c>
      <c r="BZ176" s="13">
        <f ca="1">'13年1-9支出明细'!BZ174/9*12</f>
        <v>0</v>
      </c>
      <c r="CA176" s="13">
        <f ca="1">'13年1-9支出明细'!CA174/9*12</f>
        <v>0</v>
      </c>
      <c r="CB176" s="13">
        <f ca="1">'13年1-9支出明细'!CB174/9*12</f>
        <v>0</v>
      </c>
      <c r="CC176" s="13">
        <f ca="1">'13年1-9支出明细'!CC174/9*12</f>
        <v>0</v>
      </c>
      <c r="CD176" s="13">
        <f ca="1">'13年1-9支出明细'!CD174/9*12</f>
        <v>0</v>
      </c>
    </row>
    <row r="177" spans="1:82">
      <c r="A177" s="18">
        <v>503</v>
      </c>
      <c r="B177" s="3" t="s">
        <v>651</v>
      </c>
      <c r="C177" s="3" t="s">
        <v>469</v>
      </c>
      <c r="D177" s="12">
        <f t="shared" si="44"/>
        <v>8526</v>
      </c>
      <c r="E177" s="12">
        <f>F177+H177+J177+L177+O177+AE177+Q177+S177+U177+W177+AC177</f>
        <v>8526</v>
      </c>
      <c r="F177" s="13">
        <v>5880</v>
      </c>
      <c r="G177" s="13">
        <v>0</v>
      </c>
      <c r="H177" s="13">
        <v>2646</v>
      </c>
      <c r="I177" s="13">
        <f ca="1">'13年1-9支出明细'!I175/9*12</f>
        <v>0</v>
      </c>
      <c r="J177" s="13">
        <v>0</v>
      </c>
      <c r="K177" s="13">
        <f ca="1">'13年1-9支出明细'!K175/9*12</f>
        <v>0</v>
      </c>
      <c r="L177" s="13">
        <f ca="1">'13年1-9支出明细'!L175/9*12</f>
        <v>0</v>
      </c>
      <c r="M177" s="13">
        <f ca="1">'13年1-9支出明细'!M175/9*12</f>
        <v>0</v>
      </c>
      <c r="N177" s="13">
        <f ca="1">'13年1-9支出明细'!N175/9*12</f>
        <v>0</v>
      </c>
      <c r="O177" s="13">
        <f ca="1">'13年1-9支出明细'!O175/9*12</f>
        <v>0</v>
      </c>
      <c r="P177" s="13">
        <f ca="1">'13年1-9支出明细'!P175/9*12</f>
        <v>0</v>
      </c>
      <c r="Q177" s="13">
        <f ca="1">'13年1-9支出明细'!Q175/9*12</f>
        <v>0</v>
      </c>
      <c r="R177" s="13">
        <f ca="1">'13年1-9支出明细'!R175/9*12</f>
        <v>0</v>
      </c>
      <c r="S177" s="13">
        <f ca="1">'13年1-9支出明细'!S175/9*12</f>
        <v>0</v>
      </c>
      <c r="T177" s="12">
        <f t="shared" si="38"/>
        <v>0</v>
      </c>
      <c r="U177" s="13">
        <f ca="1">'13年1-9支出明细'!U175/9*12</f>
        <v>0</v>
      </c>
      <c r="V177" s="13">
        <f ca="1">'13年1-9支出明细'!V175/9*12</f>
        <v>0</v>
      </c>
      <c r="W177" s="13">
        <f ca="1">'13年1-9支出明细'!W175/9*12</f>
        <v>0</v>
      </c>
      <c r="X177" s="13">
        <f ca="1">'13年1-9支出明细'!X175/9*12</f>
        <v>0</v>
      </c>
      <c r="Y177" s="13">
        <f ca="1">'13年1-9支出明细'!Y175/9*12</f>
        <v>0</v>
      </c>
      <c r="Z177" s="13">
        <f ca="1">'13年1-9支出明细'!Z175/9*12</f>
        <v>0</v>
      </c>
      <c r="AA177" s="13">
        <f ca="1">Sheet2!EP174+Sheet2!V174</f>
        <v>0</v>
      </c>
      <c r="AB177" s="13">
        <f ca="1">'13年1-9支出明细'!AB175/9*12</f>
        <v>0</v>
      </c>
      <c r="AC177" s="13">
        <f ca="1">'13年1-9支出明细'!AC175/9*12</f>
        <v>0</v>
      </c>
      <c r="AD177" s="12">
        <f t="shared" si="36"/>
        <v>0</v>
      </c>
      <c r="AE177" s="13">
        <f ca="1">'13年1-9支出明细'!AE175/9*12</f>
        <v>0</v>
      </c>
      <c r="AF177" s="13">
        <f ca="1">'13年1-9支出明细'!AF175/9*12</f>
        <v>0</v>
      </c>
      <c r="AG177" s="13">
        <f ca="1">Sheet2!BP174+Sheet2!ET174</f>
        <v>0</v>
      </c>
      <c r="AH177" s="12">
        <f t="shared" si="39"/>
        <v>0</v>
      </c>
      <c r="AI177" s="13">
        <f ca="1">'13年1-9支出明细'!AI175/9*12</f>
        <v>0</v>
      </c>
      <c r="AJ177" s="13">
        <f ca="1">'13年1-9支出明细'!AJ175/9*12</f>
        <v>0</v>
      </c>
      <c r="AK177" s="13">
        <f ca="1">'13年1-9支出明细'!AK175/9*12</f>
        <v>0</v>
      </c>
      <c r="AL177" s="13">
        <f ca="1">'13年1-9支出明细'!AL175/9*12</f>
        <v>0</v>
      </c>
      <c r="AM177" s="13">
        <f ca="1">'13年1-9支出明细'!AM175/9*12</f>
        <v>0</v>
      </c>
      <c r="AN177" s="13">
        <f ca="1">'13年1-9支出明细'!AN175/9*12</f>
        <v>0</v>
      </c>
      <c r="AO177" s="14">
        <f t="shared" si="43"/>
        <v>0</v>
      </c>
      <c r="AP177" s="13">
        <f ca="1">'13年1-9支出明细'!AP175/9*12</f>
        <v>0</v>
      </c>
      <c r="AQ177" s="13">
        <f ca="1">'13年1-9支出明细'!AQ175/9*12</f>
        <v>0</v>
      </c>
      <c r="AR177" s="13">
        <f ca="1">'13年1-9支出明细'!AR175/9*12</f>
        <v>0</v>
      </c>
      <c r="AS177" s="13">
        <f ca="1">Sheet2!DK174+Sheet2!AH174</f>
        <v>0</v>
      </c>
      <c r="AT177" s="13">
        <f ca="1">'13年1-9支出明细'!AT175/9*12</f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f ca="1">'13年1-9支出明细'!BB175/9*12</f>
        <v>0</v>
      </c>
      <c r="BC177" s="13">
        <f ca="1">'13年1-9支出明细'!BC175/9*12</f>
        <v>0</v>
      </c>
      <c r="BD177" s="13">
        <f ca="1">'13年1-9支出明细'!BD175/9*12</f>
        <v>0</v>
      </c>
      <c r="BE177" s="13">
        <f ca="1">'13年1-9支出明细'!BE175/9*12</f>
        <v>0</v>
      </c>
      <c r="BF177" s="13">
        <v>0</v>
      </c>
      <c r="BG177" s="13">
        <f ca="1">'13年1-9支出明细'!BG175/9*12</f>
        <v>0</v>
      </c>
      <c r="BH177" s="13">
        <f ca="1">'13年1-9支出明细'!BH175/9*12</f>
        <v>0</v>
      </c>
      <c r="BI177" s="13">
        <f ca="1">'13年1-9支出明细'!BI175/9*12</f>
        <v>0</v>
      </c>
      <c r="BJ177" s="13">
        <f ca="1">'13年1-9支出明细'!BJ175/9*12</f>
        <v>0</v>
      </c>
      <c r="BK177" s="13">
        <f ca="1">'13年1-9支出明细'!BK175/9*12</f>
        <v>0</v>
      </c>
      <c r="BL177" s="13">
        <f ca="1">'13年1-9支出明细'!BL175/9*12</f>
        <v>0</v>
      </c>
      <c r="BM177" s="13">
        <f ca="1">'13年1-9支出明细'!BM175/9*12</f>
        <v>0</v>
      </c>
      <c r="BN177" s="13">
        <f ca="1">'13年1-9支出明细'!BN175/9*12</f>
        <v>0</v>
      </c>
      <c r="BO177" s="13">
        <f ca="1">Sheet2!EX174+Sheet2!BF174</f>
        <v>0</v>
      </c>
      <c r="BP177" s="13">
        <f ca="1">'13年1-9支出明细'!BP175/9*12</f>
        <v>0</v>
      </c>
      <c r="BQ177" s="13">
        <f ca="1">'13年1-9支出明细'!BQ175/9*12</f>
        <v>0</v>
      </c>
      <c r="BR177" s="13">
        <f ca="1">'13年1-9支出明细'!BR175/9*12</f>
        <v>0</v>
      </c>
      <c r="BS177" s="13">
        <f ca="1">Sheet2!FC90+Sheet2!BJ90</f>
        <v>0</v>
      </c>
      <c r="BT177" s="13">
        <f ca="1">'13年1-9支出明细'!BT175/9*12</f>
        <v>0</v>
      </c>
      <c r="BU177" s="12">
        <f ca="1">'13年1-9支出明细'!BU175/9*12</f>
        <v>0</v>
      </c>
      <c r="BV177" s="12">
        <f ca="1">'13年1-9支出明细'!BV175/9*12</f>
        <v>0</v>
      </c>
      <c r="BW177" s="12">
        <f ca="1">'13年1-9支出明细'!BW175/9*12</f>
        <v>0</v>
      </c>
      <c r="BX177" s="12">
        <f ca="1">'13年1-9支出明细'!BX175/9*12</f>
        <v>0</v>
      </c>
      <c r="BY177" s="27">
        <f t="shared" si="40"/>
        <v>0</v>
      </c>
      <c r="BZ177" s="13">
        <f ca="1">'13年1-9支出明细'!BZ175/9*12</f>
        <v>0</v>
      </c>
      <c r="CA177" s="13">
        <f ca="1">'13年1-9支出明细'!CA175/9*12</f>
        <v>0</v>
      </c>
      <c r="CB177" s="13">
        <f ca="1">'13年1-9支出明细'!CB175/9*12</f>
        <v>0</v>
      </c>
      <c r="CC177" s="13">
        <f ca="1">'13年1-9支出明细'!CC175/9*12</f>
        <v>0</v>
      </c>
      <c r="CD177" s="13">
        <f ca="1">'13年1-9支出明细'!CD175/9*12</f>
        <v>0</v>
      </c>
    </row>
    <row r="178" spans="1:82">
      <c r="A178" s="18">
        <v>504</v>
      </c>
      <c r="B178" s="3" t="s">
        <v>652</v>
      </c>
      <c r="C178" s="3" t="s">
        <v>470</v>
      </c>
      <c r="D178" s="12">
        <f t="shared" si="44"/>
        <v>8613</v>
      </c>
      <c r="E178" s="12">
        <f t="shared" si="37"/>
        <v>8613</v>
      </c>
      <c r="F178" s="13">
        <v>5940</v>
      </c>
      <c r="G178" s="13">
        <v>0</v>
      </c>
      <c r="H178" s="13">
        <v>2673</v>
      </c>
      <c r="I178" s="13">
        <f ca="1">'13年1-9支出明细'!I176/9*12</f>
        <v>0</v>
      </c>
      <c r="J178" s="13">
        <v>0</v>
      </c>
      <c r="K178" s="13">
        <f ca="1">'13年1-9支出明细'!K176/9*12</f>
        <v>0</v>
      </c>
      <c r="L178" s="13">
        <f ca="1">'13年1-9支出明细'!L176/9*12</f>
        <v>0</v>
      </c>
      <c r="M178" s="13">
        <f ca="1">'13年1-9支出明细'!M176/9*12</f>
        <v>0</v>
      </c>
      <c r="N178" s="13">
        <f ca="1">'13年1-9支出明细'!N176/9*12</f>
        <v>0</v>
      </c>
      <c r="O178" s="13">
        <f ca="1">'13年1-9支出明细'!O176/9*12</f>
        <v>0</v>
      </c>
      <c r="P178" s="13">
        <f ca="1">'13年1-9支出明细'!P176/9*12</f>
        <v>0</v>
      </c>
      <c r="Q178" s="13">
        <f ca="1">'13年1-9支出明细'!Q176/9*12</f>
        <v>0</v>
      </c>
      <c r="R178" s="13">
        <f ca="1">'13年1-9支出明细'!R176/9*12</f>
        <v>0</v>
      </c>
      <c r="S178" s="13">
        <f ca="1">'13年1-9支出明细'!S176/9*12</f>
        <v>0</v>
      </c>
      <c r="T178" s="12">
        <f t="shared" si="38"/>
        <v>0</v>
      </c>
      <c r="U178" s="13">
        <f ca="1">'13年1-9支出明细'!U176/9*12</f>
        <v>0</v>
      </c>
      <c r="V178" s="13">
        <f ca="1">'13年1-9支出明细'!V176/9*12</f>
        <v>0</v>
      </c>
      <c r="W178" s="13">
        <f ca="1">'13年1-9支出明细'!W176/9*12</f>
        <v>0</v>
      </c>
      <c r="X178" s="13">
        <f ca="1">'13年1-9支出明细'!X176/9*12</f>
        <v>0</v>
      </c>
      <c r="Y178" s="13">
        <f ca="1">'13年1-9支出明细'!Y176/9*12</f>
        <v>0</v>
      </c>
      <c r="Z178" s="13">
        <f ca="1">'13年1-9支出明细'!Z176/9*12</f>
        <v>0</v>
      </c>
      <c r="AA178" s="13">
        <f ca="1">Sheet2!EP175+Sheet2!V175</f>
        <v>0</v>
      </c>
      <c r="AB178" s="13">
        <f ca="1">'13年1-9支出明细'!AB176/9*12</f>
        <v>0</v>
      </c>
      <c r="AC178" s="13">
        <f ca="1">'13年1-9支出明细'!AC176/9*12</f>
        <v>0</v>
      </c>
      <c r="AD178" s="12">
        <f t="shared" si="36"/>
        <v>0</v>
      </c>
      <c r="AE178" s="13">
        <f ca="1">'13年1-9支出明细'!AE176/9*12</f>
        <v>0</v>
      </c>
      <c r="AF178" s="13">
        <f ca="1">'13年1-9支出明细'!AF176/9*12</f>
        <v>0</v>
      </c>
      <c r="AG178" s="13">
        <f ca="1">Sheet2!BP175+Sheet2!ET175</f>
        <v>0</v>
      </c>
      <c r="AH178" s="12">
        <f t="shared" si="39"/>
        <v>0</v>
      </c>
      <c r="AI178" s="13">
        <f ca="1">'13年1-9支出明细'!AI176/9*12</f>
        <v>0</v>
      </c>
      <c r="AJ178" s="13">
        <f ca="1">'13年1-9支出明细'!AJ176/9*12</f>
        <v>0</v>
      </c>
      <c r="AK178" s="13">
        <f ca="1">'13年1-9支出明细'!AK176/9*12</f>
        <v>0</v>
      </c>
      <c r="AL178" s="13">
        <f ca="1">'13年1-9支出明细'!AL176/9*12</f>
        <v>0</v>
      </c>
      <c r="AM178" s="13">
        <f ca="1">'13年1-9支出明细'!AM176/9*12</f>
        <v>0</v>
      </c>
      <c r="AN178" s="13">
        <f ca="1">'13年1-9支出明细'!AN176/9*12</f>
        <v>0</v>
      </c>
      <c r="AO178" s="14">
        <f t="shared" si="43"/>
        <v>0</v>
      </c>
      <c r="AP178" s="13">
        <f ca="1">'13年1-9支出明细'!AP176/9*12</f>
        <v>0</v>
      </c>
      <c r="AQ178" s="13">
        <f ca="1">'13年1-9支出明细'!AQ176/9*12</f>
        <v>0</v>
      </c>
      <c r="AR178" s="13">
        <f ca="1">'13年1-9支出明细'!AR176/9*12</f>
        <v>0</v>
      </c>
      <c r="AS178" s="13">
        <f ca="1">Sheet2!DK175+Sheet2!AH175</f>
        <v>0</v>
      </c>
      <c r="AT178" s="13">
        <f ca="1">'13年1-9支出明细'!AT176/9*12</f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f ca="1">'13年1-9支出明细'!BB176/9*12</f>
        <v>0</v>
      </c>
      <c r="BC178" s="13">
        <f ca="1">'13年1-9支出明细'!BC176/9*12</f>
        <v>0</v>
      </c>
      <c r="BD178" s="13">
        <f ca="1">'13年1-9支出明细'!BD176/9*12</f>
        <v>0</v>
      </c>
      <c r="BE178" s="13">
        <f ca="1">'13年1-9支出明细'!BE176/9*12</f>
        <v>0</v>
      </c>
      <c r="BF178" s="13">
        <v>0</v>
      </c>
      <c r="BG178" s="13">
        <f ca="1">'13年1-9支出明细'!BG176/9*12</f>
        <v>0</v>
      </c>
      <c r="BH178" s="13">
        <f ca="1">'13年1-9支出明细'!BH176/9*12</f>
        <v>0</v>
      </c>
      <c r="BI178" s="13">
        <f ca="1">'13年1-9支出明细'!BI176/9*12</f>
        <v>0</v>
      </c>
      <c r="BJ178" s="13">
        <f ca="1">'13年1-9支出明细'!BJ176/9*12</f>
        <v>0</v>
      </c>
      <c r="BK178" s="13">
        <f ca="1">'13年1-9支出明细'!BK176/9*12</f>
        <v>0</v>
      </c>
      <c r="BL178" s="13">
        <f ca="1">'13年1-9支出明细'!BL176/9*12</f>
        <v>0</v>
      </c>
      <c r="BM178" s="13">
        <f ca="1">'13年1-9支出明细'!BM176/9*12</f>
        <v>0</v>
      </c>
      <c r="BN178" s="13">
        <f ca="1">'13年1-9支出明细'!BN176/9*12</f>
        <v>0</v>
      </c>
      <c r="BO178" s="13">
        <f ca="1">Sheet2!EX175+Sheet2!BF175</f>
        <v>0</v>
      </c>
      <c r="BP178" s="13">
        <f ca="1">'13年1-9支出明细'!BP176/9*12</f>
        <v>0</v>
      </c>
      <c r="BQ178" s="13">
        <f ca="1">'13年1-9支出明细'!BQ176/9*12</f>
        <v>0</v>
      </c>
      <c r="BR178" s="13">
        <f ca="1">'13年1-9支出明细'!BR176/9*12</f>
        <v>0</v>
      </c>
      <c r="BS178" s="13">
        <f ca="1">Sheet2!FC91+Sheet2!BJ91</f>
        <v>181398</v>
      </c>
      <c r="BT178" s="13">
        <f ca="1">'13年1-9支出明细'!BT176/9*12</f>
        <v>0</v>
      </c>
      <c r="BU178" s="12">
        <f ca="1">'13年1-9支出明细'!BU176/9*12</f>
        <v>0</v>
      </c>
      <c r="BV178" s="12">
        <f ca="1">'13年1-9支出明细'!BV176/9*12</f>
        <v>0</v>
      </c>
      <c r="BW178" s="12">
        <f ca="1">'13年1-9支出明细'!BW176/9*12</f>
        <v>0</v>
      </c>
      <c r="BX178" s="12">
        <f ca="1">'13年1-9支出明细'!BX176/9*12</f>
        <v>0</v>
      </c>
      <c r="BY178" s="27">
        <f t="shared" si="40"/>
        <v>0</v>
      </c>
      <c r="BZ178" s="13">
        <f ca="1">'13年1-9支出明细'!BZ176/9*12</f>
        <v>0</v>
      </c>
      <c r="CA178" s="13">
        <f ca="1">'13年1-9支出明细'!CA176/9*12</f>
        <v>0</v>
      </c>
      <c r="CB178" s="13">
        <f ca="1">'13年1-9支出明细'!CB176/9*12</f>
        <v>0</v>
      </c>
      <c r="CC178" s="13">
        <f ca="1">'13年1-9支出明细'!CC176/9*12</f>
        <v>0</v>
      </c>
      <c r="CD178" s="13">
        <f ca="1">'13年1-9支出明细'!CD176/9*12</f>
        <v>0</v>
      </c>
    </row>
    <row r="179" spans="1:82" hidden="1">
      <c r="A179" s="18">
        <v>599</v>
      </c>
      <c r="B179" s="3" t="s">
        <v>653</v>
      </c>
      <c r="C179" s="3" t="s">
        <v>471</v>
      </c>
      <c r="D179" s="12">
        <f t="shared" si="44"/>
        <v>0</v>
      </c>
      <c r="E179" s="12">
        <f t="shared" si="37"/>
        <v>0</v>
      </c>
      <c r="F179" s="13">
        <v>0</v>
      </c>
      <c r="G179" s="13">
        <v>0</v>
      </c>
      <c r="H179" s="13">
        <v>0</v>
      </c>
      <c r="I179" s="13">
        <f ca="1">'13年1-9支出明细'!I177/9*12</f>
        <v>0</v>
      </c>
      <c r="J179" s="13">
        <v>0</v>
      </c>
      <c r="K179" s="13">
        <f ca="1">'13年1-9支出明细'!K177/9*12</f>
        <v>0</v>
      </c>
      <c r="L179" s="13">
        <f ca="1">'13年1-9支出明细'!L177/9*12</f>
        <v>0</v>
      </c>
      <c r="M179" s="13">
        <f ca="1">'13年1-9支出明细'!M177/9*12</f>
        <v>0</v>
      </c>
      <c r="N179" s="13">
        <f ca="1">'13年1-9支出明细'!N177/9*12</f>
        <v>0</v>
      </c>
      <c r="O179" s="13">
        <f ca="1">'13年1-9支出明细'!O177/9*12</f>
        <v>0</v>
      </c>
      <c r="P179" s="13">
        <f ca="1">'13年1-9支出明细'!P177/9*12</f>
        <v>0</v>
      </c>
      <c r="Q179" s="13">
        <f ca="1">'13年1-9支出明细'!Q177/9*12</f>
        <v>0</v>
      </c>
      <c r="R179" s="13">
        <f ca="1">'13年1-9支出明细'!R177/9*12</f>
        <v>0</v>
      </c>
      <c r="S179" s="13">
        <f ca="1">'13年1-9支出明细'!S177/9*12</f>
        <v>0</v>
      </c>
      <c r="T179" s="12">
        <f t="shared" si="38"/>
        <v>0</v>
      </c>
      <c r="U179" s="13">
        <f ca="1">'13年1-9支出明细'!U177/9*12</f>
        <v>0</v>
      </c>
      <c r="V179" s="13">
        <f ca="1">'13年1-9支出明细'!V177/9*12</f>
        <v>0</v>
      </c>
      <c r="W179" s="13">
        <f ca="1">'13年1-9支出明细'!W177/9*12</f>
        <v>0</v>
      </c>
      <c r="X179" s="13">
        <f ca="1">'13年1-9支出明细'!X177/9*12</f>
        <v>0</v>
      </c>
      <c r="Y179" s="13">
        <f ca="1">'13年1-9支出明细'!Y177/9*12</f>
        <v>0</v>
      </c>
      <c r="Z179" s="13">
        <f ca="1">'13年1-9支出明细'!Z177/9*12</f>
        <v>0</v>
      </c>
      <c r="AA179" s="13">
        <f ca="1">Sheet2!EP176+Sheet2!V176</f>
        <v>0</v>
      </c>
      <c r="AB179" s="13">
        <f ca="1">'13年1-9支出明细'!AB177/9*12</f>
        <v>0</v>
      </c>
      <c r="AC179" s="13">
        <f ca="1">'13年1-9支出明细'!AC177/9*12</f>
        <v>0</v>
      </c>
      <c r="AD179" s="12">
        <f t="shared" si="36"/>
        <v>0</v>
      </c>
      <c r="AE179" s="13">
        <f ca="1">'13年1-9支出明细'!AE177/9*12</f>
        <v>0</v>
      </c>
      <c r="AF179" s="13">
        <f ca="1">'13年1-9支出明细'!AF177/9*12</f>
        <v>0</v>
      </c>
      <c r="AG179" s="13">
        <f ca="1">Sheet2!BP176+Sheet2!ET176</f>
        <v>0</v>
      </c>
      <c r="AH179" s="12">
        <f t="shared" si="39"/>
        <v>0</v>
      </c>
      <c r="AI179" s="13">
        <f ca="1">'13年1-9支出明细'!AI177/9*12</f>
        <v>0</v>
      </c>
      <c r="AJ179" s="13">
        <f ca="1">'13年1-9支出明细'!AJ177/9*12</f>
        <v>0</v>
      </c>
      <c r="AK179" s="13">
        <f ca="1">'13年1-9支出明细'!AK177/9*12</f>
        <v>0</v>
      </c>
      <c r="AL179" s="13">
        <f ca="1">'13年1-9支出明细'!AL177/9*12</f>
        <v>0</v>
      </c>
      <c r="AM179" s="13">
        <f ca="1">'13年1-9支出明细'!AM177/9*12</f>
        <v>0</v>
      </c>
      <c r="AN179" s="13">
        <f ca="1">'13年1-9支出明细'!AN177/9*12</f>
        <v>0</v>
      </c>
      <c r="AO179" s="14">
        <f t="shared" si="43"/>
        <v>0</v>
      </c>
      <c r="AP179" s="13">
        <f ca="1">'13年1-9支出明细'!AP177/9*12</f>
        <v>0</v>
      </c>
      <c r="AQ179" s="13">
        <f ca="1">'13年1-9支出明细'!AQ177/9*12</f>
        <v>0</v>
      </c>
      <c r="AR179" s="13">
        <f ca="1">'13年1-9支出明细'!AR177/9*12</f>
        <v>0</v>
      </c>
      <c r="AS179" s="13">
        <f ca="1">Sheet2!DK176+Sheet2!AH176</f>
        <v>0</v>
      </c>
      <c r="AT179" s="13">
        <f ca="1">'13年1-9支出明细'!AT177/9*12</f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f ca="1">'13年1-9支出明细'!BB177/9*12</f>
        <v>0</v>
      </c>
      <c r="BC179" s="13">
        <f ca="1">'13年1-9支出明细'!BC177/9*12</f>
        <v>0</v>
      </c>
      <c r="BD179" s="13">
        <f ca="1">'13年1-9支出明细'!BD177/9*12</f>
        <v>0</v>
      </c>
      <c r="BE179" s="13">
        <f ca="1">'13年1-9支出明细'!BE177/9*12</f>
        <v>0</v>
      </c>
      <c r="BF179" s="13">
        <v>0</v>
      </c>
      <c r="BG179" s="13">
        <f ca="1">'13年1-9支出明细'!BG177/9*12</f>
        <v>0</v>
      </c>
      <c r="BH179" s="13">
        <f ca="1">'13年1-9支出明细'!BH177/9*12</f>
        <v>0</v>
      </c>
      <c r="BI179" s="13">
        <f ca="1">'13年1-9支出明细'!BI177/9*12</f>
        <v>0</v>
      </c>
      <c r="BJ179" s="13">
        <f ca="1">'13年1-9支出明细'!BJ177/9*12</f>
        <v>0</v>
      </c>
      <c r="BK179" s="13">
        <f ca="1">'13年1-9支出明细'!BK177/9*12</f>
        <v>0</v>
      </c>
      <c r="BL179" s="13">
        <f ca="1">'13年1-9支出明细'!BL177/9*12</f>
        <v>0</v>
      </c>
      <c r="BM179" s="13">
        <f ca="1">'13年1-9支出明细'!BM177/9*12</f>
        <v>0</v>
      </c>
      <c r="BN179" s="13">
        <f ca="1">'13年1-9支出明细'!BN177/9*12</f>
        <v>0</v>
      </c>
      <c r="BO179" s="13">
        <f ca="1">Sheet2!EX176+Sheet2!BF176</f>
        <v>0</v>
      </c>
      <c r="BP179" s="13">
        <f ca="1">'13年1-9支出明细'!BP177/9*12</f>
        <v>0</v>
      </c>
      <c r="BQ179" s="13">
        <f ca="1">'13年1-9支出明细'!BQ177/9*12</f>
        <v>0</v>
      </c>
      <c r="BR179" s="13">
        <f ca="1">'13年1-9支出明细'!BR177/9*12</f>
        <v>0</v>
      </c>
      <c r="BS179" s="13">
        <f ca="1">Sheet2!FC92+Sheet2!BJ92</f>
        <v>0</v>
      </c>
      <c r="BT179" s="13">
        <f ca="1">'13年1-9支出明细'!BT177/9*12</f>
        <v>0</v>
      </c>
      <c r="BU179" s="12">
        <f ca="1">'13年1-9支出明细'!BU177/9*12</f>
        <v>0</v>
      </c>
      <c r="BV179" s="12">
        <f ca="1">'13年1-9支出明细'!BV177/9*12</f>
        <v>0</v>
      </c>
      <c r="BW179" s="12">
        <f ca="1">'13年1-9支出明细'!BW177/9*12</f>
        <v>0</v>
      </c>
      <c r="BX179" s="12">
        <f ca="1">'13年1-9支出明细'!BX177/9*12</f>
        <v>0</v>
      </c>
      <c r="BY179" s="27">
        <f t="shared" si="40"/>
        <v>0</v>
      </c>
      <c r="BZ179" s="13">
        <f ca="1">'13年1-9支出明细'!BZ177/9*12</f>
        <v>0</v>
      </c>
      <c r="CA179" s="13">
        <f ca="1">'13年1-9支出明细'!CA177/9*12</f>
        <v>0</v>
      </c>
      <c r="CB179" s="13">
        <f ca="1">'13年1-9支出明细'!CB177/9*12</f>
        <v>0</v>
      </c>
      <c r="CC179" s="13">
        <f ca="1">'13年1-9支出明细'!CC177/9*12</f>
        <v>0</v>
      </c>
      <c r="CD179" s="13">
        <f ca="1">'13年1-9支出明细'!CD177/9*12</f>
        <v>0</v>
      </c>
    </row>
    <row r="180" spans="1:82">
      <c r="A180" s="18">
        <v>6</v>
      </c>
      <c r="B180" s="3" t="s">
        <v>654</v>
      </c>
      <c r="C180" s="3" t="s">
        <v>472</v>
      </c>
      <c r="D180" s="12">
        <f t="shared" si="44"/>
        <v>403766.4</v>
      </c>
      <c r="E180" s="12">
        <f t="shared" si="37"/>
        <v>403436.4</v>
      </c>
      <c r="F180" s="13">
        <v>278232</v>
      </c>
      <c r="G180" s="13">
        <v>0</v>
      </c>
      <c r="H180" s="13">
        <v>125204.4</v>
      </c>
      <c r="I180" s="13">
        <f ca="1">'13年1-9支出明细'!I178/9*12</f>
        <v>0</v>
      </c>
      <c r="J180" s="13">
        <v>0</v>
      </c>
      <c r="K180" s="13">
        <f ca="1">'13年1-9支出明细'!K178/9*12</f>
        <v>0</v>
      </c>
      <c r="L180" s="13">
        <f ca="1">'13年1-9支出明细'!L178/9*12</f>
        <v>0</v>
      </c>
      <c r="M180" s="13">
        <f ca="1">'13年1-9支出明细'!M178/9*12</f>
        <v>0</v>
      </c>
      <c r="N180" s="13">
        <f ca="1">'13年1-9支出明细'!N178/9*12</f>
        <v>0</v>
      </c>
      <c r="O180" s="13">
        <f ca="1">'13年1-9支出明细'!O178/9*12</f>
        <v>0</v>
      </c>
      <c r="P180" s="13">
        <f ca="1">'13年1-9支出明细'!P178/9*12</f>
        <v>0</v>
      </c>
      <c r="Q180" s="13">
        <f ca="1">'13年1-9支出明细'!Q178/9*12</f>
        <v>0</v>
      </c>
      <c r="R180" s="13">
        <f ca="1">'13年1-9支出明细'!R178/9*12</f>
        <v>0</v>
      </c>
      <c r="S180" s="13">
        <f ca="1">'13年1-9支出明细'!S178/9*12</f>
        <v>0</v>
      </c>
      <c r="T180" s="12">
        <f t="shared" si="38"/>
        <v>330</v>
      </c>
      <c r="U180" s="13">
        <f ca="1">'13年1-9支出明细'!U178/9*12</f>
        <v>0</v>
      </c>
      <c r="V180" s="13">
        <f ca="1">'13年1-9支出明细'!V178/9*12</f>
        <v>0</v>
      </c>
      <c r="W180" s="13">
        <f ca="1">'13年1-9支出明细'!W178/9*12</f>
        <v>0</v>
      </c>
      <c r="X180" s="13">
        <f ca="1">'13年1-9支出明细'!X178/9*12</f>
        <v>0</v>
      </c>
      <c r="Y180" s="13">
        <f ca="1">'13年1-9支出明细'!Y178/9*12</f>
        <v>0</v>
      </c>
      <c r="Z180" s="13">
        <f ca="1">'13年1-9支出明细'!Z178/9*12</f>
        <v>0</v>
      </c>
      <c r="AA180" s="13">
        <f ca="1">Sheet2!EP177+Sheet2!V177</f>
        <v>330</v>
      </c>
      <c r="AB180" s="13">
        <f ca="1">'13年1-9支出明细'!AB178/9*12</f>
        <v>0</v>
      </c>
      <c r="AC180" s="13">
        <f ca="1">'13年1-9支出明细'!AC178/9*12</f>
        <v>0</v>
      </c>
      <c r="AD180" s="12">
        <f t="shared" si="36"/>
        <v>0</v>
      </c>
      <c r="AE180" s="13">
        <f ca="1">'13年1-9支出明细'!AE178/9*12</f>
        <v>0</v>
      </c>
      <c r="AF180" s="13">
        <f ca="1">'13年1-9支出明细'!AF178/9*12</f>
        <v>0</v>
      </c>
      <c r="AG180" s="13">
        <f ca="1">Sheet2!BP177+Sheet2!ET177</f>
        <v>0</v>
      </c>
      <c r="AH180" s="12">
        <f t="shared" si="39"/>
        <v>0</v>
      </c>
      <c r="AI180" s="13">
        <f ca="1">'13年1-9支出明细'!AI178/9*12</f>
        <v>0</v>
      </c>
      <c r="AJ180" s="13">
        <f ca="1">'13年1-9支出明细'!AJ178/9*12</f>
        <v>0</v>
      </c>
      <c r="AK180" s="13">
        <f ca="1">'13年1-9支出明细'!AK178/9*12</f>
        <v>0</v>
      </c>
      <c r="AL180" s="13">
        <f ca="1">'13年1-9支出明细'!AL178/9*12</f>
        <v>0</v>
      </c>
      <c r="AM180" s="13">
        <f ca="1">'13年1-9支出明细'!AM178/9*12</f>
        <v>0</v>
      </c>
      <c r="AN180" s="13">
        <f ca="1">'13年1-9支出明细'!AN178/9*12</f>
        <v>0</v>
      </c>
      <c r="AO180" s="14">
        <f t="shared" si="43"/>
        <v>0</v>
      </c>
      <c r="AP180" s="13">
        <f ca="1">'13年1-9支出明细'!AP178/9*12</f>
        <v>0</v>
      </c>
      <c r="AQ180" s="13">
        <f ca="1">'13年1-9支出明细'!AQ178/9*12</f>
        <v>0</v>
      </c>
      <c r="AR180" s="13">
        <f ca="1">'13年1-9支出明细'!AR178/9*12</f>
        <v>0</v>
      </c>
      <c r="AS180" s="13">
        <f ca="1">Sheet2!DK177+Sheet2!AH177</f>
        <v>0</v>
      </c>
      <c r="AT180" s="13">
        <f ca="1">'13年1-9支出明细'!AT178/9*12</f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f ca="1">'13年1-9支出明细'!BB178/9*12</f>
        <v>0</v>
      </c>
      <c r="BC180" s="13">
        <f ca="1">'13年1-9支出明细'!BC178/9*12</f>
        <v>0</v>
      </c>
      <c r="BD180" s="13">
        <f ca="1">'13年1-9支出明细'!BD178/9*12</f>
        <v>0</v>
      </c>
      <c r="BE180" s="13">
        <f ca="1">'13年1-9支出明细'!BE178/9*12</f>
        <v>0</v>
      </c>
      <c r="BF180" s="13">
        <v>0</v>
      </c>
      <c r="BG180" s="13">
        <f ca="1">'13年1-9支出明细'!BG178/9*12</f>
        <v>0</v>
      </c>
      <c r="BH180" s="13">
        <f ca="1">'13年1-9支出明细'!BH178/9*12</f>
        <v>0</v>
      </c>
      <c r="BI180" s="13">
        <f ca="1">'13年1-9支出明细'!BI178/9*12</f>
        <v>0</v>
      </c>
      <c r="BJ180" s="13">
        <f ca="1">'13年1-9支出明细'!BJ178/9*12</f>
        <v>0</v>
      </c>
      <c r="BK180" s="13">
        <f ca="1">'13年1-9支出明细'!BK178/9*12</f>
        <v>0</v>
      </c>
      <c r="BL180" s="13">
        <f ca="1">'13年1-9支出明细'!BL178/9*12</f>
        <v>0</v>
      </c>
      <c r="BM180" s="13">
        <f ca="1">'13年1-9支出明细'!BM178/9*12</f>
        <v>0</v>
      </c>
      <c r="BN180" s="13">
        <f ca="1">'13年1-9支出明细'!BN178/9*12</f>
        <v>0</v>
      </c>
      <c r="BO180" s="13">
        <f ca="1">Sheet2!EX177+Sheet2!BF177</f>
        <v>0</v>
      </c>
      <c r="BP180" s="13">
        <f ca="1">'13年1-9支出明细'!BP178/9*12</f>
        <v>0</v>
      </c>
      <c r="BQ180" s="13">
        <f ca="1">'13年1-9支出明细'!BQ178/9*12</f>
        <v>0</v>
      </c>
      <c r="BR180" s="13">
        <f ca="1">'13年1-9支出明细'!BR178/9*12</f>
        <v>0</v>
      </c>
      <c r="BS180" s="13">
        <f ca="1">Sheet2!FC93+Sheet2!BJ93</f>
        <v>0</v>
      </c>
      <c r="BT180" s="13">
        <f ca="1">'13年1-9支出明细'!BT178/9*12</f>
        <v>0</v>
      </c>
      <c r="BU180" s="12">
        <f ca="1">'13年1-9支出明细'!BU178/9*12</f>
        <v>0</v>
      </c>
      <c r="BV180" s="12">
        <f ca="1">'13年1-9支出明细'!BV178/9*12</f>
        <v>0</v>
      </c>
      <c r="BW180" s="12">
        <f ca="1">'13年1-9支出明细'!BW178/9*12</f>
        <v>0</v>
      </c>
      <c r="BX180" s="12">
        <f ca="1">'13年1-9支出明细'!BX178/9*12</f>
        <v>0</v>
      </c>
      <c r="BY180" s="27">
        <f t="shared" si="40"/>
        <v>0</v>
      </c>
      <c r="BZ180" s="13">
        <f ca="1">'13年1-9支出明细'!BZ178/9*12</f>
        <v>0</v>
      </c>
      <c r="CA180" s="13">
        <f ca="1">'13年1-9支出明细'!CA178/9*12</f>
        <v>0</v>
      </c>
      <c r="CB180" s="13">
        <f ca="1">'13年1-9支出明细'!CB178/9*12</f>
        <v>0</v>
      </c>
      <c r="CC180" s="13">
        <f ca="1">'13年1-9支出明细'!CC178/9*12</f>
        <v>0</v>
      </c>
      <c r="CD180" s="13">
        <f ca="1">'13年1-9支出明细'!CD178/9*12</f>
        <v>0</v>
      </c>
    </row>
    <row r="181" spans="1:82">
      <c r="A181" s="18">
        <v>601</v>
      </c>
      <c r="B181" s="3" t="s">
        <v>655</v>
      </c>
      <c r="C181" s="3" t="s">
        <v>473</v>
      </c>
      <c r="D181" s="12">
        <f t="shared" si="44"/>
        <v>403766.4</v>
      </c>
      <c r="E181" s="12">
        <f t="shared" si="37"/>
        <v>403436.4</v>
      </c>
      <c r="F181" s="13">
        <v>278232</v>
      </c>
      <c r="G181" s="13">
        <v>0</v>
      </c>
      <c r="H181" s="13">
        <v>125204.4</v>
      </c>
      <c r="I181" s="13">
        <f ca="1">'13年1-9支出明细'!I179/9*12</f>
        <v>0</v>
      </c>
      <c r="J181" s="13">
        <v>0</v>
      </c>
      <c r="K181" s="13">
        <f ca="1">'13年1-9支出明细'!K179/9*12</f>
        <v>0</v>
      </c>
      <c r="L181" s="13">
        <f ca="1">'13年1-9支出明细'!L179/9*12</f>
        <v>0</v>
      </c>
      <c r="M181" s="13">
        <f ca="1">'13年1-9支出明细'!M179/9*12</f>
        <v>0</v>
      </c>
      <c r="N181" s="13">
        <f ca="1">'13年1-9支出明细'!N179/9*12</f>
        <v>0</v>
      </c>
      <c r="O181" s="13">
        <f ca="1">'13年1-9支出明细'!O179/9*12</f>
        <v>0</v>
      </c>
      <c r="P181" s="13">
        <f ca="1">'13年1-9支出明细'!P179/9*12</f>
        <v>0</v>
      </c>
      <c r="Q181" s="13">
        <f ca="1">'13年1-9支出明细'!Q179/9*12</f>
        <v>0</v>
      </c>
      <c r="R181" s="13">
        <f ca="1">'13年1-9支出明细'!R179/9*12</f>
        <v>0</v>
      </c>
      <c r="S181" s="13">
        <f ca="1">'13年1-9支出明细'!S179/9*12</f>
        <v>0</v>
      </c>
      <c r="T181" s="12">
        <f t="shared" si="38"/>
        <v>330</v>
      </c>
      <c r="U181" s="13">
        <f ca="1">'13年1-9支出明细'!U179/9*12</f>
        <v>0</v>
      </c>
      <c r="V181" s="13">
        <f ca="1">'13年1-9支出明细'!V179/9*12</f>
        <v>0</v>
      </c>
      <c r="W181" s="13">
        <f ca="1">'13年1-9支出明细'!W179/9*12</f>
        <v>0</v>
      </c>
      <c r="X181" s="13">
        <f ca="1">'13年1-9支出明细'!X179/9*12</f>
        <v>0</v>
      </c>
      <c r="Y181" s="13">
        <f ca="1">'13年1-9支出明细'!Y179/9*12</f>
        <v>0</v>
      </c>
      <c r="Z181" s="13">
        <f ca="1">'13年1-9支出明细'!Z179/9*12</f>
        <v>0</v>
      </c>
      <c r="AA181" s="13">
        <f ca="1">Sheet2!EP178+Sheet2!V178</f>
        <v>330</v>
      </c>
      <c r="AB181" s="13">
        <f ca="1">'13年1-9支出明细'!AB179/9*12</f>
        <v>0</v>
      </c>
      <c r="AC181" s="13">
        <f ca="1">'13年1-9支出明细'!AC179/9*12</f>
        <v>0</v>
      </c>
      <c r="AD181" s="12">
        <f t="shared" si="36"/>
        <v>0</v>
      </c>
      <c r="AE181" s="13">
        <f ca="1">'13年1-9支出明细'!AE179/9*12</f>
        <v>0</v>
      </c>
      <c r="AF181" s="13">
        <f ca="1">'13年1-9支出明细'!AF179/9*12</f>
        <v>0</v>
      </c>
      <c r="AG181" s="13">
        <f ca="1">Sheet2!BP178+Sheet2!ET178</f>
        <v>0</v>
      </c>
      <c r="AH181" s="12">
        <f t="shared" si="39"/>
        <v>0</v>
      </c>
      <c r="AI181" s="13">
        <f ca="1">'13年1-9支出明细'!AI179/9*12</f>
        <v>0</v>
      </c>
      <c r="AJ181" s="13">
        <f ca="1">'13年1-9支出明细'!AJ179/9*12</f>
        <v>0</v>
      </c>
      <c r="AK181" s="13">
        <f ca="1">'13年1-9支出明细'!AK179/9*12</f>
        <v>0</v>
      </c>
      <c r="AL181" s="13">
        <f ca="1">'13年1-9支出明细'!AL179/9*12</f>
        <v>0</v>
      </c>
      <c r="AM181" s="13">
        <f ca="1">'13年1-9支出明细'!AM179/9*12</f>
        <v>0</v>
      </c>
      <c r="AN181" s="13">
        <f ca="1">'13年1-9支出明细'!AN179/9*12</f>
        <v>0</v>
      </c>
      <c r="AO181" s="14">
        <f t="shared" si="43"/>
        <v>0</v>
      </c>
      <c r="AP181" s="13">
        <f ca="1">'13年1-9支出明细'!AP179/9*12</f>
        <v>0</v>
      </c>
      <c r="AQ181" s="13">
        <f ca="1">'13年1-9支出明细'!AQ179/9*12</f>
        <v>0</v>
      </c>
      <c r="AR181" s="13">
        <f ca="1">'13年1-9支出明细'!AR179/9*12</f>
        <v>0</v>
      </c>
      <c r="AS181" s="13">
        <f ca="1">Sheet2!DK178+Sheet2!AH178</f>
        <v>0</v>
      </c>
      <c r="AT181" s="13">
        <f ca="1">'13年1-9支出明细'!AT179/9*12</f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f ca="1">'13年1-9支出明细'!BB179/9*12</f>
        <v>0</v>
      </c>
      <c r="BC181" s="13">
        <f ca="1">'13年1-9支出明细'!BC179/9*12</f>
        <v>0</v>
      </c>
      <c r="BD181" s="13">
        <f ca="1">'13年1-9支出明细'!BD179/9*12</f>
        <v>0</v>
      </c>
      <c r="BE181" s="13">
        <f ca="1">'13年1-9支出明细'!BE179/9*12</f>
        <v>0</v>
      </c>
      <c r="BF181" s="13">
        <v>0</v>
      </c>
      <c r="BG181" s="13">
        <f ca="1">'13年1-9支出明细'!BG179/9*12</f>
        <v>0</v>
      </c>
      <c r="BH181" s="13">
        <f ca="1">'13年1-9支出明细'!BH179/9*12</f>
        <v>0</v>
      </c>
      <c r="BI181" s="13">
        <f ca="1">'13年1-9支出明细'!BI179/9*12</f>
        <v>0</v>
      </c>
      <c r="BJ181" s="13">
        <f ca="1">'13年1-9支出明细'!BJ179/9*12</f>
        <v>0</v>
      </c>
      <c r="BK181" s="13">
        <f ca="1">'13年1-9支出明细'!BK179/9*12</f>
        <v>0</v>
      </c>
      <c r="BL181" s="13">
        <f ca="1">'13年1-9支出明细'!BL179/9*12</f>
        <v>0</v>
      </c>
      <c r="BM181" s="13">
        <f ca="1">'13年1-9支出明细'!BM179/9*12</f>
        <v>0</v>
      </c>
      <c r="BN181" s="13">
        <f ca="1">'13年1-9支出明细'!BN179/9*12</f>
        <v>0</v>
      </c>
      <c r="BO181" s="13">
        <f ca="1">Sheet2!EX178+Sheet2!BF178</f>
        <v>0</v>
      </c>
      <c r="BP181" s="13">
        <f ca="1">'13年1-9支出明细'!BP179/9*12</f>
        <v>0</v>
      </c>
      <c r="BQ181" s="13">
        <f ca="1">'13年1-9支出明细'!BQ179/9*12</f>
        <v>0</v>
      </c>
      <c r="BR181" s="13">
        <f ca="1">'13年1-9支出明细'!BR179/9*12</f>
        <v>0</v>
      </c>
      <c r="BS181" s="13">
        <f ca="1">Sheet2!FC94+Sheet2!BJ94</f>
        <v>181398</v>
      </c>
      <c r="BT181" s="13">
        <f ca="1">'13年1-9支出明细'!BT179/9*12</f>
        <v>0</v>
      </c>
      <c r="BU181" s="12">
        <f ca="1">'13年1-9支出明细'!BU179/9*12</f>
        <v>0</v>
      </c>
      <c r="BV181" s="12">
        <f ca="1">'13年1-9支出明细'!BV179/9*12</f>
        <v>0</v>
      </c>
      <c r="BW181" s="12">
        <f ca="1">'13年1-9支出明细'!BW179/9*12</f>
        <v>0</v>
      </c>
      <c r="BX181" s="12">
        <f ca="1">'13年1-9支出明细'!BX179/9*12</f>
        <v>0</v>
      </c>
      <c r="BY181" s="27">
        <f t="shared" si="40"/>
        <v>0</v>
      </c>
      <c r="BZ181" s="13">
        <f ca="1">'13年1-9支出明细'!BZ179/9*12</f>
        <v>0</v>
      </c>
      <c r="CA181" s="13">
        <f ca="1">'13年1-9支出明细'!CA179/9*12</f>
        <v>0</v>
      </c>
      <c r="CB181" s="13">
        <f ca="1">'13年1-9支出明细'!CB179/9*12</f>
        <v>0</v>
      </c>
      <c r="CC181" s="13">
        <f ca="1">'13年1-9支出明细'!CC179/9*12</f>
        <v>0</v>
      </c>
      <c r="CD181" s="13">
        <f ca="1">'13年1-9支出明细'!CD179/9*12</f>
        <v>0</v>
      </c>
    </row>
    <row r="182" spans="1:82" hidden="1">
      <c r="A182" s="18">
        <v>7</v>
      </c>
      <c r="B182" s="3" t="s">
        <v>656</v>
      </c>
      <c r="C182" s="3" t="s">
        <v>474</v>
      </c>
      <c r="D182" s="12">
        <f t="shared" si="44"/>
        <v>0</v>
      </c>
      <c r="E182" s="12">
        <f t="shared" si="37"/>
        <v>0</v>
      </c>
      <c r="F182" s="13">
        <v>0</v>
      </c>
      <c r="G182" s="13">
        <v>0</v>
      </c>
      <c r="H182" s="13">
        <v>0</v>
      </c>
      <c r="I182" s="13">
        <f ca="1">'13年1-9支出明细'!I180/9*12</f>
        <v>0</v>
      </c>
      <c r="J182" s="13">
        <v>0</v>
      </c>
      <c r="K182" s="13">
        <f ca="1">'13年1-9支出明细'!K180/9*12</f>
        <v>0</v>
      </c>
      <c r="L182" s="13">
        <f ca="1">'13年1-9支出明细'!L180/9*12</f>
        <v>0</v>
      </c>
      <c r="M182" s="13">
        <f ca="1">'13年1-9支出明细'!M180/9*12</f>
        <v>0</v>
      </c>
      <c r="N182" s="13">
        <f ca="1">'13年1-9支出明细'!N180/9*12</f>
        <v>0</v>
      </c>
      <c r="O182" s="13">
        <f ca="1">'13年1-9支出明细'!O180/9*12</f>
        <v>0</v>
      </c>
      <c r="P182" s="13">
        <f ca="1">'13年1-9支出明细'!P180/9*12</f>
        <v>0</v>
      </c>
      <c r="Q182" s="13">
        <f ca="1">'13年1-9支出明细'!Q180/9*12</f>
        <v>0</v>
      </c>
      <c r="R182" s="13">
        <f ca="1">'13年1-9支出明细'!R180/9*12</f>
        <v>0</v>
      </c>
      <c r="S182" s="13">
        <f ca="1">'13年1-9支出明细'!S180/9*12</f>
        <v>0</v>
      </c>
      <c r="T182" s="12">
        <f t="shared" si="38"/>
        <v>0</v>
      </c>
      <c r="U182" s="13">
        <f ca="1">'13年1-9支出明细'!U180/9*12</f>
        <v>0</v>
      </c>
      <c r="V182" s="13">
        <f ca="1">'13年1-9支出明细'!V180/9*12</f>
        <v>0</v>
      </c>
      <c r="W182" s="13">
        <f ca="1">'13年1-9支出明细'!W180/9*12</f>
        <v>0</v>
      </c>
      <c r="X182" s="13">
        <f ca="1">'13年1-9支出明细'!X180/9*12</f>
        <v>0</v>
      </c>
      <c r="Y182" s="13">
        <f ca="1">'13年1-9支出明细'!Y180/9*12</f>
        <v>0</v>
      </c>
      <c r="Z182" s="13">
        <f ca="1">'13年1-9支出明细'!Z180/9*12</f>
        <v>0</v>
      </c>
      <c r="AA182" s="13">
        <f ca="1">Sheet2!EP179+Sheet2!V179</f>
        <v>0</v>
      </c>
      <c r="AB182" s="13">
        <f ca="1">'13年1-9支出明细'!AB180/9*12</f>
        <v>0</v>
      </c>
      <c r="AC182" s="13">
        <f ca="1">'13年1-9支出明细'!AC180/9*12</f>
        <v>0</v>
      </c>
      <c r="AD182" s="12">
        <f t="shared" si="36"/>
        <v>0</v>
      </c>
      <c r="AE182" s="13">
        <f ca="1">'13年1-9支出明细'!AE180/9*12</f>
        <v>0</v>
      </c>
      <c r="AF182" s="13">
        <f ca="1">'13年1-9支出明细'!AF180/9*12</f>
        <v>0</v>
      </c>
      <c r="AG182" s="13">
        <f ca="1">Sheet2!BP179+Sheet2!ET179</f>
        <v>0</v>
      </c>
      <c r="AH182" s="12">
        <f t="shared" si="39"/>
        <v>0</v>
      </c>
      <c r="AI182" s="13">
        <f ca="1">'13年1-9支出明细'!AI180/9*12</f>
        <v>0</v>
      </c>
      <c r="AJ182" s="13">
        <f ca="1">'13年1-9支出明细'!AJ180/9*12</f>
        <v>0</v>
      </c>
      <c r="AK182" s="13">
        <f ca="1">'13年1-9支出明细'!AK180/9*12</f>
        <v>0</v>
      </c>
      <c r="AL182" s="13">
        <f ca="1">'13年1-9支出明细'!AL180/9*12</f>
        <v>0</v>
      </c>
      <c r="AM182" s="13">
        <f ca="1">'13年1-9支出明细'!AM180/9*12</f>
        <v>0</v>
      </c>
      <c r="AN182" s="13">
        <f ca="1">'13年1-9支出明细'!AN180/9*12</f>
        <v>0</v>
      </c>
      <c r="AO182" s="14">
        <f t="shared" si="43"/>
        <v>0</v>
      </c>
      <c r="AP182" s="13">
        <f ca="1">'13年1-9支出明细'!AP180/9*12</f>
        <v>0</v>
      </c>
      <c r="AQ182" s="13">
        <f ca="1">'13年1-9支出明细'!AQ180/9*12</f>
        <v>0</v>
      </c>
      <c r="AR182" s="13">
        <f ca="1">'13年1-9支出明细'!AR180/9*12</f>
        <v>0</v>
      </c>
      <c r="AS182" s="13">
        <f ca="1">Sheet2!DK179+Sheet2!AH179</f>
        <v>0</v>
      </c>
      <c r="AT182" s="13">
        <f ca="1">'13年1-9支出明细'!AT180/9*12</f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f ca="1">'13年1-9支出明细'!BB180/9*12</f>
        <v>0</v>
      </c>
      <c r="BC182" s="13">
        <f ca="1">'13年1-9支出明细'!BC180/9*12</f>
        <v>0</v>
      </c>
      <c r="BD182" s="13">
        <f ca="1">'13年1-9支出明细'!BD180/9*12</f>
        <v>0</v>
      </c>
      <c r="BE182" s="13">
        <f ca="1">'13年1-9支出明细'!BE180/9*12</f>
        <v>0</v>
      </c>
      <c r="BF182" s="13">
        <v>0</v>
      </c>
      <c r="BG182" s="13">
        <f ca="1">'13年1-9支出明细'!BG180/9*12</f>
        <v>0</v>
      </c>
      <c r="BH182" s="13">
        <f ca="1">'13年1-9支出明细'!BH180/9*12</f>
        <v>0</v>
      </c>
      <c r="BI182" s="13">
        <f ca="1">'13年1-9支出明细'!BI180/9*12</f>
        <v>0</v>
      </c>
      <c r="BJ182" s="13">
        <f ca="1">'13年1-9支出明细'!BJ180/9*12</f>
        <v>0</v>
      </c>
      <c r="BK182" s="13">
        <f ca="1">'13年1-9支出明细'!BK180/9*12</f>
        <v>0</v>
      </c>
      <c r="BL182" s="13">
        <f ca="1">'13年1-9支出明细'!BL180/9*12</f>
        <v>0</v>
      </c>
      <c r="BM182" s="13">
        <f ca="1">'13年1-9支出明细'!BM180/9*12</f>
        <v>0</v>
      </c>
      <c r="BN182" s="13">
        <f ca="1">'13年1-9支出明细'!BN180/9*12</f>
        <v>0</v>
      </c>
      <c r="BO182" s="13">
        <f ca="1">Sheet2!EX179+Sheet2!BF179</f>
        <v>0</v>
      </c>
      <c r="BP182" s="13">
        <f ca="1">'13年1-9支出明细'!BP180/9*12</f>
        <v>0</v>
      </c>
      <c r="BQ182" s="13">
        <f ca="1">'13年1-9支出明细'!BQ180/9*12</f>
        <v>0</v>
      </c>
      <c r="BR182" s="13">
        <f ca="1">'13年1-9支出明细'!BR180/9*12</f>
        <v>0</v>
      </c>
      <c r="BS182" s="13">
        <f ca="1">Sheet2!FC95+Sheet2!BJ95</f>
        <v>0</v>
      </c>
      <c r="BT182" s="13">
        <f ca="1">'13年1-9支出明细'!BT180/9*12</f>
        <v>0</v>
      </c>
      <c r="BU182" s="12">
        <f ca="1">'13年1-9支出明细'!BU180/9*12</f>
        <v>0</v>
      </c>
      <c r="BV182" s="12">
        <f ca="1">'13年1-9支出明细'!BV180/9*12</f>
        <v>0</v>
      </c>
      <c r="BW182" s="12">
        <f ca="1">'13年1-9支出明细'!BW180/9*12</f>
        <v>0</v>
      </c>
      <c r="BX182" s="12">
        <f ca="1">'13年1-9支出明细'!BX180/9*12</f>
        <v>0</v>
      </c>
      <c r="BY182" s="27">
        <f t="shared" si="40"/>
        <v>0</v>
      </c>
      <c r="BZ182" s="13">
        <f ca="1">'13年1-9支出明细'!BZ180/9*12</f>
        <v>0</v>
      </c>
      <c r="CA182" s="13">
        <f ca="1">'13年1-9支出明细'!CA180/9*12</f>
        <v>0</v>
      </c>
      <c r="CB182" s="13">
        <f ca="1">'13年1-9支出明细'!CB180/9*12</f>
        <v>0</v>
      </c>
      <c r="CC182" s="13">
        <f ca="1">'13年1-9支出明细'!CC180/9*12</f>
        <v>0</v>
      </c>
      <c r="CD182" s="13">
        <f ca="1">'13年1-9支出明细'!CD180/9*12</f>
        <v>0</v>
      </c>
    </row>
    <row r="183" spans="1:82" hidden="1">
      <c r="A183" s="18">
        <v>701</v>
      </c>
      <c r="B183" s="3" t="s">
        <v>657</v>
      </c>
      <c r="C183" s="3" t="s">
        <v>475</v>
      </c>
      <c r="D183" s="12">
        <f t="shared" si="44"/>
        <v>0</v>
      </c>
      <c r="E183" s="12">
        <f t="shared" si="37"/>
        <v>0</v>
      </c>
      <c r="F183" s="13">
        <v>0</v>
      </c>
      <c r="G183" s="13">
        <v>0</v>
      </c>
      <c r="H183" s="13">
        <v>0</v>
      </c>
      <c r="I183" s="13">
        <f ca="1">'13年1-9支出明细'!I181/9*12</f>
        <v>0</v>
      </c>
      <c r="J183" s="13">
        <v>0</v>
      </c>
      <c r="K183" s="13">
        <f ca="1">'13年1-9支出明细'!K181/9*12</f>
        <v>0</v>
      </c>
      <c r="L183" s="13">
        <f ca="1">'13年1-9支出明细'!L181/9*12</f>
        <v>0</v>
      </c>
      <c r="M183" s="13">
        <f ca="1">'13年1-9支出明细'!M181/9*12</f>
        <v>0</v>
      </c>
      <c r="N183" s="13">
        <f ca="1">'13年1-9支出明细'!N181/9*12</f>
        <v>0</v>
      </c>
      <c r="O183" s="13">
        <f ca="1">'13年1-9支出明细'!O181/9*12</f>
        <v>0</v>
      </c>
      <c r="P183" s="13">
        <f ca="1">'13年1-9支出明细'!P181/9*12</f>
        <v>0</v>
      </c>
      <c r="Q183" s="13">
        <f ca="1">'13年1-9支出明细'!Q181/9*12</f>
        <v>0</v>
      </c>
      <c r="R183" s="13">
        <f ca="1">'13年1-9支出明细'!R181/9*12</f>
        <v>0</v>
      </c>
      <c r="S183" s="13">
        <f ca="1">'13年1-9支出明细'!S181/9*12</f>
        <v>0</v>
      </c>
      <c r="T183" s="12">
        <f t="shared" si="38"/>
        <v>0</v>
      </c>
      <c r="U183" s="13">
        <f ca="1">'13年1-9支出明细'!U181/9*12</f>
        <v>0</v>
      </c>
      <c r="V183" s="13">
        <f ca="1">'13年1-9支出明细'!V181/9*12</f>
        <v>0</v>
      </c>
      <c r="W183" s="13">
        <f ca="1">'13年1-9支出明细'!W181/9*12</f>
        <v>0</v>
      </c>
      <c r="X183" s="13">
        <f ca="1">'13年1-9支出明细'!X181/9*12</f>
        <v>0</v>
      </c>
      <c r="Y183" s="13">
        <f ca="1">'13年1-9支出明细'!Y181/9*12</f>
        <v>0</v>
      </c>
      <c r="Z183" s="13">
        <f ca="1">'13年1-9支出明细'!Z181/9*12</f>
        <v>0</v>
      </c>
      <c r="AA183" s="13">
        <f ca="1">Sheet2!EP180+Sheet2!V180</f>
        <v>0</v>
      </c>
      <c r="AB183" s="13">
        <f ca="1">'13年1-9支出明细'!AB181/9*12</f>
        <v>0</v>
      </c>
      <c r="AC183" s="13">
        <f ca="1">'13年1-9支出明细'!AC181/9*12</f>
        <v>0</v>
      </c>
      <c r="AD183" s="12">
        <f t="shared" si="36"/>
        <v>0</v>
      </c>
      <c r="AE183" s="13">
        <f ca="1">'13年1-9支出明细'!AE181/9*12</f>
        <v>0</v>
      </c>
      <c r="AF183" s="13">
        <f ca="1">'13年1-9支出明细'!AF181/9*12</f>
        <v>0</v>
      </c>
      <c r="AG183" s="13">
        <f ca="1">Sheet2!BP180+Sheet2!ET180</f>
        <v>0</v>
      </c>
      <c r="AH183" s="12">
        <f t="shared" si="39"/>
        <v>0</v>
      </c>
      <c r="AI183" s="13">
        <f ca="1">'13年1-9支出明细'!AI181/9*12</f>
        <v>0</v>
      </c>
      <c r="AJ183" s="13">
        <f ca="1">'13年1-9支出明细'!AJ181/9*12</f>
        <v>0</v>
      </c>
      <c r="AK183" s="13">
        <f ca="1">'13年1-9支出明细'!AK181/9*12</f>
        <v>0</v>
      </c>
      <c r="AL183" s="13">
        <f ca="1">'13年1-9支出明细'!AL181/9*12</f>
        <v>0</v>
      </c>
      <c r="AM183" s="13">
        <f ca="1">'13年1-9支出明细'!AM181/9*12</f>
        <v>0</v>
      </c>
      <c r="AN183" s="13">
        <f ca="1">'13年1-9支出明细'!AN181/9*12</f>
        <v>0</v>
      </c>
      <c r="AO183" s="14">
        <f t="shared" si="43"/>
        <v>0</v>
      </c>
      <c r="AP183" s="13">
        <f ca="1">'13年1-9支出明细'!AP181/9*12</f>
        <v>0</v>
      </c>
      <c r="AQ183" s="13">
        <f ca="1">'13年1-9支出明细'!AQ181/9*12</f>
        <v>0</v>
      </c>
      <c r="AR183" s="13">
        <f ca="1">'13年1-9支出明细'!AR181/9*12</f>
        <v>0</v>
      </c>
      <c r="AS183" s="13">
        <f ca="1">Sheet2!DK180+Sheet2!AH180</f>
        <v>0</v>
      </c>
      <c r="AT183" s="13">
        <f ca="1">'13年1-9支出明细'!AT181/9*12</f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f ca="1">'13年1-9支出明细'!BB181/9*12</f>
        <v>0</v>
      </c>
      <c r="BC183" s="13">
        <f ca="1">'13年1-9支出明细'!BC181/9*12</f>
        <v>0</v>
      </c>
      <c r="BD183" s="13">
        <f ca="1">'13年1-9支出明细'!BD181/9*12</f>
        <v>0</v>
      </c>
      <c r="BE183" s="13">
        <f ca="1">'13年1-9支出明细'!BE181/9*12</f>
        <v>0</v>
      </c>
      <c r="BF183" s="13">
        <v>0</v>
      </c>
      <c r="BG183" s="13">
        <f ca="1">'13年1-9支出明细'!BG181/9*12</f>
        <v>0</v>
      </c>
      <c r="BH183" s="13">
        <f ca="1">'13年1-9支出明细'!BH181/9*12</f>
        <v>0</v>
      </c>
      <c r="BI183" s="13">
        <f ca="1">'13年1-9支出明细'!BI181/9*12</f>
        <v>0</v>
      </c>
      <c r="BJ183" s="13">
        <f ca="1">'13年1-9支出明细'!BJ181/9*12</f>
        <v>0</v>
      </c>
      <c r="BK183" s="13">
        <f ca="1">'13年1-9支出明细'!BK181/9*12</f>
        <v>0</v>
      </c>
      <c r="BL183" s="13">
        <f ca="1">'13年1-9支出明细'!BL181/9*12</f>
        <v>0</v>
      </c>
      <c r="BM183" s="13">
        <f ca="1">'13年1-9支出明细'!BM181/9*12</f>
        <v>0</v>
      </c>
      <c r="BN183" s="13">
        <f ca="1">'13年1-9支出明细'!BN181/9*12</f>
        <v>0</v>
      </c>
      <c r="BO183" s="13">
        <f ca="1">Sheet2!EX180+Sheet2!BF180</f>
        <v>0</v>
      </c>
      <c r="BP183" s="13">
        <f ca="1">'13年1-9支出明细'!BP181/9*12</f>
        <v>0</v>
      </c>
      <c r="BQ183" s="13">
        <f ca="1">'13年1-9支出明细'!BQ181/9*12</f>
        <v>0</v>
      </c>
      <c r="BR183" s="13">
        <f ca="1">'13年1-9支出明细'!BR181/9*12</f>
        <v>0</v>
      </c>
      <c r="BS183" s="13">
        <f ca="1">Sheet2!FC96+Sheet2!BJ96</f>
        <v>0</v>
      </c>
      <c r="BT183" s="13">
        <f ca="1">'13年1-9支出明细'!BT181/9*12</f>
        <v>0</v>
      </c>
      <c r="BU183" s="12">
        <f ca="1">'13年1-9支出明细'!BU181/9*12</f>
        <v>0</v>
      </c>
      <c r="BV183" s="12">
        <f ca="1">'13年1-9支出明细'!BV181/9*12</f>
        <v>0</v>
      </c>
      <c r="BW183" s="12">
        <f ca="1">'13年1-9支出明细'!BW181/9*12</f>
        <v>0</v>
      </c>
      <c r="BX183" s="12">
        <f ca="1">'13年1-9支出明细'!BX181/9*12</f>
        <v>0</v>
      </c>
      <c r="BY183" s="27">
        <f t="shared" si="40"/>
        <v>0</v>
      </c>
      <c r="BZ183" s="13">
        <f ca="1">'13年1-9支出明细'!BZ181/9*12</f>
        <v>0</v>
      </c>
      <c r="CA183" s="13">
        <f ca="1">'13年1-9支出明细'!CA181/9*12</f>
        <v>0</v>
      </c>
      <c r="CB183" s="13">
        <f ca="1">'13年1-9支出明细'!CB181/9*12</f>
        <v>0</v>
      </c>
      <c r="CC183" s="13">
        <f ca="1">'13年1-9支出明细'!CC181/9*12</f>
        <v>0</v>
      </c>
      <c r="CD183" s="13">
        <f ca="1">'13年1-9支出明细'!CD181/9*12</f>
        <v>0</v>
      </c>
    </row>
    <row r="184" spans="1:82">
      <c r="A184" s="18">
        <v>9</v>
      </c>
      <c r="B184" s="3" t="s">
        <v>191</v>
      </c>
      <c r="C184" s="3" t="s">
        <v>476</v>
      </c>
      <c r="D184" s="12">
        <f t="shared" si="44"/>
        <v>2359.4133333333334</v>
      </c>
      <c r="E184" s="12">
        <f t="shared" si="37"/>
        <v>0</v>
      </c>
      <c r="F184" s="13">
        <v>0</v>
      </c>
      <c r="G184" s="13">
        <v>0</v>
      </c>
      <c r="H184" s="13">
        <v>0</v>
      </c>
      <c r="I184" s="13">
        <f ca="1">'13年1-9支出明细'!I182/9*12</f>
        <v>0</v>
      </c>
      <c r="J184" s="13">
        <v>0</v>
      </c>
      <c r="K184" s="13">
        <f ca="1">'13年1-9支出明细'!K182/9*12</f>
        <v>0</v>
      </c>
      <c r="L184" s="13">
        <f ca="1">'13年1-9支出明细'!L182/9*12</f>
        <v>0</v>
      </c>
      <c r="M184" s="13">
        <f ca="1">'13年1-9支出明细'!M182/9*12</f>
        <v>0</v>
      </c>
      <c r="N184" s="13">
        <f ca="1">'13年1-9支出明细'!N182/9*12</f>
        <v>0</v>
      </c>
      <c r="O184" s="13">
        <f ca="1">'13年1-9支出明细'!O182/9*12</f>
        <v>0</v>
      </c>
      <c r="P184" s="13">
        <f ca="1">'13年1-9支出明细'!P182/9*12</f>
        <v>0</v>
      </c>
      <c r="Q184" s="13">
        <f ca="1">'13年1-9支出明细'!Q182/9*12</f>
        <v>0</v>
      </c>
      <c r="R184" s="13">
        <f ca="1">'13年1-9支出明细'!R182/9*12</f>
        <v>0</v>
      </c>
      <c r="S184" s="13">
        <f ca="1">'13年1-9支出明细'!S182/9*12</f>
        <v>0</v>
      </c>
      <c r="T184" s="12">
        <f t="shared" si="38"/>
        <v>0</v>
      </c>
      <c r="U184" s="13">
        <f ca="1">'13年1-9支出明细'!U182/9*12</f>
        <v>0</v>
      </c>
      <c r="V184" s="13">
        <f ca="1">'13年1-9支出明细'!V182/9*12</f>
        <v>0</v>
      </c>
      <c r="W184" s="13">
        <f ca="1">'13年1-9支出明细'!W182/9*12</f>
        <v>0</v>
      </c>
      <c r="X184" s="13">
        <f ca="1">'13年1-9支出明细'!X182/9*12</f>
        <v>0</v>
      </c>
      <c r="Y184" s="13">
        <f ca="1">'13年1-9支出明细'!Y182/9*12</f>
        <v>0</v>
      </c>
      <c r="Z184" s="13">
        <f ca="1">'13年1-9支出明细'!Z182/9*12</f>
        <v>0</v>
      </c>
      <c r="AA184" s="13">
        <f ca="1">Sheet2!EP181+Sheet2!V181</f>
        <v>0</v>
      </c>
      <c r="AB184" s="13">
        <f ca="1">'13年1-9支出明细'!AB182/9*12</f>
        <v>0</v>
      </c>
      <c r="AC184" s="13">
        <f ca="1">'13年1-9支出明细'!AC182/9*12</f>
        <v>0</v>
      </c>
      <c r="AD184" s="12">
        <f t="shared" si="36"/>
        <v>0</v>
      </c>
      <c r="AE184" s="13">
        <f ca="1">'13年1-9支出明细'!AE182/9*12</f>
        <v>0</v>
      </c>
      <c r="AF184" s="13">
        <f ca="1">'13年1-9支出明细'!AF182/9*12</f>
        <v>0</v>
      </c>
      <c r="AG184" s="13">
        <f ca="1">Sheet2!BP181+Sheet2!ET181</f>
        <v>0</v>
      </c>
      <c r="AH184" s="12">
        <f t="shared" si="39"/>
        <v>0</v>
      </c>
      <c r="AI184" s="13">
        <f ca="1">'13年1-9支出明细'!AI182/9*12</f>
        <v>0</v>
      </c>
      <c r="AJ184" s="13">
        <f ca="1">'13年1-9支出明细'!AJ182/9*12</f>
        <v>0</v>
      </c>
      <c r="AK184" s="13">
        <f ca="1">'13年1-9支出明细'!AK182/9*12</f>
        <v>0</v>
      </c>
      <c r="AL184" s="13">
        <f ca="1">'13年1-9支出明细'!AL182/9*12</f>
        <v>0</v>
      </c>
      <c r="AM184" s="13">
        <f ca="1">'13年1-9支出明细'!AM182/9*12</f>
        <v>0</v>
      </c>
      <c r="AN184" s="13">
        <f ca="1">'13年1-9支出明细'!AN182/9*12</f>
        <v>0</v>
      </c>
      <c r="AO184" s="14">
        <f t="shared" si="43"/>
        <v>0</v>
      </c>
      <c r="AP184" s="13">
        <f ca="1">'13年1-9支出明细'!AP182/9*12</f>
        <v>0</v>
      </c>
      <c r="AQ184" s="13">
        <f ca="1">'13年1-9支出明细'!AQ182/9*12</f>
        <v>0</v>
      </c>
      <c r="AR184" s="13">
        <f ca="1">'13年1-9支出明细'!AR182/9*12</f>
        <v>0</v>
      </c>
      <c r="AS184" s="13">
        <f ca="1">Sheet2!DK181+Sheet2!AH181</f>
        <v>0</v>
      </c>
      <c r="AT184" s="13">
        <f ca="1">'13年1-9支出明细'!AT182/9*12</f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f ca="1">'13年1-9支出明细'!BB182/9*12</f>
        <v>0</v>
      </c>
      <c r="BC184" s="13">
        <f ca="1">'13年1-9支出明细'!BC182/9*12</f>
        <v>0</v>
      </c>
      <c r="BD184" s="13">
        <f ca="1">'13年1-9支出明细'!BD182/9*12</f>
        <v>0</v>
      </c>
      <c r="BE184" s="13">
        <f ca="1">'13年1-9支出明细'!BE182/9*12</f>
        <v>0</v>
      </c>
      <c r="BF184" s="13">
        <v>0</v>
      </c>
      <c r="BG184" s="13">
        <f ca="1">'13年1-9支出明细'!BG182/9*12</f>
        <v>0</v>
      </c>
      <c r="BH184" s="13">
        <f ca="1">'13年1-9支出明细'!BH182/9*12</f>
        <v>0</v>
      </c>
      <c r="BI184" s="13">
        <f ca="1">'13年1-9支出明细'!BI182/9*12</f>
        <v>0</v>
      </c>
      <c r="BJ184" s="13">
        <f ca="1">'13年1-9支出明细'!BJ182/9*12</f>
        <v>0</v>
      </c>
      <c r="BK184" s="13">
        <f ca="1">'13年1-9支出明细'!BK182/9*12</f>
        <v>0</v>
      </c>
      <c r="BL184" s="13">
        <f ca="1">'13年1-9支出明细'!BL182/9*12</f>
        <v>0</v>
      </c>
      <c r="BM184" s="13">
        <f ca="1">'13年1-9支出明细'!BM182/9*12</f>
        <v>0</v>
      </c>
      <c r="BN184" s="13">
        <f ca="1">'13年1-9支出明细'!BN182/9*12</f>
        <v>0</v>
      </c>
      <c r="BO184" s="13">
        <f ca="1">Sheet2!EX181+Sheet2!BF181</f>
        <v>0</v>
      </c>
      <c r="BP184" s="13">
        <f ca="1">'13年1-9支出明细'!BP182/9*12</f>
        <v>0</v>
      </c>
      <c r="BQ184" s="13">
        <f ca="1">'13年1-9支出明细'!BQ182/9*12</f>
        <v>0</v>
      </c>
      <c r="BR184" s="13">
        <f ca="1">'13年1-9支出明细'!BR182/9*12</f>
        <v>0</v>
      </c>
      <c r="BS184" s="13">
        <f ca="1">Sheet2!FC97+Sheet2!BJ97</f>
        <v>0</v>
      </c>
      <c r="BT184" s="13">
        <f ca="1">'13年1-9支出明细'!BT182/9*12</f>
        <v>0</v>
      </c>
      <c r="BU184" s="12">
        <f ca="1">'13年1-9支出明细'!BU182/9*12</f>
        <v>2359.4133333333334</v>
      </c>
      <c r="BV184" s="12">
        <f ca="1">'13年1-9支出明细'!BV182/9*12</f>
        <v>0</v>
      </c>
      <c r="BW184" s="12">
        <f ca="1">'13年1-9支出明细'!BW182/9*12</f>
        <v>0</v>
      </c>
      <c r="BX184" s="12">
        <f ca="1">'13年1-9支出明细'!BX182/9*12</f>
        <v>0</v>
      </c>
      <c r="BY184" s="27">
        <f t="shared" si="40"/>
        <v>0</v>
      </c>
      <c r="BZ184" s="13">
        <f ca="1">'13年1-9支出明细'!BZ182/9*12</f>
        <v>0</v>
      </c>
      <c r="CA184" s="13">
        <f ca="1">'13年1-9支出明细'!CA182/9*12</f>
        <v>0</v>
      </c>
      <c r="CB184" s="13">
        <f ca="1">'13年1-9支出明细'!CB182/9*12</f>
        <v>0</v>
      </c>
      <c r="CC184" s="13">
        <f ca="1">'13年1-9支出明细'!CC182/9*12</f>
        <v>0</v>
      </c>
      <c r="CD184" s="13">
        <f ca="1">'13年1-9支出明细'!CD182/9*12</f>
        <v>0</v>
      </c>
    </row>
    <row r="185" spans="1:82">
      <c r="A185" s="18">
        <v>901</v>
      </c>
      <c r="B185" s="3" t="s">
        <v>191</v>
      </c>
      <c r="C185" s="3" t="s">
        <v>477</v>
      </c>
      <c r="D185" s="12">
        <f t="shared" si="44"/>
        <v>2359.4133333333334</v>
      </c>
      <c r="E185" s="12">
        <f t="shared" si="37"/>
        <v>0</v>
      </c>
      <c r="F185" s="13">
        <v>0</v>
      </c>
      <c r="G185" s="13">
        <v>0</v>
      </c>
      <c r="H185" s="13">
        <v>0</v>
      </c>
      <c r="I185" s="13">
        <f ca="1">'13年1-9支出明细'!I183/9*12</f>
        <v>0</v>
      </c>
      <c r="J185" s="13">
        <v>0</v>
      </c>
      <c r="K185" s="13">
        <f ca="1">'13年1-9支出明细'!K183/9*12</f>
        <v>0</v>
      </c>
      <c r="L185" s="13">
        <f ca="1">'13年1-9支出明细'!L183/9*12</f>
        <v>0</v>
      </c>
      <c r="M185" s="13">
        <f ca="1">'13年1-9支出明细'!M183/9*12</f>
        <v>0</v>
      </c>
      <c r="N185" s="13">
        <f ca="1">'13年1-9支出明细'!N183/9*12</f>
        <v>0</v>
      </c>
      <c r="O185" s="13">
        <f ca="1">'13年1-9支出明细'!O183/9*12</f>
        <v>0</v>
      </c>
      <c r="P185" s="13">
        <f ca="1">'13年1-9支出明细'!P183/9*12</f>
        <v>0</v>
      </c>
      <c r="Q185" s="13">
        <f ca="1">'13年1-9支出明细'!Q183/9*12</f>
        <v>0</v>
      </c>
      <c r="R185" s="13">
        <f ca="1">'13年1-9支出明细'!R183/9*12</f>
        <v>0</v>
      </c>
      <c r="S185" s="13">
        <f ca="1">'13年1-9支出明细'!S183/9*12</f>
        <v>0</v>
      </c>
      <c r="T185" s="12">
        <f t="shared" si="38"/>
        <v>0</v>
      </c>
      <c r="U185" s="13">
        <f ca="1">'13年1-9支出明细'!U183/9*12</f>
        <v>0</v>
      </c>
      <c r="V185" s="13">
        <f ca="1">'13年1-9支出明细'!V183/9*12</f>
        <v>0</v>
      </c>
      <c r="W185" s="13">
        <f ca="1">'13年1-9支出明细'!W183/9*12</f>
        <v>0</v>
      </c>
      <c r="X185" s="13">
        <f ca="1">'13年1-9支出明细'!X183/9*12</f>
        <v>0</v>
      </c>
      <c r="Y185" s="13">
        <f ca="1">'13年1-9支出明细'!Y183/9*12</f>
        <v>0</v>
      </c>
      <c r="Z185" s="13">
        <f ca="1">'13年1-9支出明细'!Z183/9*12</f>
        <v>0</v>
      </c>
      <c r="AA185" s="13">
        <f ca="1">Sheet2!EP182+Sheet2!V182</f>
        <v>0</v>
      </c>
      <c r="AB185" s="13">
        <f ca="1">'13年1-9支出明细'!AB183/9*12</f>
        <v>0</v>
      </c>
      <c r="AC185" s="13">
        <f ca="1">'13年1-9支出明细'!AC183/9*12</f>
        <v>0</v>
      </c>
      <c r="AD185" s="12">
        <f t="shared" si="36"/>
        <v>0</v>
      </c>
      <c r="AE185" s="13">
        <f ca="1">'13年1-9支出明细'!AE183/9*12</f>
        <v>0</v>
      </c>
      <c r="AF185" s="13">
        <f ca="1">'13年1-9支出明细'!AF183/9*12</f>
        <v>0</v>
      </c>
      <c r="AG185" s="13">
        <f ca="1">Sheet2!BP182+Sheet2!ET182</f>
        <v>0</v>
      </c>
      <c r="AH185" s="12">
        <f t="shared" si="39"/>
        <v>0</v>
      </c>
      <c r="AI185" s="13">
        <f ca="1">'13年1-9支出明细'!AI183/9*12</f>
        <v>0</v>
      </c>
      <c r="AJ185" s="13">
        <f ca="1">'13年1-9支出明细'!AJ183/9*12</f>
        <v>0</v>
      </c>
      <c r="AK185" s="13">
        <f ca="1">'13年1-9支出明细'!AK183/9*12</f>
        <v>0</v>
      </c>
      <c r="AL185" s="13">
        <f ca="1">'13年1-9支出明细'!AL183/9*12</f>
        <v>0</v>
      </c>
      <c r="AM185" s="13">
        <f ca="1">'13年1-9支出明细'!AM183/9*12</f>
        <v>0</v>
      </c>
      <c r="AN185" s="13">
        <f ca="1">'13年1-9支出明细'!AN183/9*12</f>
        <v>0</v>
      </c>
      <c r="AO185" s="14">
        <f t="shared" si="43"/>
        <v>0</v>
      </c>
      <c r="AP185" s="13">
        <f ca="1">'13年1-9支出明细'!AP183/9*12</f>
        <v>0</v>
      </c>
      <c r="AQ185" s="13">
        <f ca="1">'13年1-9支出明细'!AQ183/9*12</f>
        <v>0</v>
      </c>
      <c r="AR185" s="13">
        <f ca="1">'13年1-9支出明细'!AR183/9*12</f>
        <v>0</v>
      </c>
      <c r="AS185" s="13">
        <f ca="1">Sheet2!DK182+Sheet2!AH182</f>
        <v>0</v>
      </c>
      <c r="AT185" s="13">
        <f ca="1">'13年1-9支出明细'!AT183/9*12</f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f ca="1">'13年1-9支出明细'!BB183/9*12</f>
        <v>0</v>
      </c>
      <c r="BC185" s="13">
        <f ca="1">'13年1-9支出明细'!BC183/9*12</f>
        <v>0</v>
      </c>
      <c r="BD185" s="13">
        <f ca="1">'13年1-9支出明细'!BD183/9*12</f>
        <v>0</v>
      </c>
      <c r="BE185" s="13">
        <f ca="1">'13年1-9支出明细'!BE183/9*12</f>
        <v>0</v>
      </c>
      <c r="BF185" s="13">
        <f ca="1">Sheet2!DZ182+Sheet2!AV182</f>
        <v>0</v>
      </c>
      <c r="BG185" s="13">
        <f ca="1">'13年1-9支出明细'!BG183/9*12</f>
        <v>0</v>
      </c>
      <c r="BH185" s="13">
        <f ca="1">'13年1-9支出明细'!BH183/9*12</f>
        <v>0</v>
      </c>
      <c r="BI185" s="13">
        <f ca="1">'13年1-9支出明细'!BI183/9*12</f>
        <v>0</v>
      </c>
      <c r="BJ185" s="13">
        <f ca="1">'13年1-9支出明细'!BJ183/9*12</f>
        <v>0</v>
      </c>
      <c r="BK185" s="13">
        <f ca="1">'13年1-9支出明细'!BK183/9*12</f>
        <v>0</v>
      </c>
      <c r="BL185" s="13">
        <f ca="1">'13年1-9支出明细'!BL183/9*12</f>
        <v>0</v>
      </c>
      <c r="BM185" s="13">
        <f ca="1">'13年1-9支出明细'!BM183/9*12</f>
        <v>0</v>
      </c>
      <c r="BN185" s="13">
        <f ca="1">'13年1-9支出明细'!BN183/9*12</f>
        <v>0</v>
      </c>
      <c r="BO185" s="13">
        <f ca="1">Sheet2!EX182+Sheet2!BF182</f>
        <v>0</v>
      </c>
      <c r="BP185" s="13">
        <f ca="1">'13年1-9支出明细'!BP183/9*12</f>
        <v>0</v>
      </c>
      <c r="BQ185" s="13">
        <f ca="1">'13年1-9支出明细'!BQ183/9*12</f>
        <v>0</v>
      </c>
      <c r="BR185" s="13">
        <f ca="1">'13年1-9支出明细'!BR183/9*12</f>
        <v>0</v>
      </c>
      <c r="BS185" s="13">
        <f ca="1">Sheet2!FC98+Sheet2!BJ98</f>
        <v>0</v>
      </c>
      <c r="BT185" s="13">
        <f ca="1">'13年1-9支出明细'!BT183/9*12</f>
        <v>0</v>
      </c>
      <c r="BU185" s="12">
        <f ca="1">'13年1-9支出明细'!BU183/9*12</f>
        <v>2359.4133333333334</v>
      </c>
      <c r="BV185" s="12">
        <f ca="1">'13年1-9支出明细'!BV183/9*12</f>
        <v>0</v>
      </c>
      <c r="BW185" s="12">
        <f ca="1">'13年1-9支出明细'!BW183/9*12</f>
        <v>0</v>
      </c>
      <c r="BX185" s="12">
        <f ca="1">'13年1-9支出明细'!BX183/9*12</f>
        <v>0</v>
      </c>
      <c r="BY185" s="27">
        <f t="shared" si="40"/>
        <v>0</v>
      </c>
      <c r="BZ185" s="13">
        <f ca="1">'13年1-9支出明细'!BZ183/9*12</f>
        <v>0</v>
      </c>
      <c r="CA185" s="13">
        <f ca="1">'13年1-9支出明细'!CA183/9*12</f>
        <v>0</v>
      </c>
      <c r="CB185" s="13">
        <f ca="1">'13年1-9支出明细'!CB183/9*12</f>
        <v>0</v>
      </c>
      <c r="CC185" s="13">
        <f ca="1">'13年1-9支出明细'!CC183/9*12</f>
        <v>0</v>
      </c>
      <c r="CD185" s="13">
        <f ca="1">'13年1-9支出明细'!CD183/9*12</f>
        <v>0</v>
      </c>
    </row>
    <row r="186" spans="1:82">
      <c r="AB186" s="15"/>
      <c r="AD186" s="16"/>
      <c r="AF186" s="15"/>
      <c r="AH186" s="16"/>
      <c r="BS186" s="15"/>
      <c r="BT186" s="15"/>
      <c r="BY186" s="16"/>
      <c r="CC186"/>
      <c r="CD186"/>
    </row>
    <row r="187" spans="1:82">
      <c r="AB187" s="15"/>
      <c r="AD187" s="16"/>
      <c r="AF187" s="15"/>
      <c r="AH187" s="16"/>
      <c r="BS187" s="15"/>
      <c r="BT187" s="15"/>
      <c r="BY187" s="16"/>
      <c r="CC187"/>
      <c r="CD187"/>
    </row>
    <row r="188" spans="1:82">
      <c r="AB188" s="15"/>
      <c r="AD188" s="16"/>
      <c r="AF188" s="15"/>
      <c r="AH188" s="16"/>
      <c r="BS188" s="15"/>
      <c r="BT188" s="15"/>
      <c r="BY188" s="16"/>
      <c r="CC188"/>
      <c r="CD188"/>
    </row>
    <row r="189" spans="1:82">
      <c r="AB189" s="15"/>
      <c r="AD189" s="16"/>
      <c r="AF189" s="15"/>
      <c r="AH189" s="16"/>
      <c r="BS189" s="15"/>
      <c r="BT189" s="15"/>
      <c r="BY189" s="16"/>
      <c r="CC189"/>
      <c r="CD189"/>
    </row>
    <row r="190" spans="1:82">
      <c r="AB190" s="15"/>
      <c r="AD190" s="16"/>
      <c r="AF190" s="15"/>
      <c r="AH190" s="16"/>
      <c r="BS190" s="15"/>
      <c r="BT190" s="15"/>
      <c r="BY190" s="16"/>
      <c r="CC190"/>
      <c r="CD190"/>
    </row>
    <row r="191" spans="1:82">
      <c r="AB191" s="15"/>
      <c r="AD191" s="16"/>
      <c r="AF191" s="15"/>
      <c r="AH191" s="16"/>
      <c r="BS191" s="15"/>
      <c r="BT191" s="15"/>
      <c r="BY191" s="16"/>
      <c r="CC191"/>
      <c r="CD191"/>
    </row>
    <row r="192" spans="1:82">
      <c r="AB192" s="15"/>
      <c r="AD192" s="16"/>
      <c r="AF192" s="15"/>
      <c r="AH192" s="16"/>
      <c r="BS192" s="15"/>
      <c r="BT192" s="15"/>
      <c r="BY192" s="16"/>
      <c r="CC192"/>
      <c r="CD192"/>
    </row>
    <row r="193" spans="28:82">
      <c r="AB193" s="15"/>
      <c r="AD193" s="16"/>
      <c r="AF193" s="15"/>
      <c r="AH193" s="16"/>
      <c r="BS193" s="15"/>
      <c r="BT193" s="15"/>
      <c r="BY193" s="16"/>
      <c r="CC193"/>
      <c r="CD193"/>
    </row>
    <row r="194" spans="28:82">
      <c r="AB194" s="15"/>
      <c r="AD194" s="16"/>
      <c r="AF194" s="15"/>
      <c r="AH194" s="16"/>
      <c r="BS194" s="15"/>
      <c r="BT194" s="15"/>
      <c r="BY194" s="16"/>
      <c r="CC194"/>
      <c r="CD194"/>
    </row>
    <row r="195" spans="28:82">
      <c r="AB195" s="15"/>
      <c r="AD195" s="16"/>
      <c r="AF195" s="15"/>
      <c r="AH195" s="16"/>
      <c r="BS195" s="15"/>
      <c r="BT195" s="15"/>
      <c r="BY195" s="16"/>
      <c r="CC195"/>
      <c r="CD195"/>
    </row>
    <row r="196" spans="28:82">
      <c r="AB196" s="15"/>
      <c r="AD196" s="16"/>
      <c r="AF196" s="15"/>
      <c r="AH196" s="16"/>
      <c r="BS196" s="15"/>
      <c r="BT196" s="15"/>
      <c r="BY196" s="16"/>
      <c r="CC196"/>
      <c r="CD196"/>
    </row>
    <row r="197" spans="28:82">
      <c r="AB197" s="15"/>
      <c r="AD197" s="16"/>
      <c r="AF197" s="15"/>
      <c r="AH197" s="16"/>
      <c r="BS197" s="15"/>
      <c r="BT197" s="15"/>
      <c r="BY197" s="16"/>
      <c r="CC197"/>
      <c r="CD197"/>
    </row>
    <row r="198" spans="28:82">
      <c r="AB198" s="15"/>
      <c r="AD198" s="16"/>
      <c r="AF198" s="15"/>
      <c r="AH198" s="16"/>
      <c r="BS198" s="15"/>
      <c r="BT198" s="15"/>
      <c r="BY198" s="16"/>
      <c r="CC198"/>
      <c r="CD198"/>
    </row>
    <row r="199" spans="28:82">
      <c r="AB199" s="15"/>
      <c r="AD199" s="16"/>
      <c r="AF199" s="15"/>
      <c r="AH199" s="16"/>
      <c r="BS199" s="15"/>
      <c r="BT199" s="15"/>
      <c r="BY199" s="16"/>
      <c r="CC199"/>
      <c r="CD199"/>
    </row>
    <row r="200" spans="28:82">
      <c r="AB200" s="15"/>
      <c r="AD200" s="16"/>
      <c r="AF200" s="15"/>
      <c r="AH200" s="16"/>
      <c r="BS200" s="15"/>
      <c r="BT200" s="15"/>
      <c r="BY200" s="16"/>
      <c r="CC200"/>
      <c r="CD200"/>
    </row>
    <row r="201" spans="28:82">
      <c r="AB201" s="15"/>
      <c r="AD201" s="16"/>
      <c r="AF201" s="15"/>
      <c r="AH201" s="16"/>
      <c r="BS201" s="15"/>
      <c r="BT201" s="15"/>
      <c r="BY201" s="16"/>
      <c r="CC201"/>
      <c r="CD201"/>
    </row>
    <row r="202" spans="28:82">
      <c r="AB202" s="15"/>
      <c r="AD202" s="16"/>
      <c r="AF202" s="15"/>
      <c r="AH202" s="16"/>
      <c r="BS202" s="15"/>
      <c r="BT202" s="15"/>
      <c r="BY202" s="16"/>
      <c r="CC202"/>
      <c r="CD202"/>
    </row>
    <row r="203" spans="28:82">
      <c r="AB203" s="15"/>
      <c r="AD203" s="16"/>
      <c r="AF203" s="15"/>
      <c r="AH203" s="16"/>
      <c r="BS203" s="15"/>
      <c r="BT203" s="15"/>
      <c r="BY203" s="16"/>
      <c r="CC203"/>
      <c r="CD203"/>
    </row>
    <row r="204" spans="28:82">
      <c r="AB204" s="15"/>
      <c r="AD204" s="16"/>
      <c r="AF204" s="15"/>
      <c r="AH204" s="16"/>
      <c r="BS204" s="15"/>
      <c r="BT204" s="15"/>
      <c r="BY204" s="16"/>
      <c r="CC204"/>
      <c r="CD204"/>
    </row>
    <row r="205" spans="28:82">
      <c r="AB205" s="15"/>
      <c r="AD205" s="16"/>
      <c r="AF205" s="15"/>
      <c r="AH205" s="16"/>
      <c r="BS205" s="15"/>
      <c r="BT205" s="15"/>
      <c r="BY205" s="16"/>
      <c r="CC205"/>
      <c r="CD205"/>
    </row>
    <row r="206" spans="28:82">
      <c r="AB206" s="15"/>
      <c r="AD206" s="16"/>
      <c r="AF206" s="15"/>
      <c r="AH206" s="16"/>
      <c r="BS206" s="15"/>
      <c r="BT206" s="15"/>
      <c r="BY206" s="16"/>
      <c r="CC206"/>
      <c r="CD206"/>
    </row>
    <row r="207" spans="28:82">
      <c r="AB207" s="15"/>
      <c r="AD207" s="16"/>
      <c r="AF207" s="15"/>
      <c r="AH207" s="16"/>
      <c r="BS207" s="15"/>
      <c r="BT207" s="15"/>
      <c r="BY207" s="16"/>
      <c r="CC207"/>
      <c r="CD207"/>
    </row>
    <row r="208" spans="28:82">
      <c r="AB208" s="15"/>
      <c r="AD208" s="16"/>
      <c r="AF208" s="15"/>
      <c r="AH208" s="16"/>
      <c r="BS208" s="15"/>
      <c r="BT208" s="15"/>
      <c r="BY208" s="16"/>
      <c r="CC208"/>
      <c r="CD208"/>
    </row>
    <row r="209" spans="28:82">
      <c r="AB209" s="15"/>
      <c r="AD209" s="16"/>
      <c r="AF209" s="15"/>
      <c r="AH209" s="16"/>
      <c r="BS209" s="15"/>
      <c r="BT209" s="15"/>
      <c r="BY209" s="16"/>
      <c r="CC209"/>
      <c r="CD209"/>
    </row>
    <row r="210" spans="28:82">
      <c r="AB210" s="15"/>
      <c r="AD210" s="16"/>
      <c r="AF210" s="15"/>
      <c r="AH210" s="16"/>
      <c r="BS210" s="15"/>
      <c r="BT210" s="15"/>
      <c r="BY210" s="16"/>
      <c r="CC210"/>
      <c r="CD210"/>
    </row>
    <row r="211" spans="28:82">
      <c r="AB211" s="15"/>
      <c r="AD211" s="16"/>
      <c r="AF211" s="15"/>
      <c r="AH211" s="16"/>
      <c r="BS211" s="15"/>
      <c r="BT211" s="15"/>
      <c r="BY211" s="16"/>
      <c r="CC211"/>
      <c r="CD211"/>
    </row>
    <row r="212" spans="28:82">
      <c r="AB212" s="15"/>
      <c r="AD212" s="16"/>
      <c r="AF212" s="15"/>
      <c r="AH212" s="16"/>
      <c r="BS212" s="15"/>
      <c r="BT212" s="15"/>
      <c r="BY212" s="16"/>
      <c r="CC212"/>
      <c r="CD212"/>
    </row>
    <row r="213" spans="28:82">
      <c r="AB213" s="15"/>
      <c r="AD213" s="16"/>
      <c r="AF213" s="15"/>
      <c r="AH213" s="16"/>
      <c r="BS213" s="15"/>
      <c r="BT213" s="15"/>
      <c r="BY213" s="16"/>
      <c r="CC213"/>
      <c r="CD213"/>
    </row>
    <row r="214" spans="28:82">
      <c r="AB214" s="15"/>
      <c r="AD214" s="16"/>
      <c r="AF214" s="15"/>
      <c r="AH214" s="16"/>
      <c r="BS214" s="15"/>
      <c r="BT214" s="15"/>
      <c r="BY214" s="16"/>
      <c r="CC214"/>
      <c r="CD214"/>
    </row>
  </sheetData>
  <sheetProtection password="CF7A" sheet="1" objects="1" scenarios="1"/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D212"/>
  <sheetViews>
    <sheetView workbookViewId="0">
      <pane xSplit="4" ySplit="2" topLeftCell="I118" activePane="bottomRight" state="frozen"/>
      <selection activeCell="J180" sqref="J180"/>
      <selection pane="topRight" activeCell="J180" sqref="J180"/>
      <selection pane="bottomLeft" activeCell="J180" sqref="J180"/>
      <selection pane="bottomRight" activeCell="I165" sqref="I165"/>
    </sheetView>
  </sheetViews>
  <sheetFormatPr defaultRowHeight="13.5"/>
  <cols>
    <col min="1" max="1" width="6.125" style="19" customWidth="1"/>
    <col min="2" max="2" width="19.375" customWidth="1"/>
    <col min="3" max="3" width="19.375" hidden="1" customWidth="1"/>
    <col min="4" max="4" width="18.5" style="15" customWidth="1"/>
    <col min="5" max="5" width="17" style="15" bestFit="1" customWidth="1"/>
    <col min="6" max="6" width="18" style="16" customWidth="1"/>
    <col min="7" max="7" width="16.125" style="16" customWidth="1"/>
    <col min="8" max="8" width="14.875" style="16" customWidth="1"/>
    <col min="9" max="9" width="14.625" style="16" customWidth="1"/>
    <col min="10" max="10" width="0" style="16" hidden="1" customWidth="1"/>
    <col min="11" max="11" width="15.125" style="16" customWidth="1"/>
    <col min="12" max="12" width="10.75" style="16" customWidth="1"/>
    <col min="13" max="13" width="11.625" style="16" customWidth="1"/>
    <col min="14" max="14" width="14.125" style="16" customWidth="1"/>
    <col min="15" max="15" width="13.625" style="16" customWidth="1"/>
    <col min="16" max="16" width="12.25" style="16" customWidth="1"/>
    <col min="17" max="17" width="13.375" style="16" customWidth="1"/>
    <col min="18" max="18" width="11.875" style="16" customWidth="1"/>
    <col min="19" max="19" width="13.625" style="16" customWidth="1"/>
    <col min="20" max="20" width="15.875" style="15" bestFit="1" customWidth="1"/>
    <col min="21" max="21" width="14.75" style="16" customWidth="1"/>
    <col min="22" max="22" width="12.875" style="16" customWidth="1"/>
    <col min="23" max="24" width="14.875" style="16" customWidth="1"/>
    <col min="25" max="25" width="14.375" style="16" customWidth="1"/>
    <col min="26" max="26" width="16.875" style="16" customWidth="1"/>
    <col min="27" max="27" width="15.75" style="16" hidden="1" customWidth="1"/>
    <col min="28" max="29" width="15.75" style="16" customWidth="1"/>
    <col min="30" max="30" width="16.75" style="15" customWidth="1"/>
    <col min="31" max="31" width="17" style="16" customWidth="1"/>
    <col min="32" max="32" width="15.75" style="16" customWidth="1"/>
    <col min="33" max="33" width="9.25" style="16" hidden="1" customWidth="1"/>
    <col min="34" max="34" width="15.875" style="15" bestFit="1" customWidth="1"/>
    <col min="35" max="35" width="14.75" style="16" customWidth="1"/>
    <col min="36" max="36" width="14.5" style="16" customWidth="1"/>
    <col min="37" max="37" width="14.875" style="16" customWidth="1"/>
    <col min="38" max="38" width="15.25" style="16" customWidth="1"/>
    <col min="39" max="39" width="13.375" style="16" customWidth="1"/>
    <col min="40" max="40" width="14.625" style="16" customWidth="1"/>
    <col min="41" max="41" width="0" style="16" hidden="1" customWidth="1"/>
    <col min="42" max="42" width="13.5" style="16" customWidth="1"/>
    <col min="43" max="43" width="14.25" style="16" customWidth="1"/>
    <col min="44" max="44" width="11.125" style="16" customWidth="1"/>
    <col min="45" max="45" width="9.25" style="16" hidden="1" customWidth="1"/>
    <col min="46" max="46" width="13.875" style="16" customWidth="1"/>
    <col min="47" max="53" width="0" style="16" hidden="1" customWidth="1"/>
    <col min="54" max="54" width="14.875" style="16" customWidth="1"/>
    <col min="55" max="55" width="14.5" style="16" customWidth="1"/>
    <col min="56" max="57" width="14.25" style="16" customWidth="1"/>
    <col min="58" max="58" width="14.375" style="16" hidden="1" customWidth="1"/>
    <col min="59" max="59" width="12.5" style="16" customWidth="1"/>
    <col min="60" max="60" width="13" style="16" customWidth="1"/>
    <col min="61" max="61" width="12.875" style="16" customWidth="1"/>
    <col min="62" max="62" width="13.75" style="16" customWidth="1"/>
    <col min="63" max="63" width="15.875" style="16" customWidth="1"/>
    <col min="64" max="64" width="14.375" style="16" customWidth="1"/>
    <col min="65" max="65" width="14.125" style="16" customWidth="1"/>
    <col min="66" max="66" width="13.625" style="16" customWidth="1"/>
    <col min="67" max="67" width="0" style="16" hidden="1" customWidth="1"/>
    <col min="68" max="68" width="11.125" style="16" customWidth="1"/>
    <col min="69" max="69" width="13.125" style="16" customWidth="1"/>
    <col min="70" max="70" width="10.875" style="16" customWidth="1"/>
    <col min="71" max="71" width="0" style="16" hidden="1" customWidth="1"/>
    <col min="72" max="72" width="15.5" style="16" customWidth="1"/>
    <col min="73" max="73" width="15.75" style="15" bestFit="1" customWidth="1"/>
    <col min="74" max="74" width="14.625" style="15" bestFit="1" customWidth="1"/>
    <col min="75" max="75" width="12.125" style="15" bestFit="1" customWidth="1"/>
    <col min="76" max="76" width="14.625" style="15" bestFit="1" customWidth="1"/>
    <col min="77" max="77" width="14.75" style="15" customWidth="1"/>
    <col min="78" max="78" width="12.75" style="16" customWidth="1"/>
    <col min="79" max="79" width="13.125" style="16" customWidth="1"/>
    <col min="80" max="80" width="9.25" style="16" bestFit="1" customWidth="1"/>
    <col min="81" max="81" width="13.625" style="16" customWidth="1"/>
    <col min="82" max="82" width="13" style="16" customWidth="1"/>
  </cols>
  <sheetData>
    <row r="1" spans="1:82" s="1" customFormat="1" ht="27" hidden="1">
      <c r="A1" s="17" t="s">
        <v>0</v>
      </c>
      <c r="B1" s="5"/>
      <c r="C1" s="5" t="s">
        <v>0</v>
      </c>
      <c r="D1" s="7" t="s">
        <v>1</v>
      </c>
      <c r="E1" s="7" t="s">
        <v>2</v>
      </c>
      <c r="F1" s="8"/>
      <c r="G1" s="8" t="s">
        <v>5</v>
      </c>
      <c r="H1" s="8" t="s">
        <v>6</v>
      </c>
      <c r="I1" s="8" t="s">
        <v>7</v>
      </c>
      <c r="J1" s="8" t="s">
        <v>10</v>
      </c>
      <c r="K1" s="8" t="s">
        <v>11</v>
      </c>
      <c r="L1" s="8" t="s">
        <v>70</v>
      </c>
      <c r="M1" s="8" t="s">
        <v>71</v>
      </c>
      <c r="N1" s="8" t="s">
        <v>73</v>
      </c>
      <c r="O1" s="8" t="s">
        <v>74</v>
      </c>
      <c r="P1" s="8" t="s">
        <v>75</v>
      </c>
      <c r="Q1" s="8" t="s">
        <v>76</v>
      </c>
      <c r="R1" s="8" t="s">
        <v>81</v>
      </c>
      <c r="S1" s="8" t="s">
        <v>13</v>
      </c>
      <c r="T1" s="7" t="s">
        <v>14</v>
      </c>
      <c r="U1" s="8" t="s">
        <v>15</v>
      </c>
      <c r="V1" s="8" t="s">
        <v>16</v>
      </c>
      <c r="W1" s="8" t="s">
        <v>17</v>
      </c>
      <c r="X1" s="8" t="s">
        <v>18</v>
      </c>
      <c r="Y1" s="8" t="s">
        <v>19</v>
      </c>
      <c r="Z1" s="8" t="s">
        <v>20</v>
      </c>
      <c r="AA1" s="8" t="s">
        <v>21</v>
      </c>
      <c r="AB1" s="8" t="s">
        <v>660</v>
      </c>
      <c r="AC1" s="8" t="s">
        <v>661</v>
      </c>
      <c r="AD1" s="7" t="s">
        <v>64</v>
      </c>
      <c r="AE1" s="8" t="s">
        <v>65</v>
      </c>
      <c r="AF1" s="8" t="s">
        <v>66</v>
      </c>
      <c r="AG1" s="8" t="s">
        <v>67</v>
      </c>
      <c r="AH1" s="7" t="s">
        <v>22</v>
      </c>
      <c r="AI1" s="8" t="s">
        <v>23</v>
      </c>
      <c r="AJ1" s="8" t="s">
        <v>24</v>
      </c>
      <c r="AK1" s="8" t="s">
        <v>25</v>
      </c>
      <c r="AL1" s="8" t="s">
        <v>26</v>
      </c>
      <c r="AM1" s="8" t="s">
        <v>27</v>
      </c>
      <c r="AN1" s="8" t="s">
        <v>28</v>
      </c>
      <c r="AO1" s="8" t="s">
        <v>29</v>
      </c>
      <c r="AP1" s="8" t="s">
        <v>30</v>
      </c>
      <c r="AQ1" s="8" t="s">
        <v>31</v>
      </c>
      <c r="AR1" s="8" t="s">
        <v>32</v>
      </c>
      <c r="AS1" s="8" t="s">
        <v>33</v>
      </c>
      <c r="AT1" s="8" t="s">
        <v>34</v>
      </c>
      <c r="AU1" s="8" t="s">
        <v>35</v>
      </c>
      <c r="AV1" s="8" t="s">
        <v>36</v>
      </c>
      <c r="AW1" s="8" t="s">
        <v>37</v>
      </c>
      <c r="AX1" s="8" t="s">
        <v>38</v>
      </c>
      <c r="AY1" s="8" t="s">
        <v>39</v>
      </c>
      <c r="AZ1" s="8" t="s">
        <v>40</v>
      </c>
      <c r="BA1" s="8" t="s">
        <v>41</v>
      </c>
      <c r="BB1" s="8" t="s">
        <v>42</v>
      </c>
      <c r="BC1" s="8" t="s">
        <v>43</v>
      </c>
      <c r="BD1" s="8" t="s">
        <v>44</v>
      </c>
      <c r="BE1" s="8" t="s">
        <v>45</v>
      </c>
      <c r="BF1" s="8" t="s">
        <v>47</v>
      </c>
      <c r="BG1" s="8" t="s">
        <v>48</v>
      </c>
      <c r="BH1" s="8" t="s">
        <v>49</v>
      </c>
      <c r="BI1" s="8" t="s">
        <v>50</v>
      </c>
      <c r="BJ1" s="8" t="s">
        <v>51</v>
      </c>
      <c r="BK1" s="8" t="s">
        <v>52</v>
      </c>
      <c r="BL1" s="8" t="s">
        <v>53</v>
      </c>
      <c r="BM1" s="8" t="s">
        <v>54</v>
      </c>
      <c r="BN1" s="8" t="s">
        <v>56</v>
      </c>
      <c r="BO1" s="8" t="s">
        <v>57</v>
      </c>
      <c r="BP1" s="8" t="s">
        <v>58</v>
      </c>
      <c r="BQ1" s="8" t="s">
        <v>59</v>
      </c>
      <c r="BR1" s="8" t="s">
        <v>60</v>
      </c>
      <c r="BS1" s="8" t="s">
        <v>61</v>
      </c>
      <c r="BT1" s="8" t="s">
        <v>62</v>
      </c>
      <c r="BU1" s="7" t="s">
        <v>63</v>
      </c>
      <c r="BV1" s="7" t="s">
        <v>68</v>
      </c>
      <c r="BW1" s="7" t="s">
        <v>83</v>
      </c>
      <c r="BX1" s="7" t="s">
        <v>84</v>
      </c>
      <c r="BY1" s="7" t="s">
        <v>179</v>
      </c>
      <c r="BZ1" s="8" t="s">
        <v>180</v>
      </c>
      <c r="CA1" s="8" t="s">
        <v>181</v>
      </c>
      <c r="CB1" s="8" t="s">
        <v>182</v>
      </c>
      <c r="CC1" s="8" t="s">
        <v>183</v>
      </c>
      <c r="CD1" s="8" t="s">
        <v>184</v>
      </c>
    </row>
    <row r="2" spans="1:82" s="4" customFormat="1" ht="27">
      <c r="A2" s="17" t="s">
        <v>186</v>
      </c>
      <c r="B2" s="5" t="s">
        <v>186</v>
      </c>
      <c r="C2" s="5" t="s">
        <v>186</v>
      </c>
      <c r="D2" s="9" t="s">
        <v>481</v>
      </c>
      <c r="E2" s="9" t="s">
        <v>188</v>
      </c>
      <c r="F2" s="10" t="s">
        <v>478</v>
      </c>
      <c r="G2" s="11" t="s">
        <v>192</v>
      </c>
      <c r="H2" s="11" t="s">
        <v>479</v>
      </c>
      <c r="I2" s="11" t="s">
        <v>194</v>
      </c>
      <c r="J2" s="11" t="s">
        <v>197</v>
      </c>
      <c r="K2" s="11" t="s">
        <v>198</v>
      </c>
      <c r="L2" s="11" t="s">
        <v>256</v>
      </c>
      <c r="M2" s="11" t="s">
        <v>257</v>
      </c>
      <c r="N2" s="11" t="s">
        <v>259</v>
      </c>
      <c r="O2" s="11" t="s">
        <v>260</v>
      </c>
      <c r="P2" s="11" t="s">
        <v>261</v>
      </c>
      <c r="Q2" s="11" t="s">
        <v>262</v>
      </c>
      <c r="R2" s="11" t="s">
        <v>268</v>
      </c>
      <c r="S2" s="11" t="s">
        <v>191</v>
      </c>
      <c r="T2" s="9" t="s">
        <v>665</v>
      </c>
      <c r="U2" s="11" t="s">
        <v>201</v>
      </c>
      <c r="V2" s="11" t="s">
        <v>202</v>
      </c>
      <c r="W2" s="11" t="s">
        <v>203</v>
      </c>
      <c r="X2" s="11" t="s">
        <v>204</v>
      </c>
      <c r="Y2" s="11" t="s">
        <v>205</v>
      </c>
      <c r="Z2" s="11" t="s">
        <v>206</v>
      </c>
      <c r="AA2" s="11" t="s">
        <v>207</v>
      </c>
      <c r="AB2" s="10" t="s">
        <v>658</v>
      </c>
      <c r="AC2" s="10" t="s">
        <v>659</v>
      </c>
      <c r="AD2" s="9" t="s">
        <v>250</v>
      </c>
      <c r="AE2" s="11" t="s">
        <v>251</v>
      </c>
      <c r="AF2" s="11" t="s">
        <v>663</v>
      </c>
      <c r="AG2" s="11" t="s">
        <v>253</v>
      </c>
      <c r="AH2" s="9" t="s">
        <v>208</v>
      </c>
      <c r="AI2" s="11" t="s">
        <v>209</v>
      </c>
      <c r="AJ2" s="11" t="s">
        <v>210</v>
      </c>
      <c r="AK2" s="11" t="s">
        <v>211</v>
      </c>
      <c r="AL2" s="11" t="s">
        <v>212</v>
      </c>
      <c r="AM2" s="11" t="s">
        <v>213</v>
      </c>
      <c r="AN2" s="11" t="s">
        <v>214</v>
      </c>
      <c r="AO2" s="11" t="s">
        <v>215</v>
      </c>
      <c r="AP2" s="11" t="s">
        <v>216</v>
      </c>
      <c r="AQ2" s="11" t="s">
        <v>217</v>
      </c>
      <c r="AR2" s="11" t="s">
        <v>218</v>
      </c>
      <c r="AS2" s="11" t="s">
        <v>191</v>
      </c>
      <c r="AT2" s="11" t="s">
        <v>219</v>
      </c>
      <c r="AU2" s="11" t="s">
        <v>220</v>
      </c>
      <c r="AV2" s="11" t="s">
        <v>221</v>
      </c>
      <c r="AW2" s="11" t="s">
        <v>222</v>
      </c>
      <c r="AX2" s="11" t="s">
        <v>223</v>
      </c>
      <c r="AY2" s="11" t="s">
        <v>224</v>
      </c>
      <c r="AZ2" s="11" t="s">
        <v>225</v>
      </c>
      <c r="BA2" s="11" t="s">
        <v>191</v>
      </c>
      <c r="BB2" s="11" t="s">
        <v>226</v>
      </c>
      <c r="BC2" s="11" t="s">
        <v>222</v>
      </c>
      <c r="BD2" s="11" t="s">
        <v>228</v>
      </c>
      <c r="BE2" s="11" t="s">
        <v>664</v>
      </c>
      <c r="BF2" s="11" t="s">
        <v>231</v>
      </c>
      <c r="BG2" s="11" t="s">
        <v>232</v>
      </c>
      <c r="BH2" s="11" t="s">
        <v>233</v>
      </c>
      <c r="BI2" s="11" t="s">
        <v>234</v>
      </c>
      <c r="BJ2" s="11" t="s">
        <v>235</v>
      </c>
      <c r="BK2" s="11" t="s">
        <v>236</v>
      </c>
      <c r="BL2" s="11" t="s">
        <v>238</v>
      </c>
      <c r="BM2" s="11" t="s">
        <v>239</v>
      </c>
      <c r="BN2" s="11" t="s">
        <v>241</v>
      </c>
      <c r="BO2" s="11" t="s">
        <v>242</v>
      </c>
      <c r="BP2" s="11" t="s">
        <v>243</v>
      </c>
      <c r="BQ2" s="11" t="s">
        <v>244</v>
      </c>
      <c r="BR2" s="11" t="s">
        <v>245</v>
      </c>
      <c r="BS2" s="11" t="s">
        <v>247</v>
      </c>
      <c r="BT2" s="11" t="s">
        <v>248</v>
      </c>
      <c r="BU2" s="9" t="s">
        <v>249</v>
      </c>
      <c r="BV2" s="9" t="s">
        <v>254</v>
      </c>
      <c r="BW2" s="9" t="s">
        <v>269</v>
      </c>
      <c r="BX2" s="9" t="s">
        <v>247</v>
      </c>
      <c r="BY2" s="9" t="s">
        <v>197</v>
      </c>
      <c r="BZ2" s="11" t="s">
        <v>293</v>
      </c>
      <c r="CA2" s="11" t="s">
        <v>294</v>
      </c>
      <c r="CB2" s="11" t="s">
        <v>295</v>
      </c>
      <c r="CC2" s="11" t="s">
        <v>296</v>
      </c>
      <c r="CD2" s="11" t="s">
        <v>197</v>
      </c>
    </row>
    <row r="3" spans="1:82" s="24" customFormat="1">
      <c r="A3" s="21"/>
      <c r="B3" s="22" t="s">
        <v>297</v>
      </c>
      <c r="C3" s="22" t="s">
        <v>482</v>
      </c>
      <c r="D3" s="29">
        <f>D4+D57+D92+D106</f>
        <v>530544242.80999994</v>
      </c>
      <c r="E3" s="23">
        <f t="shared" ref="E3:BP3" si="0">E4+E57+E92+E106</f>
        <v>152918858.70000002</v>
      </c>
      <c r="F3" s="23">
        <f>F4+F57+F92+F106</f>
        <v>69454512</v>
      </c>
      <c r="G3" s="23">
        <f t="shared" si="0"/>
        <v>37923242</v>
      </c>
      <c r="H3" s="23">
        <f t="shared" si="0"/>
        <v>31254530.399999999</v>
      </c>
      <c r="I3" s="23">
        <f t="shared" si="0"/>
        <v>5028385</v>
      </c>
      <c r="J3" s="23">
        <f t="shared" si="0"/>
        <v>3809138.32</v>
      </c>
      <c r="K3" s="23">
        <f t="shared" si="0"/>
        <v>1951401</v>
      </c>
      <c r="L3" s="23">
        <f t="shared" si="0"/>
        <v>4950</v>
      </c>
      <c r="M3" s="23">
        <f t="shared" si="0"/>
        <v>18000</v>
      </c>
      <c r="N3" s="23">
        <f t="shared" si="0"/>
        <v>493444</v>
      </c>
      <c r="O3" s="23">
        <f t="shared" si="0"/>
        <v>433438</v>
      </c>
      <c r="P3" s="23">
        <f t="shared" si="0"/>
        <v>4438</v>
      </c>
      <c r="Q3" s="23">
        <f t="shared" si="0"/>
        <v>429000</v>
      </c>
      <c r="R3" s="23">
        <f t="shared" si="0"/>
        <v>5000</v>
      </c>
      <c r="S3" s="23">
        <f t="shared" si="0"/>
        <v>4274365.5</v>
      </c>
      <c r="T3" s="23">
        <f t="shared" si="0"/>
        <v>79626360.219999999</v>
      </c>
      <c r="U3" s="23">
        <f t="shared" si="0"/>
        <v>5885677.25</v>
      </c>
      <c r="V3" s="23">
        <f t="shared" si="0"/>
        <v>73107.000000000015</v>
      </c>
      <c r="W3" s="23">
        <f t="shared" si="0"/>
        <v>200000</v>
      </c>
      <c r="X3" s="23">
        <f t="shared" si="0"/>
        <v>511016.89</v>
      </c>
      <c r="Y3" s="23">
        <f t="shared" si="0"/>
        <v>1542603.7400000002</v>
      </c>
      <c r="Z3" s="23">
        <f t="shared" si="0"/>
        <v>66354419.179999992</v>
      </c>
      <c r="AA3" s="23">
        <f t="shared" si="0"/>
        <v>5076876.1599999983</v>
      </c>
      <c r="AB3" s="23">
        <f>AB4+AB57+AB92+AB106</f>
        <v>3435574.42</v>
      </c>
      <c r="AC3" s="23">
        <f t="shared" si="0"/>
        <v>857228.33</v>
      </c>
      <c r="AD3" s="23">
        <f t="shared" si="0"/>
        <v>196922855.43999997</v>
      </c>
      <c r="AE3" s="23">
        <f t="shared" si="0"/>
        <v>173279821.78</v>
      </c>
      <c r="AF3" s="23">
        <f t="shared" si="0"/>
        <v>23643033.66</v>
      </c>
      <c r="AG3" s="23">
        <f t="shared" si="0"/>
        <v>0</v>
      </c>
      <c r="AH3" s="23">
        <f t="shared" si="0"/>
        <v>67360441.639999956</v>
      </c>
      <c r="AI3" s="23">
        <f t="shared" si="0"/>
        <v>1430367</v>
      </c>
      <c r="AJ3" s="23">
        <f t="shared" si="0"/>
        <v>134302</v>
      </c>
      <c r="AK3" s="23">
        <f t="shared" si="0"/>
        <v>1096557.3499999999</v>
      </c>
      <c r="AL3" s="23">
        <f t="shared" si="0"/>
        <v>7821393.1900000004</v>
      </c>
      <c r="AM3" s="23">
        <f t="shared" si="0"/>
        <v>365073.4</v>
      </c>
      <c r="AN3" s="23">
        <f t="shared" si="0"/>
        <v>2305350</v>
      </c>
      <c r="AO3" s="23">
        <f t="shared" si="0"/>
        <v>3934361.25</v>
      </c>
      <c r="AP3" s="23">
        <f t="shared" si="0"/>
        <v>714900</v>
      </c>
      <c r="AQ3" s="23">
        <f t="shared" si="0"/>
        <v>3216281.25</v>
      </c>
      <c r="AR3" s="23">
        <f t="shared" si="0"/>
        <v>3180</v>
      </c>
      <c r="AS3" s="23">
        <f t="shared" si="0"/>
        <v>0</v>
      </c>
      <c r="AT3" s="23">
        <f t="shared" si="0"/>
        <v>1133694.6100000001</v>
      </c>
      <c r="AU3" s="23">
        <f t="shared" si="0"/>
        <v>0</v>
      </c>
      <c r="AV3" s="23">
        <f t="shared" si="0"/>
        <v>0</v>
      </c>
      <c r="AW3" s="23">
        <f t="shared" si="0"/>
        <v>0</v>
      </c>
      <c r="AX3" s="23">
        <f t="shared" si="0"/>
        <v>0</v>
      </c>
      <c r="AY3" s="23">
        <f t="shared" si="0"/>
        <v>0</v>
      </c>
      <c r="AZ3" s="23">
        <f t="shared" si="0"/>
        <v>0</v>
      </c>
      <c r="BA3" s="23">
        <f t="shared" si="0"/>
        <v>1715</v>
      </c>
      <c r="BB3" s="23">
        <f t="shared" si="0"/>
        <v>1725255.1</v>
      </c>
      <c r="BC3" s="23">
        <f t="shared" si="0"/>
        <v>8383962.1000000015</v>
      </c>
      <c r="BD3" s="23">
        <f t="shared" si="0"/>
        <v>5936521.7000000002</v>
      </c>
      <c r="BE3" s="23">
        <f t="shared" si="0"/>
        <v>2447440.4</v>
      </c>
      <c r="BF3" s="23">
        <f t="shared" si="0"/>
        <v>0</v>
      </c>
      <c r="BG3" s="23">
        <f t="shared" si="0"/>
        <v>141650</v>
      </c>
      <c r="BH3" s="23">
        <f t="shared" si="0"/>
        <v>690045</v>
      </c>
      <c r="BI3" s="23">
        <f t="shared" si="0"/>
        <v>905801.5</v>
      </c>
      <c r="BJ3" s="23">
        <f t="shared" si="0"/>
        <v>1437030.7</v>
      </c>
      <c r="BK3" s="23">
        <f t="shared" si="0"/>
        <v>1376344.7</v>
      </c>
      <c r="BL3" s="23">
        <f t="shared" si="0"/>
        <v>1009818.08</v>
      </c>
      <c r="BM3" s="23">
        <f t="shared" si="0"/>
        <v>5415298.2800000003</v>
      </c>
      <c r="BN3" s="23">
        <f t="shared" si="0"/>
        <v>982596.95000000007</v>
      </c>
      <c r="BO3" s="23">
        <f t="shared" si="0"/>
        <v>856869</v>
      </c>
      <c r="BP3" s="23">
        <f t="shared" si="0"/>
        <v>83000</v>
      </c>
      <c r="BQ3" s="23">
        <f t="shared" ref="BQ3:CD3" si="1">BQ4+BQ57+BQ92+BQ106</f>
        <v>111163.5</v>
      </c>
      <c r="BR3" s="23">
        <f t="shared" si="1"/>
        <v>0</v>
      </c>
      <c r="BS3" s="23">
        <f t="shared" si="1"/>
        <v>578107.87999999989</v>
      </c>
      <c r="BT3" s="23">
        <f t="shared" si="1"/>
        <v>26020507.93</v>
      </c>
      <c r="BU3" s="23">
        <f t="shared" si="1"/>
        <v>22866637.550000004</v>
      </c>
      <c r="BV3" s="23">
        <f t="shared" si="1"/>
        <v>1319147.8599999999</v>
      </c>
      <c r="BW3" s="23">
        <f t="shared" si="1"/>
        <v>32677.1</v>
      </c>
      <c r="BX3" s="23">
        <f t="shared" si="1"/>
        <v>7473982.7800000003</v>
      </c>
      <c r="BY3" s="23">
        <f t="shared" si="1"/>
        <v>1238709.2</v>
      </c>
      <c r="BZ3" s="23">
        <f t="shared" si="1"/>
        <v>659819.68999999994</v>
      </c>
      <c r="CA3" s="23">
        <f t="shared" si="1"/>
        <v>194420</v>
      </c>
      <c r="CB3" s="23">
        <f t="shared" si="1"/>
        <v>0</v>
      </c>
      <c r="CC3" s="23">
        <f t="shared" si="1"/>
        <v>223560</v>
      </c>
      <c r="CD3" s="23">
        <f t="shared" si="1"/>
        <v>160909.51</v>
      </c>
    </row>
    <row r="4" spans="1:82" s="28" customFormat="1">
      <c r="A4" s="25">
        <v>1</v>
      </c>
      <c r="B4" s="26" t="s">
        <v>484</v>
      </c>
      <c r="C4" s="26" t="s">
        <v>483</v>
      </c>
      <c r="D4" s="27">
        <f>SUM(D5:D56)-D37-D36-D34-D33-D32-D25-D24-D23-D21-D20-D19-D18</f>
        <v>139677908.12</v>
      </c>
      <c r="E4" s="27">
        <f>SUM(E5:E56)-E37-E36-E34-E33-E32-E25-E24-E23-E21-E20-E19-E18</f>
        <v>89577697.600000024</v>
      </c>
      <c r="F4" s="27">
        <f>SUM(F5:F56)-F37-F36-F35-F34-F33-F32-F25-F24-F23-F21-F20-F19-F18</f>
        <v>40292724</v>
      </c>
      <c r="G4" s="27">
        <f t="shared" ref="G4:BR4" si="2">SUM(G5:G56)-G37-G36-G35-G34-G33-G32-G25-G24-G23-G21-G20-G19-G18</f>
        <v>25172200</v>
      </c>
      <c r="H4" s="27">
        <f t="shared" si="2"/>
        <v>18131725.799999993</v>
      </c>
      <c r="I4" s="27">
        <f t="shared" si="2"/>
        <v>3352369</v>
      </c>
      <c r="J4" s="27">
        <f t="shared" si="2"/>
        <v>527890</v>
      </c>
      <c r="K4" s="27">
        <f t="shared" si="2"/>
        <v>348349</v>
      </c>
      <c r="L4" s="27">
        <f t="shared" si="2"/>
        <v>0</v>
      </c>
      <c r="M4" s="27">
        <f t="shared" si="2"/>
        <v>0</v>
      </c>
      <c r="N4" s="27">
        <f t="shared" si="2"/>
        <v>0</v>
      </c>
      <c r="O4" s="27">
        <f t="shared" si="2"/>
        <v>2023</v>
      </c>
      <c r="P4" s="27">
        <f t="shared" si="2"/>
        <v>2023</v>
      </c>
      <c r="Q4" s="27">
        <f t="shared" si="2"/>
        <v>0</v>
      </c>
      <c r="R4" s="27">
        <f t="shared" si="2"/>
        <v>0</v>
      </c>
      <c r="S4" s="27">
        <f t="shared" si="2"/>
        <v>200716</v>
      </c>
      <c r="T4" s="27">
        <f t="shared" si="2"/>
        <v>38120788.109999999</v>
      </c>
      <c r="U4" s="27">
        <f t="shared" si="2"/>
        <v>0</v>
      </c>
      <c r="V4" s="27">
        <f t="shared" si="2"/>
        <v>70527.510000000009</v>
      </c>
      <c r="W4" s="27">
        <f t="shared" si="2"/>
        <v>0</v>
      </c>
      <c r="X4" s="27">
        <f t="shared" si="2"/>
        <v>292786.44000000006</v>
      </c>
      <c r="Y4" s="27">
        <f t="shared" si="2"/>
        <v>1102740.31</v>
      </c>
      <c r="Z4" s="27">
        <f t="shared" si="2"/>
        <v>35685214.569999993</v>
      </c>
      <c r="AA4" s="27">
        <f t="shared" si="2"/>
        <v>986859.27999999956</v>
      </c>
      <c r="AB4" s="27">
        <f t="shared" si="2"/>
        <v>507405.54000000027</v>
      </c>
      <c r="AC4" s="27">
        <f t="shared" si="2"/>
        <v>250491.69999999995</v>
      </c>
      <c r="AD4" s="27">
        <f t="shared" si="2"/>
        <v>341239.79000000004</v>
      </c>
      <c r="AE4" s="27">
        <f t="shared" si="2"/>
        <v>341239.79000000004</v>
      </c>
      <c r="AF4" s="27">
        <f t="shared" si="2"/>
        <v>0</v>
      </c>
      <c r="AG4" s="27">
        <f t="shared" si="2"/>
        <v>0</v>
      </c>
      <c r="AH4" s="27">
        <f t="shared" si="2"/>
        <v>1642164.5999999999</v>
      </c>
      <c r="AI4" s="27">
        <f t="shared" si="2"/>
        <v>21398</v>
      </c>
      <c r="AJ4" s="27">
        <f t="shared" si="2"/>
        <v>0</v>
      </c>
      <c r="AK4" s="27">
        <f t="shared" si="2"/>
        <v>14383.4</v>
      </c>
      <c r="AL4" s="27">
        <f t="shared" si="2"/>
        <v>13580</v>
      </c>
      <c r="AM4" s="27">
        <f t="shared" si="2"/>
        <v>0</v>
      </c>
      <c r="AN4" s="27">
        <f t="shared" si="2"/>
        <v>0</v>
      </c>
      <c r="AO4" s="27">
        <f t="shared" si="2"/>
        <v>960</v>
      </c>
      <c r="AP4" s="27">
        <f t="shared" si="2"/>
        <v>0</v>
      </c>
      <c r="AQ4" s="27">
        <f t="shared" si="2"/>
        <v>960</v>
      </c>
      <c r="AR4" s="27">
        <f t="shared" si="2"/>
        <v>0</v>
      </c>
      <c r="AS4" s="27">
        <f t="shared" si="2"/>
        <v>0</v>
      </c>
      <c r="AT4" s="27">
        <f t="shared" si="2"/>
        <v>0</v>
      </c>
      <c r="AU4" s="27">
        <f t="shared" si="2"/>
        <v>0</v>
      </c>
      <c r="AV4" s="27">
        <f t="shared" si="2"/>
        <v>0</v>
      </c>
      <c r="AW4" s="27">
        <f t="shared" si="2"/>
        <v>0</v>
      </c>
      <c r="AX4" s="27">
        <f t="shared" si="2"/>
        <v>0</v>
      </c>
      <c r="AY4" s="27">
        <f t="shared" si="2"/>
        <v>0</v>
      </c>
      <c r="AZ4" s="27">
        <f t="shared" si="2"/>
        <v>0</v>
      </c>
      <c r="BA4" s="27">
        <f t="shared" si="2"/>
        <v>0</v>
      </c>
      <c r="BB4" s="27">
        <f t="shared" si="2"/>
        <v>281818.89999999997</v>
      </c>
      <c r="BC4" s="27">
        <f t="shared" si="2"/>
        <v>0</v>
      </c>
      <c r="BD4" s="27">
        <f t="shared" si="2"/>
        <v>0</v>
      </c>
      <c r="BE4" s="27">
        <f t="shared" si="2"/>
        <v>0</v>
      </c>
      <c r="BF4" s="27">
        <f t="shared" si="2"/>
        <v>0</v>
      </c>
      <c r="BG4" s="27">
        <f t="shared" si="2"/>
        <v>109771</v>
      </c>
      <c r="BH4" s="27">
        <f t="shared" si="2"/>
        <v>0</v>
      </c>
      <c r="BI4" s="27">
        <f t="shared" si="2"/>
        <v>272995.5</v>
      </c>
      <c r="BJ4" s="27">
        <f t="shared" si="2"/>
        <v>4649</v>
      </c>
      <c r="BK4" s="27">
        <f t="shared" si="2"/>
        <v>136347.70000000001</v>
      </c>
      <c r="BL4" s="27">
        <f t="shared" si="2"/>
        <v>0</v>
      </c>
      <c r="BM4" s="27">
        <f t="shared" si="2"/>
        <v>0</v>
      </c>
      <c r="BN4" s="27">
        <f t="shared" si="2"/>
        <v>735525.60000000009</v>
      </c>
      <c r="BO4" s="27">
        <f t="shared" si="2"/>
        <v>0</v>
      </c>
      <c r="BP4" s="27">
        <f t="shared" si="2"/>
        <v>0</v>
      </c>
      <c r="BQ4" s="27">
        <f t="shared" si="2"/>
        <v>50735.5</v>
      </c>
      <c r="BR4" s="27">
        <f t="shared" si="2"/>
        <v>0</v>
      </c>
      <c r="BS4" s="27">
        <f t="shared" ref="BS4:CD4" si="3">SUM(BS5:BS56)-BS37-BS36-BS35-BS34-BS33-BS32-BS25-BS24-BS23-BS21-BS20-BS19-BS18</f>
        <v>71730.94</v>
      </c>
      <c r="BT4" s="27">
        <f t="shared" si="3"/>
        <v>0</v>
      </c>
      <c r="BU4" s="27">
        <f t="shared" si="3"/>
        <v>9073799.7299999986</v>
      </c>
      <c r="BV4" s="27">
        <f t="shared" si="3"/>
        <v>0</v>
      </c>
      <c r="BW4" s="27">
        <f t="shared" si="3"/>
        <v>0</v>
      </c>
      <c r="BX4" s="27">
        <f t="shared" si="3"/>
        <v>95730.94</v>
      </c>
      <c r="BY4" s="27">
        <f t="shared" si="3"/>
        <v>41915.030000000006</v>
      </c>
      <c r="BZ4" s="27">
        <f t="shared" si="3"/>
        <v>0</v>
      </c>
      <c r="CA4" s="27">
        <f t="shared" si="3"/>
        <v>0</v>
      </c>
      <c r="CB4" s="27">
        <f t="shared" si="3"/>
        <v>0</v>
      </c>
      <c r="CC4" s="27">
        <f t="shared" si="3"/>
        <v>0</v>
      </c>
      <c r="CD4" s="27">
        <f t="shared" si="3"/>
        <v>41915.030000000006</v>
      </c>
    </row>
    <row r="5" spans="1:82">
      <c r="A5" s="18">
        <v>101</v>
      </c>
      <c r="B5" s="3" t="s">
        <v>485</v>
      </c>
      <c r="C5" s="3" t="s">
        <v>299</v>
      </c>
      <c r="D5" s="12">
        <f t="shared" ref="D5:D36" si="4">E5+T5+AD5+AH5+BU5+BV5+BW5+BX5+BY5</f>
        <v>3993007.2899999996</v>
      </c>
      <c r="E5" s="12">
        <f>F5+G5+H5+I5+K5+S5+L5+M5+N5+O5+R5</f>
        <v>2996024.8</v>
      </c>
      <c r="F5" s="13">
        <v>1212624</v>
      </c>
      <c r="G5" s="13">
        <v>1159544</v>
      </c>
      <c r="H5" s="13">
        <v>545680.80000000005</v>
      </c>
      <c r="I5" s="13">
        <f ca="1">Sheet2!CT4+Sheet2!H4</f>
        <v>78176</v>
      </c>
      <c r="J5" s="13">
        <v>0</v>
      </c>
      <c r="K5" s="13">
        <f ca="1">Sheet2!L4+Sheet2!CX4</f>
        <v>0</v>
      </c>
      <c r="L5" s="13">
        <f ca="1">Sheet2!BS4+Sheet2!FF4</f>
        <v>0</v>
      </c>
      <c r="M5" s="13">
        <f ca="1">Sheet2!BT4+Sheet2!FG4</f>
        <v>0</v>
      </c>
      <c r="N5" s="13">
        <f ca="1">Sheet2!BU4+Sheet2!FH4</f>
        <v>0</v>
      </c>
      <c r="O5" s="13">
        <f ca="1">Sheet2!BW4+Sheet2!FJ4</f>
        <v>0</v>
      </c>
      <c r="P5" s="13">
        <f ca="1">Sheet2!BX4+Sheet2!FK4</f>
        <v>0</v>
      </c>
      <c r="Q5" s="13">
        <f ca="1">Sheet2!BY4+Sheet2!FL4</f>
        <v>0</v>
      </c>
      <c r="R5" s="13">
        <f ca="1">Sheet2!FS4+Sheet2!CD4</f>
        <v>0</v>
      </c>
      <c r="S5" s="13">
        <f ca="1">Sheet2!N4+Sheet2!CY4+Sheet2!FT4+Sheet2!CE4</f>
        <v>0</v>
      </c>
      <c r="T5" s="12">
        <f ca="1">U5+V5+W5+X5+Y5+Z5+AB5+AC5</f>
        <v>619556.06999999995</v>
      </c>
      <c r="U5" s="13">
        <f ca="1">Sheet2!P4+Sheet2!EJ4</f>
        <v>0</v>
      </c>
      <c r="V5" s="13">
        <f ca="1">Sheet2!Q4+Sheet2!EK4</f>
        <v>30</v>
      </c>
      <c r="W5" s="13">
        <f ca="1">Sheet2!R4+Sheet2!EL4</f>
        <v>0</v>
      </c>
      <c r="X5" s="13">
        <f ca="1">Sheet2!S4+Sheet2!EM4</f>
        <v>49283.97</v>
      </c>
      <c r="Y5" s="13">
        <f ca="1">Sheet2!EO4+Sheet2!T4</f>
        <v>109145.82</v>
      </c>
      <c r="Z5" s="13">
        <f ca="1">Sheet2!U4+Sheet2!EN4</f>
        <v>407771.08</v>
      </c>
      <c r="AA5" s="13">
        <f ca="1">Sheet2!EP4+Sheet2!V4</f>
        <v>70665.2</v>
      </c>
      <c r="AB5" s="20">
        <v>14945.46</v>
      </c>
      <c r="AC5" s="20">
        <v>38379.74</v>
      </c>
      <c r="AD5" s="12">
        <f t="shared" ref="AD5:AD68" si="5">AE5+AF5+AG5</f>
        <v>6872.1</v>
      </c>
      <c r="AE5" s="13">
        <f ca="1">Sheet2!BN4+Sheet2!ER4</f>
        <v>6872.1</v>
      </c>
      <c r="AF5" s="13">
        <f ca="1">Sheet2!BO4+Sheet2!ES4</f>
        <v>0</v>
      </c>
      <c r="AG5" s="13">
        <f ca="1">Sheet2!BP4+Sheet2!ET4</f>
        <v>0</v>
      </c>
      <c r="AH5" s="12">
        <f ca="1">AI5+AJ5+AK5+AL5+AM5+AN5++AP5+AQ5+AR5+AT5+BB5+BC5+BG5+BH5+BI5+BJ5+BK5+BL5+BM5+BN5+BO5+BP5+BQ5+BR5+BT5</f>
        <v>35185.4</v>
      </c>
      <c r="AI5" s="13">
        <f ca="1">Sheet2!X4+Sheet2!DA4</f>
        <v>0</v>
      </c>
      <c r="AJ5" s="13">
        <f ca="1">Sheet2!Y4+Sheet2!DB4</f>
        <v>0</v>
      </c>
      <c r="AK5" s="13">
        <f ca="1">Sheet2!Z4+Sheet2!DC4</f>
        <v>0</v>
      </c>
      <c r="AL5" s="13">
        <f ca="1">Sheet2!AA4+Sheet2!DD4</f>
        <v>180</v>
      </c>
      <c r="AM5" s="13">
        <f ca="1">Sheet2!AB4+Sheet2!DE4</f>
        <v>0</v>
      </c>
      <c r="AN5" s="13">
        <f ca="1">Sheet2!AC4+Sheet2!DF4</f>
        <v>0</v>
      </c>
      <c r="AO5" s="13">
        <f ca="1">Sheet2!DG4+Sheet2!AD4</f>
        <v>0</v>
      </c>
      <c r="AP5" s="13">
        <f ca="1">Sheet2!DH4+Sheet2!AE4</f>
        <v>0</v>
      </c>
      <c r="AQ5" s="13">
        <f ca="1">Sheet2!DI4+Sheet2!AF4</f>
        <v>0</v>
      </c>
      <c r="AR5" s="13">
        <f ca="1">Sheet2!DJ4+Sheet2!AG4</f>
        <v>0</v>
      </c>
      <c r="AS5" s="13">
        <f ca="1">Sheet2!DK4+Sheet2!AH4</f>
        <v>0</v>
      </c>
      <c r="AT5" s="13">
        <f ca="1">Sheet2!AI4+Sheet2!DL4</f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f ca="1">Sheet2!AQ4+Sheet2!DT4</f>
        <v>5386.1</v>
      </c>
      <c r="BC5" s="14">
        <f t="shared" ref="BC5:BC68" si="6">BD5+BE5+BF5</f>
        <v>0</v>
      </c>
      <c r="BD5" s="13">
        <v>0</v>
      </c>
      <c r="BE5" s="13">
        <f ca="1">Sheet2!DX4+Sheet2!AT4</f>
        <v>0</v>
      </c>
      <c r="BF5" s="13">
        <v>0</v>
      </c>
      <c r="BG5" s="13">
        <f ca="1">Sheet2!EA4+Sheet2!AW4</f>
        <v>0</v>
      </c>
      <c r="BH5" s="13">
        <f ca="1">Sheet2!EB4+Sheet2!AX4</f>
        <v>0</v>
      </c>
      <c r="BI5" s="13">
        <f ca="1">Sheet2!EC4+Sheet2!AY4</f>
        <v>0</v>
      </c>
      <c r="BJ5" s="13">
        <f ca="1">Sheet2!ED4+Sheet2!AZ4</f>
        <v>0</v>
      </c>
      <c r="BK5" s="13">
        <f ca="1">Sheet2!EE4+Sheet2!BA4</f>
        <v>0</v>
      </c>
      <c r="BL5" s="13">
        <f ca="1">Sheet2!EG4+Sheet2!BB4</f>
        <v>0</v>
      </c>
      <c r="BM5" s="13">
        <f ca="1">Sheet2!EH4+Sheet2!BC4</f>
        <v>0</v>
      </c>
      <c r="BN5" s="13">
        <f ca="1">Sheet2!EW4+Sheet2!BE4</f>
        <v>29619.3</v>
      </c>
      <c r="BO5" s="13">
        <f ca="1">Sheet2!EX4+Sheet2!BF4</f>
        <v>0</v>
      </c>
      <c r="BP5" s="13">
        <f ca="1">Sheet2!EY4+Sheet2!BG4</f>
        <v>0</v>
      </c>
      <c r="BQ5" s="13">
        <f ca="1">Sheet2!EZ4+Sheet2!BH4+Sheet2!CJ4</f>
        <v>0</v>
      </c>
      <c r="BR5" s="13">
        <f ca="1">Sheet2!FA4+Sheet2!BI4</f>
        <v>0</v>
      </c>
      <c r="BS5" s="13">
        <v>0</v>
      </c>
      <c r="BT5" s="13">
        <f ca="1">Sheet2!FD4+Sheet2!BK4</f>
        <v>0</v>
      </c>
      <c r="BU5" s="12">
        <f ca="1">Sheet2!FU4+Sheet2!BL4+Sheet2!AU4+Sheet2!DY4</f>
        <v>333538.92000000004</v>
      </c>
      <c r="BV5" s="12">
        <f ca="1">Sheet2!BQ4</f>
        <v>0</v>
      </c>
      <c r="BW5" s="12">
        <f ca="1">Sheet2!CF4+Sheet2!FV4</f>
        <v>0</v>
      </c>
      <c r="BX5" s="12">
        <f ca="1">Sheet2!FW4+Sheet2!CG4+Sheet2!FC4+Sheet2!BJ4</f>
        <v>0</v>
      </c>
      <c r="BY5" s="12">
        <f>SUM(BZ5:CD5)</f>
        <v>1830</v>
      </c>
      <c r="BZ5" s="13">
        <v>0</v>
      </c>
      <c r="CA5" s="13">
        <v>0</v>
      </c>
      <c r="CB5" s="13">
        <v>0</v>
      </c>
      <c r="CC5" s="13">
        <v>0</v>
      </c>
      <c r="CD5" s="13">
        <v>1830</v>
      </c>
    </row>
    <row r="6" spans="1:82">
      <c r="A6" s="18">
        <v>102</v>
      </c>
      <c r="B6" s="3" t="s">
        <v>486</v>
      </c>
      <c r="C6" s="3" t="s">
        <v>300</v>
      </c>
      <c r="D6" s="12">
        <f t="shared" si="4"/>
        <v>6229426.0499999998</v>
      </c>
      <c r="E6" s="12">
        <f t="shared" ref="E6:E69" si="7">F6+G6+H6+I6+K6+S6+L6+M6+N6+O6+R6</f>
        <v>3092825</v>
      </c>
      <c r="F6" s="13">
        <v>1221900</v>
      </c>
      <c r="G6" s="13">
        <v>1009398</v>
      </c>
      <c r="H6" s="13">
        <v>549855</v>
      </c>
      <c r="I6" s="13">
        <f ca="1">Sheet2!CT5+Sheet2!H5</f>
        <v>300672</v>
      </c>
      <c r="J6" s="13">
        <v>11000</v>
      </c>
      <c r="K6" s="13">
        <f ca="1">Sheet2!L5+Sheet2!CX5</f>
        <v>11000</v>
      </c>
      <c r="L6" s="13">
        <f ca="1">Sheet2!BS5+Sheet2!FF5</f>
        <v>0</v>
      </c>
      <c r="M6" s="13">
        <f ca="1">Sheet2!BT5+Sheet2!FG5</f>
        <v>0</v>
      </c>
      <c r="N6" s="13">
        <f ca="1">Sheet2!BU5+Sheet2!FH5</f>
        <v>0</v>
      </c>
      <c r="O6" s="13">
        <f ca="1">Sheet2!BW5+Sheet2!FJ5</f>
        <v>0</v>
      </c>
      <c r="P6" s="13">
        <f ca="1">Sheet2!BX5+Sheet2!FK5</f>
        <v>0</v>
      </c>
      <c r="Q6" s="13">
        <f ca="1">Sheet2!BY5+Sheet2!FL5</f>
        <v>0</v>
      </c>
      <c r="R6" s="13">
        <f ca="1">Sheet2!FS5+Sheet2!CD5</f>
        <v>0</v>
      </c>
      <c r="S6" s="13">
        <f ca="1">Sheet2!N5+Sheet2!CY5+Sheet2!FT5+Sheet2!CE5</f>
        <v>0</v>
      </c>
      <c r="T6" s="12">
        <f t="shared" ref="T6:T68" si="8">U6+V6+W6+X6+Y6+Z6+AA6</f>
        <v>1820404.2500000002</v>
      </c>
      <c r="U6" s="13">
        <f ca="1">Sheet2!P5+Sheet2!EJ5</f>
        <v>0</v>
      </c>
      <c r="V6" s="13">
        <f ca="1">Sheet2!Q5+Sheet2!EK5</f>
        <v>2699.43</v>
      </c>
      <c r="W6" s="13">
        <f ca="1">Sheet2!R5+Sheet2!EL5</f>
        <v>0</v>
      </c>
      <c r="X6" s="13">
        <f ca="1">Sheet2!S5+Sheet2!EM5</f>
        <v>16114</v>
      </c>
      <c r="Y6" s="13">
        <f ca="1">Sheet2!EO5+Sheet2!T5</f>
        <v>166503.95000000001</v>
      </c>
      <c r="Z6" s="13">
        <f ca="1">Sheet2!U5+Sheet2!EN5</f>
        <v>1599467.8</v>
      </c>
      <c r="AA6" s="13">
        <f ca="1">Sheet2!EP5+Sheet2!V5</f>
        <v>35619.07</v>
      </c>
      <c r="AB6" s="13">
        <v>29603.690000000002</v>
      </c>
      <c r="AC6" s="13">
        <v>5429</v>
      </c>
      <c r="AD6" s="12">
        <f t="shared" si="5"/>
        <v>17767.259999999998</v>
      </c>
      <c r="AE6" s="13">
        <f ca="1">Sheet2!BN5+Sheet2!ER5</f>
        <v>17767.259999999998</v>
      </c>
      <c r="AF6" s="13">
        <f ca="1">Sheet2!BO5+Sheet2!ES5</f>
        <v>0</v>
      </c>
      <c r="AG6" s="13">
        <f ca="1">Sheet2!BP5+Sheet2!ET5</f>
        <v>0</v>
      </c>
      <c r="AH6" s="12">
        <f t="shared" ref="AH6:AH68" si="9">AI6+AJ6+AK6+AL6+AM6+AN6++AP6+AQ6+AR6+AT6+BB6+BC6+BG6+BH6+BI6+BJ6+BK6+BL6+BM6+BN6+BO6+BP6+BQ6+BR6+BT6</f>
        <v>71248</v>
      </c>
      <c r="AI6" s="13">
        <f ca="1">Sheet2!X5+Sheet2!DA5</f>
        <v>1000</v>
      </c>
      <c r="AJ6" s="13">
        <f ca="1">Sheet2!Y5+Sheet2!DB5</f>
        <v>0</v>
      </c>
      <c r="AK6" s="13">
        <f ca="1">Sheet2!Z5+Sheet2!DC5</f>
        <v>0</v>
      </c>
      <c r="AL6" s="13">
        <f ca="1">Sheet2!AA5+Sheet2!DD5</f>
        <v>13400</v>
      </c>
      <c r="AM6" s="13">
        <f ca="1">Sheet2!AB5+Sheet2!DE5</f>
        <v>0</v>
      </c>
      <c r="AN6" s="13">
        <f ca="1">Sheet2!AC5+Sheet2!DF5</f>
        <v>0</v>
      </c>
      <c r="AO6" s="13">
        <f ca="1">Sheet2!DG5+Sheet2!AD5</f>
        <v>0</v>
      </c>
      <c r="AP6" s="13">
        <f ca="1">Sheet2!DH5+Sheet2!AE5</f>
        <v>0</v>
      </c>
      <c r="AQ6" s="13">
        <f ca="1">Sheet2!DI5+Sheet2!AF5</f>
        <v>0</v>
      </c>
      <c r="AR6" s="13">
        <f ca="1">Sheet2!DJ5+Sheet2!AG5</f>
        <v>0</v>
      </c>
      <c r="AS6" s="13">
        <f ca="1">Sheet2!DK5+Sheet2!AH5</f>
        <v>0</v>
      </c>
      <c r="AT6" s="13">
        <f ca="1">Sheet2!AI5+Sheet2!DL5</f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f ca="1">Sheet2!AQ5+Sheet2!DT5</f>
        <v>10098.9</v>
      </c>
      <c r="BC6" s="14">
        <f t="shared" si="6"/>
        <v>0</v>
      </c>
      <c r="BD6" s="13">
        <v>0</v>
      </c>
      <c r="BE6" s="13">
        <f ca="1">Sheet2!DX5+Sheet2!AT5</f>
        <v>0</v>
      </c>
      <c r="BF6" s="13">
        <v>0</v>
      </c>
      <c r="BG6" s="13">
        <f ca="1">Sheet2!EA5+Sheet2!AW5</f>
        <v>0</v>
      </c>
      <c r="BH6" s="13">
        <f ca="1">Sheet2!EB5+Sheet2!AX5</f>
        <v>0</v>
      </c>
      <c r="BI6" s="13">
        <f ca="1">Sheet2!EC5+Sheet2!AY5</f>
        <v>9480</v>
      </c>
      <c r="BJ6" s="13">
        <f ca="1">Sheet2!ED5+Sheet2!AZ5</f>
        <v>0</v>
      </c>
      <c r="BK6" s="13">
        <f ca="1">Sheet2!EE5+Sheet2!BA5</f>
        <v>0</v>
      </c>
      <c r="BL6" s="13">
        <f ca="1">Sheet2!EG5+Sheet2!BB5</f>
        <v>0</v>
      </c>
      <c r="BM6" s="13">
        <f ca="1">Sheet2!EH5+Sheet2!BC5</f>
        <v>0</v>
      </c>
      <c r="BN6" s="13">
        <f ca="1">Sheet2!EW5+Sheet2!BE5</f>
        <v>31589.1</v>
      </c>
      <c r="BO6" s="13">
        <f ca="1">Sheet2!EX5+Sheet2!BF5</f>
        <v>0</v>
      </c>
      <c r="BP6" s="13">
        <f ca="1">Sheet2!EY5+Sheet2!BG5</f>
        <v>0</v>
      </c>
      <c r="BQ6" s="13">
        <f ca="1">Sheet2!EZ5+Sheet2!BH5+Sheet2!CJ5</f>
        <v>5680</v>
      </c>
      <c r="BR6" s="13">
        <f ca="1">Sheet2!FA5+Sheet2!BI5</f>
        <v>0</v>
      </c>
      <c r="BS6" s="13">
        <v>179.5</v>
      </c>
      <c r="BT6" s="13">
        <f ca="1">Sheet2!FD5+Sheet2!BK5</f>
        <v>0</v>
      </c>
      <c r="BU6" s="12">
        <f ca="1">Sheet2!FU5+Sheet2!BL5+Sheet2!AU5+Sheet2!DY5</f>
        <v>1227002.04</v>
      </c>
      <c r="BV6" s="12">
        <f ca="1">Sheet2!BQ5</f>
        <v>0</v>
      </c>
      <c r="BW6" s="12">
        <f ca="1">Sheet2!CF5+Sheet2!FV5</f>
        <v>0</v>
      </c>
      <c r="BX6" s="12">
        <f ca="1">Sheet2!FW5+Sheet2!CG5+Sheet2!FC5+Sheet2!BJ5</f>
        <v>179.5</v>
      </c>
      <c r="BY6" s="12">
        <f t="shared" ref="BY6:BY69" si="10">SUM(BZ6:CD6)</f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</row>
    <row r="7" spans="1:82">
      <c r="A7" s="18">
        <v>103</v>
      </c>
      <c r="B7" s="3" t="s">
        <v>487</v>
      </c>
      <c r="C7" s="3" t="s">
        <v>301</v>
      </c>
      <c r="D7" s="12">
        <f t="shared" si="4"/>
        <v>2333495.7999999998</v>
      </c>
      <c r="E7" s="12">
        <f t="shared" si="7"/>
        <v>1967508.4</v>
      </c>
      <c r="F7" s="13">
        <v>832752</v>
      </c>
      <c r="G7" s="13">
        <v>700058</v>
      </c>
      <c r="H7" s="13">
        <v>374738.4</v>
      </c>
      <c r="I7" s="13">
        <f ca="1">Sheet2!CT6+Sheet2!H6</f>
        <v>59960</v>
      </c>
      <c r="J7" s="13">
        <v>0</v>
      </c>
      <c r="K7" s="13">
        <f ca="1">Sheet2!L6+Sheet2!CX6</f>
        <v>0</v>
      </c>
      <c r="L7" s="13">
        <f ca="1">Sheet2!BS6+Sheet2!FF6</f>
        <v>0</v>
      </c>
      <c r="M7" s="13">
        <f ca="1">Sheet2!BT6+Sheet2!FG6</f>
        <v>0</v>
      </c>
      <c r="N7" s="13">
        <f ca="1">Sheet2!BU6+Sheet2!FH6</f>
        <v>0</v>
      </c>
      <c r="O7" s="13">
        <f ca="1">Sheet2!BW6+Sheet2!FJ6</f>
        <v>0</v>
      </c>
      <c r="P7" s="13">
        <f ca="1">Sheet2!BX6+Sheet2!FK6</f>
        <v>0</v>
      </c>
      <c r="Q7" s="13">
        <f ca="1">Sheet2!BY6+Sheet2!FL6</f>
        <v>0</v>
      </c>
      <c r="R7" s="13">
        <f ca="1">Sheet2!FS6+Sheet2!CD6</f>
        <v>0</v>
      </c>
      <c r="S7" s="13">
        <f ca="1">Sheet2!N6+Sheet2!CY6+Sheet2!FT6+Sheet2!CE6</f>
        <v>0</v>
      </c>
      <c r="T7" s="12">
        <f t="shared" si="8"/>
        <v>299768.94</v>
      </c>
      <c r="U7" s="13">
        <f ca="1">Sheet2!P6+Sheet2!EJ6</f>
        <v>0</v>
      </c>
      <c r="V7" s="13">
        <f ca="1">Sheet2!Q6+Sheet2!EK6</f>
        <v>1229.56</v>
      </c>
      <c r="W7" s="13">
        <f ca="1">Sheet2!R6+Sheet2!EL6</f>
        <v>0</v>
      </c>
      <c r="X7" s="13">
        <f ca="1">Sheet2!S6+Sheet2!EM6</f>
        <v>899</v>
      </c>
      <c r="Y7" s="13">
        <f ca="1">Sheet2!EO6+Sheet2!T6</f>
        <v>1916.25</v>
      </c>
      <c r="Z7" s="13">
        <f ca="1">Sheet2!U6+Sheet2!EN6</f>
        <v>279964.21000000002</v>
      </c>
      <c r="AA7" s="13">
        <f ca="1">Sheet2!EP6+Sheet2!V6</f>
        <v>15759.92</v>
      </c>
      <c r="AB7" s="13">
        <v>7441.34</v>
      </c>
      <c r="AC7" s="13">
        <v>8318.58</v>
      </c>
      <c r="AD7" s="12">
        <f t="shared" si="5"/>
        <v>1953.44</v>
      </c>
      <c r="AE7" s="13">
        <f ca="1">Sheet2!BN6+Sheet2!ER6</f>
        <v>1953.44</v>
      </c>
      <c r="AF7" s="13">
        <f ca="1">Sheet2!BO6+Sheet2!ES6</f>
        <v>0</v>
      </c>
      <c r="AG7" s="13">
        <f ca="1">Sheet2!BP6+Sheet2!ET6</f>
        <v>0</v>
      </c>
      <c r="AH7" s="12">
        <f t="shared" si="9"/>
        <v>3605.6</v>
      </c>
      <c r="AI7" s="13">
        <f ca="1">Sheet2!X6+Sheet2!DA6</f>
        <v>0</v>
      </c>
      <c r="AJ7" s="13">
        <f ca="1">Sheet2!Y6+Sheet2!DB6</f>
        <v>0</v>
      </c>
      <c r="AK7" s="13">
        <f ca="1">Sheet2!Z6+Sheet2!DC6</f>
        <v>0</v>
      </c>
      <c r="AL7" s="13">
        <f ca="1">Sheet2!AA6+Sheet2!DD6</f>
        <v>0</v>
      </c>
      <c r="AM7" s="13">
        <f ca="1">Sheet2!AB6+Sheet2!DE6</f>
        <v>0</v>
      </c>
      <c r="AN7" s="13">
        <f ca="1">Sheet2!AC6+Sheet2!DF6</f>
        <v>0</v>
      </c>
      <c r="AO7" s="13">
        <f ca="1">Sheet2!DG6+Sheet2!AD6</f>
        <v>0</v>
      </c>
      <c r="AP7" s="13">
        <f ca="1">Sheet2!DH6+Sheet2!AE6</f>
        <v>0</v>
      </c>
      <c r="AQ7" s="13">
        <f ca="1">Sheet2!DI6+Sheet2!AF6</f>
        <v>0</v>
      </c>
      <c r="AR7" s="13">
        <f ca="1">Sheet2!DJ6+Sheet2!AG6</f>
        <v>0</v>
      </c>
      <c r="AS7" s="13">
        <f ca="1">Sheet2!DK6+Sheet2!AH6</f>
        <v>0</v>
      </c>
      <c r="AT7" s="13">
        <f ca="1">Sheet2!AI6+Sheet2!DL6</f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f ca="1">Sheet2!AQ6+Sheet2!DT6</f>
        <v>785.6</v>
      </c>
      <c r="BC7" s="14">
        <f t="shared" si="6"/>
        <v>0</v>
      </c>
      <c r="BD7" s="13">
        <v>0</v>
      </c>
      <c r="BE7" s="13">
        <f ca="1">Sheet2!DX6+Sheet2!AT6</f>
        <v>0</v>
      </c>
      <c r="BF7" s="13">
        <v>0</v>
      </c>
      <c r="BG7" s="13">
        <f ca="1">Sheet2!EA6+Sheet2!AW6</f>
        <v>0</v>
      </c>
      <c r="BH7" s="13">
        <f ca="1">Sheet2!EB6+Sheet2!AX6</f>
        <v>0</v>
      </c>
      <c r="BI7" s="13">
        <f ca="1">Sheet2!EC6+Sheet2!AY6</f>
        <v>820</v>
      </c>
      <c r="BJ7" s="13">
        <f ca="1">Sheet2!ED6+Sheet2!AZ6</f>
        <v>0</v>
      </c>
      <c r="BK7" s="13">
        <f ca="1">Sheet2!EE6+Sheet2!BA6</f>
        <v>0</v>
      </c>
      <c r="BL7" s="13">
        <f ca="1">Sheet2!EG6+Sheet2!BB6</f>
        <v>0</v>
      </c>
      <c r="BM7" s="13">
        <f ca="1">Sheet2!EH6+Sheet2!BC6</f>
        <v>0</v>
      </c>
      <c r="BN7" s="13">
        <f ca="1">Sheet2!EW6+Sheet2!BE6</f>
        <v>0</v>
      </c>
      <c r="BO7" s="13">
        <f ca="1">Sheet2!EX6+Sheet2!BF6</f>
        <v>0</v>
      </c>
      <c r="BP7" s="13">
        <f ca="1">Sheet2!EY6+Sheet2!BG6</f>
        <v>0</v>
      </c>
      <c r="BQ7" s="13">
        <f ca="1">Sheet2!EZ6+Sheet2!BH6+Sheet2!CJ6</f>
        <v>2000</v>
      </c>
      <c r="BR7" s="13">
        <f ca="1">Sheet2!FA6+Sheet2!BI6</f>
        <v>0</v>
      </c>
      <c r="BS7" s="13">
        <v>0</v>
      </c>
      <c r="BT7" s="13">
        <f ca="1">Sheet2!FD6+Sheet2!BK6</f>
        <v>0</v>
      </c>
      <c r="BU7" s="12">
        <f ca="1">Sheet2!FU6+Sheet2!BL6+Sheet2!AU6+Sheet2!DY6</f>
        <v>58955.66</v>
      </c>
      <c r="BV7" s="12">
        <f ca="1">Sheet2!BQ6</f>
        <v>0</v>
      </c>
      <c r="BW7" s="12">
        <f ca="1">Sheet2!CF6+Sheet2!FV6</f>
        <v>0</v>
      </c>
      <c r="BX7" s="12">
        <f ca="1">Sheet2!FW6+Sheet2!CG6+Sheet2!FC6+Sheet2!BJ6</f>
        <v>0</v>
      </c>
      <c r="BY7" s="12">
        <f t="shared" si="10"/>
        <v>1703.76</v>
      </c>
      <c r="BZ7" s="13">
        <v>0</v>
      </c>
      <c r="CA7" s="13">
        <v>0</v>
      </c>
      <c r="CB7" s="13">
        <v>0</v>
      </c>
      <c r="CC7" s="13">
        <v>0</v>
      </c>
      <c r="CD7" s="13">
        <v>1703.76</v>
      </c>
    </row>
    <row r="8" spans="1:82">
      <c r="A8" s="18">
        <v>104</v>
      </c>
      <c r="B8" s="3" t="s">
        <v>488</v>
      </c>
      <c r="C8" s="3" t="s">
        <v>302</v>
      </c>
      <c r="D8" s="12">
        <f t="shared" si="4"/>
        <v>2609567.3900000006</v>
      </c>
      <c r="E8" s="12">
        <f t="shared" si="7"/>
        <v>1802887.6</v>
      </c>
      <c r="F8" s="13">
        <v>859728</v>
      </c>
      <c r="G8" s="13">
        <v>501370</v>
      </c>
      <c r="H8" s="13">
        <v>386877.6</v>
      </c>
      <c r="I8" s="13">
        <f ca="1">Sheet2!CT7+Sheet2!H7</f>
        <v>54800</v>
      </c>
      <c r="J8" s="13">
        <v>112</v>
      </c>
      <c r="K8" s="13">
        <f ca="1">Sheet2!L7+Sheet2!CX7</f>
        <v>80</v>
      </c>
      <c r="L8" s="13">
        <f ca="1">Sheet2!BS7+Sheet2!FF7</f>
        <v>0</v>
      </c>
      <c r="M8" s="13">
        <f ca="1">Sheet2!BT7+Sheet2!FG7</f>
        <v>0</v>
      </c>
      <c r="N8" s="13">
        <f ca="1">Sheet2!BU7+Sheet2!FH7</f>
        <v>0</v>
      </c>
      <c r="O8" s="13">
        <f ca="1">Sheet2!BW7+Sheet2!FJ7</f>
        <v>0</v>
      </c>
      <c r="P8" s="13">
        <f ca="1">Sheet2!BX7+Sheet2!FK7</f>
        <v>0</v>
      </c>
      <c r="Q8" s="13">
        <f ca="1">Sheet2!BY7+Sheet2!FL7</f>
        <v>0</v>
      </c>
      <c r="R8" s="13">
        <f ca="1">Sheet2!FS7+Sheet2!CD7</f>
        <v>0</v>
      </c>
      <c r="S8" s="13">
        <f ca="1">Sheet2!N7+Sheet2!CY7+Sheet2!FT7+Sheet2!CE7</f>
        <v>32</v>
      </c>
      <c r="T8" s="12">
        <f t="shared" si="8"/>
        <v>638749.72</v>
      </c>
      <c r="U8" s="13">
        <f ca="1">Sheet2!P7+Sheet2!EJ7</f>
        <v>0</v>
      </c>
      <c r="V8" s="13">
        <f ca="1">Sheet2!Q7+Sheet2!EK7</f>
        <v>0</v>
      </c>
      <c r="W8" s="13">
        <f ca="1">Sheet2!R7+Sheet2!EL7</f>
        <v>0</v>
      </c>
      <c r="X8" s="13">
        <f ca="1">Sheet2!S7+Sheet2!EM7</f>
        <v>582</v>
      </c>
      <c r="Y8" s="13">
        <f ca="1">Sheet2!EO7+Sheet2!T7</f>
        <v>5322.35</v>
      </c>
      <c r="Z8" s="13">
        <f ca="1">Sheet2!U7+Sheet2!EN7</f>
        <v>623487.48</v>
      </c>
      <c r="AA8" s="13">
        <f ca="1">Sheet2!EP7+Sheet2!V7</f>
        <v>9357.89</v>
      </c>
      <c r="AB8" s="13">
        <v>5076.8900000000003</v>
      </c>
      <c r="AC8" s="13">
        <v>3131</v>
      </c>
      <c r="AD8" s="12">
        <f t="shared" si="5"/>
        <v>5289.99</v>
      </c>
      <c r="AE8" s="13">
        <f ca="1">Sheet2!BN7+Sheet2!ER7</f>
        <v>5289.99</v>
      </c>
      <c r="AF8" s="13">
        <f ca="1">Sheet2!BO7+Sheet2!ES7</f>
        <v>0</v>
      </c>
      <c r="AG8" s="13">
        <f ca="1">Sheet2!BP7+Sheet2!ET7</f>
        <v>0</v>
      </c>
      <c r="AH8" s="12">
        <f t="shared" si="9"/>
        <v>33204.1</v>
      </c>
      <c r="AI8" s="13">
        <f ca="1">Sheet2!X7+Sheet2!DA7</f>
        <v>0</v>
      </c>
      <c r="AJ8" s="13">
        <f ca="1">Sheet2!Y7+Sheet2!DB7</f>
        <v>0</v>
      </c>
      <c r="AK8" s="13">
        <f ca="1">Sheet2!Z7+Sheet2!DC7</f>
        <v>0</v>
      </c>
      <c r="AL8" s="13">
        <f ca="1">Sheet2!AA7+Sheet2!DD7</f>
        <v>0</v>
      </c>
      <c r="AM8" s="13">
        <f ca="1">Sheet2!AB7+Sheet2!DE7</f>
        <v>0</v>
      </c>
      <c r="AN8" s="13">
        <f ca="1">Sheet2!AC7+Sheet2!DF7</f>
        <v>0</v>
      </c>
      <c r="AO8" s="13">
        <f ca="1">Sheet2!DG7+Sheet2!AD7</f>
        <v>0</v>
      </c>
      <c r="AP8" s="13">
        <f ca="1">Sheet2!DH7+Sheet2!AE7</f>
        <v>0</v>
      </c>
      <c r="AQ8" s="13">
        <f ca="1">Sheet2!DI7+Sheet2!AF7</f>
        <v>0</v>
      </c>
      <c r="AR8" s="13">
        <f ca="1">Sheet2!DJ7+Sheet2!AG7</f>
        <v>0</v>
      </c>
      <c r="AS8" s="13">
        <f ca="1">Sheet2!DK7+Sheet2!AH7</f>
        <v>0</v>
      </c>
      <c r="AT8" s="13">
        <f ca="1">Sheet2!AI7+Sheet2!DL7</f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f ca="1">Sheet2!AQ7+Sheet2!DT7</f>
        <v>6315.6</v>
      </c>
      <c r="BC8" s="14">
        <f t="shared" si="6"/>
        <v>0</v>
      </c>
      <c r="BD8" s="13">
        <v>0</v>
      </c>
      <c r="BE8" s="13">
        <f ca="1">Sheet2!DX7+Sheet2!AT7</f>
        <v>0</v>
      </c>
      <c r="BF8" s="13">
        <v>0</v>
      </c>
      <c r="BG8" s="13">
        <f ca="1">Sheet2!EA7+Sheet2!AW7</f>
        <v>0</v>
      </c>
      <c r="BH8" s="13">
        <f ca="1">Sheet2!EB7+Sheet2!AX7</f>
        <v>0</v>
      </c>
      <c r="BI8" s="13">
        <f ca="1">Sheet2!EC7+Sheet2!AY7</f>
        <v>2915</v>
      </c>
      <c r="BJ8" s="13">
        <f ca="1">Sheet2!ED7+Sheet2!AZ7</f>
        <v>0</v>
      </c>
      <c r="BK8" s="13">
        <f ca="1">Sheet2!EE7+Sheet2!BA7</f>
        <v>10074</v>
      </c>
      <c r="BL8" s="13">
        <f ca="1">Sheet2!EG7+Sheet2!BB7</f>
        <v>0</v>
      </c>
      <c r="BM8" s="13">
        <f ca="1">Sheet2!EH7+Sheet2!BC7</f>
        <v>0</v>
      </c>
      <c r="BN8" s="13">
        <f ca="1">Sheet2!EW7+Sheet2!BE7</f>
        <v>13899.5</v>
      </c>
      <c r="BO8" s="13">
        <f ca="1">Sheet2!EX7+Sheet2!BF7</f>
        <v>0</v>
      </c>
      <c r="BP8" s="13">
        <f ca="1">Sheet2!EY7+Sheet2!BG7</f>
        <v>0</v>
      </c>
      <c r="BQ8" s="13">
        <f ca="1">Sheet2!EZ7+Sheet2!BH7+Sheet2!CJ7</f>
        <v>0</v>
      </c>
      <c r="BR8" s="13">
        <f ca="1">Sheet2!FA7+Sheet2!BI7</f>
        <v>0</v>
      </c>
      <c r="BS8" s="13">
        <v>0</v>
      </c>
      <c r="BT8" s="13">
        <f ca="1">Sheet2!FD7+Sheet2!BK7</f>
        <v>0</v>
      </c>
      <c r="BU8" s="12">
        <f ca="1">Sheet2!FU7+Sheet2!BL7+Sheet2!AU7+Sheet2!DY7</f>
        <v>129435.98000000001</v>
      </c>
      <c r="BV8" s="12">
        <f ca="1">Sheet2!BQ7</f>
        <v>0</v>
      </c>
      <c r="BW8" s="12">
        <f ca="1">Sheet2!CF7+Sheet2!FV7</f>
        <v>0</v>
      </c>
      <c r="BX8" s="12">
        <f ca="1">Sheet2!FW7+Sheet2!CG7+Sheet2!FC7+Sheet2!BJ7</f>
        <v>0</v>
      </c>
      <c r="BY8" s="12">
        <f t="shared" si="10"/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</row>
    <row r="9" spans="1:82">
      <c r="A9" s="18">
        <v>105</v>
      </c>
      <c r="B9" s="3" t="s">
        <v>489</v>
      </c>
      <c r="C9" s="3" t="s">
        <v>303</v>
      </c>
      <c r="D9" s="12">
        <f t="shared" si="4"/>
        <v>4494968.46</v>
      </c>
      <c r="E9" s="12">
        <f t="shared" si="7"/>
        <v>3739743</v>
      </c>
      <c r="F9" s="13">
        <v>2154660</v>
      </c>
      <c r="G9" s="13">
        <v>423906</v>
      </c>
      <c r="H9" s="13">
        <v>969597</v>
      </c>
      <c r="I9" s="13">
        <f ca="1">Sheet2!CT8+Sheet2!H8</f>
        <v>138080</v>
      </c>
      <c r="J9" s="13">
        <v>53500</v>
      </c>
      <c r="K9" s="13">
        <f ca="1">Sheet2!L8+Sheet2!CX8</f>
        <v>53500</v>
      </c>
      <c r="L9" s="13">
        <f ca="1">Sheet2!BS8+Sheet2!FF8</f>
        <v>0</v>
      </c>
      <c r="M9" s="13">
        <f ca="1">Sheet2!BT8+Sheet2!FG8</f>
        <v>0</v>
      </c>
      <c r="N9" s="13">
        <f ca="1">Sheet2!BU8+Sheet2!FH8</f>
        <v>0</v>
      </c>
      <c r="O9" s="13">
        <f ca="1">Sheet2!BW8+Sheet2!FJ8</f>
        <v>0</v>
      </c>
      <c r="P9" s="13">
        <f ca="1">Sheet2!BX8+Sheet2!FK8</f>
        <v>0</v>
      </c>
      <c r="Q9" s="13">
        <f ca="1">Sheet2!BY8+Sheet2!FL8</f>
        <v>0</v>
      </c>
      <c r="R9" s="13">
        <f ca="1">Sheet2!FS8+Sheet2!CD8</f>
        <v>0</v>
      </c>
      <c r="S9" s="13">
        <f ca="1">Sheet2!N8+Sheet2!CY8+Sheet2!FT8+Sheet2!CE8</f>
        <v>0</v>
      </c>
      <c r="T9" s="12">
        <f t="shared" si="8"/>
        <v>372403.87999999995</v>
      </c>
      <c r="U9" s="13">
        <f ca="1">Sheet2!P8+Sheet2!EJ8</f>
        <v>0</v>
      </c>
      <c r="V9" s="13">
        <f ca="1">Sheet2!Q8+Sheet2!EK8</f>
        <v>1799.34</v>
      </c>
      <c r="W9" s="13">
        <f ca="1">Sheet2!R8+Sheet2!EL8</f>
        <v>0</v>
      </c>
      <c r="X9" s="13">
        <f ca="1">Sheet2!S8+Sheet2!EM8</f>
        <v>2398</v>
      </c>
      <c r="Y9" s="13">
        <f ca="1">Sheet2!EO8+Sheet2!T8</f>
        <v>14695.19</v>
      </c>
      <c r="Z9" s="13">
        <f ca="1">Sheet2!U8+Sheet2!EN8</f>
        <v>323612.56</v>
      </c>
      <c r="AA9" s="13">
        <f ca="1">Sheet2!EP8+Sheet2!V8</f>
        <v>29898.79</v>
      </c>
      <c r="AB9" s="13">
        <v>15296.62</v>
      </c>
      <c r="AC9" s="13">
        <v>6022.17</v>
      </c>
      <c r="AD9" s="12">
        <f t="shared" si="5"/>
        <v>3966.1</v>
      </c>
      <c r="AE9" s="13">
        <f ca="1">Sheet2!BN8+Sheet2!ER8</f>
        <v>3966.1</v>
      </c>
      <c r="AF9" s="13">
        <f ca="1">Sheet2!BO8+Sheet2!ES8</f>
        <v>0</v>
      </c>
      <c r="AG9" s="13">
        <f ca="1">Sheet2!BP8+Sheet2!ET8</f>
        <v>0</v>
      </c>
      <c r="AH9" s="12">
        <f t="shared" si="9"/>
        <v>39657.699999999997</v>
      </c>
      <c r="AI9" s="13">
        <f ca="1">Sheet2!X8+Sheet2!DA8</f>
        <v>0</v>
      </c>
      <c r="AJ9" s="13">
        <f ca="1">Sheet2!Y8+Sheet2!DB8</f>
        <v>0</v>
      </c>
      <c r="AK9" s="13">
        <f ca="1">Sheet2!Z8+Sheet2!DC8</f>
        <v>0</v>
      </c>
      <c r="AL9" s="13">
        <f ca="1">Sheet2!AA8+Sheet2!DD8</f>
        <v>0</v>
      </c>
      <c r="AM9" s="13">
        <f ca="1">Sheet2!AB8+Sheet2!DE8</f>
        <v>0</v>
      </c>
      <c r="AN9" s="13">
        <f ca="1">Sheet2!AC8+Sheet2!DF8</f>
        <v>0</v>
      </c>
      <c r="AO9" s="13">
        <f ca="1">Sheet2!DG8+Sheet2!AD8</f>
        <v>0</v>
      </c>
      <c r="AP9" s="13">
        <f ca="1">Sheet2!DH8+Sheet2!AE8</f>
        <v>0</v>
      </c>
      <c r="AQ9" s="13">
        <f ca="1">Sheet2!DI8+Sheet2!AF8</f>
        <v>0</v>
      </c>
      <c r="AR9" s="13">
        <f ca="1">Sheet2!DJ8+Sheet2!AG8</f>
        <v>0</v>
      </c>
      <c r="AS9" s="13">
        <f ca="1">Sheet2!DK8+Sheet2!AH8</f>
        <v>0</v>
      </c>
      <c r="AT9" s="13">
        <f ca="1">Sheet2!AI8+Sheet2!DL8</f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f ca="1">Sheet2!AQ8+Sheet2!DT8</f>
        <v>7103.5</v>
      </c>
      <c r="BC9" s="14">
        <f t="shared" si="6"/>
        <v>0</v>
      </c>
      <c r="BD9" s="13">
        <v>0</v>
      </c>
      <c r="BE9" s="13">
        <f ca="1">Sheet2!DX8+Sheet2!AT8</f>
        <v>0</v>
      </c>
      <c r="BF9" s="13">
        <v>0</v>
      </c>
      <c r="BG9" s="13">
        <f ca="1">Sheet2!EA8+Sheet2!AW8</f>
        <v>0</v>
      </c>
      <c r="BH9" s="13">
        <f ca="1">Sheet2!EB8+Sheet2!AX8</f>
        <v>0</v>
      </c>
      <c r="BI9" s="13">
        <f ca="1">Sheet2!EC8+Sheet2!AY8</f>
        <v>5200</v>
      </c>
      <c r="BJ9" s="13">
        <f ca="1">Sheet2!ED8+Sheet2!AZ8</f>
        <v>0</v>
      </c>
      <c r="BK9" s="13">
        <f ca="1">Sheet2!EE8+Sheet2!BA8</f>
        <v>0</v>
      </c>
      <c r="BL9" s="13">
        <f ca="1">Sheet2!EG8+Sheet2!BB8</f>
        <v>0</v>
      </c>
      <c r="BM9" s="13">
        <f ca="1">Sheet2!EH8+Sheet2!BC8</f>
        <v>0</v>
      </c>
      <c r="BN9" s="13">
        <f ca="1">Sheet2!EW8+Sheet2!BE8</f>
        <v>27354.2</v>
      </c>
      <c r="BO9" s="13">
        <f ca="1">Sheet2!EX8+Sheet2!BF8</f>
        <v>0</v>
      </c>
      <c r="BP9" s="13">
        <f ca="1">Sheet2!EY8+Sheet2!BG8</f>
        <v>0</v>
      </c>
      <c r="BQ9" s="13">
        <f ca="1">Sheet2!EZ8+Sheet2!BH8+Sheet2!CJ8</f>
        <v>0</v>
      </c>
      <c r="BR9" s="13">
        <f ca="1">Sheet2!FA8+Sheet2!BI8</f>
        <v>0</v>
      </c>
      <c r="BS9" s="13">
        <v>0</v>
      </c>
      <c r="BT9" s="13">
        <f ca="1">Sheet2!FD8+Sheet2!BK8</f>
        <v>0</v>
      </c>
      <c r="BU9" s="12">
        <f ca="1">Sheet2!FU8+Sheet2!BL8+Sheet2!AU8+Sheet2!DY8</f>
        <v>339197.78</v>
      </c>
      <c r="BV9" s="12">
        <f ca="1">Sheet2!BQ8</f>
        <v>0</v>
      </c>
      <c r="BW9" s="12">
        <f ca="1">Sheet2!CF8+Sheet2!FV8</f>
        <v>0</v>
      </c>
      <c r="BX9" s="12">
        <f ca="1">Sheet2!FW8+Sheet2!CG8+Sheet2!FC8+Sheet2!BJ8</f>
        <v>0</v>
      </c>
      <c r="BY9" s="12">
        <f t="shared" si="10"/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</row>
    <row r="10" spans="1:82">
      <c r="A10" s="18">
        <v>106</v>
      </c>
      <c r="B10" s="3" t="s">
        <v>490</v>
      </c>
      <c r="C10" s="3" t="s">
        <v>304</v>
      </c>
      <c r="D10" s="12">
        <f t="shared" si="4"/>
        <v>5165621.3100000005</v>
      </c>
      <c r="E10" s="12">
        <f t="shared" si="7"/>
        <v>4415765</v>
      </c>
      <c r="F10" s="13">
        <v>1986060</v>
      </c>
      <c r="G10" s="13">
        <v>1344658</v>
      </c>
      <c r="H10" s="13">
        <v>893727</v>
      </c>
      <c r="I10" s="13">
        <f ca="1">Sheet2!CT9+Sheet2!H9</f>
        <v>176320</v>
      </c>
      <c r="J10" s="13">
        <v>15000</v>
      </c>
      <c r="K10" s="13">
        <f ca="1">Sheet2!L9+Sheet2!CX9</f>
        <v>0</v>
      </c>
      <c r="L10" s="13">
        <f ca="1">Sheet2!BS9+Sheet2!FF9</f>
        <v>0</v>
      </c>
      <c r="M10" s="13">
        <f ca="1">Sheet2!BT9+Sheet2!FG9</f>
        <v>0</v>
      </c>
      <c r="N10" s="13">
        <f ca="1">Sheet2!BU9+Sheet2!FH9</f>
        <v>0</v>
      </c>
      <c r="O10" s="13">
        <f ca="1">Sheet2!BW9+Sheet2!FJ9</f>
        <v>0</v>
      </c>
      <c r="P10" s="13">
        <f ca="1">Sheet2!BX9+Sheet2!FK9</f>
        <v>0</v>
      </c>
      <c r="Q10" s="13">
        <f ca="1">Sheet2!BY9+Sheet2!FL9</f>
        <v>0</v>
      </c>
      <c r="R10" s="13">
        <f ca="1">Sheet2!FS9+Sheet2!CD9</f>
        <v>0</v>
      </c>
      <c r="S10" s="13">
        <f ca="1">Sheet2!N9+Sheet2!CY9+Sheet2!FT9+Sheet2!CE9</f>
        <v>15000</v>
      </c>
      <c r="T10" s="12">
        <f t="shared" si="8"/>
        <v>604327.74999999988</v>
      </c>
      <c r="U10" s="13">
        <f ca="1">Sheet2!P9+Sheet2!EJ9</f>
        <v>0</v>
      </c>
      <c r="V10" s="13">
        <f ca="1">Sheet2!Q9+Sheet2!EK9</f>
        <v>7138.29</v>
      </c>
      <c r="W10" s="13">
        <f ca="1">Sheet2!R9+Sheet2!EL9</f>
        <v>0</v>
      </c>
      <c r="X10" s="13">
        <f ca="1">Sheet2!S9+Sheet2!EM9</f>
        <v>1288</v>
      </c>
      <c r="Y10" s="13">
        <f ca="1">Sheet2!EO9+Sheet2!T9</f>
        <v>14370.55</v>
      </c>
      <c r="Z10" s="13">
        <f ca="1">Sheet2!U9+Sheet2!EN9</f>
        <v>551895.22</v>
      </c>
      <c r="AA10" s="13">
        <f ca="1">Sheet2!EP9+Sheet2!V9</f>
        <v>29635.69</v>
      </c>
      <c r="AB10" s="13">
        <v>18318.45</v>
      </c>
      <c r="AC10" s="13">
        <v>11318.75</v>
      </c>
      <c r="AD10" s="12">
        <f t="shared" si="5"/>
        <v>7493.32</v>
      </c>
      <c r="AE10" s="13">
        <f ca="1">Sheet2!BN9+Sheet2!ER9</f>
        <v>7493.32</v>
      </c>
      <c r="AF10" s="13">
        <f ca="1">Sheet2!BO9+Sheet2!ES9</f>
        <v>0</v>
      </c>
      <c r="AG10" s="13">
        <f ca="1">Sheet2!BP9+Sheet2!ET9</f>
        <v>0</v>
      </c>
      <c r="AH10" s="12">
        <f t="shared" si="9"/>
        <v>55187.8</v>
      </c>
      <c r="AI10" s="13">
        <f ca="1">Sheet2!X9+Sheet2!DA9</f>
        <v>0</v>
      </c>
      <c r="AJ10" s="13">
        <f ca="1">Sheet2!Y9+Sheet2!DB9</f>
        <v>0</v>
      </c>
      <c r="AK10" s="13">
        <f ca="1">Sheet2!Z9+Sheet2!DC9</f>
        <v>0</v>
      </c>
      <c r="AL10" s="13">
        <f ca="1">Sheet2!AA9+Sheet2!DD9</f>
        <v>0</v>
      </c>
      <c r="AM10" s="13">
        <f ca="1">Sheet2!AB9+Sheet2!DE9</f>
        <v>0</v>
      </c>
      <c r="AN10" s="13">
        <f ca="1">Sheet2!AC9+Sheet2!DF9</f>
        <v>0</v>
      </c>
      <c r="AO10" s="13">
        <f ca="1">Sheet2!DG9+Sheet2!AD9</f>
        <v>0</v>
      </c>
      <c r="AP10" s="13">
        <f ca="1">Sheet2!DH9+Sheet2!AE9</f>
        <v>0</v>
      </c>
      <c r="AQ10" s="13">
        <f ca="1">Sheet2!DI9+Sheet2!AF9</f>
        <v>0</v>
      </c>
      <c r="AR10" s="13">
        <f ca="1">Sheet2!DJ9+Sheet2!AG9</f>
        <v>0</v>
      </c>
      <c r="AS10" s="13">
        <f ca="1">Sheet2!DK9+Sheet2!AH9</f>
        <v>0</v>
      </c>
      <c r="AT10" s="13">
        <f ca="1">Sheet2!AI9+Sheet2!DL9</f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f ca="1">Sheet2!AQ9+Sheet2!DT9</f>
        <v>213</v>
      </c>
      <c r="BC10" s="14">
        <f t="shared" si="6"/>
        <v>0</v>
      </c>
      <c r="BD10" s="13">
        <v>0</v>
      </c>
      <c r="BE10" s="13">
        <f ca="1">Sheet2!DX9+Sheet2!AT9</f>
        <v>0</v>
      </c>
      <c r="BF10" s="13">
        <v>0</v>
      </c>
      <c r="BG10" s="13">
        <f ca="1">Sheet2!EA9+Sheet2!AW9</f>
        <v>0</v>
      </c>
      <c r="BH10" s="13">
        <f ca="1">Sheet2!EB9+Sheet2!AX9</f>
        <v>0</v>
      </c>
      <c r="BI10" s="13">
        <f ca="1">Sheet2!EC9+Sheet2!AY9</f>
        <v>850</v>
      </c>
      <c r="BJ10" s="13">
        <f ca="1">Sheet2!ED9+Sheet2!AZ9</f>
        <v>0</v>
      </c>
      <c r="BK10" s="13">
        <f ca="1">Sheet2!EE9+Sheet2!BA9</f>
        <v>0</v>
      </c>
      <c r="BL10" s="13">
        <f ca="1">Sheet2!EG9+Sheet2!BB9</f>
        <v>0</v>
      </c>
      <c r="BM10" s="13">
        <f ca="1">Sheet2!EH9+Sheet2!BC9</f>
        <v>0</v>
      </c>
      <c r="BN10" s="13">
        <f ca="1">Sheet2!EW9+Sheet2!BE9</f>
        <v>54124.800000000003</v>
      </c>
      <c r="BO10" s="13">
        <f ca="1">Sheet2!EX9+Sheet2!BF9</f>
        <v>0</v>
      </c>
      <c r="BP10" s="13">
        <f ca="1">Sheet2!EY9+Sheet2!BG9</f>
        <v>0</v>
      </c>
      <c r="BQ10" s="13">
        <f ca="1">Sheet2!EZ9+Sheet2!BH9+Sheet2!CJ9</f>
        <v>0</v>
      </c>
      <c r="BR10" s="13">
        <f ca="1">Sheet2!FA9+Sheet2!BI9</f>
        <v>0</v>
      </c>
      <c r="BS10" s="13">
        <v>0</v>
      </c>
      <c r="BT10" s="13">
        <f ca="1">Sheet2!FD9+Sheet2!BK9</f>
        <v>0</v>
      </c>
      <c r="BU10" s="12">
        <f ca="1">Sheet2!FU9+Sheet2!BL9+Sheet2!AU9+Sheet2!DY9</f>
        <v>82847.44</v>
      </c>
      <c r="BV10" s="12">
        <f ca="1">Sheet2!BQ9</f>
        <v>0</v>
      </c>
      <c r="BW10" s="12">
        <f ca="1">Sheet2!CF9+Sheet2!FV9</f>
        <v>0</v>
      </c>
      <c r="BX10" s="12">
        <f ca="1">Sheet2!FW9+Sheet2!CG9+Sheet2!FC9+Sheet2!BJ9</f>
        <v>0</v>
      </c>
      <c r="BY10" s="12">
        <f t="shared" si="10"/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</row>
    <row r="11" spans="1:82">
      <c r="A11" s="18">
        <v>107</v>
      </c>
      <c r="B11" s="3" t="s">
        <v>491</v>
      </c>
      <c r="C11" s="3" t="s">
        <v>305</v>
      </c>
      <c r="D11" s="12">
        <f t="shared" si="4"/>
        <v>4509354.67</v>
      </c>
      <c r="E11" s="12">
        <f t="shared" si="7"/>
        <v>2229889.4</v>
      </c>
      <c r="F11" s="13">
        <v>843432</v>
      </c>
      <c r="G11" s="13">
        <v>913708</v>
      </c>
      <c r="H11" s="13">
        <v>379544.4</v>
      </c>
      <c r="I11" s="13">
        <f ca="1">Sheet2!CT10+Sheet2!H10</f>
        <v>91300</v>
      </c>
      <c r="J11" s="13">
        <v>1905</v>
      </c>
      <c r="K11" s="13">
        <f ca="1">Sheet2!L10+Sheet2!CX10</f>
        <v>1905</v>
      </c>
      <c r="L11" s="13">
        <f ca="1">Sheet2!BS10+Sheet2!FF10</f>
        <v>0</v>
      </c>
      <c r="M11" s="13">
        <f ca="1">Sheet2!BT10+Sheet2!FG10</f>
        <v>0</v>
      </c>
      <c r="N11" s="13">
        <f ca="1">Sheet2!BU10+Sheet2!FH10</f>
        <v>0</v>
      </c>
      <c r="O11" s="13">
        <f ca="1">Sheet2!BW10+Sheet2!FJ10</f>
        <v>0</v>
      </c>
      <c r="P11" s="13">
        <f ca="1">Sheet2!BX10+Sheet2!FK10</f>
        <v>0</v>
      </c>
      <c r="Q11" s="13">
        <f ca="1">Sheet2!BY10+Sheet2!FL10</f>
        <v>0</v>
      </c>
      <c r="R11" s="13">
        <f ca="1">Sheet2!FS10+Sheet2!CD10</f>
        <v>0</v>
      </c>
      <c r="S11" s="13">
        <f ca="1">Sheet2!N10+Sheet2!CY10+Sheet2!FT10+Sheet2!CE10</f>
        <v>0</v>
      </c>
      <c r="T11" s="12">
        <f t="shared" si="8"/>
        <v>2142878.0099999998</v>
      </c>
      <c r="U11" s="13">
        <f ca="1">Sheet2!P10+Sheet2!EJ10</f>
        <v>0</v>
      </c>
      <c r="V11" s="13">
        <f ca="1">Sheet2!Q10+Sheet2!EK10</f>
        <v>719.69</v>
      </c>
      <c r="W11" s="13">
        <f ca="1">Sheet2!R10+Sheet2!EL10</f>
        <v>0</v>
      </c>
      <c r="X11" s="13">
        <f ca="1">Sheet2!S10+Sheet2!EM10</f>
        <v>4316</v>
      </c>
      <c r="Y11" s="13">
        <f ca="1">Sheet2!EO10+Sheet2!T10</f>
        <v>181599.2</v>
      </c>
      <c r="Z11" s="13">
        <f ca="1">Sheet2!U10+Sheet2!EN10</f>
        <v>1937476.97</v>
      </c>
      <c r="AA11" s="13">
        <f ca="1">Sheet2!EP10+Sheet2!V10</f>
        <v>18766.150000000001</v>
      </c>
      <c r="AB11" s="13">
        <v>10736.480000000001</v>
      </c>
      <c r="AC11" s="13">
        <v>8029.73</v>
      </c>
      <c r="AD11" s="12">
        <f t="shared" si="5"/>
        <v>7152.1</v>
      </c>
      <c r="AE11" s="13">
        <f ca="1">Sheet2!BN10+Sheet2!ER10</f>
        <v>7152.1</v>
      </c>
      <c r="AF11" s="13">
        <f ca="1">Sheet2!BO10+Sheet2!ES10</f>
        <v>0</v>
      </c>
      <c r="AG11" s="13">
        <f ca="1">Sheet2!BP10+Sheet2!ET10</f>
        <v>0</v>
      </c>
      <c r="AH11" s="12">
        <f t="shared" si="9"/>
        <v>59592</v>
      </c>
      <c r="AI11" s="13">
        <f ca="1">Sheet2!X10+Sheet2!DA10</f>
        <v>0</v>
      </c>
      <c r="AJ11" s="13">
        <f ca="1">Sheet2!Y10+Sheet2!DB10</f>
        <v>0</v>
      </c>
      <c r="AK11" s="13">
        <f ca="1">Sheet2!Z10+Sheet2!DC10</f>
        <v>0</v>
      </c>
      <c r="AL11" s="13">
        <f ca="1">Sheet2!AA10+Sheet2!DD10</f>
        <v>0</v>
      </c>
      <c r="AM11" s="13">
        <f ca="1">Sheet2!AB10+Sheet2!DE10</f>
        <v>0</v>
      </c>
      <c r="AN11" s="13">
        <f ca="1">Sheet2!AC10+Sheet2!DF10</f>
        <v>0</v>
      </c>
      <c r="AO11" s="13">
        <f ca="1">Sheet2!DG10+Sheet2!AD10</f>
        <v>0</v>
      </c>
      <c r="AP11" s="13">
        <f ca="1">Sheet2!DH10+Sheet2!AE10</f>
        <v>0</v>
      </c>
      <c r="AQ11" s="13">
        <f ca="1">Sheet2!DI10+Sheet2!AF10</f>
        <v>0</v>
      </c>
      <c r="AR11" s="13">
        <f ca="1">Sheet2!DJ10+Sheet2!AG10</f>
        <v>0</v>
      </c>
      <c r="AS11" s="13">
        <f ca="1">Sheet2!DK10+Sheet2!AH10</f>
        <v>0</v>
      </c>
      <c r="AT11" s="13">
        <f ca="1">Sheet2!AI10+Sheet2!DL10</f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f ca="1">Sheet2!AQ10+Sheet2!DT10</f>
        <v>3700</v>
      </c>
      <c r="BC11" s="14">
        <f t="shared" si="6"/>
        <v>0</v>
      </c>
      <c r="BD11" s="13">
        <v>0</v>
      </c>
      <c r="BE11" s="13">
        <f ca="1">Sheet2!DX10+Sheet2!AT10</f>
        <v>0</v>
      </c>
      <c r="BF11" s="13">
        <v>0</v>
      </c>
      <c r="BG11" s="13">
        <f ca="1">Sheet2!EA10+Sheet2!AW10</f>
        <v>8900</v>
      </c>
      <c r="BH11" s="13">
        <f ca="1">Sheet2!EB10+Sheet2!AX10</f>
        <v>0</v>
      </c>
      <c r="BI11" s="13">
        <f ca="1">Sheet2!EC10+Sheet2!AY10</f>
        <v>6580</v>
      </c>
      <c r="BJ11" s="13">
        <f ca="1">Sheet2!ED10+Sheet2!AZ10</f>
        <v>0</v>
      </c>
      <c r="BK11" s="13">
        <f ca="1">Sheet2!EE10+Sheet2!BA10</f>
        <v>9893.7999999999993</v>
      </c>
      <c r="BL11" s="13">
        <f ca="1">Sheet2!EG10+Sheet2!BB10</f>
        <v>0</v>
      </c>
      <c r="BM11" s="13">
        <f ca="1">Sheet2!EH10+Sheet2!BC10</f>
        <v>0</v>
      </c>
      <c r="BN11" s="13">
        <f ca="1">Sheet2!EW10+Sheet2!BE10</f>
        <v>29558.2</v>
      </c>
      <c r="BO11" s="13">
        <f ca="1">Sheet2!EX10+Sheet2!BF10</f>
        <v>0</v>
      </c>
      <c r="BP11" s="13">
        <f ca="1">Sheet2!EY10+Sheet2!BG10</f>
        <v>0</v>
      </c>
      <c r="BQ11" s="13">
        <f ca="1">Sheet2!EZ10+Sheet2!BH10+Sheet2!CJ10</f>
        <v>960</v>
      </c>
      <c r="BR11" s="13">
        <f ca="1">Sheet2!FA10+Sheet2!BI10</f>
        <v>0</v>
      </c>
      <c r="BS11" s="13">
        <v>0</v>
      </c>
      <c r="BT11" s="13">
        <f ca="1">Sheet2!FD10+Sheet2!BK10</f>
        <v>0</v>
      </c>
      <c r="BU11" s="12">
        <f ca="1">Sheet2!FU10+Sheet2!BL10+Sheet2!AU10+Sheet2!DY10</f>
        <v>68663.62</v>
      </c>
      <c r="BV11" s="12">
        <f ca="1">Sheet2!BQ10</f>
        <v>0</v>
      </c>
      <c r="BW11" s="12">
        <f ca="1">Sheet2!CF10+Sheet2!FV10</f>
        <v>0</v>
      </c>
      <c r="BX11" s="12">
        <f ca="1">Sheet2!FW10+Sheet2!CG10+Sheet2!FC10+Sheet2!BJ10</f>
        <v>0</v>
      </c>
      <c r="BY11" s="12">
        <f t="shared" si="10"/>
        <v>1179.54</v>
      </c>
      <c r="BZ11" s="13">
        <v>0</v>
      </c>
      <c r="CA11" s="13">
        <v>0</v>
      </c>
      <c r="CB11" s="13">
        <v>0</v>
      </c>
      <c r="CC11" s="13">
        <v>0</v>
      </c>
      <c r="CD11" s="13">
        <v>1179.54</v>
      </c>
    </row>
    <row r="12" spans="1:82">
      <c r="A12" s="18">
        <v>108</v>
      </c>
      <c r="B12" s="3" t="s">
        <v>492</v>
      </c>
      <c r="C12" s="3" t="s">
        <v>306</v>
      </c>
      <c r="D12" s="12">
        <f t="shared" si="4"/>
        <v>5506334.7899999991</v>
      </c>
      <c r="E12" s="12">
        <f t="shared" si="7"/>
        <v>2613106.6</v>
      </c>
      <c r="F12" s="13">
        <v>1298208</v>
      </c>
      <c r="G12" s="13">
        <v>657954</v>
      </c>
      <c r="H12" s="13">
        <v>584193.6</v>
      </c>
      <c r="I12" s="13">
        <f ca="1">Sheet2!CT11+Sheet2!H11</f>
        <v>72360</v>
      </c>
      <c r="J12" s="13">
        <v>0</v>
      </c>
      <c r="K12" s="13">
        <f ca="1">Sheet2!L11+Sheet2!CX11</f>
        <v>0</v>
      </c>
      <c r="L12" s="13">
        <f ca="1">Sheet2!BS11+Sheet2!FF11</f>
        <v>0</v>
      </c>
      <c r="M12" s="13">
        <f ca="1">Sheet2!BT11+Sheet2!FG11</f>
        <v>0</v>
      </c>
      <c r="N12" s="13">
        <f ca="1">Sheet2!BU11+Sheet2!FH11</f>
        <v>0</v>
      </c>
      <c r="O12" s="13">
        <f ca="1">Sheet2!BW11+Sheet2!FJ11</f>
        <v>391</v>
      </c>
      <c r="P12" s="13">
        <f ca="1">Sheet2!BX11+Sheet2!FK11</f>
        <v>391</v>
      </c>
      <c r="Q12" s="13">
        <f ca="1">Sheet2!BY11+Sheet2!FL11</f>
        <v>0</v>
      </c>
      <c r="R12" s="13">
        <f ca="1">Sheet2!FS11+Sheet2!CD11</f>
        <v>0</v>
      </c>
      <c r="S12" s="13">
        <f ca="1">Sheet2!N11+Sheet2!CY11+Sheet2!FT11+Sheet2!CE11</f>
        <v>0</v>
      </c>
      <c r="T12" s="12">
        <f t="shared" si="8"/>
        <v>2711166.02</v>
      </c>
      <c r="U12" s="13">
        <f ca="1">Sheet2!P11+Sheet2!EJ11</f>
        <v>0</v>
      </c>
      <c r="V12" s="13">
        <f ca="1">Sheet2!Q11+Sheet2!EK11</f>
        <v>59.91</v>
      </c>
      <c r="W12" s="13">
        <f ca="1">Sheet2!R11+Sheet2!EL11</f>
        <v>0</v>
      </c>
      <c r="X12" s="13">
        <f ca="1">Sheet2!S11+Sheet2!EM11</f>
        <v>3598</v>
      </c>
      <c r="Y12" s="13">
        <f ca="1">Sheet2!EO11+Sheet2!T11</f>
        <v>60735.24</v>
      </c>
      <c r="Z12" s="13">
        <f ca="1">Sheet2!U11+Sheet2!EN11</f>
        <v>2634364.08</v>
      </c>
      <c r="AA12" s="13">
        <f ca="1">Sheet2!EP11+Sheet2!V11</f>
        <v>12408.79</v>
      </c>
      <c r="AB12" s="13">
        <v>5783.75</v>
      </c>
      <c r="AC12" s="13">
        <v>6625.04</v>
      </c>
      <c r="AD12" s="12">
        <f t="shared" si="5"/>
        <v>2755.01</v>
      </c>
      <c r="AE12" s="13">
        <f ca="1">Sheet2!BN11+Sheet2!ER11</f>
        <v>2755.01</v>
      </c>
      <c r="AF12" s="13">
        <f ca="1">Sheet2!BO11+Sheet2!ES11</f>
        <v>0</v>
      </c>
      <c r="AG12" s="13">
        <f ca="1">Sheet2!BP11+Sheet2!ET11</f>
        <v>0</v>
      </c>
      <c r="AH12" s="12">
        <f t="shared" si="9"/>
        <v>100731.1</v>
      </c>
      <c r="AI12" s="13">
        <f ca="1">Sheet2!X11+Sheet2!DA11</f>
        <v>0</v>
      </c>
      <c r="AJ12" s="13">
        <f ca="1">Sheet2!Y11+Sheet2!DB11</f>
        <v>0</v>
      </c>
      <c r="AK12" s="13">
        <f ca="1">Sheet2!Z11+Sheet2!DC11</f>
        <v>0</v>
      </c>
      <c r="AL12" s="13">
        <f ca="1">Sheet2!AA11+Sheet2!DD11</f>
        <v>0</v>
      </c>
      <c r="AM12" s="13">
        <f ca="1">Sheet2!AB11+Sheet2!DE11</f>
        <v>0</v>
      </c>
      <c r="AN12" s="13">
        <f ca="1">Sheet2!AC11+Sheet2!DF11</f>
        <v>0</v>
      </c>
      <c r="AO12" s="13">
        <f ca="1">Sheet2!DG11+Sheet2!AD11</f>
        <v>0</v>
      </c>
      <c r="AP12" s="13">
        <f ca="1">Sheet2!DH11+Sheet2!AE11</f>
        <v>0</v>
      </c>
      <c r="AQ12" s="13">
        <f ca="1">Sheet2!DI11+Sheet2!AF11</f>
        <v>0</v>
      </c>
      <c r="AR12" s="13">
        <f ca="1">Sheet2!DJ11+Sheet2!AG11</f>
        <v>0</v>
      </c>
      <c r="AS12" s="13">
        <f ca="1">Sheet2!DK11+Sheet2!AH11</f>
        <v>0</v>
      </c>
      <c r="AT12" s="13">
        <f ca="1">Sheet2!AI11+Sheet2!DL11</f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f ca="1">Sheet2!AQ11+Sheet2!DT11</f>
        <v>16021.6</v>
      </c>
      <c r="BC12" s="14">
        <f t="shared" si="6"/>
        <v>0</v>
      </c>
      <c r="BD12" s="13">
        <v>0</v>
      </c>
      <c r="BE12" s="13">
        <f ca="1">Sheet2!DX11+Sheet2!AT11</f>
        <v>0</v>
      </c>
      <c r="BF12" s="13">
        <v>0</v>
      </c>
      <c r="BG12" s="13">
        <f ca="1">Sheet2!EA11+Sheet2!AW11</f>
        <v>0</v>
      </c>
      <c r="BH12" s="13">
        <f ca="1">Sheet2!EB11+Sheet2!AX11</f>
        <v>0</v>
      </c>
      <c r="BI12" s="13">
        <f ca="1">Sheet2!EC11+Sheet2!AY11</f>
        <v>18460</v>
      </c>
      <c r="BJ12" s="13">
        <f ca="1">Sheet2!ED11+Sheet2!AZ11</f>
        <v>0</v>
      </c>
      <c r="BK12" s="13">
        <f ca="1">Sheet2!EE11+Sheet2!BA11</f>
        <v>42163.6</v>
      </c>
      <c r="BL12" s="13">
        <f ca="1">Sheet2!EG11+Sheet2!BB11</f>
        <v>0</v>
      </c>
      <c r="BM12" s="13">
        <f ca="1">Sheet2!EH11+Sheet2!BC11</f>
        <v>0</v>
      </c>
      <c r="BN12" s="13">
        <f ca="1">Sheet2!EW11+Sheet2!BE11</f>
        <v>24085.9</v>
      </c>
      <c r="BO12" s="13">
        <f ca="1">Sheet2!EX11+Sheet2!BF11</f>
        <v>0</v>
      </c>
      <c r="BP12" s="13">
        <f ca="1">Sheet2!EY11+Sheet2!BG11</f>
        <v>0</v>
      </c>
      <c r="BQ12" s="13">
        <f ca="1">Sheet2!EZ11+Sheet2!BH11+Sheet2!CJ11</f>
        <v>0</v>
      </c>
      <c r="BR12" s="13">
        <f ca="1">Sheet2!FA11+Sheet2!BI11</f>
        <v>0</v>
      </c>
      <c r="BS12" s="13">
        <v>0</v>
      </c>
      <c r="BT12" s="13">
        <f ca="1">Sheet2!FD11+Sheet2!BK11</f>
        <v>0</v>
      </c>
      <c r="BU12" s="12">
        <f ca="1">Sheet2!FU11+Sheet2!BL11+Sheet2!AU11+Sheet2!DY11</f>
        <v>78576.06</v>
      </c>
      <c r="BV12" s="12">
        <f ca="1">Sheet2!BQ11</f>
        <v>0</v>
      </c>
      <c r="BW12" s="12">
        <f ca="1">Sheet2!CF11+Sheet2!FV11</f>
        <v>0</v>
      </c>
      <c r="BX12" s="12">
        <f ca="1">Sheet2!FW11+Sheet2!CG11+Sheet2!FC11+Sheet2!BJ11</f>
        <v>0</v>
      </c>
      <c r="BY12" s="12">
        <f t="shared" si="10"/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</row>
    <row r="13" spans="1:82">
      <c r="A13" s="18">
        <v>109</v>
      </c>
      <c r="B13" s="3" t="s">
        <v>493</v>
      </c>
      <c r="C13" s="3" t="s">
        <v>307</v>
      </c>
      <c r="D13" s="12">
        <f t="shared" si="4"/>
        <v>5001687.3</v>
      </c>
      <c r="E13" s="12">
        <f t="shared" si="7"/>
        <v>1768096.2</v>
      </c>
      <c r="F13" s="13">
        <v>874716</v>
      </c>
      <c r="G13" s="13">
        <v>428498</v>
      </c>
      <c r="H13" s="13">
        <v>393622.2</v>
      </c>
      <c r="I13" s="13">
        <f ca="1">Sheet2!CT12+Sheet2!H12</f>
        <v>65760</v>
      </c>
      <c r="J13" s="13">
        <v>5500</v>
      </c>
      <c r="K13" s="13">
        <f ca="1">Sheet2!L12+Sheet2!CX12</f>
        <v>5500</v>
      </c>
      <c r="L13" s="13">
        <f ca="1">Sheet2!BS12+Sheet2!FF12</f>
        <v>0</v>
      </c>
      <c r="M13" s="13">
        <f ca="1">Sheet2!BT12+Sheet2!FG12</f>
        <v>0</v>
      </c>
      <c r="N13" s="13">
        <f ca="1">Sheet2!BU12+Sheet2!FH12</f>
        <v>0</v>
      </c>
      <c r="O13" s="13">
        <f ca="1">Sheet2!BW12+Sheet2!FJ12</f>
        <v>0</v>
      </c>
      <c r="P13" s="13">
        <f ca="1">Sheet2!BX12+Sheet2!FK12</f>
        <v>0</v>
      </c>
      <c r="Q13" s="13">
        <f ca="1">Sheet2!BY12+Sheet2!FL12</f>
        <v>0</v>
      </c>
      <c r="R13" s="13">
        <f ca="1">Sheet2!FS12+Sheet2!CD12</f>
        <v>0</v>
      </c>
      <c r="S13" s="13">
        <f ca="1">Sheet2!N12+Sheet2!CY12+Sheet2!FT12+Sheet2!CE12</f>
        <v>0</v>
      </c>
      <c r="T13" s="12">
        <f t="shared" si="8"/>
        <v>3099175.54</v>
      </c>
      <c r="U13" s="13">
        <f ca="1">Sheet2!P12+Sheet2!EJ12</f>
        <v>0</v>
      </c>
      <c r="V13" s="13">
        <f ca="1">Sheet2!Q12+Sheet2!EK12</f>
        <v>60</v>
      </c>
      <c r="W13" s="13">
        <f ca="1">Sheet2!R12+Sheet2!EL12</f>
        <v>0</v>
      </c>
      <c r="X13" s="13">
        <f ca="1">Sheet2!S12+Sheet2!EM12</f>
        <v>2078.6</v>
      </c>
      <c r="Y13" s="13">
        <f ca="1">Sheet2!EO12+Sheet2!T12</f>
        <v>12023.08</v>
      </c>
      <c r="Z13" s="13">
        <f ca="1">Sheet2!U12+Sheet2!EN12</f>
        <v>3073485.05</v>
      </c>
      <c r="AA13" s="13">
        <f ca="1">Sheet2!EP12+Sheet2!V12</f>
        <v>11528.81</v>
      </c>
      <c r="AB13" s="13">
        <v>6237.93</v>
      </c>
      <c r="AC13" s="13">
        <v>5293.9</v>
      </c>
      <c r="AD13" s="12">
        <f t="shared" si="5"/>
        <v>6422.52</v>
      </c>
      <c r="AE13" s="13">
        <f ca="1">Sheet2!BN12+Sheet2!ER12</f>
        <v>6422.52</v>
      </c>
      <c r="AF13" s="13">
        <f ca="1">Sheet2!BO12+Sheet2!ES12</f>
        <v>0</v>
      </c>
      <c r="AG13" s="13">
        <f ca="1">Sheet2!BP12+Sheet2!ET12</f>
        <v>0</v>
      </c>
      <c r="AH13" s="12">
        <f t="shared" si="9"/>
        <v>32652</v>
      </c>
      <c r="AI13" s="13">
        <f ca="1">Sheet2!X12+Sheet2!DA12</f>
        <v>0</v>
      </c>
      <c r="AJ13" s="13">
        <f ca="1">Sheet2!Y12+Sheet2!DB12</f>
        <v>0</v>
      </c>
      <c r="AK13" s="13">
        <f ca="1">Sheet2!Z12+Sheet2!DC12</f>
        <v>0</v>
      </c>
      <c r="AL13" s="13">
        <f ca="1">Sheet2!AA12+Sheet2!DD12</f>
        <v>0</v>
      </c>
      <c r="AM13" s="13">
        <f ca="1">Sheet2!AB12+Sheet2!DE12</f>
        <v>0</v>
      </c>
      <c r="AN13" s="13">
        <f ca="1">Sheet2!AC12+Sheet2!DF12</f>
        <v>0</v>
      </c>
      <c r="AO13" s="13">
        <f ca="1">Sheet2!DG12+Sheet2!AD12</f>
        <v>0</v>
      </c>
      <c r="AP13" s="13">
        <f ca="1">Sheet2!DH12+Sheet2!AE12</f>
        <v>0</v>
      </c>
      <c r="AQ13" s="13">
        <f ca="1">Sheet2!DI12+Sheet2!AF12</f>
        <v>0</v>
      </c>
      <c r="AR13" s="13">
        <f ca="1">Sheet2!DJ12+Sheet2!AG12</f>
        <v>0</v>
      </c>
      <c r="AS13" s="13">
        <f ca="1">Sheet2!DK12+Sheet2!AH12</f>
        <v>0</v>
      </c>
      <c r="AT13" s="13">
        <f ca="1">Sheet2!AI12+Sheet2!DL12</f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f ca="1">Sheet2!AQ12+Sheet2!DT12</f>
        <v>3889.8</v>
      </c>
      <c r="BC13" s="14">
        <f t="shared" si="6"/>
        <v>0</v>
      </c>
      <c r="BD13" s="13">
        <v>0</v>
      </c>
      <c r="BE13" s="13">
        <f ca="1">Sheet2!DX12+Sheet2!AT12</f>
        <v>0</v>
      </c>
      <c r="BF13" s="13">
        <v>0</v>
      </c>
      <c r="BG13" s="13">
        <f ca="1">Sheet2!EA12+Sheet2!AW12</f>
        <v>0</v>
      </c>
      <c r="BH13" s="13">
        <f ca="1">Sheet2!EB12+Sheet2!AX12</f>
        <v>0</v>
      </c>
      <c r="BI13" s="13">
        <f ca="1">Sheet2!EC12+Sheet2!AY12</f>
        <v>4085</v>
      </c>
      <c r="BJ13" s="13">
        <f ca="1">Sheet2!ED12+Sheet2!AZ12</f>
        <v>0</v>
      </c>
      <c r="BK13" s="13">
        <f ca="1">Sheet2!EE12+Sheet2!BA12</f>
        <v>10000</v>
      </c>
      <c r="BL13" s="13">
        <f ca="1">Sheet2!EG12+Sheet2!BB12</f>
        <v>0</v>
      </c>
      <c r="BM13" s="13">
        <f ca="1">Sheet2!EH12+Sheet2!BC12</f>
        <v>0</v>
      </c>
      <c r="BN13" s="13">
        <f ca="1">Sheet2!EW12+Sheet2!BE12</f>
        <v>14677.2</v>
      </c>
      <c r="BO13" s="13">
        <f ca="1">Sheet2!EX12+Sheet2!BF12</f>
        <v>0</v>
      </c>
      <c r="BP13" s="13">
        <f ca="1">Sheet2!EY12+Sheet2!BG12</f>
        <v>0</v>
      </c>
      <c r="BQ13" s="13">
        <f ca="1">Sheet2!EZ12+Sheet2!BH12+Sheet2!CJ12</f>
        <v>0</v>
      </c>
      <c r="BR13" s="13">
        <f ca="1">Sheet2!FA12+Sheet2!BI12</f>
        <v>0</v>
      </c>
      <c r="BS13" s="13">
        <v>0</v>
      </c>
      <c r="BT13" s="13">
        <f ca="1">Sheet2!FD12+Sheet2!BK12</f>
        <v>0</v>
      </c>
      <c r="BU13" s="12">
        <f ca="1">Sheet2!FU12+Sheet2!BL12+Sheet2!AU12+Sheet2!DY12</f>
        <v>95341.04</v>
      </c>
      <c r="BV13" s="12">
        <f ca="1">Sheet2!BQ12</f>
        <v>0</v>
      </c>
      <c r="BW13" s="12">
        <f ca="1">Sheet2!CF12+Sheet2!FV12</f>
        <v>0</v>
      </c>
      <c r="BX13" s="12">
        <f ca="1">Sheet2!FW12+Sheet2!CG12+Sheet2!FC12+Sheet2!BJ12</f>
        <v>0</v>
      </c>
      <c r="BY13" s="12">
        <f t="shared" si="10"/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</row>
    <row r="14" spans="1:82">
      <c r="A14" s="18">
        <v>110</v>
      </c>
      <c r="B14" s="3" t="s">
        <v>494</v>
      </c>
      <c r="C14" s="3" t="s">
        <v>308</v>
      </c>
      <c r="D14" s="12">
        <f t="shared" si="4"/>
        <v>6926743.5499999998</v>
      </c>
      <c r="E14" s="12">
        <f t="shared" si="7"/>
        <v>3881311.4</v>
      </c>
      <c r="F14" s="13">
        <v>1911012</v>
      </c>
      <c r="G14" s="13">
        <v>956484</v>
      </c>
      <c r="H14" s="13">
        <v>859955.4</v>
      </c>
      <c r="I14" s="13">
        <f ca="1">Sheet2!CT13+Sheet2!H13</f>
        <v>153860</v>
      </c>
      <c r="J14" s="13">
        <v>0</v>
      </c>
      <c r="K14" s="13">
        <f ca="1">Sheet2!L13+Sheet2!CX13</f>
        <v>0</v>
      </c>
      <c r="L14" s="13">
        <f ca="1">Sheet2!BS13+Sheet2!FF13</f>
        <v>0</v>
      </c>
      <c r="M14" s="13">
        <f ca="1">Sheet2!BT13+Sheet2!FG13</f>
        <v>0</v>
      </c>
      <c r="N14" s="13">
        <f ca="1">Sheet2!BU13+Sheet2!FH13</f>
        <v>0</v>
      </c>
      <c r="O14" s="13">
        <f ca="1">Sheet2!BW13+Sheet2!FJ13</f>
        <v>0</v>
      </c>
      <c r="P14" s="13">
        <f ca="1">Sheet2!BX13+Sheet2!FK13</f>
        <v>0</v>
      </c>
      <c r="Q14" s="13">
        <f ca="1">Sheet2!BY13+Sheet2!FL13</f>
        <v>0</v>
      </c>
      <c r="R14" s="13">
        <f ca="1">Sheet2!FS13+Sheet2!CD13</f>
        <v>0</v>
      </c>
      <c r="S14" s="13">
        <f ca="1">Sheet2!N13+Sheet2!CY13+Sheet2!FT13+Sheet2!CE13</f>
        <v>0</v>
      </c>
      <c r="T14" s="12">
        <f t="shared" si="8"/>
        <v>2650997.1800000002</v>
      </c>
      <c r="U14" s="13">
        <f ca="1">Sheet2!P13+Sheet2!EJ13</f>
        <v>0</v>
      </c>
      <c r="V14" s="13">
        <f ca="1">Sheet2!Q13+Sheet2!EK13</f>
        <v>839.74</v>
      </c>
      <c r="W14" s="13">
        <f ca="1">Sheet2!R13+Sheet2!EL13</f>
        <v>0</v>
      </c>
      <c r="X14" s="13">
        <f ca="1">Sheet2!S13+Sheet2!EM13</f>
        <v>10440.700000000001</v>
      </c>
      <c r="Y14" s="13">
        <f ca="1">Sheet2!EO13+Sheet2!T13</f>
        <v>106314.8</v>
      </c>
      <c r="Z14" s="13">
        <f ca="1">Sheet2!U13+Sheet2!EN13</f>
        <v>2502003.48</v>
      </c>
      <c r="AA14" s="13">
        <f ca="1">Sheet2!EP13+Sheet2!V13</f>
        <v>31398.46</v>
      </c>
      <c r="AB14" s="13">
        <v>19677.39</v>
      </c>
      <c r="AC14" s="13">
        <v>10991.07</v>
      </c>
      <c r="AD14" s="12">
        <f t="shared" si="5"/>
        <v>10761</v>
      </c>
      <c r="AE14" s="13">
        <f ca="1">Sheet2!BN13+Sheet2!ER13</f>
        <v>10761</v>
      </c>
      <c r="AF14" s="13">
        <f ca="1">Sheet2!BO13+Sheet2!ES13</f>
        <v>0</v>
      </c>
      <c r="AG14" s="13">
        <f ca="1">Sheet2!BP13+Sheet2!ET13</f>
        <v>0</v>
      </c>
      <c r="AH14" s="12">
        <f t="shared" si="9"/>
        <v>129972.1</v>
      </c>
      <c r="AI14" s="13">
        <f ca="1">Sheet2!X13+Sheet2!DA13</f>
        <v>500</v>
      </c>
      <c r="AJ14" s="13">
        <f ca="1">Sheet2!Y13+Sheet2!DB13</f>
        <v>0</v>
      </c>
      <c r="AK14" s="13">
        <f ca="1">Sheet2!Z13+Sheet2!DC13</f>
        <v>0</v>
      </c>
      <c r="AL14" s="13">
        <f ca="1">Sheet2!AA13+Sheet2!DD13</f>
        <v>0</v>
      </c>
      <c r="AM14" s="13">
        <f ca="1">Sheet2!AB13+Sheet2!DE13</f>
        <v>0</v>
      </c>
      <c r="AN14" s="13">
        <f ca="1">Sheet2!AC13+Sheet2!DF13</f>
        <v>0</v>
      </c>
      <c r="AO14" s="13">
        <f ca="1">Sheet2!DG13+Sheet2!AD13</f>
        <v>0</v>
      </c>
      <c r="AP14" s="13">
        <f ca="1">Sheet2!DH13+Sheet2!AE13</f>
        <v>0</v>
      </c>
      <c r="AQ14" s="13">
        <f ca="1">Sheet2!DI13+Sheet2!AF13</f>
        <v>0</v>
      </c>
      <c r="AR14" s="13">
        <f ca="1">Sheet2!DJ13+Sheet2!AG13</f>
        <v>0</v>
      </c>
      <c r="AS14" s="13">
        <f ca="1">Sheet2!DK13+Sheet2!AH13</f>
        <v>0</v>
      </c>
      <c r="AT14" s="13">
        <f ca="1">Sheet2!AI13+Sheet2!DL13</f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f ca="1">Sheet2!AQ13+Sheet2!DT13</f>
        <v>36891.599999999999</v>
      </c>
      <c r="BC14" s="14">
        <f t="shared" si="6"/>
        <v>0</v>
      </c>
      <c r="BD14" s="13">
        <v>0</v>
      </c>
      <c r="BE14" s="13">
        <f ca="1">Sheet2!DX13+Sheet2!AT13</f>
        <v>0</v>
      </c>
      <c r="BF14" s="13">
        <v>0</v>
      </c>
      <c r="BG14" s="13">
        <f ca="1">Sheet2!EA13+Sheet2!AW13</f>
        <v>0</v>
      </c>
      <c r="BH14" s="13">
        <f ca="1">Sheet2!EB13+Sheet2!AX13</f>
        <v>0</v>
      </c>
      <c r="BI14" s="13">
        <f ca="1">Sheet2!EC13+Sheet2!AY13</f>
        <v>14730</v>
      </c>
      <c r="BJ14" s="13">
        <f ca="1">Sheet2!ED13+Sheet2!AZ13</f>
        <v>0</v>
      </c>
      <c r="BK14" s="13">
        <f ca="1">Sheet2!EE13+Sheet2!BA13</f>
        <v>11168</v>
      </c>
      <c r="BL14" s="13">
        <f ca="1">Sheet2!EG13+Sheet2!BB13</f>
        <v>0</v>
      </c>
      <c r="BM14" s="13">
        <f ca="1">Sheet2!EH13+Sheet2!BC13</f>
        <v>0</v>
      </c>
      <c r="BN14" s="13">
        <f ca="1">Sheet2!EW13+Sheet2!BE13</f>
        <v>54722.5</v>
      </c>
      <c r="BO14" s="13">
        <f ca="1">Sheet2!EX13+Sheet2!BF13</f>
        <v>0</v>
      </c>
      <c r="BP14" s="13">
        <f ca="1">Sheet2!EY13+Sheet2!BG13</f>
        <v>0</v>
      </c>
      <c r="BQ14" s="13">
        <f ca="1">Sheet2!EZ13+Sheet2!BH13+Sheet2!CJ13</f>
        <v>11960</v>
      </c>
      <c r="BR14" s="13">
        <f ca="1">Sheet2!FA13+Sheet2!BI13</f>
        <v>0</v>
      </c>
      <c r="BS14" s="13">
        <v>0</v>
      </c>
      <c r="BT14" s="13">
        <f ca="1">Sheet2!FD13+Sheet2!BK13</f>
        <v>0</v>
      </c>
      <c r="BU14" s="12">
        <f ca="1">Sheet2!FU13+Sheet2!BL13+Sheet2!AU13+Sheet2!DY13</f>
        <v>233480.13</v>
      </c>
      <c r="BV14" s="12">
        <f ca="1">Sheet2!BQ13</f>
        <v>0</v>
      </c>
      <c r="BW14" s="12">
        <f ca="1">Sheet2!CF13+Sheet2!FV13</f>
        <v>0</v>
      </c>
      <c r="BX14" s="12">
        <f ca="1">Sheet2!FW13+Sheet2!CG13+Sheet2!FC13+Sheet2!BJ13</f>
        <v>0</v>
      </c>
      <c r="BY14" s="12">
        <f t="shared" si="10"/>
        <v>20221.740000000002</v>
      </c>
      <c r="BZ14" s="13">
        <v>0</v>
      </c>
      <c r="CA14" s="13">
        <v>0</v>
      </c>
      <c r="CB14" s="13">
        <v>0</v>
      </c>
      <c r="CC14" s="13">
        <v>0</v>
      </c>
      <c r="CD14" s="13">
        <v>20221.740000000002</v>
      </c>
    </row>
    <row r="15" spans="1:82">
      <c r="A15" s="18">
        <v>111</v>
      </c>
      <c r="B15" s="3" t="s">
        <v>495</v>
      </c>
      <c r="C15" s="3" t="s">
        <v>309</v>
      </c>
      <c r="D15" s="12">
        <f t="shared" si="4"/>
        <v>2747321.09</v>
      </c>
      <c r="E15" s="12">
        <f t="shared" si="7"/>
        <v>1830697</v>
      </c>
      <c r="F15" s="13">
        <v>875820</v>
      </c>
      <c r="G15" s="13">
        <v>502558</v>
      </c>
      <c r="H15" s="13">
        <v>394119</v>
      </c>
      <c r="I15" s="13">
        <f ca="1">Sheet2!CT14+Sheet2!H14</f>
        <v>58200</v>
      </c>
      <c r="J15" s="13">
        <v>0</v>
      </c>
      <c r="K15" s="13">
        <f ca="1">Sheet2!L14+Sheet2!CX14</f>
        <v>0</v>
      </c>
      <c r="L15" s="13">
        <f ca="1">Sheet2!BS14+Sheet2!FF14</f>
        <v>0</v>
      </c>
      <c r="M15" s="13">
        <f ca="1">Sheet2!BT14+Sheet2!FG14</f>
        <v>0</v>
      </c>
      <c r="N15" s="13">
        <f ca="1">Sheet2!BU14+Sheet2!FH14</f>
        <v>0</v>
      </c>
      <c r="O15" s="13">
        <f ca="1">Sheet2!BW14+Sheet2!FJ14</f>
        <v>0</v>
      </c>
      <c r="P15" s="13">
        <f ca="1">Sheet2!BX14+Sheet2!FK14</f>
        <v>0</v>
      </c>
      <c r="Q15" s="13">
        <f ca="1">Sheet2!BY14+Sheet2!FL14</f>
        <v>0</v>
      </c>
      <c r="R15" s="13">
        <f ca="1">Sheet2!FS14+Sheet2!CD14</f>
        <v>0</v>
      </c>
      <c r="S15" s="13">
        <f ca="1">Sheet2!N14+Sheet2!CY14+Sheet2!FT14+Sheet2!CE14</f>
        <v>0</v>
      </c>
      <c r="T15" s="12">
        <f t="shared" si="8"/>
        <v>497924.09</v>
      </c>
      <c r="U15" s="13">
        <f ca="1">Sheet2!P14+Sheet2!EJ14</f>
        <v>0</v>
      </c>
      <c r="V15" s="13">
        <f ca="1">Sheet2!Q14+Sheet2!EK14</f>
        <v>59.96</v>
      </c>
      <c r="W15" s="13">
        <f ca="1">Sheet2!R14+Sheet2!EL14</f>
        <v>0</v>
      </c>
      <c r="X15" s="13">
        <f ca="1">Sheet2!S14+Sheet2!EM14</f>
        <v>1990.2</v>
      </c>
      <c r="Y15" s="13">
        <f ca="1">Sheet2!EO14+Sheet2!T14</f>
        <v>5739.3</v>
      </c>
      <c r="Z15" s="13">
        <f ca="1">Sheet2!U14+Sheet2!EN14</f>
        <v>478294.21</v>
      </c>
      <c r="AA15" s="13">
        <f ca="1">Sheet2!EP14+Sheet2!V14</f>
        <v>11840.42</v>
      </c>
      <c r="AB15" s="13">
        <v>6698.29</v>
      </c>
      <c r="AC15" s="13">
        <v>5142.13</v>
      </c>
      <c r="AD15" s="12">
        <f t="shared" si="5"/>
        <v>146616.1</v>
      </c>
      <c r="AE15" s="13">
        <f ca="1">Sheet2!BN14+Sheet2!ER14</f>
        <v>146616.1</v>
      </c>
      <c r="AF15" s="13">
        <f ca="1">Sheet2!BO14+Sheet2!ES14</f>
        <v>0</v>
      </c>
      <c r="AG15" s="13">
        <f ca="1">Sheet2!BP14+Sheet2!ET14</f>
        <v>0</v>
      </c>
      <c r="AH15" s="12">
        <f t="shared" si="9"/>
        <v>39403.4</v>
      </c>
      <c r="AI15" s="13">
        <f ca="1">Sheet2!X14+Sheet2!DA14</f>
        <v>0</v>
      </c>
      <c r="AJ15" s="13">
        <f ca="1">Sheet2!Y14+Sheet2!DB14</f>
        <v>0</v>
      </c>
      <c r="AK15" s="13">
        <f ca="1">Sheet2!Z14+Sheet2!DC14</f>
        <v>0</v>
      </c>
      <c r="AL15" s="13">
        <f ca="1">Sheet2!AA14+Sheet2!DD14</f>
        <v>0</v>
      </c>
      <c r="AM15" s="13">
        <f ca="1">Sheet2!AB14+Sheet2!DE14</f>
        <v>0</v>
      </c>
      <c r="AN15" s="13">
        <f ca="1">Sheet2!AC14+Sheet2!DF14</f>
        <v>0</v>
      </c>
      <c r="AO15" s="13">
        <f ca="1">Sheet2!DG14+Sheet2!AD14</f>
        <v>0</v>
      </c>
      <c r="AP15" s="13">
        <f ca="1">Sheet2!DH14+Sheet2!AE14</f>
        <v>0</v>
      </c>
      <c r="AQ15" s="13">
        <f ca="1">Sheet2!DI14+Sheet2!AF14</f>
        <v>0</v>
      </c>
      <c r="AR15" s="13">
        <f ca="1">Sheet2!DJ14+Sheet2!AG14</f>
        <v>0</v>
      </c>
      <c r="AS15" s="13">
        <f ca="1">Sheet2!DK14+Sheet2!AH14</f>
        <v>0</v>
      </c>
      <c r="AT15" s="13">
        <f ca="1">Sheet2!AI14+Sheet2!DL14</f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f ca="1">Sheet2!AQ14+Sheet2!DT14</f>
        <v>5123.5</v>
      </c>
      <c r="BC15" s="14">
        <f t="shared" si="6"/>
        <v>0</v>
      </c>
      <c r="BD15" s="13">
        <v>0</v>
      </c>
      <c r="BE15" s="13">
        <f ca="1">Sheet2!DX14+Sheet2!AT14</f>
        <v>0</v>
      </c>
      <c r="BF15" s="13">
        <v>0</v>
      </c>
      <c r="BG15" s="13">
        <f ca="1">Sheet2!EA14+Sheet2!AW14</f>
        <v>0</v>
      </c>
      <c r="BH15" s="13">
        <f ca="1">Sheet2!EB14+Sheet2!AX14</f>
        <v>0</v>
      </c>
      <c r="BI15" s="13">
        <f ca="1">Sheet2!EC14+Sheet2!AY14</f>
        <v>5985</v>
      </c>
      <c r="BJ15" s="13">
        <f ca="1">Sheet2!ED14+Sheet2!AZ14</f>
        <v>0</v>
      </c>
      <c r="BK15" s="13">
        <f ca="1">Sheet2!EE14+Sheet2!BA14</f>
        <v>9300</v>
      </c>
      <c r="BL15" s="13">
        <f ca="1">Sheet2!EG14+Sheet2!BB14</f>
        <v>0</v>
      </c>
      <c r="BM15" s="13">
        <f ca="1">Sheet2!EH14+Sheet2!BC14</f>
        <v>0</v>
      </c>
      <c r="BN15" s="13">
        <f ca="1">Sheet2!EW14+Sheet2!BE14</f>
        <v>18994.900000000001</v>
      </c>
      <c r="BO15" s="13">
        <f ca="1">Sheet2!EX14+Sheet2!BF14</f>
        <v>0</v>
      </c>
      <c r="BP15" s="13">
        <f ca="1">Sheet2!EY14+Sheet2!BG14</f>
        <v>0</v>
      </c>
      <c r="BQ15" s="13">
        <f ca="1">Sheet2!EZ14+Sheet2!BH14+Sheet2!CJ14</f>
        <v>0</v>
      </c>
      <c r="BR15" s="13">
        <f ca="1">Sheet2!FA14+Sheet2!BI14</f>
        <v>0</v>
      </c>
      <c r="BS15" s="13">
        <v>0</v>
      </c>
      <c r="BT15" s="13">
        <f ca="1">Sheet2!FD14+Sheet2!BK14</f>
        <v>0</v>
      </c>
      <c r="BU15" s="12">
        <f ca="1">Sheet2!FU14+Sheet2!BL14+Sheet2!AU14+Sheet2!DY14</f>
        <v>232680.5</v>
      </c>
      <c r="BV15" s="12">
        <f ca="1">Sheet2!BQ14</f>
        <v>0</v>
      </c>
      <c r="BW15" s="12">
        <f ca="1">Sheet2!CF14+Sheet2!FV14</f>
        <v>0</v>
      </c>
      <c r="BX15" s="12">
        <f ca="1">Sheet2!FW14+Sheet2!CG14+Sheet2!FC14+Sheet2!BJ14</f>
        <v>0</v>
      </c>
      <c r="BY15" s="12">
        <f t="shared" si="10"/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</row>
    <row r="16" spans="1:82">
      <c r="A16" s="18">
        <v>112</v>
      </c>
      <c r="B16" s="3" t="s">
        <v>496</v>
      </c>
      <c r="C16" s="3" t="s">
        <v>310</v>
      </c>
      <c r="D16" s="12">
        <f t="shared" si="4"/>
        <v>2609966.84</v>
      </c>
      <c r="E16" s="12">
        <f t="shared" si="7"/>
        <v>1472154.6</v>
      </c>
      <c r="F16" s="13">
        <v>807468</v>
      </c>
      <c r="G16" s="13">
        <v>243526</v>
      </c>
      <c r="H16" s="13">
        <v>363360.6</v>
      </c>
      <c r="I16" s="13">
        <f ca="1">Sheet2!CT15+Sheet2!H15</f>
        <v>57800</v>
      </c>
      <c r="J16" s="13">
        <v>0</v>
      </c>
      <c r="K16" s="13">
        <f ca="1">Sheet2!L15+Sheet2!CX15</f>
        <v>0</v>
      </c>
      <c r="L16" s="13">
        <f ca="1">Sheet2!BS15+Sheet2!FF15</f>
        <v>0</v>
      </c>
      <c r="M16" s="13">
        <f ca="1">Sheet2!BT15+Sheet2!FG15</f>
        <v>0</v>
      </c>
      <c r="N16" s="13">
        <f ca="1">Sheet2!BU15+Sheet2!FH15</f>
        <v>0</v>
      </c>
      <c r="O16" s="13">
        <f ca="1">Sheet2!BW15+Sheet2!FJ15</f>
        <v>0</v>
      </c>
      <c r="P16" s="13">
        <f ca="1">Sheet2!BX15+Sheet2!FK15</f>
        <v>0</v>
      </c>
      <c r="Q16" s="13">
        <f ca="1">Sheet2!BY15+Sheet2!FL15</f>
        <v>0</v>
      </c>
      <c r="R16" s="13">
        <f ca="1">Sheet2!FS15+Sheet2!CD15</f>
        <v>0</v>
      </c>
      <c r="S16" s="13">
        <f ca="1">Sheet2!N15+Sheet2!CY15+Sheet2!FT15+Sheet2!CE15</f>
        <v>0</v>
      </c>
      <c r="T16" s="12">
        <f t="shared" si="8"/>
        <v>1042003.0499999999</v>
      </c>
      <c r="U16" s="13">
        <f ca="1">Sheet2!P15+Sheet2!EJ15</f>
        <v>0</v>
      </c>
      <c r="V16" s="13">
        <f ca="1">Sheet2!Q15+Sheet2!EK15</f>
        <v>0</v>
      </c>
      <c r="W16" s="13">
        <f ca="1">Sheet2!R15+Sheet2!EL15</f>
        <v>0</v>
      </c>
      <c r="X16" s="13">
        <f ca="1">Sheet2!S15+Sheet2!EM15</f>
        <v>1364.2</v>
      </c>
      <c r="Y16" s="13">
        <f ca="1">Sheet2!EO15+Sheet2!T15</f>
        <v>5040.6499999999996</v>
      </c>
      <c r="Z16" s="13">
        <f ca="1">Sheet2!U15+Sheet2!EN15</f>
        <v>1023703.2</v>
      </c>
      <c r="AA16" s="13">
        <f ca="1">Sheet2!EP15+Sheet2!V15</f>
        <v>11895</v>
      </c>
      <c r="AB16" s="13">
        <v>7983.91</v>
      </c>
      <c r="AC16" s="13">
        <v>3911.09</v>
      </c>
      <c r="AD16" s="12">
        <f t="shared" si="5"/>
        <v>3867.05</v>
      </c>
      <c r="AE16" s="13">
        <f ca="1">Sheet2!BN15+Sheet2!ER15</f>
        <v>3867.05</v>
      </c>
      <c r="AF16" s="13">
        <f ca="1">Sheet2!BO15+Sheet2!ES15</f>
        <v>0</v>
      </c>
      <c r="AG16" s="13">
        <f ca="1">Sheet2!BP15+Sheet2!ET15</f>
        <v>0</v>
      </c>
      <c r="AH16" s="12">
        <f t="shared" si="9"/>
        <v>38198.6</v>
      </c>
      <c r="AI16" s="13">
        <f ca="1">Sheet2!X15+Sheet2!DA15</f>
        <v>0</v>
      </c>
      <c r="AJ16" s="13">
        <f ca="1">Sheet2!Y15+Sheet2!DB15</f>
        <v>0</v>
      </c>
      <c r="AK16" s="13">
        <f ca="1">Sheet2!Z15+Sheet2!DC15</f>
        <v>12600</v>
      </c>
      <c r="AL16" s="13">
        <f ca="1">Sheet2!AA15+Sheet2!DD15</f>
        <v>0</v>
      </c>
      <c r="AM16" s="13">
        <f ca="1">Sheet2!AB15+Sheet2!DE15</f>
        <v>0</v>
      </c>
      <c r="AN16" s="13">
        <f ca="1">Sheet2!AC15+Sheet2!DF15</f>
        <v>0</v>
      </c>
      <c r="AO16" s="13">
        <f ca="1">Sheet2!DG15+Sheet2!AD15</f>
        <v>0</v>
      </c>
      <c r="AP16" s="13">
        <f ca="1">Sheet2!DH15+Sheet2!AE15</f>
        <v>0</v>
      </c>
      <c r="AQ16" s="13">
        <f ca="1">Sheet2!DI15+Sheet2!AF15</f>
        <v>0</v>
      </c>
      <c r="AR16" s="13">
        <f ca="1">Sheet2!DJ15+Sheet2!AG15</f>
        <v>0</v>
      </c>
      <c r="AS16" s="13">
        <f ca="1">Sheet2!DK15+Sheet2!AH15</f>
        <v>0</v>
      </c>
      <c r="AT16" s="13">
        <f ca="1">Sheet2!AI15+Sheet2!DL15</f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f ca="1">Sheet2!AQ15+Sheet2!DT15</f>
        <v>0</v>
      </c>
      <c r="BC16" s="14">
        <f t="shared" si="6"/>
        <v>0</v>
      </c>
      <c r="BD16" s="13">
        <v>0</v>
      </c>
      <c r="BE16" s="13">
        <f ca="1">Sheet2!DX15+Sheet2!AT15</f>
        <v>0</v>
      </c>
      <c r="BF16" s="13">
        <v>0</v>
      </c>
      <c r="BG16" s="13">
        <f ca="1">Sheet2!EA15+Sheet2!AW15</f>
        <v>0</v>
      </c>
      <c r="BH16" s="13">
        <f ca="1">Sheet2!EB15+Sheet2!AX15</f>
        <v>0</v>
      </c>
      <c r="BI16" s="13">
        <f ca="1">Sheet2!EC15+Sheet2!AY15</f>
        <v>10000</v>
      </c>
      <c r="BJ16" s="13">
        <f ca="1">Sheet2!ED15+Sheet2!AZ15</f>
        <v>0</v>
      </c>
      <c r="BK16" s="13">
        <f ca="1">Sheet2!EE15+Sheet2!BA15</f>
        <v>0</v>
      </c>
      <c r="BL16" s="13">
        <f ca="1">Sheet2!EG15+Sheet2!BB15</f>
        <v>0</v>
      </c>
      <c r="BM16" s="13">
        <f ca="1">Sheet2!EH15+Sheet2!BC15</f>
        <v>0</v>
      </c>
      <c r="BN16" s="13">
        <f ca="1">Sheet2!EW15+Sheet2!BE15</f>
        <v>15598.6</v>
      </c>
      <c r="BO16" s="13">
        <f ca="1">Sheet2!EX15+Sheet2!BF15</f>
        <v>0</v>
      </c>
      <c r="BP16" s="13">
        <f ca="1">Sheet2!EY15+Sheet2!BG15</f>
        <v>0</v>
      </c>
      <c r="BQ16" s="13">
        <f ca="1">Sheet2!EZ15+Sheet2!BH15+Sheet2!CJ15</f>
        <v>0</v>
      </c>
      <c r="BR16" s="13">
        <f ca="1">Sheet2!FA15+Sheet2!BI15</f>
        <v>0</v>
      </c>
      <c r="BS16" s="13">
        <v>0</v>
      </c>
      <c r="BT16" s="13">
        <f ca="1">Sheet2!FD15+Sheet2!BK15</f>
        <v>0</v>
      </c>
      <c r="BU16" s="12">
        <f ca="1">Sheet2!FU15+Sheet2!BL15+Sheet2!AU15+Sheet2!DY15</f>
        <v>53435.45</v>
      </c>
      <c r="BV16" s="12">
        <f ca="1">Sheet2!BQ15</f>
        <v>0</v>
      </c>
      <c r="BW16" s="12">
        <f ca="1">Sheet2!CF15+Sheet2!FV15</f>
        <v>0</v>
      </c>
      <c r="BX16" s="12">
        <f ca="1">Sheet2!FW15+Sheet2!CG15+Sheet2!FC15+Sheet2!BJ15</f>
        <v>0</v>
      </c>
      <c r="BY16" s="12">
        <f t="shared" si="10"/>
        <v>308.08999999999997</v>
      </c>
      <c r="BZ16" s="13">
        <v>0</v>
      </c>
      <c r="CA16" s="13">
        <v>0</v>
      </c>
      <c r="CB16" s="13">
        <v>0</v>
      </c>
      <c r="CC16" s="13">
        <v>0</v>
      </c>
      <c r="CD16" s="13">
        <v>308.08999999999997</v>
      </c>
    </row>
    <row r="17" spans="1:82">
      <c r="A17" s="18">
        <v>114</v>
      </c>
      <c r="B17" s="3" t="s">
        <v>497</v>
      </c>
      <c r="C17" s="3" t="s">
        <v>311</v>
      </c>
      <c r="D17" s="12">
        <f t="shared" si="4"/>
        <v>11083070.939999999</v>
      </c>
      <c r="E17" s="12">
        <f t="shared" si="7"/>
        <v>9171380</v>
      </c>
      <c r="F17" s="13">
        <f>F18+F19+F20+F21</f>
        <v>4411080</v>
      </c>
      <c r="G17" s="13">
        <f t="shared" ref="G17:BR17" si="11">G18+G19+G20+G21</f>
        <v>2526910</v>
      </c>
      <c r="H17" s="13">
        <f t="shared" si="11"/>
        <v>1984986</v>
      </c>
      <c r="I17" s="13">
        <f t="shared" si="11"/>
        <v>222860</v>
      </c>
      <c r="J17" s="13">
        <f t="shared" si="11"/>
        <v>25544</v>
      </c>
      <c r="K17" s="13">
        <f t="shared" si="11"/>
        <v>22856</v>
      </c>
      <c r="L17" s="13">
        <f t="shared" si="11"/>
        <v>0</v>
      </c>
      <c r="M17" s="13">
        <f t="shared" si="11"/>
        <v>0</v>
      </c>
      <c r="N17" s="13">
        <f t="shared" si="11"/>
        <v>0</v>
      </c>
      <c r="O17" s="13">
        <f t="shared" si="11"/>
        <v>0</v>
      </c>
      <c r="P17" s="13">
        <f t="shared" si="11"/>
        <v>0</v>
      </c>
      <c r="Q17" s="13">
        <f t="shared" si="11"/>
        <v>0</v>
      </c>
      <c r="R17" s="13">
        <f t="shared" si="11"/>
        <v>0</v>
      </c>
      <c r="S17" s="13">
        <f t="shared" si="11"/>
        <v>2688</v>
      </c>
      <c r="T17" s="13">
        <f t="shared" si="11"/>
        <v>1371465.19</v>
      </c>
      <c r="U17" s="13">
        <f t="shared" si="11"/>
        <v>0</v>
      </c>
      <c r="V17" s="13">
        <f t="shared" si="11"/>
        <v>2069.13</v>
      </c>
      <c r="W17" s="13">
        <f t="shared" si="11"/>
        <v>0</v>
      </c>
      <c r="X17" s="13">
        <f t="shared" si="11"/>
        <v>4622</v>
      </c>
      <c r="Y17" s="13">
        <f t="shared" si="11"/>
        <v>67718.78</v>
      </c>
      <c r="Z17" s="13">
        <f t="shared" si="11"/>
        <v>1140646.99</v>
      </c>
      <c r="AA17" s="13">
        <f t="shared" si="11"/>
        <v>156408.29</v>
      </c>
      <c r="AB17" s="13">
        <f t="shared" si="11"/>
        <v>137149.76000000001</v>
      </c>
      <c r="AC17" s="13">
        <f t="shared" si="11"/>
        <v>19262.07</v>
      </c>
      <c r="AD17" s="12">
        <f t="shared" si="11"/>
        <v>21973.78</v>
      </c>
      <c r="AE17" s="13">
        <f t="shared" si="11"/>
        <v>21973.78</v>
      </c>
      <c r="AF17" s="13">
        <f t="shared" si="11"/>
        <v>0</v>
      </c>
      <c r="AG17" s="13">
        <f t="shared" si="11"/>
        <v>0</v>
      </c>
      <c r="AH17" s="13">
        <f t="shared" si="11"/>
        <v>134050.5</v>
      </c>
      <c r="AI17" s="13">
        <f ca="1">Sheet2!X16+Sheet2!DA16</f>
        <v>0</v>
      </c>
      <c r="AJ17" s="13">
        <f t="shared" si="11"/>
        <v>0</v>
      </c>
      <c r="AK17" s="13">
        <f t="shared" si="11"/>
        <v>0</v>
      </c>
      <c r="AL17" s="13">
        <f t="shared" si="11"/>
        <v>0</v>
      </c>
      <c r="AM17" s="13">
        <f t="shared" si="11"/>
        <v>0</v>
      </c>
      <c r="AN17" s="13">
        <f t="shared" si="11"/>
        <v>0</v>
      </c>
      <c r="AO17" s="13">
        <f t="shared" si="11"/>
        <v>0</v>
      </c>
      <c r="AP17" s="13">
        <f t="shared" si="11"/>
        <v>0</v>
      </c>
      <c r="AQ17" s="13">
        <f t="shared" si="11"/>
        <v>0</v>
      </c>
      <c r="AR17" s="13">
        <f t="shared" si="11"/>
        <v>0</v>
      </c>
      <c r="AS17" s="13">
        <f t="shared" si="11"/>
        <v>0</v>
      </c>
      <c r="AT17" s="13">
        <f t="shared" si="11"/>
        <v>0</v>
      </c>
      <c r="AU17" s="13">
        <f t="shared" si="11"/>
        <v>0</v>
      </c>
      <c r="AV17" s="13">
        <f t="shared" si="11"/>
        <v>0</v>
      </c>
      <c r="AW17" s="13">
        <f t="shared" si="11"/>
        <v>0</v>
      </c>
      <c r="AX17" s="13">
        <f t="shared" si="11"/>
        <v>0</v>
      </c>
      <c r="AY17" s="13">
        <f t="shared" si="11"/>
        <v>0</v>
      </c>
      <c r="AZ17" s="13">
        <f t="shared" si="11"/>
        <v>0</v>
      </c>
      <c r="BA17" s="13">
        <f t="shared" si="11"/>
        <v>0</v>
      </c>
      <c r="BB17" s="13">
        <f t="shared" si="11"/>
        <v>20864</v>
      </c>
      <c r="BC17" s="13">
        <f t="shared" si="11"/>
        <v>0</v>
      </c>
      <c r="BD17" s="13">
        <v>0</v>
      </c>
      <c r="BE17" s="13">
        <f t="shared" si="11"/>
        <v>0</v>
      </c>
      <c r="BF17" s="13">
        <v>0</v>
      </c>
      <c r="BG17" s="13">
        <f t="shared" si="11"/>
        <v>0</v>
      </c>
      <c r="BH17" s="13">
        <f t="shared" si="11"/>
        <v>0</v>
      </c>
      <c r="BI17" s="13">
        <f t="shared" si="11"/>
        <v>37480</v>
      </c>
      <c r="BJ17" s="13">
        <f t="shared" si="11"/>
        <v>0</v>
      </c>
      <c r="BK17" s="13">
        <f t="shared" si="11"/>
        <v>0</v>
      </c>
      <c r="BL17" s="13">
        <f t="shared" si="11"/>
        <v>0</v>
      </c>
      <c r="BM17" s="13">
        <f t="shared" si="11"/>
        <v>0</v>
      </c>
      <c r="BN17" s="13">
        <f t="shared" si="11"/>
        <v>74906.5</v>
      </c>
      <c r="BO17" s="13">
        <f t="shared" si="11"/>
        <v>0</v>
      </c>
      <c r="BP17" s="13">
        <f t="shared" si="11"/>
        <v>0</v>
      </c>
      <c r="BQ17" s="13">
        <f t="shared" si="11"/>
        <v>800</v>
      </c>
      <c r="BR17" s="13">
        <f t="shared" si="11"/>
        <v>0</v>
      </c>
      <c r="BS17" s="13">
        <f t="shared" ref="BS17:CD17" si="12">BS18+BS19+BS20+BS21</f>
        <v>0</v>
      </c>
      <c r="BT17" s="13">
        <f t="shared" si="12"/>
        <v>0</v>
      </c>
      <c r="BU17" s="13">
        <f t="shared" si="12"/>
        <v>384201.47000000003</v>
      </c>
      <c r="BV17" s="13">
        <f t="shared" si="12"/>
        <v>0</v>
      </c>
      <c r="BW17" s="13">
        <f ca="1">BW18+BW19+BW20+BW21</f>
        <v>0</v>
      </c>
      <c r="BX17" s="13">
        <f t="shared" si="12"/>
        <v>0</v>
      </c>
      <c r="BY17" s="12">
        <f t="shared" si="10"/>
        <v>0</v>
      </c>
      <c r="BZ17" s="13">
        <f t="shared" si="12"/>
        <v>0</v>
      </c>
      <c r="CA17" s="13">
        <f t="shared" si="12"/>
        <v>0</v>
      </c>
      <c r="CB17" s="13">
        <f t="shared" si="12"/>
        <v>0</v>
      </c>
      <c r="CC17" s="13">
        <f t="shared" si="12"/>
        <v>0</v>
      </c>
      <c r="CD17" s="13">
        <f t="shared" si="12"/>
        <v>0</v>
      </c>
    </row>
    <row r="18" spans="1:82">
      <c r="A18" s="18">
        <v>11401</v>
      </c>
      <c r="B18" s="3" t="s">
        <v>498</v>
      </c>
      <c r="C18" s="3" t="s">
        <v>312</v>
      </c>
      <c r="D18" s="12">
        <f t="shared" si="4"/>
        <v>3182119.04</v>
      </c>
      <c r="E18" s="12">
        <f t="shared" si="7"/>
        <v>2807615.6</v>
      </c>
      <c r="F18" s="13">
        <v>1368648</v>
      </c>
      <c r="G18" s="13">
        <v>764512</v>
      </c>
      <c r="H18" s="13">
        <v>615891.6</v>
      </c>
      <c r="I18" s="13">
        <f ca="1">Sheet2!CT17+Sheet2!H17</f>
        <v>53020</v>
      </c>
      <c r="J18" s="13">
        <v>5544</v>
      </c>
      <c r="K18" s="13">
        <f ca="1">Sheet2!L17+Sheet2!CX17</f>
        <v>4136</v>
      </c>
      <c r="L18" s="13">
        <f ca="1">Sheet2!BS17+Sheet2!FF17</f>
        <v>0</v>
      </c>
      <c r="M18" s="13">
        <f ca="1">Sheet2!BT17+Sheet2!FG17</f>
        <v>0</v>
      </c>
      <c r="N18" s="13">
        <f ca="1">Sheet2!BU17+Sheet2!FH17</f>
        <v>0</v>
      </c>
      <c r="O18" s="13">
        <f ca="1">Sheet2!BW17+Sheet2!FJ17</f>
        <v>0</v>
      </c>
      <c r="P18" s="13">
        <f ca="1">Sheet2!BX17+Sheet2!FK17</f>
        <v>0</v>
      </c>
      <c r="Q18" s="13">
        <f ca="1">Sheet2!BY17+Sheet2!FL17</f>
        <v>0</v>
      </c>
      <c r="R18" s="13">
        <f ca="1">Sheet2!FS17+Sheet2!CD17</f>
        <v>0</v>
      </c>
      <c r="S18" s="13">
        <f ca="1">Sheet2!N17+Sheet2!CY17+Sheet2!FT17+Sheet2!CE17</f>
        <v>1408</v>
      </c>
      <c r="T18" s="12">
        <f t="shared" si="8"/>
        <v>218581.96</v>
      </c>
      <c r="U18" s="13">
        <f ca="1">Sheet2!P17+Sheet2!EJ17</f>
        <v>0</v>
      </c>
      <c r="V18" s="13">
        <f ca="1">Sheet2!Q17+Sheet2!EK17</f>
        <v>29.96</v>
      </c>
      <c r="W18" s="13">
        <f ca="1">Sheet2!R17+Sheet2!EL17</f>
        <v>0</v>
      </c>
      <c r="X18" s="13">
        <f ca="1">Sheet2!S17+Sheet2!EM17</f>
        <v>1158</v>
      </c>
      <c r="Y18" s="13">
        <f ca="1">Sheet2!EO17+Sheet2!T17</f>
        <v>18450.55</v>
      </c>
      <c r="Z18" s="13">
        <f ca="1">Sheet2!U17+Sheet2!EN17</f>
        <v>184564.02</v>
      </c>
      <c r="AA18" s="13">
        <f ca="1">Sheet2!EP17+Sheet2!V17</f>
        <v>14379.43</v>
      </c>
      <c r="AB18" s="13">
        <v>9329.3799999999992</v>
      </c>
      <c r="AC18" s="13">
        <v>5053.07</v>
      </c>
      <c r="AD18" s="12">
        <f t="shared" si="5"/>
        <v>20787.68</v>
      </c>
      <c r="AE18" s="13">
        <f ca="1">Sheet2!BN17+Sheet2!ER17</f>
        <v>20787.68</v>
      </c>
      <c r="AF18" s="13">
        <f ca="1">Sheet2!BO17+Sheet2!ES17</f>
        <v>0</v>
      </c>
      <c r="AG18" s="13">
        <f ca="1">Sheet2!BP17+Sheet2!ET17</f>
        <v>0</v>
      </c>
      <c r="AH18" s="12">
        <f t="shared" si="9"/>
        <v>77540.5</v>
      </c>
      <c r="AI18" s="13">
        <f ca="1">Sheet2!X17+Sheet2!DA17</f>
        <v>0</v>
      </c>
      <c r="AJ18" s="13">
        <f ca="1">Sheet2!Y17+Sheet2!DB17</f>
        <v>0</v>
      </c>
      <c r="AK18" s="13">
        <f ca="1">Sheet2!Z17+Sheet2!DC17</f>
        <v>0</v>
      </c>
      <c r="AL18" s="13">
        <f ca="1">Sheet2!AA17+Sheet2!DD17</f>
        <v>0</v>
      </c>
      <c r="AM18" s="13">
        <f ca="1">Sheet2!AB17+Sheet2!DE17</f>
        <v>0</v>
      </c>
      <c r="AN18" s="13">
        <f ca="1">Sheet2!AC17+Sheet2!DF17</f>
        <v>0</v>
      </c>
      <c r="AO18" s="13">
        <f ca="1">Sheet2!DG17+Sheet2!AD17</f>
        <v>0</v>
      </c>
      <c r="AP18" s="13">
        <f ca="1">Sheet2!DH17+Sheet2!AE17</f>
        <v>0</v>
      </c>
      <c r="AQ18" s="13">
        <f ca="1">Sheet2!DI17+Sheet2!AF17</f>
        <v>0</v>
      </c>
      <c r="AR18" s="13">
        <f ca="1">Sheet2!DJ17+Sheet2!AG17</f>
        <v>0</v>
      </c>
      <c r="AS18" s="13">
        <f ca="1">Sheet2!DK17+Sheet2!AH17</f>
        <v>0</v>
      </c>
      <c r="AT18" s="13">
        <f ca="1">Sheet2!AI17+Sheet2!DL17</f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f ca="1">Sheet2!AQ17+Sheet2!DT17</f>
        <v>15794.5</v>
      </c>
      <c r="BC18" s="14">
        <f t="shared" si="6"/>
        <v>0</v>
      </c>
      <c r="BD18" s="13">
        <v>0</v>
      </c>
      <c r="BE18" s="13">
        <f ca="1">Sheet2!DX17+Sheet2!AT17</f>
        <v>0</v>
      </c>
      <c r="BF18" s="13">
        <v>0</v>
      </c>
      <c r="BG18" s="13">
        <f ca="1">Sheet2!EA17+Sheet2!AW17</f>
        <v>0</v>
      </c>
      <c r="BH18" s="13">
        <f ca="1">Sheet2!EB17+Sheet2!AX17</f>
        <v>0</v>
      </c>
      <c r="BI18" s="13">
        <f ca="1">Sheet2!EC17+Sheet2!AY17</f>
        <v>29790</v>
      </c>
      <c r="BJ18" s="13">
        <f ca="1">Sheet2!ED17+Sheet2!AZ17</f>
        <v>0</v>
      </c>
      <c r="BK18" s="13">
        <f ca="1">Sheet2!EE17+Sheet2!BA17</f>
        <v>0</v>
      </c>
      <c r="BL18" s="13">
        <f ca="1">Sheet2!EG17+Sheet2!BB17</f>
        <v>0</v>
      </c>
      <c r="BM18" s="13">
        <f ca="1">Sheet2!EH17+Sheet2!BC17</f>
        <v>0</v>
      </c>
      <c r="BN18" s="13">
        <f ca="1">Sheet2!EW17+Sheet2!BE17</f>
        <v>31156</v>
      </c>
      <c r="BO18" s="13">
        <f ca="1">Sheet2!EX17+Sheet2!BF17</f>
        <v>0</v>
      </c>
      <c r="BP18" s="13">
        <f ca="1">Sheet2!EY17+Sheet2!BG17</f>
        <v>0</v>
      </c>
      <c r="BQ18" s="13">
        <f ca="1">Sheet2!EZ17+Sheet2!BH17+Sheet2!CJ17</f>
        <v>800</v>
      </c>
      <c r="BR18" s="13">
        <f ca="1">Sheet2!FA17+Sheet2!BI17</f>
        <v>0</v>
      </c>
      <c r="BS18" s="13">
        <v>0</v>
      </c>
      <c r="BT18" s="13">
        <f ca="1">Sheet2!FD17+Sheet2!BK17</f>
        <v>0</v>
      </c>
      <c r="BU18" s="12">
        <f ca="1">Sheet2!FU17+Sheet2!BL17+Sheet2!AU17+Sheet2!DY17</f>
        <v>57593.3</v>
      </c>
      <c r="BV18" s="12">
        <f ca="1">Sheet2!BQ17</f>
        <v>0</v>
      </c>
      <c r="BW18" s="12">
        <f ca="1">Sheet2!CF17+Sheet2!FV17</f>
        <v>0</v>
      </c>
      <c r="BX18" s="12">
        <f ca="1">Sheet2!FW17+Sheet2!CG17+Sheet2!FC17+Sheet2!BJ17</f>
        <v>0</v>
      </c>
      <c r="BY18" s="12">
        <f t="shared" si="10"/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</row>
    <row r="19" spans="1:82">
      <c r="A19" s="18">
        <v>11402</v>
      </c>
      <c r="B19" s="3" t="s">
        <v>499</v>
      </c>
      <c r="C19" s="3" t="s">
        <v>313</v>
      </c>
      <c r="D19" s="12">
        <f t="shared" si="4"/>
        <v>6862640.3399999999</v>
      </c>
      <c r="E19" s="12">
        <f t="shared" si="7"/>
        <v>5624678.4000000004</v>
      </c>
      <c r="F19" s="13">
        <v>2752752</v>
      </c>
      <c r="G19" s="13">
        <v>1443348</v>
      </c>
      <c r="H19" s="13">
        <v>1238738.3999999999</v>
      </c>
      <c r="I19" s="13">
        <f ca="1">Sheet2!CT18+Sheet2!H18</f>
        <v>169840</v>
      </c>
      <c r="J19" s="13">
        <v>20000</v>
      </c>
      <c r="K19" s="13">
        <f ca="1">Sheet2!L18+Sheet2!CX18</f>
        <v>18720</v>
      </c>
      <c r="L19" s="13">
        <f ca="1">Sheet2!BS18+Sheet2!FF18</f>
        <v>0</v>
      </c>
      <c r="M19" s="13">
        <f ca="1">Sheet2!BT18+Sheet2!FG18</f>
        <v>0</v>
      </c>
      <c r="N19" s="13">
        <f ca="1">Sheet2!BU18+Sheet2!FH18</f>
        <v>0</v>
      </c>
      <c r="O19" s="13">
        <f ca="1">Sheet2!BW18+Sheet2!FJ18</f>
        <v>0</v>
      </c>
      <c r="P19" s="13">
        <f ca="1">Sheet2!BX18+Sheet2!FK18</f>
        <v>0</v>
      </c>
      <c r="Q19" s="13">
        <f ca="1">Sheet2!BY18+Sheet2!FL18</f>
        <v>0</v>
      </c>
      <c r="R19" s="13">
        <f ca="1">Sheet2!FS18+Sheet2!CD18</f>
        <v>0</v>
      </c>
      <c r="S19" s="13">
        <f ca="1">Sheet2!N18+Sheet2!CY18+Sheet2!FT18+Sheet2!CE18</f>
        <v>1280</v>
      </c>
      <c r="T19" s="12">
        <f t="shared" si="8"/>
        <v>1007958.2699999999</v>
      </c>
      <c r="U19" s="13">
        <f ca="1">Sheet2!P18+Sheet2!EJ18</f>
        <v>0</v>
      </c>
      <c r="V19" s="13">
        <f ca="1">Sheet2!Q18+Sheet2!EK18</f>
        <v>1979.17</v>
      </c>
      <c r="W19" s="13">
        <f ca="1">Sheet2!R18+Sheet2!EL18</f>
        <v>0</v>
      </c>
      <c r="X19" s="13">
        <f ca="1">Sheet2!S18+Sheet2!EM18</f>
        <v>739.5</v>
      </c>
      <c r="Y19" s="13">
        <f ca="1">Sheet2!EO18+Sheet2!T18</f>
        <v>19831.14</v>
      </c>
      <c r="Z19" s="13">
        <f ca="1">Sheet2!U18+Sheet2!EN18</f>
        <v>856996.32</v>
      </c>
      <c r="AA19" s="13">
        <f ca="1">Sheet2!EP18+Sheet2!V18</f>
        <v>128412.14</v>
      </c>
      <c r="AB19" s="13">
        <v>117823.47</v>
      </c>
      <c r="AC19" s="13">
        <v>10589</v>
      </c>
      <c r="AD19" s="12">
        <f t="shared" si="5"/>
        <v>0</v>
      </c>
      <c r="AE19" s="13">
        <f ca="1">Sheet2!BN18+Sheet2!ER18</f>
        <v>0</v>
      </c>
      <c r="AF19" s="13">
        <f ca="1">Sheet2!BO18+Sheet2!ES18</f>
        <v>0</v>
      </c>
      <c r="AG19" s="13">
        <f ca="1">Sheet2!BP18+Sheet2!ET18</f>
        <v>0</v>
      </c>
      <c r="AH19" s="12">
        <f t="shared" si="9"/>
        <v>54609</v>
      </c>
      <c r="AI19" s="13">
        <f ca="1">Sheet2!X18+Sheet2!DA18</f>
        <v>0</v>
      </c>
      <c r="AJ19" s="13">
        <f ca="1">Sheet2!Y18+Sheet2!DB18</f>
        <v>0</v>
      </c>
      <c r="AK19" s="13">
        <f ca="1">Sheet2!Z18+Sheet2!DC18</f>
        <v>0</v>
      </c>
      <c r="AL19" s="13">
        <f ca="1">Sheet2!AA18+Sheet2!DD18</f>
        <v>0</v>
      </c>
      <c r="AM19" s="13">
        <f ca="1">Sheet2!AB18+Sheet2!DE18</f>
        <v>0</v>
      </c>
      <c r="AN19" s="13">
        <f ca="1">Sheet2!AC18+Sheet2!DF18</f>
        <v>0</v>
      </c>
      <c r="AO19" s="13">
        <f ca="1">Sheet2!DG18+Sheet2!AD18</f>
        <v>0</v>
      </c>
      <c r="AP19" s="13">
        <f ca="1">Sheet2!DH18+Sheet2!AE18</f>
        <v>0</v>
      </c>
      <c r="AQ19" s="13">
        <f ca="1">Sheet2!DI18+Sheet2!AF18</f>
        <v>0</v>
      </c>
      <c r="AR19" s="13">
        <f ca="1">Sheet2!DJ18+Sheet2!AG18</f>
        <v>0</v>
      </c>
      <c r="AS19" s="13">
        <f ca="1">Sheet2!DK18+Sheet2!AH18</f>
        <v>0</v>
      </c>
      <c r="AT19" s="13">
        <f ca="1">Sheet2!AI18+Sheet2!DL18</f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f ca="1">Sheet2!AQ18+Sheet2!DT18</f>
        <v>3768.5</v>
      </c>
      <c r="BC19" s="14">
        <f t="shared" si="6"/>
        <v>0</v>
      </c>
      <c r="BD19" s="13">
        <v>0</v>
      </c>
      <c r="BE19" s="13">
        <f ca="1">Sheet2!DX18+Sheet2!AT18</f>
        <v>0</v>
      </c>
      <c r="BF19" s="13">
        <v>0</v>
      </c>
      <c r="BG19" s="13">
        <f ca="1">Sheet2!EA18+Sheet2!AW18</f>
        <v>0</v>
      </c>
      <c r="BH19" s="13">
        <f ca="1">Sheet2!EB18+Sheet2!AX18</f>
        <v>0</v>
      </c>
      <c r="BI19" s="13">
        <f ca="1">Sheet2!EC18+Sheet2!AY18</f>
        <v>7090</v>
      </c>
      <c r="BJ19" s="13">
        <f ca="1">Sheet2!ED18+Sheet2!AZ18</f>
        <v>0</v>
      </c>
      <c r="BK19" s="13">
        <f ca="1">Sheet2!EE18+Sheet2!BA18</f>
        <v>0</v>
      </c>
      <c r="BL19" s="13">
        <f ca="1">Sheet2!EG18+Sheet2!BB18</f>
        <v>0</v>
      </c>
      <c r="BM19" s="13">
        <f ca="1">Sheet2!EH18+Sheet2!BC18</f>
        <v>0</v>
      </c>
      <c r="BN19" s="13">
        <f ca="1">Sheet2!EW18+Sheet2!BE18</f>
        <v>43750.5</v>
      </c>
      <c r="BO19" s="13">
        <f ca="1">Sheet2!EX18+Sheet2!BF18</f>
        <v>0</v>
      </c>
      <c r="BP19" s="13">
        <f ca="1">Sheet2!EY18+Sheet2!BG18</f>
        <v>0</v>
      </c>
      <c r="BQ19" s="13">
        <f ca="1">Sheet2!EZ18+Sheet2!BH18+Sheet2!CJ18</f>
        <v>0</v>
      </c>
      <c r="BR19" s="13">
        <f ca="1">Sheet2!FA18+Sheet2!BI18</f>
        <v>0</v>
      </c>
      <c r="BS19" s="13">
        <v>0</v>
      </c>
      <c r="BT19" s="13">
        <f ca="1">Sheet2!FD18+Sheet2!BK18</f>
        <v>0</v>
      </c>
      <c r="BU19" s="12">
        <f ca="1">Sheet2!FU18+Sheet2!BL18+Sheet2!AU18+Sheet2!DY18</f>
        <v>175394.67</v>
      </c>
      <c r="BV19" s="12">
        <f ca="1">Sheet2!BQ18</f>
        <v>0</v>
      </c>
      <c r="BW19" s="12">
        <f ca="1">Sheet2!CF18+Sheet2!FV18</f>
        <v>0</v>
      </c>
      <c r="BX19" s="12">
        <f ca="1">Sheet2!FW18+Sheet2!CG18+Sheet2!FC18+Sheet2!BJ18</f>
        <v>0</v>
      </c>
      <c r="BY19" s="12">
        <f t="shared" si="10"/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</row>
    <row r="20" spans="1:82">
      <c r="A20" s="18">
        <v>11403</v>
      </c>
      <c r="B20" s="3" t="s">
        <v>500</v>
      </c>
      <c r="C20" s="3" t="s">
        <v>314</v>
      </c>
      <c r="D20" s="12">
        <f t="shared" si="4"/>
        <v>441729.36</v>
      </c>
      <c r="E20" s="12">
        <f t="shared" si="7"/>
        <v>165690</v>
      </c>
      <c r="F20" s="13">
        <v>0</v>
      </c>
      <c r="G20" s="13">
        <v>165690</v>
      </c>
      <c r="H20" s="13">
        <v>0</v>
      </c>
      <c r="I20" s="13">
        <f ca="1">Sheet2!CT19+Sheet2!H19</f>
        <v>0</v>
      </c>
      <c r="J20" s="13">
        <v>0</v>
      </c>
      <c r="K20" s="13">
        <f ca="1">Sheet2!L19+Sheet2!CX19</f>
        <v>0</v>
      </c>
      <c r="L20" s="13">
        <f ca="1">Sheet2!BS19+Sheet2!FF19</f>
        <v>0</v>
      </c>
      <c r="M20" s="13">
        <f ca="1">Sheet2!BT19+Sheet2!FG19</f>
        <v>0</v>
      </c>
      <c r="N20" s="13">
        <f ca="1">Sheet2!BU19+Sheet2!FH19</f>
        <v>0</v>
      </c>
      <c r="O20" s="13">
        <f ca="1">Sheet2!BW19+Sheet2!FJ19</f>
        <v>0</v>
      </c>
      <c r="P20" s="13">
        <f ca="1">Sheet2!BX19+Sheet2!FK19</f>
        <v>0</v>
      </c>
      <c r="Q20" s="13">
        <f ca="1">Sheet2!BY19+Sheet2!FL19</f>
        <v>0</v>
      </c>
      <c r="R20" s="13">
        <f ca="1">Sheet2!FS19+Sheet2!CD19</f>
        <v>0</v>
      </c>
      <c r="S20" s="13">
        <f ca="1">Sheet2!N19+Sheet2!CY19+Sheet2!FT19+Sheet2!CE19</f>
        <v>0</v>
      </c>
      <c r="T20" s="12">
        <f t="shared" si="8"/>
        <v>125568.72</v>
      </c>
      <c r="U20" s="13">
        <f ca="1">Sheet2!P19+Sheet2!EJ19</f>
        <v>0</v>
      </c>
      <c r="V20" s="13">
        <f ca="1">Sheet2!Q19+Sheet2!EK19</f>
        <v>60</v>
      </c>
      <c r="W20" s="13">
        <f ca="1">Sheet2!R19+Sheet2!EL19</f>
        <v>0</v>
      </c>
      <c r="X20" s="13">
        <f ca="1">Sheet2!S19+Sheet2!EM19</f>
        <v>2637.6</v>
      </c>
      <c r="Y20" s="13">
        <f ca="1">Sheet2!EO19+Sheet2!T19</f>
        <v>22684.09</v>
      </c>
      <c r="Z20" s="13">
        <f ca="1">Sheet2!U19+Sheet2!EN19</f>
        <v>89811.58</v>
      </c>
      <c r="AA20" s="13">
        <f ca="1">Sheet2!EP19+Sheet2!V19</f>
        <v>10375.450000000001</v>
      </c>
      <c r="AB20" s="13">
        <v>6755.64</v>
      </c>
      <c r="AC20" s="13">
        <v>3620</v>
      </c>
      <c r="AD20" s="12">
        <f t="shared" si="5"/>
        <v>684</v>
      </c>
      <c r="AE20" s="13">
        <f ca="1">Sheet2!BN19+Sheet2!ER19</f>
        <v>684</v>
      </c>
      <c r="AF20" s="13">
        <f ca="1">Sheet2!BO19+Sheet2!ES19</f>
        <v>0</v>
      </c>
      <c r="AG20" s="13">
        <f ca="1">Sheet2!BP19+Sheet2!ET19</f>
        <v>0</v>
      </c>
      <c r="AH20" s="12">
        <f t="shared" si="9"/>
        <v>0</v>
      </c>
      <c r="AI20" s="13">
        <f ca="1">Sheet2!X19+Sheet2!DA19</f>
        <v>0</v>
      </c>
      <c r="AJ20" s="13">
        <f ca="1">Sheet2!Y19+Sheet2!DB19</f>
        <v>0</v>
      </c>
      <c r="AK20" s="13">
        <f ca="1">Sheet2!Z19+Sheet2!DC19</f>
        <v>0</v>
      </c>
      <c r="AL20" s="13">
        <f ca="1">Sheet2!AA19+Sheet2!DD19</f>
        <v>0</v>
      </c>
      <c r="AM20" s="13">
        <f ca="1">Sheet2!AB19+Sheet2!DE19</f>
        <v>0</v>
      </c>
      <c r="AN20" s="13">
        <f ca="1">Sheet2!AC19+Sheet2!DF19</f>
        <v>0</v>
      </c>
      <c r="AO20" s="13">
        <f ca="1">Sheet2!DG19+Sheet2!AD19</f>
        <v>0</v>
      </c>
      <c r="AP20" s="13">
        <f ca="1">Sheet2!DH19+Sheet2!AE19</f>
        <v>0</v>
      </c>
      <c r="AQ20" s="13">
        <f ca="1">Sheet2!DI19+Sheet2!AF19</f>
        <v>0</v>
      </c>
      <c r="AR20" s="13">
        <f ca="1">Sheet2!DJ19+Sheet2!AG19</f>
        <v>0</v>
      </c>
      <c r="AS20" s="13">
        <f ca="1">Sheet2!DK19+Sheet2!AH19</f>
        <v>0</v>
      </c>
      <c r="AT20" s="13">
        <f ca="1">Sheet2!AI19+Sheet2!DL19</f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f ca="1">Sheet2!AQ19+Sheet2!DT19</f>
        <v>0</v>
      </c>
      <c r="BC20" s="14">
        <f t="shared" si="6"/>
        <v>0</v>
      </c>
      <c r="BD20" s="13">
        <v>0</v>
      </c>
      <c r="BE20" s="13">
        <f ca="1">Sheet2!DX19+Sheet2!AT19</f>
        <v>0</v>
      </c>
      <c r="BF20" s="13">
        <v>0</v>
      </c>
      <c r="BG20" s="13">
        <f ca="1">Sheet2!EA19+Sheet2!AW19</f>
        <v>0</v>
      </c>
      <c r="BH20" s="13">
        <f ca="1">Sheet2!EB19+Sheet2!AX19</f>
        <v>0</v>
      </c>
      <c r="BI20" s="13">
        <f ca="1">Sheet2!EC19+Sheet2!AY19</f>
        <v>0</v>
      </c>
      <c r="BJ20" s="13">
        <f ca="1">Sheet2!ED19+Sheet2!AZ19</f>
        <v>0</v>
      </c>
      <c r="BK20" s="13">
        <f ca="1">Sheet2!EE19+Sheet2!BA19</f>
        <v>0</v>
      </c>
      <c r="BL20" s="13">
        <f ca="1">Sheet2!EG19+Sheet2!BB19</f>
        <v>0</v>
      </c>
      <c r="BM20" s="13">
        <f ca="1">Sheet2!EH19+Sheet2!BC19</f>
        <v>0</v>
      </c>
      <c r="BN20" s="13">
        <f ca="1">Sheet2!EW19+Sheet2!BE19</f>
        <v>0</v>
      </c>
      <c r="BO20" s="13">
        <f ca="1">Sheet2!EX19+Sheet2!BF19</f>
        <v>0</v>
      </c>
      <c r="BP20" s="13">
        <f ca="1">Sheet2!EY19+Sheet2!BG19</f>
        <v>0</v>
      </c>
      <c r="BQ20" s="13">
        <f ca="1">Sheet2!EZ19+Sheet2!BH19+Sheet2!CJ19</f>
        <v>0</v>
      </c>
      <c r="BR20" s="13">
        <f ca="1">Sheet2!FA19+Sheet2!BI19</f>
        <v>0</v>
      </c>
      <c r="BS20" s="13">
        <v>0</v>
      </c>
      <c r="BT20" s="13">
        <f ca="1">Sheet2!FD19+Sheet2!BK19</f>
        <v>0</v>
      </c>
      <c r="BU20" s="12">
        <f ca="1">Sheet2!FU19+Sheet2!BL19+Sheet2!AU19+Sheet2!DY19</f>
        <v>149786.64000000001</v>
      </c>
      <c r="BV20" s="12">
        <f ca="1">Sheet2!BQ19</f>
        <v>0</v>
      </c>
      <c r="BW20" s="12">
        <f ca="1">Sheet2!CF19+Sheet2!FV19</f>
        <v>0</v>
      </c>
      <c r="BX20" s="12">
        <f ca="1">Sheet2!FW19+Sheet2!CG19+Sheet2!FC19+Sheet2!BJ19</f>
        <v>0</v>
      </c>
      <c r="BY20" s="12">
        <f t="shared" si="10"/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</row>
    <row r="21" spans="1:82">
      <c r="A21" s="18">
        <v>11404</v>
      </c>
      <c r="B21" s="3" t="s">
        <v>501</v>
      </c>
      <c r="C21" s="3" t="s">
        <v>315</v>
      </c>
      <c r="D21" s="12">
        <f t="shared" si="4"/>
        <v>596582.19999999995</v>
      </c>
      <c r="E21" s="12">
        <f t="shared" si="7"/>
        <v>573396</v>
      </c>
      <c r="F21" s="13">
        <v>289680</v>
      </c>
      <c r="G21" s="13">
        <v>153360</v>
      </c>
      <c r="H21" s="13">
        <v>130356</v>
      </c>
      <c r="I21" s="13">
        <f ca="1">Sheet2!CT20+Sheet2!H20</f>
        <v>0</v>
      </c>
      <c r="J21" s="13">
        <v>0</v>
      </c>
      <c r="K21" s="13">
        <f ca="1">Sheet2!L20+Sheet2!CX20</f>
        <v>0</v>
      </c>
      <c r="L21" s="13">
        <f ca="1">Sheet2!BS20+Sheet2!FF20</f>
        <v>0</v>
      </c>
      <c r="M21" s="13">
        <f ca="1">Sheet2!BT20+Sheet2!FG20</f>
        <v>0</v>
      </c>
      <c r="N21" s="13">
        <f ca="1">Sheet2!BU20+Sheet2!FH20</f>
        <v>0</v>
      </c>
      <c r="O21" s="13">
        <f ca="1">Sheet2!BW20+Sheet2!FJ20</f>
        <v>0</v>
      </c>
      <c r="P21" s="13">
        <f ca="1">Sheet2!BX20+Sheet2!FK20</f>
        <v>0</v>
      </c>
      <c r="Q21" s="13">
        <f ca="1">Sheet2!BY20+Sheet2!FL20</f>
        <v>0</v>
      </c>
      <c r="R21" s="13">
        <f ca="1">Sheet2!FS20+Sheet2!CD20</f>
        <v>0</v>
      </c>
      <c r="S21" s="13">
        <f ca="1">Sheet2!N20+Sheet2!CY20+Sheet2!FT20+Sheet2!CE20</f>
        <v>0</v>
      </c>
      <c r="T21" s="12">
        <f t="shared" si="8"/>
        <v>19356.239999999998</v>
      </c>
      <c r="U21" s="13">
        <f ca="1">Sheet2!P20+Sheet2!EJ20</f>
        <v>0</v>
      </c>
      <c r="V21" s="13">
        <f ca="1">Sheet2!Q20+Sheet2!EK20</f>
        <v>0</v>
      </c>
      <c r="W21" s="13">
        <f ca="1">Sheet2!R20+Sheet2!EL20</f>
        <v>0</v>
      </c>
      <c r="X21" s="13">
        <f ca="1">Sheet2!S20+Sheet2!EM20</f>
        <v>86.9</v>
      </c>
      <c r="Y21" s="13">
        <f ca="1">Sheet2!EO20+Sheet2!T20</f>
        <v>6753</v>
      </c>
      <c r="Z21" s="13">
        <f ca="1">Sheet2!U20+Sheet2!EN20</f>
        <v>9275.07</v>
      </c>
      <c r="AA21" s="13">
        <f ca="1">Sheet2!EP20+Sheet2!V20</f>
        <v>3241.27</v>
      </c>
      <c r="AB21" s="13">
        <v>3241.27</v>
      </c>
      <c r="AC21" s="13"/>
      <c r="AD21" s="12">
        <f t="shared" si="5"/>
        <v>502.1</v>
      </c>
      <c r="AE21" s="13">
        <f ca="1">Sheet2!BN20+Sheet2!ER20</f>
        <v>502.1</v>
      </c>
      <c r="AF21" s="13">
        <f ca="1">Sheet2!BO20+Sheet2!ES20</f>
        <v>0</v>
      </c>
      <c r="AG21" s="13">
        <f ca="1">Sheet2!BP20+Sheet2!ET20</f>
        <v>0</v>
      </c>
      <c r="AH21" s="12">
        <f t="shared" si="9"/>
        <v>1901</v>
      </c>
      <c r="AI21" s="13">
        <f ca="1">Sheet2!X20+Sheet2!DA20</f>
        <v>0</v>
      </c>
      <c r="AJ21" s="13">
        <f ca="1">Sheet2!Y20+Sheet2!DB20</f>
        <v>0</v>
      </c>
      <c r="AK21" s="13">
        <f ca="1">Sheet2!Z20+Sheet2!DC20</f>
        <v>0</v>
      </c>
      <c r="AL21" s="13">
        <f ca="1">Sheet2!AA20+Sheet2!DD20</f>
        <v>0</v>
      </c>
      <c r="AM21" s="13">
        <f ca="1">Sheet2!AB20+Sheet2!DE20</f>
        <v>0</v>
      </c>
      <c r="AN21" s="13">
        <f ca="1">Sheet2!AC20+Sheet2!DF20</f>
        <v>0</v>
      </c>
      <c r="AO21" s="13">
        <f ca="1">Sheet2!DG20+Sheet2!AD20</f>
        <v>0</v>
      </c>
      <c r="AP21" s="13">
        <f ca="1">Sheet2!DH20+Sheet2!AE20</f>
        <v>0</v>
      </c>
      <c r="AQ21" s="13">
        <f ca="1">Sheet2!DI20+Sheet2!AF20</f>
        <v>0</v>
      </c>
      <c r="AR21" s="13">
        <f ca="1">Sheet2!DJ20+Sheet2!AG20</f>
        <v>0</v>
      </c>
      <c r="AS21" s="13">
        <f ca="1">Sheet2!DK20+Sheet2!AH20</f>
        <v>0</v>
      </c>
      <c r="AT21" s="13">
        <f ca="1">Sheet2!AI20+Sheet2!DL20</f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f ca="1">Sheet2!AQ20+Sheet2!DT20</f>
        <v>1301</v>
      </c>
      <c r="BC21" s="14">
        <f t="shared" si="6"/>
        <v>0</v>
      </c>
      <c r="BD21" s="13">
        <v>0</v>
      </c>
      <c r="BE21" s="13">
        <f ca="1">Sheet2!DX20+Sheet2!AT20</f>
        <v>0</v>
      </c>
      <c r="BF21" s="13">
        <v>0</v>
      </c>
      <c r="BG21" s="13">
        <f ca="1">Sheet2!EA20+Sheet2!AW20</f>
        <v>0</v>
      </c>
      <c r="BH21" s="13">
        <f ca="1">Sheet2!EB20+Sheet2!AX20</f>
        <v>0</v>
      </c>
      <c r="BI21" s="13">
        <f ca="1">Sheet2!EC20+Sheet2!AY20</f>
        <v>600</v>
      </c>
      <c r="BJ21" s="13">
        <f ca="1">Sheet2!ED20+Sheet2!AZ20</f>
        <v>0</v>
      </c>
      <c r="BK21" s="13">
        <f ca="1">Sheet2!EE20+Sheet2!BA20</f>
        <v>0</v>
      </c>
      <c r="BL21" s="13">
        <f ca="1">Sheet2!EG20+Sheet2!BB20</f>
        <v>0</v>
      </c>
      <c r="BM21" s="13">
        <f ca="1">Sheet2!EH20+Sheet2!BC20</f>
        <v>0</v>
      </c>
      <c r="BN21" s="13">
        <f ca="1">Sheet2!EW20+Sheet2!BE20</f>
        <v>0</v>
      </c>
      <c r="BO21" s="13">
        <f ca="1">Sheet2!EX20+Sheet2!BF20</f>
        <v>0</v>
      </c>
      <c r="BP21" s="13">
        <f ca="1">Sheet2!EY20+Sheet2!BG20</f>
        <v>0</v>
      </c>
      <c r="BQ21" s="13">
        <f ca="1">Sheet2!EZ20+Sheet2!BH20+Sheet2!CJ20</f>
        <v>0</v>
      </c>
      <c r="BR21" s="13">
        <f ca="1">Sheet2!FA20+Sheet2!BI20</f>
        <v>0</v>
      </c>
      <c r="BS21" s="13">
        <v>0</v>
      </c>
      <c r="BT21" s="13">
        <f ca="1">Sheet2!FD20+Sheet2!BK20</f>
        <v>0</v>
      </c>
      <c r="BU21" s="12">
        <f ca="1">Sheet2!FU20+Sheet2!BL20+Sheet2!AU20+Sheet2!DY20</f>
        <v>1426.8600000000001</v>
      </c>
      <c r="BV21" s="12">
        <f ca="1">Sheet2!BQ20</f>
        <v>0</v>
      </c>
      <c r="BW21" s="12">
        <f ca="1">Sheet2!CF20+Sheet2!FV20</f>
        <v>0</v>
      </c>
      <c r="BX21" s="12">
        <f ca="1">Sheet2!FW20+Sheet2!CG20+Sheet2!FC20+Sheet2!BJ20</f>
        <v>0</v>
      </c>
      <c r="BY21" s="12">
        <f t="shared" si="10"/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</row>
    <row r="22" spans="1:82">
      <c r="A22" s="18">
        <v>115</v>
      </c>
      <c r="B22" s="3" t="s">
        <v>502</v>
      </c>
      <c r="C22" s="3" t="s">
        <v>316</v>
      </c>
      <c r="D22" s="12">
        <f t="shared" si="4"/>
        <v>9505017.0800000001</v>
      </c>
      <c r="E22" s="12">
        <f t="shared" si="7"/>
        <v>7159507.4000000004</v>
      </c>
      <c r="F22" s="13">
        <f>F23+F24+F25</f>
        <v>3027012</v>
      </c>
      <c r="G22" s="13">
        <f t="shared" ref="G22:BR22" si="13">G23+G24+G25</f>
        <v>2422812</v>
      </c>
      <c r="H22" s="13">
        <f t="shared" si="13"/>
        <v>1362155.4</v>
      </c>
      <c r="I22" s="13">
        <f t="shared" si="13"/>
        <v>297528</v>
      </c>
      <c r="J22" s="13">
        <f t="shared" si="13"/>
        <v>45400</v>
      </c>
      <c r="K22" s="13">
        <f t="shared" si="13"/>
        <v>50000</v>
      </c>
      <c r="L22" s="13">
        <f t="shared" si="13"/>
        <v>0</v>
      </c>
      <c r="M22" s="13">
        <f t="shared" si="13"/>
        <v>0</v>
      </c>
      <c r="N22" s="13">
        <f t="shared" si="13"/>
        <v>0</v>
      </c>
      <c r="O22" s="13">
        <f t="shared" si="13"/>
        <v>0</v>
      </c>
      <c r="P22" s="13">
        <f t="shared" si="13"/>
        <v>0</v>
      </c>
      <c r="Q22" s="13">
        <f t="shared" si="13"/>
        <v>0</v>
      </c>
      <c r="R22" s="13">
        <f t="shared" si="13"/>
        <v>0</v>
      </c>
      <c r="S22" s="13">
        <f t="shared" si="13"/>
        <v>0</v>
      </c>
      <c r="T22" s="13">
        <f t="shared" si="13"/>
        <v>1500096.45</v>
      </c>
      <c r="U22" s="13">
        <f t="shared" si="13"/>
        <v>0</v>
      </c>
      <c r="V22" s="13">
        <f t="shared" si="13"/>
        <v>480</v>
      </c>
      <c r="W22" s="13">
        <f t="shared" si="13"/>
        <v>0</v>
      </c>
      <c r="X22" s="13">
        <f t="shared" si="13"/>
        <v>28480.16</v>
      </c>
      <c r="Y22" s="13">
        <f t="shared" si="13"/>
        <v>89810.9</v>
      </c>
      <c r="Z22" s="13">
        <f t="shared" si="13"/>
        <v>1162614.1100000001</v>
      </c>
      <c r="AA22" s="13">
        <f t="shared" si="13"/>
        <v>218711.28</v>
      </c>
      <c r="AB22" s="13">
        <f t="shared" si="13"/>
        <v>47729.9</v>
      </c>
      <c r="AC22" s="13">
        <f t="shared" si="13"/>
        <v>23081.38</v>
      </c>
      <c r="AD22" s="12">
        <f t="shared" si="13"/>
        <v>14079.4</v>
      </c>
      <c r="AE22" s="13">
        <f t="shared" si="13"/>
        <v>14079.4</v>
      </c>
      <c r="AF22" s="13">
        <f t="shared" si="13"/>
        <v>0</v>
      </c>
      <c r="AG22" s="13">
        <f t="shared" si="13"/>
        <v>0</v>
      </c>
      <c r="AH22" s="13">
        <f t="shared" si="13"/>
        <v>71462.5</v>
      </c>
      <c r="AI22" s="13">
        <f ca="1">Sheet2!X21+Sheet2!DA21</f>
        <v>0</v>
      </c>
      <c r="AJ22" s="13">
        <f t="shared" si="13"/>
        <v>0</v>
      </c>
      <c r="AK22" s="13">
        <f t="shared" si="13"/>
        <v>0</v>
      </c>
      <c r="AL22" s="13">
        <f t="shared" si="13"/>
        <v>0</v>
      </c>
      <c r="AM22" s="13">
        <f t="shared" si="13"/>
        <v>0</v>
      </c>
      <c r="AN22" s="13">
        <f t="shared" si="13"/>
        <v>0</v>
      </c>
      <c r="AO22" s="13">
        <f t="shared" si="13"/>
        <v>0</v>
      </c>
      <c r="AP22" s="13">
        <f t="shared" si="13"/>
        <v>0</v>
      </c>
      <c r="AQ22" s="13">
        <f t="shared" si="13"/>
        <v>0</v>
      </c>
      <c r="AR22" s="13">
        <f t="shared" si="13"/>
        <v>0</v>
      </c>
      <c r="AS22" s="13">
        <f t="shared" si="13"/>
        <v>0</v>
      </c>
      <c r="AT22" s="13">
        <f t="shared" si="13"/>
        <v>0</v>
      </c>
      <c r="AU22" s="13">
        <f t="shared" si="13"/>
        <v>0</v>
      </c>
      <c r="AV22" s="13">
        <f t="shared" si="13"/>
        <v>0</v>
      </c>
      <c r="AW22" s="13">
        <f t="shared" si="13"/>
        <v>0</v>
      </c>
      <c r="AX22" s="13">
        <f t="shared" si="13"/>
        <v>0</v>
      </c>
      <c r="AY22" s="13">
        <f t="shared" si="13"/>
        <v>0</v>
      </c>
      <c r="AZ22" s="13">
        <f t="shared" si="13"/>
        <v>0</v>
      </c>
      <c r="BA22" s="13">
        <f t="shared" si="13"/>
        <v>0</v>
      </c>
      <c r="BB22" s="13">
        <f t="shared" si="13"/>
        <v>4873</v>
      </c>
      <c r="BC22" s="13">
        <f t="shared" si="13"/>
        <v>0</v>
      </c>
      <c r="BD22" s="13">
        <v>0</v>
      </c>
      <c r="BE22" s="13">
        <f t="shared" si="13"/>
        <v>0</v>
      </c>
      <c r="BF22" s="13">
        <v>0</v>
      </c>
      <c r="BG22" s="13">
        <f t="shared" si="13"/>
        <v>0</v>
      </c>
      <c r="BH22" s="13">
        <f t="shared" si="13"/>
        <v>0</v>
      </c>
      <c r="BI22" s="13">
        <f t="shared" si="13"/>
        <v>5760</v>
      </c>
      <c r="BJ22" s="13">
        <f t="shared" si="13"/>
        <v>0</v>
      </c>
      <c r="BK22" s="13">
        <f t="shared" si="13"/>
        <v>0</v>
      </c>
      <c r="BL22" s="13">
        <f t="shared" si="13"/>
        <v>0</v>
      </c>
      <c r="BM22" s="13">
        <f t="shared" si="13"/>
        <v>0</v>
      </c>
      <c r="BN22" s="13">
        <f t="shared" si="13"/>
        <v>58269.5</v>
      </c>
      <c r="BO22" s="13">
        <f t="shared" si="13"/>
        <v>0</v>
      </c>
      <c r="BP22" s="13">
        <f t="shared" si="13"/>
        <v>0</v>
      </c>
      <c r="BQ22" s="13">
        <f t="shared" si="13"/>
        <v>2560</v>
      </c>
      <c r="BR22" s="13">
        <f t="shared" si="13"/>
        <v>0</v>
      </c>
      <c r="BS22" s="13">
        <f t="shared" ref="BS22:CD22" si="14">BS23+BS24+BS25</f>
        <v>0</v>
      </c>
      <c r="BT22" s="13">
        <f t="shared" si="14"/>
        <v>0</v>
      </c>
      <c r="BU22" s="13">
        <f t="shared" si="14"/>
        <v>755954.38000000012</v>
      </c>
      <c r="BV22" s="13">
        <f t="shared" si="14"/>
        <v>0</v>
      </c>
      <c r="BW22" s="13">
        <f t="shared" si="14"/>
        <v>0</v>
      </c>
      <c r="BX22" s="13">
        <f t="shared" si="14"/>
        <v>0</v>
      </c>
      <c r="BY22" s="12">
        <f t="shared" si="10"/>
        <v>3916.95</v>
      </c>
      <c r="BZ22" s="13">
        <f t="shared" si="14"/>
        <v>0</v>
      </c>
      <c r="CA22" s="13">
        <f t="shared" si="14"/>
        <v>0</v>
      </c>
      <c r="CB22" s="13">
        <f t="shared" si="14"/>
        <v>0</v>
      </c>
      <c r="CC22" s="13">
        <f t="shared" si="14"/>
        <v>0</v>
      </c>
      <c r="CD22" s="13">
        <f t="shared" si="14"/>
        <v>3916.95</v>
      </c>
    </row>
    <row r="23" spans="1:82">
      <c r="A23" s="18">
        <v>11501</v>
      </c>
      <c r="B23" s="3" t="s">
        <v>503</v>
      </c>
      <c r="C23" s="3" t="s">
        <v>317</v>
      </c>
      <c r="D23" s="12">
        <f t="shared" si="4"/>
        <v>3581086.2800000003</v>
      </c>
      <c r="E23" s="12">
        <f t="shared" si="7"/>
        <v>2587307.6</v>
      </c>
      <c r="F23" s="13">
        <v>1677048</v>
      </c>
      <c r="G23" s="13">
        <v>1120</v>
      </c>
      <c r="H23" s="13">
        <v>754671.6</v>
      </c>
      <c r="I23" s="13">
        <f ca="1">Sheet2!CT22+Sheet2!H22</f>
        <v>127468</v>
      </c>
      <c r="J23" s="13">
        <v>27000</v>
      </c>
      <c r="K23" s="13">
        <f ca="1">Sheet2!L22+Sheet2!CX22</f>
        <v>27000</v>
      </c>
      <c r="L23" s="13">
        <f ca="1">Sheet2!BS22+Sheet2!FF22</f>
        <v>0</v>
      </c>
      <c r="M23" s="13">
        <f ca="1">Sheet2!BT22+Sheet2!FG22</f>
        <v>0</v>
      </c>
      <c r="N23" s="13">
        <f ca="1">Sheet2!BU22+Sheet2!FH22</f>
        <v>0</v>
      </c>
      <c r="O23" s="13">
        <f ca="1">Sheet2!BW22+Sheet2!FJ22</f>
        <v>0</v>
      </c>
      <c r="P23" s="13">
        <f ca="1">Sheet2!BX22+Sheet2!FK22</f>
        <v>0</v>
      </c>
      <c r="Q23" s="13">
        <f ca="1">Sheet2!BY22+Sheet2!FL22</f>
        <v>0</v>
      </c>
      <c r="R23" s="13">
        <f ca="1">Sheet2!FS22+Sheet2!CD22</f>
        <v>0</v>
      </c>
      <c r="S23" s="13">
        <f ca="1">Sheet2!N22+Sheet2!CY22+Sheet2!FT22+Sheet2!CE22</f>
        <v>0</v>
      </c>
      <c r="T23" s="12">
        <f t="shared" si="8"/>
        <v>707082.17999999993</v>
      </c>
      <c r="U23" s="13">
        <f ca="1">Sheet2!P22+Sheet2!EJ22</f>
        <v>0</v>
      </c>
      <c r="V23" s="13">
        <f ca="1">Sheet2!Q22+Sheet2!EK22</f>
        <v>60</v>
      </c>
      <c r="W23" s="13">
        <f ca="1">Sheet2!R22+Sheet2!EL22</f>
        <v>0</v>
      </c>
      <c r="X23" s="13">
        <f ca="1">Sheet2!S22+Sheet2!EM22</f>
        <v>3183.6</v>
      </c>
      <c r="Y23" s="13">
        <f ca="1">Sheet2!EO22+Sheet2!T22</f>
        <v>62337.4</v>
      </c>
      <c r="Z23" s="13">
        <f ca="1">Sheet2!U22+Sheet2!EN22</f>
        <v>615220.49</v>
      </c>
      <c r="AA23" s="13">
        <f ca="1">Sheet2!EP22+Sheet2!V22</f>
        <v>26280.69</v>
      </c>
      <c r="AB23" s="13">
        <v>14003.150000000001</v>
      </c>
      <c r="AC23" s="13">
        <v>8377.5400000000009</v>
      </c>
      <c r="AD23" s="12">
        <f t="shared" si="5"/>
        <v>5659</v>
      </c>
      <c r="AE23" s="13">
        <f ca="1">Sheet2!BN22+Sheet2!ER22</f>
        <v>5659</v>
      </c>
      <c r="AF23" s="13">
        <f ca="1">Sheet2!BO22+Sheet2!ES22</f>
        <v>0</v>
      </c>
      <c r="AG23" s="13">
        <f ca="1">Sheet2!BP22+Sheet2!ET22</f>
        <v>0</v>
      </c>
      <c r="AH23" s="12">
        <f t="shared" si="9"/>
        <v>43529.7</v>
      </c>
      <c r="AI23" s="13">
        <f ca="1">Sheet2!X22+Sheet2!DA22</f>
        <v>0</v>
      </c>
      <c r="AJ23" s="13">
        <f ca="1">Sheet2!Y22+Sheet2!DB22</f>
        <v>0</v>
      </c>
      <c r="AK23" s="13">
        <f ca="1">Sheet2!Z22+Sheet2!DC22</f>
        <v>0</v>
      </c>
      <c r="AL23" s="13">
        <f ca="1">Sheet2!AA22+Sheet2!DD22</f>
        <v>0</v>
      </c>
      <c r="AM23" s="13">
        <f ca="1">Sheet2!AB22+Sheet2!DE22</f>
        <v>0</v>
      </c>
      <c r="AN23" s="13">
        <f ca="1">Sheet2!AC22+Sheet2!DF22</f>
        <v>0</v>
      </c>
      <c r="AO23" s="13">
        <f ca="1">Sheet2!DG22+Sheet2!AD22</f>
        <v>0</v>
      </c>
      <c r="AP23" s="13">
        <f ca="1">Sheet2!DH22+Sheet2!AE22</f>
        <v>0</v>
      </c>
      <c r="AQ23" s="13">
        <f ca="1">Sheet2!DI22+Sheet2!AF22</f>
        <v>0</v>
      </c>
      <c r="AR23" s="13">
        <f ca="1">Sheet2!DJ22+Sheet2!AG22</f>
        <v>0</v>
      </c>
      <c r="AS23" s="13">
        <f ca="1">Sheet2!DK22+Sheet2!AH22</f>
        <v>0</v>
      </c>
      <c r="AT23" s="13">
        <f ca="1">Sheet2!AI22+Sheet2!DL22</f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f ca="1">Sheet2!AQ22+Sheet2!DT22</f>
        <v>3952</v>
      </c>
      <c r="BC23" s="14">
        <f t="shared" si="6"/>
        <v>0</v>
      </c>
      <c r="BD23" s="13">
        <v>0</v>
      </c>
      <c r="BE23" s="13">
        <f ca="1">Sheet2!DX22+Sheet2!AT22</f>
        <v>0</v>
      </c>
      <c r="BF23" s="13">
        <v>0</v>
      </c>
      <c r="BG23" s="13">
        <f ca="1">Sheet2!EA22+Sheet2!AW22</f>
        <v>0</v>
      </c>
      <c r="BH23" s="13">
        <f ca="1">Sheet2!EB22+Sheet2!AX22</f>
        <v>0</v>
      </c>
      <c r="BI23" s="13">
        <f ca="1">Sheet2!EC22+Sheet2!AY22</f>
        <v>4300</v>
      </c>
      <c r="BJ23" s="13">
        <f ca="1">Sheet2!ED22+Sheet2!AZ22</f>
        <v>0</v>
      </c>
      <c r="BK23" s="13">
        <f ca="1">Sheet2!EE22+Sheet2!BA22</f>
        <v>0</v>
      </c>
      <c r="BL23" s="13">
        <f ca="1">Sheet2!EG22+Sheet2!BB22</f>
        <v>0</v>
      </c>
      <c r="BM23" s="13">
        <f ca="1">Sheet2!EH22+Sheet2!BC22</f>
        <v>0</v>
      </c>
      <c r="BN23" s="13">
        <f ca="1">Sheet2!EW22+Sheet2!BE22</f>
        <v>34317.699999999997</v>
      </c>
      <c r="BO23" s="13">
        <f ca="1">Sheet2!EX22+Sheet2!BF22</f>
        <v>0</v>
      </c>
      <c r="BP23" s="13">
        <f ca="1">Sheet2!EY22+Sheet2!BG22</f>
        <v>0</v>
      </c>
      <c r="BQ23" s="13">
        <f ca="1">Sheet2!EZ22+Sheet2!BH22+Sheet2!CJ22</f>
        <v>960</v>
      </c>
      <c r="BR23" s="13">
        <f ca="1">Sheet2!FA22+Sheet2!BI22</f>
        <v>0</v>
      </c>
      <c r="BS23" s="13">
        <v>0</v>
      </c>
      <c r="BT23" s="13">
        <f ca="1">Sheet2!FD22+Sheet2!BK22</f>
        <v>0</v>
      </c>
      <c r="BU23" s="12">
        <f ca="1">Sheet2!FU22+Sheet2!BL22+Sheet2!AU22+Sheet2!DY22</f>
        <v>237507.8</v>
      </c>
      <c r="BV23" s="12">
        <f ca="1">Sheet2!BQ22</f>
        <v>0</v>
      </c>
      <c r="BW23" s="12">
        <f ca="1">Sheet2!CF22+Sheet2!FV22</f>
        <v>0</v>
      </c>
      <c r="BX23" s="12">
        <f ca="1">Sheet2!FW22+Sheet2!CG22+Sheet2!FC22+Sheet2!BJ22</f>
        <v>0</v>
      </c>
      <c r="BY23" s="12">
        <f t="shared" si="10"/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</row>
    <row r="24" spans="1:82">
      <c r="A24" s="18">
        <v>11502</v>
      </c>
      <c r="B24" s="3" t="s">
        <v>504</v>
      </c>
      <c r="C24" s="3" t="s">
        <v>318</v>
      </c>
      <c r="D24" s="12">
        <f t="shared" si="4"/>
        <v>4619208.09</v>
      </c>
      <c r="E24" s="12">
        <f t="shared" si="7"/>
        <v>3278059.8</v>
      </c>
      <c r="F24" s="13">
        <v>1349964</v>
      </c>
      <c r="G24" s="13">
        <v>1127552</v>
      </c>
      <c r="H24" s="13">
        <v>607483.80000000005</v>
      </c>
      <c r="I24" s="13">
        <f ca="1">Sheet2!CT23+Sheet2!H23</f>
        <v>170060</v>
      </c>
      <c r="J24" s="13">
        <v>18400</v>
      </c>
      <c r="K24" s="13">
        <f ca="1">Sheet2!L23+Sheet2!CX23</f>
        <v>23000</v>
      </c>
      <c r="L24" s="13">
        <f ca="1">Sheet2!BS23+Sheet2!FF23</f>
        <v>0</v>
      </c>
      <c r="M24" s="13">
        <f ca="1">Sheet2!BT23+Sheet2!FG23</f>
        <v>0</v>
      </c>
      <c r="N24" s="13">
        <f ca="1">Sheet2!BU23+Sheet2!FH23</f>
        <v>0</v>
      </c>
      <c r="O24" s="13">
        <f ca="1">Sheet2!BW23+Sheet2!FJ23</f>
        <v>0</v>
      </c>
      <c r="P24" s="13">
        <f ca="1">Sheet2!BX23+Sheet2!FK23</f>
        <v>0</v>
      </c>
      <c r="Q24" s="13">
        <f ca="1">Sheet2!BY23+Sheet2!FL23</f>
        <v>0</v>
      </c>
      <c r="R24" s="13">
        <f ca="1">Sheet2!FS23+Sheet2!CD23</f>
        <v>0</v>
      </c>
      <c r="S24" s="13">
        <f ca="1">Sheet2!N23+Sheet2!CY23+Sheet2!FT23+Sheet2!CE23</f>
        <v>0</v>
      </c>
      <c r="T24" s="12">
        <f t="shared" si="8"/>
        <v>786918.85000000009</v>
      </c>
      <c r="U24" s="13">
        <f ca="1">Sheet2!P23+Sheet2!EJ23</f>
        <v>0</v>
      </c>
      <c r="V24" s="13">
        <f ca="1">Sheet2!Q23+Sheet2!EK23</f>
        <v>420</v>
      </c>
      <c r="W24" s="13">
        <f ca="1">Sheet2!R23+Sheet2!EL23</f>
        <v>0</v>
      </c>
      <c r="X24" s="13">
        <f ca="1">Sheet2!S23+Sheet2!EM23</f>
        <v>25132.16</v>
      </c>
      <c r="Y24" s="13">
        <f ca="1">Sheet2!EO23+Sheet2!T23</f>
        <v>27245.5</v>
      </c>
      <c r="Z24" s="13">
        <f ca="1">Sheet2!U23+Sheet2!EN23</f>
        <v>546501.26</v>
      </c>
      <c r="AA24" s="13">
        <f ca="1">Sheet2!EP23+Sheet2!V23</f>
        <v>187619.93</v>
      </c>
      <c r="AB24" s="13">
        <v>31621.97</v>
      </c>
      <c r="AC24" s="13">
        <v>11997.96</v>
      </c>
      <c r="AD24" s="12">
        <f t="shared" si="5"/>
        <v>8420.4</v>
      </c>
      <c r="AE24" s="13">
        <f ca="1">Sheet2!BN23+Sheet2!ER23</f>
        <v>8420.4</v>
      </c>
      <c r="AF24" s="13">
        <f ca="1">Sheet2!BO23+Sheet2!ES23</f>
        <v>0</v>
      </c>
      <c r="AG24" s="13">
        <f ca="1">Sheet2!BP23+Sheet2!ET23</f>
        <v>0</v>
      </c>
      <c r="AH24" s="12">
        <f t="shared" si="9"/>
        <v>27932.799999999999</v>
      </c>
      <c r="AI24" s="13">
        <f ca="1">Sheet2!X23+Sheet2!DA23</f>
        <v>0</v>
      </c>
      <c r="AJ24" s="13">
        <f ca="1">Sheet2!Y23+Sheet2!DB23</f>
        <v>0</v>
      </c>
      <c r="AK24" s="13">
        <f ca="1">Sheet2!Z23+Sheet2!DC23</f>
        <v>0</v>
      </c>
      <c r="AL24" s="13">
        <f ca="1">Sheet2!AA23+Sheet2!DD23</f>
        <v>0</v>
      </c>
      <c r="AM24" s="13">
        <f ca="1">Sheet2!AB23+Sheet2!DE23</f>
        <v>0</v>
      </c>
      <c r="AN24" s="13">
        <f ca="1">Sheet2!AC23+Sheet2!DF23</f>
        <v>0</v>
      </c>
      <c r="AO24" s="13">
        <f ca="1">Sheet2!DG23+Sheet2!AD23</f>
        <v>0</v>
      </c>
      <c r="AP24" s="13">
        <f ca="1">Sheet2!DH23+Sheet2!AE23</f>
        <v>0</v>
      </c>
      <c r="AQ24" s="13">
        <f ca="1">Sheet2!DI23+Sheet2!AF23</f>
        <v>0</v>
      </c>
      <c r="AR24" s="13">
        <f ca="1">Sheet2!DJ23+Sheet2!AG23</f>
        <v>0</v>
      </c>
      <c r="AS24" s="13">
        <f ca="1">Sheet2!DK23+Sheet2!AH23</f>
        <v>0</v>
      </c>
      <c r="AT24" s="13">
        <f ca="1">Sheet2!AI23+Sheet2!DL23</f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f ca="1">Sheet2!AQ23+Sheet2!DT23</f>
        <v>921</v>
      </c>
      <c r="BC24" s="14">
        <f t="shared" si="6"/>
        <v>0</v>
      </c>
      <c r="BD24" s="13">
        <v>0</v>
      </c>
      <c r="BE24" s="13">
        <f ca="1">Sheet2!DX23+Sheet2!AT23</f>
        <v>0</v>
      </c>
      <c r="BF24" s="13">
        <v>0</v>
      </c>
      <c r="BG24" s="13">
        <f ca="1">Sheet2!EA23+Sheet2!AW23</f>
        <v>0</v>
      </c>
      <c r="BH24" s="13">
        <f ca="1">Sheet2!EB23+Sheet2!AX23</f>
        <v>0</v>
      </c>
      <c r="BI24" s="13">
        <f ca="1">Sheet2!EC23+Sheet2!AY23</f>
        <v>1460</v>
      </c>
      <c r="BJ24" s="13">
        <f ca="1">Sheet2!ED23+Sheet2!AZ23</f>
        <v>0</v>
      </c>
      <c r="BK24" s="13">
        <f ca="1">Sheet2!EE23+Sheet2!BA23</f>
        <v>0</v>
      </c>
      <c r="BL24" s="13">
        <f ca="1">Sheet2!EG23+Sheet2!BB23</f>
        <v>0</v>
      </c>
      <c r="BM24" s="13">
        <f ca="1">Sheet2!EH23+Sheet2!BC23</f>
        <v>0</v>
      </c>
      <c r="BN24" s="13">
        <f ca="1">Sheet2!EW23+Sheet2!BE23</f>
        <v>23951.8</v>
      </c>
      <c r="BO24" s="13">
        <f ca="1">Sheet2!EX23+Sheet2!BF23</f>
        <v>0</v>
      </c>
      <c r="BP24" s="13">
        <f ca="1">Sheet2!EY23+Sheet2!BG23</f>
        <v>0</v>
      </c>
      <c r="BQ24" s="13">
        <f ca="1">Sheet2!EZ23+Sheet2!BH23+Sheet2!CJ23</f>
        <v>1600</v>
      </c>
      <c r="BR24" s="13">
        <f ca="1">Sheet2!FA23+Sheet2!BI23</f>
        <v>0</v>
      </c>
      <c r="BS24" s="13">
        <v>0</v>
      </c>
      <c r="BT24" s="13">
        <f ca="1">Sheet2!FD23+Sheet2!BK23</f>
        <v>0</v>
      </c>
      <c r="BU24" s="12">
        <f ca="1">Sheet2!FU23+Sheet2!BL23+Sheet2!AU23+Sheet2!DY23</f>
        <v>513959.29000000004</v>
      </c>
      <c r="BV24" s="12">
        <f ca="1">Sheet2!BQ23</f>
        <v>0</v>
      </c>
      <c r="BW24" s="12">
        <f ca="1">Sheet2!CF23+Sheet2!FV23</f>
        <v>0</v>
      </c>
      <c r="BX24" s="12">
        <f ca="1">Sheet2!FW23+Sheet2!CG23+Sheet2!FC23+Sheet2!BJ23</f>
        <v>0</v>
      </c>
      <c r="BY24" s="12">
        <f t="shared" si="10"/>
        <v>3916.95</v>
      </c>
      <c r="BZ24" s="13">
        <v>0</v>
      </c>
      <c r="CA24" s="13">
        <v>0</v>
      </c>
      <c r="CB24" s="13">
        <v>0</v>
      </c>
      <c r="CC24" s="13">
        <v>0</v>
      </c>
      <c r="CD24" s="13">
        <v>3916.95</v>
      </c>
    </row>
    <row r="25" spans="1:82">
      <c r="A25" s="18">
        <v>11503</v>
      </c>
      <c r="B25" s="3" t="s">
        <v>505</v>
      </c>
      <c r="C25" s="3" t="s">
        <v>319</v>
      </c>
      <c r="D25" s="12">
        <f t="shared" si="4"/>
        <v>1304722.71</v>
      </c>
      <c r="E25" s="12">
        <f t="shared" si="7"/>
        <v>1294140</v>
      </c>
      <c r="F25" s="13">
        <v>0</v>
      </c>
      <c r="G25" s="13">
        <v>1294140</v>
      </c>
      <c r="H25" s="13">
        <v>0</v>
      </c>
      <c r="I25" s="13">
        <f ca="1">Sheet2!CT24+Sheet2!H24</f>
        <v>0</v>
      </c>
      <c r="J25" s="13">
        <v>0</v>
      </c>
      <c r="K25" s="13">
        <f ca="1">Sheet2!L24+Sheet2!CX24</f>
        <v>0</v>
      </c>
      <c r="L25" s="13">
        <f ca="1">Sheet2!BS24+Sheet2!FF24</f>
        <v>0</v>
      </c>
      <c r="M25" s="13">
        <f ca="1">Sheet2!BT24+Sheet2!FG24</f>
        <v>0</v>
      </c>
      <c r="N25" s="13">
        <f ca="1">Sheet2!BU24+Sheet2!FH24</f>
        <v>0</v>
      </c>
      <c r="O25" s="13">
        <f ca="1">Sheet2!BW24+Sheet2!FJ24</f>
        <v>0</v>
      </c>
      <c r="P25" s="13">
        <f ca="1">Sheet2!BX24+Sheet2!FK24</f>
        <v>0</v>
      </c>
      <c r="Q25" s="13">
        <f ca="1">Sheet2!BY24+Sheet2!FL24</f>
        <v>0</v>
      </c>
      <c r="R25" s="13">
        <f ca="1">Sheet2!FS24+Sheet2!CD24</f>
        <v>0</v>
      </c>
      <c r="S25" s="13">
        <f ca="1">Sheet2!N24+Sheet2!CY24+Sheet2!FT24+Sheet2!CE24</f>
        <v>0</v>
      </c>
      <c r="T25" s="12">
        <f t="shared" si="8"/>
        <v>6095.42</v>
      </c>
      <c r="U25" s="13">
        <f ca="1">Sheet2!P24+Sheet2!EJ24</f>
        <v>0</v>
      </c>
      <c r="V25" s="13">
        <f ca="1">Sheet2!Q24+Sheet2!EK24</f>
        <v>0</v>
      </c>
      <c r="W25" s="13">
        <f ca="1">Sheet2!R24+Sheet2!EL24</f>
        <v>0</v>
      </c>
      <c r="X25" s="13">
        <f ca="1">Sheet2!S24+Sheet2!EM24</f>
        <v>164.4</v>
      </c>
      <c r="Y25" s="13">
        <f ca="1">Sheet2!EO24+Sheet2!T24</f>
        <v>228</v>
      </c>
      <c r="Z25" s="13">
        <f ca="1">Sheet2!U24+Sheet2!EN24</f>
        <v>892.36</v>
      </c>
      <c r="AA25" s="13">
        <f ca="1">Sheet2!EP24+Sheet2!V24</f>
        <v>4810.66</v>
      </c>
      <c r="AB25" s="13">
        <v>2104.7799999999997</v>
      </c>
      <c r="AC25" s="13">
        <v>2705.88</v>
      </c>
      <c r="AD25" s="12">
        <f t="shared" si="5"/>
        <v>0</v>
      </c>
      <c r="AE25" s="13">
        <f ca="1">Sheet2!BN24+Sheet2!ER24</f>
        <v>0</v>
      </c>
      <c r="AF25" s="13">
        <f ca="1">Sheet2!BO24+Sheet2!ES24</f>
        <v>0</v>
      </c>
      <c r="AG25" s="13">
        <f ca="1">Sheet2!BP24+Sheet2!ET24</f>
        <v>0</v>
      </c>
      <c r="AH25" s="12">
        <f t="shared" si="9"/>
        <v>0</v>
      </c>
      <c r="AI25" s="13">
        <f ca="1">Sheet2!X24+Sheet2!DA24</f>
        <v>0</v>
      </c>
      <c r="AJ25" s="13">
        <f ca="1">Sheet2!Y24+Sheet2!DB24</f>
        <v>0</v>
      </c>
      <c r="AK25" s="13">
        <f ca="1">Sheet2!Z24+Sheet2!DC24</f>
        <v>0</v>
      </c>
      <c r="AL25" s="13">
        <f ca="1">Sheet2!AA24+Sheet2!DD24</f>
        <v>0</v>
      </c>
      <c r="AM25" s="13">
        <f ca="1">Sheet2!AB24+Sheet2!DE24</f>
        <v>0</v>
      </c>
      <c r="AN25" s="13">
        <f ca="1">Sheet2!AC24+Sheet2!DF24</f>
        <v>0</v>
      </c>
      <c r="AO25" s="13">
        <f ca="1">Sheet2!DG24+Sheet2!AD24</f>
        <v>0</v>
      </c>
      <c r="AP25" s="13">
        <f ca="1">Sheet2!DH24+Sheet2!AE24</f>
        <v>0</v>
      </c>
      <c r="AQ25" s="13">
        <f ca="1">Sheet2!DI24+Sheet2!AF24</f>
        <v>0</v>
      </c>
      <c r="AR25" s="13">
        <f ca="1">Sheet2!DJ24+Sheet2!AG24</f>
        <v>0</v>
      </c>
      <c r="AS25" s="13">
        <f ca="1">Sheet2!DK24+Sheet2!AH24</f>
        <v>0</v>
      </c>
      <c r="AT25" s="13">
        <f ca="1">Sheet2!AI24+Sheet2!DL24</f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f ca="1">Sheet2!AQ24+Sheet2!DT24</f>
        <v>0</v>
      </c>
      <c r="BC25" s="14">
        <f t="shared" si="6"/>
        <v>0</v>
      </c>
      <c r="BD25" s="13">
        <v>0</v>
      </c>
      <c r="BE25" s="13">
        <f ca="1">Sheet2!DX24+Sheet2!AT24</f>
        <v>0</v>
      </c>
      <c r="BF25" s="13">
        <v>0</v>
      </c>
      <c r="BG25" s="13">
        <f ca="1">Sheet2!EA24+Sheet2!AW24</f>
        <v>0</v>
      </c>
      <c r="BH25" s="13">
        <f ca="1">Sheet2!EB24+Sheet2!AX24</f>
        <v>0</v>
      </c>
      <c r="BI25" s="13">
        <f ca="1">Sheet2!EC24+Sheet2!AY24</f>
        <v>0</v>
      </c>
      <c r="BJ25" s="13">
        <f ca="1">Sheet2!ED24+Sheet2!AZ24</f>
        <v>0</v>
      </c>
      <c r="BK25" s="13">
        <f ca="1">Sheet2!EE24+Sheet2!BA24</f>
        <v>0</v>
      </c>
      <c r="BL25" s="13">
        <f ca="1">Sheet2!EG24+Sheet2!BB24</f>
        <v>0</v>
      </c>
      <c r="BM25" s="13">
        <f ca="1">Sheet2!EH24+Sheet2!BC24</f>
        <v>0</v>
      </c>
      <c r="BN25" s="13">
        <f ca="1">Sheet2!EW24+Sheet2!BE24</f>
        <v>0</v>
      </c>
      <c r="BO25" s="13">
        <f ca="1">Sheet2!EX24+Sheet2!BF24</f>
        <v>0</v>
      </c>
      <c r="BP25" s="13">
        <f ca="1">Sheet2!EY24+Sheet2!BG24</f>
        <v>0</v>
      </c>
      <c r="BQ25" s="13">
        <f ca="1">Sheet2!EZ24+Sheet2!BH24+Sheet2!CJ24</f>
        <v>0</v>
      </c>
      <c r="BR25" s="13">
        <f ca="1">Sheet2!FA24+Sheet2!BI24</f>
        <v>0</v>
      </c>
      <c r="BS25" s="13">
        <v>0</v>
      </c>
      <c r="BT25" s="13">
        <f ca="1">Sheet2!FD24+Sheet2!BK24</f>
        <v>0</v>
      </c>
      <c r="BU25" s="12">
        <f ca="1">Sheet2!FU24+Sheet2!BL24+Sheet2!AU24+Sheet2!DY24</f>
        <v>4487.29</v>
      </c>
      <c r="BV25" s="12">
        <f ca="1">Sheet2!BQ24</f>
        <v>0</v>
      </c>
      <c r="BW25" s="12">
        <f ca="1">Sheet2!CF24+Sheet2!FV24</f>
        <v>0</v>
      </c>
      <c r="BX25" s="12">
        <f ca="1">Sheet2!FW24+Sheet2!CG24+Sheet2!FC24+Sheet2!BJ24</f>
        <v>0</v>
      </c>
      <c r="BY25" s="12">
        <f t="shared" si="10"/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</row>
    <row r="26" spans="1:82">
      <c r="A26" s="18">
        <v>116</v>
      </c>
      <c r="B26" s="3" t="s">
        <v>506</v>
      </c>
      <c r="C26" s="3" t="s">
        <v>320</v>
      </c>
      <c r="D26" s="12">
        <f t="shared" si="4"/>
        <v>3409695.47</v>
      </c>
      <c r="E26" s="12">
        <f t="shared" si="7"/>
        <v>2293044</v>
      </c>
      <c r="F26" s="13">
        <v>1417680</v>
      </c>
      <c r="G26" s="13">
        <v>182608</v>
      </c>
      <c r="H26" s="13">
        <v>637956</v>
      </c>
      <c r="I26" s="13">
        <f ca="1">Sheet2!CT25+Sheet2!H25</f>
        <v>54800</v>
      </c>
      <c r="J26" s="13">
        <v>0</v>
      </c>
      <c r="K26" s="13">
        <f ca="1">Sheet2!L25+Sheet2!CX25</f>
        <v>0</v>
      </c>
      <c r="L26" s="13">
        <f ca="1">Sheet2!BS25+Sheet2!FF25</f>
        <v>0</v>
      </c>
      <c r="M26" s="13">
        <f ca="1">Sheet2!BT25+Sheet2!FG25</f>
        <v>0</v>
      </c>
      <c r="N26" s="13">
        <f ca="1">Sheet2!BU25+Sheet2!FH25</f>
        <v>0</v>
      </c>
      <c r="O26" s="13">
        <f ca="1">Sheet2!BW25+Sheet2!FJ25</f>
        <v>0</v>
      </c>
      <c r="P26" s="13">
        <f ca="1">Sheet2!BX25+Sheet2!FK25</f>
        <v>0</v>
      </c>
      <c r="Q26" s="13">
        <f ca="1">Sheet2!BY25+Sheet2!FL25</f>
        <v>0</v>
      </c>
      <c r="R26" s="13">
        <f ca="1">Sheet2!FS25+Sheet2!CD25</f>
        <v>0</v>
      </c>
      <c r="S26" s="13">
        <f ca="1">Sheet2!N25+Sheet2!CY25+Sheet2!FT25+Sheet2!CE25</f>
        <v>0</v>
      </c>
      <c r="T26" s="12">
        <f t="shared" si="8"/>
        <v>378771.92</v>
      </c>
      <c r="U26" s="13">
        <f ca="1">Sheet2!P25+Sheet2!EJ25</f>
        <v>0</v>
      </c>
      <c r="V26" s="13">
        <f ca="1">Sheet2!Q25+Sheet2!EK25</f>
        <v>0</v>
      </c>
      <c r="W26" s="13">
        <f ca="1">Sheet2!R25+Sheet2!EL25</f>
        <v>0</v>
      </c>
      <c r="X26" s="13">
        <f ca="1">Sheet2!S25+Sheet2!EM25</f>
        <v>605.6</v>
      </c>
      <c r="Y26" s="13">
        <f ca="1">Sheet2!EO25+Sheet2!T25</f>
        <v>14896.7</v>
      </c>
      <c r="Z26" s="13">
        <f ca="1">Sheet2!U25+Sheet2!EN25</f>
        <v>346862.73</v>
      </c>
      <c r="AA26" s="13">
        <f ca="1">Sheet2!EP25+Sheet2!V25</f>
        <v>16406.89</v>
      </c>
      <c r="AB26" s="13">
        <v>5029.18</v>
      </c>
      <c r="AC26" s="13">
        <v>10177.709999999999</v>
      </c>
      <c r="AD26" s="12">
        <f t="shared" si="5"/>
        <v>4554.8500000000004</v>
      </c>
      <c r="AE26" s="13">
        <f ca="1">Sheet2!BN25+Sheet2!ER25</f>
        <v>4554.8500000000004</v>
      </c>
      <c r="AF26" s="13">
        <f ca="1">Sheet2!BO25+Sheet2!ES25</f>
        <v>0</v>
      </c>
      <c r="AG26" s="13">
        <f ca="1">Sheet2!BP25+Sheet2!ET25</f>
        <v>0</v>
      </c>
      <c r="AH26" s="12">
        <f t="shared" si="9"/>
        <v>38420.100000000006</v>
      </c>
      <c r="AI26" s="13">
        <f ca="1">Sheet2!X25+Sheet2!DA25</f>
        <v>500</v>
      </c>
      <c r="AJ26" s="13">
        <f ca="1">Sheet2!Y25+Sheet2!DB25</f>
        <v>0</v>
      </c>
      <c r="AK26" s="13">
        <f ca="1">Sheet2!Z25+Sheet2!DC25</f>
        <v>0</v>
      </c>
      <c r="AL26" s="13">
        <f ca="1">Sheet2!AA25+Sheet2!DD25</f>
        <v>0</v>
      </c>
      <c r="AM26" s="13">
        <f ca="1">Sheet2!AB25+Sheet2!DE25</f>
        <v>0</v>
      </c>
      <c r="AN26" s="13">
        <f ca="1">Sheet2!AC25+Sheet2!DF25</f>
        <v>0</v>
      </c>
      <c r="AO26" s="13">
        <f ca="1">Sheet2!DG25+Sheet2!AD25</f>
        <v>0</v>
      </c>
      <c r="AP26" s="13">
        <f ca="1">Sheet2!DH25+Sheet2!AE25</f>
        <v>0</v>
      </c>
      <c r="AQ26" s="13">
        <f ca="1">Sheet2!DI25+Sheet2!AF25</f>
        <v>0</v>
      </c>
      <c r="AR26" s="13">
        <f ca="1">Sheet2!DJ25+Sheet2!AG25</f>
        <v>0</v>
      </c>
      <c r="AS26" s="13">
        <f ca="1">Sheet2!DK25+Sheet2!AH25</f>
        <v>0</v>
      </c>
      <c r="AT26" s="13">
        <f ca="1">Sheet2!AI25+Sheet2!DL25</f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f ca="1">Sheet2!AQ25+Sheet2!DT25</f>
        <v>7238.4</v>
      </c>
      <c r="BC26" s="14">
        <f t="shared" si="6"/>
        <v>0</v>
      </c>
      <c r="BD26" s="13">
        <v>0</v>
      </c>
      <c r="BE26" s="13">
        <f ca="1">Sheet2!DX25+Sheet2!AT25</f>
        <v>0</v>
      </c>
      <c r="BF26" s="13">
        <v>0</v>
      </c>
      <c r="BG26" s="13">
        <f ca="1">Sheet2!EA25+Sheet2!AW25</f>
        <v>17271</v>
      </c>
      <c r="BH26" s="13">
        <f ca="1">Sheet2!EB25+Sheet2!AX25</f>
        <v>0</v>
      </c>
      <c r="BI26" s="13">
        <f ca="1">Sheet2!EC25+Sheet2!AY25</f>
        <v>3580</v>
      </c>
      <c r="BJ26" s="13">
        <f ca="1">Sheet2!ED25+Sheet2!AZ25</f>
        <v>0</v>
      </c>
      <c r="BK26" s="13">
        <f ca="1">Sheet2!EE25+Sheet2!BA25</f>
        <v>0</v>
      </c>
      <c r="BL26" s="13">
        <f ca="1">Sheet2!EG25+Sheet2!BB25</f>
        <v>0</v>
      </c>
      <c r="BM26" s="13">
        <f ca="1">Sheet2!EH25+Sheet2!BC25</f>
        <v>0</v>
      </c>
      <c r="BN26" s="13">
        <f ca="1">Sheet2!EW25+Sheet2!BE25</f>
        <v>9830.7000000000007</v>
      </c>
      <c r="BO26" s="13">
        <f ca="1">Sheet2!EX25+Sheet2!BF25</f>
        <v>0</v>
      </c>
      <c r="BP26" s="13">
        <f ca="1">Sheet2!EY25+Sheet2!BG25</f>
        <v>0</v>
      </c>
      <c r="BQ26" s="13">
        <f ca="1">Sheet2!EZ25+Sheet2!BH25+Sheet2!CJ25</f>
        <v>0</v>
      </c>
      <c r="BR26" s="13">
        <f ca="1">Sheet2!FA25+Sheet2!BI25</f>
        <v>0</v>
      </c>
      <c r="BS26" s="13">
        <v>0</v>
      </c>
      <c r="BT26" s="13">
        <f ca="1">Sheet2!FD25+Sheet2!BK25</f>
        <v>0</v>
      </c>
      <c r="BU26" s="12">
        <f ca="1">Sheet2!FU25+Sheet2!BL25+Sheet2!AU25+Sheet2!DY25</f>
        <v>694904.6</v>
      </c>
      <c r="BV26" s="12">
        <f ca="1">Sheet2!BQ25</f>
        <v>0</v>
      </c>
      <c r="BW26" s="12">
        <f ca="1">Sheet2!CF25+Sheet2!FV25</f>
        <v>0</v>
      </c>
      <c r="BX26" s="12">
        <f ca="1">Sheet2!FW25+Sheet2!CG25+Sheet2!FC25+Sheet2!BJ25</f>
        <v>0</v>
      </c>
      <c r="BY26" s="12">
        <f t="shared" si="10"/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</row>
    <row r="27" spans="1:82">
      <c r="A27" s="18">
        <v>117</v>
      </c>
      <c r="B27" s="3" t="s">
        <v>507</v>
      </c>
      <c r="C27" s="3" t="s">
        <v>321</v>
      </c>
      <c r="D27" s="12">
        <f t="shared" si="4"/>
        <v>2317128.67</v>
      </c>
      <c r="E27" s="12">
        <f t="shared" si="7"/>
        <v>1783190.2</v>
      </c>
      <c r="F27" s="13">
        <v>785076</v>
      </c>
      <c r="G27" s="13">
        <v>579070</v>
      </c>
      <c r="H27" s="13">
        <v>353284.2</v>
      </c>
      <c r="I27" s="13">
        <f ca="1">Sheet2!CT26+Sheet2!H26</f>
        <v>65760</v>
      </c>
      <c r="J27" s="13">
        <v>0</v>
      </c>
      <c r="K27" s="13">
        <f ca="1">Sheet2!L26+Sheet2!CX26</f>
        <v>0</v>
      </c>
      <c r="L27" s="13">
        <f ca="1">Sheet2!BS26+Sheet2!FF26</f>
        <v>0</v>
      </c>
      <c r="M27" s="13">
        <f ca="1">Sheet2!BT26+Sheet2!FG26</f>
        <v>0</v>
      </c>
      <c r="N27" s="13">
        <f ca="1">Sheet2!BU26+Sheet2!FH26</f>
        <v>0</v>
      </c>
      <c r="O27" s="13">
        <f ca="1">Sheet2!BW26+Sheet2!FJ26</f>
        <v>0</v>
      </c>
      <c r="P27" s="13">
        <f ca="1">Sheet2!BX26+Sheet2!FK26</f>
        <v>0</v>
      </c>
      <c r="Q27" s="13">
        <f ca="1">Sheet2!BY26+Sheet2!FL26</f>
        <v>0</v>
      </c>
      <c r="R27" s="13">
        <f ca="1">Sheet2!FS26+Sheet2!CD26</f>
        <v>0</v>
      </c>
      <c r="S27" s="13">
        <f ca="1">Sheet2!N26+Sheet2!CY26+Sheet2!FT26+Sheet2!CE26</f>
        <v>0</v>
      </c>
      <c r="T27" s="12">
        <f t="shared" si="8"/>
        <v>296069.91000000003</v>
      </c>
      <c r="U27" s="13">
        <f ca="1">Sheet2!P26+Sheet2!EJ26</f>
        <v>0</v>
      </c>
      <c r="V27" s="13">
        <f ca="1">Sheet2!Q26+Sheet2!EK26</f>
        <v>0</v>
      </c>
      <c r="W27" s="13">
        <f ca="1">Sheet2!R26+Sheet2!EL26</f>
        <v>0</v>
      </c>
      <c r="X27" s="13">
        <f ca="1">Sheet2!S26+Sheet2!EM26</f>
        <v>2561.8000000000002</v>
      </c>
      <c r="Y27" s="13">
        <f ca="1">Sheet2!EO26+Sheet2!T26</f>
        <v>19216</v>
      </c>
      <c r="Z27" s="13">
        <f ca="1">Sheet2!U26+Sheet2!EN26</f>
        <v>256823.85</v>
      </c>
      <c r="AA27" s="13">
        <f ca="1">Sheet2!EP26+Sheet2!V26</f>
        <v>17468.259999999998</v>
      </c>
      <c r="AB27" s="13">
        <v>6628.25</v>
      </c>
      <c r="AC27" s="13">
        <v>10840</v>
      </c>
      <c r="AD27" s="12">
        <f t="shared" si="5"/>
        <v>6412.99</v>
      </c>
      <c r="AE27" s="13">
        <f ca="1">Sheet2!BN26+Sheet2!ER26</f>
        <v>6412.99</v>
      </c>
      <c r="AF27" s="13">
        <f ca="1">Sheet2!BO26+Sheet2!ES26</f>
        <v>0</v>
      </c>
      <c r="AG27" s="13">
        <f ca="1">Sheet2!BP26+Sheet2!ET26</f>
        <v>0</v>
      </c>
      <c r="AH27" s="12">
        <f t="shared" si="9"/>
        <v>15090.3</v>
      </c>
      <c r="AI27" s="13">
        <f ca="1">Sheet2!X26+Sheet2!DA26</f>
        <v>0</v>
      </c>
      <c r="AJ27" s="13">
        <f ca="1">Sheet2!Y26+Sheet2!DB26</f>
        <v>0</v>
      </c>
      <c r="AK27" s="13">
        <f ca="1">Sheet2!Z26+Sheet2!DC26</f>
        <v>0</v>
      </c>
      <c r="AL27" s="13">
        <f ca="1">Sheet2!AA26+Sheet2!DD26</f>
        <v>0</v>
      </c>
      <c r="AM27" s="13">
        <f ca="1">Sheet2!AB26+Sheet2!DE26</f>
        <v>0</v>
      </c>
      <c r="AN27" s="13">
        <f ca="1">Sheet2!AC26+Sheet2!DF26</f>
        <v>0</v>
      </c>
      <c r="AO27" s="13">
        <f ca="1">Sheet2!DG26+Sheet2!AD26</f>
        <v>0</v>
      </c>
      <c r="AP27" s="13">
        <f ca="1">Sheet2!DH26+Sheet2!AE26</f>
        <v>0</v>
      </c>
      <c r="AQ27" s="13">
        <f ca="1">Sheet2!DI26+Sheet2!AF26</f>
        <v>0</v>
      </c>
      <c r="AR27" s="13">
        <f ca="1">Sheet2!DJ26+Sheet2!AG26</f>
        <v>0</v>
      </c>
      <c r="AS27" s="13">
        <f ca="1">Sheet2!DK26+Sheet2!AH26</f>
        <v>0</v>
      </c>
      <c r="AT27" s="13">
        <f ca="1">Sheet2!AI26+Sheet2!DL26</f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f ca="1">Sheet2!AQ26+Sheet2!DT26</f>
        <v>0</v>
      </c>
      <c r="BC27" s="14">
        <f t="shared" si="6"/>
        <v>0</v>
      </c>
      <c r="BD27" s="13">
        <v>0</v>
      </c>
      <c r="BE27" s="13">
        <f ca="1">Sheet2!DX26+Sheet2!AT26</f>
        <v>0</v>
      </c>
      <c r="BF27" s="13">
        <v>0</v>
      </c>
      <c r="BG27" s="13">
        <f ca="1">Sheet2!EA26+Sheet2!AW26</f>
        <v>0</v>
      </c>
      <c r="BH27" s="13">
        <f ca="1">Sheet2!EB26+Sheet2!AX26</f>
        <v>0</v>
      </c>
      <c r="BI27" s="13">
        <f ca="1">Sheet2!EC26+Sheet2!AY26</f>
        <v>0</v>
      </c>
      <c r="BJ27" s="13">
        <f ca="1">Sheet2!ED26+Sheet2!AZ26</f>
        <v>0</v>
      </c>
      <c r="BK27" s="13">
        <f ca="1">Sheet2!EE26+Sheet2!BA26</f>
        <v>0</v>
      </c>
      <c r="BL27" s="13">
        <f ca="1">Sheet2!EG26+Sheet2!BB26</f>
        <v>0</v>
      </c>
      <c r="BM27" s="13">
        <f ca="1">Sheet2!EH26+Sheet2!BC26</f>
        <v>0</v>
      </c>
      <c r="BN27" s="13">
        <f ca="1">Sheet2!EW26+Sheet2!BE26</f>
        <v>15090.3</v>
      </c>
      <c r="BO27" s="13">
        <f ca="1">Sheet2!EX26+Sheet2!BF26</f>
        <v>0</v>
      </c>
      <c r="BP27" s="13">
        <f ca="1">Sheet2!EY26+Sheet2!BG26</f>
        <v>0</v>
      </c>
      <c r="BQ27" s="13">
        <f ca="1">Sheet2!EZ26+Sheet2!BH26+Sheet2!CJ26</f>
        <v>0</v>
      </c>
      <c r="BR27" s="13">
        <f ca="1">Sheet2!FA26+Sheet2!BI26</f>
        <v>0</v>
      </c>
      <c r="BS27" s="13">
        <v>0</v>
      </c>
      <c r="BT27" s="13">
        <f ca="1">Sheet2!FD26+Sheet2!BK26</f>
        <v>0</v>
      </c>
      <c r="BU27" s="12">
        <f ca="1">Sheet2!FU26+Sheet2!BL26+Sheet2!AU26+Sheet2!DY26</f>
        <v>216365.27000000002</v>
      </c>
      <c r="BV27" s="12">
        <f ca="1">Sheet2!BQ26</f>
        <v>0</v>
      </c>
      <c r="BW27" s="12">
        <f ca="1">Sheet2!CF26+Sheet2!FV26</f>
        <v>0</v>
      </c>
      <c r="BX27" s="12">
        <f ca="1">Sheet2!FW26+Sheet2!CG26+Sheet2!FC26+Sheet2!BJ26</f>
        <v>0</v>
      </c>
      <c r="BY27" s="12">
        <f t="shared" si="10"/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</row>
    <row r="28" spans="1:82">
      <c r="A28" s="18">
        <v>118</v>
      </c>
      <c r="B28" s="3" t="s">
        <v>508</v>
      </c>
      <c r="C28" s="3" t="s">
        <v>322</v>
      </c>
      <c r="D28" s="12">
        <f t="shared" si="4"/>
        <v>2311211.4500000007</v>
      </c>
      <c r="E28" s="12">
        <f t="shared" si="7"/>
        <v>1777445.2</v>
      </c>
      <c r="F28" s="13">
        <v>855096</v>
      </c>
      <c r="G28" s="13">
        <v>482756</v>
      </c>
      <c r="H28" s="13">
        <v>384793.2</v>
      </c>
      <c r="I28" s="13">
        <f ca="1">Sheet2!CT27+Sheet2!H27</f>
        <v>54800</v>
      </c>
      <c r="J28" s="13">
        <v>0</v>
      </c>
      <c r="K28" s="13">
        <f ca="1">Sheet2!L27+Sheet2!CX27</f>
        <v>0</v>
      </c>
      <c r="L28" s="13">
        <f ca="1">Sheet2!BS27+Sheet2!FF27</f>
        <v>0</v>
      </c>
      <c r="M28" s="13">
        <f ca="1">Sheet2!BT27+Sheet2!FG27</f>
        <v>0</v>
      </c>
      <c r="N28" s="13">
        <f ca="1">Sheet2!BU27+Sheet2!FH27</f>
        <v>0</v>
      </c>
      <c r="O28" s="13">
        <f ca="1">Sheet2!BW27+Sheet2!FJ27</f>
        <v>0</v>
      </c>
      <c r="P28" s="13">
        <f ca="1">Sheet2!BX27+Sheet2!FK27</f>
        <v>0</v>
      </c>
      <c r="Q28" s="13">
        <f ca="1">Sheet2!BY27+Sheet2!FL27</f>
        <v>0</v>
      </c>
      <c r="R28" s="13">
        <f ca="1">Sheet2!FS27+Sheet2!CD27</f>
        <v>0</v>
      </c>
      <c r="S28" s="13">
        <f ca="1">Sheet2!N27+Sheet2!CY27+Sheet2!FT27+Sheet2!CE27</f>
        <v>0</v>
      </c>
      <c r="T28" s="12">
        <f t="shared" si="8"/>
        <v>359719.00000000006</v>
      </c>
      <c r="U28" s="13">
        <f ca="1">Sheet2!P27+Sheet2!EJ27</f>
        <v>0</v>
      </c>
      <c r="V28" s="13">
        <f ca="1">Sheet2!Q27+Sheet2!EK27</f>
        <v>0</v>
      </c>
      <c r="W28" s="13">
        <f ca="1">Sheet2!R27+Sheet2!EL27</f>
        <v>0</v>
      </c>
      <c r="X28" s="13">
        <f ca="1">Sheet2!S27+Sheet2!EM27</f>
        <v>1127.5899999999999</v>
      </c>
      <c r="Y28" s="13">
        <f ca="1">Sheet2!EO27+Sheet2!T27</f>
        <v>7777.25</v>
      </c>
      <c r="Z28" s="13">
        <f ca="1">Sheet2!U27+Sheet2!EN27</f>
        <v>339263.96</v>
      </c>
      <c r="AA28" s="13">
        <f ca="1">Sheet2!EP27+Sheet2!V27</f>
        <v>11550.2</v>
      </c>
      <c r="AB28" s="13">
        <v>7914.72</v>
      </c>
      <c r="AC28" s="13">
        <v>3638.5</v>
      </c>
      <c r="AD28" s="12">
        <f t="shared" si="5"/>
        <v>6546.2</v>
      </c>
      <c r="AE28" s="13">
        <f ca="1">Sheet2!BN27+Sheet2!ER27</f>
        <v>6546.2</v>
      </c>
      <c r="AF28" s="13">
        <f ca="1">Sheet2!BO27+Sheet2!ES27</f>
        <v>0</v>
      </c>
      <c r="AG28" s="13">
        <f ca="1">Sheet2!BP27+Sheet2!ET27</f>
        <v>0</v>
      </c>
      <c r="AH28" s="12">
        <f t="shared" si="9"/>
        <v>61996.6</v>
      </c>
      <c r="AI28" s="13">
        <f ca="1">Sheet2!X27+Sheet2!DA27</f>
        <v>18000</v>
      </c>
      <c r="AJ28" s="13">
        <f ca="1">Sheet2!Y27+Sheet2!DB27</f>
        <v>0</v>
      </c>
      <c r="AK28" s="13">
        <f ca="1">Sheet2!Z27+Sheet2!DC27</f>
        <v>0</v>
      </c>
      <c r="AL28" s="13">
        <f ca="1">Sheet2!AA27+Sheet2!DD27</f>
        <v>0</v>
      </c>
      <c r="AM28" s="13">
        <f ca="1">Sheet2!AB27+Sheet2!DE27</f>
        <v>0</v>
      </c>
      <c r="AN28" s="13">
        <f ca="1">Sheet2!AC27+Sheet2!DF27</f>
        <v>0</v>
      </c>
      <c r="AO28" s="13">
        <f ca="1">Sheet2!DG27+Sheet2!AD27</f>
        <v>0</v>
      </c>
      <c r="AP28" s="13">
        <f ca="1">Sheet2!DH27+Sheet2!AE27</f>
        <v>0</v>
      </c>
      <c r="AQ28" s="13">
        <f ca="1">Sheet2!DI27+Sheet2!AF27</f>
        <v>0</v>
      </c>
      <c r="AR28" s="13">
        <f ca="1">Sheet2!DJ27+Sheet2!AG27</f>
        <v>0</v>
      </c>
      <c r="AS28" s="13">
        <f ca="1">Sheet2!DK27+Sheet2!AH27</f>
        <v>0</v>
      </c>
      <c r="AT28" s="13">
        <f ca="1">Sheet2!AI27+Sheet2!DL27</f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f ca="1">Sheet2!AQ27+Sheet2!DT27</f>
        <v>11014</v>
      </c>
      <c r="BC28" s="14">
        <f t="shared" si="6"/>
        <v>0</v>
      </c>
      <c r="BD28" s="13">
        <v>0</v>
      </c>
      <c r="BE28" s="13">
        <f ca="1">Sheet2!DX27+Sheet2!AT27</f>
        <v>0</v>
      </c>
      <c r="BF28" s="13">
        <v>0</v>
      </c>
      <c r="BG28" s="13">
        <f ca="1">Sheet2!EA27+Sheet2!AW27</f>
        <v>0</v>
      </c>
      <c r="BH28" s="13">
        <f ca="1">Sheet2!EB27+Sheet2!AX27</f>
        <v>0</v>
      </c>
      <c r="BI28" s="13">
        <f ca="1">Sheet2!EC27+Sheet2!AY27</f>
        <v>970</v>
      </c>
      <c r="BJ28" s="13">
        <f ca="1">Sheet2!ED27+Sheet2!AZ27</f>
        <v>0</v>
      </c>
      <c r="BK28" s="13">
        <f ca="1">Sheet2!EE27+Sheet2!BA27</f>
        <v>0</v>
      </c>
      <c r="BL28" s="13">
        <f ca="1">Sheet2!EG27+Sheet2!BB27</f>
        <v>0</v>
      </c>
      <c r="BM28" s="13">
        <f ca="1">Sheet2!EH27+Sheet2!BC27</f>
        <v>0</v>
      </c>
      <c r="BN28" s="13">
        <f ca="1">Sheet2!EW27+Sheet2!BE27</f>
        <v>27012.6</v>
      </c>
      <c r="BO28" s="13">
        <f ca="1">Sheet2!EX27+Sheet2!BF27</f>
        <v>0</v>
      </c>
      <c r="BP28" s="13">
        <f ca="1">Sheet2!EY27+Sheet2!BG27</f>
        <v>0</v>
      </c>
      <c r="BQ28" s="13">
        <f ca="1">Sheet2!EZ27+Sheet2!BH27+Sheet2!CJ27</f>
        <v>5000</v>
      </c>
      <c r="BR28" s="13">
        <f ca="1">Sheet2!FA27+Sheet2!BI27</f>
        <v>0</v>
      </c>
      <c r="BS28" s="13">
        <v>0</v>
      </c>
      <c r="BT28" s="13">
        <f ca="1">Sheet2!FD27+Sheet2!BK27</f>
        <v>0</v>
      </c>
      <c r="BU28" s="12">
        <f ca="1">Sheet2!FU27+Sheet2!BL27+Sheet2!AU27+Sheet2!DY27</f>
        <v>105504.45000000001</v>
      </c>
      <c r="BV28" s="12">
        <f ca="1">Sheet2!BQ27</f>
        <v>0</v>
      </c>
      <c r="BW28" s="12">
        <f ca="1">Sheet2!CF27+Sheet2!FV27</f>
        <v>0</v>
      </c>
      <c r="BX28" s="12">
        <f ca="1">Sheet2!FW27+Sheet2!CG27+Sheet2!FC27+Sheet2!BJ27</f>
        <v>0</v>
      </c>
      <c r="BY28" s="12">
        <f t="shared" si="10"/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</row>
    <row r="29" spans="1:82">
      <c r="A29" s="18">
        <v>119</v>
      </c>
      <c r="B29" s="3" t="s">
        <v>509</v>
      </c>
      <c r="C29" s="3" t="s">
        <v>323</v>
      </c>
      <c r="D29" s="12">
        <f t="shared" si="4"/>
        <v>1594370.1099999996</v>
      </c>
      <c r="E29" s="12">
        <f t="shared" si="7"/>
        <v>1508707.2</v>
      </c>
      <c r="F29" s="13">
        <v>859176</v>
      </c>
      <c r="G29" s="13">
        <v>152702</v>
      </c>
      <c r="H29" s="13">
        <v>386629.2</v>
      </c>
      <c r="I29" s="13">
        <f ca="1">Sheet2!CT28+Sheet2!H28</f>
        <v>110200</v>
      </c>
      <c r="J29" s="13">
        <v>0</v>
      </c>
      <c r="K29" s="13">
        <f ca="1">Sheet2!L28+Sheet2!CX28</f>
        <v>0</v>
      </c>
      <c r="L29" s="13">
        <f ca="1">Sheet2!BS28+Sheet2!FF28</f>
        <v>0</v>
      </c>
      <c r="M29" s="13">
        <f ca="1">Sheet2!BT28+Sheet2!FG28</f>
        <v>0</v>
      </c>
      <c r="N29" s="13">
        <f ca="1">Sheet2!BU28+Sheet2!FH28</f>
        <v>0</v>
      </c>
      <c r="O29" s="13">
        <f ca="1">Sheet2!BW28+Sheet2!FJ28</f>
        <v>0</v>
      </c>
      <c r="P29" s="13">
        <f ca="1">Sheet2!BX28+Sheet2!FK28</f>
        <v>0</v>
      </c>
      <c r="Q29" s="13">
        <f ca="1">Sheet2!BY28+Sheet2!FL28</f>
        <v>0</v>
      </c>
      <c r="R29" s="13">
        <f ca="1">Sheet2!FS28+Sheet2!CD28</f>
        <v>0</v>
      </c>
      <c r="S29" s="13">
        <f ca="1">Sheet2!N28+Sheet2!CY28+Sheet2!FT28+Sheet2!CE28</f>
        <v>0</v>
      </c>
      <c r="T29" s="12">
        <f t="shared" si="8"/>
        <v>14560.669999999998</v>
      </c>
      <c r="U29" s="13">
        <f ca="1">Sheet2!P28+Sheet2!EJ28</f>
        <v>0</v>
      </c>
      <c r="V29" s="13">
        <f ca="1">Sheet2!Q28+Sheet2!EK28</f>
        <v>120</v>
      </c>
      <c r="W29" s="13">
        <f ca="1">Sheet2!R28+Sheet2!EL28</f>
        <v>0</v>
      </c>
      <c r="X29" s="13">
        <f ca="1">Sheet2!S28+Sheet2!EM28</f>
        <v>568</v>
      </c>
      <c r="Y29" s="13">
        <f ca="1">Sheet2!EO28+Sheet2!T28</f>
        <v>2118.4</v>
      </c>
      <c r="Z29" s="13">
        <f ca="1">Sheet2!U28+Sheet2!EN28</f>
        <v>6149.99</v>
      </c>
      <c r="AA29" s="13">
        <f ca="1">Sheet2!EP28+Sheet2!V28</f>
        <v>5604.28</v>
      </c>
      <c r="AB29" s="13">
        <v>4554.2800000000007</v>
      </c>
      <c r="AC29" s="13">
        <v>1050</v>
      </c>
      <c r="AD29" s="12">
        <f t="shared" si="5"/>
        <v>241.7</v>
      </c>
      <c r="AE29" s="13">
        <f ca="1">Sheet2!BN28+Sheet2!ER28</f>
        <v>241.7</v>
      </c>
      <c r="AF29" s="13">
        <f ca="1">Sheet2!BO28+Sheet2!ES28</f>
        <v>0</v>
      </c>
      <c r="AG29" s="13">
        <f ca="1">Sheet2!BP28+Sheet2!ET28</f>
        <v>0</v>
      </c>
      <c r="AH29" s="12">
        <f t="shared" si="9"/>
        <v>201.4</v>
      </c>
      <c r="AI29" s="13">
        <f ca="1">Sheet2!X28+Sheet2!DA28</f>
        <v>0</v>
      </c>
      <c r="AJ29" s="13">
        <f ca="1">Sheet2!Y28+Sheet2!DB28</f>
        <v>0</v>
      </c>
      <c r="AK29" s="13">
        <f ca="1">Sheet2!Z28+Sheet2!DC28</f>
        <v>0</v>
      </c>
      <c r="AL29" s="13">
        <f ca="1">Sheet2!AA28+Sheet2!DD28</f>
        <v>0</v>
      </c>
      <c r="AM29" s="13">
        <f ca="1">Sheet2!AB28+Sheet2!DE28</f>
        <v>0</v>
      </c>
      <c r="AN29" s="13">
        <f ca="1">Sheet2!AC28+Sheet2!DF28</f>
        <v>0</v>
      </c>
      <c r="AO29" s="13">
        <f ca="1">Sheet2!DG28+Sheet2!AD28</f>
        <v>0</v>
      </c>
      <c r="AP29" s="13">
        <f ca="1">Sheet2!DH28+Sheet2!AE28</f>
        <v>0</v>
      </c>
      <c r="AQ29" s="13">
        <f ca="1">Sheet2!DI28+Sheet2!AF28</f>
        <v>0</v>
      </c>
      <c r="AR29" s="13">
        <f ca="1">Sheet2!DJ28+Sheet2!AG28</f>
        <v>0</v>
      </c>
      <c r="AS29" s="13">
        <f ca="1">Sheet2!DK28+Sheet2!AH28</f>
        <v>0</v>
      </c>
      <c r="AT29" s="13">
        <f ca="1">Sheet2!AI28+Sheet2!DL28</f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f ca="1">Sheet2!AQ28+Sheet2!DT28</f>
        <v>0</v>
      </c>
      <c r="BC29" s="14">
        <f t="shared" si="6"/>
        <v>0</v>
      </c>
      <c r="BD29" s="13">
        <v>0</v>
      </c>
      <c r="BE29" s="13">
        <f ca="1">Sheet2!DX28+Sheet2!AT28</f>
        <v>0</v>
      </c>
      <c r="BF29" s="13">
        <v>0</v>
      </c>
      <c r="BG29" s="13">
        <f ca="1">Sheet2!EA28+Sheet2!AW28</f>
        <v>0</v>
      </c>
      <c r="BH29" s="13">
        <f ca="1">Sheet2!EB28+Sheet2!AX28</f>
        <v>0</v>
      </c>
      <c r="BI29" s="13">
        <f ca="1">Sheet2!EC28+Sheet2!AY28</f>
        <v>0</v>
      </c>
      <c r="BJ29" s="13">
        <f ca="1">Sheet2!ED28+Sheet2!AZ28</f>
        <v>0</v>
      </c>
      <c r="BK29" s="13">
        <f ca="1">Sheet2!EE28+Sheet2!BA28</f>
        <v>0</v>
      </c>
      <c r="BL29" s="13">
        <f ca="1">Sheet2!EG28+Sheet2!BB28</f>
        <v>0</v>
      </c>
      <c r="BM29" s="13">
        <f ca="1">Sheet2!EH28+Sheet2!BC28</f>
        <v>0</v>
      </c>
      <c r="BN29" s="13">
        <f ca="1">Sheet2!EW28+Sheet2!BE28</f>
        <v>201.4</v>
      </c>
      <c r="BO29" s="13">
        <f ca="1">Sheet2!EX28+Sheet2!BF28</f>
        <v>0</v>
      </c>
      <c r="BP29" s="13">
        <f ca="1">Sheet2!EY28+Sheet2!BG28</f>
        <v>0</v>
      </c>
      <c r="BQ29" s="13">
        <f ca="1">Sheet2!EZ28+Sheet2!BH28+Sheet2!CJ28</f>
        <v>0</v>
      </c>
      <c r="BR29" s="13">
        <f ca="1">Sheet2!FA28+Sheet2!BI28</f>
        <v>0</v>
      </c>
      <c r="BS29" s="13">
        <v>0</v>
      </c>
      <c r="BT29" s="13">
        <f ca="1">Sheet2!FD28+Sheet2!BK28</f>
        <v>0</v>
      </c>
      <c r="BU29" s="12">
        <f ca="1">Sheet2!FU28+Sheet2!BL28+Sheet2!AU28+Sheet2!DY28</f>
        <v>70530.14</v>
      </c>
      <c r="BV29" s="12">
        <f ca="1">Sheet2!BQ28</f>
        <v>0</v>
      </c>
      <c r="BW29" s="12">
        <f ca="1">Sheet2!CF28+Sheet2!FV28</f>
        <v>0</v>
      </c>
      <c r="BX29" s="12">
        <f ca="1">Sheet2!FW28+Sheet2!CG28+Sheet2!FC28+Sheet2!BJ28</f>
        <v>0</v>
      </c>
      <c r="BY29" s="12">
        <f t="shared" si="10"/>
        <v>129</v>
      </c>
      <c r="BZ29" s="13">
        <v>0</v>
      </c>
      <c r="CA29" s="13">
        <v>0</v>
      </c>
      <c r="CB29" s="13">
        <v>0</v>
      </c>
      <c r="CC29" s="13">
        <v>0</v>
      </c>
      <c r="CD29" s="13">
        <v>129</v>
      </c>
    </row>
    <row r="30" spans="1:82">
      <c r="A30" s="18">
        <v>120</v>
      </c>
      <c r="B30" s="3" t="s">
        <v>510</v>
      </c>
      <c r="C30" s="3" t="s">
        <v>324</v>
      </c>
      <c r="D30" s="12">
        <f t="shared" si="4"/>
        <v>1140699.57</v>
      </c>
      <c r="E30" s="12">
        <f t="shared" si="7"/>
        <v>891270.4</v>
      </c>
      <c r="F30" s="13">
        <v>364992</v>
      </c>
      <c r="G30" s="13">
        <v>351072</v>
      </c>
      <c r="H30" s="13">
        <v>164246.39999999999</v>
      </c>
      <c r="I30" s="13">
        <f ca="1">Sheet2!CT29+Sheet2!H29</f>
        <v>10960</v>
      </c>
      <c r="J30" s="13">
        <v>0</v>
      </c>
      <c r="K30" s="13">
        <f ca="1">Sheet2!L29+Sheet2!CX29</f>
        <v>0</v>
      </c>
      <c r="L30" s="13">
        <f ca="1">Sheet2!BS29+Sheet2!FF29</f>
        <v>0</v>
      </c>
      <c r="M30" s="13">
        <f ca="1">Sheet2!BT29+Sheet2!FG29</f>
        <v>0</v>
      </c>
      <c r="N30" s="13">
        <f ca="1">Sheet2!BU29+Sheet2!FH29</f>
        <v>0</v>
      </c>
      <c r="O30" s="13">
        <f ca="1">Sheet2!BW29+Sheet2!FJ29</f>
        <v>0</v>
      </c>
      <c r="P30" s="13">
        <f ca="1">Sheet2!BX29+Sheet2!FK29</f>
        <v>0</v>
      </c>
      <c r="Q30" s="13">
        <f ca="1">Sheet2!BY29+Sheet2!FL29</f>
        <v>0</v>
      </c>
      <c r="R30" s="13">
        <f ca="1">Sheet2!FS29+Sheet2!CD29</f>
        <v>0</v>
      </c>
      <c r="S30" s="13">
        <f ca="1">Sheet2!N29+Sheet2!CY29+Sheet2!FT29+Sheet2!CE29</f>
        <v>0</v>
      </c>
      <c r="T30" s="12">
        <f t="shared" si="8"/>
        <v>11266.85</v>
      </c>
      <c r="U30" s="13">
        <f ca="1">Sheet2!P29+Sheet2!EJ29</f>
        <v>0</v>
      </c>
      <c r="V30" s="13">
        <f ca="1">Sheet2!Q29+Sheet2!EK29</f>
        <v>0</v>
      </c>
      <c r="W30" s="13">
        <f ca="1">Sheet2!R29+Sheet2!EL29</f>
        <v>0</v>
      </c>
      <c r="X30" s="13">
        <f ca="1">Sheet2!S29+Sheet2!EM29</f>
        <v>597</v>
      </c>
      <c r="Y30" s="13">
        <f ca="1">Sheet2!EO29+Sheet2!T29</f>
        <v>648.4</v>
      </c>
      <c r="Z30" s="13">
        <f ca="1">Sheet2!U29+Sheet2!EN29</f>
        <v>6163.56</v>
      </c>
      <c r="AA30" s="13">
        <f ca="1">Sheet2!EP29+Sheet2!V29</f>
        <v>3857.89</v>
      </c>
      <c r="AB30" s="13">
        <v>2337.89</v>
      </c>
      <c r="AC30" s="13">
        <v>440</v>
      </c>
      <c r="AD30" s="12">
        <f t="shared" si="5"/>
        <v>907.4</v>
      </c>
      <c r="AE30" s="13">
        <f ca="1">Sheet2!BN29+Sheet2!ER29</f>
        <v>907.4</v>
      </c>
      <c r="AF30" s="13">
        <f ca="1">Sheet2!BO29+Sheet2!ES29</f>
        <v>0</v>
      </c>
      <c r="AG30" s="13">
        <f ca="1">Sheet2!BP29+Sheet2!ET29</f>
        <v>0</v>
      </c>
      <c r="AH30" s="12">
        <f t="shared" si="9"/>
        <v>68571.199999999997</v>
      </c>
      <c r="AI30" s="13">
        <f ca="1">Sheet2!X29+Sheet2!DA29</f>
        <v>0</v>
      </c>
      <c r="AJ30" s="13">
        <f ca="1">Sheet2!Y29+Sheet2!DB29</f>
        <v>0</v>
      </c>
      <c r="AK30" s="13">
        <f ca="1">Sheet2!Z29+Sheet2!DC29</f>
        <v>0</v>
      </c>
      <c r="AL30" s="13">
        <f ca="1">Sheet2!AA29+Sheet2!DD29</f>
        <v>0</v>
      </c>
      <c r="AM30" s="13">
        <f ca="1">Sheet2!AB29+Sheet2!DE29</f>
        <v>0</v>
      </c>
      <c r="AN30" s="13">
        <f ca="1">Sheet2!AC29+Sheet2!DF29</f>
        <v>0</v>
      </c>
      <c r="AO30" s="13">
        <f ca="1">Sheet2!DG29+Sheet2!AD29</f>
        <v>0</v>
      </c>
      <c r="AP30" s="13">
        <f ca="1">Sheet2!DH29+Sheet2!AE29</f>
        <v>0</v>
      </c>
      <c r="AQ30" s="13">
        <f ca="1">Sheet2!DI29+Sheet2!AF29</f>
        <v>0</v>
      </c>
      <c r="AR30" s="13">
        <f ca="1">Sheet2!DJ29+Sheet2!AG29</f>
        <v>0</v>
      </c>
      <c r="AS30" s="13">
        <f ca="1">Sheet2!DK29+Sheet2!AH29</f>
        <v>0</v>
      </c>
      <c r="AT30" s="13">
        <f ca="1">Sheet2!AI29+Sheet2!DL29</f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f ca="1">Sheet2!AQ29+Sheet2!DT29</f>
        <v>27098.7</v>
      </c>
      <c r="BC30" s="14">
        <f t="shared" si="6"/>
        <v>0</v>
      </c>
      <c r="BD30" s="13">
        <v>0</v>
      </c>
      <c r="BE30" s="13">
        <f ca="1">Sheet2!DX29+Sheet2!AT29</f>
        <v>0</v>
      </c>
      <c r="BF30" s="13">
        <v>0</v>
      </c>
      <c r="BG30" s="13">
        <f ca="1">Sheet2!EA29+Sheet2!AW29</f>
        <v>20000</v>
      </c>
      <c r="BH30" s="13">
        <f ca="1">Sheet2!EB29+Sheet2!AX29</f>
        <v>0</v>
      </c>
      <c r="BI30" s="13">
        <f ca="1">Sheet2!EC29+Sheet2!AY29</f>
        <v>20200</v>
      </c>
      <c r="BJ30" s="13">
        <f ca="1">Sheet2!ED29+Sheet2!AZ29</f>
        <v>0</v>
      </c>
      <c r="BK30" s="13">
        <f ca="1">Sheet2!EE29+Sheet2!BA29</f>
        <v>0</v>
      </c>
      <c r="BL30" s="13">
        <f ca="1">Sheet2!EG29+Sheet2!BB29</f>
        <v>0</v>
      </c>
      <c r="BM30" s="13">
        <f ca="1">Sheet2!EH29+Sheet2!BC29</f>
        <v>0</v>
      </c>
      <c r="BN30" s="13">
        <f ca="1">Sheet2!EW29+Sheet2!BE29</f>
        <v>352.5</v>
      </c>
      <c r="BO30" s="13">
        <f ca="1">Sheet2!EX29+Sheet2!BF29</f>
        <v>0</v>
      </c>
      <c r="BP30" s="13">
        <f ca="1">Sheet2!EY29+Sheet2!BG29</f>
        <v>0</v>
      </c>
      <c r="BQ30" s="13">
        <f ca="1">Sheet2!EZ29+Sheet2!BH29+Sheet2!CJ29</f>
        <v>920</v>
      </c>
      <c r="BR30" s="13">
        <f ca="1">Sheet2!FA29+Sheet2!BI29</f>
        <v>0</v>
      </c>
      <c r="BS30" s="13">
        <v>0</v>
      </c>
      <c r="BT30" s="13">
        <f ca="1">Sheet2!FD29+Sheet2!BK29</f>
        <v>0</v>
      </c>
      <c r="BU30" s="12">
        <f ca="1">Sheet2!FU29+Sheet2!BL29+Sheet2!AU29+Sheet2!DY29</f>
        <v>168683.72</v>
      </c>
      <c r="BV30" s="12">
        <f ca="1">Sheet2!BQ29</f>
        <v>0</v>
      </c>
      <c r="BW30" s="12">
        <f ca="1">Sheet2!CF29+Sheet2!FV29</f>
        <v>0</v>
      </c>
      <c r="BX30" s="12">
        <f ca="1">Sheet2!FW29+Sheet2!CG29+Sheet2!FC29+Sheet2!BJ29</f>
        <v>0</v>
      </c>
      <c r="BY30" s="12">
        <f t="shared" si="10"/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</row>
    <row r="31" spans="1:82">
      <c r="A31" s="18">
        <v>121</v>
      </c>
      <c r="B31" s="3" t="s">
        <v>662</v>
      </c>
      <c r="C31" s="3" t="s">
        <v>325</v>
      </c>
      <c r="D31" s="12">
        <f t="shared" si="4"/>
        <v>5301670.6900000004</v>
      </c>
      <c r="E31" s="12">
        <f t="shared" si="7"/>
        <v>3224299.2</v>
      </c>
      <c r="F31" s="13">
        <f>F32+F33+F34+F35+F36+F37</f>
        <v>1996596</v>
      </c>
      <c r="G31" s="13">
        <f t="shared" ref="G31:BR31" si="15">G32+G33+G34+G35+G36+G37</f>
        <v>122992</v>
      </c>
      <c r="H31" s="13">
        <f t="shared" si="15"/>
        <v>898468.2</v>
      </c>
      <c r="I31" s="13">
        <f t="shared" si="15"/>
        <v>111560</v>
      </c>
      <c r="J31" s="13">
        <f t="shared" si="15"/>
        <v>94683</v>
      </c>
      <c r="K31" s="13">
        <f t="shared" si="15"/>
        <v>47500</v>
      </c>
      <c r="L31" s="13">
        <f t="shared" si="15"/>
        <v>0</v>
      </c>
      <c r="M31" s="13">
        <f t="shared" si="15"/>
        <v>0</v>
      </c>
      <c r="N31" s="13">
        <f t="shared" si="15"/>
        <v>0</v>
      </c>
      <c r="O31" s="13">
        <f t="shared" si="15"/>
        <v>0</v>
      </c>
      <c r="P31" s="13">
        <f t="shared" si="15"/>
        <v>0</v>
      </c>
      <c r="Q31" s="13">
        <f t="shared" si="15"/>
        <v>0</v>
      </c>
      <c r="R31" s="13">
        <f t="shared" si="15"/>
        <v>0</v>
      </c>
      <c r="S31" s="13">
        <f t="shared" si="15"/>
        <v>47183</v>
      </c>
      <c r="T31" s="13">
        <f t="shared" si="15"/>
        <v>699482.82</v>
      </c>
      <c r="U31" s="13">
        <f t="shared" si="15"/>
        <v>0</v>
      </c>
      <c r="V31" s="13">
        <f t="shared" si="15"/>
        <v>4439.34</v>
      </c>
      <c r="W31" s="13">
        <f t="shared" si="15"/>
        <v>0</v>
      </c>
      <c r="X31" s="13">
        <f t="shared" si="15"/>
        <v>2833.23</v>
      </c>
      <c r="Y31" s="13">
        <f t="shared" si="15"/>
        <v>7399.71</v>
      </c>
      <c r="Z31" s="13">
        <f t="shared" si="15"/>
        <v>652989.54999999993</v>
      </c>
      <c r="AA31" s="13">
        <f t="shared" si="15"/>
        <v>31820.989999999998</v>
      </c>
      <c r="AB31" s="13">
        <f t="shared" si="15"/>
        <v>17529.259999999998</v>
      </c>
      <c r="AC31" s="13">
        <f t="shared" si="15"/>
        <v>8456.869999999999</v>
      </c>
      <c r="AD31" s="12">
        <f t="shared" si="15"/>
        <v>5557.6100000000006</v>
      </c>
      <c r="AE31" s="13">
        <f t="shared" si="15"/>
        <v>5557.6100000000006</v>
      </c>
      <c r="AF31" s="13">
        <f t="shared" si="15"/>
        <v>0</v>
      </c>
      <c r="AG31" s="13">
        <f t="shared" si="15"/>
        <v>0</v>
      </c>
      <c r="AH31" s="13">
        <f t="shared" si="15"/>
        <v>84227.599999999991</v>
      </c>
      <c r="AI31" s="13">
        <f ca="1">Sheet2!X30+Sheet2!DA30</f>
        <v>0</v>
      </c>
      <c r="AJ31" s="13">
        <f t="shared" si="15"/>
        <v>0</v>
      </c>
      <c r="AK31" s="13">
        <f t="shared" si="15"/>
        <v>0</v>
      </c>
      <c r="AL31" s="13">
        <f t="shared" si="15"/>
        <v>0</v>
      </c>
      <c r="AM31" s="13">
        <f t="shared" si="15"/>
        <v>0</v>
      </c>
      <c r="AN31" s="13">
        <f t="shared" si="15"/>
        <v>0</v>
      </c>
      <c r="AO31" s="13">
        <f t="shared" si="15"/>
        <v>0</v>
      </c>
      <c r="AP31" s="13">
        <f t="shared" si="15"/>
        <v>0</v>
      </c>
      <c r="AQ31" s="13">
        <f t="shared" si="15"/>
        <v>0</v>
      </c>
      <c r="AR31" s="13">
        <f t="shared" si="15"/>
        <v>0</v>
      </c>
      <c r="AS31" s="13">
        <f t="shared" si="15"/>
        <v>0</v>
      </c>
      <c r="AT31" s="13">
        <f t="shared" si="15"/>
        <v>0</v>
      </c>
      <c r="AU31" s="13">
        <f t="shared" si="15"/>
        <v>0</v>
      </c>
      <c r="AV31" s="13">
        <f t="shared" si="15"/>
        <v>0</v>
      </c>
      <c r="AW31" s="13">
        <f t="shared" si="15"/>
        <v>0</v>
      </c>
      <c r="AX31" s="13">
        <f t="shared" si="15"/>
        <v>0</v>
      </c>
      <c r="AY31" s="13">
        <f t="shared" si="15"/>
        <v>0</v>
      </c>
      <c r="AZ31" s="13">
        <f t="shared" si="15"/>
        <v>0</v>
      </c>
      <c r="BA31" s="13">
        <f t="shared" si="15"/>
        <v>0</v>
      </c>
      <c r="BB31" s="13">
        <f t="shared" si="15"/>
        <v>17542.400000000001</v>
      </c>
      <c r="BC31" s="13">
        <f t="shared" si="15"/>
        <v>0</v>
      </c>
      <c r="BD31" s="13">
        <v>0</v>
      </c>
      <c r="BE31" s="13">
        <f t="shared" si="15"/>
        <v>0</v>
      </c>
      <c r="BF31" s="13">
        <v>0</v>
      </c>
      <c r="BG31" s="13">
        <f t="shared" si="15"/>
        <v>0</v>
      </c>
      <c r="BH31" s="13">
        <f t="shared" si="15"/>
        <v>0</v>
      </c>
      <c r="BI31" s="13">
        <f t="shared" si="15"/>
        <v>24641.5</v>
      </c>
      <c r="BJ31" s="13">
        <f t="shared" si="15"/>
        <v>3585</v>
      </c>
      <c r="BK31" s="13">
        <f t="shared" si="15"/>
        <v>0</v>
      </c>
      <c r="BL31" s="13">
        <f t="shared" si="15"/>
        <v>0</v>
      </c>
      <c r="BM31" s="13">
        <f t="shared" si="15"/>
        <v>0</v>
      </c>
      <c r="BN31" s="13">
        <f t="shared" si="15"/>
        <v>38458.699999999997</v>
      </c>
      <c r="BO31" s="13">
        <f t="shared" si="15"/>
        <v>0</v>
      </c>
      <c r="BP31" s="13">
        <f t="shared" si="15"/>
        <v>0</v>
      </c>
      <c r="BQ31" s="13">
        <f t="shared" si="15"/>
        <v>0</v>
      </c>
      <c r="BR31" s="13">
        <f t="shared" si="15"/>
        <v>0</v>
      </c>
      <c r="BS31" s="13">
        <f t="shared" ref="BS31:CD31" si="16">BS32+BS33+BS34+BS35+BS36+BS37</f>
        <v>71551.44</v>
      </c>
      <c r="BT31" s="13">
        <f t="shared" si="16"/>
        <v>0</v>
      </c>
      <c r="BU31" s="13">
        <f t="shared" si="16"/>
        <v>1216552.02</v>
      </c>
      <c r="BV31" s="13">
        <f t="shared" si="16"/>
        <v>0</v>
      </c>
      <c r="BW31" s="13">
        <f t="shared" si="16"/>
        <v>0</v>
      </c>
      <c r="BX31" s="13">
        <f t="shared" si="16"/>
        <v>71551.44</v>
      </c>
      <c r="BY31" s="12">
        <f t="shared" si="10"/>
        <v>0</v>
      </c>
      <c r="BZ31" s="13">
        <f t="shared" si="16"/>
        <v>0</v>
      </c>
      <c r="CA31" s="13">
        <f t="shared" si="16"/>
        <v>0</v>
      </c>
      <c r="CB31" s="13">
        <f t="shared" si="16"/>
        <v>0</v>
      </c>
      <c r="CC31" s="13">
        <f t="shared" si="16"/>
        <v>0</v>
      </c>
      <c r="CD31" s="13">
        <f t="shared" si="16"/>
        <v>0</v>
      </c>
    </row>
    <row r="32" spans="1:82">
      <c r="A32" s="18">
        <v>12101</v>
      </c>
      <c r="B32" s="3" t="s">
        <v>511</v>
      </c>
      <c r="C32" s="3" t="s">
        <v>326</v>
      </c>
      <c r="D32" s="12">
        <f t="shared" si="4"/>
        <v>190654.69</v>
      </c>
      <c r="E32" s="12">
        <f t="shared" si="7"/>
        <v>74211</v>
      </c>
      <c r="F32" s="13">
        <v>51180</v>
      </c>
      <c r="G32" s="13">
        <v>0</v>
      </c>
      <c r="H32" s="13">
        <v>23031</v>
      </c>
      <c r="I32" s="13">
        <f ca="1">Sheet2!CT31+Sheet2!H31</f>
        <v>0</v>
      </c>
      <c r="J32" s="13">
        <v>0</v>
      </c>
      <c r="K32" s="13">
        <f ca="1">Sheet2!L31+Sheet2!CX31</f>
        <v>0</v>
      </c>
      <c r="L32" s="13">
        <f ca="1">Sheet2!BS31+Sheet2!FF31</f>
        <v>0</v>
      </c>
      <c r="M32" s="13">
        <f ca="1">Sheet2!BT31+Sheet2!FG31</f>
        <v>0</v>
      </c>
      <c r="N32" s="13">
        <f ca="1">Sheet2!BU31+Sheet2!FH31</f>
        <v>0</v>
      </c>
      <c r="O32" s="13">
        <f ca="1">Sheet2!BW31+Sheet2!FJ31</f>
        <v>0</v>
      </c>
      <c r="P32" s="13">
        <f ca="1">Sheet2!BX31+Sheet2!FK31</f>
        <v>0</v>
      </c>
      <c r="Q32" s="13">
        <f ca="1">Sheet2!BY31+Sheet2!FL31</f>
        <v>0</v>
      </c>
      <c r="R32" s="13">
        <f ca="1">Sheet2!FS31+Sheet2!CD31</f>
        <v>0</v>
      </c>
      <c r="S32" s="13">
        <f ca="1">Sheet2!N31+Sheet2!CY31+Sheet2!FT31+Sheet2!CE31</f>
        <v>0</v>
      </c>
      <c r="T32" s="12">
        <f t="shared" si="8"/>
        <v>116314.19</v>
      </c>
      <c r="U32" s="13">
        <f ca="1">Sheet2!P31+Sheet2!EJ31</f>
        <v>0</v>
      </c>
      <c r="V32" s="13">
        <f ca="1">Sheet2!Q31+Sheet2!EK31</f>
        <v>0</v>
      </c>
      <c r="W32" s="13">
        <f ca="1">Sheet2!R31+Sheet2!EL31</f>
        <v>0</v>
      </c>
      <c r="X32" s="13">
        <f ca="1">Sheet2!S31+Sheet2!EM31</f>
        <v>841.23</v>
      </c>
      <c r="Y32" s="13">
        <f ca="1">Sheet2!EO31+Sheet2!T31</f>
        <v>234</v>
      </c>
      <c r="Z32" s="13">
        <f ca="1">Sheet2!U31+Sheet2!EN31</f>
        <v>111705.72</v>
      </c>
      <c r="AA32" s="13">
        <f ca="1">Sheet2!EP31+Sheet2!V31</f>
        <v>3533.24</v>
      </c>
      <c r="AB32" s="13">
        <v>779.15</v>
      </c>
      <c r="AC32" s="13">
        <v>2754.09</v>
      </c>
      <c r="AD32" s="12">
        <f t="shared" si="5"/>
        <v>129.5</v>
      </c>
      <c r="AE32" s="13">
        <f ca="1">Sheet2!BN31+Sheet2!ER31</f>
        <v>129.5</v>
      </c>
      <c r="AF32" s="13">
        <f ca="1">Sheet2!BO31+Sheet2!ES31</f>
        <v>0</v>
      </c>
      <c r="AG32" s="13">
        <f ca="1">Sheet2!BP31+Sheet2!ET31</f>
        <v>0</v>
      </c>
      <c r="AH32" s="12">
        <f t="shared" si="9"/>
        <v>0</v>
      </c>
      <c r="AI32" s="13">
        <f ca="1">Sheet2!X31+Sheet2!DA31</f>
        <v>0</v>
      </c>
      <c r="AJ32" s="13">
        <f ca="1">Sheet2!Y31+Sheet2!DB31</f>
        <v>0</v>
      </c>
      <c r="AK32" s="13">
        <f ca="1">Sheet2!Z31+Sheet2!DC31</f>
        <v>0</v>
      </c>
      <c r="AL32" s="13">
        <f ca="1">Sheet2!AA31+Sheet2!DD31</f>
        <v>0</v>
      </c>
      <c r="AM32" s="13">
        <f ca="1">Sheet2!AB31+Sheet2!DE31</f>
        <v>0</v>
      </c>
      <c r="AN32" s="13">
        <f ca="1">Sheet2!AC31+Sheet2!DF31</f>
        <v>0</v>
      </c>
      <c r="AO32" s="13">
        <f ca="1">Sheet2!DG31+Sheet2!AD31</f>
        <v>0</v>
      </c>
      <c r="AP32" s="13">
        <f ca="1">Sheet2!DH31+Sheet2!AE31</f>
        <v>0</v>
      </c>
      <c r="AQ32" s="13">
        <f ca="1">Sheet2!DI31+Sheet2!AF31</f>
        <v>0</v>
      </c>
      <c r="AR32" s="13">
        <f ca="1">Sheet2!DJ31+Sheet2!AG31</f>
        <v>0</v>
      </c>
      <c r="AS32" s="13">
        <f ca="1">Sheet2!DK31+Sheet2!AH31</f>
        <v>0</v>
      </c>
      <c r="AT32" s="13">
        <f ca="1">Sheet2!AI31+Sheet2!DL31</f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f ca="1">Sheet2!AQ31+Sheet2!DT31</f>
        <v>0</v>
      </c>
      <c r="BC32" s="14">
        <f t="shared" si="6"/>
        <v>0</v>
      </c>
      <c r="BD32" s="13">
        <v>0</v>
      </c>
      <c r="BE32" s="13">
        <f ca="1">Sheet2!DX31+Sheet2!AT31</f>
        <v>0</v>
      </c>
      <c r="BF32" s="13">
        <v>0</v>
      </c>
      <c r="BG32" s="13">
        <f ca="1">Sheet2!EA31+Sheet2!AW31</f>
        <v>0</v>
      </c>
      <c r="BH32" s="13">
        <f ca="1">Sheet2!EB31+Sheet2!AX31</f>
        <v>0</v>
      </c>
      <c r="BI32" s="13">
        <f ca="1">Sheet2!EC31+Sheet2!AY31</f>
        <v>0</v>
      </c>
      <c r="BJ32" s="13">
        <f ca="1">Sheet2!ED31+Sheet2!AZ31</f>
        <v>0</v>
      </c>
      <c r="BK32" s="13">
        <f ca="1">Sheet2!EE31+Sheet2!BA31</f>
        <v>0</v>
      </c>
      <c r="BL32" s="13">
        <f ca="1">Sheet2!EG31+Sheet2!BB31</f>
        <v>0</v>
      </c>
      <c r="BM32" s="13">
        <f ca="1">Sheet2!EH31+Sheet2!BC31</f>
        <v>0</v>
      </c>
      <c r="BN32" s="13">
        <f ca="1">Sheet2!EW31+Sheet2!BE31</f>
        <v>0</v>
      </c>
      <c r="BO32" s="13">
        <f ca="1">Sheet2!EX31+Sheet2!BF31</f>
        <v>0</v>
      </c>
      <c r="BP32" s="13">
        <f ca="1">Sheet2!EY31+Sheet2!BG31</f>
        <v>0</v>
      </c>
      <c r="BQ32" s="13">
        <f ca="1">Sheet2!EZ31+Sheet2!BH31+Sheet2!CJ31</f>
        <v>0</v>
      </c>
      <c r="BR32" s="13">
        <f ca="1">Sheet2!FA31+Sheet2!BI31</f>
        <v>0</v>
      </c>
      <c r="BS32" s="13">
        <v>0</v>
      </c>
      <c r="BT32" s="13">
        <f ca="1">Sheet2!FD31+Sheet2!BK31</f>
        <v>0</v>
      </c>
      <c r="BU32" s="12">
        <f ca="1">Sheet2!FU31+Sheet2!BL31+Sheet2!AU31+Sheet2!DY31</f>
        <v>0</v>
      </c>
      <c r="BV32" s="12">
        <f ca="1">Sheet2!BQ31</f>
        <v>0</v>
      </c>
      <c r="BW32" s="12">
        <f ca="1">Sheet2!CF31+Sheet2!FV31</f>
        <v>0</v>
      </c>
      <c r="BX32" s="12">
        <f ca="1">Sheet2!FW31+Sheet2!CG31+Sheet2!FC31+Sheet2!BJ31</f>
        <v>0</v>
      </c>
      <c r="BY32" s="12">
        <f t="shared" si="10"/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</row>
    <row r="33" spans="1:82">
      <c r="A33" s="18">
        <v>12102</v>
      </c>
      <c r="B33" s="3" t="s">
        <v>512</v>
      </c>
      <c r="C33" s="3" t="s">
        <v>327</v>
      </c>
      <c r="D33" s="12">
        <f t="shared" si="4"/>
        <v>263386.52</v>
      </c>
      <c r="E33" s="12">
        <f t="shared" si="7"/>
        <v>134919.6</v>
      </c>
      <c r="F33" s="13">
        <v>93048</v>
      </c>
      <c r="G33" s="13">
        <v>0</v>
      </c>
      <c r="H33" s="13">
        <v>41871.599999999999</v>
      </c>
      <c r="I33" s="13">
        <f ca="1">Sheet2!CT32+Sheet2!H32</f>
        <v>0</v>
      </c>
      <c r="J33" s="13">
        <v>0</v>
      </c>
      <c r="K33" s="13">
        <f ca="1">Sheet2!L32+Sheet2!CX32</f>
        <v>0</v>
      </c>
      <c r="L33" s="13">
        <f ca="1">Sheet2!BS32+Sheet2!FF32</f>
        <v>0</v>
      </c>
      <c r="M33" s="13">
        <f ca="1">Sheet2!BT32+Sheet2!FG32</f>
        <v>0</v>
      </c>
      <c r="N33" s="13">
        <f ca="1">Sheet2!BU32+Sheet2!FH32</f>
        <v>0</v>
      </c>
      <c r="O33" s="13">
        <f ca="1">Sheet2!BW32+Sheet2!FJ32</f>
        <v>0</v>
      </c>
      <c r="P33" s="13">
        <f ca="1">Sheet2!BX32+Sheet2!FK32</f>
        <v>0</v>
      </c>
      <c r="Q33" s="13">
        <f ca="1">Sheet2!BY32+Sheet2!FL32</f>
        <v>0</v>
      </c>
      <c r="R33" s="13">
        <f ca="1">Sheet2!FS32+Sheet2!CD32</f>
        <v>0</v>
      </c>
      <c r="S33" s="13">
        <f ca="1">Sheet2!N32+Sheet2!CY32+Sheet2!FT32+Sheet2!CE32</f>
        <v>0</v>
      </c>
      <c r="T33" s="12">
        <f t="shared" si="8"/>
        <v>109139.23999999999</v>
      </c>
      <c r="U33" s="13">
        <f ca="1">Sheet2!P32+Sheet2!EJ32</f>
        <v>0</v>
      </c>
      <c r="V33" s="13">
        <f ca="1">Sheet2!Q32+Sheet2!EK32</f>
        <v>0</v>
      </c>
      <c r="W33" s="13">
        <f ca="1">Sheet2!R32+Sheet2!EL32</f>
        <v>0</v>
      </c>
      <c r="X33" s="13">
        <f ca="1">Sheet2!S32+Sheet2!EM32</f>
        <v>35</v>
      </c>
      <c r="Y33" s="13">
        <f ca="1">Sheet2!EO32+Sheet2!T32</f>
        <v>1687</v>
      </c>
      <c r="Z33" s="13">
        <f ca="1">Sheet2!U32+Sheet2!EN32</f>
        <v>106979.81</v>
      </c>
      <c r="AA33" s="13">
        <f ca="1">Sheet2!EP32+Sheet2!V32</f>
        <v>437.43</v>
      </c>
      <c r="AB33" s="13">
        <v>437.43</v>
      </c>
      <c r="AC33" s="13"/>
      <c r="AD33" s="12">
        <f t="shared" si="5"/>
        <v>11.72</v>
      </c>
      <c r="AE33" s="13">
        <f ca="1">Sheet2!BN32+Sheet2!ER32</f>
        <v>11.72</v>
      </c>
      <c r="AF33" s="13">
        <f ca="1">Sheet2!BO32+Sheet2!ES32</f>
        <v>0</v>
      </c>
      <c r="AG33" s="13">
        <f ca="1">Sheet2!BP32+Sheet2!ET32</f>
        <v>0</v>
      </c>
      <c r="AH33" s="12">
        <f t="shared" si="9"/>
        <v>11527.7</v>
      </c>
      <c r="AI33" s="13">
        <f ca="1">Sheet2!X32+Sheet2!DA32</f>
        <v>0</v>
      </c>
      <c r="AJ33" s="13">
        <f ca="1">Sheet2!Y32+Sheet2!DB32</f>
        <v>0</v>
      </c>
      <c r="AK33" s="13">
        <f ca="1">Sheet2!Z32+Sheet2!DC32</f>
        <v>0</v>
      </c>
      <c r="AL33" s="13">
        <f ca="1">Sheet2!AA32+Sheet2!DD32</f>
        <v>0</v>
      </c>
      <c r="AM33" s="13">
        <f ca="1">Sheet2!AB32+Sheet2!DE32</f>
        <v>0</v>
      </c>
      <c r="AN33" s="13">
        <f ca="1">Sheet2!AC32+Sheet2!DF32</f>
        <v>0</v>
      </c>
      <c r="AO33" s="13">
        <f ca="1">Sheet2!DG32+Sheet2!AD32</f>
        <v>0</v>
      </c>
      <c r="AP33" s="13">
        <f ca="1">Sheet2!DH32+Sheet2!AE32</f>
        <v>0</v>
      </c>
      <c r="AQ33" s="13">
        <f ca="1">Sheet2!DI32+Sheet2!AF32</f>
        <v>0</v>
      </c>
      <c r="AR33" s="13">
        <f ca="1">Sheet2!DJ32+Sheet2!AG32</f>
        <v>0</v>
      </c>
      <c r="AS33" s="13">
        <f ca="1">Sheet2!DK32+Sheet2!AH32</f>
        <v>0</v>
      </c>
      <c r="AT33" s="13">
        <f ca="1">Sheet2!AI32+Sheet2!DL32</f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f ca="1">Sheet2!AQ32+Sheet2!DT32</f>
        <v>911.2</v>
      </c>
      <c r="BC33" s="14">
        <f t="shared" si="6"/>
        <v>0</v>
      </c>
      <c r="BD33" s="13">
        <v>0</v>
      </c>
      <c r="BE33" s="13">
        <f ca="1">Sheet2!DX32+Sheet2!AT32</f>
        <v>0</v>
      </c>
      <c r="BF33" s="13">
        <v>0</v>
      </c>
      <c r="BG33" s="13">
        <f ca="1">Sheet2!EA32+Sheet2!AW32</f>
        <v>0</v>
      </c>
      <c r="BH33" s="13">
        <f ca="1">Sheet2!EB32+Sheet2!AX32</f>
        <v>0</v>
      </c>
      <c r="BI33" s="13">
        <f ca="1">Sheet2!EC32+Sheet2!AY32</f>
        <v>7031.5</v>
      </c>
      <c r="BJ33" s="13">
        <f ca="1">Sheet2!ED32+Sheet2!AZ32</f>
        <v>3585</v>
      </c>
      <c r="BK33" s="13">
        <f ca="1">Sheet2!EE32+Sheet2!BA32</f>
        <v>0</v>
      </c>
      <c r="BL33" s="13">
        <f ca="1">Sheet2!EG32+Sheet2!BB32</f>
        <v>0</v>
      </c>
      <c r="BM33" s="13">
        <f ca="1">Sheet2!EH32+Sheet2!BC32</f>
        <v>0</v>
      </c>
      <c r="BN33" s="13">
        <f ca="1">Sheet2!EW32+Sheet2!BE32</f>
        <v>0</v>
      </c>
      <c r="BO33" s="13">
        <f ca="1">Sheet2!EX32+Sheet2!BF32</f>
        <v>0</v>
      </c>
      <c r="BP33" s="13">
        <f ca="1">Sheet2!EY32+Sheet2!BG32</f>
        <v>0</v>
      </c>
      <c r="BQ33" s="13">
        <f ca="1">Sheet2!EZ32+Sheet2!BH32+Sheet2!CJ32</f>
        <v>0</v>
      </c>
      <c r="BR33" s="13">
        <f ca="1">Sheet2!FA32+Sheet2!BI32</f>
        <v>0</v>
      </c>
      <c r="BS33" s="13">
        <v>5000</v>
      </c>
      <c r="BT33" s="13">
        <f ca="1">Sheet2!FD32+Sheet2!BK32</f>
        <v>0</v>
      </c>
      <c r="BU33" s="12">
        <f ca="1">Sheet2!FU32+Sheet2!BL32+Sheet2!AU32+Sheet2!DY32</f>
        <v>2788.26</v>
      </c>
      <c r="BV33" s="12">
        <f ca="1">Sheet2!BQ32</f>
        <v>0</v>
      </c>
      <c r="BW33" s="12">
        <f ca="1">Sheet2!CF32+Sheet2!FV32</f>
        <v>0</v>
      </c>
      <c r="BX33" s="12">
        <f ca="1">Sheet2!FW32+Sheet2!CG32+Sheet2!FC32+Sheet2!BJ32</f>
        <v>5000</v>
      </c>
      <c r="BY33" s="12">
        <f t="shared" si="10"/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</row>
    <row r="34" spans="1:82">
      <c r="A34" s="18">
        <v>12103</v>
      </c>
      <c r="B34" s="3" t="s">
        <v>513</v>
      </c>
      <c r="C34" s="3" t="s">
        <v>328</v>
      </c>
      <c r="D34" s="12">
        <f t="shared" si="4"/>
        <v>1906279.48</v>
      </c>
      <c r="E34" s="12">
        <f t="shared" si="7"/>
        <v>859394.8</v>
      </c>
      <c r="F34" s="13">
        <v>507864</v>
      </c>
      <c r="G34" s="13">
        <v>122992</v>
      </c>
      <c r="H34" s="13">
        <v>228538.8</v>
      </c>
      <c r="I34" s="13">
        <f ca="1">Sheet2!CT33+Sheet2!H33</f>
        <v>0</v>
      </c>
      <c r="J34" s="13">
        <v>0</v>
      </c>
      <c r="K34" s="13">
        <f ca="1">Sheet2!L33+Sheet2!CX33</f>
        <v>0</v>
      </c>
      <c r="L34" s="13">
        <f ca="1">Sheet2!BS33+Sheet2!FF33</f>
        <v>0</v>
      </c>
      <c r="M34" s="13">
        <f ca="1">Sheet2!BT33+Sheet2!FG33</f>
        <v>0</v>
      </c>
      <c r="N34" s="13">
        <f ca="1">Sheet2!BU33+Sheet2!FH33</f>
        <v>0</v>
      </c>
      <c r="O34" s="13">
        <f ca="1">Sheet2!BW33+Sheet2!FJ33</f>
        <v>0</v>
      </c>
      <c r="P34" s="13">
        <f ca="1">Sheet2!BX33+Sheet2!FK33</f>
        <v>0</v>
      </c>
      <c r="Q34" s="13">
        <f ca="1">Sheet2!BY33+Sheet2!FL33</f>
        <v>0</v>
      </c>
      <c r="R34" s="13">
        <f ca="1">Sheet2!FS33+Sheet2!CD33</f>
        <v>0</v>
      </c>
      <c r="S34" s="13">
        <f ca="1">Sheet2!N33+Sheet2!CY33+Sheet2!FT33+Sheet2!CE33</f>
        <v>0</v>
      </c>
      <c r="T34" s="12">
        <f t="shared" si="8"/>
        <v>11430.42</v>
      </c>
      <c r="U34" s="13">
        <f ca="1">Sheet2!P33+Sheet2!EJ33</f>
        <v>0</v>
      </c>
      <c r="V34" s="13">
        <f ca="1">Sheet2!Q33+Sheet2!EK33</f>
        <v>0</v>
      </c>
      <c r="W34" s="13">
        <f ca="1">Sheet2!R33+Sheet2!EL33</f>
        <v>0</v>
      </c>
      <c r="X34" s="13">
        <f ca="1">Sheet2!S33+Sheet2!EM33</f>
        <v>0</v>
      </c>
      <c r="Y34" s="13">
        <f ca="1">Sheet2!EO33+Sheet2!T33</f>
        <v>0</v>
      </c>
      <c r="Z34" s="13">
        <f ca="1">Sheet2!U33+Sheet2!EN33</f>
        <v>961.91</v>
      </c>
      <c r="AA34" s="13">
        <f ca="1">Sheet2!EP33+Sheet2!V33</f>
        <v>10468.51</v>
      </c>
      <c r="AB34" s="13">
        <v>4633.6499999999996</v>
      </c>
      <c r="AC34" s="13"/>
      <c r="AD34" s="12">
        <f t="shared" si="5"/>
        <v>0</v>
      </c>
      <c r="AE34" s="13">
        <f ca="1">Sheet2!BN33+Sheet2!ER33</f>
        <v>0</v>
      </c>
      <c r="AF34" s="13">
        <f ca="1">Sheet2!BO33+Sheet2!ES33</f>
        <v>0</v>
      </c>
      <c r="AG34" s="13">
        <f ca="1">Sheet2!BP33+Sheet2!ET33</f>
        <v>0</v>
      </c>
      <c r="AH34" s="12">
        <f t="shared" si="9"/>
        <v>0</v>
      </c>
      <c r="AI34" s="13">
        <f ca="1">Sheet2!X33+Sheet2!DA33</f>
        <v>0</v>
      </c>
      <c r="AJ34" s="13">
        <f ca="1">Sheet2!Y33+Sheet2!DB33</f>
        <v>0</v>
      </c>
      <c r="AK34" s="13">
        <f ca="1">Sheet2!Z33+Sheet2!DC33</f>
        <v>0</v>
      </c>
      <c r="AL34" s="13">
        <f ca="1">Sheet2!AA33+Sheet2!DD33</f>
        <v>0</v>
      </c>
      <c r="AM34" s="13">
        <f ca="1">Sheet2!AB33+Sheet2!DE33</f>
        <v>0</v>
      </c>
      <c r="AN34" s="13">
        <f ca="1">Sheet2!AC33+Sheet2!DF33</f>
        <v>0</v>
      </c>
      <c r="AO34" s="13">
        <f ca="1">Sheet2!DG33+Sheet2!AD33</f>
        <v>0</v>
      </c>
      <c r="AP34" s="13">
        <f ca="1">Sheet2!DH33+Sheet2!AE33</f>
        <v>0</v>
      </c>
      <c r="AQ34" s="13">
        <f ca="1">Sheet2!DI33+Sheet2!AF33</f>
        <v>0</v>
      </c>
      <c r="AR34" s="13">
        <f ca="1">Sheet2!DJ33+Sheet2!AG33</f>
        <v>0</v>
      </c>
      <c r="AS34" s="13">
        <f ca="1">Sheet2!DK33+Sheet2!AH33</f>
        <v>0</v>
      </c>
      <c r="AT34" s="13">
        <f ca="1">Sheet2!AI33+Sheet2!DL33</f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f ca="1">Sheet2!AQ33+Sheet2!DT33</f>
        <v>0</v>
      </c>
      <c r="BC34" s="14">
        <f t="shared" si="6"/>
        <v>0</v>
      </c>
      <c r="BD34" s="13">
        <v>0</v>
      </c>
      <c r="BE34" s="13">
        <f ca="1">Sheet2!DX33+Sheet2!AT33</f>
        <v>0</v>
      </c>
      <c r="BF34" s="13">
        <v>0</v>
      </c>
      <c r="BG34" s="13">
        <f ca="1">Sheet2!EA33+Sheet2!AW33</f>
        <v>0</v>
      </c>
      <c r="BH34" s="13">
        <f ca="1">Sheet2!EB33+Sheet2!AX33</f>
        <v>0</v>
      </c>
      <c r="BI34" s="13">
        <f ca="1">Sheet2!EC33+Sheet2!AY33</f>
        <v>0</v>
      </c>
      <c r="BJ34" s="13">
        <f ca="1">Sheet2!ED33+Sheet2!AZ33</f>
        <v>0</v>
      </c>
      <c r="BK34" s="13">
        <f ca="1">Sheet2!EE33+Sheet2!BA33</f>
        <v>0</v>
      </c>
      <c r="BL34" s="13">
        <f ca="1">Sheet2!EG33+Sheet2!BB33</f>
        <v>0</v>
      </c>
      <c r="BM34" s="13">
        <f ca="1">Sheet2!EH33+Sheet2!BC33</f>
        <v>0</v>
      </c>
      <c r="BN34" s="13">
        <f ca="1">Sheet2!EW33+Sheet2!BE33</f>
        <v>0</v>
      </c>
      <c r="BO34" s="13">
        <f ca="1">Sheet2!EX33+Sheet2!BF33</f>
        <v>0</v>
      </c>
      <c r="BP34" s="13">
        <f ca="1">Sheet2!EY33+Sheet2!BG33</f>
        <v>0</v>
      </c>
      <c r="BQ34" s="13">
        <f ca="1">Sheet2!EZ33+Sheet2!BH33+Sheet2!CJ33</f>
        <v>0</v>
      </c>
      <c r="BR34" s="13">
        <f ca="1">Sheet2!FA33+Sheet2!BI33</f>
        <v>0</v>
      </c>
      <c r="BS34" s="13">
        <v>66551.44</v>
      </c>
      <c r="BT34" s="13">
        <f ca="1">Sheet2!FD33+Sheet2!BK33</f>
        <v>0</v>
      </c>
      <c r="BU34" s="12">
        <f ca="1">Sheet2!FU33+Sheet2!BL33+Sheet2!AU33+Sheet2!DY33</f>
        <v>968902.82000000007</v>
      </c>
      <c r="BV34" s="12">
        <f ca="1">Sheet2!BQ33</f>
        <v>0</v>
      </c>
      <c r="BW34" s="12">
        <f ca="1">Sheet2!CF33+Sheet2!FV33</f>
        <v>0</v>
      </c>
      <c r="BX34" s="12">
        <f ca="1">Sheet2!FW33+Sheet2!CG33+Sheet2!FC33+Sheet2!BJ33</f>
        <v>66551.44</v>
      </c>
      <c r="BY34" s="12">
        <f t="shared" si="10"/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</row>
    <row r="35" spans="1:82">
      <c r="A35" s="18">
        <v>12104</v>
      </c>
      <c r="B35" s="3" t="s">
        <v>514</v>
      </c>
      <c r="C35" s="3" t="s">
        <v>329</v>
      </c>
      <c r="D35" s="12">
        <f t="shared" si="4"/>
        <v>2862163.12</v>
      </c>
      <c r="E35" s="12">
        <f t="shared" si="7"/>
        <v>2077590.8</v>
      </c>
      <c r="F35" s="13">
        <v>1344504</v>
      </c>
      <c r="G35" s="13"/>
      <c r="H35" s="13">
        <v>605026.80000000005</v>
      </c>
      <c r="I35" s="13">
        <f ca="1">Sheet2!CT34+Sheet2!H34</f>
        <v>111560</v>
      </c>
      <c r="J35" s="13">
        <v>16500</v>
      </c>
      <c r="K35" s="13">
        <f ca="1">Sheet2!L34+Sheet2!CX34</f>
        <v>16500</v>
      </c>
      <c r="L35" s="13">
        <f ca="1">Sheet2!BS34+Sheet2!FF34</f>
        <v>0</v>
      </c>
      <c r="M35" s="13">
        <f ca="1">Sheet2!BT34+Sheet2!FG34</f>
        <v>0</v>
      </c>
      <c r="N35" s="13">
        <f ca="1">Sheet2!BU34+Sheet2!FH34</f>
        <v>0</v>
      </c>
      <c r="O35" s="13">
        <f ca="1">Sheet2!BW34+Sheet2!FJ34</f>
        <v>0</v>
      </c>
      <c r="P35" s="13">
        <f ca="1">Sheet2!BX34+Sheet2!FK34</f>
        <v>0</v>
      </c>
      <c r="Q35" s="13">
        <f ca="1">Sheet2!BY34+Sheet2!FL34</f>
        <v>0</v>
      </c>
      <c r="R35" s="13">
        <f ca="1">Sheet2!FS34+Sheet2!CD34</f>
        <v>0</v>
      </c>
      <c r="S35" s="13">
        <f ca="1">Sheet2!N34+Sheet2!CY34+Sheet2!FT34+Sheet2!CE34</f>
        <v>0</v>
      </c>
      <c r="T35" s="12">
        <f t="shared" si="8"/>
        <v>461744.57999999996</v>
      </c>
      <c r="U35" s="13">
        <f ca="1">Sheet2!P34+Sheet2!EJ34</f>
        <v>0</v>
      </c>
      <c r="V35" s="13">
        <f ca="1">Sheet2!Q34+Sheet2!EK34</f>
        <v>4439.34</v>
      </c>
      <c r="W35" s="13">
        <f ca="1">Sheet2!R34+Sheet2!EL34</f>
        <v>0</v>
      </c>
      <c r="X35" s="13">
        <f ca="1">Sheet2!S34+Sheet2!EM34</f>
        <v>1940</v>
      </c>
      <c r="Y35" s="13">
        <f ca="1">Sheet2!EO34+Sheet2!T34</f>
        <v>5478.71</v>
      </c>
      <c r="Z35" s="13">
        <f ca="1">Sheet2!U34+Sheet2!EN34</f>
        <v>433010.73</v>
      </c>
      <c r="AA35" s="13">
        <f ca="1">Sheet2!EP34+Sheet2!V34</f>
        <v>16875.8</v>
      </c>
      <c r="AB35" s="13">
        <v>11173.02</v>
      </c>
      <c r="AC35" s="13">
        <v>5702.78</v>
      </c>
      <c r="AD35" s="12">
        <f t="shared" si="5"/>
        <v>5416.39</v>
      </c>
      <c r="AE35" s="13">
        <f ca="1">Sheet2!BN34+Sheet2!ER34</f>
        <v>5416.39</v>
      </c>
      <c r="AF35" s="13">
        <f ca="1">Sheet2!BO34+Sheet2!ES34</f>
        <v>0</v>
      </c>
      <c r="AG35" s="13">
        <f ca="1">Sheet2!BP34+Sheet2!ET34</f>
        <v>0</v>
      </c>
      <c r="AH35" s="12">
        <f t="shared" si="9"/>
        <v>72699.899999999994</v>
      </c>
      <c r="AI35" s="13">
        <f ca="1">Sheet2!X34+Sheet2!DA34</f>
        <v>0</v>
      </c>
      <c r="AJ35" s="13">
        <f ca="1">Sheet2!Y34+Sheet2!DB34</f>
        <v>0</v>
      </c>
      <c r="AK35" s="13">
        <f ca="1">Sheet2!Z34+Sheet2!DC34</f>
        <v>0</v>
      </c>
      <c r="AL35" s="13">
        <f ca="1">Sheet2!AA34+Sheet2!DD34</f>
        <v>0</v>
      </c>
      <c r="AM35" s="13">
        <f ca="1">Sheet2!AB34+Sheet2!DE34</f>
        <v>0</v>
      </c>
      <c r="AN35" s="13">
        <f ca="1">Sheet2!AC34+Sheet2!DF34</f>
        <v>0</v>
      </c>
      <c r="AO35" s="13">
        <f ca="1">Sheet2!DG34+Sheet2!AD34</f>
        <v>0</v>
      </c>
      <c r="AP35" s="13">
        <f ca="1">Sheet2!DH34+Sheet2!AE34</f>
        <v>0</v>
      </c>
      <c r="AQ35" s="13">
        <f ca="1">Sheet2!DI34+Sheet2!AF34</f>
        <v>0</v>
      </c>
      <c r="AR35" s="13">
        <f ca="1">Sheet2!DJ34+Sheet2!AG34</f>
        <v>0</v>
      </c>
      <c r="AS35" s="13">
        <f ca="1">Sheet2!DK34+Sheet2!AH34</f>
        <v>0</v>
      </c>
      <c r="AT35" s="13">
        <f ca="1">Sheet2!AI34+Sheet2!DL34</f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f ca="1">Sheet2!AQ34+Sheet2!DT34</f>
        <v>16631.2</v>
      </c>
      <c r="BC35" s="14">
        <f t="shared" si="6"/>
        <v>0</v>
      </c>
      <c r="BD35" s="13">
        <v>0</v>
      </c>
      <c r="BE35" s="13">
        <f ca="1">Sheet2!DX34+Sheet2!AT34</f>
        <v>0</v>
      </c>
      <c r="BF35" s="13">
        <v>0</v>
      </c>
      <c r="BG35" s="13">
        <f ca="1">Sheet2!EA34+Sheet2!AW34</f>
        <v>0</v>
      </c>
      <c r="BH35" s="13">
        <f ca="1">Sheet2!EB34+Sheet2!AX34</f>
        <v>0</v>
      </c>
      <c r="BI35" s="13">
        <f ca="1">Sheet2!EC34+Sheet2!AY34</f>
        <v>17610</v>
      </c>
      <c r="BJ35" s="13">
        <f ca="1">Sheet2!ED34+Sheet2!AZ34</f>
        <v>0</v>
      </c>
      <c r="BK35" s="13">
        <f ca="1">Sheet2!EE34+Sheet2!BA34</f>
        <v>0</v>
      </c>
      <c r="BL35" s="13">
        <f ca="1">Sheet2!EG34+Sheet2!BB34</f>
        <v>0</v>
      </c>
      <c r="BM35" s="13">
        <f ca="1">Sheet2!EH34+Sheet2!BC34</f>
        <v>0</v>
      </c>
      <c r="BN35" s="13">
        <f ca="1">Sheet2!EW34+Sheet2!BE34</f>
        <v>38458.699999999997</v>
      </c>
      <c r="BO35" s="13">
        <f ca="1">Sheet2!EX34+Sheet2!BF34</f>
        <v>0</v>
      </c>
      <c r="BP35" s="13">
        <f ca="1">Sheet2!EY34+Sheet2!BG34</f>
        <v>0</v>
      </c>
      <c r="BQ35" s="13">
        <f ca="1">Sheet2!EZ34+Sheet2!BH34+Sheet2!CJ34</f>
        <v>0</v>
      </c>
      <c r="BR35" s="13">
        <f ca="1">Sheet2!FA34+Sheet2!BI34</f>
        <v>0</v>
      </c>
      <c r="BS35" s="13">
        <v>0</v>
      </c>
      <c r="BT35" s="13">
        <f ca="1">Sheet2!FD34+Sheet2!BK34</f>
        <v>0</v>
      </c>
      <c r="BU35" s="12">
        <f ca="1">Sheet2!FU34+Sheet2!BL34+Sheet2!AU34+Sheet2!DY34</f>
        <v>244711.45</v>
      </c>
      <c r="BV35" s="12">
        <f ca="1">Sheet2!BQ34</f>
        <v>0</v>
      </c>
      <c r="BW35" s="12">
        <f ca="1">Sheet2!CF34+Sheet2!FV34</f>
        <v>0</v>
      </c>
      <c r="BX35" s="12">
        <f ca="1">Sheet2!FW34+Sheet2!CG34+Sheet2!FC34+Sheet2!BJ34</f>
        <v>0</v>
      </c>
      <c r="BY35" s="12">
        <f t="shared" si="10"/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</row>
    <row r="36" spans="1:82" hidden="1">
      <c r="A36" s="18">
        <v>12105</v>
      </c>
      <c r="B36" s="3" t="s">
        <v>515</v>
      </c>
      <c r="C36" s="3" t="s">
        <v>330</v>
      </c>
      <c r="D36" s="12">
        <f t="shared" si="4"/>
        <v>0</v>
      </c>
      <c r="E36" s="12">
        <f t="shared" si="7"/>
        <v>0</v>
      </c>
      <c r="F36" s="13">
        <v>0</v>
      </c>
      <c r="G36" s="13">
        <v>0</v>
      </c>
      <c r="H36" s="13">
        <v>0</v>
      </c>
      <c r="I36" s="13">
        <f ca="1">Sheet2!CT35+Sheet2!H35</f>
        <v>0</v>
      </c>
      <c r="J36" s="13">
        <v>0</v>
      </c>
      <c r="K36" s="13">
        <f ca="1">Sheet2!L35+Sheet2!CX35</f>
        <v>0</v>
      </c>
      <c r="L36" s="13">
        <f ca="1">Sheet2!BS35+Sheet2!FF35</f>
        <v>0</v>
      </c>
      <c r="M36" s="13">
        <f ca="1">Sheet2!BT35+Sheet2!FG35</f>
        <v>0</v>
      </c>
      <c r="N36" s="13">
        <f ca="1">Sheet2!BU35+Sheet2!FH35</f>
        <v>0</v>
      </c>
      <c r="O36" s="13">
        <f ca="1">Sheet2!BW35+Sheet2!FJ35</f>
        <v>0</v>
      </c>
      <c r="P36" s="13">
        <f ca="1">Sheet2!BX35+Sheet2!FK35</f>
        <v>0</v>
      </c>
      <c r="Q36" s="13">
        <f ca="1">Sheet2!BY35+Sheet2!FL35</f>
        <v>0</v>
      </c>
      <c r="R36" s="13">
        <f ca="1">Sheet2!FS35+Sheet2!CD35</f>
        <v>0</v>
      </c>
      <c r="S36" s="13">
        <f ca="1">Sheet2!N35+Sheet2!CY35+Sheet2!FT35+Sheet2!CE35</f>
        <v>0</v>
      </c>
      <c r="T36" s="12">
        <f t="shared" si="8"/>
        <v>0</v>
      </c>
      <c r="U36" s="13">
        <f ca="1">Sheet2!P35+Sheet2!EJ35</f>
        <v>0</v>
      </c>
      <c r="V36" s="13">
        <f ca="1">Sheet2!Q35+Sheet2!EK35</f>
        <v>0</v>
      </c>
      <c r="W36" s="13">
        <f ca="1">Sheet2!R35+Sheet2!EL35</f>
        <v>0</v>
      </c>
      <c r="X36" s="13">
        <f ca="1">Sheet2!S35+Sheet2!EM35</f>
        <v>0</v>
      </c>
      <c r="Y36" s="13">
        <f ca="1">Sheet2!EO35+Sheet2!T35</f>
        <v>0</v>
      </c>
      <c r="Z36" s="13">
        <f ca="1">Sheet2!U35+Sheet2!EN35</f>
        <v>0</v>
      </c>
      <c r="AA36" s="13">
        <f ca="1">Sheet2!EP35+Sheet2!V35</f>
        <v>0</v>
      </c>
      <c r="AB36" s="13"/>
      <c r="AC36" s="13"/>
      <c r="AD36" s="12">
        <f t="shared" si="5"/>
        <v>0</v>
      </c>
      <c r="AE36" s="13">
        <f ca="1">Sheet2!BN35+Sheet2!ER35</f>
        <v>0</v>
      </c>
      <c r="AF36" s="13">
        <f ca="1">Sheet2!BO35+Sheet2!ES35</f>
        <v>0</v>
      </c>
      <c r="AG36" s="13">
        <f ca="1">Sheet2!BP35+Sheet2!ET35</f>
        <v>0</v>
      </c>
      <c r="AH36" s="12">
        <f t="shared" si="9"/>
        <v>0</v>
      </c>
      <c r="AI36" s="13">
        <f ca="1">Sheet2!X35+Sheet2!DA35</f>
        <v>0</v>
      </c>
      <c r="AJ36" s="13">
        <f ca="1">Sheet2!Y35+Sheet2!DB35</f>
        <v>0</v>
      </c>
      <c r="AK36" s="13">
        <f ca="1">Sheet2!Z35+Sheet2!DC35</f>
        <v>0</v>
      </c>
      <c r="AL36" s="13">
        <f ca="1">Sheet2!AA35+Sheet2!DD35</f>
        <v>0</v>
      </c>
      <c r="AM36" s="13">
        <f ca="1">Sheet2!AB35+Sheet2!DE35</f>
        <v>0</v>
      </c>
      <c r="AN36" s="13">
        <f ca="1">Sheet2!AC35+Sheet2!DF35</f>
        <v>0</v>
      </c>
      <c r="AO36" s="13">
        <f ca="1">Sheet2!DG35+Sheet2!AD35</f>
        <v>0</v>
      </c>
      <c r="AP36" s="13">
        <f ca="1">Sheet2!DH35+Sheet2!AE35</f>
        <v>0</v>
      </c>
      <c r="AQ36" s="13">
        <f ca="1">Sheet2!DI35+Sheet2!AF35</f>
        <v>0</v>
      </c>
      <c r="AR36" s="13">
        <f ca="1">Sheet2!DJ35+Sheet2!AG35</f>
        <v>0</v>
      </c>
      <c r="AS36" s="13">
        <f ca="1">Sheet2!DK35+Sheet2!AH35</f>
        <v>0</v>
      </c>
      <c r="AT36" s="13">
        <f ca="1">Sheet2!AI35+Sheet2!DL35</f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f ca="1">Sheet2!AQ35+Sheet2!DT35</f>
        <v>0</v>
      </c>
      <c r="BC36" s="14">
        <f t="shared" si="6"/>
        <v>0</v>
      </c>
      <c r="BD36" s="13">
        <v>0</v>
      </c>
      <c r="BE36" s="13">
        <f ca="1">Sheet2!DX35+Sheet2!AT35</f>
        <v>0</v>
      </c>
      <c r="BF36" s="13">
        <v>0</v>
      </c>
      <c r="BG36" s="13">
        <f ca="1">Sheet2!EA35+Sheet2!AW35</f>
        <v>0</v>
      </c>
      <c r="BH36" s="13">
        <f ca="1">Sheet2!EB35+Sheet2!AX35</f>
        <v>0</v>
      </c>
      <c r="BI36" s="13">
        <f ca="1">Sheet2!EC35+Sheet2!AY35</f>
        <v>0</v>
      </c>
      <c r="BJ36" s="13">
        <f ca="1">Sheet2!ED35+Sheet2!AZ35</f>
        <v>0</v>
      </c>
      <c r="BK36" s="13">
        <f ca="1">Sheet2!EE35+Sheet2!BA35</f>
        <v>0</v>
      </c>
      <c r="BL36" s="13">
        <f ca="1">Sheet2!EG35+Sheet2!BB35</f>
        <v>0</v>
      </c>
      <c r="BM36" s="13">
        <f ca="1">Sheet2!EH35+Sheet2!BC35</f>
        <v>0</v>
      </c>
      <c r="BN36" s="13">
        <f ca="1">Sheet2!EW35+Sheet2!BE35</f>
        <v>0</v>
      </c>
      <c r="BO36" s="13">
        <f ca="1">Sheet2!EX35+Sheet2!BF35</f>
        <v>0</v>
      </c>
      <c r="BP36" s="13">
        <f ca="1">Sheet2!EY35+Sheet2!BG35</f>
        <v>0</v>
      </c>
      <c r="BQ36" s="13">
        <f ca="1">Sheet2!EZ35+Sheet2!BH35+Sheet2!CJ35</f>
        <v>0</v>
      </c>
      <c r="BR36" s="13">
        <f ca="1">Sheet2!FA35+Sheet2!BI35</f>
        <v>0</v>
      </c>
      <c r="BS36" s="13">
        <v>0</v>
      </c>
      <c r="BT36" s="13">
        <f ca="1">Sheet2!FD35+Sheet2!BK35</f>
        <v>0</v>
      </c>
      <c r="BU36" s="12">
        <f ca="1">Sheet2!FU35+Sheet2!BL35+Sheet2!AU35+Sheet2!DY35</f>
        <v>0</v>
      </c>
      <c r="BV36" s="12">
        <f ca="1">Sheet2!BQ35</f>
        <v>0</v>
      </c>
      <c r="BW36" s="12">
        <f ca="1">Sheet2!CF35+Sheet2!FV35</f>
        <v>0</v>
      </c>
      <c r="BX36" s="12">
        <f ca="1">Sheet2!FW35+Sheet2!CG35+Sheet2!FC35+Sheet2!BJ35</f>
        <v>0</v>
      </c>
      <c r="BY36" s="12">
        <f t="shared" si="10"/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</row>
    <row r="37" spans="1:82">
      <c r="A37" s="18">
        <v>12106</v>
      </c>
      <c r="B37" s="3" t="s">
        <v>516</v>
      </c>
      <c r="C37" s="3" t="s">
        <v>331</v>
      </c>
      <c r="D37" s="12">
        <f t="shared" ref="D37:D56" si="17">E37+T37+AD37+AH37+BU37+BV37+BW37+BX37+BY37</f>
        <v>79186.880000000005</v>
      </c>
      <c r="E37" s="12">
        <f t="shared" si="7"/>
        <v>78183</v>
      </c>
      <c r="F37" s="13">
        <v>0</v>
      </c>
      <c r="G37" s="13">
        <v>0</v>
      </c>
      <c r="H37" s="13">
        <v>0</v>
      </c>
      <c r="I37" s="13">
        <f ca="1">Sheet2!CT36+Sheet2!H36</f>
        <v>0</v>
      </c>
      <c r="J37" s="13">
        <v>78183</v>
      </c>
      <c r="K37" s="13">
        <f ca="1">Sheet2!L36+Sheet2!CX36</f>
        <v>31000</v>
      </c>
      <c r="L37" s="13">
        <f ca="1">Sheet2!BS36+Sheet2!FF36</f>
        <v>0</v>
      </c>
      <c r="M37" s="13">
        <f ca="1">Sheet2!BT36+Sheet2!FG36</f>
        <v>0</v>
      </c>
      <c r="N37" s="13">
        <f ca="1">Sheet2!BU36+Sheet2!FH36</f>
        <v>0</v>
      </c>
      <c r="O37" s="13">
        <f ca="1">Sheet2!BW36+Sheet2!FJ36</f>
        <v>0</v>
      </c>
      <c r="P37" s="13">
        <f ca="1">Sheet2!BX36+Sheet2!FK36</f>
        <v>0</v>
      </c>
      <c r="Q37" s="13">
        <f ca="1">Sheet2!BY36+Sheet2!FL36</f>
        <v>0</v>
      </c>
      <c r="R37" s="13">
        <f ca="1">Sheet2!FS36+Sheet2!CD36</f>
        <v>0</v>
      </c>
      <c r="S37" s="13">
        <f ca="1">Sheet2!N36+Sheet2!CY36+Sheet2!FT36+Sheet2!CE36</f>
        <v>47183</v>
      </c>
      <c r="T37" s="12">
        <f t="shared" si="8"/>
        <v>854.39</v>
      </c>
      <c r="U37" s="13">
        <f ca="1">Sheet2!P36+Sheet2!EJ36</f>
        <v>0</v>
      </c>
      <c r="V37" s="13">
        <f ca="1">Sheet2!Q36+Sheet2!EK36</f>
        <v>0</v>
      </c>
      <c r="W37" s="13">
        <f ca="1">Sheet2!R36+Sheet2!EL36</f>
        <v>0</v>
      </c>
      <c r="X37" s="13">
        <f ca="1">Sheet2!S36+Sheet2!EM36</f>
        <v>17</v>
      </c>
      <c r="Y37" s="13">
        <f ca="1">Sheet2!EO36+Sheet2!T36</f>
        <v>0</v>
      </c>
      <c r="Z37" s="13">
        <f ca="1">Sheet2!U36+Sheet2!EN36</f>
        <v>331.38</v>
      </c>
      <c r="AA37" s="13">
        <f ca="1">Sheet2!EP36+Sheet2!V36</f>
        <v>506.01</v>
      </c>
      <c r="AB37" s="13">
        <v>506.01</v>
      </c>
      <c r="AC37" s="13"/>
      <c r="AD37" s="12">
        <f t="shared" si="5"/>
        <v>0</v>
      </c>
      <c r="AE37" s="13">
        <f ca="1">Sheet2!BN36+Sheet2!ER36</f>
        <v>0</v>
      </c>
      <c r="AF37" s="13">
        <f ca="1">Sheet2!BO36+Sheet2!ES36</f>
        <v>0</v>
      </c>
      <c r="AG37" s="13">
        <f ca="1">Sheet2!BP36+Sheet2!ET36</f>
        <v>0</v>
      </c>
      <c r="AH37" s="12">
        <f t="shared" si="9"/>
        <v>0</v>
      </c>
      <c r="AI37" s="13">
        <f ca="1">Sheet2!X36+Sheet2!DA36</f>
        <v>0</v>
      </c>
      <c r="AJ37" s="13">
        <f ca="1">Sheet2!Y36+Sheet2!DB36</f>
        <v>0</v>
      </c>
      <c r="AK37" s="13">
        <f ca="1">Sheet2!Z36+Sheet2!DC36</f>
        <v>0</v>
      </c>
      <c r="AL37" s="13">
        <f ca="1">Sheet2!AA36+Sheet2!DD36</f>
        <v>0</v>
      </c>
      <c r="AM37" s="13">
        <f ca="1">Sheet2!AB36+Sheet2!DE36</f>
        <v>0</v>
      </c>
      <c r="AN37" s="13">
        <f ca="1">Sheet2!AC36+Sheet2!DF36</f>
        <v>0</v>
      </c>
      <c r="AO37" s="13">
        <f ca="1">Sheet2!DG36+Sheet2!AD36</f>
        <v>0</v>
      </c>
      <c r="AP37" s="13">
        <f ca="1">Sheet2!DH36+Sheet2!AE36</f>
        <v>0</v>
      </c>
      <c r="AQ37" s="13">
        <f ca="1">Sheet2!DI36+Sheet2!AF36</f>
        <v>0</v>
      </c>
      <c r="AR37" s="13">
        <f ca="1">Sheet2!DJ36+Sheet2!AG36</f>
        <v>0</v>
      </c>
      <c r="AS37" s="13">
        <f ca="1">Sheet2!DK36+Sheet2!AH36</f>
        <v>0</v>
      </c>
      <c r="AT37" s="13">
        <f ca="1">Sheet2!AI36+Sheet2!DL36</f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f ca="1">Sheet2!AQ36+Sheet2!DT36</f>
        <v>0</v>
      </c>
      <c r="BC37" s="14">
        <f t="shared" si="6"/>
        <v>0</v>
      </c>
      <c r="BD37" s="13">
        <v>0</v>
      </c>
      <c r="BE37" s="13">
        <f ca="1">Sheet2!DX36+Sheet2!AT36</f>
        <v>0</v>
      </c>
      <c r="BF37" s="13">
        <v>0</v>
      </c>
      <c r="BG37" s="13">
        <f ca="1">Sheet2!EA36+Sheet2!AW36</f>
        <v>0</v>
      </c>
      <c r="BH37" s="13">
        <f ca="1">Sheet2!EB36+Sheet2!AX36</f>
        <v>0</v>
      </c>
      <c r="BI37" s="13">
        <f ca="1">Sheet2!EC36+Sheet2!AY36</f>
        <v>0</v>
      </c>
      <c r="BJ37" s="13">
        <f ca="1">Sheet2!ED36+Sheet2!AZ36</f>
        <v>0</v>
      </c>
      <c r="BK37" s="13">
        <f ca="1">Sheet2!EE36+Sheet2!BA36</f>
        <v>0</v>
      </c>
      <c r="BL37" s="13">
        <f ca="1">Sheet2!EG36+Sheet2!BB36</f>
        <v>0</v>
      </c>
      <c r="BM37" s="13">
        <f ca="1">Sheet2!EH36+Sheet2!BC36</f>
        <v>0</v>
      </c>
      <c r="BN37" s="13">
        <f ca="1">Sheet2!EW36+Sheet2!BE36</f>
        <v>0</v>
      </c>
      <c r="BO37" s="13">
        <f ca="1">Sheet2!EX36+Sheet2!BF36</f>
        <v>0</v>
      </c>
      <c r="BP37" s="13">
        <f ca="1">Sheet2!EY36+Sheet2!BG36</f>
        <v>0</v>
      </c>
      <c r="BQ37" s="13">
        <f ca="1">Sheet2!EZ36+Sheet2!BH36+Sheet2!CJ36</f>
        <v>0</v>
      </c>
      <c r="BR37" s="13">
        <f ca="1">Sheet2!FA36+Sheet2!BI36</f>
        <v>0</v>
      </c>
      <c r="BS37" s="13">
        <v>0</v>
      </c>
      <c r="BT37" s="13">
        <f ca="1">Sheet2!FD36+Sheet2!BK36</f>
        <v>0</v>
      </c>
      <c r="BU37" s="12">
        <f ca="1">Sheet2!FU36+Sheet2!BL36+Sheet2!AU36+Sheet2!DY36</f>
        <v>149.49</v>
      </c>
      <c r="BV37" s="12">
        <f ca="1">Sheet2!BQ36</f>
        <v>0</v>
      </c>
      <c r="BW37" s="12">
        <f ca="1">Sheet2!CF36+Sheet2!FV36</f>
        <v>0</v>
      </c>
      <c r="BX37" s="12">
        <f ca="1">Sheet2!FW36+Sheet2!CG36+Sheet2!FC36+Sheet2!BJ36</f>
        <v>0</v>
      </c>
      <c r="BY37" s="12">
        <f t="shared" si="10"/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</row>
    <row r="38" spans="1:82">
      <c r="A38" s="18">
        <v>122</v>
      </c>
      <c r="B38" s="3" t="s">
        <v>517</v>
      </c>
      <c r="C38" s="3" t="s">
        <v>332</v>
      </c>
      <c r="D38" s="12">
        <f t="shared" si="17"/>
        <v>6236251.3600000003</v>
      </c>
      <c r="E38" s="12">
        <f t="shared" si="7"/>
        <v>5661001.4000000004</v>
      </c>
      <c r="F38" s="13">
        <v>2289912</v>
      </c>
      <c r="G38" s="13">
        <v>1821698</v>
      </c>
      <c r="H38" s="13">
        <v>1030460.4</v>
      </c>
      <c r="I38" s="13">
        <f ca="1">Sheet2!CT37+Sheet2!H37</f>
        <v>364460</v>
      </c>
      <c r="J38" s="13">
        <v>136696</v>
      </c>
      <c r="K38" s="13">
        <f ca="1">Sheet2!L37+Sheet2!CX37</f>
        <v>41008</v>
      </c>
      <c r="L38" s="13">
        <f ca="1">Sheet2!BS37+Sheet2!FF37</f>
        <v>0</v>
      </c>
      <c r="M38" s="13">
        <f ca="1">Sheet2!BT37+Sheet2!FG37</f>
        <v>0</v>
      </c>
      <c r="N38" s="13">
        <f ca="1">Sheet2!BU37+Sheet2!FH37</f>
        <v>0</v>
      </c>
      <c r="O38" s="13">
        <f ca="1">Sheet2!BW37+Sheet2!FJ37</f>
        <v>1200</v>
      </c>
      <c r="P38" s="13">
        <f ca="1">Sheet2!BX37+Sheet2!FK37</f>
        <v>1200</v>
      </c>
      <c r="Q38" s="13">
        <f ca="1">Sheet2!BY37+Sheet2!FL37</f>
        <v>0</v>
      </c>
      <c r="R38" s="13">
        <f ca="1">Sheet2!FS37+Sheet2!CD37</f>
        <v>0</v>
      </c>
      <c r="S38" s="13">
        <f ca="1">Sheet2!N37+Sheet2!CY37+Sheet2!FT37+Sheet2!CE37</f>
        <v>112263</v>
      </c>
      <c r="T38" s="12">
        <f t="shared" si="8"/>
        <v>135590.71000000002</v>
      </c>
      <c r="U38" s="13">
        <f ca="1">Sheet2!P37+Sheet2!EJ37</f>
        <v>0</v>
      </c>
      <c r="V38" s="13">
        <f ca="1">Sheet2!Q37+Sheet2!EK37</f>
        <v>11817.81</v>
      </c>
      <c r="W38" s="13">
        <f ca="1">Sheet2!R37+Sheet2!EL37</f>
        <v>0</v>
      </c>
      <c r="X38" s="13">
        <f ca="1">Sheet2!S37+Sheet2!EM37</f>
        <v>1554</v>
      </c>
      <c r="Y38" s="13">
        <f ca="1">Sheet2!EO37+Sheet2!T37</f>
        <v>6841.89</v>
      </c>
      <c r="Z38" s="13">
        <f ca="1">Sheet2!U37+Sheet2!EN37</f>
        <v>61474.68</v>
      </c>
      <c r="AA38" s="13">
        <f ca="1">Sheet2!EP37+Sheet2!V37</f>
        <v>53902.33</v>
      </c>
      <c r="AB38" s="13">
        <v>18277.329999999998</v>
      </c>
      <c r="AC38" s="13">
        <v>3243</v>
      </c>
      <c r="AD38" s="12">
        <f t="shared" si="5"/>
        <v>4669.7</v>
      </c>
      <c r="AE38" s="13">
        <f ca="1">Sheet2!BN37+Sheet2!ER37</f>
        <v>4669.7</v>
      </c>
      <c r="AF38" s="13">
        <f ca="1">Sheet2!BO37+Sheet2!ES37</f>
        <v>0</v>
      </c>
      <c r="AG38" s="13">
        <f ca="1">Sheet2!BP37+Sheet2!ET37</f>
        <v>0</v>
      </c>
      <c r="AH38" s="12">
        <f t="shared" si="9"/>
        <v>119961.79999999999</v>
      </c>
      <c r="AI38" s="13">
        <f ca="1">Sheet2!X37+Sheet2!DA37</f>
        <v>1398</v>
      </c>
      <c r="AJ38" s="13">
        <f ca="1">Sheet2!Y37+Sheet2!DB37</f>
        <v>0</v>
      </c>
      <c r="AK38" s="13">
        <f ca="1">Sheet2!Z37+Sheet2!DC37</f>
        <v>0</v>
      </c>
      <c r="AL38" s="13">
        <f ca="1">Sheet2!AA37+Sheet2!DD37</f>
        <v>0</v>
      </c>
      <c r="AM38" s="13">
        <f ca="1">Sheet2!AB37+Sheet2!DE37</f>
        <v>0</v>
      </c>
      <c r="AN38" s="13">
        <f ca="1">Sheet2!AC37+Sheet2!DF37</f>
        <v>0</v>
      </c>
      <c r="AO38" s="13">
        <f ca="1">Sheet2!DG37+Sheet2!AD37</f>
        <v>0</v>
      </c>
      <c r="AP38" s="13">
        <f ca="1">Sheet2!DH37+Sheet2!AE37</f>
        <v>0</v>
      </c>
      <c r="AQ38" s="13">
        <f ca="1">Sheet2!DI37+Sheet2!AF37</f>
        <v>0</v>
      </c>
      <c r="AR38" s="13">
        <f ca="1">Sheet2!DJ37+Sheet2!AG37</f>
        <v>0</v>
      </c>
      <c r="AS38" s="13">
        <f ca="1">Sheet2!DK37+Sheet2!AH37</f>
        <v>0</v>
      </c>
      <c r="AT38" s="13">
        <f ca="1">Sheet2!AI37+Sheet2!DL37</f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f ca="1">Sheet2!AQ37+Sheet2!DT37</f>
        <v>23314.7</v>
      </c>
      <c r="BC38" s="14">
        <f t="shared" si="6"/>
        <v>0</v>
      </c>
      <c r="BD38" s="13">
        <v>0</v>
      </c>
      <c r="BE38" s="13">
        <f ca="1">Sheet2!DX37+Sheet2!AT37</f>
        <v>0</v>
      </c>
      <c r="BF38" s="13">
        <v>0</v>
      </c>
      <c r="BG38" s="13">
        <f ca="1">Sheet2!EA37+Sheet2!AW37</f>
        <v>60000</v>
      </c>
      <c r="BH38" s="13">
        <f ca="1">Sheet2!EB37+Sheet2!AX37</f>
        <v>0</v>
      </c>
      <c r="BI38" s="13">
        <f ca="1">Sheet2!EC37+Sheet2!AY37</f>
        <v>10440</v>
      </c>
      <c r="BJ38" s="13">
        <f ca="1">Sheet2!ED37+Sheet2!AZ37</f>
        <v>0</v>
      </c>
      <c r="BK38" s="13">
        <f ca="1">Sheet2!EE37+Sheet2!BA37</f>
        <v>3500</v>
      </c>
      <c r="BL38" s="13">
        <f ca="1">Sheet2!EG37+Sheet2!BB37</f>
        <v>0</v>
      </c>
      <c r="BM38" s="13">
        <f ca="1">Sheet2!EH37+Sheet2!BC37</f>
        <v>0</v>
      </c>
      <c r="BN38" s="13">
        <f ca="1">Sheet2!EW37+Sheet2!BE37</f>
        <v>21309.1</v>
      </c>
      <c r="BO38" s="13">
        <f ca="1">Sheet2!EX37+Sheet2!BF37</f>
        <v>0</v>
      </c>
      <c r="BP38" s="13">
        <f ca="1">Sheet2!EY37+Sheet2!BG37</f>
        <v>0</v>
      </c>
      <c r="BQ38" s="13">
        <f ca="1">Sheet2!EZ37+Sheet2!BH37+Sheet2!CJ37</f>
        <v>0</v>
      </c>
      <c r="BR38" s="13">
        <f ca="1">Sheet2!FA37+Sheet2!BI37</f>
        <v>0</v>
      </c>
      <c r="BS38" s="13">
        <v>0</v>
      </c>
      <c r="BT38" s="13">
        <f ca="1">Sheet2!FD37+Sheet2!BK37</f>
        <v>0</v>
      </c>
      <c r="BU38" s="12">
        <f ca="1">Sheet2!FU37+Sheet2!BL37+Sheet2!AU37+Sheet2!DY37</f>
        <v>287259.45</v>
      </c>
      <c r="BV38" s="12">
        <f ca="1">Sheet2!BQ37</f>
        <v>0</v>
      </c>
      <c r="BW38" s="12">
        <f ca="1">Sheet2!CF37+Sheet2!FV37</f>
        <v>0</v>
      </c>
      <c r="BX38" s="12">
        <f ca="1">Sheet2!FW37+Sheet2!CG37+Sheet2!FC37+Sheet2!BJ37</f>
        <v>24000</v>
      </c>
      <c r="BY38" s="12">
        <f t="shared" si="10"/>
        <v>3768.3</v>
      </c>
      <c r="BZ38" s="13">
        <v>0</v>
      </c>
      <c r="CA38" s="13">
        <v>0</v>
      </c>
      <c r="CB38" s="13">
        <v>0</v>
      </c>
      <c r="CC38" s="13">
        <v>0</v>
      </c>
      <c r="CD38" s="13">
        <v>3768.3</v>
      </c>
    </row>
    <row r="39" spans="1:82">
      <c r="A39" s="18">
        <v>123</v>
      </c>
      <c r="B39" s="3" t="s">
        <v>518</v>
      </c>
      <c r="C39" s="3" t="s">
        <v>333</v>
      </c>
      <c r="D39" s="12">
        <f t="shared" si="17"/>
        <v>470680.32999999996</v>
      </c>
      <c r="E39" s="12">
        <f t="shared" si="7"/>
        <v>468335.6</v>
      </c>
      <c r="F39" s="13">
        <v>241488</v>
      </c>
      <c r="G39" s="13">
        <v>118178</v>
      </c>
      <c r="H39" s="13">
        <v>108669.6</v>
      </c>
      <c r="I39" s="13">
        <f ca="1">Sheet2!CT38+Sheet2!H38</f>
        <v>0</v>
      </c>
      <c r="J39" s="13">
        <v>0</v>
      </c>
      <c r="K39" s="13">
        <f ca="1">Sheet2!L38+Sheet2!CX38</f>
        <v>0</v>
      </c>
      <c r="L39" s="13">
        <f ca="1">Sheet2!BS38+Sheet2!FF38</f>
        <v>0</v>
      </c>
      <c r="M39" s="13">
        <f ca="1">Sheet2!BT38+Sheet2!FG38</f>
        <v>0</v>
      </c>
      <c r="N39" s="13">
        <f ca="1">Sheet2!BU38+Sheet2!FH38</f>
        <v>0</v>
      </c>
      <c r="O39" s="13">
        <f ca="1">Sheet2!BW38+Sheet2!FJ38</f>
        <v>0</v>
      </c>
      <c r="P39" s="13">
        <f ca="1">Sheet2!BX38+Sheet2!FK38</f>
        <v>0</v>
      </c>
      <c r="Q39" s="13">
        <f ca="1">Sheet2!BY38+Sheet2!FL38</f>
        <v>0</v>
      </c>
      <c r="R39" s="13">
        <f ca="1">Sheet2!FS38+Sheet2!CD38</f>
        <v>0</v>
      </c>
      <c r="S39" s="13">
        <f ca="1">Sheet2!N38+Sheet2!CY38+Sheet2!FT38+Sheet2!CE38</f>
        <v>0</v>
      </c>
      <c r="T39" s="12">
        <f t="shared" si="8"/>
        <v>2061.54</v>
      </c>
      <c r="U39" s="13">
        <f ca="1">Sheet2!P38+Sheet2!EJ38</f>
        <v>0</v>
      </c>
      <c r="V39" s="13">
        <f ca="1">Sheet2!Q38+Sheet2!EK38</f>
        <v>0</v>
      </c>
      <c r="W39" s="13">
        <f ca="1">Sheet2!R38+Sheet2!EL38</f>
        <v>0</v>
      </c>
      <c r="X39" s="13">
        <f ca="1">Sheet2!S38+Sheet2!EM38</f>
        <v>313.3</v>
      </c>
      <c r="Y39" s="13">
        <f ca="1">Sheet2!EO38+Sheet2!T38</f>
        <v>232</v>
      </c>
      <c r="Z39" s="13">
        <f ca="1">Sheet2!U38+Sheet2!EN38</f>
        <v>237.1</v>
      </c>
      <c r="AA39" s="13">
        <f ca="1">Sheet2!EP38+Sheet2!V38</f>
        <v>1279.1400000000001</v>
      </c>
      <c r="AB39" s="13">
        <v>1279.1400000000001</v>
      </c>
      <c r="AC39" s="13"/>
      <c r="AD39" s="12">
        <f t="shared" si="5"/>
        <v>0</v>
      </c>
      <c r="AE39" s="13">
        <f ca="1">Sheet2!BN38+Sheet2!ER38</f>
        <v>0</v>
      </c>
      <c r="AF39" s="13">
        <f ca="1">Sheet2!BO38+Sheet2!ES38</f>
        <v>0</v>
      </c>
      <c r="AG39" s="13">
        <f ca="1">Sheet2!BP38+Sheet2!ET38</f>
        <v>0</v>
      </c>
      <c r="AH39" s="12">
        <f t="shared" si="9"/>
        <v>27.5</v>
      </c>
      <c r="AI39" s="13">
        <f ca="1">Sheet2!X38+Sheet2!DA38</f>
        <v>0</v>
      </c>
      <c r="AJ39" s="13">
        <f ca="1">Sheet2!Y38+Sheet2!DB38</f>
        <v>0</v>
      </c>
      <c r="AK39" s="13">
        <f ca="1">Sheet2!Z38+Sheet2!DC38</f>
        <v>0</v>
      </c>
      <c r="AL39" s="13">
        <f ca="1">Sheet2!AA38+Sheet2!DD38</f>
        <v>0</v>
      </c>
      <c r="AM39" s="13">
        <f ca="1">Sheet2!AB38+Sheet2!DE38</f>
        <v>0</v>
      </c>
      <c r="AN39" s="13">
        <f ca="1">Sheet2!AC38+Sheet2!DF38</f>
        <v>0</v>
      </c>
      <c r="AO39" s="13">
        <f ca="1">Sheet2!DG38+Sheet2!AD38</f>
        <v>0</v>
      </c>
      <c r="AP39" s="13">
        <f ca="1">Sheet2!DH38+Sheet2!AE38</f>
        <v>0</v>
      </c>
      <c r="AQ39" s="13">
        <f ca="1">Sheet2!DI38+Sheet2!AF38</f>
        <v>0</v>
      </c>
      <c r="AR39" s="13">
        <f ca="1">Sheet2!DJ38+Sheet2!AG38</f>
        <v>0</v>
      </c>
      <c r="AS39" s="13">
        <f ca="1">Sheet2!DK38+Sheet2!AH38</f>
        <v>0</v>
      </c>
      <c r="AT39" s="13">
        <f ca="1">Sheet2!AI38+Sheet2!DL38</f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f ca="1">Sheet2!AQ38+Sheet2!DT38</f>
        <v>0</v>
      </c>
      <c r="BC39" s="14">
        <f t="shared" si="6"/>
        <v>0</v>
      </c>
      <c r="BD39" s="13">
        <v>0</v>
      </c>
      <c r="BE39" s="13">
        <f ca="1">Sheet2!DX38+Sheet2!AT38</f>
        <v>0</v>
      </c>
      <c r="BF39" s="13">
        <v>0</v>
      </c>
      <c r="BG39" s="13">
        <f ca="1">Sheet2!EA38+Sheet2!AW38</f>
        <v>0</v>
      </c>
      <c r="BH39" s="13">
        <f ca="1">Sheet2!EB38+Sheet2!AX38</f>
        <v>0</v>
      </c>
      <c r="BI39" s="13">
        <f ca="1">Sheet2!EC38+Sheet2!AY38</f>
        <v>0</v>
      </c>
      <c r="BJ39" s="13">
        <f ca="1">Sheet2!ED38+Sheet2!AZ38</f>
        <v>0</v>
      </c>
      <c r="BK39" s="13">
        <f ca="1">Sheet2!EE38+Sheet2!BA38</f>
        <v>0</v>
      </c>
      <c r="BL39" s="13">
        <f ca="1">Sheet2!EG38+Sheet2!BB38</f>
        <v>0</v>
      </c>
      <c r="BM39" s="13">
        <f ca="1">Sheet2!EH38+Sheet2!BC38</f>
        <v>0</v>
      </c>
      <c r="BN39" s="13">
        <f ca="1">Sheet2!EW38+Sheet2!BE38</f>
        <v>27.5</v>
      </c>
      <c r="BO39" s="13">
        <f ca="1">Sheet2!EX38+Sheet2!BF38</f>
        <v>0</v>
      </c>
      <c r="BP39" s="13">
        <f ca="1">Sheet2!EY38+Sheet2!BG38</f>
        <v>0</v>
      </c>
      <c r="BQ39" s="13">
        <f ca="1">Sheet2!EZ38+Sheet2!BH38+Sheet2!CJ38</f>
        <v>0</v>
      </c>
      <c r="BR39" s="13">
        <f ca="1">Sheet2!FA38+Sheet2!BI38</f>
        <v>0</v>
      </c>
      <c r="BS39" s="13">
        <v>0</v>
      </c>
      <c r="BT39" s="13">
        <f ca="1">Sheet2!FD38+Sheet2!BK38</f>
        <v>0</v>
      </c>
      <c r="BU39" s="12">
        <f ca="1">Sheet2!FU38+Sheet2!BL38+Sheet2!AU38+Sheet2!DY38</f>
        <v>255.69</v>
      </c>
      <c r="BV39" s="12">
        <f ca="1">Sheet2!BQ38</f>
        <v>0</v>
      </c>
      <c r="BW39" s="12">
        <f ca="1">Sheet2!CF38+Sheet2!FV38</f>
        <v>0</v>
      </c>
      <c r="BX39" s="12">
        <f ca="1">Sheet2!FW38+Sheet2!CG38+Sheet2!FC38+Sheet2!BJ38</f>
        <v>0</v>
      </c>
      <c r="BY39" s="12">
        <f t="shared" si="10"/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</row>
    <row r="40" spans="1:82">
      <c r="A40" s="18">
        <v>124</v>
      </c>
      <c r="B40" s="3" t="s">
        <v>519</v>
      </c>
      <c r="C40" s="3" t="s">
        <v>334</v>
      </c>
      <c r="D40" s="12">
        <f t="shared" si="17"/>
        <v>14947407.050000003</v>
      </c>
      <c r="E40" s="12">
        <f t="shared" si="7"/>
        <v>4383711.5999999996</v>
      </c>
      <c r="F40" s="13">
        <v>1276608</v>
      </c>
      <c r="G40" s="13">
        <v>2373790</v>
      </c>
      <c r="H40" s="13">
        <v>574473.6</v>
      </c>
      <c r="I40" s="13">
        <f ca="1">Sheet2!CT39+Sheet2!H39</f>
        <v>43840</v>
      </c>
      <c r="J40" s="13">
        <v>115000</v>
      </c>
      <c r="K40" s="13">
        <f ca="1">Sheet2!L39+Sheet2!CX39</f>
        <v>115000</v>
      </c>
      <c r="L40" s="13">
        <f ca="1">Sheet2!BS39+Sheet2!FF39</f>
        <v>0</v>
      </c>
      <c r="M40" s="13">
        <f ca="1">Sheet2!BT39+Sheet2!FG39</f>
        <v>0</v>
      </c>
      <c r="N40" s="13">
        <f ca="1">Sheet2!BU39+Sheet2!FH39</f>
        <v>0</v>
      </c>
      <c r="O40" s="13">
        <f ca="1">Sheet2!BW39+Sheet2!FJ39</f>
        <v>0</v>
      </c>
      <c r="P40" s="13">
        <f ca="1">Sheet2!BX39+Sheet2!FK39</f>
        <v>0</v>
      </c>
      <c r="Q40" s="13">
        <f ca="1">Sheet2!BY39+Sheet2!FL39</f>
        <v>0</v>
      </c>
      <c r="R40" s="13">
        <f ca="1">Sheet2!FS39+Sheet2!CD39</f>
        <v>0</v>
      </c>
      <c r="S40" s="13">
        <f ca="1">Sheet2!N39+Sheet2!CY39+Sheet2!FT39+Sheet2!CE39</f>
        <v>0</v>
      </c>
      <c r="T40" s="12">
        <f t="shared" si="8"/>
        <v>9279877.1100000013</v>
      </c>
      <c r="U40" s="13">
        <f ca="1">Sheet2!P39+Sheet2!EJ39</f>
        <v>0</v>
      </c>
      <c r="V40" s="13">
        <f ca="1">Sheet2!Q39+Sheet2!EK39</f>
        <v>30</v>
      </c>
      <c r="W40" s="13">
        <f ca="1">Sheet2!R39+Sheet2!EL39</f>
        <v>0</v>
      </c>
      <c r="X40" s="13">
        <f ca="1">Sheet2!S39+Sheet2!EM39</f>
        <v>10257.09</v>
      </c>
      <c r="Y40" s="13">
        <f ca="1">Sheet2!EO39+Sheet2!T39</f>
        <v>108061.29</v>
      </c>
      <c r="Z40" s="13">
        <f ca="1">Sheet2!U39+Sheet2!EN39</f>
        <v>9136316.3499999996</v>
      </c>
      <c r="AA40" s="13">
        <f ca="1">Sheet2!EP39+Sheet2!V39</f>
        <v>25212.38</v>
      </c>
      <c r="AB40" s="13">
        <v>23675.22</v>
      </c>
      <c r="AC40" s="13">
        <v>1540</v>
      </c>
      <c r="AD40" s="12">
        <f t="shared" si="5"/>
        <v>8800</v>
      </c>
      <c r="AE40" s="13">
        <f ca="1">Sheet2!BN39+Sheet2!ER39</f>
        <v>8800</v>
      </c>
      <c r="AF40" s="13">
        <f ca="1">Sheet2!BO39+Sheet2!ES39</f>
        <v>0</v>
      </c>
      <c r="AG40" s="13">
        <f ca="1">Sheet2!BP39+Sheet2!ET39</f>
        <v>0</v>
      </c>
      <c r="AH40" s="12">
        <f t="shared" si="9"/>
        <v>11570.3</v>
      </c>
      <c r="AI40" s="13">
        <f ca="1">Sheet2!X39+Sheet2!DA39</f>
        <v>0</v>
      </c>
      <c r="AJ40" s="13">
        <f ca="1">Sheet2!Y39+Sheet2!DB39</f>
        <v>0</v>
      </c>
      <c r="AK40" s="13">
        <f ca="1">Sheet2!Z39+Sheet2!DC39</f>
        <v>0</v>
      </c>
      <c r="AL40" s="13">
        <f ca="1">Sheet2!AA39+Sheet2!DD39</f>
        <v>0</v>
      </c>
      <c r="AM40" s="13">
        <f ca="1">Sheet2!AB39+Sheet2!DE39</f>
        <v>0</v>
      </c>
      <c r="AN40" s="13">
        <f ca="1">Sheet2!AC39+Sheet2!DF39</f>
        <v>0</v>
      </c>
      <c r="AO40" s="13">
        <f ca="1">Sheet2!DG39+Sheet2!AD39</f>
        <v>0</v>
      </c>
      <c r="AP40" s="13">
        <f ca="1">Sheet2!DH39+Sheet2!AE39</f>
        <v>0</v>
      </c>
      <c r="AQ40" s="13">
        <f ca="1">Sheet2!DI39+Sheet2!AF39</f>
        <v>0</v>
      </c>
      <c r="AR40" s="13">
        <f ca="1">Sheet2!DJ39+Sheet2!AG39</f>
        <v>0</v>
      </c>
      <c r="AS40" s="13">
        <f ca="1">Sheet2!DK39+Sheet2!AH39</f>
        <v>0</v>
      </c>
      <c r="AT40" s="13">
        <f ca="1">Sheet2!AI39+Sheet2!DL39</f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f ca="1">Sheet2!AQ39+Sheet2!DT39</f>
        <v>7142.3</v>
      </c>
      <c r="BC40" s="14">
        <f t="shared" si="6"/>
        <v>0</v>
      </c>
      <c r="BD40" s="13">
        <v>0</v>
      </c>
      <c r="BE40" s="13">
        <f ca="1">Sheet2!DX39+Sheet2!AT39</f>
        <v>0</v>
      </c>
      <c r="BF40" s="13">
        <v>0</v>
      </c>
      <c r="BG40" s="13">
        <f ca="1">Sheet2!EA39+Sheet2!AW39</f>
        <v>0</v>
      </c>
      <c r="BH40" s="13">
        <f ca="1">Sheet2!EB39+Sheet2!AX39</f>
        <v>0</v>
      </c>
      <c r="BI40" s="13">
        <f ca="1">Sheet2!EC39+Sheet2!AY39</f>
        <v>4428</v>
      </c>
      <c r="BJ40" s="13">
        <f ca="1">Sheet2!ED39+Sheet2!AZ39</f>
        <v>0</v>
      </c>
      <c r="BK40" s="13">
        <f ca="1">Sheet2!EE39+Sheet2!BA39</f>
        <v>0</v>
      </c>
      <c r="BL40" s="13">
        <f ca="1">Sheet2!EG39+Sheet2!BB39</f>
        <v>0</v>
      </c>
      <c r="BM40" s="13">
        <f ca="1">Sheet2!EH39+Sheet2!BC39</f>
        <v>0</v>
      </c>
      <c r="BN40" s="13">
        <f ca="1">Sheet2!EW39+Sheet2!BE39</f>
        <v>0</v>
      </c>
      <c r="BO40" s="13">
        <f ca="1">Sheet2!EX39+Sheet2!BF39</f>
        <v>0</v>
      </c>
      <c r="BP40" s="13">
        <f ca="1">Sheet2!EY39+Sheet2!BG39</f>
        <v>0</v>
      </c>
      <c r="BQ40" s="13">
        <f ca="1">Sheet2!EZ39+Sheet2!BH39+Sheet2!CJ39</f>
        <v>0</v>
      </c>
      <c r="BR40" s="13">
        <f ca="1">Sheet2!FA39+Sheet2!BI39</f>
        <v>0</v>
      </c>
      <c r="BS40" s="13">
        <v>0</v>
      </c>
      <c r="BT40" s="13">
        <f ca="1">Sheet2!FD39+Sheet2!BK39</f>
        <v>0</v>
      </c>
      <c r="BU40" s="12">
        <f ca="1">Sheet2!FU39+Sheet2!BL39+Sheet2!AU39+Sheet2!DY39</f>
        <v>1254936.8900000001</v>
      </c>
      <c r="BV40" s="12">
        <f ca="1">Sheet2!BQ39</f>
        <v>0</v>
      </c>
      <c r="BW40" s="12">
        <f ca="1">Sheet2!CF39+Sheet2!FV39</f>
        <v>0</v>
      </c>
      <c r="BX40" s="12">
        <f ca="1">Sheet2!FW39+Sheet2!CG39+Sheet2!FC39+Sheet2!BJ39</f>
        <v>0</v>
      </c>
      <c r="BY40" s="12">
        <f t="shared" si="10"/>
        <v>8511.15</v>
      </c>
      <c r="BZ40" s="13">
        <v>0</v>
      </c>
      <c r="CA40" s="13">
        <v>0</v>
      </c>
      <c r="CB40" s="13">
        <v>0</v>
      </c>
      <c r="CC40" s="13">
        <v>0</v>
      </c>
      <c r="CD40" s="13">
        <v>8511.15</v>
      </c>
    </row>
    <row r="41" spans="1:82">
      <c r="A41" s="18">
        <v>125</v>
      </c>
      <c r="B41" s="3" t="s">
        <v>520</v>
      </c>
      <c r="C41" s="3" t="s">
        <v>335</v>
      </c>
      <c r="D41" s="12">
        <f t="shared" si="17"/>
        <v>81785.31</v>
      </c>
      <c r="E41" s="12">
        <f t="shared" si="7"/>
        <v>76942.8</v>
      </c>
      <c r="F41" s="13">
        <v>53064</v>
      </c>
      <c r="G41" s="13">
        <v>0</v>
      </c>
      <c r="H41" s="13">
        <v>23878.799999999999</v>
      </c>
      <c r="I41" s="13">
        <f ca="1">Sheet2!CT40+Sheet2!H40</f>
        <v>0</v>
      </c>
      <c r="J41" s="13">
        <v>0</v>
      </c>
      <c r="K41" s="13">
        <f ca="1">Sheet2!L40+Sheet2!CX40</f>
        <v>0</v>
      </c>
      <c r="L41" s="13">
        <f ca="1">Sheet2!BS40+Sheet2!FF40</f>
        <v>0</v>
      </c>
      <c r="M41" s="13">
        <f ca="1">Sheet2!BT40+Sheet2!FG40</f>
        <v>0</v>
      </c>
      <c r="N41" s="13">
        <f ca="1">Sheet2!BU40+Sheet2!FH40</f>
        <v>0</v>
      </c>
      <c r="O41" s="13">
        <f ca="1">Sheet2!BW40+Sheet2!FJ40</f>
        <v>0</v>
      </c>
      <c r="P41" s="13">
        <f ca="1">Sheet2!BX40+Sheet2!FK40</f>
        <v>0</v>
      </c>
      <c r="Q41" s="13">
        <f ca="1">Sheet2!BY40+Sheet2!FL40</f>
        <v>0</v>
      </c>
      <c r="R41" s="13">
        <f ca="1">Sheet2!FS40+Sheet2!CD40</f>
        <v>0</v>
      </c>
      <c r="S41" s="13">
        <f ca="1">Sheet2!N40+Sheet2!CY40+Sheet2!FT40+Sheet2!CE40</f>
        <v>0</v>
      </c>
      <c r="T41" s="12">
        <f t="shared" si="8"/>
        <v>460</v>
      </c>
      <c r="U41" s="13">
        <f ca="1">Sheet2!P40+Sheet2!EJ40</f>
        <v>0</v>
      </c>
      <c r="V41" s="13">
        <f ca="1">Sheet2!Q40+Sheet2!EK40</f>
        <v>0</v>
      </c>
      <c r="W41" s="13">
        <f ca="1">Sheet2!R40+Sheet2!EL40</f>
        <v>0</v>
      </c>
      <c r="X41" s="13">
        <f ca="1">Sheet2!S40+Sheet2!EM40</f>
        <v>0</v>
      </c>
      <c r="Y41" s="13">
        <f ca="1">Sheet2!EO40+Sheet2!T40</f>
        <v>0</v>
      </c>
      <c r="Z41" s="13">
        <f ca="1">Sheet2!U40+Sheet2!EN40</f>
        <v>0</v>
      </c>
      <c r="AA41" s="13">
        <f ca="1">Sheet2!EP40+Sheet2!V40</f>
        <v>460</v>
      </c>
      <c r="AB41" s="13">
        <v>0</v>
      </c>
      <c r="AC41" s="13">
        <v>460</v>
      </c>
      <c r="AD41" s="12">
        <f t="shared" si="5"/>
        <v>4264.26</v>
      </c>
      <c r="AE41" s="13">
        <f ca="1">Sheet2!BN40+Sheet2!ER40</f>
        <v>4264.26</v>
      </c>
      <c r="AF41" s="13">
        <f ca="1">Sheet2!BO40+Sheet2!ES40</f>
        <v>0</v>
      </c>
      <c r="AG41" s="13">
        <f ca="1">Sheet2!BP40+Sheet2!ET40</f>
        <v>0</v>
      </c>
      <c r="AH41" s="12">
        <f t="shared" si="9"/>
        <v>76.400000000000006</v>
      </c>
      <c r="AI41" s="13">
        <f ca="1">Sheet2!X40+Sheet2!DA40</f>
        <v>0</v>
      </c>
      <c r="AJ41" s="13">
        <f ca="1">Sheet2!Y40+Sheet2!DB40</f>
        <v>0</v>
      </c>
      <c r="AK41" s="13">
        <f ca="1">Sheet2!Z40+Sheet2!DC40</f>
        <v>0</v>
      </c>
      <c r="AL41" s="13">
        <f ca="1">Sheet2!AA40+Sheet2!DD40</f>
        <v>0</v>
      </c>
      <c r="AM41" s="13">
        <f ca="1">Sheet2!AB40+Sheet2!DE40</f>
        <v>0</v>
      </c>
      <c r="AN41" s="13">
        <f ca="1">Sheet2!AC40+Sheet2!DF40</f>
        <v>0</v>
      </c>
      <c r="AO41" s="13">
        <f ca="1">Sheet2!DG40+Sheet2!AD40</f>
        <v>0</v>
      </c>
      <c r="AP41" s="13">
        <f ca="1">Sheet2!DH40+Sheet2!AE40</f>
        <v>0</v>
      </c>
      <c r="AQ41" s="13">
        <f ca="1">Sheet2!DI40+Sheet2!AF40</f>
        <v>0</v>
      </c>
      <c r="AR41" s="13">
        <f ca="1">Sheet2!DJ40+Sheet2!AG40</f>
        <v>0</v>
      </c>
      <c r="AS41" s="13">
        <f ca="1">Sheet2!DK40+Sheet2!AH40</f>
        <v>0</v>
      </c>
      <c r="AT41" s="13">
        <f ca="1">Sheet2!AI40+Sheet2!DL40</f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f ca="1">Sheet2!AQ40+Sheet2!DT40</f>
        <v>0</v>
      </c>
      <c r="BC41" s="14">
        <f t="shared" si="6"/>
        <v>0</v>
      </c>
      <c r="BD41" s="13">
        <v>0</v>
      </c>
      <c r="BE41" s="13">
        <f ca="1">Sheet2!DX40+Sheet2!AT40</f>
        <v>0</v>
      </c>
      <c r="BF41" s="13">
        <v>0</v>
      </c>
      <c r="BG41" s="13">
        <f ca="1">Sheet2!EA40+Sheet2!AW40</f>
        <v>0</v>
      </c>
      <c r="BH41" s="13">
        <f ca="1">Sheet2!EB40+Sheet2!AX40</f>
        <v>0</v>
      </c>
      <c r="BI41" s="13">
        <f ca="1">Sheet2!EC40+Sheet2!AY40</f>
        <v>0</v>
      </c>
      <c r="BJ41" s="13">
        <f ca="1">Sheet2!ED40+Sheet2!AZ40</f>
        <v>0</v>
      </c>
      <c r="BK41" s="13">
        <f ca="1">Sheet2!EE40+Sheet2!BA40</f>
        <v>0</v>
      </c>
      <c r="BL41" s="13">
        <f ca="1">Sheet2!EG40+Sheet2!BB40</f>
        <v>0</v>
      </c>
      <c r="BM41" s="13">
        <f ca="1">Sheet2!EH40+Sheet2!BC40</f>
        <v>0</v>
      </c>
      <c r="BN41" s="13">
        <f ca="1">Sheet2!EW40+Sheet2!BE40</f>
        <v>76.400000000000006</v>
      </c>
      <c r="BO41" s="13">
        <f ca="1">Sheet2!EX40+Sheet2!BF40</f>
        <v>0</v>
      </c>
      <c r="BP41" s="13">
        <f ca="1">Sheet2!EY40+Sheet2!BG40</f>
        <v>0</v>
      </c>
      <c r="BQ41" s="13">
        <f ca="1">Sheet2!EZ40+Sheet2!BH40+Sheet2!CJ40</f>
        <v>0</v>
      </c>
      <c r="BR41" s="13">
        <f ca="1">Sheet2!FA40+Sheet2!BI40</f>
        <v>0</v>
      </c>
      <c r="BS41" s="13">
        <v>0</v>
      </c>
      <c r="BT41" s="13">
        <f ca="1">Sheet2!FD40+Sheet2!BK40</f>
        <v>0</v>
      </c>
      <c r="BU41" s="12">
        <f ca="1">Sheet2!FU40+Sheet2!BL40+Sheet2!AU40+Sheet2!DY40</f>
        <v>41.849999999999994</v>
      </c>
      <c r="BV41" s="12">
        <f ca="1">Sheet2!BQ40</f>
        <v>0</v>
      </c>
      <c r="BW41" s="12">
        <f ca="1">Sheet2!CF40+Sheet2!FV40</f>
        <v>0</v>
      </c>
      <c r="BX41" s="12">
        <f ca="1">Sheet2!FW40+Sheet2!CG40+Sheet2!FC40+Sheet2!BJ40</f>
        <v>0</v>
      </c>
      <c r="BY41" s="12">
        <f t="shared" si="10"/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</row>
    <row r="42" spans="1:82">
      <c r="A42" s="18">
        <v>126</v>
      </c>
      <c r="B42" s="3" t="s">
        <v>521</v>
      </c>
      <c r="C42" s="3" t="s">
        <v>336</v>
      </c>
      <c r="D42" s="12">
        <f t="shared" si="17"/>
        <v>389042.11</v>
      </c>
      <c r="E42" s="12">
        <f t="shared" si="7"/>
        <v>304113.40000000002</v>
      </c>
      <c r="F42" s="13">
        <v>200172</v>
      </c>
      <c r="G42" s="13">
        <v>13864</v>
      </c>
      <c r="H42" s="13">
        <v>90077.4</v>
      </c>
      <c r="I42" s="13">
        <f ca="1">Sheet2!CT41+Sheet2!H41</f>
        <v>0</v>
      </c>
      <c r="J42" s="13">
        <v>0</v>
      </c>
      <c r="K42" s="13">
        <f ca="1">Sheet2!L41+Sheet2!CX41</f>
        <v>0</v>
      </c>
      <c r="L42" s="13">
        <f ca="1">Sheet2!BS41+Sheet2!FF41</f>
        <v>0</v>
      </c>
      <c r="M42" s="13">
        <f ca="1">Sheet2!BT41+Sheet2!FG41</f>
        <v>0</v>
      </c>
      <c r="N42" s="13">
        <f ca="1">Sheet2!BU41+Sheet2!FH41</f>
        <v>0</v>
      </c>
      <c r="O42" s="13">
        <f ca="1">Sheet2!BW41+Sheet2!FJ41</f>
        <v>0</v>
      </c>
      <c r="P42" s="13">
        <f ca="1">Sheet2!BX41+Sheet2!FK41</f>
        <v>0</v>
      </c>
      <c r="Q42" s="13">
        <f ca="1">Sheet2!BY41+Sheet2!FL41</f>
        <v>0</v>
      </c>
      <c r="R42" s="13">
        <f ca="1">Sheet2!FS41+Sheet2!CD41</f>
        <v>0</v>
      </c>
      <c r="S42" s="13">
        <f ca="1">Sheet2!N41+Sheet2!CY41+Sheet2!FT41+Sheet2!CE41</f>
        <v>0</v>
      </c>
      <c r="T42" s="12">
        <f t="shared" si="8"/>
        <v>17980.3</v>
      </c>
      <c r="U42" s="13">
        <f ca="1">Sheet2!P41+Sheet2!EJ41</f>
        <v>0</v>
      </c>
      <c r="V42" s="13">
        <f ca="1">Sheet2!Q41+Sheet2!EK41</f>
        <v>0</v>
      </c>
      <c r="W42" s="13">
        <f ca="1">Sheet2!R41+Sheet2!EL41</f>
        <v>0</v>
      </c>
      <c r="X42" s="13">
        <f ca="1">Sheet2!S41+Sheet2!EM41</f>
        <v>0</v>
      </c>
      <c r="Y42" s="13">
        <f ca="1">Sheet2!EO41+Sheet2!T41</f>
        <v>0</v>
      </c>
      <c r="Z42" s="13">
        <f ca="1">Sheet2!U41+Sheet2!EN41</f>
        <v>16992.09</v>
      </c>
      <c r="AA42" s="13">
        <f ca="1">Sheet2!EP41+Sheet2!V41</f>
        <v>988.21</v>
      </c>
      <c r="AB42" s="13">
        <v>663.21</v>
      </c>
      <c r="AC42" s="13">
        <v>325</v>
      </c>
      <c r="AD42" s="12">
        <f t="shared" si="5"/>
        <v>610.79999999999995</v>
      </c>
      <c r="AE42" s="13">
        <f ca="1">Sheet2!BN41+Sheet2!ER41</f>
        <v>610.79999999999995</v>
      </c>
      <c r="AF42" s="13">
        <f ca="1">Sheet2!BO41+Sheet2!ES41</f>
        <v>0</v>
      </c>
      <c r="AG42" s="13">
        <f ca="1">Sheet2!BP41+Sheet2!ET41</f>
        <v>0</v>
      </c>
      <c r="AH42" s="12">
        <f t="shared" si="9"/>
        <v>60073.7</v>
      </c>
      <c r="AI42" s="13">
        <f ca="1">Sheet2!X41+Sheet2!DA41</f>
        <v>0</v>
      </c>
      <c r="AJ42" s="13">
        <f ca="1">Sheet2!Y41+Sheet2!DB41</f>
        <v>0</v>
      </c>
      <c r="AK42" s="13">
        <f ca="1">Sheet2!Z41+Sheet2!DC41</f>
        <v>0</v>
      </c>
      <c r="AL42" s="13">
        <f ca="1">Sheet2!AA41+Sheet2!DD41</f>
        <v>0</v>
      </c>
      <c r="AM42" s="13">
        <f ca="1">Sheet2!AB41+Sheet2!DE41</f>
        <v>0</v>
      </c>
      <c r="AN42" s="13">
        <f ca="1">Sheet2!AC41+Sheet2!DF41</f>
        <v>0</v>
      </c>
      <c r="AO42" s="13">
        <f ca="1">Sheet2!DG41+Sheet2!AD41</f>
        <v>0</v>
      </c>
      <c r="AP42" s="13">
        <f ca="1">Sheet2!DH41+Sheet2!AE41</f>
        <v>0</v>
      </c>
      <c r="AQ42" s="13">
        <f ca="1">Sheet2!DI41+Sheet2!AF41</f>
        <v>0</v>
      </c>
      <c r="AR42" s="13">
        <f ca="1">Sheet2!DJ41+Sheet2!AG41</f>
        <v>0</v>
      </c>
      <c r="AS42" s="13">
        <f ca="1">Sheet2!DK41+Sheet2!AH41</f>
        <v>0</v>
      </c>
      <c r="AT42" s="13">
        <f ca="1">Sheet2!AI41+Sheet2!DL41</f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f ca="1">Sheet2!AQ41+Sheet2!DT41</f>
        <v>17673.7</v>
      </c>
      <c r="BC42" s="14">
        <f t="shared" si="6"/>
        <v>0</v>
      </c>
      <c r="BD42" s="13">
        <v>0</v>
      </c>
      <c r="BE42" s="13">
        <f ca="1">Sheet2!DX41+Sheet2!AT41</f>
        <v>0</v>
      </c>
      <c r="BF42" s="13">
        <v>0</v>
      </c>
      <c r="BG42" s="13">
        <f ca="1">Sheet2!EA41+Sheet2!AW41</f>
        <v>0</v>
      </c>
      <c r="BH42" s="13">
        <f ca="1">Sheet2!EB41+Sheet2!AX41</f>
        <v>0</v>
      </c>
      <c r="BI42" s="13">
        <f ca="1">Sheet2!EC41+Sheet2!AY41</f>
        <v>42400</v>
      </c>
      <c r="BJ42" s="13">
        <f ca="1">Sheet2!ED41+Sheet2!AZ41</f>
        <v>0</v>
      </c>
      <c r="BK42" s="13">
        <f ca="1">Sheet2!EE41+Sheet2!BA41</f>
        <v>0</v>
      </c>
      <c r="BL42" s="13">
        <f ca="1">Sheet2!EG41+Sheet2!BB41</f>
        <v>0</v>
      </c>
      <c r="BM42" s="13">
        <f ca="1">Sheet2!EH41+Sheet2!BC41</f>
        <v>0</v>
      </c>
      <c r="BN42" s="13">
        <f ca="1">Sheet2!EW41+Sheet2!BE41</f>
        <v>0</v>
      </c>
      <c r="BO42" s="13">
        <f ca="1">Sheet2!EX41+Sheet2!BF41</f>
        <v>0</v>
      </c>
      <c r="BP42" s="13">
        <f ca="1">Sheet2!EY41+Sheet2!BG41</f>
        <v>0</v>
      </c>
      <c r="BQ42" s="13">
        <f ca="1">Sheet2!EZ41+Sheet2!BH41+Sheet2!CJ41</f>
        <v>0</v>
      </c>
      <c r="BR42" s="13">
        <f ca="1">Sheet2!FA41+Sheet2!BI41</f>
        <v>0</v>
      </c>
      <c r="BS42" s="13">
        <v>0</v>
      </c>
      <c r="BT42" s="13">
        <f ca="1">Sheet2!FD41+Sheet2!BK41</f>
        <v>0</v>
      </c>
      <c r="BU42" s="12">
        <f ca="1">Sheet2!FU41+Sheet2!BL41+Sheet2!AU41+Sheet2!DY41</f>
        <v>6263.91</v>
      </c>
      <c r="BV42" s="12">
        <f ca="1">Sheet2!BQ41</f>
        <v>0</v>
      </c>
      <c r="BW42" s="12">
        <f ca="1">Sheet2!CF41+Sheet2!FV41</f>
        <v>0</v>
      </c>
      <c r="BX42" s="12">
        <f ca="1">Sheet2!FW41+Sheet2!CG41+Sheet2!FC41+Sheet2!BJ41</f>
        <v>0</v>
      </c>
      <c r="BY42" s="12">
        <f t="shared" si="10"/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</row>
    <row r="43" spans="1:82" hidden="1">
      <c r="A43" s="18">
        <v>127</v>
      </c>
      <c r="B43" s="3" t="s">
        <v>522</v>
      </c>
      <c r="C43" s="3" t="s">
        <v>337</v>
      </c>
      <c r="D43" s="12">
        <f t="shared" si="17"/>
        <v>0</v>
      </c>
      <c r="E43" s="12">
        <f t="shared" si="7"/>
        <v>0</v>
      </c>
      <c r="F43" s="13">
        <v>0</v>
      </c>
      <c r="G43" s="13">
        <v>0</v>
      </c>
      <c r="H43" s="13">
        <v>0</v>
      </c>
      <c r="I43" s="13">
        <f ca="1">Sheet2!CT42+Sheet2!H42</f>
        <v>0</v>
      </c>
      <c r="J43" s="13">
        <v>0</v>
      </c>
      <c r="K43" s="13">
        <f ca="1">Sheet2!L42+Sheet2!CX42</f>
        <v>0</v>
      </c>
      <c r="L43" s="13">
        <f ca="1">Sheet2!BS42+Sheet2!FF42</f>
        <v>0</v>
      </c>
      <c r="M43" s="13">
        <f ca="1">Sheet2!BT42+Sheet2!FG42</f>
        <v>0</v>
      </c>
      <c r="N43" s="13">
        <f ca="1">Sheet2!BU42+Sheet2!FH42</f>
        <v>0</v>
      </c>
      <c r="O43" s="13">
        <f ca="1">Sheet2!BW42+Sheet2!FJ42</f>
        <v>0</v>
      </c>
      <c r="P43" s="13">
        <f ca="1">Sheet2!BX42+Sheet2!FK42</f>
        <v>0</v>
      </c>
      <c r="Q43" s="13">
        <f ca="1">Sheet2!BY42+Sheet2!FL42</f>
        <v>0</v>
      </c>
      <c r="R43" s="13">
        <f ca="1">Sheet2!FS42+Sheet2!CD42</f>
        <v>0</v>
      </c>
      <c r="S43" s="13">
        <f ca="1">Sheet2!N42+Sheet2!CY42+Sheet2!FT42+Sheet2!CE42</f>
        <v>0</v>
      </c>
      <c r="T43" s="12">
        <f t="shared" si="8"/>
        <v>0</v>
      </c>
      <c r="U43" s="13">
        <f ca="1">Sheet2!P42+Sheet2!EJ42</f>
        <v>0</v>
      </c>
      <c r="V43" s="13">
        <f ca="1">Sheet2!Q42+Sheet2!EK42</f>
        <v>0</v>
      </c>
      <c r="W43" s="13">
        <f ca="1">Sheet2!R42+Sheet2!EL42</f>
        <v>0</v>
      </c>
      <c r="X43" s="13">
        <f ca="1">Sheet2!S42+Sheet2!EM42</f>
        <v>0</v>
      </c>
      <c r="Y43" s="13">
        <f ca="1">Sheet2!EO42+Sheet2!T42</f>
        <v>0</v>
      </c>
      <c r="Z43" s="13">
        <f ca="1">Sheet2!U42+Sheet2!EN42</f>
        <v>0</v>
      </c>
      <c r="AA43" s="13">
        <f ca="1">Sheet2!EP42+Sheet2!V42</f>
        <v>0</v>
      </c>
      <c r="AB43" s="13"/>
      <c r="AC43" s="13"/>
      <c r="AD43" s="12">
        <f t="shared" si="5"/>
        <v>0</v>
      </c>
      <c r="AE43" s="13">
        <f ca="1">Sheet2!BN42+Sheet2!ER42</f>
        <v>0</v>
      </c>
      <c r="AF43" s="13">
        <f ca="1">Sheet2!BO42+Sheet2!ES42</f>
        <v>0</v>
      </c>
      <c r="AG43" s="13">
        <f ca="1">Sheet2!BP42+Sheet2!ET42</f>
        <v>0</v>
      </c>
      <c r="AH43" s="12">
        <f t="shared" si="9"/>
        <v>0</v>
      </c>
      <c r="AI43" s="13">
        <f ca="1">Sheet2!X42+Sheet2!DA42</f>
        <v>0</v>
      </c>
      <c r="AJ43" s="13">
        <f ca="1">Sheet2!Y42+Sheet2!DB42</f>
        <v>0</v>
      </c>
      <c r="AK43" s="13">
        <f ca="1">Sheet2!Z42+Sheet2!DC42</f>
        <v>0</v>
      </c>
      <c r="AL43" s="13">
        <f ca="1">Sheet2!AA42+Sheet2!DD42</f>
        <v>0</v>
      </c>
      <c r="AM43" s="13">
        <f ca="1">Sheet2!AB42+Sheet2!DE42</f>
        <v>0</v>
      </c>
      <c r="AN43" s="13">
        <f ca="1">Sheet2!AC42+Sheet2!DF42</f>
        <v>0</v>
      </c>
      <c r="AO43" s="13">
        <f ca="1">Sheet2!DG42+Sheet2!AD42</f>
        <v>0</v>
      </c>
      <c r="AP43" s="13">
        <f ca="1">Sheet2!DH42+Sheet2!AE42</f>
        <v>0</v>
      </c>
      <c r="AQ43" s="13">
        <f ca="1">Sheet2!DI42+Sheet2!AF42</f>
        <v>0</v>
      </c>
      <c r="AR43" s="13">
        <f ca="1">Sheet2!DJ42+Sheet2!AG42</f>
        <v>0</v>
      </c>
      <c r="AS43" s="13">
        <f ca="1">Sheet2!DK42+Sheet2!AH42</f>
        <v>0</v>
      </c>
      <c r="AT43" s="13">
        <f ca="1">Sheet2!AI42+Sheet2!DL42</f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f ca="1">Sheet2!AQ42+Sheet2!DT42</f>
        <v>0</v>
      </c>
      <c r="BC43" s="14">
        <f t="shared" si="6"/>
        <v>0</v>
      </c>
      <c r="BD43" s="13">
        <v>0</v>
      </c>
      <c r="BE43" s="13">
        <f ca="1">Sheet2!DX42+Sheet2!AT42</f>
        <v>0</v>
      </c>
      <c r="BF43" s="13">
        <v>0</v>
      </c>
      <c r="BG43" s="13">
        <f ca="1">Sheet2!EA42+Sheet2!AW42</f>
        <v>0</v>
      </c>
      <c r="BH43" s="13">
        <f ca="1">Sheet2!EB42+Sheet2!AX42</f>
        <v>0</v>
      </c>
      <c r="BI43" s="13">
        <f ca="1">Sheet2!EC42+Sheet2!AY42</f>
        <v>0</v>
      </c>
      <c r="BJ43" s="13">
        <f ca="1">Sheet2!ED42+Sheet2!AZ42</f>
        <v>0</v>
      </c>
      <c r="BK43" s="13">
        <f ca="1">Sheet2!EE42+Sheet2!BA42</f>
        <v>0</v>
      </c>
      <c r="BL43" s="13">
        <f ca="1">Sheet2!EG42+Sheet2!BB42</f>
        <v>0</v>
      </c>
      <c r="BM43" s="13">
        <f ca="1">Sheet2!EH42+Sheet2!BC42</f>
        <v>0</v>
      </c>
      <c r="BN43" s="13">
        <f ca="1">Sheet2!EW42+Sheet2!BE42</f>
        <v>0</v>
      </c>
      <c r="BO43" s="13">
        <f ca="1">Sheet2!EX42+Sheet2!BF42</f>
        <v>0</v>
      </c>
      <c r="BP43" s="13">
        <f ca="1">Sheet2!EY42+Sheet2!BG42</f>
        <v>0</v>
      </c>
      <c r="BQ43" s="13">
        <f ca="1">Sheet2!EZ42+Sheet2!BH42+Sheet2!CJ42</f>
        <v>0</v>
      </c>
      <c r="BR43" s="13">
        <f ca="1">Sheet2!FA42+Sheet2!BI42</f>
        <v>0</v>
      </c>
      <c r="BS43" s="13">
        <v>0</v>
      </c>
      <c r="BT43" s="13">
        <f ca="1">Sheet2!FD42+Sheet2!BK42</f>
        <v>0</v>
      </c>
      <c r="BU43" s="12">
        <f ca="1">Sheet2!FU42+Sheet2!BL42+Sheet2!AU42+Sheet2!DY42</f>
        <v>0</v>
      </c>
      <c r="BV43" s="12">
        <f ca="1">Sheet2!BQ42</f>
        <v>0</v>
      </c>
      <c r="BW43" s="12">
        <f ca="1">Sheet2!CF42+Sheet2!FV42</f>
        <v>0</v>
      </c>
      <c r="BX43" s="12">
        <f ca="1">Sheet2!FW42+Sheet2!CG42+Sheet2!FC42+Sheet2!BJ42</f>
        <v>0</v>
      </c>
      <c r="BY43" s="12">
        <f t="shared" si="10"/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</row>
    <row r="44" spans="1:82">
      <c r="A44" s="18">
        <v>128</v>
      </c>
      <c r="B44" s="3" t="s">
        <v>523</v>
      </c>
      <c r="C44" s="3" t="s">
        <v>338</v>
      </c>
      <c r="D44" s="12">
        <f t="shared" si="17"/>
        <v>1303879.32</v>
      </c>
      <c r="E44" s="12">
        <f t="shared" si="7"/>
        <v>1101910</v>
      </c>
      <c r="F44" s="13">
        <v>564000</v>
      </c>
      <c r="G44" s="13">
        <v>229310</v>
      </c>
      <c r="H44" s="13">
        <v>253800</v>
      </c>
      <c r="I44" s="13">
        <f ca="1">Sheet2!CT43+Sheet2!H43</f>
        <v>54800</v>
      </c>
      <c r="J44" s="13">
        <v>0</v>
      </c>
      <c r="K44" s="13">
        <f ca="1">Sheet2!L43+Sheet2!CX43</f>
        <v>0</v>
      </c>
      <c r="L44" s="13">
        <f ca="1">Sheet2!BS43+Sheet2!FF43</f>
        <v>0</v>
      </c>
      <c r="M44" s="13">
        <f ca="1">Sheet2!BT43+Sheet2!FG43</f>
        <v>0</v>
      </c>
      <c r="N44" s="13">
        <f ca="1">Sheet2!BU43+Sheet2!FH43</f>
        <v>0</v>
      </c>
      <c r="O44" s="13">
        <f ca="1">Sheet2!BW43+Sheet2!FJ43</f>
        <v>0</v>
      </c>
      <c r="P44" s="13">
        <f ca="1">Sheet2!BX43+Sheet2!FK43</f>
        <v>0</v>
      </c>
      <c r="Q44" s="13">
        <f ca="1">Sheet2!BY43+Sheet2!FL43</f>
        <v>0</v>
      </c>
      <c r="R44" s="13">
        <f ca="1">Sheet2!FS43+Sheet2!CD43</f>
        <v>0</v>
      </c>
      <c r="S44" s="13">
        <f ca="1">Sheet2!N43+Sheet2!CY43+Sheet2!FT43+Sheet2!CE43</f>
        <v>0</v>
      </c>
      <c r="T44" s="12">
        <f t="shared" si="8"/>
        <v>165295.25</v>
      </c>
      <c r="U44" s="13">
        <f ca="1">Sheet2!P43+Sheet2!EJ43</f>
        <v>0</v>
      </c>
      <c r="V44" s="13">
        <f ca="1">Sheet2!Q43+Sheet2!EK43</f>
        <v>1109.9100000000001</v>
      </c>
      <c r="W44" s="13">
        <f ca="1">Sheet2!R43+Sheet2!EL43</f>
        <v>0</v>
      </c>
      <c r="X44" s="13">
        <f ca="1">Sheet2!S43+Sheet2!EM43</f>
        <v>420</v>
      </c>
      <c r="Y44" s="13">
        <f ca="1">Sheet2!EO43+Sheet2!T43</f>
        <v>651.5</v>
      </c>
      <c r="Z44" s="13">
        <f ca="1">Sheet2!U43+Sheet2!EN43</f>
        <v>156704.16</v>
      </c>
      <c r="AA44" s="13">
        <f ca="1">Sheet2!EP43+Sheet2!V43</f>
        <v>6409.68</v>
      </c>
      <c r="AB44" s="13">
        <v>4580.68</v>
      </c>
      <c r="AC44" s="13">
        <v>1829</v>
      </c>
      <c r="AD44" s="12">
        <f t="shared" si="5"/>
        <v>256.77</v>
      </c>
      <c r="AE44" s="13">
        <f ca="1">Sheet2!BN43+Sheet2!ER43</f>
        <v>256.77</v>
      </c>
      <c r="AF44" s="13">
        <f ca="1">Sheet2!BO43+Sheet2!ES43</f>
        <v>0</v>
      </c>
      <c r="AG44" s="13">
        <f ca="1">Sheet2!BP43+Sheet2!ET43</f>
        <v>0</v>
      </c>
      <c r="AH44" s="12">
        <f t="shared" si="9"/>
        <v>9565.6</v>
      </c>
      <c r="AI44" s="13">
        <f ca="1">Sheet2!X43+Sheet2!DA43</f>
        <v>0</v>
      </c>
      <c r="AJ44" s="13">
        <f ca="1">Sheet2!Y43+Sheet2!DB43</f>
        <v>0</v>
      </c>
      <c r="AK44" s="13">
        <f ca="1">Sheet2!Z43+Sheet2!DC43</f>
        <v>0</v>
      </c>
      <c r="AL44" s="13">
        <f ca="1">Sheet2!AA43+Sheet2!DD43</f>
        <v>0</v>
      </c>
      <c r="AM44" s="13">
        <f ca="1">Sheet2!AB43+Sheet2!DE43</f>
        <v>0</v>
      </c>
      <c r="AN44" s="13">
        <f ca="1">Sheet2!AC43+Sheet2!DF43</f>
        <v>0</v>
      </c>
      <c r="AO44" s="13">
        <f ca="1">Sheet2!DG43+Sheet2!AD43</f>
        <v>0</v>
      </c>
      <c r="AP44" s="13">
        <f ca="1">Sheet2!DH43+Sheet2!AE43</f>
        <v>0</v>
      </c>
      <c r="AQ44" s="13">
        <f ca="1">Sheet2!DI43+Sheet2!AF43</f>
        <v>0</v>
      </c>
      <c r="AR44" s="13">
        <f ca="1">Sheet2!DJ43+Sheet2!AG43</f>
        <v>0</v>
      </c>
      <c r="AS44" s="13">
        <f ca="1">Sheet2!DK43+Sheet2!AH43</f>
        <v>0</v>
      </c>
      <c r="AT44" s="13">
        <f ca="1">Sheet2!AI43+Sheet2!DL43</f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f ca="1">Sheet2!AQ43+Sheet2!DT43</f>
        <v>0</v>
      </c>
      <c r="BC44" s="14">
        <f t="shared" si="6"/>
        <v>0</v>
      </c>
      <c r="BD44" s="13">
        <v>0</v>
      </c>
      <c r="BE44" s="13">
        <f ca="1">Sheet2!DX43+Sheet2!AT43</f>
        <v>0</v>
      </c>
      <c r="BF44" s="13">
        <v>0</v>
      </c>
      <c r="BG44" s="13">
        <f ca="1">Sheet2!EA43+Sheet2!AW43</f>
        <v>0</v>
      </c>
      <c r="BH44" s="13">
        <f ca="1">Sheet2!EB43+Sheet2!AX43</f>
        <v>0</v>
      </c>
      <c r="BI44" s="13">
        <f ca="1">Sheet2!EC43+Sheet2!AY43</f>
        <v>0</v>
      </c>
      <c r="BJ44" s="13">
        <f ca="1">Sheet2!ED43+Sheet2!AZ43</f>
        <v>0</v>
      </c>
      <c r="BK44" s="13">
        <f ca="1">Sheet2!EE43+Sheet2!BA43</f>
        <v>0</v>
      </c>
      <c r="BL44" s="13">
        <f ca="1">Sheet2!EG43+Sheet2!BB43</f>
        <v>0</v>
      </c>
      <c r="BM44" s="13">
        <f ca="1">Sheet2!EH43+Sheet2!BC43</f>
        <v>0</v>
      </c>
      <c r="BN44" s="13">
        <f ca="1">Sheet2!EW43+Sheet2!BE43</f>
        <v>9565.6</v>
      </c>
      <c r="BO44" s="13">
        <f ca="1">Sheet2!EX43+Sheet2!BF43</f>
        <v>0</v>
      </c>
      <c r="BP44" s="13">
        <f ca="1">Sheet2!EY43+Sheet2!BG43</f>
        <v>0</v>
      </c>
      <c r="BQ44" s="13">
        <f ca="1">Sheet2!EZ43+Sheet2!BH43+Sheet2!CJ43</f>
        <v>0</v>
      </c>
      <c r="BR44" s="13">
        <f ca="1">Sheet2!FA43+Sheet2!BI43</f>
        <v>0</v>
      </c>
      <c r="BS44" s="13">
        <v>0</v>
      </c>
      <c r="BT44" s="13">
        <f ca="1">Sheet2!FD43+Sheet2!BK43</f>
        <v>0</v>
      </c>
      <c r="BU44" s="12">
        <f ca="1">Sheet2!FU43+Sheet2!BL43+Sheet2!AU43+Sheet2!DY43</f>
        <v>26689.699999999997</v>
      </c>
      <c r="BV44" s="12">
        <f ca="1">Sheet2!BQ43</f>
        <v>0</v>
      </c>
      <c r="BW44" s="12">
        <f ca="1">Sheet2!CF43+Sheet2!FV43</f>
        <v>0</v>
      </c>
      <c r="BX44" s="12">
        <f ca="1">Sheet2!FW43+Sheet2!CG43+Sheet2!FC43+Sheet2!BJ43</f>
        <v>0</v>
      </c>
      <c r="BY44" s="12">
        <f t="shared" si="10"/>
        <v>162</v>
      </c>
      <c r="BZ44" s="13">
        <v>0</v>
      </c>
      <c r="CA44" s="13">
        <v>0</v>
      </c>
      <c r="CB44" s="13">
        <v>0</v>
      </c>
      <c r="CC44" s="13">
        <v>0</v>
      </c>
      <c r="CD44" s="13">
        <v>162</v>
      </c>
    </row>
    <row r="45" spans="1:82">
      <c r="A45" s="18">
        <v>129</v>
      </c>
      <c r="B45" s="3" t="s">
        <v>524</v>
      </c>
      <c r="C45" s="3" t="s">
        <v>339</v>
      </c>
      <c r="D45" s="12">
        <f t="shared" si="17"/>
        <v>1627323.78</v>
      </c>
      <c r="E45" s="12">
        <f t="shared" si="7"/>
        <v>1317385.2</v>
      </c>
      <c r="F45" s="13">
        <v>676296</v>
      </c>
      <c r="G45" s="13">
        <v>278276</v>
      </c>
      <c r="H45" s="13">
        <v>304333.2</v>
      </c>
      <c r="I45" s="13">
        <f ca="1">Sheet2!CT44+Sheet2!H44</f>
        <v>58480</v>
      </c>
      <c r="J45" s="13">
        <v>0</v>
      </c>
      <c r="K45" s="13">
        <f ca="1">Sheet2!L44+Sheet2!CX44</f>
        <v>0</v>
      </c>
      <c r="L45" s="13">
        <f ca="1">Sheet2!BS44+Sheet2!FF44</f>
        <v>0</v>
      </c>
      <c r="M45" s="13">
        <f ca="1">Sheet2!BT44+Sheet2!FG44</f>
        <v>0</v>
      </c>
      <c r="N45" s="13">
        <f ca="1">Sheet2!BU44+Sheet2!FH44</f>
        <v>0</v>
      </c>
      <c r="O45" s="13">
        <f ca="1">Sheet2!BW44+Sheet2!FJ44</f>
        <v>0</v>
      </c>
      <c r="P45" s="13">
        <f ca="1">Sheet2!BX44+Sheet2!FK44</f>
        <v>0</v>
      </c>
      <c r="Q45" s="13">
        <f ca="1">Sheet2!BY44+Sheet2!FL44</f>
        <v>0</v>
      </c>
      <c r="R45" s="13">
        <f ca="1">Sheet2!FS44+Sheet2!CD44</f>
        <v>0</v>
      </c>
      <c r="S45" s="13">
        <f ca="1">Sheet2!N44+Sheet2!CY44+Sheet2!FT44+Sheet2!CE44</f>
        <v>0</v>
      </c>
      <c r="T45" s="12">
        <f t="shared" si="8"/>
        <v>264606.15000000002</v>
      </c>
      <c r="U45" s="13">
        <f ca="1">Sheet2!P44+Sheet2!EJ44</f>
        <v>0</v>
      </c>
      <c r="V45" s="13">
        <f ca="1">Sheet2!Q44+Sheet2!EK44</f>
        <v>0</v>
      </c>
      <c r="W45" s="13">
        <f ca="1">Sheet2!R44+Sheet2!EL44</f>
        <v>0</v>
      </c>
      <c r="X45" s="13">
        <f ca="1">Sheet2!S44+Sheet2!EM44</f>
        <v>2093</v>
      </c>
      <c r="Y45" s="13">
        <f ca="1">Sheet2!EO44+Sheet2!T44</f>
        <v>2633.58</v>
      </c>
      <c r="Z45" s="13">
        <f ca="1">Sheet2!U44+Sheet2!EN44</f>
        <v>249314.32</v>
      </c>
      <c r="AA45" s="13">
        <f ca="1">Sheet2!EP44+Sheet2!V44</f>
        <v>10565.25</v>
      </c>
      <c r="AB45" s="13">
        <v>6060.39</v>
      </c>
      <c r="AC45" s="13">
        <v>4509</v>
      </c>
      <c r="AD45" s="12">
        <f t="shared" si="5"/>
        <v>877.8</v>
      </c>
      <c r="AE45" s="13">
        <f ca="1">Sheet2!BN44+Sheet2!ER44</f>
        <v>877.8</v>
      </c>
      <c r="AF45" s="13">
        <f ca="1">Sheet2!BO44+Sheet2!ES44</f>
        <v>0</v>
      </c>
      <c r="AG45" s="13">
        <f ca="1">Sheet2!BP44+Sheet2!ET44</f>
        <v>0</v>
      </c>
      <c r="AH45" s="12">
        <f t="shared" si="9"/>
        <v>13315.2</v>
      </c>
      <c r="AI45" s="13">
        <f ca="1">Sheet2!X44+Sheet2!DA44</f>
        <v>0</v>
      </c>
      <c r="AJ45" s="13">
        <f ca="1">Sheet2!Y44+Sheet2!DB44</f>
        <v>0</v>
      </c>
      <c r="AK45" s="13">
        <f ca="1">Sheet2!Z44+Sheet2!DC44</f>
        <v>0</v>
      </c>
      <c r="AL45" s="13">
        <f ca="1">Sheet2!AA44+Sheet2!DD44</f>
        <v>0</v>
      </c>
      <c r="AM45" s="13">
        <f ca="1">Sheet2!AB44+Sheet2!DE44</f>
        <v>0</v>
      </c>
      <c r="AN45" s="13">
        <f ca="1">Sheet2!AC44+Sheet2!DF44</f>
        <v>0</v>
      </c>
      <c r="AO45" s="13">
        <f ca="1">Sheet2!DG44+Sheet2!AD44</f>
        <v>0</v>
      </c>
      <c r="AP45" s="13">
        <f ca="1">Sheet2!DH44+Sheet2!AE44</f>
        <v>0</v>
      </c>
      <c r="AQ45" s="13">
        <f ca="1">Sheet2!DI44+Sheet2!AF44</f>
        <v>0</v>
      </c>
      <c r="AR45" s="13">
        <f ca="1">Sheet2!DJ44+Sheet2!AG44</f>
        <v>0</v>
      </c>
      <c r="AS45" s="13">
        <f ca="1">Sheet2!DK44+Sheet2!AH44</f>
        <v>0</v>
      </c>
      <c r="AT45" s="13">
        <f ca="1">Sheet2!AI44+Sheet2!DL44</f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f ca="1">Sheet2!AQ44+Sheet2!DT44</f>
        <v>465</v>
      </c>
      <c r="BC45" s="14">
        <f t="shared" si="6"/>
        <v>0</v>
      </c>
      <c r="BD45" s="13">
        <v>0</v>
      </c>
      <c r="BE45" s="13">
        <f ca="1">Sheet2!DX44+Sheet2!AT44</f>
        <v>0</v>
      </c>
      <c r="BF45" s="13">
        <v>0</v>
      </c>
      <c r="BG45" s="13">
        <f ca="1">Sheet2!EA44+Sheet2!AW44</f>
        <v>0</v>
      </c>
      <c r="BH45" s="13">
        <f ca="1">Sheet2!EB44+Sheet2!AX44</f>
        <v>0</v>
      </c>
      <c r="BI45" s="13">
        <f ca="1">Sheet2!EC44+Sheet2!AY44</f>
        <v>1441</v>
      </c>
      <c r="BJ45" s="13">
        <f ca="1">Sheet2!ED44+Sheet2!AZ44</f>
        <v>0</v>
      </c>
      <c r="BK45" s="13">
        <f ca="1">Sheet2!EE44+Sheet2!BA44</f>
        <v>0</v>
      </c>
      <c r="BL45" s="13">
        <f ca="1">Sheet2!EG44+Sheet2!BB44</f>
        <v>0</v>
      </c>
      <c r="BM45" s="13">
        <f ca="1">Sheet2!EH44+Sheet2!BC44</f>
        <v>0</v>
      </c>
      <c r="BN45" s="13">
        <f ca="1">Sheet2!EW44+Sheet2!BE44</f>
        <v>11409.2</v>
      </c>
      <c r="BO45" s="13">
        <f ca="1">Sheet2!EX44+Sheet2!BF44</f>
        <v>0</v>
      </c>
      <c r="BP45" s="13">
        <f ca="1">Sheet2!EY44+Sheet2!BG44</f>
        <v>0</v>
      </c>
      <c r="BQ45" s="13">
        <f ca="1">Sheet2!EZ44+Sheet2!BH44+Sheet2!CJ44</f>
        <v>0</v>
      </c>
      <c r="BR45" s="13">
        <f ca="1">Sheet2!FA44+Sheet2!BI44</f>
        <v>0</v>
      </c>
      <c r="BS45" s="13">
        <v>0</v>
      </c>
      <c r="BT45" s="13">
        <f ca="1">Sheet2!FD44+Sheet2!BK44</f>
        <v>0</v>
      </c>
      <c r="BU45" s="12">
        <f ca="1">Sheet2!FU44+Sheet2!BL44+Sheet2!AU44+Sheet2!DY44</f>
        <v>31139.43</v>
      </c>
      <c r="BV45" s="12">
        <f ca="1">Sheet2!BQ44</f>
        <v>0</v>
      </c>
      <c r="BW45" s="12">
        <f ca="1">Sheet2!CF44+Sheet2!FV44</f>
        <v>0</v>
      </c>
      <c r="BX45" s="12">
        <f ca="1">Sheet2!FW44+Sheet2!CG44+Sheet2!FC44+Sheet2!BJ44</f>
        <v>0</v>
      </c>
      <c r="BY45" s="12">
        <f t="shared" si="10"/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</row>
    <row r="46" spans="1:82">
      <c r="A46" s="18">
        <v>130</v>
      </c>
      <c r="B46" s="3" t="s">
        <v>525</v>
      </c>
      <c r="C46" s="3" t="s">
        <v>340</v>
      </c>
      <c r="D46" s="12">
        <f t="shared" si="17"/>
        <v>3142516.9399999995</v>
      </c>
      <c r="E46" s="12">
        <f t="shared" si="7"/>
        <v>2476505.7999999998</v>
      </c>
      <c r="F46" s="13">
        <v>1127964</v>
      </c>
      <c r="G46" s="13">
        <v>771390</v>
      </c>
      <c r="H46" s="13">
        <v>507583.8</v>
      </c>
      <c r="I46" s="13">
        <f ca="1">Sheet2!CT45+Sheet2!H45</f>
        <v>69568</v>
      </c>
      <c r="J46" s="13">
        <v>0</v>
      </c>
      <c r="K46" s="13">
        <f ca="1">Sheet2!L45+Sheet2!CX45</f>
        <v>0</v>
      </c>
      <c r="L46" s="13">
        <f ca="1">Sheet2!BS45+Sheet2!FF45</f>
        <v>0</v>
      </c>
      <c r="M46" s="13">
        <f ca="1">Sheet2!BT45+Sheet2!FG45</f>
        <v>0</v>
      </c>
      <c r="N46" s="13">
        <f ca="1">Sheet2!BU45+Sheet2!FH45</f>
        <v>0</v>
      </c>
      <c r="O46" s="13">
        <f ca="1">Sheet2!BW45+Sheet2!FJ45</f>
        <v>0</v>
      </c>
      <c r="P46" s="13">
        <f ca="1">Sheet2!BX45+Sheet2!FK45</f>
        <v>0</v>
      </c>
      <c r="Q46" s="13">
        <f ca="1">Sheet2!BY45+Sheet2!FL45</f>
        <v>0</v>
      </c>
      <c r="R46" s="13">
        <f ca="1">Sheet2!FS45+Sheet2!CD45</f>
        <v>0</v>
      </c>
      <c r="S46" s="13">
        <f ca="1">Sheet2!N45+Sheet2!CY45+Sheet2!FT45+Sheet2!CE45</f>
        <v>0</v>
      </c>
      <c r="T46" s="12">
        <f t="shared" si="8"/>
        <v>458948.06999999995</v>
      </c>
      <c r="U46" s="13">
        <f ca="1">Sheet2!P45+Sheet2!EJ45</f>
        <v>0</v>
      </c>
      <c r="V46" s="13">
        <f ca="1">Sheet2!Q45+Sheet2!EK45</f>
        <v>26421.94</v>
      </c>
      <c r="W46" s="13">
        <f ca="1">Sheet2!R45+Sheet2!EL45</f>
        <v>0</v>
      </c>
      <c r="X46" s="13">
        <f ca="1">Sheet2!S45+Sheet2!EM45</f>
        <v>1398.2</v>
      </c>
      <c r="Y46" s="13">
        <f ca="1">Sheet2!EO45+Sheet2!T45</f>
        <v>7232.9</v>
      </c>
      <c r="Z46" s="13">
        <f ca="1">Sheet2!U45+Sheet2!EN45</f>
        <v>407168.98</v>
      </c>
      <c r="AA46" s="13">
        <f ca="1">Sheet2!EP45+Sheet2!V45</f>
        <v>16726.05</v>
      </c>
      <c r="AB46" s="13">
        <v>7799.99</v>
      </c>
      <c r="AC46" s="13">
        <v>8929.07</v>
      </c>
      <c r="AD46" s="12">
        <f t="shared" si="5"/>
        <v>801.3</v>
      </c>
      <c r="AE46" s="13">
        <f ca="1">Sheet2!BN45+Sheet2!ER45</f>
        <v>801.3</v>
      </c>
      <c r="AF46" s="13">
        <f ca="1">Sheet2!BO45+Sheet2!ES45</f>
        <v>0</v>
      </c>
      <c r="AG46" s="13">
        <f ca="1">Sheet2!BP45+Sheet2!ET45</f>
        <v>0</v>
      </c>
      <c r="AH46" s="12">
        <f t="shared" si="9"/>
        <v>42994.5</v>
      </c>
      <c r="AI46" s="13">
        <f ca="1">Sheet2!X45+Sheet2!DA45</f>
        <v>0</v>
      </c>
      <c r="AJ46" s="13">
        <f ca="1">Sheet2!Y45+Sheet2!DB45</f>
        <v>0</v>
      </c>
      <c r="AK46" s="13">
        <f ca="1">Sheet2!Z45+Sheet2!DC45</f>
        <v>0</v>
      </c>
      <c r="AL46" s="13">
        <f ca="1">Sheet2!AA45+Sheet2!DD45</f>
        <v>0</v>
      </c>
      <c r="AM46" s="13">
        <f ca="1">Sheet2!AB45+Sheet2!DE45</f>
        <v>0</v>
      </c>
      <c r="AN46" s="13">
        <f ca="1">Sheet2!AC45+Sheet2!DF45</f>
        <v>0</v>
      </c>
      <c r="AO46" s="13">
        <f ca="1">Sheet2!DG45+Sheet2!AD45</f>
        <v>0</v>
      </c>
      <c r="AP46" s="13">
        <f ca="1">Sheet2!DH45+Sheet2!AE45</f>
        <v>0</v>
      </c>
      <c r="AQ46" s="13">
        <f ca="1">Sheet2!DI45+Sheet2!AF45</f>
        <v>0</v>
      </c>
      <c r="AR46" s="13">
        <f ca="1">Sheet2!DJ45+Sheet2!AG45</f>
        <v>0</v>
      </c>
      <c r="AS46" s="13">
        <f ca="1">Sheet2!DK45+Sheet2!AH45</f>
        <v>0</v>
      </c>
      <c r="AT46" s="13">
        <f ca="1">Sheet2!AI45+Sheet2!DL45</f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f ca="1">Sheet2!AQ45+Sheet2!DT45</f>
        <v>0</v>
      </c>
      <c r="BC46" s="14">
        <f t="shared" si="6"/>
        <v>0</v>
      </c>
      <c r="BD46" s="13">
        <v>0</v>
      </c>
      <c r="BE46" s="13">
        <f ca="1">Sheet2!DX45+Sheet2!AT45</f>
        <v>0</v>
      </c>
      <c r="BF46" s="13">
        <v>0</v>
      </c>
      <c r="BG46" s="13">
        <f ca="1">Sheet2!EA45+Sheet2!AW45</f>
        <v>0</v>
      </c>
      <c r="BH46" s="13">
        <f ca="1">Sheet2!EB45+Sheet2!AX45</f>
        <v>0</v>
      </c>
      <c r="BI46" s="13">
        <f ca="1">Sheet2!EC45+Sheet2!AY45</f>
        <v>10000</v>
      </c>
      <c r="BJ46" s="13">
        <f ca="1">Sheet2!ED45+Sheet2!AZ45</f>
        <v>0</v>
      </c>
      <c r="BK46" s="13">
        <f ca="1">Sheet2!EE45+Sheet2!BA45</f>
        <v>0</v>
      </c>
      <c r="BL46" s="13">
        <f ca="1">Sheet2!EG45+Sheet2!BB45</f>
        <v>0</v>
      </c>
      <c r="BM46" s="13">
        <f ca="1">Sheet2!EH45+Sheet2!BC45</f>
        <v>0</v>
      </c>
      <c r="BN46" s="13">
        <f ca="1">Sheet2!EW45+Sheet2!BE45</f>
        <v>29994.5</v>
      </c>
      <c r="BO46" s="13">
        <f ca="1">Sheet2!EX45+Sheet2!BF45</f>
        <v>0</v>
      </c>
      <c r="BP46" s="13">
        <f ca="1">Sheet2!EY45+Sheet2!BG45</f>
        <v>0</v>
      </c>
      <c r="BQ46" s="13">
        <f ca="1">Sheet2!EZ45+Sheet2!BH45+Sheet2!CJ45</f>
        <v>3000</v>
      </c>
      <c r="BR46" s="13">
        <f ca="1">Sheet2!FA45+Sheet2!BI45</f>
        <v>0</v>
      </c>
      <c r="BS46" s="13">
        <v>0</v>
      </c>
      <c r="BT46" s="13">
        <f ca="1">Sheet2!FD45+Sheet2!BK45</f>
        <v>0</v>
      </c>
      <c r="BU46" s="12">
        <f ca="1">Sheet2!FU45+Sheet2!BL45+Sheet2!AU45+Sheet2!DY45</f>
        <v>163267.26999999999</v>
      </c>
      <c r="BV46" s="12">
        <f ca="1">Sheet2!BQ45</f>
        <v>0</v>
      </c>
      <c r="BW46" s="12">
        <f ca="1">Sheet2!CF45+Sheet2!FV45</f>
        <v>0</v>
      </c>
      <c r="BX46" s="12">
        <f ca="1">Sheet2!FW45+Sheet2!CG45+Sheet2!FC45+Sheet2!BJ45</f>
        <v>0</v>
      </c>
      <c r="BY46" s="12">
        <f t="shared" si="10"/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</row>
    <row r="47" spans="1:82">
      <c r="A47" s="18">
        <v>131</v>
      </c>
      <c r="B47" s="3" t="s">
        <v>526</v>
      </c>
      <c r="C47" s="3" t="s">
        <v>341</v>
      </c>
      <c r="D47" s="12">
        <f t="shared" si="17"/>
        <v>2286963.6</v>
      </c>
      <c r="E47" s="12">
        <f t="shared" si="7"/>
        <v>1762219.6</v>
      </c>
      <c r="F47" s="13">
        <v>847488</v>
      </c>
      <c r="G47" s="13">
        <v>465402</v>
      </c>
      <c r="H47" s="13">
        <v>381369.59999999998</v>
      </c>
      <c r="I47" s="13">
        <f ca="1">Sheet2!CT46+Sheet2!H46</f>
        <v>67960</v>
      </c>
      <c r="J47" s="13">
        <v>0</v>
      </c>
      <c r="K47" s="13">
        <f ca="1">Sheet2!L46+Sheet2!CX46</f>
        <v>0</v>
      </c>
      <c r="L47" s="13">
        <f ca="1">Sheet2!BS46+Sheet2!FF46</f>
        <v>0</v>
      </c>
      <c r="M47" s="13">
        <f ca="1">Sheet2!BT46+Sheet2!FG46</f>
        <v>0</v>
      </c>
      <c r="N47" s="13">
        <f ca="1">Sheet2!BU46+Sheet2!FH46</f>
        <v>0</v>
      </c>
      <c r="O47" s="13">
        <f ca="1">Sheet2!BW46+Sheet2!FJ46</f>
        <v>0</v>
      </c>
      <c r="P47" s="13">
        <f ca="1">Sheet2!BX46+Sheet2!FK46</f>
        <v>0</v>
      </c>
      <c r="Q47" s="13">
        <f ca="1">Sheet2!BY46+Sheet2!FL46</f>
        <v>0</v>
      </c>
      <c r="R47" s="13">
        <f ca="1">Sheet2!FS46+Sheet2!CD46</f>
        <v>0</v>
      </c>
      <c r="S47" s="13">
        <f ca="1">Sheet2!N46+Sheet2!CY46+Sheet2!FT46+Sheet2!CE46</f>
        <v>0</v>
      </c>
      <c r="T47" s="12">
        <f t="shared" si="8"/>
        <v>454855.83999999997</v>
      </c>
      <c r="U47" s="13">
        <f ca="1">Sheet2!P46+Sheet2!EJ46</f>
        <v>0</v>
      </c>
      <c r="V47" s="13">
        <f ca="1">Sheet2!Q46+Sheet2!EK46</f>
        <v>1109.74</v>
      </c>
      <c r="W47" s="13">
        <f ca="1">Sheet2!R46+Sheet2!EL46</f>
        <v>0</v>
      </c>
      <c r="X47" s="13">
        <f ca="1">Sheet2!S46+Sheet2!EM46</f>
        <v>128942.8</v>
      </c>
      <c r="Y47" s="13">
        <f ca="1">Sheet2!EO46+Sheet2!T46</f>
        <v>3183.12</v>
      </c>
      <c r="Z47" s="13">
        <f ca="1">Sheet2!U46+Sheet2!EN46</f>
        <v>298192.2</v>
      </c>
      <c r="AA47" s="13">
        <f ca="1">Sheet2!EP46+Sheet2!V46</f>
        <v>23427.98</v>
      </c>
      <c r="AB47" s="13">
        <v>5460.18</v>
      </c>
      <c r="AC47" s="13">
        <v>8367.7999999999993</v>
      </c>
      <c r="AD47" s="12">
        <f t="shared" si="5"/>
        <v>3145.1</v>
      </c>
      <c r="AE47" s="13">
        <f ca="1">Sheet2!BN46+Sheet2!ER46</f>
        <v>3145.1</v>
      </c>
      <c r="AF47" s="13">
        <f ca="1">Sheet2!BO46+Sheet2!ES46</f>
        <v>0</v>
      </c>
      <c r="AG47" s="13">
        <f ca="1">Sheet2!BP46+Sheet2!ET46</f>
        <v>0</v>
      </c>
      <c r="AH47" s="12">
        <f t="shared" si="9"/>
        <v>22819.4</v>
      </c>
      <c r="AI47" s="13">
        <f ca="1">Sheet2!X46+Sheet2!DA46</f>
        <v>0</v>
      </c>
      <c r="AJ47" s="13">
        <f ca="1">Sheet2!Y46+Sheet2!DB46</f>
        <v>0</v>
      </c>
      <c r="AK47" s="13">
        <f ca="1">Sheet2!Z46+Sheet2!DC46</f>
        <v>0</v>
      </c>
      <c r="AL47" s="13">
        <f ca="1">Sheet2!AA46+Sheet2!DD46</f>
        <v>0</v>
      </c>
      <c r="AM47" s="13">
        <f ca="1">Sheet2!AB46+Sheet2!DE46</f>
        <v>0</v>
      </c>
      <c r="AN47" s="13">
        <f ca="1">Sheet2!AC46+Sheet2!DF46</f>
        <v>0</v>
      </c>
      <c r="AO47" s="13">
        <f ca="1">Sheet2!DG46+Sheet2!AD46</f>
        <v>0</v>
      </c>
      <c r="AP47" s="13">
        <f ca="1">Sheet2!DH46+Sheet2!AE46</f>
        <v>0</v>
      </c>
      <c r="AQ47" s="13">
        <f ca="1">Sheet2!DI46+Sheet2!AF46</f>
        <v>0</v>
      </c>
      <c r="AR47" s="13">
        <f ca="1">Sheet2!DJ46+Sheet2!AG46</f>
        <v>0</v>
      </c>
      <c r="AS47" s="13">
        <f ca="1">Sheet2!DK46+Sheet2!AH46</f>
        <v>0</v>
      </c>
      <c r="AT47" s="13">
        <f ca="1">Sheet2!AI46+Sheet2!DL46</f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f ca="1">Sheet2!AQ46+Sheet2!DT46</f>
        <v>0</v>
      </c>
      <c r="BC47" s="14">
        <f t="shared" si="6"/>
        <v>0</v>
      </c>
      <c r="BD47" s="13">
        <v>0</v>
      </c>
      <c r="BE47" s="13">
        <f ca="1">Sheet2!DX46+Sheet2!AT46</f>
        <v>0</v>
      </c>
      <c r="BF47" s="13">
        <v>0</v>
      </c>
      <c r="BG47" s="13">
        <f ca="1">Sheet2!EA46+Sheet2!AW46</f>
        <v>0</v>
      </c>
      <c r="BH47" s="13">
        <f ca="1">Sheet2!EB46+Sheet2!AX46</f>
        <v>0</v>
      </c>
      <c r="BI47" s="13">
        <f ca="1">Sheet2!EC46+Sheet2!AY46</f>
        <v>6000</v>
      </c>
      <c r="BJ47" s="13">
        <f ca="1">Sheet2!ED46+Sheet2!AZ46</f>
        <v>0</v>
      </c>
      <c r="BK47" s="13">
        <f ca="1">Sheet2!EE46+Sheet2!BA46</f>
        <v>0</v>
      </c>
      <c r="BL47" s="13">
        <f ca="1">Sheet2!EG46+Sheet2!BB46</f>
        <v>0</v>
      </c>
      <c r="BM47" s="13">
        <f ca="1">Sheet2!EH46+Sheet2!BC46</f>
        <v>0</v>
      </c>
      <c r="BN47" s="13">
        <f ca="1">Sheet2!EW46+Sheet2!BE46</f>
        <v>16819.400000000001</v>
      </c>
      <c r="BO47" s="13">
        <f ca="1">Sheet2!EX46+Sheet2!BF46</f>
        <v>0</v>
      </c>
      <c r="BP47" s="13">
        <f ca="1">Sheet2!EY46+Sheet2!BG46</f>
        <v>0</v>
      </c>
      <c r="BQ47" s="13">
        <f ca="1">Sheet2!EZ46+Sheet2!BH46+Sheet2!CJ46</f>
        <v>0</v>
      </c>
      <c r="BR47" s="13">
        <f ca="1">Sheet2!FA46+Sheet2!BI46</f>
        <v>0</v>
      </c>
      <c r="BS47" s="13">
        <v>0</v>
      </c>
      <c r="BT47" s="13">
        <f ca="1">Sheet2!FD46+Sheet2!BK46</f>
        <v>0</v>
      </c>
      <c r="BU47" s="12">
        <f ca="1">Sheet2!FU46+Sheet2!BL46+Sheet2!AU46+Sheet2!DY46</f>
        <v>43923.66</v>
      </c>
      <c r="BV47" s="12">
        <f ca="1">Sheet2!BQ46</f>
        <v>0</v>
      </c>
      <c r="BW47" s="12">
        <f ca="1">Sheet2!CF46+Sheet2!FV46</f>
        <v>0</v>
      </c>
      <c r="BX47" s="12">
        <f ca="1">Sheet2!FW46+Sheet2!CG46+Sheet2!FC46+Sheet2!BJ46</f>
        <v>0</v>
      </c>
      <c r="BY47" s="12">
        <f t="shared" si="10"/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</row>
    <row r="48" spans="1:82">
      <c r="A48" s="18">
        <v>135</v>
      </c>
      <c r="B48" s="3" t="s">
        <v>527</v>
      </c>
      <c r="C48" s="3" t="s">
        <v>342</v>
      </c>
      <c r="D48" s="12">
        <f t="shared" si="17"/>
        <v>1558870.97</v>
      </c>
      <c r="E48" s="12">
        <f t="shared" si="7"/>
        <v>1260078</v>
      </c>
      <c r="F48" s="13">
        <v>0</v>
      </c>
      <c r="G48" s="13">
        <v>1235778</v>
      </c>
      <c r="H48" s="13">
        <v>0</v>
      </c>
      <c r="I48" s="13">
        <f ca="1">Sheet2!CT47+Sheet2!H47</f>
        <v>24300</v>
      </c>
      <c r="J48" s="13">
        <v>0</v>
      </c>
      <c r="K48" s="13">
        <f ca="1">Sheet2!L47+Sheet2!CX47</f>
        <v>0</v>
      </c>
      <c r="L48" s="13">
        <f ca="1">Sheet2!BS47+Sheet2!FF47</f>
        <v>0</v>
      </c>
      <c r="M48" s="13">
        <f ca="1">Sheet2!BT47+Sheet2!FG47</f>
        <v>0</v>
      </c>
      <c r="N48" s="13">
        <f ca="1">Sheet2!BU47+Sheet2!FH47</f>
        <v>0</v>
      </c>
      <c r="O48" s="13">
        <f ca="1">Sheet2!BW47+Sheet2!FJ47</f>
        <v>0</v>
      </c>
      <c r="P48" s="13">
        <f ca="1">Sheet2!BX47+Sheet2!FK47</f>
        <v>0</v>
      </c>
      <c r="Q48" s="13">
        <f ca="1">Sheet2!BY47+Sheet2!FL47</f>
        <v>0</v>
      </c>
      <c r="R48" s="13">
        <f ca="1">Sheet2!FS47+Sheet2!CD47</f>
        <v>0</v>
      </c>
      <c r="S48" s="13">
        <f ca="1">Sheet2!N47+Sheet2!CY47+Sheet2!FT47+Sheet2!CE47</f>
        <v>0</v>
      </c>
      <c r="T48" s="12">
        <f t="shared" si="8"/>
        <v>213238.3</v>
      </c>
      <c r="U48" s="13">
        <f ca="1">Sheet2!P47+Sheet2!EJ47</f>
        <v>0</v>
      </c>
      <c r="V48" s="13">
        <f ca="1">Sheet2!Q47+Sheet2!EK47</f>
        <v>0</v>
      </c>
      <c r="W48" s="13">
        <f ca="1">Sheet2!R47+Sheet2!EL47</f>
        <v>0</v>
      </c>
      <c r="X48" s="13">
        <f ca="1">Sheet2!S47+Sheet2!EM47</f>
        <v>2726</v>
      </c>
      <c r="Y48" s="13">
        <f ca="1">Sheet2!EO47+Sheet2!T47</f>
        <v>4633.6499999999996</v>
      </c>
      <c r="Z48" s="13">
        <f ca="1">Sheet2!U47+Sheet2!EN47</f>
        <v>200954.65</v>
      </c>
      <c r="AA48" s="13">
        <f ca="1">Sheet2!EP47+Sheet2!V47</f>
        <v>4924</v>
      </c>
      <c r="AB48" s="13">
        <v>0</v>
      </c>
      <c r="AC48" s="13">
        <v>3774</v>
      </c>
      <c r="AD48" s="12">
        <f t="shared" si="5"/>
        <v>0</v>
      </c>
      <c r="AE48" s="13">
        <f ca="1">Sheet2!BN47+Sheet2!ER47</f>
        <v>0</v>
      </c>
      <c r="AF48" s="13">
        <f ca="1">Sheet2!BO47+Sheet2!ES47</f>
        <v>0</v>
      </c>
      <c r="AG48" s="13">
        <f ca="1">Sheet2!BP47+Sheet2!ET47</f>
        <v>0</v>
      </c>
      <c r="AH48" s="12">
        <f t="shared" si="9"/>
        <v>37236.5</v>
      </c>
      <c r="AI48" s="13">
        <f ca="1">Sheet2!X47+Sheet2!DA47</f>
        <v>0</v>
      </c>
      <c r="AJ48" s="13">
        <f ca="1">Sheet2!Y47+Sheet2!DB47</f>
        <v>0</v>
      </c>
      <c r="AK48" s="13">
        <f ca="1">Sheet2!Z47+Sheet2!DC47</f>
        <v>0</v>
      </c>
      <c r="AL48" s="13">
        <f ca="1">Sheet2!AA47+Sheet2!DD47</f>
        <v>0</v>
      </c>
      <c r="AM48" s="13">
        <f ca="1">Sheet2!AB47+Sheet2!DE47</f>
        <v>0</v>
      </c>
      <c r="AN48" s="13">
        <f ca="1">Sheet2!AC47+Sheet2!DF47</f>
        <v>0</v>
      </c>
      <c r="AO48" s="13">
        <f ca="1">Sheet2!DG47+Sheet2!AD47</f>
        <v>0</v>
      </c>
      <c r="AP48" s="13">
        <f ca="1">Sheet2!DH47+Sheet2!AE47</f>
        <v>0</v>
      </c>
      <c r="AQ48" s="13">
        <f ca="1">Sheet2!DI47+Sheet2!AF47</f>
        <v>0</v>
      </c>
      <c r="AR48" s="13">
        <f ca="1">Sheet2!DJ47+Sheet2!AG47</f>
        <v>0</v>
      </c>
      <c r="AS48" s="13">
        <f ca="1">Sheet2!DK47+Sheet2!AH47</f>
        <v>0</v>
      </c>
      <c r="AT48" s="13">
        <f ca="1">Sheet2!AI47+Sheet2!DL47</f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f ca="1">Sheet2!AQ47+Sheet2!DT47</f>
        <v>2090</v>
      </c>
      <c r="BC48" s="14">
        <f t="shared" si="6"/>
        <v>0</v>
      </c>
      <c r="BD48" s="13">
        <v>0</v>
      </c>
      <c r="BE48" s="13">
        <f ca="1">Sheet2!DX47+Sheet2!AT47</f>
        <v>0</v>
      </c>
      <c r="BF48" s="13">
        <v>0</v>
      </c>
      <c r="BG48" s="13">
        <f ca="1">Sheet2!EA47+Sheet2!AW47</f>
        <v>0</v>
      </c>
      <c r="BH48" s="13">
        <f ca="1">Sheet2!EB47+Sheet2!AX47</f>
        <v>0</v>
      </c>
      <c r="BI48" s="13">
        <f ca="1">Sheet2!EC47+Sheet2!AY47</f>
        <v>1000</v>
      </c>
      <c r="BJ48" s="13">
        <f ca="1">Sheet2!ED47+Sheet2!AZ47</f>
        <v>0</v>
      </c>
      <c r="BK48" s="13">
        <f ca="1">Sheet2!EE47+Sheet2!BA47</f>
        <v>0</v>
      </c>
      <c r="BL48" s="13">
        <f ca="1">Sheet2!EG47+Sheet2!BB47</f>
        <v>0</v>
      </c>
      <c r="BM48" s="13">
        <f ca="1">Sheet2!EH47+Sheet2!BC47</f>
        <v>0</v>
      </c>
      <c r="BN48" s="13">
        <f ca="1">Sheet2!EW47+Sheet2!BE47</f>
        <v>26693.5</v>
      </c>
      <c r="BO48" s="13">
        <f ca="1">Sheet2!EX47+Sheet2!BF47</f>
        <v>0</v>
      </c>
      <c r="BP48" s="13">
        <f ca="1">Sheet2!EY47+Sheet2!BG47</f>
        <v>0</v>
      </c>
      <c r="BQ48" s="13">
        <f ca="1">Sheet2!EZ47+Sheet2!BH47+Sheet2!CJ47</f>
        <v>7453</v>
      </c>
      <c r="BR48" s="13">
        <f ca="1">Sheet2!FA47+Sheet2!BI47</f>
        <v>0</v>
      </c>
      <c r="BS48" s="13">
        <v>0</v>
      </c>
      <c r="BT48" s="13">
        <f ca="1">Sheet2!FD47+Sheet2!BK47</f>
        <v>0</v>
      </c>
      <c r="BU48" s="12">
        <f ca="1">Sheet2!FU47+Sheet2!BL47+Sheet2!AU47+Sheet2!DY47</f>
        <v>48318.17</v>
      </c>
      <c r="BV48" s="12">
        <f ca="1">Sheet2!BQ47</f>
        <v>0</v>
      </c>
      <c r="BW48" s="12">
        <f ca="1">Sheet2!CF47+Sheet2!FV47</f>
        <v>0</v>
      </c>
      <c r="BX48" s="12">
        <f ca="1">Sheet2!FW47+Sheet2!CG47+Sheet2!FC47+Sheet2!BJ47</f>
        <v>0</v>
      </c>
      <c r="BY48" s="12">
        <f t="shared" si="10"/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</row>
    <row r="49" spans="1:82">
      <c r="A49" s="18">
        <v>138</v>
      </c>
      <c r="B49" s="3" t="s">
        <v>528</v>
      </c>
      <c r="C49" s="3" t="s">
        <v>343</v>
      </c>
      <c r="D49" s="12">
        <f t="shared" si="17"/>
        <v>106547.1</v>
      </c>
      <c r="E49" s="12">
        <f t="shared" si="7"/>
        <v>29625</v>
      </c>
      <c r="F49" s="13">
        <v>0</v>
      </c>
      <c r="G49" s="13">
        <v>0</v>
      </c>
      <c r="H49" s="13">
        <v>0</v>
      </c>
      <c r="I49" s="13">
        <f ca="1">Sheet2!CT48+Sheet2!H48</f>
        <v>29625</v>
      </c>
      <c r="J49" s="13">
        <v>0</v>
      </c>
      <c r="K49" s="13">
        <f ca="1">Sheet2!L48+Sheet2!CX48</f>
        <v>0</v>
      </c>
      <c r="L49" s="13">
        <f ca="1">Sheet2!BS48+Sheet2!FF48</f>
        <v>0</v>
      </c>
      <c r="M49" s="13">
        <f ca="1">Sheet2!BT48+Sheet2!FG48</f>
        <v>0</v>
      </c>
      <c r="N49" s="13">
        <f ca="1">Sheet2!BU48+Sheet2!FH48</f>
        <v>0</v>
      </c>
      <c r="O49" s="13">
        <f ca="1">Sheet2!BW48+Sheet2!FJ48</f>
        <v>0</v>
      </c>
      <c r="P49" s="13">
        <f ca="1">Sheet2!BX48+Sheet2!FK48</f>
        <v>0</v>
      </c>
      <c r="Q49" s="13">
        <f ca="1">Sheet2!BY48+Sheet2!FL48</f>
        <v>0</v>
      </c>
      <c r="R49" s="13">
        <f ca="1">Sheet2!FS48+Sheet2!CD48</f>
        <v>0</v>
      </c>
      <c r="S49" s="13">
        <f ca="1">Sheet2!N48+Sheet2!CY48+Sheet2!FT48+Sheet2!CE48</f>
        <v>0</v>
      </c>
      <c r="T49" s="12">
        <f t="shared" si="8"/>
        <v>0</v>
      </c>
      <c r="U49" s="13">
        <f ca="1">Sheet2!P48+Sheet2!EJ48</f>
        <v>0</v>
      </c>
      <c r="V49" s="13">
        <f ca="1">Sheet2!Q48+Sheet2!EK48</f>
        <v>0</v>
      </c>
      <c r="W49" s="13">
        <f ca="1">Sheet2!R48+Sheet2!EL48</f>
        <v>0</v>
      </c>
      <c r="X49" s="13">
        <f ca="1">Sheet2!S48+Sheet2!EM48</f>
        <v>0</v>
      </c>
      <c r="Y49" s="13">
        <f ca="1">Sheet2!EO48+Sheet2!T48</f>
        <v>0</v>
      </c>
      <c r="Z49" s="13">
        <f ca="1">Sheet2!U48+Sheet2!EN48</f>
        <v>0</v>
      </c>
      <c r="AA49" s="13">
        <f ca="1">Sheet2!EP48+Sheet2!V48</f>
        <v>0</v>
      </c>
      <c r="AB49" s="13"/>
      <c r="AC49" s="13"/>
      <c r="AD49" s="12">
        <f t="shared" si="5"/>
        <v>0</v>
      </c>
      <c r="AE49" s="13">
        <f ca="1">Sheet2!BN48+Sheet2!ER48</f>
        <v>0</v>
      </c>
      <c r="AF49" s="13">
        <f ca="1">Sheet2!BO48+Sheet2!ES48</f>
        <v>0</v>
      </c>
      <c r="AG49" s="13">
        <f ca="1">Sheet2!BP48+Sheet2!ET48</f>
        <v>0</v>
      </c>
      <c r="AH49" s="12">
        <f t="shared" si="9"/>
        <v>945</v>
      </c>
      <c r="AI49" s="13">
        <f ca="1">Sheet2!X48+Sheet2!DA48</f>
        <v>0</v>
      </c>
      <c r="AJ49" s="13">
        <f ca="1">Sheet2!Y48+Sheet2!DB48</f>
        <v>0</v>
      </c>
      <c r="AK49" s="13">
        <f ca="1">Sheet2!Z48+Sheet2!DC48</f>
        <v>0</v>
      </c>
      <c r="AL49" s="13">
        <f ca="1">Sheet2!AA48+Sheet2!DD48</f>
        <v>0</v>
      </c>
      <c r="AM49" s="13">
        <f ca="1">Sheet2!AB48+Sheet2!DE48</f>
        <v>0</v>
      </c>
      <c r="AN49" s="13">
        <f ca="1">Sheet2!AC48+Sheet2!DF48</f>
        <v>0</v>
      </c>
      <c r="AO49" s="13">
        <f ca="1">Sheet2!DG48+Sheet2!AD48</f>
        <v>0</v>
      </c>
      <c r="AP49" s="13">
        <f ca="1">Sheet2!DH48+Sheet2!AE48</f>
        <v>0</v>
      </c>
      <c r="AQ49" s="13">
        <f ca="1">Sheet2!DI48+Sheet2!AF48</f>
        <v>0</v>
      </c>
      <c r="AR49" s="13">
        <f ca="1">Sheet2!DJ48+Sheet2!AG48</f>
        <v>0</v>
      </c>
      <c r="AS49" s="13">
        <f ca="1">Sheet2!DK48+Sheet2!AH48</f>
        <v>0</v>
      </c>
      <c r="AT49" s="13">
        <f ca="1">Sheet2!AI48+Sheet2!DL48</f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f ca="1">Sheet2!AQ48+Sheet2!DT48</f>
        <v>945</v>
      </c>
      <c r="BC49" s="14">
        <f t="shared" si="6"/>
        <v>0</v>
      </c>
      <c r="BD49" s="13">
        <v>0</v>
      </c>
      <c r="BE49" s="13">
        <f ca="1">Sheet2!DX48+Sheet2!AT48</f>
        <v>0</v>
      </c>
      <c r="BF49" s="13">
        <v>0</v>
      </c>
      <c r="BG49" s="13">
        <f ca="1">Sheet2!EA48+Sheet2!AW48</f>
        <v>0</v>
      </c>
      <c r="BH49" s="13">
        <f ca="1">Sheet2!EB48+Sheet2!AX48</f>
        <v>0</v>
      </c>
      <c r="BI49" s="13">
        <f ca="1">Sheet2!EC48+Sheet2!AY48</f>
        <v>0</v>
      </c>
      <c r="BJ49" s="13">
        <f ca="1">Sheet2!ED48+Sheet2!AZ48</f>
        <v>0</v>
      </c>
      <c r="BK49" s="13">
        <f ca="1">Sheet2!EE48+Sheet2!BA48</f>
        <v>0</v>
      </c>
      <c r="BL49" s="13">
        <f ca="1">Sheet2!EG48+Sheet2!BB48</f>
        <v>0</v>
      </c>
      <c r="BM49" s="13">
        <f ca="1">Sheet2!EH48+Sheet2!BC48</f>
        <v>0</v>
      </c>
      <c r="BN49" s="13">
        <f ca="1">Sheet2!EW48+Sheet2!BE48</f>
        <v>0</v>
      </c>
      <c r="BO49" s="13">
        <f ca="1">Sheet2!EX48+Sheet2!BF48</f>
        <v>0</v>
      </c>
      <c r="BP49" s="13">
        <f ca="1">Sheet2!EY48+Sheet2!BG48</f>
        <v>0</v>
      </c>
      <c r="BQ49" s="13">
        <f ca="1">Sheet2!EZ48+Sheet2!BH48+Sheet2!CJ48</f>
        <v>0</v>
      </c>
      <c r="BR49" s="13">
        <f ca="1">Sheet2!FA48+Sheet2!BI48</f>
        <v>0</v>
      </c>
      <c r="BS49" s="13">
        <v>0</v>
      </c>
      <c r="BT49" s="13">
        <f ca="1">Sheet2!FD48+Sheet2!BK48</f>
        <v>0</v>
      </c>
      <c r="BU49" s="12">
        <f ca="1">Sheet2!FU48+Sheet2!BL48+Sheet2!AU48+Sheet2!DY48</f>
        <v>75977.100000000006</v>
      </c>
      <c r="BV49" s="12">
        <f ca="1">Sheet2!BQ48</f>
        <v>0</v>
      </c>
      <c r="BW49" s="12">
        <f ca="1">Sheet2!CF48+Sheet2!FV48</f>
        <v>0</v>
      </c>
      <c r="BX49" s="12">
        <f ca="1">Sheet2!FW48+Sheet2!CG48+Sheet2!FC48+Sheet2!BJ48</f>
        <v>0</v>
      </c>
      <c r="BY49" s="12">
        <f t="shared" si="10"/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</row>
    <row r="50" spans="1:82">
      <c r="A50" s="18">
        <v>151</v>
      </c>
      <c r="B50" s="3" t="s">
        <v>529</v>
      </c>
      <c r="C50" s="3" t="s">
        <v>344</v>
      </c>
      <c r="D50" s="12">
        <f t="shared" si="17"/>
        <v>3894399.9899999998</v>
      </c>
      <c r="E50" s="12">
        <f t="shared" si="7"/>
        <v>2356936.7999999998</v>
      </c>
      <c r="F50" s="13">
        <v>986664</v>
      </c>
      <c r="G50" s="13">
        <v>844074</v>
      </c>
      <c r="H50" s="13">
        <v>443998.8</v>
      </c>
      <c r="I50" s="13">
        <f ca="1">Sheet2!CT49+Sheet2!H49</f>
        <v>82200</v>
      </c>
      <c r="J50" s="13">
        <v>0</v>
      </c>
      <c r="K50" s="13">
        <f ca="1">Sheet2!L49+Sheet2!CX49</f>
        <v>0</v>
      </c>
      <c r="L50" s="13">
        <f ca="1">Sheet2!BS49+Sheet2!FF49</f>
        <v>0</v>
      </c>
      <c r="M50" s="13">
        <f ca="1">Sheet2!BT49+Sheet2!FG49</f>
        <v>0</v>
      </c>
      <c r="N50" s="13">
        <f ca="1">Sheet2!BU49+Sheet2!FH49</f>
        <v>0</v>
      </c>
      <c r="O50" s="13">
        <f ca="1">Sheet2!BW49+Sheet2!FJ49</f>
        <v>0</v>
      </c>
      <c r="P50" s="13">
        <f ca="1">Sheet2!BX49+Sheet2!FK49</f>
        <v>0</v>
      </c>
      <c r="Q50" s="13">
        <f ca="1">Sheet2!BY49+Sheet2!FL49</f>
        <v>0</v>
      </c>
      <c r="R50" s="13">
        <f ca="1">Sheet2!FS49+Sheet2!CD49</f>
        <v>0</v>
      </c>
      <c r="S50" s="13">
        <f ca="1">Sheet2!N49+Sheet2!CY49+Sheet2!FT49+Sheet2!CE49</f>
        <v>0</v>
      </c>
      <c r="T50" s="12">
        <f t="shared" si="8"/>
        <v>1346313.93</v>
      </c>
      <c r="U50" s="13">
        <f ca="1">Sheet2!P49+Sheet2!EJ49</f>
        <v>0</v>
      </c>
      <c r="V50" s="13">
        <f ca="1">Sheet2!Q49+Sheet2!EK49</f>
        <v>1139.74</v>
      </c>
      <c r="W50" s="13">
        <f ca="1">Sheet2!R49+Sheet2!EL49</f>
        <v>0</v>
      </c>
      <c r="X50" s="13">
        <f ca="1">Sheet2!S49+Sheet2!EM49</f>
        <v>1890</v>
      </c>
      <c r="Y50" s="13">
        <f ca="1">Sheet2!EO49+Sheet2!T49</f>
        <v>47405.4</v>
      </c>
      <c r="Z50" s="13">
        <f ca="1">Sheet2!U49+Sheet2!EN49</f>
        <v>1281872.3</v>
      </c>
      <c r="AA50" s="13">
        <f ca="1">Sheet2!EP49+Sheet2!V49</f>
        <v>14006.49</v>
      </c>
      <c r="AB50" s="13">
        <v>6669.63</v>
      </c>
      <c r="AC50" s="13">
        <v>7336.86</v>
      </c>
      <c r="AD50" s="12">
        <f t="shared" si="5"/>
        <v>5405.24</v>
      </c>
      <c r="AE50" s="13">
        <f ca="1">Sheet2!BN49+Sheet2!ER49</f>
        <v>5405.24</v>
      </c>
      <c r="AF50" s="13">
        <f ca="1">Sheet2!BO49+Sheet2!ES49</f>
        <v>0</v>
      </c>
      <c r="AG50" s="13">
        <f ca="1">Sheet2!BP49+Sheet2!ET49</f>
        <v>0</v>
      </c>
      <c r="AH50" s="12">
        <f t="shared" si="9"/>
        <v>42916.899999999994</v>
      </c>
      <c r="AI50" s="13">
        <f ca="1">Sheet2!X49+Sheet2!DA49</f>
        <v>0</v>
      </c>
      <c r="AJ50" s="13">
        <f ca="1">Sheet2!Y49+Sheet2!DB49</f>
        <v>0</v>
      </c>
      <c r="AK50" s="13">
        <f ca="1">Sheet2!Z49+Sheet2!DC49</f>
        <v>0</v>
      </c>
      <c r="AL50" s="13">
        <f ca="1">Sheet2!AA49+Sheet2!DD49</f>
        <v>0</v>
      </c>
      <c r="AM50" s="13">
        <f ca="1">Sheet2!AB49+Sheet2!DE49</f>
        <v>0</v>
      </c>
      <c r="AN50" s="13">
        <f ca="1">Sheet2!AC49+Sheet2!DF49</f>
        <v>0</v>
      </c>
      <c r="AO50" s="13">
        <f ca="1">Sheet2!DG49+Sheet2!AD49</f>
        <v>0</v>
      </c>
      <c r="AP50" s="13">
        <f ca="1">Sheet2!DH49+Sheet2!AE49</f>
        <v>0</v>
      </c>
      <c r="AQ50" s="13">
        <f ca="1">Sheet2!DI49+Sheet2!AF49</f>
        <v>0</v>
      </c>
      <c r="AR50" s="13">
        <f ca="1">Sheet2!DJ49+Sheet2!AG49</f>
        <v>0</v>
      </c>
      <c r="AS50" s="13">
        <f ca="1">Sheet2!DK49+Sheet2!AH49</f>
        <v>0</v>
      </c>
      <c r="AT50" s="13">
        <f ca="1">Sheet2!AI49+Sheet2!DL49</f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f ca="1">Sheet2!AQ49+Sheet2!DT49</f>
        <v>2725.8</v>
      </c>
      <c r="BC50" s="14">
        <f t="shared" si="6"/>
        <v>0</v>
      </c>
      <c r="BD50" s="13">
        <v>0</v>
      </c>
      <c r="BE50" s="13">
        <f ca="1">Sheet2!DX49+Sheet2!AT49</f>
        <v>0</v>
      </c>
      <c r="BF50" s="13">
        <v>0</v>
      </c>
      <c r="BG50" s="13">
        <f ca="1">Sheet2!EA49+Sheet2!AW49</f>
        <v>0</v>
      </c>
      <c r="BH50" s="13">
        <f ca="1">Sheet2!EB49+Sheet2!AX49</f>
        <v>0</v>
      </c>
      <c r="BI50" s="13">
        <f ca="1">Sheet2!EC49+Sheet2!AY49</f>
        <v>300</v>
      </c>
      <c r="BJ50" s="13">
        <f ca="1">Sheet2!ED49+Sheet2!AZ49</f>
        <v>0</v>
      </c>
      <c r="BK50" s="13">
        <f ca="1">Sheet2!EE49+Sheet2!BA49</f>
        <v>20186.3</v>
      </c>
      <c r="BL50" s="13">
        <f ca="1">Sheet2!EG49+Sheet2!BB49</f>
        <v>0</v>
      </c>
      <c r="BM50" s="13">
        <f ca="1">Sheet2!EH49+Sheet2!BC49</f>
        <v>0</v>
      </c>
      <c r="BN50" s="13">
        <f ca="1">Sheet2!EW49+Sheet2!BE49</f>
        <v>19704.8</v>
      </c>
      <c r="BO50" s="13">
        <f ca="1">Sheet2!EX49+Sheet2!BF49</f>
        <v>0</v>
      </c>
      <c r="BP50" s="13">
        <f ca="1">Sheet2!EY49+Sheet2!BG49</f>
        <v>0</v>
      </c>
      <c r="BQ50" s="13">
        <f ca="1">Sheet2!EZ49+Sheet2!BH49+Sheet2!CJ49</f>
        <v>0</v>
      </c>
      <c r="BR50" s="13">
        <f ca="1">Sheet2!FA49+Sheet2!BI49</f>
        <v>0</v>
      </c>
      <c r="BS50" s="13">
        <v>0</v>
      </c>
      <c r="BT50" s="13">
        <f ca="1">Sheet2!FD49+Sheet2!BK49</f>
        <v>0</v>
      </c>
      <c r="BU50" s="12">
        <f ca="1">Sheet2!FU49+Sheet2!BL49+Sheet2!AU49+Sheet2!DY49</f>
        <v>142827.12</v>
      </c>
      <c r="BV50" s="12">
        <f ca="1">Sheet2!BQ49</f>
        <v>0</v>
      </c>
      <c r="BW50" s="12">
        <f ca="1">Sheet2!CF49+Sheet2!FV49</f>
        <v>0</v>
      </c>
      <c r="BX50" s="12">
        <f ca="1">Sheet2!FW49+Sheet2!CG49+Sheet2!FC49+Sheet2!BJ49</f>
        <v>0</v>
      </c>
      <c r="BY50" s="12">
        <f t="shared" si="10"/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</row>
    <row r="51" spans="1:82">
      <c r="A51" s="18">
        <v>152</v>
      </c>
      <c r="B51" s="3" t="s">
        <v>530</v>
      </c>
      <c r="C51" s="3" t="s">
        <v>345</v>
      </c>
      <c r="D51" s="12">
        <f t="shared" si="17"/>
        <v>2499773.46</v>
      </c>
      <c r="E51" s="12">
        <f t="shared" si="7"/>
        <v>1903572</v>
      </c>
      <c r="F51" s="13">
        <v>991440</v>
      </c>
      <c r="G51" s="13">
        <v>419852</v>
      </c>
      <c r="H51" s="13">
        <v>446148</v>
      </c>
      <c r="I51" s="13">
        <f ca="1">Sheet2!CT50+Sheet2!H50</f>
        <v>45700</v>
      </c>
      <c r="J51" s="13">
        <v>0</v>
      </c>
      <c r="K51" s="13">
        <f ca="1">Sheet2!L50+Sheet2!CX50</f>
        <v>0</v>
      </c>
      <c r="L51" s="13">
        <f ca="1">Sheet2!BS50+Sheet2!FF50</f>
        <v>0</v>
      </c>
      <c r="M51" s="13">
        <f ca="1">Sheet2!BT50+Sheet2!FG50</f>
        <v>0</v>
      </c>
      <c r="N51" s="13">
        <f ca="1">Sheet2!BU50+Sheet2!FH50</f>
        <v>0</v>
      </c>
      <c r="O51" s="13">
        <f ca="1">Sheet2!BW50+Sheet2!FJ50</f>
        <v>432</v>
      </c>
      <c r="P51" s="13">
        <f ca="1">Sheet2!BX50+Sheet2!FK50</f>
        <v>432</v>
      </c>
      <c r="Q51" s="13">
        <f ca="1">Sheet2!BY50+Sheet2!FL50</f>
        <v>0</v>
      </c>
      <c r="R51" s="13">
        <f ca="1">Sheet2!FS50+Sheet2!CD50</f>
        <v>0</v>
      </c>
      <c r="S51" s="13">
        <f ca="1">Sheet2!N50+Sheet2!CY50+Sheet2!FT50+Sheet2!CE50</f>
        <v>0</v>
      </c>
      <c r="T51" s="12">
        <f t="shared" si="8"/>
        <v>478508.38</v>
      </c>
      <c r="U51" s="13">
        <f ca="1">Sheet2!P50+Sheet2!EJ50</f>
        <v>0</v>
      </c>
      <c r="V51" s="13">
        <f ca="1">Sheet2!Q50+Sheet2!EK50</f>
        <v>1589.91</v>
      </c>
      <c r="W51" s="13">
        <f ca="1">Sheet2!R50+Sheet2!EL50</f>
        <v>0</v>
      </c>
      <c r="X51" s="13">
        <f ca="1">Sheet2!S50+Sheet2!EM50</f>
        <v>3426.4</v>
      </c>
      <c r="Y51" s="13">
        <f ca="1">Sheet2!EO50+Sheet2!T50</f>
        <v>10864</v>
      </c>
      <c r="Z51" s="13">
        <f ca="1">Sheet2!U50+Sheet2!EN50</f>
        <v>450750.15</v>
      </c>
      <c r="AA51" s="13">
        <f ca="1">Sheet2!EP50+Sheet2!V50</f>
        <v>11877.92</v>
      </c>
      <c r="AB51" s="13">
        <v>6530.3</v>
      </c>
      <c r="AC51" s="13">
        <v>5347.62</v>
      </c>
      <c r="AD51" s="12">
        <f t="shared" si="5"/>
        <v>19325.099999999999</v>
      </c>
      <c r="AE51" s="13">
        <f ca="1">Sheet2!BN50+Sheet2!ER50</f>
        <v>19325.099999999999</v>
      </c>
      <c r="AF51" s="13">
        <f ca="1">Sheet2!BO50+Sheet2!ES50</f>
        <v>0</v>
      </c>
      <c r="AG51" s="13">
        <f ca="1">Sheet2!BP50+Sheet2!ET50</f>
        <v>0</v>
      </c>
      <c r="AH51" s="12">
        <f t="shared" si="9"/>
        <v>36939.599999999999</v>
      </c>
      <c r="AI51" s="13">
        <f ca="1">Sheet2!X50+Sheet2!DA50</f>
        <v>0</v>
      </c>
      <c r="AJ51" s="13">
        <f ca="1">Sheet2!Y50+Sheet2!DB50</f>
        <v>0</v>
      </c>
      <c r="AK51" s="13">
        <f ca="1">Sheet2!Z50+Sheet2!DC50</f>
        <v>0</v>
      </c>
      <c r="AL51" s="13">
        <f ca="1">Sheet2!AA50+Sheet2!DD50</f>
        <v>0</v>
      </c>
      <c r="AM51" s="13">
        <f ca="1">Sheet2!AB50+Sheet2!DE50</f>
        <v>0</v>
      </c>
      <c r="AN51" s="13">
        <f ca="1">Sheet2!AC50+Sheet2!DF50</f>
        <v>0</v>
      </c>
      <c r="AO51" s="13">
        <f ca="1">Sheet2!DG50+Sheet2!AD50</f>
        <v>0</v>
      </c>
      <c r="AP51" s="13">
        <f ca="1">Sheet2!DH50+Sheet2!AE50</f>
        <v>0</v>
      </c>
      <c r="AQ51" s="13">
        <f ca="1">Sheet2!DI50+Sheet2!AF50</f>
        <v>0</v>
      </c>
      <c r="AR51" s="13">
        <f ca="1">Sheet2!DJ50+Sheet2!AG50</f>
        <v>0</v>
      </c>
      <c r="AS51" s="13">
        <f ca="1">Sheet2!DK50+Sheet2!AH50</f>
        <v>0</v>
      </c>
      <c r="AT51" s="13">
        <f ca="1">Sheet2!AI50+Sheet2!DL50</f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f ca="1">Sheet2!AQ50+Sheet2!DT50</f>
        <v>2651.6</v>
      </c>
      <c r="BC51" s="14">
        <f t="shared" si="6"/>
        <v>0</v>
      </c>
      <c r="BD51" s="13">
        <v>0</v>
      </c>
      <c r="BE51" s="13">
        <f ca="1">Sheet2!DX50+Sheet2!AT50</f>
        <v>0</v>
      </c>
      <c r="BF51" s="13">
        <v>0</v>
      </c>
      <c r="BG51" s="13">
        <f ca="1">Sheet2!EA50+Sheet2!AW50</f>
        <v>3600</v>
      </c>
      <c r="BH51" s="13">
        <f ca="1">Sheet2!EB50+Sheet2!AX50</f>
        <v>0</v>
      </c>
      <c r="BI51" s="13">
        <f ca="1">Sheet2!EC50+Sheet2!AY50</f>
        <v>150</v>
      </c>
      <c r="BJ51" s="13">
        <f ca="1">Sheet2!ED50+Sheet2!AZ50</f>
        <v>0</v>
      </c>
      <c r="BK51" s="13">
        <f ca="1">Sheet2!EE50+Sheet2!BA50</f>
        <v>0</v>
      </c>
      <c r="BL51" s="13">
        <f ca="1">Sheet2!EG50+Sheet2!BB50</f>
        <v>0</v>
      </c>
      <c r="BM51" s="13">
        <f ca="1">Sheet2!EH50+Sheet2!BC50</f>
        <v>0</v>
      </c>
      <c r="BN51" s="13">
        <f ca="1">Sheet2!EW50+Sheet2!BE50</f>
        <v>20135.5</v>
      </c>
      <c r="BO51" s="13">
        <f ca="1">Sheet2!EX50+Sheet2!BF50</f>
        <v>0</v>
      </c>
      <c r="BP51" s="13">
        <f ca="1">Sheet2!EY50+Sheet2!BG50</f>
        <v>0</v>
      </c>
      <c r="BQ51" s="13">
        <f ca="1">Sheet2!EZ50+Sheet2!BH50+Sheet2!CJ50</f>
        <v>10402.5</v>
      </c>
      <c r="BR51" s="13">
        <f ca="1">Sheet2!FA50+Sheet2!BI50</f>
        <v>0</v>
      </c>
      <c r="BS51" s="13">
        <v>0</v>
      </c>
      <c r="BT51" s="13">
        <f ca="1">Sheet2!FD50+Sheet2!BK50</f>
        <v>0</v>
      </c>
      <c r="BU51" s="12">
        <f ca="1">Sheet2!FU50+Sheet2!BL50+Sheet2!AU50+Sheet2!DY50</f>
        <v>61428.38</v>
      </c>
      <c r="BV51" s="12">
        <f ca="1">Sheet2!BQ50</f>
        <v>0</v>
      </c>
      <c r="BW51" s="12">
        <f ca="1">Sheet2!CF50+Sheet2!FV50</f>
        <v>0</v>
      </c>
      <c r="BX51" s="12">
        <f ca="1">Sheet2!FW50+Sheet2!CG50+Sheet2!FC50+Sheet2!BJ50</f>
        <v>0</v>
      </c>
      <c r="BY51" s="12">
        <f t="shared" si="10"/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</row>
    <row r="52" spans="1:82">
      <c r="A52" s="18">
        <v>155</v>
      </c>
      <c r="B52" s="3" t="s">
        <v>531</v>
      </c>
      <c r="C52" s="3" t="s">
        <v>346</v>
      </c>
      <c r="D52" s="12">
        <f t="shared" si="17"/>
        <v>98874.73000000001</v>
      </c>
      <c r="E52" s="12">
        <f t="shared" si="7"/>
        <v>39222</v>
      </c>
      <c r="F52" s="13">
        <v>0</v>
      </c>
      <c r="G52" s="13">
        <v>17622</v>
      </c>
      <c r="H52" s="13">
        <v>0</v>
      </c>
      <c r="I52" s="13">
        <f ca="1">Sheet2!CT51+Sheet2!H51</f>
        <v>21600</v>
      </c>
      <c r="J52" s="13">
        <v>0</v>
      </c>
      <c r="K52" s="13">
        <f ca="1">Sheet2!L51+Sheet2!CX51</f>
        <v>0</v>
      </c>
      <c r="L52" s="13">
        <f ca="1">Sheet2!BS51+Sheet2!FF51</f>
        <v>0</v>
      </c>
      <c r="M52" s="13">
        <f ca="1">Sheet2!BT51+Sheet2!FG51</f>
        <v>0</v>
      </c>
      <c r="N52" s="13">
        <f ca="1">Sheet2!BU51+Sheet2!FH51</f>
        <v>0</v>
      </c>
      <c r="O52" s="13">
        <f ca="1">Sheet2!BW51+Sheet2!FJ51</f>
        <v>0</v>
      </c>
      <c r="P52" s="13">
        <f ca="1">Sheet2!BX51+Sheet2!FK51</f>
        <v>0</v>
      </c>
      <c r="Q52" s="13">
        <f ca="1">Sheet2!BY51+Sheet2!FL51</f>
        <v>0</v>
      </c>
      <c r="R52" s="13">
        <f ca="1">Sheet2!FS51+Sheet2!CD51</f>
        <v>0</v>
      </c>
      <c r="S52" s="13">
        <f ca="1">Sheet2!N51+Sheet2!CY51+Sheet2!FT51+Sheet2!CE51</f>
        <v>0</v>
      </c>
      <c r="T52" s="12">
        <f t="shared" si="8"/>
        <v>0</v>
      </c>
      <c r="U52" s="13">
        <f ca="1">Sheet2!P51+Sheet2!EJ51</f>
        <v>0</v>
      </c>
      <c r="V52" s="13">
        <f ca="1">Sheet2!Q51+Sheet2!EK51</f>
        <v>0</v>
      </c>
      <c r="W52" s="13">
        <f ca="1">Sheet2!R51+Sheet2!EL51</f>
        <v>0</v>
      </c>
      <c r="X52" s="13">
        <f ca="1">Sheet2!S51+Sheet2!EM51</f>
        <v>0</v>
      </c>
      <c r="Y52" s="13">
        <f ca="1">Sheet2!EO51+Sheet2!T51</f>
        <v>0</v>
      </c>
      <c r="Z52" s="13">
        <f ca="1">Sheet2!U51+Sheet2!EN51</f>
        <v>0</v>
      </c>
      <c r="AA52" s="13">
        <f ca="1">Sheet2!EP51+Sheet2!V51</f>
        <v>0</v>
      </c>
      <c r="AB52" s="13"/>
      <c r="AC52" s="13"/>
      <c r="AD52" s="12">
        <f t="shared" si="5"/>
        <v>0</v>
      </c>
      <c r="AE52" s="13">
        <f ca="1">Sheet2!BN51+Sheet2!ER51</f>
        <v>0</v>
      </c>
      <c r="AF52" s="13">
        <f ca="1">Sheet2!BO51+Sheet2!ES51</f>
        <v>0</v>
      </c>
      <c r="AG52" s="13">
        <f ca="1">Sheet2!BP51+Sheet2!ET51</f>
        <v>0</v>
      </c>
      <c r="AH52" s="12">
        <f t="shared" si="9"/>
        <v>0</v>
      </c>
      <c r="AI52" s="13">
        <f ca="1">Sheet2!X51+Sheet2!DA51</f>
        <v>0</v>
      </c>
      <c r="AJ52" s="13">
        <f ca="1">Sheet2!Y51+Sheet2!DB51</f>
        <v>0</v>
      </c>
      <c r="AK52" s="13">
        <f ca="1">Sheet2!Z51+Sheet2!DC51</f>
        <v>0</v>
      </c>
      <c r="AL52" s="13">
        <f ca="1">Sheet2!AA51+Sheet2!DD51</f>
        <v>0</v>
      </c>
      <c r="AM52" s="13">
        <f ca="1">Sheet2!AB51+Sheet2!DE51</f>
        <v>0</v>
      </c>
      <c r="AN52" s="13">
        <f ca="1">Sheet2!AC51+Sheet2!DF51</f>
        <v>0</v>
      </c>
      <c r="AO52" s="13">
        <f ca="1">Sheet2!DG51+Sheet2!AD51</f>
        <v>0</v>
      </c>
      <c r="AP52" s="13">
        <f ca="1">Sheet2!DH51+Sheet2!AE51</f>
        <v>0</v>
      </c>
      <c r="AQ52" s="13">
        <f ca="1">Sheet2!DI51+Sheet2!AF51</f>
        <v>0</v>
      </c>
      <c r="AR52" s="13">
        <f ca="1">Sheet2!DJ51+Sheet2!AG51</f>
        <v>0</v>
      </c>
      <c r="AS52" s="13">
        <f ca="1">Sheet2!DK51+Sheet2!AH51</f>
        <v>0</v>
      </c>
      <c r="AT52" s="13">
        <f ca="1">Sheet2!AI51+Sheet2!DL51</f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f ca="1">Sheet2!AQ51+Sheet2!DT51</f>
        <v>0</v>
      </c>
      <c r="BC52" s="14">
        <f t="shared" si="6"/>
        <v>0</v>
      </c>
      <c r="BD52" s="13">
        <v>0</v>
      </c>
      <c r="BE52" s="13">
        <f ca="1">Sheet2!DX51+Sheet2!AT51</f>
        <v>0</v>
      </c>
      <c r="BF52" s="13">
        <v>0</v>
      </c>
      <c r="BG52" s="13">
        <f ca="1">Sheet2!EA51+Sheet2!AW51</f>
        <v>0</v>
      </c>
      <c r="BH52" s="13">
        <f ca="1">Sheet2!EB51+Sheet2!AX51</f>
        <v>0</v>
      </c>
      <c r="BI52" s="13">
        <f ca="1">Sheet2!EC51+Sheet2!AY51</f>
        <v>0</v>
      </c>
      <c r="BJ52" s="13">
        <f ca="1">Sheet2!ED51+Sheet2!AZ51</f>
        <v>0</v>
      </c>
      <c r="BK52" s="13">
        <f ca="1">Sheet2!EE51+Sheet2!BA51</f>
        <v>0</v>
      </c>
      <c r="BL52" s="13">
        <f ca="1">Sheet2!EG51+Sheet2!BB51</f>
        <v>0</v>
      </c>
      <c r="BM52" s="13">
        <f ca="1">Sheet2!EH51+Sheet2!BC51</f>
        <v>0</v>
      </c>
      <c r="BN52" s="13">
        <f ca="1">Sheet2!EW51+Sheet2!BE51</f>
        <v>0</v>
      </c>
      <c r="BO52" s="13">
        <f ca="1">Sheet2!EX51+Sheet2!BF51</f>
        <v>0</v>
      </c>
      <c r="BP52" s="13">
        <f ca="1">Sheet2!EY51+Sheet2!BG51</f>
        <v>0</v>
      </c>
      <c r="BQ52" s="13">
        <f ca="1">Sheet2!EZ51+Sheet2!BH51+Sheet2!CJ51</f>
        <v>0</v>
      </c>
      <c r="BR52" s="13">
        <f ca="1">Sheet2!FA51+Sheet2!BI51</f>
        <v>0</v>
      </c>
      <c r="BS52" s="13">
        <v>0</v>
      </c>
      <c r="BT52" s="13">
        <f ca="1">Sheet2!FD51+Sheet2!BK51</f>
        <v>0</v>
      </c>
      <c r="BU52" s="12">
        <f ca="1">Sheet2!FU51+Sheet2!BL51+Sheet2!AU51+Sheet2!DY51</f>
        <v>59652.73</v>
      </c>
      <c r="BV52" s="12">
        <f ca="1">Sheet2!BQ51</f>
        <v>0</v>
      </c>
      <c r="BW52" s="12">
        <f ca="1">Sheet2!CF51+Sheet2!FV51</f>
        <v>0</v>
      </c>
      <c r="BX52" s="12">
        <f ca="1">Sheet2!FW51+Sheet2!CG51+Sheet2!FC51+Sheet2!BJ51</f>
        <v>0</v>
      </c>
      <c r="BY52" s="12">
        <f t="shared" si="10"/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</row>
    <row r="53" spans="1:82">
      <c r="A53" s="18">
        <v>158</v>
      </c>
      <c r="B53" s="3" t="s">
        <v>532</v>
      </c>
      <c r="C53" s="3" t="s">
        <v>347</v>
      </c>
      <c r="D53" s="12">
        <f t="shared" si="17"/>
        <v>5096275.1400000015</v>
      </c>
      <c r="E53" s="12">
        <f t="shared" si="7"/>
        <v>2057148.2</v>
      </c>
      <c r="F53" s="13">
        <v>1057716</v>
      </c>
      <c r="G53" s="13">
        <v>474660</v>
      </c>
      <c r="H53" s="13">
        <v>475972.2</v>
      </c>
      <c r="I53" s="13">
        <f ca="1">Sheet2!CT52+Sheet2!H52</f>
        <v>48800</v>
      </c>
      <c r="J53" s="13">
        <v>0</v>
      </c>
      <c r="K53" s="13">
        <f ca="1">Sheet2!L52+Sheet2!CX52</f>
        <v>0</v>
      </c>
      <c r="L53" s="13">
        <f ca="1">Sheet2!BS52+Sheet2!FF52</f>
        <v>0</v>
      </c>
      <c r="M53" s="13">
        <f ca="1">Sheet2!BT52+Sheet2!FG52</f>
        <v>0</v>
      </c>
      <c r="N53" s="13">
        <f ca="1">Sheet2!BU52+Sheet2!FH52</f>
        <v>0</v>
      </c>
      <c r="O53" s="13">
        <f ca="1">Sheet2!BW52+Sheet2!FJ52</f>
        <v>0</v>
      </c>
      <c r="P53" s="13">
        <f ca="1">Sheet2!BX52+Sheet2!FK52</f>
        <v>0</v>
      </c>
      <c r="Q53" s="13">
        <f ca="1">Sheet2!BY52+Sheet2!FL52</f>
        <v>0</v>
      </c>
      <c r="R53" s="13">
        <f ca="1">Sheet2!FS52+Sheet2!CD52</f>
        <v>0</v>
      </c>
      <c r="S53" s="13">
        <f ca="1">Sheet2!N52+Sheet2!CY52+Sheet2!FT52+Sheet2!CE52</f>
        <v>0</v>
      </c>
      <c r="T53" s="12">
        <f t="shared" si="8"/>
        <v>2867013.0700000003</v>
      </c>
      <c r="U53" s="13">
        <f ca="1">Sheet2!P52+Sheet2!EJ52</f>
        <v>0</v>
      </c>
      <c r="V53" s="13">
        <f ca="1">Sheet2!Q52+Sheet2!EK52</f>
        <v>30.18</v>
      </c>
      <c r="W53" s="13">
        <f ca="1">Sheet2!R52+Sheet2!EL52</f>
        <v>0</v>
      </c>
      <c r="X53" s="13">
        <f ca="1">Sheet2!S52+Sheet2!EM52</f>
        <v>2909</v>
      </c>
      <c r="Y53" s="13">
        <f ca="1">Sheet2!EO52+Sheet2!T52</f>
        <v>4602.88</v>
      </c>
      <c r="Z53" s="13">
        <f ca="1">Sheet2!U52+Sheet2!EN52</f>
        <v>2843205.41</v>
      </c>
      <c r="AA53" s="13">
        <f ca="1">Sheet2!EP52+Sheet2!V52</f>
        <v>16265.6</v>
      </c>
      <c r="AB53" s="13">
        <v>8280.51</v>
      </c>
      <c r="AC53" s="13">
        <v>7985.09</v>
      </c>
      <c r="AD53" s="12">
        <f t="shared" si="5"/>
        <v>4122.3999999999996</v>
      </c>
      <c r="AE53" s="13">
        <f ca="1">Sheet2!BN52+Sheet2!ER52</f>
        <v>4122.3999999999996</v>
      </c>
      <c r="AF53" s="13">
        <f ca="1">Sheet2!BO52+Sheet2!ES52</f>
        <v>0</v>
      </c>
      <c r="AG53" s="13">
        <f ca="1">Sheet2!BP52+Sheet2!ET52</f>
        <v>0</v>
      </c>
      <c r="AH53" s="12">
        <f t="shared" si="9"/>
        <v>70586.399999999994</v>
      </c>
      <c r="AI53" s="13">
        <f ca="1">Sheet2!X52+Sheet2!DA52</f>
        <v>0</v>
      </c>
      <c r="AJ53" s="13">
        <f ca="1">Sheet2!Y52+Sheet2!DB52</f>
        <v>0</v>
      </c>
      <c r="AK53" s="13">
        <f ca="1">Sheet2!Z52+Sheet2!DC52</f>
        <v>0</v>
      </c>
      <c r="AL53" s="13">
        <f ca="1">Sheet2!AA52+Sheet2!DD52</f>
        <v>0</v>
      </c>
      <c r="AM53" s="13">
        <f ca="1">Sheet2!AB52+Sheet2!DE52</f>
        <v>0</v>
      </c>
      <c r="AN53" s="13">
        <f ca="1">Sheet2!AC52+Sheet2!DF52</f>
        <v>0</v>
      </c>
      <c r="AO53" s="13">
        <f ca="1">Sheet2!DG52+Sheet2!AD52</f>
        <v>0</v>
      </c>
      <c r="AP53" s="13">
        <f ca="1">Sheet2!DH52+Sheet2!AE52</f>
        <v>0</v>
      </c>
      <c r="AQ53" s="13">
        <f ca="1">Sheet2!DI52+Sheet2!AF52</f>
        <v>0</v>
      </c>
      <c r="AR53" s="13">
        <f ca="1">Sheet2!DJ52+Sheet2!AG52</f>
        <v>0</v>
      </c>
      <c r="AS53" s="13">
        <f ca="1">Sheet2!DK52+Sheet2!AH52</f>
        <v>0</v>
      </c>
      <c r="AT53" s="13">
        <f ca="1">Sheet2!AI52+Sheet2!DL52</f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f ca="1">Sheet2!AQ52+Sheet2!DT52</f>
        <v>22774</v>
      </c>
      <c r="BC53" s="14">
        <f t="shared" si="6"/>
        <v>0</v>
      </c>
      <c r="BD53" s="13">
        <v>0</v>
      </c>
      <c r="BE53" s="13">
        <f ca="1">Sheet2!DX52+Sheet2!AT52</f>
        <v>0</v>
      </c>
      <c r="BF53" s="13">
        <v>0</v>
      </c>
      <c r="BG53" s="13">
        <f ca="1">Sheet2!EA52+Sheet2!AW52</f>
        <v>0</v>
      </c>
      <c r="BH53" s="13">
        <f ca="1">Sheet2!EB52+Sheet2!AX52</f>
        <v>0</v>
      </c>
      <c r="BI53" s="13">
        <f ca="1">Sheet2!EC52+Sheet2!AY52</f>
        <v>16000</v>
      </c>
      <c r="BJ53" s="13">
        <f ca="1">Sheet2!ED52+Sheet2!AZ52</f>
        <v>0</v>
      </c>
      <c r="BK53" s="13">
        <f ca="1">Sheet2!EE52+Sheet2!BA52</f>
        <v>15062</v>
      </c>
      <c r="BL53" s="13">
        <f ca="1">Sheet2!EG52+Sheet2!BB52</f>
        <v>0</v>
      </c>
      <c r="BM53" s="13">
        <f ca="1">Sheet2!EH52+Sheet2!BC52</f>
        <v>0</v>
      </c>
      <c r="BN53" s="13">
        <f ca="1">Sheet2!EW52+Sheet2!BE52</f>
        <v>16750.400000000001</v>
      </c>
      <c r="BO53" s="13">
        <f ca="1">Sheet2!EX52+Sheet2!BF52</f>
        <v>0</v>
      </c>
      <c r="BP53" s="13">
        <f ca="1">Sheet2!EY52+Sheet2!BG52</f>
        <v>0</v>
      </c>
      <c r="BQ53" s="13">
        <f ca="1">Sheet2!EZ52+Sheet2!BH52+Sheet2!CJ52</f>
        <v>0</v>
      </c>
      <c r="BR53" s="13">
        <f ca="1">Sheet2!FA52+Sheet2!BI52</f>
        <v>0</v>
      </c>
      <c r="BS53" s="13">
        <v>0</v>
      </c>
      <c r="BT53" s="13">
        <f ca="1">Sheet2!FD52+Sheet2!BK52</f>
        <v>0</v>
      </c>
      <c r="BU53" s="12">
        <f ca="1">Sheet2!FU52+Sheet2!BL52+Sheet2!AU52+Sheet2!DY52</f>
        <v>97405.07</v>
      </c>
      <c r="BV53" s="12">
        <f ca="1">Sheet2!BQ52</f>
        <v>0</v>
      </c>
      <c r="BW53" s="12">
        <f ca="1">Sheet2!CF52+Sheet2!FV52</f>
        <v>0</v>
      </c>
      <c r="BX53" s="12">
        <f ca="1">Sheet2!FW52+Sheet2!CG52+Sheet2!FC52+Sheet2!BJ52</f>
        <v>0</v>
      </c>
      <c r="BY53" s="12">
        <f t="shared" si="10"/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</row>
    <row r="54" spans="1:82">
      <c r="A54" s="18">
        <v>159</v>
      </c>
      <c r="B54" s="3" t="s">
        <v>533</v>
      </c>
      <c r="C54" s="3" t="s">
        <v>348</v>
      </c>
      <c r="D54" s="12">
        <f t="shared" si="17"/>
        <v>3385997.49</v>
      </c>
      <c r="E54" s="12">
        <f t="shared" si="7"/>
        <v>1962441.4</v>
      </c>
      <c r="F54" s="13">
        <v>991572</v>
      </c>
      <c r="G54" s="13">
        <v>445722</v>
      </c>
      <c r="H54" s="13">
        <v>446207.4</v>
      </c>
      <c r="I54" s="13">
        <f ca="1">Sheet2!CT53+Sheet2!H53</f>
        <v>78940</v>
      </c>
      <c r="J54" s="13">
        <v>0</v>
      </c>
      <c r="K54" s="13">
        <f ca="1">Sheet2!L53+Sheet2!CX53</f>
        <v>0</v>
      </c>
      <c r="L54" s="13">
        <f ca="1">Sheet2!BS53+Sheet2!FF53</f>
        <v>0</v>
      </c>
      <c r="M54" s="13">
        <f ca="1">Sheet2!BT53+Sheet2!FG53</f>
        <v>0</v>
      </c>
      <c r="N54" s="13">
        <f ca="1">Sheet2!BU53+Sheet2!FH53</f>
        <v>0</v>
      </c>
      <c r="O54" s="13">
        <f ca="1">Sheet2!BW53+Sheet2!FJ53</f>
        <v>0</v>
      </c>
      <c r="P54" s="13">
        <f ca="1">Sheet2!BX53+Sheet2!FK53</f>
        <v>0</v>
      </c>
      <c r="Q54" s="13">
        <f ca="1">Sheet2!BY53+Sheet2!FL53</f>
        <v>0</v>
      </c>
      <c r="R54" s="13">
        <f ca="1">Sheet2!FS53+Sheet2!CD53</f>
        <v>0</v>
      </c>
      <c r="S54" s="13">
        <f ca="1">Sheet2!N53+Sheet2!CY53+Sheet2!FT53+Sheet2!CE53</f>
        <v>0</v>
      </c>
      <c r="T54" s="12">
        <f t="shared" si="8"/>
        <v>1238598.33</v>
      </c>
      <c r="U54" s="13">
        <f ca="1">Sheet2!P53+Sheet2!EJ53</f>
        <v>0</v>
      </c>
      <c r="V54" s="13">
        <f ca="1">Sheet2!Q53+Sheet2!EK53</f>
        <v>1169.6099999999999</v>
      </c>
      <c r="W54" s="13">
        <f ca="1">Sheet2!R53+Sheet2!EL53</f>
        <v>0</v>
      </c>
      <c r="X54" s="13">
        <f ca="1">Sheet2!S53+Sheet2!EM53</f>
        <v>604.6</v>
      </c>
      <c r="Y54" s="13">
        <f ca="1">Sheet2!EO53+Sheet2!T53</f>
        <v>6136.37</v>
      </c>
      <c r="Z54" s="13">
        <f ca="1">Sheet2!U53+Sheet2!EN53</f>
        <v>1219240.57</v>
      </c>
      <c r="AA54" s="13">
        <f ca="1">Sheet2!EP53+Sheet2!V53</f>
        <v>11447.18</v>
      </c>
      <c r="AB54" s="13">
        <v>5909.72</v>
      </c>
      <c r="AC54" s="13">
        <v>4087.53</v>
      </c>
      <c r="AD54" s="12">
        <f t="shared" si="5"/>
        <v>5595.4</v>
      </c>
      <c r="AE54" s="13">
        <f ca="1">Sheet2!BN53+Sheet2!ER53</f>
        <v>5595.4</v>
      </c>
      <c r="AF54" s="13">
        <f ca="1">Sheet2!BO53+Sheet2!ES53</f>
        <v>0</v>
      </c>
      <c r="AG54" s="13">
        <f ca="1">Sheet2!BP53+Sheet2!ET53</f>
        <v>0</v>
      </c>
      <c r="AH54" s="12">
        <f t="shared" si="9"/>
        <v>54683.1</v>
      </c>
      <c r="AI54" s="13">
        <f ca="1">Sheet2!X53+Sheet2!DA53</f>
        <v>0</v>
      </c>
      <c r="AJ54" s="13">
        <f ca="1">Sheet2!Y53+Sheet2!DB53</f>
        <v>0</v>
      </c>
      <c r="AK54" s="13">
        <f ca="1">Sheet2!Z53+Sheet2!DC53</f>
        <v>0</v>
      </c>
      <c r="AL54" s="13">
        <f ca="1">Sheet2!AA53+Sheet2!DD53</f>
        <v>0</v>
      </c>
      <c r="AM54" s="13">
        <f ca="1">Sheet2!AB53+Sheet2!DE53</f>
        <v>0</v>
      </c>
      <c r="AN54" s="13">
        <f ca="1">Sheet2!AC53+Sheet2!DF53</f>
        <v>0</v>
      </c>
      <c r="AO54" s="13">
        <f ca="1">Sheet2!DG53+Sheet2!AD53</f>
        <v>0</v>
      </c>
      <c r="AP54" s="13">
        <f ca="1">Sheet2!DH53+Sheet2!AE53</f>
        <v>0</v>
      </c>
      <c r="AQ54" s="13">
        <f ca="1">Sheet2!DI53+Sheet2!AF53</f>
        <v>0</v>
      </c>
      <c r="AR54" s="13">
        <f ca="1">Sheet2!DJ53+Sheet2!AG53</f>
        <v>0</v>
      </c>
      <c r="AS54" s="13">
        <f ca="1">Sheet2!DK53+Sheet2!AH53</f>
        <v>0</v>
      </c>
      <c r="AT54" s="13">
        <f ca="1">Sheet2!AI53+Sheet2!DL53</f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f ca="1">Sheet2!AQ53+Sheet2!DT53</f>
        <v>16961.099999999999</v>
      </c>
      <c r="BC54" s="14">
        <f t="shared" si="6"/>
        <v>0</v>
      </c>
      <c r="BD54" s="13">
        <v>0</v>
      </c>
      <c r="BE54" s="13">
        <f ca="1">Sheet2!DX53+Sheet2!AT53</f>
        <v>0</v>
      </c>
      <c r="BF54" s="13">
        <v>0</v>
      </c>
      <c r="BG54" s="13">
        <f ca="1">Sheet2!EA53+Sheet2!AW53</f>
        <v>0</v>
      </c>
      <c r="BH54" s="13">
        <f ca="1">Sheet2!EB53+Sheet2!AX53</f>
        <v>0</v>
      </c>
      <c r="BI54" s="13">
        <f ca="1">Sheet2!EC53+Sheet2!AY53</f>
        <v>8100</v>
      </c>
      <c r="BJ54" s="13">
        <f ca="1">Sheet2!ED53+Sheet2!AZ53</f>
        <v>0</v>
      </c>
      <c r="BK54" s="13">
        <f ca="1">Sheet2!EE53+Sheet2!BA53</f>
        <v>5000</v>
      </c>
      <c r="BL54" s="13">
        <f ca="1">Sheet2!EG53+Sheet2!BB53</f>
        <v>0</v>
      </c>
      <c r="BM54" s="13">
        <f ca="1">Sheet2!EH53+Sheet2!BC53</f>
        <v>0</v>
      </c>
      <c r="BN54" s="13">
        <f ca="1">Sheet2!EW53+Sheet2!BE53</f>
        <v>24622</v>
      </c>
      <c r="BO54" s="13">
        <f ca="1">Sheet2!EX53+Sheet2!BF53</f>
        <v>0</v>
      </c>
      <c r="BP54" s="13">
        <f ca="1">Sheet2!EY53+Sheet2!BG53</f>
        <v>0</v>
      </c>
      <c r="BQ54" s="13">
        <f ca="1">Sheet2!EZ53+Sheet2!BH53+Sheet2!CJ53</f>
        <v>0</v>
      </c>
      <c r="BR54" s="13">
        <f ca="1">Sheet2!FA53+Sheet2!BI53</f>
        <v>0</v>
      </c>
      <c r="BS54" s="13">
        <v>0</v>
      </c>
      <c r="BT54" s="13">
        <f ca="1">Sheet2!FD53+Sheet2!BK53</f>
        <v>0</v>
      </c>
      <c r="BU54" s="12">
        <f ca="1">Sheet2!FU53+Sheet2!BL53+Sheet2!AU53+Sheet2!DY53</f>
        <v>124494.76000000001</v>
      </c>
      <c r="BV54" s="12">
        <f ca="1">Sheet2!BQ53</f>
        <v>0</v>
      </c>
      <c r="BW54" s="12">
        <f ca="1">Sheet2!CF53+Sheet2!FV53</f>
        <v>0</v>
      </c>
      <c r="BX54" s="12">
        <f ca="1">Sheet2!FW53+Sheet2!CG53+Sheet2!FC53+Sheet2!BJ53</f>
        <v>0</v>
      </c>
      <c r="BY54" s="12">
        <f t="shared" si="10"/>
        <v>184.5</v>
      </c>
      <c r="BZ54" s="13">
        <v>0</v>
      </c>
      <c r="CA54" s="13">
        <v>0</v>
      </c>
      <c r="CB54" s="13">
        <v>0</v>
      </c>
      <c r="CC54" s="13">
        <v>0</v>
      </c>
      <c r="CD54" s="13">
        <v>184.5</v>
      </c>
    </row>
    <row r="55" spans="1:82">
      <c r="A55" s="18">
        <v>160</v>
      </c>
      <c r="B55" s="3" t="s">
        <v>534</v>
      </c>
      <c r="C55" s="3" t="s">
        <v>349</v>
      </c>
      <c r="D55" s="12">
        <f t="shared" si="17"/>
        <v>852521.65999999992</v>
      </c>
      <c r="E55" s="12">
        <f t="shared" si="7"/>
        <v>720105.4</v>
      </c>
      <c r="F55" s="13">
        <v>393252</v>
      </c>
      <c r="G55" s="13">
        <v>0</v>
      </c>
      <c r="H55" s="13">
        <v>176963.4</v>
      </c>
      <c r="I55" s="13">
        <f ca="1">Sheet2!CT54+Sheet2!H54</f>
        <v>126340</v>
      </c>
      <c r="J55" s="13">
        <v>23550</v>
      </c>
      <c r="K55" s="13">
        <f ca="1">Sheet2!L54+Sheet2!CX54</f>
        <v>0</v>
      </c>
      <c r="L55" s="13">
        <f ca="1">Sheet2!BS54+Sheet2!FF54</f>
        <v>0</v>
      </c>
      <c r="M55" s="13">
        <f ca="1">Sheet2!BT54+Sheet2!FG54</f>
        <v>0</v>
      </c>
      <c r="N55" s="13">
        <f ca="1">Sheet2!BU54+Sheet2!FH54</f>
        <v>0</v>
      </c>
      <c r="O55" s="13">
        <f ca="1">Sheet2!BW54+Sheet2!FJ54</f>
        <v>0</v>
      </c>
      <c r="P55" s="13">
        <f ca="1">Sheet2!BX54+Sheet2!FK54</f>
        <v>0</v>
      </c>
      <c r="Q55" s="13">
        <f ca="1">Sheet2!BY54+Sheet2!FL54</f>
        <v>0</v>
      </c>
      <c r="R55" s="13">
        <f ca="1">Sheet2!FS54+Sheet2!CD54</f>
        <v>0</v>
      </c>
      <c r="S55" s="13">
        <f ca="1">Sheet2!N54+Sheet2!CY54+Sheet2!FT54+Sheet2!CE54</f>
        <v>23550</v>
      </c>
      <c r="T55" s="12">
        <f t="shared" si="8"/>
        <v>21780.25</v>
      </c>
      <c r="U55" s="13">
        <f ca="1">Sheet2!P54+Sheet2!EJ54</f>
        <v>0</v>
      </c>
      <c r="V55" s="13">
        <f ca="1">Sheet2!Q54+Sheet2!EK54</f>
        <v>4364.28</v>
      </c>
      <c r="W55" s="13">
        <f ca="1">Sheet2!R54+Sheet2!EL54</f>
        <v>0</v>
      </c>
      <c r="X55" s="13">
        <f ca="1">Sheet2!S54+Sheet2!EM54</f>
        <v>180</v>
      </c>
      <c r="Y55" s="13">
        <f ca="1">Sheet2!EO54+Sheet2!T54</f>
        <v>4423.55</v>
      </c>
      <c r="Z55" s="13">
        <f ca="1">Sheet2!U54+Sheet2!EN54</f>
        <v>4355.0200000000004</v>
      </c>
      <c r="AA55" s="13">
        <f ca="1">Sheet2!EP54+Sheet2!V54</f>
        <v>8457.4</v>
      </c>
      <c r="AB55" s="13">
        <v>5557.4</v>
      </c>
      <c r="AC55" s="13">
        <v>2900</v>
      </c>
      <c r="AD55" s="12">
        <f t="shared" si="5"/>
        <v>1641</v>
      </c>
      <c r="AE55" s="13">
        <f ca="1">Sheet2!BN54+Sheet2!ER54</f>
        <v>1641</v>
      </c>
      <c r="AF55" s="13">
        <f ca="1">Sheet2!BO54+Sheet2!ES54</f>
        <v>0</v>
      </c>
      <c r="AG55" s="13">
        <f ca="1">Sheet2!BP54+Sheet2!ET54</f>
        <v>0</v>
      </c>
      <c r="AH55" s="12">
        <f t="shared" si="9"/>
        <v>5794.7</v>
      </c>
      <c r="AI55" s="13">
        <f ca="1">Sheet2!X54+Sheet2!DA54</f>
        <v>0</v>
      </c>
      <c r="AJ55" s="13">
        <f ca="1">Sheet2!Y54+Sheet2!DB54</f>
        <v>0</v>
      </c>
      <c r="AK55" s="13">
        <f ca="1">Sheet2!Z54+Sheet2!DC54</f>
        <v>1783.4</v>
      </c>
      <c r="AL55" s="13">
        <f ca="1">Sheet2!AA54+Sheet2!DD54</f>
        <v>0</v>
      </c>
      <c r="AM55" s="13">
        <f ca="1">Sheet2!AB54+Sheet2!DE54</f>
        <v>0</v>
      </c>
      <c r="AN55" s="13">
        <f ca="1">Sheet2!AC54+Sheet2!DF54</f>
        <v>0</v>
      </c>
      <c r="AO55" s="13">
        <f ca="1">Sheet2!DG54+Sheet2!AD54</f>
        <v>960</v>
      </c>
      <c r="AP55" s="13">
        <f ca="1">Sheet2!DH54+Sheet2!AE54</f>
        <v>0</v>
      </c>
      <c r="AQ55" s="13">
        <f ca="1">Sheet2!DI54+Sheet2!AF54</f>
        <v>960</v>
      </c>
      <c r="AR55" s="13">
        <f ca="1">Sheet2!DJ54+Sheet2!AG54</f>
        <v>0</v>
      </c>
      <c r="AS55" s="13">
        <f ca="1">Sheet2!DK54+Sheet2!AH54</f>
        <v>0</v>
      </c>
      <c r="AT55" s="13">
        <f ca="1">Sheet2!AI54+Sheet2!DL54</f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f ca="1">Sheet2!AQ54+Sheet2!DT54</f>
        <v>916</v>
      </c>
      <c r="BC55" s="14">
        <f t="shared" si="6"/>
        <v>0</v>
      </c>
      <c r="BD55" s="13">
        <v>0</v>
      </c>
      <c r="BE55" s="13">
        <f ca="1">Sheet2!DX54+Sheet2!AT54</f>
        <v>0</v>
      </c>
      <c r="BF55" s="13">
        <v>0</v>
      </c>
      <c r="BG55" s="13">
        <f ca="1">Sheet2!EA54+Sheet2!AW54</f>
        <v>0</v>
      </c>
      <c r="BH55" s="13">
        <f ca="1">Sheet2!EB54+Sheet2!AX54</f>
        <v>0</v>
      </c>
      <c r="BI55" s="13">
        <f ca="1">Sheet2!EC54+Sheet2!AY54</f>
        <v>1000</v>
      </c>
      <c r="BJ55" s="13">
        <f ca="1">Sheet2!ED54+Sheet2!AZ54</f>
        <v>1064</v>
      </c>
      <c r="BK55" s="13">
        <f ca="1">Sheet2!EE54+Sheet2!BA54</f>
        <v>0</v>
      </c>
      <c r="BL55" s="13">
        <f ca="1">Sheet2!EG54+Sheet2!BB54</f>
        <v>0</v>
      </c>
      <c r="BM55" s="13">
        <f ca="1">Sheet2!EH54+Sheet2!BC54</f>
        <v>0</v>
      </c>
      <c r="BN55" s="13">
        <f ca="1">Sheet2!EW54+Sheet2!BE54</f>
        <v>71.3</v>
      </c>
      <c r="BO55" s="13">
        <f ca="1">Sheet2!EX54+Sheet2!BF54</f>
        <v>0</v>
      </c>
      <c r="BP55" s="13">
        <f ca="1">Sheet2!EY54+Sheet2!BG54</f>
        <v>0</v>
      </c>
      <c r="BQ55" s="13">
        <f ca="1">Sheet2!EZ54+Sheet2!BH54+Sheet2!CJ54</f>
        <v>0</v>
      </c>
      <c r="BR55" s="13">
        <f ca="1">Sheet2!FA54+Sheet2!BI54</f>
        <v>0</v>
      </c>
      <c r="BS55" s="13">
        <v>0</v>
      </c>
      <c r="BT55" s="13">
        <f ca="1">Sheet2!FD54+Sheet2!BK54</f>
        <v>0</v>
      </c>
      <c r="BU55" s="12">
        <f ca="1">Sheet2!FU54+Sheet2!BL54+Sheet2!AU54+Sheet2!DY54</f>
        <v>103200.31</v>
      </c>
      <c r="BV55" s="12">
        <f ca="1">Sheet2!BQ54</f>
        <v>0</v>
      </c>
      <c r="BW55" s="12">
        <f ca="1">Sheet2!CF54+Sheet2!FV54</f>
        <v>0</v>
      </c>
      <c r="BX55" s="12">
        <f ca="1">Sheet2!FW54+Sheet2!CG54+Sheet2!FC54+Sheet2!BJ54</f>
        <v>0</v>
      </c>
      <c r="BY55" s="12">
        <f t="shared" si="10"/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</row>
    <row r="56" spans="1:82">
      <c r="A56" s="18">
        <v>161</v>
      </c>
      <c r="B56" s="3" t="s">
        <v>535</v>
      </c>
      <c r="C56" s="3" t="s">
        <v>350</v>
      </c>
      <c r="D56" s="12">
        <f t="shared" si="17"/>
        <v>46276.14</v>
      </c>
      <c r="E56" s="12">
        <f t="shared" si="7"/>
        <v>0</v>
      </c>
      <c r="F56" s="13">
        <v>0</v>
      </c>
      <c r="G56" s="13">
        <v>0</v>
      </c>
      <c r="H56" s="13">
        <v>0</v>
      </c>
      <c r="I56" s="13">
        <f ca="1">Sheet2!CT55+Sheet2!H55</f>
        <v>0</v>
      </c>
      <c r="J56" s="13">
        <v>0</v>
      </c>
      <c r="K56" s="13">
        <f ca="1">Sheet2!L55+Sheet2!CX55</f>
        <v>0</v>
      </c>
      <c r="L56" s="13">
        <f ca="1">Sheet2!BS55+Sheet2!FF55</f>
        <v>0</v>
      </c>
      <c r="M56" s="13">
        <f ca="1">Sheet2!BT55+Sheet2!FG55</f>
        <v>0</v>
      </c>
      <c r="N56" s="13">
        <f ca="1">Sheet2!BU55+Sheet2!FH55</f>
        <v>0</v>
      </c>
      <c r="O56" s="13">
        <f ca="1">Sheet2!BW55+Sheet2!FJ55</f>
        <v>0</v>
      </c>
      <c r="P56" s="13">
        <f ca="1">Sheet2!BX55+Sheet2!FK55</f>
        <v>0</v>
      </c>
      <c r="Q56" s="13">
        <f ca="1">Sheet2!BY55+Sheet2!FL55</f>
        <v>0</v>
      </c>
      <c r="R56" s="13">
        <f ca="1">Sheet2!FS55+Sheet2!CD55</f>
        <v>0</v>
      </c>
      <c r="S56" s="13">
        <f ca="1">Sheet2!N55+Sheet2!CY55+Sheet2!FT55+Sheet2!CE55</f>
        <v>0</v>
      </c>
      <c r="T56" s="12">
        <f t="shared" si="8"/>
        <v>44873.57</v>
      </c>
      <c r="U56" s="13">
        <f ca="1">Sheet2!P55+Sheet2!EJ55</f>
        <v>0</v>
      </c>
      <c r="V56" s="13">
        <f ca="1">Sheet2!Q55+Sheet2!EK55</f>
        <v>0</v>
      </c>
      <c r="W56" s="13">
        <f ca="1">Sheet2!R55+Sheet2!EL55</f>
        <v>0</v>
      </c>
      <c r="X56" s="13">
        <f ca="1">Sheet2!S55+Sheet2!EM55</f>
        <v>324</v>
      </c>
      <c r="Y56" s="13">
        <f ca="1">Sheet2!EO55+Sheet2!T55</f>
        <v>2845.66</v>
      </c>
      <c r="Z56" s="13">
        <f ca="1">Sheet2!U55+Sheet2!EN55</f>
        <v>11396.51</v>
      </c>
      <c r="AA56" s="13">
        <f ca="1">Sheet2!EP55+Sheet2!V55</f>
        <v>30307.4</v>
      </c>
      <c r="AB56" s="13">
        <v>29988.400000000001</v>
      </c>
      <c r="AC56" s="13">
        <v>319</v>
      </c>
      <c r="AD56" s="12">
        <f t="shared" si="5"/>
        <v>535</v>
      </c>
      <c r="AE56" s="13">
        <f ca="1">Sheet2!BN55+Sheet2!ER55</f>
        <v>535</v>
      </c>
      <c r="AF56" s="13">
        <f ca="1">Sheet2!BO55+Sheet2!ES55</f>
        <v>0</v>
      </c>
      <c r="AG56" s="13">
        <f ca="1">Sheet2!BP55+Sheet2!ET55</f>
        <v>0</v>
      </c>
      <c r="AH56" s="12">
        <f t="shared" si="9"/>
        <v>0</v>
      </c>
      <c r="AI56" s="13">
        <f ca="1">Sheet2!X55+Sheet2!DA55</f>
        <v>0</v>
      </c>
      <c r="AJ56" s="13">
        <f ca="1">Sheet2!Y55+Sheet2!DB55</f>
        <v>0</v>
      </c>
      <c r="AK56" s="13">
        <f ca="1">Sheet2!Z55+Sheet2!DC55</f>
        <v>0</v>
      </c>
      <c r="AL56" s="13">
        <f ca="1">Sheet2!AA55+Sheet2!DD55</f>
        <v>0</v>
      </c>
      <c r="AM56" s="13">
        <f ca="1">Sheet2!AB55+Sheet2!DE55</f>
        <v>0</v>
      </c>
      <c r="AN56" s="13">
        <f ca="1">Sheet2!AC55+Sheet2!DF55</f>
        <v>0</v>
      </c>
      <c r="AO56" s="13">
        <f ca="1">Sheet2!DG55+Sheet2!AD55</f>
        <v>0</v>
      </c>
      <c r="AP56" s="13">
        <f ca="1">Sheet2!DH55+Sheet2!AE55</f>
        <v>0</v>
      </c>
      <c r="AQ56" s="13">
        <f ca="1">Sheet2!DI55+Sheet2!AF55</f>
        <v>0</v>
      </c>
      <c r="AR56" s="13">
        <f ca="1">Sheet2!DJ55+Sheet2!AG55</f>
        <v>0</v>
      </c>
      <c r="AS56" s="13">
        <f ca="1">Sheet2!DK55+Sheet2!AH55</f>
        <v>0</v>
      </c>
      <c r="AT56" s="13">
        <f ca="1">Sheet2!AI55+Sheet2!DL55</f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f ca="1">Sheet2!AQ55+Sheet2!DT55</f>
        <v>0</v>
      </c>
      <c r="BC56" s="14">
        <f t="shared" si="6"/>
        <v>0</v>
      </c>
      <c r="BD56" s="13">
        <v>0</v>
      </c>
      <c r="BE56" s="13">
        <f ca="1">Sheet2!DX55+Sheet2!AT55</f>
        <v>0</v>
      </c>
      <c r="BF56" s="13">
        <v>0</v>
      </c>
      <c r="BG56" s="13">
        <f ca="1">Sheet2!EA55+Sheet2!AW55</f>
        <v>0</v>
      </c>
      <c r="BH56" s="13">
        <f ca="1">Sheet2!EB55+Sheet2!AX55</f>
        <v>0</v>
      </c>
      <c r="BI56" s="13">
        <f ca="1">Sheet2!EC55+Sheet2!AY55</f>
        <v>0</v>
      </c>
      <c r="BJ56" s="13">
        <f ca="1">Sheet2!ED55+Sheet2!AZ55</f>
        <v>0</v>
      </c>
      <c r="BK56" s="13">
        <f ca="1">Sheet2!EE55+Sheet2!BA55</f>
        <v>0</v>
      </c>
      <c r="BL56" s="13">
        <f ca="1">Sheet2!EG55+Sheet2!BB55</f>
        <v>0</v>
      </c>
      <c r="BM56" s="13">
        <f ca="1">Sheet2!EH55+Sheet2!BC55</f>
        <v>0</v>
      </c>
      <c r="BN56" s="13">
        <f ca="1">Sheet2!EW55+Sheet2!BE55</f>
        <v>0</v>
      </c>
      <c r="BO56" s="13">
        <f ca="1">Sheet2!EX55+Sheet2!BF55</f>
        <v>0</v>
      </c>
      <c r="BP56" s="13">
        <f ca="1">Sheet2!EY55+Sheet2!BG55</f>
        <v>0</v>
      </c>
      <c r="BQ56" s="13">
        <f ca="1">Sheet2!EZ55+Sheet2!BH55+Sheet2!CJ55</f>
        <v>0</v>
      </c>
      <c r="BR56" s="13">
        <f ca="1">Sheet2!FA55+Sheet2!BI55</f>
        <v>0</v>
      </c>
      <c r="BS56" s="13">
        <v>0</v>
      </c>
      <c r="BT56" s="13">
        <f ca="1">Sheet2!FD55+Sheet2!BK55</f>
        <v>0</v>
      </c>
      <c r="BU56" s="12">
        <f ca="1">Sheet2!FU55+Sheet2!BL55+Sheet2!AU55+Sheet2!DY55</f>
        <v>867.57</v>
      </c>
      <c r="BV56" s="12">
        <f ca="1">Sheet2!BQ55</f>
        <v>0</v>
      </c>
      <c r="BW56" s="12">
        <f ca="1">Sheet2!CF55+Sheet2!FV55</f>
        <v>0</v>
      </c>
      <c r="BX56" s="12">
        <f ca="1">Sheet2!FW55+Sheet2!CG55+Sheet2!FC55+Sheet2!BJ55</f>
        <v>0</v>
      </c>
      <c r="BY56" s="12">
        <f t="shared" si="10"/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</row>
    <row r="57" spans="1:82">
      <c r="A57" s="18">
        <v>2</v>
      </c>
      <c r="B57" s="3" t="s">
        <v>536</v>
      </c>
      <c r="C57" s="3" t="s">
        <v>351</v>
      </c>
      <c r="D57" s="12">
        <f>SUM(D58:D91)-D75-D74-D73-D72-D71-D70-D69-D68-D67-D66-D65-D63-D62</f>
        <v>75085261.719999984</v>
      </c>
      <c r="E57" s="12">
        <f t="shared" ref="E57:BP57" si="18">SUM(E58:E91)-E75-E74-E73-E72-E71-E70-E69-E68-E67-E66-E65-E63-E62</f>
        <v>26198907.799999997</v>
      </c>
      <c r="F57" s="12">
        <f>SUM(F58:F91)-F75-F74-F73-F72-F71-F70-F69-F68-F67-F66-F65-F63-F62</f>
        <v>11623200</v>
      </c>
      <c r="G57" s="12">
        <f t="shared" si="18"/>
        <v>6338772</v>
      </c>
      <c r="H57" s="12">
        <f t="shared" si="18"/>
        <v>5230440.0000000009</v>
      </c>
      <c r="I57" s="12">
        <f t="shared" si="18"/>
        <v>517233</v>
      </c>
      <c r="J57" s="12">
        <f t="shared" si="18"/>
        <v>2446807.7999999998</v>
      </c>
      <c r="K57" s="12">
        <f t="shared" si="18"/>
        <v>489179</v>
      </c>
      <c r="L57" s="12">
        <f t="shared" si="18"/>
        <v>0</v>
      </c>
      <c r="M57" s="12">
        <f t="shared" si="18"/>
        <v>0</v>
      </c>
      <c r="N57" s="12">
        <f t="shared" si="18"/>
        <v>0</v>
      </c>
      <c r="O57" s="12">
        <f t="shared" si="18"/>
        <v>2415</v>
      </c>
      <c r="P57" s="12">
        <f t="shared" si="18"/>
        <v>2415</v>
      </c>
      <c r="Q57" s="12">
        <f t="shared" si="18"/>
        <v>0</v>
      </c>
      <c r="R57" s="12">
        <f t="shared" si="18"/>
        <v>0</v>
      </c>
      <c r="S57" s="12">
        <f t="shared" si="18"/>
        <v>1997668.7999999998</v>
      </c>
      <c r="T57" s="12">
        <f t="shared" si="18"/>
        <v>37532052.650000006</v>
      </c>
      <c r="U57" s="12">
        <f t="shared" si="18"/>
        <v>5885677.25</v>
      </c>
      <c r="V57" s="12">
        <f t="shared" si="18"/>
        <v>959.82999999999993</v>
      </c>
      <c r="W57" s="12">
        <f t="shared" si="18"/>
        <v>200000</v>
      </c>
      <c r="X57" s="12">
        <f t="shared" si="18"/>
        <v>194038.34999999998</v>
      </c>
      <c r="Y57" s="12">
        <f t="shared" si="18"/>
        <v>282424.00000000006</v>
      </c>
      <c r="Z57" s="12">
        <f t="shared" si="18"/>
        <v>30521209.419999998</v>
      </c>
      <c r="AA57" s="12">
        <f t="shared" si="18"/>
        <v>447743.80000000016</v>
      </c>
      <c r="AB57" s="12">
        <f t="shared" si="18"/>
        <v>193336.56999999998</v>
      </c>
      <c r="AC57" s="12">
        <f t="shared" si="18"/>
        <v>110561.4</v>
      </c>
      <c r="AD57" s="12">
        <f t="shared" si="18"/>
        <v>221201.93</v>
      </c>
      <c r="AE57" s="12">
        <f t="shared" si="18"/>
        <v>221201.93</v>
      </c>
      <c r="AF57" s="12">
        <f t="shared" si="18"/>
        <v>0</v>
      </c>
      <c r="AG57" s="12">
        <f t="shared" si="18"/>
        <v>0</v>
      </c>
      <c r="AH57" s="12">
        <f t="shared" si="18"/>
        <v>483965.29999999987</v>
      </c>
      <c r="AI57" s="12">
        <f t="shared" si="18"/>
        <v>0</v>
      </c>
      <c r="AJ57" s="12">
        <f t="shared" si="18"/>
        <v>0</v>
      </c>
      <c r="AK57" s="12">
        <f t="shared" si="18"/>
        <v>0</v>
      </c>
      <c r="AL57" s="12">
        <f t="shared" si="18"/>
        <v>0</v>
      </c>
      <c r="AM57" s="12">
        <f t="shared" si="18"/>
        <v>0</v>
      </c>
      <c r="AN57" s="12">
        <f t="shared" si="18"/>
        <v>0</v>
      </c>
      <c r="AO57" s="12">
        <f t="shared" si="18"/>
        <v>0</v>
      </c>
      <c r="AP57" s="12">
        <f t="shared" si="18"/>
        <v>0</v>
      </c>
      <c r="AQ57" s="12">
        <f t="shared" si="18"/>
        <v>0</v>
      </c>
      <c r="AR57" s="12">
        <f t="shared" si="18"/>
        <v>0</v>
      </c>
      <c r="AS57" s="12">
        <f t="shared" si="18"/>
        <v>0</v>
      </c>
      <c r="AT57" s="12">
        <f t="shared" si="18"/>
        <v>1715</v>
      </c>
      <c r="AU57" s="12">
        <f t="shared" si="18"/>
        <v>0</v>
      </c>
      <c r="AV57" s="12">
        <f t="shared" si="18"/>
        <v>0</v>
      </c>
      <c r="AW57" s="12">
        <f t="shared" si="18"/>
        <v>0</v>
      </c>
      <c r="AX57" s="12">
        <f t="shared" si="18"/>
        <v>0</v>
      </c>
      <c r="AY57" s="12">
        <f t="shared" si="18"/>
        <v>0</v>
      </c>
      <c r="AZ57" s="12">
        <f t="shared" si="18"/>
        <v>0</v>
      </c>
      <c r="BA57" s="12">
        <f t="shared" si="18"/>
        <v>1715</v>
      </c>
      <c r="BB57" s="12">
        <f t="shared" si="18"/>
        <v>152109.20000000001</v>
      </c>
      <c r="BC57" s="12">
        <f t="shared" si="18"/>
        <v>0</v>
      </c>
      <c r="BD57" s="12">
        <f t="shared" si="18"/>
        <v>0</v>
      </c>
      <c r="BE57" s="12">
        <f t="shared" si="18"/>
        <v>0</v>
      </c>
      <c r="BF57" s="12">
        <f t="shared" si="18"/>
        <v>0</v>
      </c>
      <c r="BG57" s="12">
        <f t="shared" si="18"/>
        <v>0</v>
      </c>
      <c r="BH57" s="12">
        <f t="shared" si="18"/>
        <v>0</v>
      </c>
      <c r="BI57" s="12">
        <f t="shared" si="18"/>
        <v>64900</v>
      </c>
      <c r="BJ57" s="12">
        <f t="shared" si="18"/>
        <v>0</v>
      </c>
      <c r="BK57" s="12">
        <f t="shared" si="18"/>
        <v>41714</v>
      </c>
      <c r="BL57" s="12">
        <f t="shared" si="18"/>
        <v>0</v>
      </c>
      <c r="BM57" s="12">
        <f t="shared" si="18"/>
        <v>0</v>
      </c>
      <c r="BN57" s="12">
        <f t="shared" si="18"/>
        <v>215949.1</v>
      </c>
      <c r="BO57" s="12">
        <f t="shared" si="18"/>
        <v>5100</v>
      </c>
      <c r="BP57" s="12">
        <f t="shared" si="18"/>
        <v>0</v>
      </c>
      <c r="BQ57" s="12">
        <f t="shared" ref="BQ57:CD57" si="19">SUM(BQ58:BQ91)-BQ75-BQ74-BQ73-BQ72-BQ71-BQ70-BQ69-BQ68-BQ67-BQ66-BQ65-BQ63-BQ62</f>
        <v>2478</v>
      </c>
      <c r="BR57" s="12">
        <f t="shared" si="19"/>
        <v>0</v>
      </c>
      <c r="BS57" s="12">
        <f t="shared" si="19"/>
        <v>24129.5</v>
      </c>
      <c r="BT57" s="12">
        <f t="shared" si="19"/>
        <v>0</v>
      </c>
      <c r="BU57" s="12">
        <f t="shared" si="19"/>
        <v>10520362.660000006</v>
      </c>
      <c r="BV57" s="12">
        <f t="shared" si="19"/>
        <v>0</v>
      </c>
      <c r="BW57" s="12">
        <f t="shared" si="19"/>
        <v>16168.4</v>
      </c>
      <c r="BX57" s="12">
        <f t="shared" si="19"/>
        <v>23950</v>
      </c>
      <c r="BY57" s="12">
        <f t="shared" si="10"/>
        <v>88652.98</v>
      </c>
      <c r="BZ57" s="12">
        <f t="shared" si="19"/>
        <v>0</v>
      </c>
      <c r="CA57" s="12">
        <f t="shared" si="19"/>
        <v>0</v>
      </c>
      <c r="CB57" s="12">
        <f t="shared" si="19"/>
        <v>0</v>
      </c>
      <c r="CC57" s="12">
        <f t="shared" si="19"/>
        <v>0</v>
      </c>
      <c r="CD57" s="12">
        <f t="shared" si="19"/>
        <v>88652.98</v>
      </c>
    </row>
    <row r="58" spans="1:82">
      <c r="A58" s="18">
        <v>201</v>
      </c>
      <c r="B58" s="3" t="s">
        <v>537</v>
      </c>
      <c r="C58" s="3" t="s">
        <v>352</v>
      </c>
      <c r="D58" s="12">
        <f t="shared" ref="D58:D91" si="20">E58+T58+AD58+AH58+BU58+BV58+BW58+BX58+BY58</f>
        <v>10899075.960000001</v>
      </c>
      <c r="E58" s="12">
        <f t="shared" si="7"/>
        <v>4044856.8</v>
      </c>
      <c r="F58" s="13">
        <v>1713864</v>
      </c>
      <c r="G58" s="13">
        <v>1125042</v>
      </c>
      <c r="H58" s="13">
        <v>771238.8</v>
      </c>
      <c r="I58" s="13">
        <f ca="1">Sheet2!CT57+Sheet2!H57</f>
        <v>66774</v>
      </c>
      <c r="J58" s="13">
        <v>367938</v>
      </c>
      <c r="K58" s="13">
        <f ca="1">Sheet2!L57+Sheet2!CX57</f>
        <v>143445</v>
      </c>
      <c r="L58" s="13">
        <f ca="1">Sheet2!BS57+Sheet2!FF57</f>
        <v>0</v>
      </c>
      <c r="M58" s="13">
        <f ca="1">Sheet2!BT57+Sheet2!FG57</f>
        <v>0</v>
      </c>
      <c r="N58" s="13">
        <f ca="1">Sheet2!BU57+Sheet2!FH57</f>
        <v>0</v>
      </c>
      <c r="O58" s="13">
        <f ca="1">Sheet2!BW57+Sheet2!FJ57</f>
        <v>0</v>
      </c>
      <c r="P58" s="13">
        <f ca="1">Sheet2!BX57+Sheet2!FK57</f>
        <v>0</v>
      </c>
      <c r="Q58" s="13">
        <f ca="1">Sheet2!BY57+Sheet2!FL57</f>
        <v>0</v>
      </c>
      <c r="R58" s="13">
        <f ca="1">Sheet2!FS57+Sheet2!CD57</f>
        <v>0</v>
      </c>
      <c r="S58" s="13">
        <f ca="1">Sheet2!N57+Sheet2!CY57+Sheet2!FT57+Sheet2!CE57</f>
        <v>224493</v>
      </c>
      <c r="T58" s="12">
        <f t="shared" si="8"/>
        <v>6189232.9800000004</v>
      </c>
      <c r="U58" s="13">
        <f ca="1">Sheet2!P57+Sheet2!EJ57</f>
        <v>0</v>
      </c>
      <c r="V58" s="13">
        <f ca="1">Sheet2!Q57+Sheet2!EK57</f>
        <v>0</v>
      </c>
      <c r="W58" s="13">
        <f ca="1">Sheet2!R57+Sheet2!EL57</f>
        <v>0</v>
      </c>
      <c r="X58" s="13">
        <f ca="1">Sheet2!S57+Sheet2!EM57</f>
        <v>77426.429999999993</v>
      </c>
      <c r="Y58" s="13">
        <f ca="1">Sheet2!EO57+Sheet2!T57</f>
        <v>61403.9</v>
      </c>
      <c r="Z58" s="13">
        <f ca="1">Sheet2!U57+Sheet2!EN57</f>
        <v>5981412.9100000001</v>
      </c>
      <c r="AA58" s="13">
        <f ca="1">Sheet2!EP57+Sheet2!V57</f>
        <v>68989.740000000005</v>
      </c>
      <c r="AB58" s="13">
        <v>16571.34</v>
      </c>
      <c r="AC58" s="13">
        <v>28178.400000000001</v>
      </c>
      <c r="AD58" s="12">
        <f t="shared" si="5"/>
        <v>13448.25</v>
      </c>
      <c r="AE58" s="13">
        <f ca="1">Sheet2!BN57+Sheet2!ER57</f>
        <v>13448.25</v>
      </c>
      <c r="AF58" s="13">
        <f ca="1">Sheet2!BO57+Sheet2!ES57</f>
        <v>0</v>
      </c>
      <c r="AG58" s="13">
        <f ca="1">Sheet2!BP57+Sheet2!ET57</f>
        <v>0</v>
      </c>
      <c r="AH58" s="12">
        <f t="shared" si="9"/>
        <v>48527.5</v>
      </c>
      <c r="AI58" s="13">
        <v>0</v>
      </c>
      <c r="AJ58" s="13">
        <f ca="1">Sheet2!Y57+Sheet2!DB57</f>
        <v>0</v>
      </c>
      <c r="AK58" s="13">
        <f ca="1">Sheet2!Z57+Sheet2!DC57</f>
        <v>0</v>
      </c>
      <c r="AL58" s="13">
        <f ca="1">Sheet2!AA57+Sheet2!DD57</f>
        <v>0</v>
      </c>
      <c r="AM58" s="13">
        <f ca="1">Sheet2!AB57+Sheet2!DE57</f>
        <v>0</v>
      </c>
      <c r="AN58" s="13">
        <f ca="1">Sheet2!AC57+Sheet2!DF57</f>
        <v>0</v>
      </c>
      <c r="AO58" s="13">
        <f ca="1">Sheet2!DG57+Sheet2!AD57</f>
        <v>0</v>
      </c>
      <c r="AP58" s="13">
        <f ca="1">Sheet2!DH57+Sheet2!AE57</f>
        <v>0</v>
      </c>
      <c r="AQ58" s="13">
        <f ca="1">Sheet2!DI57+Sheet2!AF57</f>
        <v>0</v>
      </c>
      <c r="AR58" s="13">
        <f ca="1">Sheet2!DJ57+Sheet2!AG57</f>
        <v>0</v>
      </c>
      <c r="AS58" s="13">
        <f ca="1">Sheet2!DK57+Sheet2!AH57</f>
        <v>0</v>
      </c>
      <c r="AT58" s="13">
        <f ca="1">Sheet2!AI57+Sheet2!DL57</f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f ca="1">Sheet2!AQ57+Sheet2!DT57</f>
        <v>4453</v>
      </c>
      <c r="BC58" s="14">
        <f t="shared" si="6"/>
        <v>0</v>
      </c>
      <c r="BD58" s="13">
        <v>0</v>
      </c>
      <c r="BE58" s="13">
        <f ca="1">Sheet2!DX57+Sheet2!AT57</f>
        <v>0</v>
      </c>
      <c r="BF58" s="13">
        <v>0</v>
      </c>
      <c r="BG58" s="13">
        <f ca="1">Sheet2!EA57+Sheet2!AW57</f>
        <v>0</v>
      </c>
      <c r="BH58" s="13">
        <f ca="1">Sheet2!EB57+Sheet2!AX57</f>
        <v>0</v>
      </c>
      <c r="BI58" s="13">
        <f ca="1">Sheet2!EC57+Sheet2!AY57</f>
        <v>3800</v>
      </c>
      <c r="BJ58" s="13">
        <f ca="1">Sheet2!ED57+Sheet2!AZ57</f>
        <v>0</v>
      </c>
      <c r="BK58" s="13">
        <f ca="1">Sheet2!EE57+Sheet2!BA57</f>
        <v>38214</v>
      </c>
      <c r="BL58" s="13">
        <f ca="1">Sheet2!EG57+Sheet2!BB57</f>
        <v>0</v>
      </c>
      <c r="BM58" s="13">
        <f ca="1">Sheet2!EH57+Sheet2!BC57</f>
        <v>0</v>
      </c>
      <c r="BN58" s="13">
        <f ca="1">Sheet2!EW57+Sheet2!BE57</f>
        <v>2060.5</v>
      </c>
      <c r="BO58" s="13">
        <f ca="1">Sheet2!EX57+Sheet2!BF57</f>
        <v>0</v>
      </c>
      <c r="BP58" s="13">
        <f ca="1">Sheet2!EY57+Sheet2!BG57</f>
        <v>0</v>
      </c>
      <c r="BQ58" s="13">
        <f ca="1">Sheet2!EZ57+Sheet2!BH57+Sheet2!CJ57</f>
        <v>0</v>
      </c>
      <c r="BR58" s="13">
        <f ca="1">Sheet2!FA57+Sheet2!BI57</f>
        <v>0</v>
      </c>
      <c r="BS58" s="13">
        <v>16250</v>
      </c>
      <c r="BT58" s="13">
        <f ca="1">Sheet2!FD57+Sheet2!BK57</f>
        <v>0</v>
      </c>
      <c r="BU58" s="12">
        <f ca="1">Sheet2!FU57+Sheet2!BL57+Sheet2!AU57+Sheet2!DY57</f>
        <v>510896.45</v>
      </c>
      <c r="BV58" s="12">
        <f ca="1">Sheet2!BQ57</f>
        <v>0</v>
      </c>
      <c r="BW58" s="12">
        <f ca="1">Sheet2!CF57+Sheet2!FV57</f>
        <v>0</v>
      </c>
      <c r="BX58" s="12">
        <f ca="1">Sheet2!FW57+Sheet2!CG57+Sheet2!FC57+Sheet2!BJ57</f>
        <v>16250</v>
      </c>
      <c r="BY58" s="12">
        <f t="shared" si="10"/>
        <v>75863.98</v>
      </c>
      <c r="BZ58" s="13">
        <v>0</v>
      </c>
      <c r="CA58" s="13">
        <v>0</v>
      </c>
      <c r="CB58" s="13">
        <v>0</v>
      </c>
      <c r="CC58" s="13">
        <v>0</v>
      </c>
      <c r="CD58" s="13">
        <v>75863.98</v>
      </c>
    </row>
    <row r="59" spans="1:82">
      <c r="A59" s="18">
        <v>202</v>
      </c>
      <c r="B59" s="3" t="s">
        <v>538</v>
      </c>
      <c r="C59" s="3" t="s">
        <v>353</v>
      </c>
      <c r="D59" s="12">
        <f t="shared" si="20"/>
        <v>7009490.4000000004</v>
      </c>
      <c r="E59" s="12">
        <f t="shared" si="7"/>
        <v>947973</v>
      </c>
      <c r="F59" s="13">
        <v>417060</v>
      </c>
      <c r="G59" s="13">
        <v>315836</v>
      </c>
      <c r="H59" s="13">
        <v>187677</v>
      </c>
      <c r="I59" s="13">
        <f ca="1">Sheet2!CT58+Sheet2!H58</f>
        <v>27400</v>
      </c>
      <c r="J59" s="13">
        <v>0</v>
      </c>
      <c r="K59" s="13">
        <f ca="1">Sheet2!L58+Sheet2!CX58</f>
        <v>0</v>
      </c>
      <c r="L59" s="13">
        <f ca="1">Sheet2!BS58+Sheet2!FF58</f>
        <v>0</v>
      </c>
      <c r="M59" s="13">
        <f ca="1">Sheet2!BT58+Sheet2!FG58</f>
        <v>0</v>
      </c>
      <c r="N59" s="13">
        <f ca="1">Sheet2!BU58+Sheet2!FH58</f>
        <v>0</v>
      </c>
      <c r="O59" s="13">
        <f ca="1">Sheet2!BW58+Sheet2!FJ58</f>
        <v>0</v>
      </c>
      <c r="P59" s="13">
        <f ca="1">Sheet2!BX58+Sheet2!FK58</f>
        <v>0</v>
      </c>
      <c r="Q59" s="13">
        <f ca="1">Sheet2!BY58+Sheet2!FL58</f>
        <v>0</v>
      </c>
      <c r="R59" s="13">
        <f ca="1">Sheet2!FS58+Sheet2!CD58</f>
        <v>0</v>
      </c>
      <c r="S59" s="13">
        <f ca="1">Sheet2!N58+Sheet2!CY58+Sheet2!FT58+Sheet2!CE58</f>
        <v>0</v>
      </c>
      <c r="T59" s="12">
        <f t="shared" si="8"/>
        <v>6017704.6000000006</v>
      </c>
      <c r="U59" s="13">
        <f ca="1">Sheet2!P58+Sheet2!EJ58</f>
        <v>5885677.25</v>
      </c>
      <c r="V59" s="13">
        <f ca="1">Sheet2!Q58+Sheet2!EK58</f>
        <v>0</v>
      </c>
      <c r="W59" s="13">
        <f ca="1">Sheet2!R58+Sheet2!EL58</f>
        <v>0</v>
      </c>
      <c r="X59" s="13">
        <f ca="1">Sheet2!S58+Sheet2!EM58</f>
        <v>4060.11</v>
      </c>
      <c r="Y59" s="13">
        <f ca="1">Sheet2!EO58+Sheet2!T58</f>
        <v>309.87</v>
      </c>
      <c r="Z59" s="13">
        <f ca="1">Sheet2!U58+Sheet2!EN58</f>
        <v>123144.5</v>
      </c>
      <c r="AA59" s="13">
        <f ca="1">Sheet2!EP58+Sheet2!V58</f>
        <v>4512.87</v>
      </c>
      <c r="AB59" s="13">
        <v>3387.87</v>
      </c>
      <c r="AC59" s="13">
        <v>1125</v>
      </c>
      <c r="AD59" s="12">
        <f t="shared" si="5"/>
        <v>418.6</v>
      </c>
      <c r="AE59" s="13">
        <f ca="1">Sheet2!BN58+Sheet2!ER58</f>
        <v>418.6</v>
      </c>
      <c r="AF59" s="13">
        <f ca="1">Sheet2!BO58+Sheet2!ES58</f>
        <v>0</v>
      </c>
      <c r="AG59" s="13">
        <f ca="1">Sheet2!BP58+Sheet2!ET58</f>
        <v>0</v>
      </c>
      <c r="AH59" s="12">
        <f t="shared" si="9"/>
        <v>5614</v>
      </c>
      <c r="AI59" s="13">
        <f ca="1">Sheet2!X58+Sheet2!DA58</f>
        <v>0</v>
      </c>
      <c r="AJ59" s="13">
        <f ca="1">Sheet2!Y58+Sheet2!DB58</f>
        <v>0</v>
      </c>
      <c r="AK59" s="13">
        <f ca="1">Sheet2!Z58+Sheet2!DC58</f>
        <v>0</v>
      </c>
      <c r="AL59" s="13">
        <f ca="1">Sheet2!AA58+Sheet2!DD58</f>
        <v>0</v>
      </c>
      <c r="AM59" s="13">
        <f ca="1">Sheet2!AB58+Sheet2!DE58</f>
        <v>0</v>
      </c>
      <c r="AN59" s="13">
        <f ca="1">Sheet2!AC58+Sheet2!DF58</f>
        <v>0</v>
      </c>
      <c r="AO59" s="13">
        <f ca="1">Sheet2!DG58+Sheet2!AD58</f>
        <v>0</v>
      </c>
      <c r="AP59" s="13">
        <f ca="1">Sheet2!DH58+Sheet2!AE58</f>
        <v>0</v>
      </c>
      <c r="AQ59" s="13">
        <f ca="1">Sheet2!DI58+Sheet2!AF58</f>
        <v>0</v>
      </c>
      <c r="AR59" s="13">
        <f ca="1">Sheet2!DJ58+Sheet2!AG58</f>
        <v>0</v>
      </c>
      <c r="AS59" s="13">
        <f ca="1">Sheet2!DK58+Sheet2!AH58</f>
        <v>0</v>
      </c>
      <c r="AT59" s="13">
        <f ca="1">Sheet2!AI58+Sheet2!DL58</f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f ca="1">Sheet2!AQ58+Sheet2!DT58</f>
        <v>0</v>
      </c>
      <c r="BC59" s="14">
        <f t="shared" si="6"/>
        <v>0</v>
      </c>
      <c r="BD59" s="13">
        <v>0</v>
      </c>
      <c r="BE59" s="13">
        <f ca="1">Sheet2!DX58+Sheet2!AT58</f>
        <v>0</v>
      </c>
      <c r="BF59" s="13">
        <v>0</v>
      </c>
      <c r="BG59" s="13">
        <f ca="1">Sheet2!EA58+Sheet2!AW58</f>
        <v>0</v>
      </c>
      <c r="BH59" s="13">
        <f ca="1">Sheet2!EB58+Sheet2!AX58</f>
        <v>0</v>
      </c>
      <c r="BI59" s="13">
        <f ca="1">Sheet2!EC58+Sheet2!AY58</f>
        <v>0</v>
      </c>
      <c r="BJ59" s="13">
        <f ca="1">Sheet2!ED58+Sheet2!AZ58</f>
        <v>0</v>
      </c>
      <c r="BK59" s="13">
        <f ca="1">Sheet2!EE58+Sheet2!BA58</f>
        <v>3500</v>
      </c>
      <c r="BL59" s="13">
        <f ca="1">Sheet2!EG58+Sheet2!BB58</f>
        <v>0</v>
      </c>
      <c r="BM59" s="13">
        <f ca="1">Sheet2!EH58+Sheet2!BC58</f>
        <v>0</v>
      </c>
      <c r="BN59" s="13">
        <f ca="1">Sheet2!EW58+Sheet2!BE58</f>
        <v>426</v>
      </c>
      <c r="BO59" s="13">
        <f ca="1">Sheet2!EX58+Sheet2!BF58</f>
        <v>0</v>
      </c>
      <c r="BP59" s="13">
        <f ca="1">Sheet2!EY58+Sheet2!BG58</f>
        <v>0</v>
      </c>
      <c r="BQ59" s="13">
        <f ca="1">Sheet2!EZ58+Sheet2!BH58+Sheet2!CJ58</f>
        <v>1688</v>
      </c>
      <c r="BR59" s="13">
        <f ca="1">Sheet2!FA58+Sheet2!BI58</f>
        <v>0</v>
      </c>
      <c r="BS59" s="13">
        <v>0</v>
      </c>
      <c r="BT59" s="13">
        <f ca="1">Sheet2!FD58+Sheet2!BK58</f>
        <v>0</v>
      </c>
      <c r="BU59" s="12">
        <f ca="1">Sheet2!FU58+Sheet2!BL58+Sheet2!AU58+Sheet2!DY58</f>
        <v>37780.199999999997</v>
      </c>
      <c r="BV59" s="12">
        <f ca="1">Sheet2!BQ58</f>
        <v>0</v>
      </c>
      <c r="BW59" s="12">
        <f ca="1">Sheet2!CF58+Sheet2!FV58</f>
        <v>0</v>
      </c>
      <c r="BX59" s="12">
        <f ca="1">Sheet2!FW58+Sheet2!CG58+Sheet2!FC58+Sheet2!BJ58</f>
        <v>0</v>
      </c>
      <c r="BY59" s="12">
        <f t="shared" si="10"/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</row>
    <row r="60" spans="1:82" hidden="1">
      <c r="A60" s="18">
        <v>203</v>
      </c>
      <c r="B60" s="3" t="s">
        <v>539</v>
      </c>
      <c r="C60" s="3" t="s">
        <v>354</v>
      </c>
      <c r="D60" s="12">
        <f t="shared" si="20"/>
        <v>0</v>
      </c>
      <c r="E60" s="12">
        <f t="shared" si="7"/>
        <v>0</v>
      </c>
      <c r="F60" s="13">
        <v>0</v>
      </c>
      <c r="G60" s="13">
        <v>0</v>
      </c>
      <c r="H60" s="13">
        <v>0</v>
      </c>
      <c r="I60" s="13">
        <f ca="1">Sheet2!CT59+Sheet2!H59</f>
        <v>0</v>
      </c>
      <c r="J60" s="13">
        <v>0</v>
      </c>
      <c r="K60" s="13">
        <f ca="1">Sheet2!L59+Sheet2!CX59</f>
        <v>0</v>
      </c>
      <c r="L60" s="13">
        <f ca="1">Sheet2!BS59+Sheet2!FF59</f>
        <v>0</v>
      </c>
      <c r="M60" s="13">
        <f ca="1">Sheet2!BT59+Sheet2!FG59</f>
        <v>0</v>
      </c>
      <c r="N60" s="13">
        <f ca="1">Sheet2!BU59+Sheet2!FH59</f>
        <v>0</v>
      </c>
      <c r="O60" s="13">
        <f ca="1">Sheet2!BW59+Sheet2!FJ59</f>
        <v>0</v>
      </c>
      <c r="P60" s="13">
        <f ca="1">Sheet2!BX59+Sheet2!FK59</f>
        <v>0</v>
      </c>
      <c r="Q60" s="13">
        <f ca="1">Sheet2!BY59+Sheet2!FL59</f>
        <v>0</v>
      </c>
      <c r="R60" s="13">
        <f ca="1">Sheet2!FS59+Sheet2!CD59</f>
        <v>0</v>
      </c>
      <c r="S60" s="13">
        <f ca="1">Sheet2!N59+Sheet2!CY59+Sheet2!FT59+Sheet2!CE59</f>
        <v>0</v>
      </c>
      <c r="T60" s="12">
        <f t="shared" si="8"/>
        <v>0</v>
      </c>
      <c r="U60" s="13">
        <f ca="1">Sheet2!P59+Sheet2!EJ59</f>
        <v>0</v>
      </c>
      <c r="V60" s="13">
        <f ca="1">Sheet2!Q59+Sheet2!EK59</f>
        <v>0</v>
      </c>
      <c r="W60" s="13">
        <f ca="1">Sheet2!R59+Sheet2!EL59</f>
        <v>0</v>
      </c>
      <c r="X60" s="13">
        <f ca="1">Sheet2!S59+Sheet2!EM59</f>
        <v>0</v>
      </c>
      <c r="Y60" s="13">
        <f ca="1">Sheet2!EO59+Sheet2!T59</f>
        <v>0</v>
      </c>
      <c r="Z60" s="13">
        <f ca="1">Sheet2!U59+Sheet2!EN59</f>
        <v>0</v>
      </c>
      <c r="AA60" s="13">
        <f ca="1">Sheet2!EP59+Sheet2!V59</f>
        <v>0</v>
      </c>
      <c r="AB60" s="13"/>
      <c r="AC60" s="13"/>
      <c r="AD60" s="12">
        <f t="shared" si="5"/>
        <v>0</v>
      </c>
      <c r="AE60" s="13">
        <f ca="1">Sheet2!BN59+Sheet2!ER59</f>
        <v>0</v>
      </c>
      <c r="AF60" s="13">
        <f ca="1">Sheet2!BO59+Sheet2!ES59</f>
        <v>0</v>
      </c>
      <c r="AG60" s="13">
        <f ca="1">Sheet2!BP59+Sheet2!ET59</f>
        <v>0</v>
      </c>
      <c r="AH60" s="12">
        <f t="shared" si="9"/>
        <v>0</v>
      </c>
      <c r="AI60" s="13">
        <f ca="1">Sheet2!X59+Sheet2!DA59</f>
        <v>0</v>
      </c>
      <c r="AJ60" s="13">
        <f ca="1">Sheet2!Y59+Sheet2!DB59</f>
        <v>0</v>
      </c>
      <c r="AK60" s="13">
        <f ca="1">Sheet2!Z59+Sheet2!DC59</f>
        <v>0</v>
      </c>
      <c r="AL60" s="13">
        <f ca="1">Sheet2!AA59+Sheet2!DD59</f>
        <v>0</v>
      </c>
      <c r="AM60" s="13">
        <f ca="1">Sheet2!AB59+Sheet2!DE59</f>
        <v>0</v>
      </c>
      <c r="AN60" s="13">
        <f ca="1">Sheet2!AC59+Sheet2!DF59</f>
        <v>0</v>
      </c>
      <c r="AO60" s="13">
        <f ca="1">Sheet2!DG59+Sheet2!AD59</f>
        <v>0</v>
      </c>
      <c r="AP60" s="13">
        <f ca="1">Sheet2!DH59+Sheet2!AE59</f>
        <v>0</v>
      </c>
      <c r="AQ60" s="13">
        <f ca="1">Sheet2!DI59+Sheet2!AF59</f>
        <v>0</v>
      </c>
      <c r="AR60" s="13">
        <f ca="1">Sheet2!DJ59+Sheet2!AG59</f>
        <v>0</v>
      </c>
      <c r="AS60" s="13">
        <f ca="1">Sheet2!DK59+Sheet2!AH59</f>
        <v>0</v>
      </c>
      <c r="AT60" s="13">
        <f ca="1">Sheet2!AI59+Sheet2!DL59</f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f ca="1">Sheet2!AQ59+Sheet2!DT59</f>
        <v>0</v>
      </c>
      <c r="BC60" s="14">
        <f t="shared" si="6"/>
        <v>0</v>
      </c>
      <c r="BD60" s="13">
        <v>0</v>
      </c>
      <c r="BE60" s="13">
        <f ca="1">Sheet2!DX59+Sheet2!AT59</f>
        <v>0</v>
      </c>
      <c r="BF60" s="13">
        <v>0</v>
      </c>
      <c r="BG60" s="13">
        <f ca="1">Sheet2!EA59+Sheet2!AW59</f>
        <v>0</v>
      </c>
      <c r="BH60" s="13">
        <f ca="1">Sheet2!EB59+Sheet2!AX59</f>
        <v>0</v>
      </c>
      <c r="BI60" s="13">
        <f ca="1">Sheet2!EC59+Sheet2!AY59</f>
        <v>0</v>
      </c>
      <c r="BJ60" s="13">
        <f ca="1">Sheet2!ED59+Sheet2!AZ59</f>
        <v>0</v>
      </c>
      <c r="BK60" s="13">
        <f ca="1">Sheet2!EE59+Sheet2!BA59</f>
        <v>0</v>
      </c>
      <c r="BL60" s="13">
        <f ca="1">Sheet2!EG59+Sheet2!BB59</f>
        <v>0</v>
      </c>
      <c r="BM60" s="13">
        <f ca="1">Sheet2!EH59+Sheet2!BC59</f>
        <v>0</v>
      </c>
      <c r="BN60" s="13">
        <f ca="1">Sheet2!EW59+Sheet2!BE59</f>
        <v>0</v>
      </c>
      <c r="BO60" s="13">
        <f ca="1">Sheet2!EX59+Sheet2!BF59</f>
        <v>0</v>
      </c>
      <c r="BP60" s="13">
        <f ca="1">Sheet2!EY59+Sheet2!BG59</f>
        <v>0</v>
      </c>
      <c r="BQ60" s="13">
        <f ca="1">Sheet2!EZ59+Sheet2!BH59+Sheet2!CJ59</f>
        <v>0</v>
      </c>
      <c r="BR60" s="13">
        <f ca="1">Sheet2!FA59+Sheet2!BI59</f>
        <v>0</v>
      </c>
      <c r="BS60" s="13">
        <v>0</v>
      </c>
      <c r="BT60" s="13">
        <f ca="1">Sheet2!FD59+Sheet2!BK59</f>
        <v>0</v>
      </c>
      <c r="BU60" s="12">
        <f ca="1">Sheet2!FU59+Sheet2!BL59+Sheet2!AU59+Sheet2!DY59</f>
        <v>0</v>
      </c>
      <c r="BV60" s="12">
        <f ca="1">Sheet2!BQ59</f>
        <v>0</v>
      </c>
      <c r="BW60" s="12">
        <f ca="1">Sheet2!CF59+Sheet2!FV59</f>
        <v>0</v>
      </c>
      <c r="BX60" s="12">
        <f ca="1">Sheet2!FW59+Sheet2!CG59+Sheet2!FC59+Sheet2!BJ59</f>
        <v>0</v>
      </c>
      <c r="BY60" s="12">
        <f t="shared" si="10"/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</row>
    <row r="61" spans="1:82">
      <c r="A61" s="18">
        <v>204</v>
      </c>
      <c r="B61" s="3" t="s">
        <v>540</v>
      </c>
      <c r="C61" s="3" t="s">
        <v>355</v>
      </c>
      <c r="D61" s="12">
        <f t="shared" si="20"/>
        <v>11064691.140000001</v>
      </c>
      <c r="E61" s="12">
        <f t="shared" si="7"/>
        <v>6220102.5999999996</v>
      </c>
      <c r="F61" s="13">
        <f>F62+F63+F64</f>
        <v>2578908</v>
      </c>
      <c r="G61" s="13">
        <f t="shared" ref="G61:BR61" si="21">G62+G63+G64</f>
        <v>1580642</v>
      </c>
      <c r="H61" s="13">
        <f t="shared" si="21"/>
        <v>1160508.6000000001</v>
      </c>
      <c r="I61" s="13">
        <f t="shared" si="21"/>
        <v>54604</v>
      </c>
      <c r="J61" s="13">
        <f t="shared" si="21"/>
        <v>828010</v>
      </c>
      <c r="K61" s="13">
        <f t="shared" si="21"/>
        <v>154388</v>
      </c>
      <c r="L61" s="13">
        <f t="shared" si="21"/>
        <v>0</v>
      </c>
      <c r="M61" s="13">
        <f t="shared" si="21"/>
        <v>0</v>
      </c>
      <c r="N61" s="13">
        <f t="shared" si="21"/>
        <v>0</v>
      </c>
      <c r="O61" s="13">
        <f t="shared" si="21"/>
        <v>0</v>
      </c>
      <c r="P61" s="13">
        <f t="shared" si="21"/>
        <v>0</v>
      </c>
      <c r="Q61" s="13">
        <f t="shared" si="21"/>
        <v>0</v>
      </c>
      <c r="R61" s="13">
        <f t="shared" si="21"/>
        <v>0</v>
      </c>
      <c r="S61" s="13">
        <f t="shared" si="21"/>
        <v>691052</v>
      </c>
      <c r="T61" s="13">
        <f t="shared" si="21"/>
        <v>2460488.91</v>
      </c>
      <c r="U61" s="13">
        <f t="shared" si="21"/>
        <v>0</v>
      </c>
      <c r="V61" s="13">
        <f t="shared" si="21"/>
        <v>60</v>
      </c>
      <c r="W61" s="13">
        <f t="shared" si="21"/>
        <v>200000</v>
      </c>
      <c r="X61" s="13">
        <f t="shared" si="21"/>
        <v>48492.539999999994</v>
      </c>
      <c r="Y61" s="13">
        <f t="shared" si="21"/>
        <v>27696.45</v>
      </c>
      <c r="Z61" s="13">
        <f t="shared" si="21"/>
        <v>2056478.62</v>
      </c>
      <c r="AA61" s="13">
        <f t="shared" si="21"/>
        <v>127761.29999999999</v>
      </c>
      <c r="AB61" s="13">
        <f t="shared" si="21"/>
        <v>58782.3</v>
      </c>
      <c r="AC61" s="13">
        <f t="shared" si="21"/>
        <v>23979</v>
      </c>
      <c r="AD61" s="12">
        <f t="shared" si="21"/>
        <v>8843.5999999999985</v>
      </c>
      <c r="AE61" s="13">
        <f t="shared" si="21"/>
        <v>8843.5999999999985</v>
      </c>
      <c r="AF61" s="13">
        <f t="shared" si="21"/>
        <v>0</v>
      </c>
      <c r="AG61" s="13">
        <f t="shared" si="21"/>
        <v>0</v>
      </c>
      <c r="AH61" s="13">
        <f t="shared" si="21"/>
        <v>87985.9</v>
      </c>
      <c r="AI61" s="13">
        <f t="shared" si="21"/>
        <v>0</v>
      </c>
      <c r="AJ61" s="13">
        <f t="shared" si="21"/>
        <v>0</v>
      </c>
      <c r="AK61" s="13">
        <f t="shared" si="21"/>
        <v>0</v>
      </c>
      <c r="AL61" s="13">
        <f t="shared" si="21"/>
        <v>0</v>
      </c>
      <c r="AM61" s="13">
        <f t="shared" si="21"/>
        <v>0</v>
      </c>
      <c r="AN61" s="13">
        <f t="shared" si="21"/>
        <v>0</v>
      </c>
      <c r="AO61" s="13">
        <f t="shared" si="21"/>
        <v>0</v>
      </c>
      <c r="AP61" s="13">
        <f t="shared" si="21"/>
        <v>0</v>
      </c>
      <c r="AQ61" s="13">
        <f t="shared" si="21"/>
        <v>0</v>
      </c>
      <c r="AR61" s="13">
        <f t="shared" si="21"/>
        <v>0</v>
      </c>
      <c r="AS61" s="13">
        <f t="shared" si="21"/>
        <v>0</v>
      </c>
      <c r="AT61" s="13">
        <f t="shared" si="21"/>
        <v>0</v>
      </c>
      <c r="AU61" s="13">
        <f t="shared" si="21"/>
        <v>0</v>
      </c>
      <c r="AV61" s="13">
        <f t="shared" si="21"/>
        <v>0</v>
      </c>
      <c r="AW61" s="13">
        <f t="shared" si="21"/>
        <v>0</v>
      </c>
      <c r="AX61" s="13">
        <f t="shared" si="21"/>
        <v>0</v>
      </c>
      <c r="AY61" s="13">
        <f t="shared" si="21"/>
        <v>0</v>
      </c>
      <c r="AZ61" s="13">
        <f t="shared" si="21"/>
        <v>0</v>
      </c>
      <c r="BA61" s="13">
        <f t="shared" si="21"/>
        <v>0</v>
      </c>
      <c r="BB61" s="13">
        <f t="shared" si="21"/>
        <v>60168.899999999994</v>
      </c>
      <c r="BC61" s="13">
        <f t="shared" si="21"/>
        <v>0</v>
      </c>
      <c r="BD61" s="13">
        <v>0</v>
      </c>
      <c r="BE61" s="13">
        <f t="shared" si="21"/>
        <v>0</v>
      </c>
      <c r="BF61" s="13">
        <v>0</v>
      </c>
      <c r="BG61" s="13">
        <f t="shared" si="21"/>
        <v>0</v>
      </c>
      <c r="BH61" s="13">
        <f t="shared" si="21"/>
        <v>0</v>
      </c>
      <c r="BI61" s="13">
        <f t="shared" si="21"/>
        <v>21970</v>
      </c>
      <c r="BJ61" s="13">
        <f t="shared" si="21"/>
        <v>0</v>
      </c>
      <c r="BK61" s="13">
        <f t="shared" si="21"/>
        <v>0</v>
      </c>
      <c r="BL61" s="13">
        <f t="shared" si="21"/>
        <v>0</v>
      </c>
      <c r="BM61" s="13">
        <f t="shared" si="21"/>
        <v>0</v>
      </c>
      <c r="BN61" s="13">
        <f t="shared" si="21"/>
        <v>5847</v>
      </c>
      <c r="BO61" s="13">
        <f t="shared" si="21"/>
        <v>0</v>
      </c>
      <c r="BP61" s="13">
        <f t="shared" si="21"/>
        <v>0</v>
      </c>
      <c r="BQ61" s="13">
        <f t="shared" si="21"/>
        <v>0</v>
      </c>
      <c r="BR61" s="13">
        <f t="shared" si="21"/>
        <v>0</v>
      </c>
      <c r="BS61" s="13">
        <f t="shared" ref="BS61:CD61" si="22">BS62+BS63+BS64</f>
        <v>0</v>
      </c>
      <c r="BT61" s="13">
        <f t="shared" si="22"/>
        <v>0</v>
      </c>
      <c r="BU61" s="12">
        <f t="shared" si="22"/>
        <v>2281556.63</v>
      </c>
      <c r="BV61" s="12">
        <f t="shared" si="22"/>
        <v>0</v>
      </c>
      <c r="BW61" s="12">
        <f t="shared" si="22"/>
        <v>0</v>
      </c>
      <c r="BX61" s="12">
        <f t="shared" si="22"/>
        <v>0</v>
      </c>
      <c r="BY61" s="12">
        <f t="shared" si="10"/>
        <v>5713.5</v>
      </c>
      <c r="BZ61" s="13">
        <f t="shared" si="22"/>
        <v>0</v>
      </c>
      <c r="CA61" s="13">
        <f t="shared" si="22"/>
        <v>0</v>
      </c>
      <c r="CB61" s="13">
        <f t="shared" si="22"/>
        <v>0</v>
      </c>
      <c r="CC61" s="13">
        <f t="shared" si="22"/>
        <v>0</v>
      </c>
      <c r="CD61" s="13">
        <f t="shared" si="22"/>
        <v>5713.5</v>
      </c>
    </row>
    <row r="62" spans="1:82">
      <c r="A62" s="18">
        <v>20401</v>
      </c>
      <c r="B62" s="3" t="s">
        <v>540</v>
      </c>
      <c r="C62" s="3" t="s">
        <v>356</v>
      </c>
      <c r="D62" s="12">
        <f t="shared" si="20"/>
        <v>4831854.8899999997</v>
      </c>
      <c r="E62" s="12">
        <f t="shared" si="7"/>
        <v>2631221.7999999998</v>
      </c>
      <c r="F62" s="13">
        <v>1210404</v>
      </c>
      <c r="G62" s="13">
        <v>688840</v>
      </c>
      <c r="H62" s="13">
        <v>544681.80000000005</v>
      </c>
      <c r="I62" s="13">
        <f ca="1">Sheet2!CT61+Sheet2!H61</f>
        <v>18480</v>
      </c>
      <c r="J62" s="13">
        <v>168816</v>
      </c>
      <c r="K62" s="13">
        <f ca="1">Sheet2!L61+Sheet2!CX61</f>
        <v>29500</v>
      </c>
      <c r="L62" s="13">
        <f ca="1">Sheet2!BS61+Sheet2!FF61</f>
        <v>0</v>
      </c>
      <c r="M62" s="13">
        <f ca="1">Sheet2!BT61+Sheet2!FG61</f>
        <v>0</v>
      </c>
      <c r="N62" s="13">
        <f ca="1">Sheet2!BU61+Sheet2!FH61</f>
        <v>0</v>
      </c>
      <c r="O62" s="13">
        <f ca="1">Sheet2!BW61+Sheet2!FJ61</f>
        <v>0</v>
      </c>
      <c r="P62" s="13">
        <f ca="1">Sheet2!BX61+Sheet2!FK61</f>
        <v>0</v>
      </c>
      <c r="Q62" s="13">
        <f ca="1">Sheet2!BY61+Sheet2!FL61</f>
        <v>0</v>
      </c>
      <c r="R62" s="13">
        <f ca="1">Sheet2!FS61+Sheet2!CD61</f>
        <v>0</v>
      </c>
      <c r="S62" s="13">
        <f ca="1">Sheet2!N61+Sheet2!CY61+Sheet2!FT61+Sheet2!CE61</f>
        <v>139316</v>
      </c>
      <c r="T62" s="12">
        <f t="shared" si="8"/>
        <v>1165422.4300000002</v>
      </c>
      <c r="U62" s="13">
        <f ca="1">Sheet2!P61+Sheet2!EJ61</f>
        <v>0</v>
      </c>
      <c r="V62" s="13">
        <f ca="1">Sheet2!Q61+Sheet2!EK61</f>
        <v>0</v>
      </c>
      <c r="W62" s="13">
        <f ca="1">Sheet2!R61+Sheet2!EL61</f>
        <v>200000</v>
      </c>
      <c r="X62" s="13">
        <f ca="1">Sheet2!S61+Sheet2!EM61</f>
        <v>46732.639999999999</v>
      </c>
      <c r="Y62" s="13">
        <f ca="1">Sheet2!EO61+Sheet2!T61</f>
        <v>90</v>
      </c>
      <c r="Z62" s="13">
        <f ca="1">Sheet2!U61+Sheet2!EN61</f>
        <v>850776.19</v>
      </c>
      <c r="AA62" s="13">
        <f ca="1">Sheet2!EP61+Sheet2!V61</f>
        <v>67823.600000000006</v>
      </c>
      <c r="AB62" s="13">
        <v>21359.600000000002</v>
      </c>
      <c r="AC62" s="13">
        <v>7464</v>
      </c>
      <c r="AD62" s="12">
        <f t="shared" si="5"/>
        <v>949.57</v>
      </c>
      <c r="AE62" s="13">
        <f ca="1">Sheet2!BN61+Sheet2!ER61</f>
        <v>949.57</v>
      </c>
      <c r="AF62" s="13">
        <f ca="1">Sheet2!BO61+Sheet2!ES61</f>
        <v>0</v>
      </c>
      <c r="AG62" s="13">
        <f ca="1">Sheet2!BP61+Sheet2!ET61</f>
        <v>0</v>
      </c>
      <c r="AH62" s="12">
        <f t="shared" si="9"/>
        <v>40126.9</v>
      </c>
      <c r="AI62" s="13">
        <f ca="1">Sheet2!X61+Sheet2!DA61</f>
        <v>0</v>
      </c>
      <c r="AJ62" s="13">
        <f ca="1">Sheet2!Y61+Sheet2!DB61</f>
        <v>0</v>
      </c>
      <c r="AK62" s="13">
        <f ca="1">Sheet2!Z61+Sheet2!DC61</f>
        <v>0</v>
      </c>
      <c r="AL62" s="13">
        <f ca="1">Sheet2!AA61+Sheet2!DD61</f>
        <v>0</v>
      </c>
      <c r="AM62" s="13">
        <f ca="1">Sheet2!AB61+Sheet2!DE61</f>
        <v>0</v>
      </c>
      <c r="AN62" s="13">
        <f ca="1">Sheet2!AC61+Sheet2!DF61</f>
        <v>0</v>
      </c>
      <c r="AO62" s="13">
        <f ca="1">Sheet2!DG61+Sheet2!AD61</f>
        <v>0</v>
      </c>
      <c r="AP62" s="13">
        <f ca="1">Sheet2!DH61+Sheet2!AE61</f>
        <v>0</v>
      </c>
      <c r="AQ62" s="13">
        <f ca="1">Sheet2!DI61+Sheet2!AF61</f>
        <v>0</v>
      </c>
      <c r="AR62" s="13">
        <f ca="1">Sheet2!DJ61+Sheet2!AG61</f>
        <v>0</v>
      </c>
      <c r="AS62" s="13">
        <f ca="1">Sheet2!DK61+Sheet2!AH61</f>
        <v>0</v>
      </c>
      <c r="AT62" s="13">
        <f ca="1">Sheet2!AI61+Sheet2!DL61</f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f ca="1">Sheet2!AQ61+Sheet2!DT61</f>
        <v>27857.8</v>
      </c>
      <c r="BC62" s="14">
        <f t="shared" si="6"/>
        <v>0</v>
      </c>
      <c r="BD62" s="13">
        <v>0</v>
      </c>
      <c r="BE62" s="13">
        <f ca="1">Sheet2!DX61+Sheet2!AT61</f>
        <v>0</v>
      </c>
      <c r="BF62" s="13">
        <v>0</v>
      </c>
      <c r="BG62" s="13">
        <f ca="1">Sheet2!EA61+Sheet2!AW61</f>
        <v>0</v>
      </c>
      <c r="BH62" s="13">
        <f ca="1">Sheet2!EB61+Sheet2!AX61</f>
        <v>0</v>
      </c>
      <c r="BI62" s="13">
        <f ca="1">Sheet2!EC61+Sheet2!AY61</f>
        <v>11010</v>
      </c>
      <c r="BJ62" s="13">
        <f ca="1">Sheet2!ED61+Sheet2!AZ61</f>
        <v>0</v>
      </c>
      <c r="BK62" s="13">
        <f ca="1">Sheet2!EE61+Sheet2!BA61</f>
        <v>0</v>
      </c>
      <c r="BL62" s="13">
        <f ca="1">Sheet2!EG61+Sheet2!BB61</f>
        <v>0</v>
      </c>
      <c r="BM62" s="13">
        <f ca="1">Sheet2!EH61+Sheet2!BC61</f>
        <v>0</v>
      </c>
      <c r="BN62" s="13">
        <f ca="1">Sheet2!EW61+Sheet2!BE61</f>
        <v>1259.0999999999999</v>
      </c>
      <c r="BO62" s="13">
        <f ca="1">Sheet2!EX61+Sheet2!BF61</f>
        <v>0</v>
      </c>
      <c r="BP62" s="13">
        <f ca="1">Sheet2!EY61+Sheet2!BG61</f>
        <v>0</v>
      </c>
      <c r="BQ62" s="13">
        <f ca="1">Sheet2!EZ61+Sheet2!BH61+Sheet2!CJ61</f>
        <v>0</v>
      </c>
      <c r="BR62" s="13">
        <f ca="1">Sheet2!FA61+Sheet2!BI61</f>
        <v>0</v>
      </c>
      <c r="BS62" s="13">
        <v>0</v>
      </c>
      <c r="BT62" s="13">
        <f ca="1">Sheet2!FD61+Sheet2!BK61</f>
        <v>0</v>
      </c>
      <c r="BU62" s="12">
        <f ca="1">Sheet2!FU61+Sheet2!BL61+Sheet2!AU61+Sheet2!DY61</f>
        <v>994134.19</v>
      </c>
      <c r="BV62" s="12">
        <f ca="1">Sheet2!BQ61</f>
        <v>0</v>
      </c>
      <c r="BW62" s="12">
        <f ca="1">Sheet2!CF61+Sheet2!FV61</f>
        <v>0</v>
      </c>
      <c r="BX62" s="12">
        <f ca="1">Sheet2!FW61+Sheet2!CG61+Sheet2!FC61+Sheet2!BJ61</f>
        <v>0</v>
      </c>
      <c r="BY62" s="12">
        <f t="shared" si="10"/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</row>
    <row r="63" spans="1:82">
      <c r="A63" s="18">
        <v>20402</v>
      </c>
      <c r="B63" s="3" t="s">
        <v>541</v>
      </c>
      <c r="C63" s="3" t="s">
        <v>357</v>
      </c>
      <c r="D63" s="12">
        <f t="shared" si="20"/>
        <v>1734800.09</v>
      </c>
      <c r="E63" s="12">
        <f t="shared" si="7"/>
        <v>418767.6</v>
      </c>
      <c r="F63" s="13">
        <v>214128</v>
      </c>
      <c r="G63" s="13">
        <v>93558</v>
      </c>
      <c r="H63" s="13">
        <v>96357.6</v>
      </c>
      <c r="I63" s="13">
        <f ca="1">Sheet2!CT62+Sheet2!H62</f>
        <v>14724</v>
      </c>
      <c r="J63" s="13">
        <v>0</v>
      </c>
      <c r="K63" s="13">
        <f ca="1">Sheet2!L62+Sheet2!CX62</f>
        <v>0</v>
      </c>
      <c r="L63" s="13">
        <f ca="1">Sheet2!BS62+Sheet2!FF62</f>
        <v>0</v>
      </c>
      <c r="M63" s="13">
        <f ca="1">Sheet2!BT62+Sheet2!FG62</f>
        <v>0</v>
      </c>
      <c r="N63" s="13">
        <f ca="1">Sheet2!BU62+Sheet2!FH62</f>
        <v>0</v>
      </c>
      <c r="O63" s="13">
        <f ca="1">Sheet2!BW62+Sheet2!FJ62</f>
        <v>0</v>
      </c>
      <c r="P63" s="13">
        <f ca="1">Sheet2!BX62+Sheet2!FK62</f>
        <v>0</v>
      </c>
      <c r="Q63" s="13">
        <f ca="1">Sheet2!BY62+Sheet2!FL62</f>
        <v>0</v>
      </c>
      <c r="R63" s="13">
        <f ca="1">Sheet2!FS62+Sheet2!CD62</f>
        <v>0</v>
      </c>
      <c r="S63" s="13">
        <f ca="1">Sheet2!N62+Sheet2!CY62+Sheet2!FT62+Sheet2!CE62</f>
        <v>0</v>
      </c>
      <c r="T63" s="12">
        <f t="shared" si="8"/>
        <v>1184530.21</v>
      </c>
      <c r="U63" s="13">
        <f ca="1">Sheet2!P62+Sheet2!EJ62</f>
        <v>0</v>
      </c>
      <c r="V63" s="13">
        <f ca="1">Sheet2!Q62+Sheet2!EK62</f>
        <v>60</v>
      </c>
      <c r="W63" s="13">
        <f ca="1">Sheet2!R62+Sheet2!EL62</f>
        <v>0</v>
      </c>
      <c r="X63" s="13">
        <f ca="1">Sheet2!S62+Sheet2!EM62</f>
        <v>536.20000000000005</v>
      </c>
      <c r="Y63" s="13">
        <f ca="1">Sheet2!EO62+Sheet2!T62</f>
        <v>1136.2</v>
      </c>
      <c r="Z63" s="13">
        <f ca="1">Sheet2!U62+Sheet2!EN62</f>
        <v>1180878.33</v>
      </c>
      <c r="AA63" s="13">
        <f ca="1">Sheet2!EP62+Sheet2!V62</f>
        <v>1919.48</v>
      </c>
      <c r="AB63" s="13">
        <v>1379.48</v>
      </c>
      <c r="AC63" s="13">
        <v>540</v>
      </c>
      <c r="AD63" s="12">
        <f t="shared" si="5"/>
        <v>761.9</v>
      </c>
      <c r="AE63" s="13">
        <f ca="1">Sheet2!BN62+Sheet2!ER62</f>
        <v>761.9</v>
      </c>
      <c r="AF63" s="13">
        <f ca="1">Sheet2!BO62+Sheet2!ES62</f>
        <v>0</v>
      </c>
      <c r="AG63" s="13">
        <f ca="1">Sheet2!BP62+Sheet2!ET62</f>
        <v>0</v>
      </c>
      <c r="AH63" s="12">
        <f t="shared" si="9"/>
        <v>10269.299999999999</v>
      </c>
      <c r="AI63" s="13">
        <f ca="1">Sheet2!X62+Sheet2!DA62</f>
        <v>0</v>
      </c>
      <c r="AJ63" s="13">
        <f ca="1">Sheet2!Y62+Sheet2!DB62</f>
        <v>0</v>
      </c>
      <c r="AK63" s="13">
        <f ca="1">Sheet2!Z62+Sheet2!DC62</f>
        <v>0</v>
      </c>
      <c r="AL63" s="13">
        <f ca="1">Sheet2!AA62+Sheet2!DD62</f>
        <v>0</v>
      </c>
      <c r="AM63" s="13">
        <f ca="1">Sheet2!AB62+Sheet2!DE62</f>
        <v>0</v>
      </c>
      <c r="AN63" s="13">
        <f ca="1">Sheet2!AC62+Sheet2!DF62</f>
        <v>0</v>
      </c>
      <c r="AO63" s="13">
        <f ca="1">Sheet2!DG62+Sheet2!AD62</f>
        <v>0</v>
      </c>
      <c r="AP63" s="13">
        <f ca="1">Sheet2!DH62+Sheet2!AE62</f>
        <v>0</v>
      </c>
      <c r="AQ63" s="13">
        <f ca="1">Sheet2!DI62+Sheet2!AF62</f>
        <v>0</v>
      </c>
      <c r="AR63" s="13">
        <f ca="1">Sheet2!DJ62+Sheet2!AG62</f>
        <v>0</v>
      </c>
      <c r="AS63" s="13">
        <f ca="1">Sheet2!DK62+Sheet2!AH62</f>
        <v>0</v>
      </c>
      <c r="AT63" s="13">
        <f ca="1">Sheet2!AI62+Sheet2!DL62</f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f ca="1">Sheet2!AQ62+Sheet2!DT62</f>
        <v>3674</v>
      </c>
      <c r="BC63" s="14">
        <f t="shared" si="6"/>
        <v>0</v>
      </c>
      <c r="BD63" s="13">
        <v>0</v>
      </c>
      <c r="BE63" s="13">
        <f ca="1">Sheet2!DX62+Sheet2!AT62</f>
        <v>0</v>
      </c>
      <c r="BF63" s="13">
        <v>0</v>
      </c>
      <c r="BG63" s="13">
        <f ca="1">Sheet2!EA62+Sheet2!AW62</f>
        <v>0</v>
      </c>
      <c r="BH63" s="13">
        <f ca="1">Sheet2!EB62+Sheet2!AX62</f>
        <v>0</v>
      </c>
      <c r="BI63" s="13">
        <f ca="1">Sheet2!EC62+Sheet2!AY62</f>
        <v>4200</v>
      </c>
      <c r="BJ63" s="13">
        <f ca="1">Sheet2!ED62+Sheet2!AZ62</f>
        <v>0</v>
      </c>
      <c r="BK63" s="13">
        <f ca="1">Sheet2!EE62+Sheet2!BA62</f>
        <v>0</v>
      </c>
      <c r="BL63" s="13">
        <f ca="1">Sheet2!EG62+Sheet2!BB62</f>
        <v>0</v>
      </c>
      <c r="BM63" s="13">
        <f ca="1">Sheet2!EH62+Sheet2!BC62</f>
        <v>0</v>
      </c>
      <c r="BN63" s="13">
        <f ca="1">Sheet2!EW62+Sheet2!BE62</f>
        <v>2395.3000000000002</v>
      </c>
      <c r="BO63" s="13">
        <f ca="1">Sheet2!EX62+Sheet2!BF62</f>
        <v>0</v>
      </c>
      <c r="BP63" s="13">
        <f ca="1">Sheet2!EY62+Sheet2!BG62</f>
        <v>0</v>
      </c>
      <c r="BQ63" s="13">
        <f ca="1">Sheet2!EZ62+Sheet2!BH62+Sheet2!CJ62</f>
        <v>0</v>
      </c>
      <c r="BR63" s="13">
        <f ca="1">Sheet2!FA62+Sheet2!BI62</f>
        <v>0</v>
      </c>
      <c r="BS63" s="13">
        <v>0</v>
      </c>
      <c r="BT63" s="13">
        <f ca="1">Sheet2!FD62+Sheet2!BK62</f>
        <v>0</v>
      </c>
      <c r="BU63" s="12">
        <f ca="1">Sheet2!FU62+Sheet2!BL62+Sheet2!AU62+Sheet2!DY62</f>
        <v>120471.08</v>
      </c>
      <c r="BV63" s="12">
        <f ca="1">Sheet2!BQ62</f>
        <v>0</v>
      </c>
      <c r="BW63" s="12">
        <f ca="1">Sheet2!CF62+Sheet2!FV62</f>
        <v>0</v>
      </c>
      <c r="BX63" s="12">
        <f ca="1">Sheet2!FW62+Sheet2!CG62+Sheet2!FC62+Sheet2!BJ62</f>
        <v>0</v>
      </c>
      <c r="BY63" s="12">
        <f t="shared" si="10"/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</row>
    <row r="64" spans="1:82">
      <c r="A64" s="18">
        <v>205</v>
      </c>
      <c r="B64" s="3" t="s">
        <v>542</v>
      </c>
      <c r="C64" s="3" t="s">
        <v>358</v>
      </c>
      <c r="D64" s="12">
        <f t="shared" si="20"/>
        <v>4498036.16</v>
      </c>
      <c r="E64" s="12">
        <f t="shared" si="7"/>
        <v>3170113.2</v>
      </c>
      <c r="F64" s="13">
        <f>SUM(F65:F75)</f>
        <v>1154376</v>
      </c>
      <c r="G64" s="13">
        <f t="shared" ref="G64:BR64" si="23">SUM(G65:G75)</f>
        <v>798244</v>
      </c>
      <c r="H64" s="13">
        <f t="shared" si="23"/>
        <v>519469.19999999995</v>
      </c>
      <c r="I64" s="13">
        <f t="shared" si="23"/>
        <v>21400</v>
      </c>
      <c r="J64" s="13">
        <f t="shared" si="23"/>
        <v>659194</v>
      </c>
      <c r="K64" s="13">
        <f t="shared" si="23"/>
        <v>124888</v>
      </c>
      <c r="L64" s="13">
        <f t="shared" si="23"/>
        <v>0</v>
      </c>
      <c r="M64" s="13">
        <f t="shared" si="23"/>
        <v>0</v>
      </c>
      <c r="N64" s="13">
        <f t="shared" si="23"/>
        <v>0</v>
      </c>
      <c r="O64" s="13">
        <f t="shared" si="23"/>
        <v>0</v>
      </c>
      <c r="P64" s="13">
        <f t="shared" si="23"/>
        <v>0</v>
      </c>
      <c r="Q64" s="13">
        <f t="shared" si="23"/>
        <v>0</v>
      </c>
      <c r="R64" s="13">
        <f t="shared" si="23"/>
        <v>0</v>
      </c>
      <c r="S64" s="13">
        <f t="shared" si="23"/>
        <v>551736</v>
      </c>
      <c r="T64" s="13">
        <f t="shared" si="23"/>
        <v>110536.27</v>
      </c>
      <c r="U64" s="13">
        <f t="shared" si="23"/>
        <v>0</v>
      </c>
      <c r="V64" s="13">
        <f t="shared" si="23"/>
        <v>0</v>
      </c>
      <c r="W64" s="13">
        <f t="shared" si="23"/>
        <v>0</v>
      </c>
      <c r="X64" s="13">
        <f t="shared" si="23"/>
        <v>1223.6999999999998</v>
      </c>
      <c r="Y64" s="13">
        <f t="shared" si="23"/>
        <v>26470.25</v>
      </c>
      <c r="Z64" s="13">
        <f t="shared" si="23"/>
        <v>24824.1</v>
      </c>
      <c r="AA64" s="13">
        <f t="shared" si="23"/>
        <v>58018.219999999994</v>
      </c>
      <c r="AB64" s="13">
        <f t="shared" si="23"/>
        <v>36043.22</v>
      </c>
      <c r="AC64" s="13">
        <f t="shared" si="23"/>
        <v>15975</v>
      </c>
      <c r="AD64" s="12">
        <f t="shared" si="23"/>
        <v>7132.1299999999992</v>
      </c>
      <c r="AE64" s="13">
        <f t="shared" si="23"/>
        <v>7132.1299999999992</v>
      </c>
      <c r="AF64" s="13">
        <f t="shared" si="23"/>
        <v>0</v>
      </c>
      <c r="AG64" s="13">
        <f t="shared" si="23"/>
        <v>0</v>
      </c>
      <c r="AH64" s="13">
        <f t="shared" si="23"/>
        <v>37589.699999999997</v>
      </c>
      <c r="AI64" s="13">
        <f t="shared" si="23"/>
        <v>0</v>
      </c>
      <c r="AJ64" s="13">
        <f t="shared" si="23"/>
        <v>0</v>
      </c>
      <c r="AK64" s="13">
        <f t="shared" si="23"/>
        <v>0</v>
      </c>
      <c r="AL64" s="13">
        <f t="shared" si="23"/>
        <v>0</v>
      </c>
      <c r="AM64" s="13">
        <f t="shared" si="23"/>
        <v>0</v>
      </c>
      <c r="AN64" s="13">
        <f t="shared" si="23"/>
        <v>0</v>
      </c>
      <c r="AO64" s="13">
        <f t="shared" si="23"/>
        <v>0</v>
      </c>
      <c r="AP64" s="13">
        <f t="shared" si="23"/>
        <v>0</v>
      </c>
      <c r="AQ64" s="13">
        <f t="shared" si="23"/>
        <v>0</v>
      </c>
      <c r="AR64" s="13">
        <f t="shared" si="23"/>
        <v>0</v>
      </c>
      <c r="AS64" s="13">
        <f t="shared" si="23"/>
        <v>0</v>
      </c>
      <c r="AT64" s="13">
        <f t="shared" si="23"/>
        <v>0</v>
      </c>
      <c r="AU64" s="13">
        <f t="shared" si="23"/>
        <v>0</v>
      </c>
      <c r="AV64" s="13">
        <f t="shared" si="23"/>
        <v>0</v>
      </c>
      <c r="AW64" s="13">
        <f t="shared" si="23"/>
        <v>0</v>
      </c>
      <c r="AX64" s="13">
        <f t="shared" si="23"/>
        <v>0</v>
      </c>
      <c r="AY64" s="13">
        <f t="shared" si="23"/>
        <v>0</v>
      </c>
      <c r="AZ64" s="13">
        <f t="shared" si="23"/>
        <v>0</v>
      </c>
      <c r="BA64" s="13">
        <f t="shared" si="23"/>
        <v>0</v>
      </c>
      <c r="BB64" s="13">
        <f t="shared" si="23"/>
        <v>28637.1</v>
      </c>
      <c r="BC64" s="13">
        <f t="shared" si="23"/>
        <v>0</v>
      </c>
      <c r="BD64" s="13">
        <v>0</v>
      </c>
      <c r="BE64" s="13">
        <f t="shared" si="23"/>
        <v>0</v>
      </c>
      <c r="BF64" s="13">
        <v>0</v>
      </c>
      <c r="BG64" s="13">
        <f t="shared" si="23"/>
        <v>0</v>
      </c>
      <c r="BH64" s="13">
        <f t="shared" si="23"/>
        <v>0</v>
      </c>
      <c r="BI64" s="13">
        <f t="shared" si="23"/>
        <v>6760</v>
      </c>
      <c r="BJ64" s="13">
        <f t="shared" si="23"/>
        <v>0</v>
      </c>
      <c r="BK64" s="13">
        <f t="shared" si="23"/>
        <v>0</v>
      </c>
      <c r="BL64" s="13">
        <f t="shared" si="23"/>
        <v>0</v>
      </c>
      <c r="BM64" s="13">
        <f t="shared" si="23"/>
        <v>0</v>
      </c>
      <c r="BN64" s="13">
        <f t="shared" si="23"/>
        <v>2192.6</v>
      </c>
      <c r="BO64" s="13">
        <f t="shared" si="23"/>
        <v>0</v>
      </c>
      <c r="BP64" s="13">
        <f t="shared" si="23"/>
        <v>0</v>
      </c>
      <c r="BQ64" s="13">
        <f t="shared" si="23"/>
        <v>0</v>
      </c>
      <c r="BR64" s="13">
        <f t="shared" si="23"/>
        <v>0</v>
      </c>
      <c r="BS64" s="13">
        <f t="shared" ref="BS64:CD64" si="24">SUM(BS65:BS75)</f>
        <v>0</v>
      </c>
      <c r="BT64" s="13">
        <f t="shared" si="24"/>
        <v>0</v>
      </c>
      <c r="BU64" s="12">
        <f t="shared" si="24"/>
        <v>1166951.3599999999</v>
      </c>
      <c r="BV64" s="12">
        <f t="shared" si="24"/>
        <v>0</v>
      </c>
      <c r="BW64" s="12">
        <f t="shared" si="24"/>
        <v>0</v>
      </c>
      <c r="BX64" s="12">
        <f t="shared" si="24"/>
        <v>0</v>
      </c>
      <c r="BY64" s="12">
        <f t="shared" si="10"/>
        <v>5713.5</v>
      </c>
      <c r="BZ64" s="13">
        <f t="shared" si="24"/>
        <v>0</v>
      </c>
      <c r="CA64" s="13">
        <f t="shared" si="24"/>
        <v>0</v>
      </c>
      <c r="CB64" s="13">
        <f t="shared" si="24"/>
        <v>0</v>
      </c>
      <c r="CC64" s="13">
        <f t="shared" si="24"/>
        <v>0</v>
      </c>
      <c r="CD64" s="13">
        <f t="shared" si="24"/>
        <v>5713.5</v>
      </c>
    </row>
    <row r="65" spans="1:82" hidden="1">
      <c r="A65" s="18">
        <v>20501</v>
      </c>
      <c r="B65" s="3" t="s">
        <v>543</v>
      </c>
      <c r="C65" s="3" t="s">
        <v>359</v>
      </c>
      <c r="D65" s="12">
        <f t="shared" si="20"/>
        <v>0</v>
      </c>
      <c r="E65" s="12">
        <f t="shared" si="7"/>
        <v>0</v>
      </c>
      <c r="F65" s="13">
        <v>0</v>
      </c>
      <c r="G65" s="13">
        <v>0</v>
      </c>
      <c r="H65" s="13">
        <v>0</v>
      </c>
      <c r="I65" s="13">
        <f ca="1">Sheet2!CT64+Sheet2!H64</f>
        <v>0</v>
      </c>
      <c r="J65" s="13">
        <v>0</v>
      </c>
      <c r="K65" s="13">
        <f ca="1">Sheet2!L64+Sheet2!CX64</f>
        <v>0</v>
      </c>
      <c r="L65" s="13">
        <f ca="1">Sheet2!BS64+Sheet2!FF64</f>
        <v>0</v>
      </c>
      <c r="M65" s="13">
        <f ca="1">Sheet2!BT64+Sheet2!FG64</f>
        <v>0</v>
      </c>
      <c r="N65" s="13">
        <f ca="1">Sheet2!BU64+Sheet2!FH64</f>
        <v>0</v>
      </c>
      <c r="O65" s="13">
        <f ca="1">Sheet2!BW64+Sheet2!FJ64</f>
        <v>0</v>
      </c>
      <c r="P65" s="13">
        <f ca="1">Sheet2!BX64+Sheet2!FK64</f>
        <v>0</v>
      </c>
      <c r="Q65" s="13">
        <f ca="1">Sheet2!BY64+Sheet2!FL64</f>
        <v>0</v>
      </c>
      <c r="R65" s="13">
        <f ca="1">Sheet2!FS64+Sheet2!CD64</f>
        <v>0</v>
      </c>
      <c r="S65" s="13">
        <f ca="1">Sheet2!N64+Sheet2!CY64+Sheet2!FT64+Sheet2!CE64</f>
        <v>0</v>
      </c>
      <c r="T65" s="12">
        <f t="shared" si="8"/>
        <v>0</v>
      </c>
      <c r="U65" s="13">
        <f ca="1">Sheet2!P64+Sheet2!EJ64</f>
        <v>0</v>
      </c>
      <c r="V65" s="13">
        <f ca="1">Sheet2!Q64+Sheet2!EK64</f>
        <v>0</v>
      </c>
      <c r="W65" s="13">
        <f ca="1">Sheet2!R64+Sheet2!EL64</f>
        <v>0</v>
      </c>
      <c r="X65" s="13">
        <f ca="1">Sheet2!S64+Sheet2!EM64</f>
        <v>0</v>
      </c>
      <c r="Y65" s="13">
        <f ca="1">Sheet2!EO64+Sheet2!T64</f>
        <v>0</v>
      </c>
      <c r="Z65" s="13">
        <f ca="1">Sheet2!U64+Sheet2!EN64</f>
        <v>0</v>
      </c>
      <c r="AA65" s="13">
        <f ca="1">Sheet2!EP64+Sheet2!V64</f>
        <v>0</v>
      </c>
      <c r="AB65" s="13"/>
      <c r="AC65" s="13"/>
      <c r="AD65" s="12">
        <f t="shared" si="5"/>
        <v>0</v>
      </c>
      <c r="AE65" s="13">
        <f ca="1">Sheet2!BN64+Sheet2!ER64</f>
        <v>0</v>
      </c>
      <c r="AF65" s="13">
        <f ca="1">Sheet2!BO64+Sheet2!ES64</f>
        <v>0</v>
      </c>
      <c r="AG65" s="13">
        <f ca="1">Sheet2!BP64+Sheet2!ET64</f>
        <v>0</v>
      </c>
      <c r="AH65" s="12">
        <f t="shared" si="9"/>
        <v>0</v>
      </c>
      <c r="AI65" s="13">
        <f ca="1">Sheet2!X64+Sheet2!DA64</f>
        <v>0</v>
      </c>
      <c r="AJ65" s="13">
        <f ca="1">Sheet2!Y64+Sheet2!DB64</f>
        <v>0</v>
      </c>
      <c r="AK65" s="13">
        <f ca="1">Sheet2!Z64+Sheet2!DC64</f>
        <v>0</v>
      </c>
      <c r="AL65" s="13">
        <f ca="1">Sheet2!AA64+Sheet2!DD64</f>
        <v>0</v>
      </c>
      <c r="AM65" s="13">
        <f ca="1">Sheet2!AB64+Sheet2!DE64</f>
        <v>0</v>
      </c>
      <c r="AN65" s="13">
        <f ca="1">Sheet2!AC64+Sheet2!DF64</f>
        <v>0</v>
      </c>
      <c r="AO65" s="13">
        <f ca="1">Sheet2!DG64+Sheet2!AD64</f>
        <v>0</v>
      </c>
      <c r="AP65" s="13">
        <f ca="1">Sheet2!DH64+Sheet2!AE64</f>
        <v>0</v>
      </c>
      <c r="AQ65" s="13">
        <f ca="1">Sheet2!DI64+Sheet2!AF64</f>
        <v>0</v>
      </c>
      <c r="AR65" s="13">
        <f ca="1">Sheet2!DJ64+Sheet2!AG64</f>
        <v>0</v>
      </c>
      <c r="AS65" s="13">
        <f ca="1">Sheet2!DK64+Sheet2!AH64</f>
        <v>0</v>
      </c>
      <c r="AT65" s="13">
        <f ca="1">Sheet2!AI64+Sheet2!DL64</f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f ca="1">Sheet2!AQ64+Sheet2!DT64</f>
        <v>0</v>
      </c>
      <c r="BC65" s="14">
        <f t="shared" si="6"/>
        <v>0</v>
      </c>
      <c r="BD65" s="13">
        <v>0</v>
      </c>
      <c r="BE65" s="13">
        <f ca="1">Sheet2!DX64+Sheet2!AT64</f>
        <v>0</v>
      </c>
      <c r="BF65" s="13">
        <v>0</v>
      </c>
      <c r="BG65" s="13">
        <f ca="1">Sheet2!EA64+Sheet2!AW64</f>
        <v>0</v>
      </c>
      <c r="BH65" s="13">
        <f ca="1">Sheet2!EB64+Sheet2!AX64</f>
        <v>0</v>
      </c>
      <c r="BI65" s="13">
        <f ca="1">Sheet2!EC64+Sheet2!AY64</f>
        <v>0</v>
      </c>
      <c r="BJ65" s="13">
        <f ca="1">Sheet2!ED64+Sheet2!AZ64</f>
        <v>0</v>
      </c>
      <c r="BK65" s="13">
        <f ca="1">Sheet2!EE64+Sheet2!BA64</f>
        <v>0</v>
      </c>
      <c r="BL65" s="13">
        <f ca="1">Sheet2!EG64+Sheet2!BB64</f>
        <v>0</v>
      </c>
      <c r="BM65" s="13">
        <f ca="1">Sheet2!EH64+Sheet2!BC64</f>
        <v>0</v>
      </c>
      <c r="BN65" s="13">
        <f ca="1">Sheet2!EW64+Sheet2!BE64</f>
        <v>0</v>
      </c>
      <c r="BO65" s="13">
        <f ca="1">Sheet2!EX64+Sheet2!BF64</f>
        <v>0</v>
      </c>
      <c r="BP65" s="13">
        <f ca="1">Sheet2!EY64+Sheet2!BG64</f>
        <v>0</v>
      </c>
      <c r="BQ65" s="13">
        <f ca="1">Sheet2!EZ64+Sheet2!BH64+Sheet2!CJ64</f>
        <v>0</v>
      </c>
      <c r="BR65" s="13">
        <f ca="1">Sheet2!FA64+Sheet2!BI64</f>
        <v>0</v>
      </c>
      <c r="BS65" s="13">
        <v>0</v>
      </c>
      <c r="BT65" s="13">
        <f ca="1">Sheet2!FD64+Sheet2!BK64</f>
        <v>0</v>
      </c>
      <c r="BU65" s="12">
        <f ca="1">Sheet2!FU64+Sheet2!BL64+Sheet2!AU64+Sheet2!DY64</f>
        <v>0</v>
      </c>
      <c r="BV65" s="12">
        <f ca="1">Sheet2!BQ64</f>
        <v>0</v>
      </c>
      <c r="BW65" s="12">
        <f ca="1">Sheet2!CF64+Sheet2!FV64</f>
        <v>0</v>
      </c>
      <c r="BX65" s="12">
        <f ca="1">Sheet2!FW64+Sheet2!CG64+Sheet2!FC64+Sheet2!BJ64</f>
        <v>0</v>
      </c>
      <c r="BY65" s="12">
        <f t="shared" si="10"/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</row>
    <row r="66" spans="1:82">
      <c r="A66" s="18">
        <v>20502</v>
      </c>
      <c r="B66" s="3" t="s">
        <v>544</v>
      </c>
      <c r="C66" s="3" t="s">
        <v>360</v>
      </c>
      <c r="D66" s="12">
        <f t="shared" si="20"/>
        <v>60854.19</v>
      </c>
      <c r="E66" s="12">
        <f t="shared" si="7"/>
        <v>12952</v>
      </c>
      <c r="F66" s="13">
        <v>0</v>
      </c>
      <c r="G66" s="13">
        <v>12952</v>
      </c>
      <c r="H66" s="13">
        <v>0</v>
      </c>
      <c r="I66" s="13">
        <f ca="1">Sheet2!CT65+Sheet2!H65</f>
        <v>0</v>
      </c>
      <c r="J66" s="13">
        <v>0</v>
      </c>
      <c r="K66" s="13">
        <f ca="1">Sheet2!L65+Sheet2!CX65</f>
        <v>0</v>
      </c>
      <c r="L66" s="13">
        <f ca="1">Sheet2!BS65+Sheet2!FF65</f>
        <v>0</v>
      </c>
      <c r="M66" s="13">
        <f ca="1">Sheet2!BT65+Sheet2!FG65</f>
        <v>0</v>
      </c>
      <c r="N66" s="13">
        <f ca="1">Sheet2!BU65+Sheet2!FH65</f>
        <v>0</v>
      </c>
      <c r="O66" s="13">
        <f ca="1">Sheet2!BW65+Sheet2!FJ65</f>
        <v>0</v>
      </c>
      <c r="P66" s="13">
        <f ca="1">Sheet2!BX65+Sheet2!FK65</f>
        <v>0</v>
      </c>
      <c r="Q66" s="13">
        <f ca="1">Sheet2!BY65+Sheet2!FL65</f>
        <v>0</v>
      </c>
      <c r="R66" s="13">
        <f ca="1">Sheet2!FS65+Sheet2!CD65</f>
        <v>0</v>
      </c>
      <c r="S66" s="13">
        <f ca="1">Sheet2!N65+Sheet2!CY65+Sheet2!FT65+Sheet2!CE65</f>
        <v>0</v>
      </c>
      <c r="T66" s="12">
        <f t="shared" si="8"/>
        <v>6913.4</v>
      </c>
      <c r="U66" s="13">
        <f ca="1">Sheet2!P65+Sheet2!EJ65</f>
        <v>0</v>
      </c>
      <c r="V66" s="13">
        <f ca="1">Sheet2!Q65+Sheet2!EK65</f>
        <v>0</v>
      </c>
      <c r="W66" s="13">
        <f ca="1">Sheet2!R65+Sheet2!EL65</f>
        <v>0</v>
      </c>
      <c r="X66" s="13">
        <f ca="1">Sheet2!S65+Sheet2!EM65</f>
        <v>340</v>
      </c>
      <c r="Y66" s="13">
        <f ca="1">Sheet2!EO65+Sheet2!T65</f>
        <v>0</v>
      </c>
      <c r="Z66" s="13">
        <f ca="1">Sheet2!U65+Sheet2!EN65</f>
        <v>507.4</v>
      </c>
      <c r="AA66" s="13">
        <f ca="1">Sheet2!EP65+Sheet2!V65</f>
        <v>6066</v>
      </c>
      <c r="AB66" s="13">
        <v>66</v>
      </c>
      <c r="AC66" s="13"/>
      <c r="AD66" s="12">
        <f t="shared" si="5"/>
        <v>0</v>
      </c>
      <c r="AE66" s="13">
        <f ca="1">Sheet2!BN65+Sheet2!ER65</f>
        <v>0</v>
      </c>
      <c r="AF66" s="13">
        <f ca="1">Sheet2!BO65+Sheet2!ES65</f>
        <v>0</v>
      </c>
      <c r="AG66" s="13">
        <f ca="1">Sheet2!BP65+Sheet2!ET65</f>
        <v>0</v>
      </c>
      <c r="AH66" s="12">
        <f t="shared" si="9"/>
        <v>0</v>
      </c>
      <c r="AI66" s="13">
        <f ca="1">Sheet2!X65+Sheet2!DA65</f>
        <v>0</v>
      </c>
      <c r="AJ66" s="13">
        <f ca="1">Sheet2!Y65+Sheet2!DB65</f>
        <v>0</v>
      </c>
      <c r="AK66" s="13">
        <f ca="1">Sheet2!Z65+Sheet2!DC65</f>
        <v>0</v>
      </c>
      <c r="AL66" s="13">
        <f ca="1">Sheet2!AA65+Sheet2!DD65</f>
        <v>0</v>
      </c>
      <c r="AM66" s="13">
        <f ca="1">Sheet2!AB65+Sheet2!DE65</f>
        <v>0</v>
      </c>
      <c r="AN66" s="13">
        <f ca="1">Sheet2!AC65+Sheet2!DF65</f>
        <v>0</v>
      </c>
      <c r="AO66" s="13">
        <f ca="1">Sheet2!DG65+Sheet2!AD65</f>
        <v>0</v>
      </c>
      <c r="AP66" s="13">
        <f ca="1">Sheet2!DH65+Sheet2!AE65</f>
        <v>0</v>
      </c>
      <c r="AQ66" s="13">
        <f ca="1">Sheet2!DI65+Sheet2!AF65</f>
        <v>0</v>
      </c>
      <c r="AR66" s="13">
        <f ca="1">Sheet2!DJ65+Sheet2!AG65</f>
        <v>0</v>
      </c>
      <c r="AS66" s="13">
        <f ca="1">Sheet2!DK65+Sheet2!AH65</f>
        <v>0</v>
      </c>
      <c r="AT66" s="13">
        <f ca="1">Sheet2!AI65+Sheet2!DL65</f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f ca="1">Sheet2!AQ65+Sheet2!DT65</f>
        <v>0</v>
      </c>
      <c r="BC66" s="14">
        <f t="shared" si="6"/>
        <v>0</v>
      </c>
      <c r="BD66" s="13">
        <v>0</v>
      </c>
      <c r="BE66" s="13">
        <f ca="1">Sheet2!DX65+Sheet2!AT65</f>
        <v>0</v>
      </c>
      <c r="BF66" s="13">
        <v>0</v>
      </c>
      <c r="BG66" s="13">
        <f ca="1">Sheet2!EA65+Sheet2!AW65</f>
        <v>0</v>
      </c>
      <c r="BH66" s="13">
        <f ca="1">Sheet2!EB65+Sheet2!AX65</f>
        <v>0</v>
      </c>
      <c r="BI66" s="13">
        <f ca="1">Sheet2!EC65+Sheet2!AY65</f>
        <v>0</v>
      </c>
      <c r="BJ66" s="13">
        <f ca="1">Sheet2!ED65+Sheet2!AZ65</f>
        <v>0</v>
      </c>
      <c r="BK66" s="13">
        <f ca="1">Sheet2!EE65+Sheet2!BA65</f>
        <v>0</v>
      </c>
      <c r="BL66" s="13">
        <f ca="1">Sheet2!EG65+Sheet2!BB65</f>
        <v>0</v>
      </c>
      <c r="BM66" s="13">
        <f ca="1">Sheet2!EH65+Sheet2!BC65</f>
        <v>0</v>
      </c>
      <c r="BN66" s="13">
        <f ca="1">Sheet2!EW65+Sheet2!BE65</f>
        <v>0</v>
      </c>
      <c r="BO66" s="13">
        <f ca="1">Sheet2!EX65+Sheet2!BF65</f>
        <v>0</v>
      </c>
      <c r="BP66" s="13">
        <f ca="1">Sheet2!EY65+Sheet2!BG65</f>
        <v>0</v>
      </c>
      <c r="BQ66" s="13">
        <f ca="1">Sheet2!EZ65+Sheet2!BH65+Sheet2!CJ65</f>
        <v>0</v>
      </c>
      <c r="BR66" s="13">
        <f ca="1">Sheet2!FA65+Sheet2!BI65</f>
        <v>0</v>
      </c>
      <c r="BS66" s="13">
        <v>0</v>
      </c>
      <c r="BT66" s="13">
        <f ca="1">Sheet2!FD65+Sheet2!BK65</f>
        <v>0</v>
      </c>
      <c r="BU66" s="12">
        <f ca="1">Sheet2!FU65+Sheet2!BL65+Sheet2!AU65+Sheet2!DY65</f>
        <v>40988.79</v>
      </c>
      <c r="BV66" s="12">
        <f ca="1">Sheet2!BQ65</f>
        <v>0</v>
      </c>
      <c r="BW66" s="12">
        <f ca="1">Sheet2!CF65+Sheet2!FV65</f>
        <v>0</v>
      </c>
      <c r="BX66" s="12">
        <f ca="1">Sheet2!FW65+Sheet2!CG65+Sheet2!FC65+Sheet2!BJ65</f>
        <v>0</v>
      </c>
      <c r="BY66" s="12">
        <f t="shared" si="10"/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</row>
    <row r="67" spans="1:82">
      <c r="A67" s="18">
        <v>20503</v>
      </c>
      <c r="B67" s="3" t="s">
        <v>545</v>
      </c>
      <c r="C67" s="3" t="s">
        <v>361</v>
      </c>
      <c r="D67" s="12">
        <f t="shared" si="20"/>
        <v>160160.07</v>
      </c>
      <c r="E67" s="12">
        <f t="shared" si="7"/>
        <v>154454.39999999999</v>
      </c>
      <c r="F67" s="13">
        <v>95232</v>
      </c>
      <c r="G67" s="13">
        <v>16368</v>
      </c>
      <c r="H67" s="13">
        <v>42854.400000000001</v>
      </c>
      <c r="I67" s="13">
        <f ca="1">Sheet2!CT66+Sheet2!H66</f>
        <v>0</v>
      </c>
      <c r="J67" s="13">
        <v>0</v>
      </c>
      <c r="K67" s="13">
        <f ca="1">Sheet2!L66+Sheet2!CX66</f>
        <v>0</v>
      </c>
      <c r="L67" s="13">
        <f ca="1">Sheet2!BS66+Sheet2!FF66</f>
        <v>0</v>
      </c>
      <c r="M67" s="13">
        <f ca="1">Sheet2!BT66+Sheet2!FG66</f>
        <v>0</v>
      </c>
      <c r="N67" s="13">
        <f ca="1">Sheet2!BU66+Sheet2!FH66</f>
        <v>0</v>
      </c>
      <c r="O67" s="13">
        <f ca="1">Sheet2!BW66+Sheet2!FJ66</f>
        <v>0</v>
      </c>
      <c r="P67" s="13">
        <f ca="1">Sheet2!BX66+Sheet2!FK66</f>
        <v>0</v>
      </c>
      <c r="Q67" s="13">
        <f ca="1">Sheet2!BY66+Sheet2!FL66</f>
        <v>0</v>
      </c>
      <c r="R67" s="13">
        <f ca="1">Sheet2!FS66+Sheet2!CD66</f>
        <v>0</v>
      </c>
      <c r="S67" s="13">
        <f ca="1">Sheet2!N66+Sheet2!CY66+Sheet2!FT66+Sheet2!CE66</f>
        <v>0</v>
      </c>
      <c r="T67" s="12">
        <f t="shared" si="8"/>
        <v>1558.78</v>
      </c>
      <c r="U67" s="13">
        <f ca="1">Sheet2!P66+Sheet2!EJ66</f>
        <v>0</v>
      </c>
      <c r="V67" s="13">
        <f ca="1">Sheet2!Q66+Sheet2!EK66</f>
        <v>0</v>
      </c>
      <c r="W67" s="13">
        <f ca="1">Sheet2!R66+Sheet2!EL66</f>
        <v>0</v>
      </c>
      <c r="X67" s="13">
        <f ca="1">Sheet2!S66+Sheet2!EM66</f>
        <v>47.6</v>
      </c>
      <c r="Y67" s="13">
        <f ca="1">Sheet2!EO66+Sheet2!T66</f>
        <v>0</v>
      </c>
      <c r="Z67" s="13">
        <f ca="1">Sheet2!U66+Sheet2!EN66</f>
        <v>176.1</v>
      </c>
      <c r="AA67" s="13">
        <f ca="1">Sheet2!EP66+Sheet2!V66</f>
        <v>1335.08</v>
      </c>
      <c r="AB67" s="13">
        <v>810.08</v>
      </c>
      <c r="AC67" s="13">
        <v>525</v>
      </c>
      <c r="AD67" s="12">
        <f t="shared" si="5"/>
        <v>331.2</v>
      </c>
      <c r="AE67" s="13">
        <f ca="1">Sheet2!BN66+Sheet2!ER66</f>
        <v>331.2</v>
      </c>
      <c r="AF67" s="13">
        <f ca="1">Sheet2!BO66+Sheet2!ES66</f>
        <v>0</v>
      </c>
      <c r="AG67" s="13">
        <f ca="1">Sheet2!BP66+Sheet2!ET66</f>
        <v>0</v>
      </c>
      <c r="AH67" s="12">
        <f t="shared" si="9"/>
        <v>3230</v>
      </c>
      <c r="AI67" s="13">
        <f ca="1">Sheet2!X66+Sheet2!DA66</f>
        <v>0</v>
      </c>
      <c r="AJ67" s="13">
        <f ca="1">Sheet2!Y66+Sheet2!DB66</f>
        <v>0</v>
      </c>
      <c r="AK67" s="13">
        <f ca="1">Sheet2!Z66+Sheet2!DC66</f>
        <v>0</v>
      </c>
      <c r="AL67" s="13">
        <f ca="1">Sheet2!AA66+Sheet2!DD66</f>
        <v>0</v>
      </c>
      <c r="AM67" s="13">
        <f ca="1">Sheet2!AB66+Sheet2!DE66</f>
        <v>0</v>
      </c>
      <c r="AN67" s="13">
        <f ca="1">Sheet2!AC66+Sheet2!DF66</f>
        <v>0</v>
      </c>
      <c r="AO67" s="13">
        <f ca="1">Sheet2!DG66+Sheet2!AD66</f>
        <v>0</v>
      </c>
      <c r="AP67" s="13">
        <f ca="1">Sheet2!DH66+Sheet2!AE66</f>
        <v>0</v>
      </c>
      <c r="AQ67" s="13">
        <f ca="1">Sheet2!DI66+Sheet2!AF66</f>
        <v>0</v>
      </c>
      <c r="AR67" s="13">
        <f ca="1">Sheet2!DJ66+Sheet2!AG66</f>
        <v>0</v>
      </c>
      <c r="AS67" s="13">
        <f ca="1">Sheet2!DK66+Sheet2!AH66</f>
        <v>0</v>
      </c>
      <c r="AT67" s="13">
        <f ca="1">Sheet2!AI66+Sheet2!DL66</f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f ca="1">Sheet2!AQ66+Sheet2!DT66</f>
        <v>1380</v>
      </c>
      <c r="BC67" s="14">
        <f t="shared" si="6"/>
        <v>0</v>
      </c>
      <c r="BD67" s="13">
        <v>0</v>
      </c>
      <c r="BE67" s="13">
        <f ca="1">Sheet2!DX66+Sheet2!AT66</f>
        <v>0</v>
      </c>
      <c r="BF67" s="13">
        <v>0</v>
      </c>
      <c r="BG67" s="13">
        <f ca="1">Sheet2!EA66+Sheet2!AW66</f>
        <v>0</v>
      </c>
      <c r="BH67" s="13">
        <f ca="1">Sheet2!EB66+Sheet2!AX66</f>
        <v>0</v>
      </c>
      <c r="BI67" s="13">
        <f ca="1">Sheet2!EC66+Sheet2!AY66</f>
        <v>1850</v>
      </c>
      <c r="BJ67" s="13">
        <f ca="1">Sheet2!ED66+Sheet2!AZ66</f>
        <v>0</v>
      </c>
      <c r="BK67" s="13">
        <f ca="1">Sheet2!EE66+Sheet2!BA66</f>
        <v>0</v>
      </c>
      <c r="BL67" s="13">
        <f ca="1">Sheet2!EG66+Sheet2!BB66</f>
        <v>0</v>
      </c>
      <c r="BM67" s="13">
        <f ca="1">Sheet2!EH66+Sheet2!BC66</f>
        <v>0</v>
      </c>
      <c r="BN67" s="13">
        <f ca="1">Sheet2!EW66+Sheet2!BE66</f>
        <v>0</v>
      </c>
      <c r="BO67" s="13">
        <f ca="1">Sheet2!EX66+Sheet2!BF66</f>
        <v>0</v>
      </c>
      <c r="BP67" s="13">
        <f ca="1">Sheet2!EY66+Sheet2!BG66</f>
        <v>0</v>
      </c>
      <c r="BQ67" s="13">
        <f ca="1">Sheet2!EZ66+Sheet2!BH66+Sheet2!CJ66</f>
        <v>0</v>
      </c>
      <c r="BR67" s="13">
        <f ca="1">Sheet2!FA66+Sheet2!BI66</f>
        <v>0</v>
      </c>
      <c r="BS67" s="13">
        <v>0</v>
      </c>
      <c r="BT67" s="13">
        <f ca="1">Sheet2!FD66+Sheet2!BK66</f>
        <v>0</v>
      </c>
      <c r="BU67" s="12">
        <f ca="1">Sheet2!FU66+Sheet2!BL66+Sheet2!AU66+Sheet2!DY66</f>
        <v>585.69000000000005</v>
      </c>
      <c r="BV67" s="12">
        <f ca="1">Sheet2!BQ66</f>
        <v>0</v>
      </c>
      <c r="BW67" s="12">
        <f ca="1">Sheet2!CF66+Sheet2!FV66</f>
        <v>0</v>
      </c>
      <c r="BX67" s="12">
        <f ca="1">Sheet2!FW66+Sheet2!CG66+Sheet2!FC66+Sheet2!BJ66</f>
        <v>0</v>
      </c>
      <c r="BY67" s="12">
        <f t="shared" si="10"/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</row>
    <row r="68" spans="1:82">
      <c r="A68" s="18">
        <v>20504</v>
      </c>
      <c r="B68" s="3" t="s">
        <v>546</v>
      </c>
      <c r="C68" s="3" t="s">
        <v>362</v>
      </c>
      <c r="D68" s="12">
        <f t="shared" si="20"/>
        <v>240.8</v>
      </c>
      <c r="E68" s="12">
        <f t="shared" si="7"/>
        <v>0</v>
      </c>
      <c r="F68" s="13">
        <v>0</v>
      </c>
      <c r="G68" s="13">
        <v>0</v>
      </c>
      <c r="H68" s="13">
        <v>0</v>
      </c>
      <c r="I68" s="13">
        <f ca="1">Sheet2!CT67+Sheet2!H67</f>
        <v>0</v>
      </c>
      <c r="J68" s="13">
        <v>0</v>
      </c>
      <c r="K68" s="13">
        <f ca="1">Sheet2!L67+Sheet2!CX67</f>
        <v>0</v>
      </c>
      <c r="L68" s="13">
        <f ca="1">Sheet2!BS67+Sheet2!FF67</f>
        <v>0</v>
      </c>
      <c r="M68" s="13">
        <f ca="1">Sheet2!BT67+Sheet2!FG67</f>
        <v>0</v>
      </c>
      <c r="N68" s="13">
        <f ca="1">Sheet2!BU67+Sheet2!FH67</f>
        <v>0</v>
      </c>
      <c r="O68" s="13">
        <f ca="1">Sheet2!BW67+Sheet2!FJ67</f>
        <v>0</v>
      </c>
      <c r="P68" s="13">
        <f ca="1">Sheet2!BX67+Sheet2!FK67</f>
        <v>0</v>
      </c>
      <c r="Q68" s="13">
        <f ca="1">Sheet2!BY67+Sheet2!FL67</f>
        <v>0</v>
      </c>
      <c r="R68" s="13">
        <f ca="1">Sheet2!FS67+Sheet2!CD67</f>
        <v>0</v>
      </c>
      <c r="S68" s="13">
        <f ca="1">Sheet2!N67+Sheet2!CY67+Sheet2!FT67+Sheet2!CE67</f>
        <v>0</v>
      </c>
      <c r="T68" s="12">
        <f t="shared" si="8"/>
        <v>0</v>
      </c>
      <c r="U68" s="13">
        <f ca="1">Sheet2!P67+Sheet2!EJ67</f>
        <v>0</v>
      </c>
      <c r="V68" s="13">
        <f ca="1">Sheet2!Q67+Sheet2!EK67</f>
        <v>0</v>
      </c>
      <c r="W68" s="13">
        <f ca="1">Sheet2!R67+Sheet2!EL67</f>
        <v>0</v>
      </c>
      <c r="X68" s="13">
        <f ca="1">Sheet2!S67+Sheet2!EM67</f>
        <v>0</v>
      </c>
      <c r="Y68" s="13">
        <f ca="1">Sheet2!EO67+Sheet2!T67</f>
        <v>0</v>
      </c>
      <c r="Z68" s="13">
        <f ca="1">Sheet2!U67+Sheet2!EN67</f>
        <v>0</v>
      </c>
      <c r="AA68" s="13">
        <f ca="1">Sheet2!EP67+Sheet2!V67</f>
        <v>0</v>
      </c>
      <c r="AB68" s="13"/>
      <c r="AC68" s="13"/>
      <c r="AD68" s="12">
        <f t="shared" si="5"/>
        <v>0</v>
      </c>
      <c r="AE68" s="13">
        <f ca="1">Sheet2!BN67+Sheet2!ER67</f>
        <v>0</v>
      </c>
      <c r="AF68" s="13">
        <f ca="1">Sheet2!BO67+Sheet2!ES67</f>
        <v>0</v>
      </c>
      <c r="AG68" s="13">
        <f ca="1">Sheet2!BP67+Sheet2!ET67</f>
        <v>0</v>
      </c>
      <c r="AH68" s="12">
        <f t="shared" si="9"/>
        <v>0</v>
      </c>
      <c r="AI68" s="13">
        <f ca="1">Sheet2!X67+Sheet2!DA67</f>
        <v>0</v>
      </c>
      <c r="AJ68" s="13">
        <f ca="1">Sheet2!Y67+Sheet2!DB67</f>
        <v>0</v>
      </c>
      <c r="AK68" s="13">
        <f ca="1">Sheet2!Z67+Sheet2!DC67</f>
        <v>0</v>
      </c>
      <c r="AL68" s="13">
        <f ca="1">Sheet2!AA67+Sheet2!DD67</f>
        <v>0</v>
      </c>
      <c r="AM68" s="13">
        <f ca="1">Sheet2!AB67+Sheet2!DE67</f>
        <v>0</v>
      </c>
      <c r="AN68" s="13">
        <f ca="1">Sheet2!AC67+Sheet2!DF67</f>
        <v>0</v>
      </c>
      <c r="AO68" s="13">
        <f ca="1">Sheet2!DG67+Sheet2!AD67</f>
        <v>0</v>
      </c>
      <c r="AP68" s="13">
        <f ca="1">Sheet2!DH67+Sheet2!AE67</f>
        <v>0</v>
      </c>
      <c r="AQ68" s="13">
        <f ca="1">Sheet2!DI67+Sheet2!AF67</f>
        <v>0</v>
      </c>
      <c r="AR68" s="13">
        <f ca="1">Sheet2!DJ67+Sheet2!AG67</f>
        <v>0</v>
      </c>
      <c r="AS68" s="13">
        <f ca="1">Sheet2!DK67+Sheet2!AH67</f>
        <v>0</v>
      </c>
      <c r="AT68" s="13">
        <f ca="1">Sheet2!AI67+Sheet2!DL67</f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f ca="1">Sheet2!AQ67+Sheet2!DT67</f>
        <v>0</v>
      </c>
      <c r="BC68" s="14">
        <f t="shared" si="6"/>
        <v>0</v>
      </c>
      <c r="BD68" s="13">
        <v>0</v>
      </c>
      <c r="BE68" s="13">
        <f ca="1">Sheet2!DX67+Sheet2!AT67</f>
        <v>0</v>
      </c>
      <c r="BF68" s="13">
        <v>0</v>
      </c>
      <c r="BG68" s="13">
        <f ca="1">Sheet2!EA67+Sheet2!AW67</f>
        <v>0</v>
      </c>
      <c r="BH68" s="13">
        <f ca="1">Sheet2!EB67+Sheet2!AX67</f>
        <v>0</v>
      </c>
      <c r="BI68" s="13">
        <f ca="1">Sheet2!EC67+Sheet2!AY67</f>
        <v>0</v>
      </c>
      <c r="BJ68" s="13">
        <f ca="1">Sheet2!ED67+Sheet2!AZ67</f>
        <v>0</v>
      </c>
      <c r="BK68" s="13">
        <f ca="1">Sheet2!EE67+Sheet2!BA67</f>
        <v>0</v>
      </c>
      <c r="BL68" s="13">
        <f ca="1">Sheet2!EG67+Sheet2!BB67</f>
        <v>0</v>
      </c>
      <c r="BM68" s="13">
        <f ca="1">Sheet2!EH67+Sheet2!BC67</f>
        <v>0</v>
      </c>
      <c r="BN68" s="13">
        <f ca="1">Sheet2!EW67+Sheet2!BE67</f>
        <v>0</v>
      </c>
      <c r="BO68" s="13">
        <f ca="1">Sheet2!EX67+Sheet2!BF67</f>
        <v>0</v>
      </c>
      <c r="BP68" s="13">
        <f ca="1">Sheet2!EY67+Sheet2!BG67</f>
        <v>0</v>
      </c>
      <c r="BQ68" s="13">
        <f ca="1">Sheet2!EZ67+Sheet2!BH67+Sheet2!CJ67</f>
        <v>0</v>
      </c>
      <c r="BR68" s="13">
        <f ca="1">Sheet2!FA67+Sheet2!BI67</f>
        <v>0</v>
      </c>
      <c r="BS68" s="13">
        <v>0</v>
      </c>
      <c r="BT68" s="13">
        <f ca="1">Sheet2!FD67+Sheet2!BK67</f>
        <v>0</v>
      </c>
      <c r="BU68" s="12">
        <f ca="1">Sheet2!FU67+Sheet2!BL67+Sheet2!AU67+Sheet2!DY67</f>
        <v>240.8</v>
      </c>
      <c r="BV68" s="12">
        <f ca="1">Sheet2!BQ67</f>
        <v>0</v>
      </c>
      <c r="BW68" s="12">
        <f ca="1">Sheet2!CF67+Sheet2!FV67</f>
        <v>0</v>
      </c>
      <c r="BX68" s="12">
        <f ca="1">Sheet2!FW67+Sheet2!CG67+Sheet2!FC67+Sheet2!BJ67</f>
        <v>0</v>
      </c>
      <c r="BY68" s="12">
        <f t="shared" si="10"/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</row>
    <row r="69" spans="1:82">
      <c r="A69" s="18">
        <v>20505</v>
      </c>
      <c r="B69" s="3" t="s">
        <v>547</v>
      </c>
      <c r="C69" s="3" t="s">
        <v>363</v>
      </c>
      <c r="D69" s="12">
        <f t="shared" si="20"/>
        <v>3123005.82</v>
      </c>
      <c r="E69" s="12">
        <f t="shared" si="7"/>
        <v>2039147.8</v>
      </c>
      <c r="F69" s="13">
        <v>632844</v>
      </c>
      <c r="G69" s="13">
        <v>495824</v>
      </c>
      <c r="H69" s="13">
        <v>284779.8</v>
      </c>
      <c r="I69" s="13">
        <f ca="1">Sheet2!CT68+Sheet2!H68</f>
        <v>21400</v>
      </c>
      <c r="J69" s="13">
        <v>588770</v>
      </c>
      <c r="K69" s="13">
        <f ca="1">Sheet2!L68+Sheet2!CX68</f>
        <v>87000</v>
      </c>
      <c r="L69" s="13">
        <f ca="1">Sheet2!BS68+Sheet2!FF68</f>
        <v>0</v>
      </c>
      <c r="M69" s="13">
        <f ca="1">Sheet2!BT68+Sheet2!FG68</f>
        <v>0</v>
      </c>
      <c r="N69" s="13">
        <f ca="1">Sheet2!BU68+Sheet2!FH68</f>
        <v>0</v>
      </c>
      <c r="O69" s="13">
        <f ca="1">Sheet2!BW68+Sheet2!FJ68</f>
        <v>0</v>
      </c>
      <c r="P69" s="13">
        <f ca="1">Sheet2!BX68+Sheet2!FK68</f>
        <v>0</v>
      </c>
      <c r="Q69" s="13">
        <f ca="1">Sheet2!BY68+Sheet2!FL68</f>
        <v>0</v>
      </c>
      <c r="R69" s="13">
        <f ca="1">Sheet2!FS68+Sheet2!CD68</f>
        <v>0</v>
      </c>
      <c r="S69" s="13">
        <f ca="1">Sheet2!N68+Sheet2!CY68+Sheet2!FT68+Sheet2!CE68</f>
        <v>517300</v>
      </c>
      <c r="T69" s="12">
        <f t="shared" ref="T69:T132" si="25">U69+V69+W69+X69+Y69+Z69+AA69</f>
        <v>48200.12</v>
      </c>
      <c r="U69" s="13">
        <f ca="1">Sheet2!P68+Sheet2!EJ68</f>
        <v>0</v>
      </c>
      <c r="V69" s="13">
        <f ca="1">Sheet2!Q68+Sheet2!EK68</f>
        <v>0</v>
      </c>
      <c r="W69" s="13">
        <f ca="1">Sheet2!R68+Sheet2!EL68</f>
        <v>0</v>
      </c>
      <c r="X69" s="13">
        <f ca="1">Sheet2!S68+Sheet2!EM68</f>
        <v>396.4</v>
      </c>
      <c r="Y69" s="13">
        <f ca="1">Sheet2!EO68+Sheet2!T68</f>
        <v>0</v>
      </c>
      <c r="Z69" s="13">
        <f ca="1">Sheet2!U68+Sheet2!EN68</f>
        <v>9007</v>
      </c>
      <c r="AA69" s="13">
        <f ca="1">Sheet2!EP68+Sheet2!V68</f>
        <v>38796.720000000001</v>
      </c>
      <c r="AB69" s="13">
        <v>25216.720000000001</v>
      </c>
      <c r="AC69" s="13">
        <v>13580</v>
      </c>
      <c r="AD69" s="12">
        <f t="shared" ref="AD69:AD132" si="26">AE69+AF69+AG69</f>
        <v>9.4700000000000006</v>
      </c>
      <c r="AE69" s="13">
        <f ca="1">Sheet2!BN68+Sheet2!ER68</f>
        <v>9.4700000000000006</v>
      </c>
      <c r="AF69" s="13">
        <f ca="1">Sheet2!BO68+Sheet2!ES68</f>
        <v>0</v>
      </c>
      <c r="AG69" s="13">
        <f ca="1">Sheet2!BP68+Sheet2!ET68</f>
        <v>0</v>
      </c>
      <c r="AH69" s="12">
        <f t="shared" ref="AH69:AH132" si="27">AI69+AJ69+AK69+AL69+AM69+AN69++AP69+AQ69+AR69+AT69+BB69+BC69+BG69+BH69+BI69+BJ69+BK69+BL69+BM69+BN69+BO69+BP69+BQ69+BR69+BT69</f>
        <v>11186.300000000001</v>
      </c>
      <c r="AI69" s="13">
        <f ca="1">Sheet2!X68+Sheet2!DA68</f>
        <v>0</v>
      </c>
      <c r="AJ69" s="13">
        <f ca="1">Sheet2!Y68+Sheet2!DB68</f>
        <v>0</v>
      </c>
      <c r="AK69" s="13">
        <f ca="1">Sheet2!Z68+Sheet2!DC68</f>
        <v>0</v>
      </c>
      <c r="AL69" s="13">
        <f ca="1">Sheet2!AA68+Sheet2!DD68</f>
        <v>0</v>
      </c>
      <c r="AM69" s="13">
        <f ca="1">Sheet2!AB68+Sheet2!DE68</f>
        <v>0</v>
      </c>
      <c r="AN69" s="13">
        <f ca="1">Sheet2!AC68+Sheet2!DF68</f>
        <v>0</v>
      </c>
      <c r="AO69" s="13">
        <f ca="1">Sheet2!DG68+Sheet2!AD68</f>
        <v>0</v>
      </c>
      <c r="AP69" s="13">
        <f ca="1">Sheet2!DH68+Sheet2!AE68</f>
        <v>0</v>
      </c>
      <c r="AQ69" s="13">
        <f ca="1">Sheet2!DI68+Sheet2!AF68</f>
        <v>0</v>
      </c>
      <c r="AR69" s="13">
        <f ca="1">Sheet2!DJ68+Sheet2!AG68</f>
        <v>0</v>
      </c>
      <c r="AS69" s="13">
        <f ca="1">Sheet2!DK68+Sheet2!AH68</f>
        <v>0</v>
      </c>
      <c r="AT69" s="13">
        <f ca="1">Sheet2!AI68+Sheet2!DL68</f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f ca="1">Sheet2!AQ68+Sheet2!DT68</f>
        <v>4430.1000000000004</v>
      </c>
      <c r="BC69" s="14">
        <f t="shared" ref="BC69:BC132" si="28">BD69+BE69+BF69</f>
        <v>0</v>
      </c>
      <c r="BD69" s="13">
        <v>0</v>
      </c>
      <c r="BE69" s="13">
        <f ca="1">Sheet2!DX68+Sheet2!AT68</f>
        <v>0</v>
      </c>
      <c r="BF69" s="13">
        <v>0</v>
      </c>
      <c r="BG69" s="13">
        <f ca="1">Sheet2!EA68+Sheet2!AW68</f>
        <v>0</v>
      </c>
      <c r="BH69" s="13">
        <f ca="1">Sheet2!EB68+Sheet2!AX68</f>
        <v>0</v>
      </c>
      <c r="BI69" s="13">
        <f ca="1">Sheet2!EC68+Sheet2!AY68</f>
        <v>4910</v>
      </c>
      <c r="BJ69" s="13">
        <f ca="1">Sheet2!ED68+Sheet2!AZ68</f>
        <v>0</v>
      </c>
      <c r="BK69" s="13">
        <f ca="1">Sheet2!EE68+Sheet2!BA68</f>
        <v>0</v>
      </c>
      <c r="BL69" s="13">
        <f ca="1">Sheet2!EG68+Sheet2!BB68</f>
        <v>0</v>
      </c>
      <c r="BM69" s="13">
        <f ca="1">Sheet2!EH68+Sheet2!BC68</f>
        <v>0</v>
      </c>
      <c r="BN69" s="13">
        <f ca="1">Sheet2!EW68+Sheet2!BE68</f>
        <v>1846.2</v>
      </c>
      <c r="BO69" s="13">
        <f ca="1">Sheet2!EX68+Sheet2!BF68</f>
        <v>0</v>
      </c>
      <c r="BP69" s="13">
        <f ca="1">Sheet2!EY68+Sheet2!BG68</f>
        <v>0</v>
      </c>
      <c r="BQ69" s="13">
        <f ca="1">Sheet2!EZ68+Sheet2!BH68+Sheet2!CJ68</f>
        <v>0</v>
      </c>
      <c r="BR69" s="13">
        <f ca="1">Sheet2!FA68+Sheet2!BI68</f>
        <v>0</v>
      </c>
      <c r="BS69" s="13">
        <v>0</v>
      </c>
      <c r="BT69" s="13">
        <f ca="1">Sheet2!FD68+Sheet2!BK68</f>
        <v>0</v>
      </c>
      <c r="BU69" s="12">
        <f ca="1">Sheet2!FU68+Sheet2!BL68+Sheet2!AU68+Sheet2!DY68</f>
        <v>1024462.13</v>
      </c>
      <c r="BV69" s="12">
        <f ca="1">Sheet2!BQ68</f>
        <v>0</v>
      </c>
      <c r="BW69" s="12">
        <f ca="1">Sheet2!CF68+Sheet2!FV68</f>
        <v>0</v>
      </c>
      <c r="BX69" s="12">
        <f ca="1">Sheet2!FW68+Sheet2!CG68+Sheet2!FC68+Sheet2!BJ68</f>
        <v>0</v>
      </c>
      <c r="BY69" s="12">
        <f t="shared" si="10"/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</row>
    <row r="70" spans="1:82">
      <c r="A70" s="18">
        <v>20506</v>
      </c>
      <c r="B70" s="3" t="s">
        <v>548</v>
      </c>
      <c r="C70" s="3" t="s">
        <v>364</v>
      </c>
      <c r="D70" s="12">
        <f t="shared" si="20"/>
        <v>360908.23</v>
      </c>
      <c r="E70" s="12">
        <f t="shared" ref="E70:E133" si="29">F70+G70+H70+I70+K70+S70+L70+M70+N70+O70+R70</f>
        <v>331542.59999999998</v>
      </c>
      <c r="F70" s="13">
        <v>114828</v>
      </c>
      <c r="G70" s="13">
        <v>105522</v>
      </c>
      <c r="H70" s="13">
        <v>51672.6</v>
      </c>
      <c r="I70" s="13">
        <f ca="1">Sheet2!CT69+Sheet2!H69</f>
        <v>0</v>
      </c>
      <c r="J70" s="13">
        <v>58720</v>
      </c>
      <c r="K70" s="13">
        <f ca="1">Sheet2!L69+Sheet2!CX69</f>
        <v>25328</v>
      </c>
      <c r="L70" s="13">
        <f ca="1">Sheet2!BS69+Sheet2!FF69</f>
        <v>0</v>
      </c>
      <c r="M70" s="13">
        <f ca="1">Sheet2!BT69+Sheet2!FG69</f>
        <v>0</v>
      </c>
      <c r="N70" s="13">
        <f ca="1">Sheet2!BU69+Sheet2!FH69</f>
        <v>0</v>
      </c>
      <c r="O70" s="13">
        <f ca="1">Sheet2!BW69+Sheet2!FJ69</f>
        <v>0</v>
      </c>
      <c r="P70" s="13">
        <f ca="1">Sheet2!BX69+Sheet2!FK69</f>
        <v>0</v>
      </c>
      <c r="Q70" s="13">
        <f ca="1">Sheet2!BY69+Sheet2!FL69</f>
        <v>0</v>
      </c>
      <c r="R70" s="13">
        <f ca="1">Sheet2!FS69+Sheet2!CD69</f>
        <v>0</v>
      </c>
      <c r="S70" s="13">
        <f ca="1">Sheet2!N69+Sheet2!CY69+Sheet2!FT69+Sheet2!CE69</f>
        <v>34192</v>
      </c>
      <c r="T70" s="12">
        <f t="shared" si="25"/>
        <v>12281.65</v>
      </c>
      <c r="U70" s="13">
        <f ca="1">Sheet2!P69+Sheet2!EJ69</f>
        <v>0</v>
      </c>
      <c r="V70" s="13">
        <f ca="1">Sheet2!Q69+Sheet2!EK69</f>
        <v>0</v>
      </c>
      <c r="W70" s="13">
        <f ca="1">Sheet2!R69+Sheet2!EL69</f>
        <v>0</v>
      </c>
      <c r="X70" s="13">
        <f ca="1">Sheet2!S69+Sheet2!EM69</f>
        <v>40.799999999999997</v>
      </c>
      <c r="Y70" s="13">
        <f ca="1">Sheet2!EO69+Sheet2!T69</f>
        <v>0</v>
      </c>
      <c r="Z70" s="13">
        <f ca="1">Sheet2!U69+Sheet2!EN69</f>
        <v>10874.58</v>
      </c>
      <c r="AA70" s="13">
        <f ca="1">Sheet2!EP69+Sheet2!V69</f>
        <v>1366.27</v>
      </c>
      <c r="AB70" s="13">
        <v>1366.27</v>
      </c>
      <c r="AC70" s="13"/>
      <c r="AD70" s="12">
        <f t="shared" si="26"/>
        <v>3770.19</v>
      </c>
      <c r="AE70" s="13">
        <f ca="1">Sheet2!BN69+Sheet2!ER69</f>
        <v>3770.19</v>
      </c>
      <c r="AF70" s="13">
        <f ca="1">Sheet2!BO69+Sheet2!ES69</f>
        <v>0</v>
      </c>
      <c r="AG70" s="13">
        <f ca="1">Sheet2!BP69+Sheet2!ET69</f>
        <v>0</v>
      </c>
      <c r="AH70" s="12">
        <f t="shared" si="27"/>
        <v>138.6</v>
      </c>
      <c r="AI70" s="13">
        <f ca="1">Sheet2!X69+Sheet2!DA69</f>
        <v>0</v>
      </c>
      <c r="AJ70" s="13">
        <f ca="1">Sheet2!Y69+Sheet2!DB69</f>
        <v>0</v>
      </c>
      <c r="AK70" s="13">
        <f ca="1">Sheet2!Z69+Sheet2!DC69</f>
        <v>0</v>
      </c>
      <c r="AL70" s="13">
        <f ca="1">Sheet2!AA69+Sheet2!DD69</f>
        <v>0</v>
      </c>
      <c r="AM70" s="13">
        <f ca="1">Sheet2!AB69+Sheet2!DE69</f>
        <v>0</v>
      </c>
      <c r="AN70" s="13">
        <f ca="1">Sheet2!AC69+Sheet2!DF69</f>
        <v>0</v>
      </c>
      <c r="AO70" s="13">
        <f ca="1">Sheet2!DG69+Sheet2!AD69</f>
        <v>0</v>
      </c>
      <c r="AP70" s="13">
        <f ca="1">Sheet2!DH69+Sheet2!AE69</f>
        <v>0</v>
      </c>
      <c r="AQ70" s="13">
        <f ca="1">Sheet2!DI69+Sheet2!AF69</f>
        <v>0</v>
      </c>
      <c r="AR70" s="13">
        <f ca="1">Sheet2!DJ69+Sheet2!AG69</f>
        <v>0</v>
      </c>
      <c r="AS70" s="13">
        <f ca="1">Sheet2!DK69+Sheet2!AH69</f>
        <v>0</v>
      </c>
      <c r="AT70" s="13">
        <f ca="1">Sheet2!AI69+Sheet2!DL69</f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f ca="1">Sheet2!AQ69+Sheet2!DT69</f>
        <v>0</v>
      </c>
      <c r="BC70" s="14">
        <f t="shared" si="28"/>
        <v>0</v>
      </c>
      <c r="BD70" s="13">
        <v>0</v>
      </c>
      <c r="BE70" s="13">
        <f ca="1">Sheet2!DX69+Sheet2!AT69</f>
        <v>0</v>
      </c>
      <c r="BF70" s="13">
        <v>0</v>
      </c>
      <c r="BG70" s="13">
        <f ca="1">Sheet2!EA69+Sheet2!AW69</f>
        <v>0</v>
      </c>
      <c r="BH70" s="13">
        <f ca="1">Sheet2!EB69+Sheet2!AX69</f>
        <v>0</v>
      </c>
      <c r="BI70" s="13">
        <f ca="1">Sheet2!EC69+Sheet2!AY69</f>
        <v>0</v>
      </c>
      <c r="BJ70" s="13">
        <f ca="1">Sheet2!ED69+Sheet2!AZ69</f>
        <v>0</v>
      </c>
      <c r="BK70" s="13">
        <f ca="1">Sheet2!EE69+Sheet2!BA69</f>
        <v>0</v>
      </c>
      <c r="BL70" s="13">
        <f ca="1">Sheet2!EG69+Sheet2!BB69</f>
        <v>0</v>
      </c>
      <c r="BM70" s="13">
        <f ca="1">Sheet2!EH69+Sheet2!BC69</f>
        <v>0</v>
      </c>
      <c r="BN70" s="13">
        <f ca="1">Sheet2!EW69+Sheet2!BE69</f>
        <v>138.6</v>
      </c>
      <c r="BO70" s="13">
        <f ca="1">Sheet2!EX69+Sheet2!BF69</f>
        <v>0</v>
      </c>
      <c r="BP70" s="13">
        <f ca="1">Sheet2!EY69+Sheet2!BG69</f>
        <v>0</v>
      </c>
      <c r="BQ70" s="13">
        <f ca="1">Sheet2!EZ69+Sheet2!BH69+Sheet2!CJ69</f>
        <v>0</v>
      </c>
      <c r="BR70" s="13">
        <f ca="1">Sheet2!FA69+Sheet2!BI69</f>
        <v>0</v>
      </c>
      <c r="BS70" s="13">
        <v>0</v>
      </c>
      <c r="BT70" s="13">
        <f ca="1">Sheet2!FD69+Sheet2!BK69</f>
        <v>0</v>
      </c>
      <c r="BU70" s="12">
        <f ca="1">Sheet2!FU69+Sheet2!BL69+Sheet2!AU69+Sheet2!DY69</f>
        <v>13175.19</v>
      </c>
      <c r="BV70" s="12">
        <f ca="1">Sheet2!BQ69</f>
        <v>0</v>
      </c>
      <c r="BW70" s="12">
        <f ca="1">Sheet2!CF69+Sheet2!FV69</f>
        <v>0</v>
      </c>
      <c r="BX70" s="12">
        <f ca="1">Sheet2!FW69+Sheet2!CG69+Sheet2!FC69+Sheet2!BJ69</f>
        <v>0</v>
      </c>
      <c r="BY70" s="12">
        <f t="shared" ref="BY70:BY133" si="30">SUM(BZ70:CD70)</f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</row>
    <row r="71" spans="1:82">
      <c r="A71" s="18">
        <v>20507</v>
      </c>
      <c r="B71" s="3" t="s">
        <v>549</v>
      </c>
      <c r="C71" s="3" t="s">
        <v>365</v>
      </c>
      <c r="D71" s="12">
        <f t="shared" si="20"/>
        <v>178851.09</v>
      </c>
      <c r="E71" s="12">
        <f t="shared" si="29"/>
        <v>128907</v>
      </c>
      <c r="F71" s="13">
        <v>43260</v>
      </c>
      <c r="G71" s="13">
        <v>55180</v>
      </c>
      <c r="H71" s="13">
        <v>19467</v>
      </c>
      <c r="I71" s="13">
        <f ca="1">Sheet2!CT70+Sheet2!H70</f>
        <v>0</v>
      </c>
      <c r="J71" s="13">
        <v>9900</v>
      </c>
      <c r="K71" s="13">
        <f ca="1">Sheet2!L70+Sheet2!CX70</f>
        <v>11000</v>
      </c>
      <c r="L71" s="13">
        <f ca="1">Sheet2!BS70+Sheet2!FF70</f>
        <v>0</v>
      </c>
      <c r="M71" s="13">
        <f ca="1">Sheet2!BT70+Sheet2!FG70</f>
        <v>0</v>
      </c>
      <c r="N71" s="13">
        <f ca="1">Sheet2!BU70+Sheet2!FH70</f>
        <v>0</v>
      </c>
      <c r="O71" s="13">
        <f ca="1">Sheet2!BW70+Sheet2!FJ70</f>
        <v>0</v>
      </c>
      <c r="P71" s="13">
        <f ca="1">Sheet2!BX70+Sheet2!FK70</f>
        <v>0</v>
      </c>
      <c r="Q71" s="13">
        <f ca="1">Sheet2!BY70+Sheet2!FL70</f>
        <v>0</v>
      </c>
      <c r="R71" s="13">
        <f ca="1">Sheet2!FS70+Sheet2!CD70</f>
        <v>0</v>
      </c>
      <c r="S71" s="13">
        <f ca="1">Sheet2!N70+Sheet2!CY70+Sheet2!FT70+Sheet2!CE70</f>
        <v>0</v>
      </c>
      <c r="T71" s="12">
        <f t="shared" si="25"/>
        <v>12802.2</v>
      </c>
      <c r="U71" s="13">
        <f ca="1">Sheet2!P70+Sheet2!EJ70</f>
        <v>0</v>
      </c>
      <c r="V71" s="13">
        <f ca="1">Sheet2!Q70+Sheet2!EK70</f>
        <v>0</v>
      </c>
      <c r="W71" s="13">
        <f ca="1">Sheet2!R70+Sheet2!EL70</f>
        <v>0</v>
      </c>
      <c r="X71" s="13">
        <f ca="1">Sheet2!S70+Sheet2!EM70</f>
        <v>228.8</v>
      </c>
      <c r="Y71" s="13">
        <f ca="1">Sheet2!EO70+Sheet2!T70</f>
        <v>4800</v>
      </c>
      <c r="Z71" s="13">
        <f ca="1">Sheet2!U70+Sheet2!EN70</f>
        <v>2437.7399999999998</v>
      </c>
      <c r="AA71" s="13">
        <f ca="1">Sheet2!EP70+Sheet2!V70</f>
        <v>5335.66</v>
      </c>
      <c r="AB71" s="13">
        <v>4595.66</v>
      </c>
      <c r="AC71" s="13">
        <v>740</v>
      </c>
      <c r="AD71" s="12">
        <f t="shared" si="26"/>
        <v>46.8</v>
      </c>
      <c r="AE71" s="13">
        <f ca="1">Sheet2!BN70+Sheet2!ER70</f>
        <v>46.8</v>
      </c>
      <c r="AF71" s="13">
        <f ca="1">Sheet2!BO70+Sheet2!ES70</f>
        <v>0</v>
      </c>
      <c r="AG71" s="13">
        <f ca="1">Sheet2!BP70+Sheet2!ET70</f>
        <v>0</v>
      </c>
      <c r="AH71" s="12">
        <f t="shared" si="27"/>
        <v>23034.799999999999</v>
      </c>
      <c r="AI71" s="13">
        <f ca="1">Sheet2!X70+Sheet2!DA70</f>
        <v>0</v>
      </c>
      <c r="AJ71" s="13">
        <f ca="1">Sheet2!Y70+Sheet2!DB70</f>
        <v>0</v>
      </c>
      <c r="AK71" s="13">
        <f ca="1">Sheet2!Z70+Sheet2!DC70</f>
        <v>0</v>
      </c>
      <c r="AL71" s="13">
        <f ca="1">Sheet2!AA70+Sheet2!DD70</f>
        <v>0</v>
      </c>
      <c r="AM71" s="13">
        <f ca="1">Sheet2!AB70+Sheet2!DE70</f>
        <v>0</v>
      </c>
      <c r="AN71" s="13">
        <f ca="1">Sheet2!AC70+Sheet2!DF70</f>
        <v>0</v>
      </c>
      <c r="AO71" s="13">
        <f ca="1">Sheet2!DG70+Sheet2!AD70</f>
        <v>0</v>
      </c>
      <c r="AP71" s="13">
        <f ca="1">Sheet2!DH70+Sheet2!AE70</f>
        <v>0</v>
      </c>
      <c r="AQ71" s="13">
        <f ca="1">Sheet2!DI70+Sheet2!AF70</f>
        <v>0</v>
      </c>
      <c r="AR71" s="13">
        <f ca="1">Sheet2!DJ70+Sheet2!AG70</f>
        <v>0</v>
      </c>
      <c r="AS71" s="13">
        <f ca="1">Sheet2!DK70+Sheet2!AH70</f>
        <v>0</v>
      </c>
      <c r="AT71" s="13">
        <f ca="1">Sheet2!AI70+Sheet2!DL70</f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f ca="1">Sheet2!AQ70+Sheet2!DT70</f>
        <v>22827</v>
      </c>
      <c r="BC71" s="14">
        <f t="shared" si="28"/>
        <v>0</v>
      </c>
      <c r="BD71" s="13">
        <v>0</v>
      </c>
      <c r="BE71" s="13">
        <f ca="1">Sheet2!DX70+Sheet2!AT70</f>
        <v>0</v>
      </c>
      <c r="BF71" s="13">
        <v>0</v>
      </c>
      <c r="BG71" s="13">
        <f ca="1">Sheet2!EA70+Sheet2!AW70</f>
        <v>0</v>
      </c>
      <c r="BH71" s="13">
        <f ca="1">Sheet2!EB70+Sheet2!AX70</f>
        <v>0</v>
      </c>
      <c r="BI71" s="13">
        <f ca="1">Sheet2!EC70+Sheet2!AY70</f>
        <v>0</v>
      </c>
      <c r="BJ71" s="13">
        <f ca="1">Sheet2!ED70+Sheet2!AZ70</f>
        <v>0</v>
      </c>
      <c r="BK71" s="13">
        <f ca="1">Sheet2!EE70+Sheet2!BA70</f>
        <v>0</v>
      </c>
      <c r="BL71" s="13">
        <f ca="1">Sheet2!EG70+Sheet2!BB70</f>
        <v>0</v>
      </c>
      <c r="BM71" s="13">
        <f ca="1">Sheet2!EH70+Sheet2!BC70</f>
        <v>0</v>
      </c>
      <c r="BN71" s="13">
        <f ca="1">Sheet2!EW70+Sheet2!BE70</f>
        <v>207.8</v>
      </c>
      <c r="BO71" s="13">
        <f ca="1">Sheet2!EX70+Sheet2!BF70</f>
        <v>0</v>
      </c>
      <c r="BP71" s="13">
        <f ca="1">Sheet2!EY70+Sheet2!BG70</f>
        <v>0</v>
      </c>
      <c r="BQ71" s="13">
        <f ca="1">Sheet2!EZ70+Sheet2!BH70+Sheet2!CJ70</f>
        <v>0</v>
      </c>
      <c r="BR71" s="13">
        <f ca="1">Sheet2!FA70+Sheet2!BI70</f>
        <v>0</v>
      </c>
      <c r="BS71" s="13">
        <v>0</v>
      </c>
      <c r="BT71" s="13">
        <f ca="1">Sheet2!FD70+Sheet2!BK70</f>
        <v>0</v>
      </c>
      <c r="BU71" s="12">
        <f ca="1">Sheet2!FU70+Sheet2!BL70+Sheet2!AU70+Sheet2!DY70</f>
        <v>14060.29</v>
      </c>
      <c r="BV71" s="12">
        <f ca="1">Sheet2!BQ70</f>
        <v>0</v>
      </c>
      <c r="BW71" s="12">
        <f ca="1">Sheet2!CF70+Sheet2!FV70</f>
        <v>0</v>
      </c>
      <c r="BX71" s="12">
        <f ca="1">Sheet2!FW70+Sheet2!CG70+Sheet2!FC70+Sheet2!BJ70</f>
        <v>0</v>
      </c>
      <c r="BY71" s="12">
        <f t="shared" si="30"/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</row>
    <row r="72" spans="1:82">
      <c r="A72" s="18">
        <v>20508</v>
      </c>
      <c r="B72" s="3" t="s">
        <v>550</v>
      </c>
      <c r="C72" s="3" t="s">
        <v>366</v>
      </c>
      <c r="D72" s="12">
        <f t="shared" si="20"/>
        <v>137978</v>
      </c>
      <c r="E72" s="12">
        <f t="shared" si="29"/>
        <v>106590</v>
      </c>
      <c r="F72" s="13">
        <v>58200</v>
      </c>
      <c r="G72" s="13">
        <v>21908</v>
      </c>
      <c r="H72" s="13">
        <v>26190</v>
      </c>
      <c r="I72" s="13">
        <f ca="1">Sheet2!CT71+Sheet2!H71</f>
        <v>0</v>
      </c>
      <c r="J72" s="13">
        <v>292</v>
      </c>
      <c r="K72" s="13">
        <f ca="1">Sheet2!L71+Sheet2!CX71</f>
        <v>180</v>
      </c>
      <c r="L72" s="13">
        <f ca="1">Sheet2!BS71+Sheet2!FF71</f>
        <v>0</v>
      </c>
      <c r="M72" s="13">
        <f ca="1">Sheet2!BT71+Sheet2!FG71</f>
        <v>0</v>
      </c>
      <c r="N72" s="13">
        <f ca="1">Sheet2!BU71+Sheet2!FH71</f>
        <v>0</v>
      </c>
      <c r="O72" s="13">
        <f ca="1">Sheet2!BW71+Sheet2!FJ71</f>
        <v>0</v>
      </c>
      <c r="P72" s="13">
        <f ca="1">Sheet2!BX71+Sheet2!FK71</f>
        <v>0</v>
      </c>
      <c r="Q72" s="13">
        <f ca="1">Sheet2!BY71+Sheet2!FL71</f>
        <v>0</v>
      </c>
      <c r="R72" s="13">
        <f ca="1">Sheet2!FS71+Sheet2!CD71</f>
        <v>0</v>
      </c>
      <c r="S72" s="13">
        <f ca="1">Sheet2!N71+Sheet2!CY71+Sheet2!FT71+Sheet2!CE71</f>
        <v>112</v>
      </c>
      <c r="T72" s="12">
        <f t="shared" si="25"/>
        <v>10336.300000000001</v>
      </c>
      <c r="U72" s="13">
        <f ca="1">Sheet2!P71+Sheet2!EJ71</f>
        <v>0</v>
      </c>
      <c r="V72" s="13">
        <f ca="1">Sheet2!Q71+Sheet2!EK71</f>
        <v>0</v>
      </c>
      <c r="W72" s="13">
        <f ca="1">Sheet2!R71+Sheet2!EL71</f>
        <v>0</v>
      </c>
      <c r="X72" s="13">
        <f ca="1">Sheet2!S71+Sheet2!EM71</f>
        <v>119.5</v>
      </c>
      <c r="Y72" s="13">
        <f ca="1">Sheet2!EO71+Sheet2!T71</f>
        <v>6919.6</v>
      </c>
      <c r="Z72" s="13">
        <f ca="1">Sheet2!U71+Sheet2!EN71</f>
        <v>591.1</v>
      </c>
      <c r="AA72" s="13">
        <f ca="1">Sheet2!EP71+Sheet2!V71</f>
        <v>2706.1</v>
      </c>
      <c r="AB72" s="13">
        <v>1896.1</v>
      </c>
      <c r="AC72" s="13">
        <v>810</v>
      </c>
      <c r="AD72" s="12">
        <f t="shared" si="26"/>
        <v>121.3</v>
      </c>
      <c r="AE72" s="13">
        <f ca="1">Sheet2!BN71+Sheet2!ER71</f>
        <v>121.3</v>
      </c>
      <c r="AF72" s="13">
        <f ca="1">Sheet2!BO71+Sheet2!ES71</f>
        <v>0</v>
      </c>
      <c r="AG72" s="13">
        <f ca="1">Sheet2!BP71+Sheet2!ET71</f>
        <v>0</v>
      </c>
      <c r="AH72" s="12">
        <f t="shared" si="27"/>
        <v>0</v>
      </c>
      <c r="AI72" s="13">
        <f ca="1">Sheet2!X71+Sheet2!DA71</f>
        <v>0</v>
      </c>
      <c r="AJ72" s="13">
        <f ca="1">Sheet2!Y71+Sheet2!DB71</f>
        <v>0</v>
      </c>
      <c r="AK72" s="13">
        <f ca="1">Sheet2!Z71+Sheet2!DC71</f>
        <v>0</v>
      </c>
      <c r="AL72" s="13">
        <f ca="1">Sheet2!AA71+Sheet2!DD71</f>
        <v>0</v>
      </c>
      <c r="AM72" s="13">
        <f ca="1">Sheet2!AB71+Sheet2!DE71</f>
        <v>0</v>
      </c>
      <c r="AN72" s="13">
        <f ca="1">Sheet2!AC71+Sheet2!DF71</f>
        <v>0</v>
      </c>
      <c r="AO72" s="13">
        <f ca="1">Sheet2!DG71+Sheet2!AD71</f>
        <v>0</v>
      </c>
      <c r="AP72" s="13">
        <f ca="1">Sheet2!DH71+Sheet2!AE71</f>
        <v>0</v>
      </c>
      <c r="AQ72" s="13">
        <f ca="1">Sheet2!DI71+Sheet2!AF71</f>
        <v>0</v>
      </c>
      <c r="AR72" s="13">
        <f ca="1">Sheet2!DJ71+Sheet2!AG71</f>
        <v>0</v>
      </c>
      <c r="AS72" s="13">
        <f ca="1">Sheet2!DK71+Sheet2!AH71</f>
        <v>0</v>
      </c>
      <c r="AT72" s="13">
        <f ca="1">Sheet2!AI71+Sheet2!DL71</f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f ca="1">Sheet2!AQ71+Sheet2!DT71</f>
        <v>0</v>
      </c>
      <c r="BC72" s="14">
        <f t="shared" si="28"/>
        <v>0</v>
      </c>
      <c r="BD72" s="13">
        <v>0</v>
      </c>
      <c r="BE72" s="13">
        <f ca="1">Sheet2!DX71+Sheet2!AT71</f>
        <v>0</v>
      </c>
      <c r="BF72" s="13">
        <v>0</v>
      </c>
      <c r="BG72" s="13">
        <f ca="1">Sheet2!EA71+Sheet2!AW71</f>
        <v>0</v>
      </c>
      <c r="BH72" s="13">
        <f ca="1">Sheet2!EB71+Sheet2!AX71</f>
        <v>0</v>
      </c>
      <c r="BI72" s="13">
        <f ca="1">Sheet2!EC71+Sheet2!AY71</f>
        <v>0</v>
      </c>
      <c r="BJ72" s="13">
        <f ca="1">Sheet2!ED71+Sheet2!AZ71</f>
        <v>0</v>
      </c>
      <c r="BK72" s="13">
        <f ca="1">Sheet2!EE71+Sheet2!BA71</f>
        <v>0</v>
      </c>
      <c r="BL72" s="13">
        <f ca="1">Sheet2!EG71+Sheet2!BB71</f>
        <v>0</v>
      </c>
      <c r="BM72" s="13">
        <f ca="1">Sheet2!EH71+Sheet2!BC71</f>
        <v>0</v>
      </c>
      <c r="BN72" s="13">
        <f ca="1">Sheet2!EW71+Sheet2!BE71</f>
        <v>0</v>
      </c>
      <c r="BO72" s="13">
        <f ca="1">Sheet2!EX71+Sheet2!BF71</f>
        <v>0</v>
      </c>
      <c r="BP72" s="13">
        <f ca="1">Sheet2!EY71+Sheet2!BG71</f>
        <v>0</v>
      </c>
      <c r="BQ72" s="13">
        <f ca="1">Sheet2!EZ71+Sheet2!BH71+Sheet2!CJ71</f>
        <v>0</v>
      </c>
      <c r="BR72" s="13">
        <f ca="1">Sheet2!FA71+Sheet2!BI71</f>
        <v>0</v>
      </c>
      <c r="BS72" s="13">
        <v>0</v>
      </c>
      <c r="BT72" s="13">
        <f ca="1">Sheet2!FD71+Sheet2!BK71</f>
        <v>0</v>
      </c>
      <c r="BU72" s="12">
        <f ca="1">Sheet2!FU71+Sheet2!BL71+Sheet2!AU71+Sheet2!DY71</f>
        <v>20930.400000000001</v>
      </c>
      <c r="BV72" s="12">
        <f ca="1">Sheet2!BQ71</f>
        <v>0</v>
      </c>
      <c r="BW72" s="12">
        <f ca="1">Sheet2!CF71+Sheet2!FV71</f>
        <v>0</v>
      </c>
      <c r="BX72" s="12">
        <f ca="1">Sheet2!FW71+Sheet2!CG71+Sheet2!FC71+Sheet2!BJ71</f>
        <v>0</v>
      </c>
      <c r="BY72" s="12">
        <f t="shared" si="30"/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</row>
    <row r="73" spans="1:82">
      <c r="A73" s="18">
        <v>20509</v>
      </c>
      <c r="B73" s="3" t="s">
        <v>551</v>
      </c>
      <c r="C73" s="3" t="s">
        <v>367</v>
      </c>
      <c r="D73" s="12">
        <f t="shared" si="20"/>
        <v>192901.53999999998</v>
      </c>
      <c r="E73" s="12">
        <f t="shared" si="29"/>
        <v>172566.8</v>
      </c>
      <c r="F73" s="13">
        <v>105984</v>
      </c>
      <c r="G73" s="13">
        <v>18678</v>
      </c>
      <c r="H73" s="13">
        <v>47692.800000000003</v>
      </c>
      <c r="I73" s="13">
        <f ca="1">Sheet2!CT72+Sheet2!H72</f>
        <v>0</v>
      </c>
      <c r="J73" s="13">
        <v>212</v>
      </c>
      <c r="K73" s="13">
        <f ca="1">Sheet2!L72+Sheet2!CX72</f>
        <v>80</v>
      </c>
      <c r="L73" s="13">
        <f ca="1">Sheet2!BS72+Sheet2!FF72</f>
        <v>0</v>
      </c>
      <c r="M73" s="13">
        <f ca="1">Sheet2!BT72+Sheet2!FG72</f>
        <v>0</v>
      </c>
      <c r="N73" s="13">
        <f ca="1">Sheet2!BU72+Sheet2!FH72</f>
        <v>0</v>
      </c>
      <c r="O73" s="13">
        <f ca="1">Sheet2!BW72+Sheet2!FJ72</f>
        <v>0</v>
      </c>
      <c r="P73" s="13">
        <f ca="1">Sheet2!BX72+Sheet2!FK72</f>
        <v>0</v>
      </c>
      <c r="Q73" s="13">
        <f ca="1">Sheet2!BY72+Sheet2!FL72</f>
        <v>0</v>
      </c>
      <c r="R73" s="13">
        <f ca="1">Sheet2!FS72+Sheet2!CD72</f>
        <v>0</v>
      </c>
      <c r="S73" s="13">
        <f ca="1">Sheet2!N72+Sheet2!CY72+Sheet2!FT72+Sheet2!CE72</f>
        <v>132</v>
      </c>
      <c r="T73" s="12">
        <f t="shared" si="25"/>
        <v>16944.469999999998</v>
      </c>
      <c r="U73" s="13">
        <f ca="1">Sheet2!P72+Sheet2!EJ72</f>
        <v>0</v>
      </c>
      <c r="V73" s="13">
        <f ca="1">Sheet2!Q72+Sheet2!EK72</f>
        <v>0</v>
      </c>
      <c r="W73" s="13">
        <f ca="1">Sheet2!R72+Sheet2!EL72</f>
        <v>0</v>
      </c>
      <c r="X73" s="13">
        <f ca="1">Sheet2!S72+Sheet2!EM72</f>
        <v>50.6</v>
      </c>
      <c r="Y73" s="13">
        <f ca="1">Sheet2!EO72+Sheet2!T72</f>
        <v>14750.65</v>
      </c>
      <c r="Z73" s="13">
        <f ca="1">Sheet2!U72+Sheet2!EN72</f>
        <v>704.38</v>
      </c>
      <c r="AA73" s="13">
        <f ca="1">Sheet2!EP72+Sheet2!V72</f>
        <v>1438.84</v>
      </c>
      <c r="AB73" s="13">
        <v>1118.8399999999999</v>
      </c>
      <c r="AC73" s="13">
        <v>320</v>
      </c>
      <c r="AD73" s="12">
        <f t="shared" si="26"/>
        <v>2778.27</v>
      </c>
      <c r="AE73" s="13">
        <f ca="1">Sheet2!BN72+Sheet2!ER72</f>
        <v>2778.27</v>
      </c>
      <c r="AF73" s="13">
        <f ca="1">Sheet2!BO72+Sheet2!ES72</f>
        <v>0</v>
      </c>
      <c r="AG73" s="13">
        <f ca="1">Sheet2!BP72+Sheet2!ET72</f>
        <v>0</v>
      </c>
      <c r="AH73" s="12">
        <f t="shared" si="27"/>
        <v>0</v>
      </c>
      <c r="AI73" s="13">
        <f ca="1">Sheet2!X72+Sheet2!DA72</f>
        <v>0</v>
      </c>
      <c r="AJ73" s="13">
        <f ca="1">Sheet2!Y72+Sheet2!DB72</f>
        <v>0</v>
      </c>
      <c r="AK73" s="13">
        <f ca="1">Sheet2!Z72+Sheet2!DC72</f>
        <v>0</v>
      </c>
      <c r="AL73" s="13">
        <f ca="1">Sheet2!AA72+Sheet2!DD72</f>
        <v>0</v>
      </c>
      <c r="AM73" s="13">
        <f ca="1">Sheet2!AB72+Sheet2!DE72</f>
        <v>0</v>
      </c>
      <c r="AN73" s="13">
        <f ca="1">Sheet2!AC72+Sheet2!DF72</f>
        <v>0</v>
      </c>
      <c r="AO73" s="13">
        <f ca="1">Sheet2!DG72+Sheet2!AD72</f>
        <v>0</v>
      </c>
      <c r="AP73" s="13">
        <f ca="1">Sheet2!DH72+Sheet2!AE72</f>
        <v>0</v>
      </c>
      <c r="AQ73" s="13">
        <f ca="1">Sheet2!DI72+Sheet2!AF72</f>
        <v>0</v>
      </c>
      <c r="AR73" s="13">
        <f ca="1">Sheet2!DJ72+Sheet2!AG72</f>
        <v>0</v>
      </c>
      <c r="AS73" s="13">
        <f ca="1">Sheet2!DK72+Sheet2!AH72</f>
        <v>0</v>
      </c>
      <c r="AT73" s="13">
        <f ca="1">Sheet2!AI72+Sheet2!DL72</f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f ca="1">Sheet2!AQ72+Sheet2!DT72</f>
        <v>0</v>
      </c>
      <c r="BC73" s="14">
        <f t="shared" si="28"/>
        <v>0</v>
      </c>
      <c r="BD73" s="13">
        <v>0</v>
      </c>
      <c r="BE73" s="13">
        <f ca="1">Sheet2!DX72+Sheet2!AT72</f>
        <v>0</v>
      </c>
      <c r="BF73" s="13">
        <v>0</v>
      </c>
      <c r="BG73" s="13">
        <f ca="1">Sheet2!EA72+Sheet2!AW72</f>
        <v>0</v>
      </c>
      <c r="BH73" s="13">
        <f ca="1">Sheet2!EB72+Sheet2!AX72</f>
        <v>0</v>
      </c>
      <c r="BI73" s="13">
        <f ca="1">Sheet2!EC72+Sheet2!AY72</f>
        <v>0</v>
      </c>
      <c r="BJ73" s="13">
        <f ca="1">Sheet2!ED72+Sheet2!AZ72</f>
        <v>0</v>
      </c>
      <c r="BK73" s="13">
        <f ca="1">Sheet2!EE72+Sheet2!BA72</f>
        <v>0</v>
      </c>
      <c r="BL73" s="13">
        <f ca="1">Sheet2!EG72+Sheet2!BB72</f>
        <v>0</v>
      </c>
      <c r="BM73" s="13">
        <f ca="1">Sheet2!EH72+Sheet2!BC72</f>
        <v>0</v>
      </c>
      <c r="BN73" s="13">
        <f ca="1">Sheet2!EW72+Sheet2!BE72</f>
        <v>0</v>
      </c>
      <c r="BO73" s="13">
        <f ca="1">Sheet2!EX72+Sheet2!BF72</f>
        <v>0</v>
      </c>
      <c r="BP73" s="13">
        <f ca="1">Sheet2!EY72+Sheet2!BG72</f>
        <v>0</v>
      </c>
      <c r="BQ73" s="13">
        <f ca="1">Sheet2!EZ72+Sheet2!BH72+Sheet2!CJ72</f>
        <v>0</v>
      </c>
      <c r="BR73" s="13">
        <f ca="1">Sheet2!FA72+Sheet2!BI72</f>
        <v>0</v>
      </c>
      <c r="BS73" s="13">
        <v>0</v>
      </c>
      <c r="BT73" s="13">
        <f ca="1">Sheet2!FD72+Sheet2!BK72</f>
        <v>0</v>
      </c>
      <c r="BU73" s="12">
        <f ca="1">Sheet2!FU72+Sheet2!BL72+Sheet2!AU72+Sheet2!DY72</f>
        <v>612</v>
      </c>
      <c r="BV73" s="12">
        <f ca="1">Sheet2!BQ72</f>
        <v>0</v>
      </c>
      <c r="BW73" s="12">
        <f ca="1">Sheet2!CF72+Sheet2!FV72</f>
        <v>0</v>
      </c>
      <c r="BX73" s="12">
        <f ca="1">Sheet2!FW72+Sheet2!CG72+Sheet2!FC72+Sheet2!BJ72</f>
        <v>0</v>
      </c>
      <c r="BY73" s="12">
        <f t="shared" si="30"/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</row>
    <row r="74" spans="1:82">
      <c r="A74" s="18">
        <v>20510</v>
      </c>
      <c r="B74" s="3" t="s">
        <v>552</v>
      </c>
      <c r="C74" s="3" t="s">
        <v>368</v>
      </c>
      <c r="D74" s="12">
        <f t="shared" si="20"/>
        <v>193377.68999999997</v>
      </c>
      <c r="E74" s="12">
        <f t="shared" si="29"/>
        <v>134266.79999999999</v>
      </c>
      <c r="F74" s="13">
        <v>56184</v>
      </c>
      <c r="G74" s="13">
        <v>52800</v>
      </c>
      <c r="H74" s="13">
        <v>25282.799999999999</v>
      </c>
      <c r="I74" s="13">
        <f ca="1">Sheet2!CT73+Sheet2!H73</f>
        <v>0</v>
      </c>
      <c r="J74" s="13">
        <v>0</v>
      </c>
      <c r="K74" s="13">
        <f ca="1">Sheet2!L73+Sheet2!CX73</f>
        <v>0</v>
      </c>
      <c r="L74" s="13">
        <f ca="1">Sheet2!BS73+Sheet2!FF73</f>
        <v>0</v>
      </c>
      <c r="M74" s="13">
        <f ca="1">Sheet2!BT73+Sheet2!FG73</f>
        <v>0</v>
      </c>
      <c r="N74" s="13">
        <f ca="1">Sheet2!BU73+Sheet2!FH73</f>
        <v>0</v>
      </c>
      <c r="O74" s="13">
        <f ca="1">Sheet2!BW73+Sheet2!FJ73</f>
        <v>0</v>
      </c>
      <c r="P74" s="13">
        <f ca="1">Sheet2!BX73+Sheet2!FK73</f>
        <v>0</v>
      </c>
      <c r="Q74" s="13">
        <f ca="1">Sheet2!BY73+Sheet2!FL73</f>
        <v>0</v>
      </c>
      <c r="R74" s="13">
        <f ca="1">Sheet2!FS73+Sheet2!CD73</f>
        <v>0</v>
      </c>
      <c r="S74" s="13">
        <f ca="1">Sheet2!N73+Sheet2!CY73+Sheet2!FT73+Sheet2!CE73</f>
        <v>0</v>
      </c>
      <c r="T74" s="12">
        <f t="shared" si="25"/>
        <v>1459.27</v>
      </c>
      <c r="U74" s="13">
        <f ca="1">Sheet2!P73+Sheet2!EJ73</f>
        <v>0</v>
      </c>
      <c r="V74" s="13">
        <f ca="1">Sheet2!Q73+Sheet2!EK73</f>
        <v>0</v>
      </c>
      <c r="W74" s="13">
        <f ca="1">Sheet2!R73+Sheet2!EL73</f>
        <v>0</v>
      </c>
      <c r="X74" s="13">
        <f ca="1">Sheet2!S73+Sheet2!EM73</f>
        <v>0</v>
      </c>
      <c r="Y74" s="13">
        <f ca="1">Sheet2!EO73+Sheet2!T73</f>
        <v>0</v>
      </c>
      <c r="Z74" s="13">
        <f ca="1">Sheet2!U73+Sheet2!EN73</f>
        <v>525.79999999999995</v>
      </c>
      <c r="AA74" s="13">
        <f ca="1">Sheet2!EP73+Sheet2!V73</f>
        <v>933.47</v>
      </c>
      <c r="AB74" s="13">
        <v>933.47</v>
      </c>
      <c r="AC74" s="13"/>
      <c r="AD74" s="12">
        <f t="shared" si="26"/>
        <v>74.900000000000006</v>
      </c>
      <c r="AE74" s="13">
        <f ca="1">Sheet2!BN73+Sheet2!ER73</f>
        <v>74.900000000000006</v>
      </c>
      <c r="AF74" s="13">
        <f ca="1">Sheet2!BO73+Sheet2!ES73</f>
        <v>0</v>
      </c>
      <c r="AG74" s="13">
        <f ca="1">Sheet2!BP73+Sheet2!ET73</f>
        <v>0</v>
      </c>
      <c r="AH74" s="12">
        <f t="shared" si="27"/>
        <v>0</v>
      </c>
      <c r="AI74" s="13">
        <f ca="1">Sheet2!X73+Sheet2!DA73</f>
        <v>0</v>
      </c>
      <c r="AJ74" s="13">
        <f ca="1">Sheet2!Y73+Sheet2!DB73</f>
        <v>0</v>
      </c>
      <c r="AK74" s="13">
        <f ca="1">Sheet2!Z73+Sheet2!DC73</f>
        <v>0</v>
      </c>
      <c r="AL74" s="13">
        <f ca="1">Sheet2!AA73+Sheet2!DD73</f>
        <v>0</v>
      </c>
      <c r="AM74" s="13">
        <f ca="1">Sheet2!AB73+Sheet2!DE73</f>
        <v>0</v>
      </c>
      <c r="AN74" s="13">
        <f ca="1">Sheet2!AC73+Sheet2!DF73</f>
        <v>0</v>
      </c>
      <c r="AO74" s="13">
        <f ca="1">Sheet2!DG73+Sheet2!AD73</f>
        <v>0</v>
      </c>
      <c r="AP74" s="13">
        <f ca="1">Sheet2!DH73+Sheet2!AE73</f>
        <v>0</v>
      </c>
      <c r="AQ74" s="13">
        <f ca="1">Sheet2!DI73+Sheet2!AF73</f>
        <v>0</v>
      </c>
      <c r="AR74" s="13">
        <f ca="1">Sheet2!DJ73+Sheet2!AG73</f>
        <v>0</v>
      </c>
      <c r="AS74" s="13">
        <f ca="1">Sheet2!DK73+Sheet2!AH73</f>
        <v>0</v>
      </c>
      <c r="AT74" s="13">
        <f ca="1">Sheet2!AI73+Sheet2!DL73</f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f ca="1">Sheet2!AQ73+Sheet2!DT73</f>
        <v>0</v>
      </c>
      <c r="BC74" s="14">
        <f t="shared" si="28"/>
        <v>0</v>
      </c>
      <c r="BD74" s="13">
        <v>0</v>
      </c>
      <c r="BE74" s="13">
        <f ca="1">Sheet2!DX73+Sheet2!AT73</f>
        <v>0</v>
      </c>
      <c r="BF74" s="13">
        <v>0</v>
      </c>
      <c r="BG74" s="13">
        <f ca="1">Sheet2!EA73+Sheet2!AW73</f>
        <v>0</v>
      </c>
      <c r="BH74" s="13">
        <f ca="1">Sheet2!EB73+Sheet2!AX73</f>
        <v>0</v>
      </c>
      <c r="BI74" s="13">
        <f ca="1">Sheet2!EC73+Sheet2!AY73</f>
        <v>0</v>
      </c>
      <c r="BJ74" s="13">
        <f ca="1">Sheet2!ED73+Sheet2!AZ73</f>
        <v>0</v>
      </c>
      <c r="BK74" s="13">
        <f ca="1">Sheet2!EE73+Sheet2!BA73</f>
        <v>0</v>
      </c>
      <c r="BL74" s="13">
        <f ca="1">Sheet2!EG73+Sheet2!BB73</f>
        <v>0</v>
      </c>
      <c r="BM74" s="13">
        <f ca="1">Sheet2!EH73+Sheet2!BC73</f>
        <v>0</v>
      </c>
      <c r="BN74" s="13">
        <f ca="1">Sheet2!EW73+Sheet2!BE73</f>
        <v>0</v>
      </c>
      <c r="BO74" s="13">
        <f ca="1">Sheet2!EX73+Sheet2!BF73</f>
        <v>0</v>
      </c>
      <c r="BP74" s="13">
        <f ca="1">Sheet2!EY73+Sheet2!BG73</f>
        <v>0</v>
      </c>
      <c r="BQ74" s="13">
        <f ca="1">Sheet2!EZ73+Sheet2!BH73+Sheet2!CJ73</f>
        <v>0</v>
      </c>
      <c r="BR74" s="13">
        <f ca="1">Sheet2!FA73+Sheet2!BI73</f>
        <v>0</v>
      </c>
      <c r="BS74" s="13">
        <v>0</v>
      </c>
      <c r="BT74" s="13">
        <f ca="1">Sheet2!FD73+Sheet2!BK73</f>
        <v>0</v>
      </c>
      <c r="BU74" s="12">
        <f ca="1">Sheet2!FU73+Sheet2!BL73+Sheet2!AU73+Sheet2!DY73</f>
        <v>51863.22</v>
      </c>
      <c r="BV74" s="12">
        <f ca="1">Sheet2!BQ73</f>
        <v>0</v>
      </c>
      <c r="BW74" s="12">
        <f ca="1">Sheet2!CF73+Sheet2!FV73</f>
        <v>0</v>
      </c>
      <c r="BX74" s="12">
        <f ca="1">Sheet2!FW73+Sheet2!CG73+Sheet2!FC73+Sheet2!BJ73</f>
        <v>0</v>
      </c>
      <c r="BY74" s="12">
        <f t="shared" si="30"/>
        <v>5713.5</v>
      </c>
      <c r="BZ74" s="13">
        <v>0</v>
      </c>
      <c r="CA74" s="13">
        <v>0</v>
      </c>
      <c r="CB74" s="13">
        <v>0</v>
      </c>
      <c r="CC74" s="13">
        <v>0</v>
      </c>
      <c r="CD74" s="13">
        <v>5713.5</v>
      </c>
    </row>
    <row r="75" spans="1:82">
      <c r="A75" s="18">
        <v>20511</v>
      </c>
      <c r="B75" s="3" t="s">
        <v>553</v>
      </c>
      <c r="C75" s="3" t="s">
        <v>369</v>
      </c>
      <c r="D75" s="12">
        <f t="shared" si="20"/>
        <v>89758.73000000001</v>
      </c>
      <c r="E75" s="12">
        <f t="shared" si="29"/>
        <v>89685.8</v>
      </c>
      <c r="F75" s="13">
        <v>47844</v>
      </c>
      <c r="G75" s="13">
        <v>19012</v>
      </c>
      <c r="H75" s="13">
        <v>21529.8</v>
      </c>
      <c r="I75" s="13">
        <f ca="1">Sheet2!CT74+Sheet2!H74</f>
        <v>0</v>
      </c>
      <c r="J75" s="13">
        <v>1300</v>
      </c>
      <c r="K75" s="13">
        <f ca="1">Sheet2!L74+Sheet2!CX74</f>
        <v>1300</v>
      </c>
      <c r="L75" s="13">
        <f ca="1">Sheet2!BS74+Sheet2!FF74</f>
        <v>0</v>
      </c>
      <c r="M75" s="13">
        <f ca="1">Sheet2!BT74+Sheet2!FG74</f>
        <v>0</v>
      </c>
      <c r="N75" s="13">
        <f ca="1">Sheet2!BU74+Sheet2!FH74</f>
        <v>0</v>
      </c>
      <c r="O75" s="13">
        <f ca="1">Sheet2!BW74+Sheet2!FJ74</f>
        <v>0</v>
      </c>
      <c r="P75" s="13">
        <f ca="1">Sheet2!BX74+Sheet2!FK74</f>
        <v>0</v>
      </c>
      <c r="Q75" s="13">
        <f ca="1">Sheet2!BY74+Sheet2!FL74</f>
        <v>0</v>
      </c>
      <c r="R75" s="13">
        <f ca="1">Sheet2!FS74+Sheet2!CD74</f>
        <v>0</v>
      </c>
      <c r="S75" s="13">
        <f ca="1">Sheet2!N74+Sheet2!CY74+Sheet2!FT74+Sheet2!CE74</f>
        <v>0</v>
      </c>
      <c r="T75" s="12">
        <f t="shared" si="25"/>
        <v>40.08</v>
      </c>
      <c r="U75" s="13">
        <f ca="1">Sheet2!P74+Sheet2!EJ74</f>
        <v>0</v>
      </c>
      <c r="V75" s="13">
        <f ca="1">Sheet2!Q74+Sheet2!EK74</f>
        <v>0</v>
      </c>
      <c r="W75" s="13">
        <f ca="1">Sheet2!R74+Sheet2!EL74</f>
        <v>0</v>
      </c>
      <c r="X75" s="13">
        <f ca="1">Sheet2!S74+Sheet2!EM74</f>
        <v>0</v>
      </c>
      <c r="Y75" s="13">
        <f ca="1">Sheet2!EO74+Sheet2!T74</f>
        <v>0</v>
      </c>
      <c r="Z75" s="13">
        <f ca="1">Sheet2!U74+Sheet2!EN74</f>
        <v>0</v>
      </c>
      <c r="AA75" s="13">
        <f ca="1">Sheet2!EP74+Sheet2!V74</f>
        <v>40.08</v>
      </c>
      <c r="AB75" s="13">
        <v>40.08</v>
      </c>
      <c r="AC75" s="13"/>
      <c r="AD75" s="12">
        <f t="shared" si="26"/>
        <v>0</v>
      </c>
      <c r="AE75" s="13">
        <f ca="1">Sheet2!BN74+Sheet2!ER74</f>
        <v>0</v>
      </c>
      <c r="AF75" s="13">
        <f ca="1">Sheet2!BO74+Sheet2!ES74</f>
        <v>0</v>
      </c>
      <c r="AG75" s="13">
        <f ca="1">Sheet2!BP74+Sheet2!ET74</f>
        <v>0</v>
      </c>
      <c r="AH75" s="12">
        <f t="shared" si="27"/>
        <v>0</v>
      </c>
      <c r="AI75" s="13">
        <f ca="1">Sheet2!X74+Sheet2!DA74</f>
        <v>0</v>
      </c>
      <c r="AJ75" s="13">
        <f ca="1">Sheet2!Y74+Sheet2!DB74</f>
        <v>0</v>
      </c>
      <c r="AK75" s="13">
        <f ca="1">Sheet2!Z74+Sheet2!DC74</f>
        <v>0</v>
      </c>
      <c r="AL75" s="13">
        <f ca="1">Sheet2!AA74+Sheet2!DD74</f>
        <v>0</v>
      </c>
      <c r="AM75" s="13">
        <f ca="1">Sheet2!AB74+Sheet2!DE74</f>
        <v>0</v>
      </c>
      <c r="AN75" s="13">
        <f ca="1">Sheet2!AC74+Sheet2!DF74</f>
        <v>0</v>
      </c>
      <c r="AO75" s="13">
        <f ca="1">Sheet2!DG74+Sheet2!AD74</f>
        <v>0</v>
      </c>
      <c r="AP75" s="13">
        <f ca="1">Sheet2!DH74+Sheet2!AE74</f>
        <v>0</v>
      </c>
      <c r="AQ75" s="13">
        <f ca="1">Sheet2!DI74+Sheet2!AF74</f>
        <v>0</v>
      </c>
      <c r="AR75" s="13">
        <f ca="1">Sheet2!DJ74+Sheet2!AG74</f>
        <v>0</v>
      </c>
      <c r="AS75" s="13">
        <f ca="1">Sheet2!DK74+Sheet2!AH74</f>
        <v>0</v>
      </c>
      <c r="AT75" s="13">
        <f ca="1">Sheet2!AI74+Sheet2!DL74</f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f ca="1">Sheet2!AQ74+Sheet2!DT74</f>
        <v>0</v>
      </c>
      <c r="BC75" s="14">
        <f t="shared" si="28"/>
        <v>0</v>
      </c>
      <c r="BD75" s="13">
        <v>0</v>
      </c>
      <c r="BE75" s="13">
        <f ca="1">Sheet2!DX74+Sheet2!AT74</f>
        <v>0</v>
      </c>
      <c r="BF75" s="13">
        <v>0</v>
      </c>
      <c r="BG75" s="13">
        <f ca="1">Sheet2!EA74+Sheet2!AW74</f>
        <v>0</v>
      </c>
      <c r="BH75" s="13">
        <f ca="1">Sheet2!EB74+Sheet2!AX74</f>
        <v>0</v>
      </c>
      <c r="BI75" s="13">
        <f ca="1">Sheet2!EC74+Sheet2!AY74</f>
        <v>0</v>
      </c>
      <c r="BJ75" s="13">
        <f ca="1">Sheet2!ED74+Sheet2!AZ74</f>
        <v>0</v>
      </c>
      <c r="BK75" s="13">
        <f ca="1">Sheet2!EE74+Sheet2!BA74</f>
        <v>0</v>
      </c>
      <c r="BL75" s="13">
        <f ca="1">Sheet2!EG74+Sheet2!BB74</f>
        <v>0</v>
      </c>
      <c r="BM75" s="13">
        <f ca="1">Sheet2!EH74+Sheet2!BC74</f>
        <v>0</v>
      </c>
      <c r="BN75" s="13">
        <f ca="1">Sheet2!EW74+Sheet2!BE74</f>
        <v>0</v>
      </c>
      <c r="BO75" s="13">
        <f ca="1">Sheet2!EX74+Sheet2!BF74</f>
        <v>0</v>
      </c>
      <c r="BP75" s="13">
        <f ca="1">Sheet2!EY74+Sheet2!BG74</f>
        <v>0</v>
      </c>
      <c r="BQ75" s="13">
        <f ca="1">Sheet2!EZ74+Sheet2!BH74+Sheet2!CJ74</f>
        <v>0</v>
      </c>
      <c r="BR75" s="13">
        <f ca="1">Sheet2!FA74+Sheet2!BI74</f>
        <v>0</v>
      </c>
      <c r="BS75" s="13">
        <v>0</v>
      </c>
      <c r="BT75" s="13">
        <f ca="1">Sheet2!FD74+Sheet2!BK74</f>
        <v>0</v>
      </c>
      <c r="BU75" s="12">
        <f ca="1">Sheet2!FU74+Sheet2!BL74+Sheet2!AU74+Sheet2!DY74</f>
        <v>32.849999999999994</v>
      </c>
      <c r="BV75" s="12">
        <f ca="1">Sheet2!BQ74</f>
        <v>0</v>
      </c>
      <c r="BW75" s="12">
        <f ca="1">Sheet2!CF74+Sheet2!FV74</f>
        <v>0</v>
      </c>
      <c r="BX75" s="12">
        <f ca="1">Sheet2!FW74+Sheet2!CG74+Sheet2!FC74+Sheet2!BJ74</f>
        <v>0</v>
      </c>
      <c r="BY75" s="12">
        <f t="shared" si="30"/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</row>
    <row r="76" spans="1:82">
      <c r="A76" s="18">
        <v>206</v>
      </c>
      <c r="B76" s="3" t="s">
        <v>554</v>
      </c>
      <c r="C76" s="3" t="s">
        <v>370</v>
      </c>
      <c r="D76" s="12">
        <f t="shared" si="20"/>
        <v>7960608.9799999995</v>
      </c>
      <c r="E76" s="12">
        <f t="shared" si="29"/>
        <v>2739580.8</v>
      </c>
      <c r="F76" s="13">
        <v>1200264</v>
      </c>
      <c r="G76" s="13">
        <v>764726</v>
      </c>
      <c r="H76" s="13">
        <v>540118.80000000005</v>
      </c>
      <c r="I76" s="13">
        <f ca="1">Sheet2!CT75+Sheet2!H75</f>
        <v>16440</v>
      </c>
      <c r="J76" s="13">
        <v>218032</v>
      </c>
      <c r="K76" s="13">
        <f ca="1">Sheet2!L75+Sheet2!CX75</f>
        <v>12582</v>
      </c>
      <c r="L76" s="13">
        <f ca="1">Sheet2!BS75+Sheet2!FF75</f>
        <v>0</v>
      </c>
      <c r="M76" s="13">
        <f ca="1">Sheet2!BT75+Sheet2!FG75</f>
        <v>0</v>
      </c>
      <c r="N76" s="13">
        <f ca="1">Sheet2!BU75+Sheet2!FH75</f>
        <v>0</v>
      </c>
      <c r="O76" s="13">
        <f ca="1">Sheet2!BW75+Sheet2!FJ75</f>
        <v>0</v>
      </c>
      <c r="P76" s="13">
        <f ca="1">Sheet2!BX75+Sheet2!FK75</f>
        <v>0</v>
      </c>
      <c r="Q76" s="13">
        <f ca="1">Sheet2!BY75+Sheet2!FL75</f>
        <v>0</v>
      </c>
      <c r="R76" s="13">
        <f ca="1">Sheet2!FS75+Sheet2!CD75</f>
        <v>0</v>
      </c>
      <c r="S76" s="13">
        <f ca="1">Sheet2!N75+Sheet2!CY75+Sheet2!FT75+Sheet2!CE75</f>
        <v>205450</v>
      </c>
      <c r="T76" s="12">
        <f t="shared" si="25"/>
        <v>2603980.8199999998</v>
      </c>
      <c r="U76" s="13">
        <f ca="1">Sheet2!P75+Sheet2!EJ75</f>
        <v>0</v>
      </c>
      <c r="V76" s="13">
        <f ca="1">Sheet2!Q75+Sheet2!EK75</f>
        <v>89.96</v>
      </c>
      <c r="W76" s="13">
        <f ca="1">Sheet2!R75+Sheet2!EL75</f>
        <v>0</v>
      </c>
      <c r="X76" s="13">
        <f ca="1">Sheet2!S75+Sheet2!EM75</f>
        <v>342.62</v>
      </c>
      <c r="Y76" s="13">
        <f ca="1">Sheet2!EO75+Sheet2!T75</f>
        <v>329</v>
      </c>
      <c r="Z76" s="13">
        <f ca="1">Sheet2!U75+Sheet2!EN75</f>
        <v>2556087.7999999998</v>
      </c>
      <c r="AA76" s="13">
        <f ca="1">Sheet2!EP75+Sheet2!V75</f>
        <v>47131.44</v>
      </c>
      <c r="AB76" s="13">
        <v>33491.43</v>
      </c>
      <c r="AC76" s="13">
        <v>13640</v>
      </c>
      <c r="AD76" s="12">
        <f t="shared" si="26"/>
        <v>830.4</v>
      </c>
      <c r="AE76" s="13">
        <f ca="1">Sheet2!BN75+Sheet2!ER75</f>
        <v>830.4</v>
      </c>
      <c r="AF76" s="13">
        <f ca="1">Sheet2!BO75+Sheet2!ES75</f>
        <v>0</v>
      </c>
      <c r="AG76" s="13">
        <f ca="1">Sheet2!BP75+Sheet2!ET75</f>
        <v>0</v>
      </c>
      <c r="AH76" s="12">
        <f t="shared" si="27"/>
        <v>28511.7</v>
      </c>
      <c r="AI76" s="13">
        <f ca="1">Sheet2!X75+Sheet2!DA75</f>
        <v>0</v>
      </c>
      <c r="AJ76" s="13">
        <f ca="1">Sheet2!Y75+Sheet2!DB75</f>
        <v>0</v>
      </c>
      <c r="AK76" s="13">
        <f ca="1">Sheet2!Z75+Sheet2!DC75</f>
        <v>0</v>
      </c>
      <c r="AL76" s="13">
        <f ca="1">Sheet2!AA75+Sheet2!DD75</f>
        <v>0</v>
      </c>
      <c r="AM76" s="13">
        <f ca="1">Sheet2!AB75+Sheet2!DE75</f>
        <v>0</v>
      </c>
      <c r="AN76" s="13">
        <f ca="1">Sheet2!AC75+Sheet2!DF75</f>
        <v>0</v>
      </c>
      <c r="AO76" s="13">
        <f ca="1">Sheet2!DG75+Sheet2!AD75</f>
        <v>0</v>
      </c>
      <c r="AP76" s="13">
        <f ca="1">Sheet2!DH75+Sheet2!AE75</f>
        <v>0</v>
      </c>
      <c r="AQ76" s="13">
        <f ca="1">Sheet2!DI75+Sheet2!AF75</f>
        <v>0</v>
      </c>
      <c r="AR76" s="13">
        <f ca="1">Sheet2!DJ75+Sheet2!AG75</f>
        <v>0</v>
      </c>
      <c r="AS76" s="13">
        <f ca="1">Sheet2!DK75+Sheet2!AH75</f>
        <v>0</v>
      </c>
      <c r="AT76" s="13">
        <f ca="1">Sheet2!AI75+Sheet2!DL75</f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f ca="1">Sheet2!AQ75+Sheet2!DT75</f>
        <v>14080</v>
      </c>
      <c r="BC76" s="14">
        <f t="shared" si="28"/>
        <v>0</v>
      </c>
      <c r="BD76" s="13">
        <v>0</v>
      </c>
      <c r="BE76" s="13">
        <f ca="1">Sheet2!DX75+Sheet2!AT75</f>
        <v>0</v>
      </c>
      <c r="BF76" s="13">
        <v>0</v>
      </c>
      <c r="BG76" s="13">
        <f ca="1">Sheet2!EA75+Sheet2!AW75</f>
        <v>0</v>
      </c>
      <c r="BH76" s="13">
        <f ca="1">Sheet2!EB75+Sheet2!AX75</f>
        <v>0</v>
      </c>
      <c r="BI76" s="13">
        <f ca="1">Sheet2!EC75+Sheet2!AY75</f>
        <v>13600</v>
      </c>
      <c r="BJ76" s="13">
        <f ca="1">Sheet2!ED75+Sheet2!AZ75</f>
        <v>0</v>
      </c>
      <c r="BK76" s="13">
        <f ca="1">Sheet2!EE75+Sheet2!BA75</f>
        <v>0</v>
      </c>
      <c r="BL76" s="13">
        <f ca="1">Sheet2!EG75+Sheet2!BB75</f>
        <v>0</v>
      </c>
      <c r="BM76" s="13">
        <f ca="1">Sheet2!EH75+Sheet2!BC75</f>
        <v>0</v>
      </c>
      <c r="BN76" s="13">
        <f ca="1">Sheet2!EW75+Sheet2!BE75</f>
        <v>41.7</v>
      </c>
      <c r="BO76" s="13">
        <f ca="1">Sheet2!EX75+Sheet2!BF75</f>
        <v>0</v>
      </c>
      <c r="BP76" s="13">
        <f ca="1">Sheet2!EY75+Sheet2!BG75</f>
        <v>0</v>
      </c>
      <c r="BQ76" s="13">
        <f ca="1">Sheet2!EZ75+Sheet2!BH75+Sheet2!CJ75</f>
        <v>790</v>
      </c>
      <c r="BR76" s="13">
        <f ca="1">Sheet2!FA75+Sheet2!BI75</f>
        <v>0</v>
      </c>
      <c r="BS76" s="13">
        <v>0</v>
      </c>
      <c r="BT76" s="13">
        <f ca="1">Sheet2!FD75+Sheet2!BK75</f>
        <v>0</v>
      </c>
      <c r="BU76" s="12">
        <f ca="1">Sheet2!FU75+Sheet2!BL75+Sheet2!AU75+Sheet2!DY75</f>
        <v>2587705.2599999998</v>
      </c>
      <c r="BV76" s="12">
        <f ca="1">Sheet2!BQ75</f>
        <v>0</v>
      </c>
      <c r="BW76" s="12">
        <f ca="1">Sheet2!CF75+Sheet2!FV75</f>
        <v>0</v>
      </c>
      <c r="BX76" s="12">
        <f ca="1">Sheet2!FW75+Sheet2!CG75+Sheet2!FC75+Sheet2!BJ75</f>
        <v>0</v>
      </c>
      <c r="BY76" s="12">
        <f t="shared" si="30"/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</row>
    <row r="77" spans="1:82">
      <c r="A77" s="18">
        <v>207</v>
      </c>
      <c r="B77" s="3" t="s">
        <v>555</v>
      </c>
      <c r="C77" s="3" t="s">
        <v>371</v>
      </c>
      <c r="D77" s="12">
        <f t="shared" si="20"/>
        <v>4960348.8100000005</v>
      </c>
      <c r="E77" s="12">
        <f t="shared" si="29"/>
        <v>2074492.4</v>
      </c>
      <c r="F77" s="13">
        <v>1092972</v>
      </c>
      <c r="G77" s="13">
        <v>0</v>
      </c>
      <c r="H77" s="13">
        <v>491837.4</v>
      </c>
      <c r="I77" s="13">
        <f ca="1">Sheet2!CT76+Sheet2!H76</f>
        <v>232168</v>
      </c>
      <c r="J77" s="13">
        <v>255100</v>
      </c>
      <c r="K77" s="13">
        <f ca="1">Sheet2!L76+Sheet2!CX76</f>
        <v>0</v>
      </c>
      <c r="L77" s="13">
        <f ca="1">Sheet2!BS76+Sheet2!FF76</f>
        <v>0</v>
      </c>
      <c r="M77" s="13">
        <f ca="1">Sheet2!BT76+Sheet2!FG76</f>
        <v>0</v>
      </c>
      <c r="N77" s="13">
        <f ca="1">Sheet2!BU76+Sheet2!FH76</f>
        <v>0</v>
      </c>
      <c r="O77" s="13">
        <f ca="1">Sheet2!BW76+Sheet2!FJ76</f>
        <v>2415</v>
      </c>
      <c r="P77" s="13">
        <f ca="1">Sheet2!BX76+Sheet2!FK76</f>
        <v>2415</v>
      </c>
      <c r="Q77" s="13">
        <f ca="1">Sheet2!BY76+Sheet2!FL76</f>
        <v>0</v>
      </c>
      <c r="R77" s="13">
        <f ca="1">Sheet2!FS76+Sheet2!CD76</f>
        <v>0</v>
      </c>
      <c r="S77" s="13">
        <f ca="1">Sheet2!N76+Sheet2!CY76+Sheet2!FT76+Sheet2!CE76</f>
        <v>255100</v>
      </c>
      <c r="T77" s="12">
        <f t="shared" si="25"/>
        <v>202724.69</v>
      </c>
      <c r="U77" s="13">
        <f ca="1">Sheet2!P76+Sheet2!EJ76</f>
        <v>0</v>
      </c>
      <c r="V77" s="13">
        <f ca="1">Sheet2!Q76+Sheet2!EK76</f>
        <v>0</v>
      </c>
      <c r="W77" s="13">
        <f ca="1">Sheet2!R76+Sheet2!EL76</f>
        <v>0</v>
      </c>
      <c r="X77" s="13">
        <f ca="1">Sheet2!S76+Sheet2!EM76</f>
        <v>27308.69</v>
      </c>
      <c r="Y77" s="13">
        <f ca="1">Sheet2!EO76+Sheet2!T76</f>
        <v>75122</v>
      </c>
      <c r="Z77" s="13">
        <f ca="1">Sheet2!U76+Sheet2!EN76</f>
        <v>47735</v>
      </c>
      <c r="AA77" s="13">
        <f ca="1">Sheet2!EP76+Sheet2!V76</f>
        <v>52559</v>
      </c>
      <c r="AB77" s="13">
        <v>0</v>
      </c>
      <c r="AC77" s="13">
        <v>5546</v>
      </c>
      <c r="AD77" s="12">
        <f t="shared" si="26"/>
        <v>106062.22</v>
      </c>
      <c r="AE77" s="13">
        <f ca="1">Sheet2!BN76+Sheet2!ER76</f>
        <v>106062.22</v>
      </c>
      <c r="AF77" s="13">
        <f ca="1">Sheet2!BO76+Sheet2!ES76</f>
        <v>0</v>
      </c>
      <c r="AG77" s="13">
        <f ca="1">Sheet2!BP76+Sheet2!ET76</f>
        <v>0</v>
      </c>
      <c r="AH77" s="12">
        <f t="shared" si="27"/>
        <v>192761.7</v>
      </c>
      <c r="AI77" s="13">
        <f ca="1">Sheet2!X76+Sheet2!DA76</f>
        <v>0</v>
      </c>
      <c r="AJ77" s="13">
        <f ca="1">Sheet2!Y76+Sheet2!DB76</f>
        <v>0</v>
      </c>
      <c r="AK77" s="13">
        <f ca="1">Sheet2!Z76+Sheet2!DC76</f>
        <v>0</v>
      </c>
      <c r="AL77" s="13">
        <f ca="1">Sheet2!AA76+Sheet2!DD76</f>
        <v>0</v>
      </c>
      <c r="AM77" s="13">
        <f ca="1">Sheet2!AB76+Sheet2!DE76</f>
        <v>0</v>
      </c>
      <c r="AN77" s="13">
        <f ca="1">Sheet2!AC76+Sheet2!DF76</f>
        <v>0</v>
      </c>
      <c r="AO77" s="13">
        <f ca="1">Sheet2!DG76+Sheet2!AD76</f>
        <v>0</v>
      </c>
      <c r="AP77" s="13">
        <f ca="1">Sheet2!DH76+Sheet2!AE76</f>
        <v>0</v>
      </c>
      <c r="AQ77" s="13">
        <f ca="1">Sheet2!DI76+Sheet2!AF76</f>
        <v>0</v>
      </c>
      <c r="AR77" s="13">
        <f ca="1">Sheet2!DJ76+Sheet2!AG76</f>
        <v>0</v>
      </c>
      <c r="AS77" s="13">
        <f ca="1">Sheet2!DK76+Sheet2!AH76</f>
        <v>0</v>
      </c>
      <c r="AT77" s="13">
        <f ca="1">Sheet2!AI76+Sheet2!DL76</f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f ca="1">Sheet2!AQ76+Sheet2!DT76</f>
        <v>11464.5</v>
      </c>
      <c r="BC77" s="14">
        <f t="shared" si="28"/>
        <v>0</v>
      </c>
      <c r="BD77" s="13">
        <v>0</v>
      </c>
      <c r="BE77" s="13">
        <f ca="1">Sheet2!DX76+Sheet2!AT76</f>
        <v>0</v>
      </c>
      <c r="BF77" s="13">
        <v>0</v>
      </c>
      <c r="BG77" s="13">
        <f ca="1">Sheet2!EA76+Sheet2!AW76</f>
        <v>0</v>
      </c>
      <c r="BH77" s="13">
        <f ca="1">Sheet2!EB76+Sheet2!AX76</f>
        <v>0</v>
      </c>
      <c r="BI77" s="13">
        <f ca="1">Sheet2!EC76+Sheet2!AY76</f>
        <v>3470</v>
      </c>
      <c r="BJ77" s="13">
        <f ca="1">Sheet2!ED76+Sheet2!AZ76</f>
        <v>0</v>
      </c>
      <c r="BK77" s="13">
        <f ca="1">Sheet2!EE76+Sheet2!BA76</f>
        <v>0</v>
      </c>
      <c r="BL77" s="13">
        <f ca="1">Sheet2!EG76+Sheet2!BB76</f>
        <v>0</v>
      </c>
      <c r="BM77" s="13">
        <f ca="1">Sheet2!EH76+Sheet2!BC76</f>
        <v>0</v>
      </c>
      <c r="BN77" s="13">
        <f ca="1">Sheet2!EW76+Sheet2!BE76</f>
        <v>177827.20000000001</v>
      </c>
      <c r="BO77" s="13">
        <f ca="1">Sheet2!EX76+Sheet2!BF76</f>
        <v>0</v>
      </c>
      <c r="BP77" s="13">
        <f ca="1">Sheet2!EY76+Sheet2!BG76</f>
        <v>0</v>
      </c>
      <c r="BQ77" s="13">
        <f ca="1">Sheet2!EZ76+Sheet2!BH76+Sheet2!CJ76</f>
        <v>0</v>
      </c>
      <c r="BR77" s="13">
        <f ca="1">Sheet2!FA76+Sheet2!BI76</f>
        <v>0</v>
      </c>
      <c r="BS77" s="13">
        <v>0</v>
      </c>
      <c r="BT77" s="13">
        <f ca="1">Sheet2!FD76+Sheet2!BK76</f>
        <v>0</v>
      </c>
      <c r="BU77" s="12">
        <f ca="1">Sheet2!FU76+Sheet2!BL76+Sheet2!AU76+Sheet2!DY76</f>
        <v>2368139.4</v>
      </c>
      <c r="BV77" s="12">
        <f ca="1">Sheet2!BQ76</f>
        <v>0</v>
      </c>
      <c r="BW77" s="12">
        <f ca="1">Sheet2!CF76+Sheet2!FV76</f>
        <v>16168.4</v>
      </c>
      <c r="BX77" s="12">
        <f ca="1">Sheet2!FW76+Sheet2!CG76+Sheet2!FC76+Sheet2!BJ76</f>
        <v>0</v>
      </c>
      <c r="BY77" s="12">
        <f t="shared" si="30"/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</row>
    <row r="78" spans="1:82">
      <c r="A78" s="18">
        <v>208</v>
      </c>
      <c r="B78" s="3" t="s">
        <v>556</v>
      </c>
      <c r="C78" s="3" t="s">
        <v>372</v>
      </c>
      <c r="D78" s="12">
        <f t="shared" si="20"/>
        <v>38096.57</v>
      </c>
      <c r="E78" s="12">
        <f t="shared" si="29"/>
        <v>6200</v>
      </c>
      <c r="F78" s="13">
        <v>0</v>
      </c>
      <c r="G78" s="13">
        <v>0</v>
      </c>
      <c r="H78" s="13">
        <v>0</v>
      </c>
      <c r="I78" s="13">
        <f ca="1">Sheet2!CT77+Sheet2!H77</f>
        <v>6200</v>
      </c>
      <c r="J78" s="13">
        <v>0</v>
      </c>
      <c r="K78" s="13">
        <f ca="1">Sheet2!L77+Sheet2!CX77</f>
        <v>0</v>
      </c>
      <c r="L78" s="13">
        <f ca="1">Sheet2!BS77+Sheet2!FF77</f>
        <v>0</v>
      </c>
      <c r="M78" s="13">
        <f ca="1">Sheet2!BT77+Sheet2!FG77</f>
        <v>0</v>
      </c>
      <c r="N78" s="13">
        <f ca="1">Sheet2!BU77+Sheet2!FH77</f>
        <v>0</v>
      </c>
      <c r="O78" s="13">
        <f ca="1">Sheet2!BW77+Sheet2!FJ77</f>
        <v>0</v>
      </c>
      <c r="P78" s="13">
        <f ca="1">Sheet2!BX77+Sheet2!FK77</f>
        <v>0</v>
      </c>
      <c r="Q78" s="13">
        <f ca="1">Sheet2!BY77+Sheet2!FL77</f>
        <v>0</v>
      </c>
      <c r="R78" s="13">
        <f ca="1">Sheet2!FS77+Sheet2!CD77</f>
        <v>0</v>
      </c>
      <c r="S78" s="13">
        <f ca="1">Sheet2!N77+Sheet2!CY77+Sheet2!FT77+Sheet2!CE77</f>
        <v>0</v>
      </c>
      <c r="T78" s="12">
        <f t="shared" si="25"/>
        <v>1488.6</v>
      </c>
      <c r="U78" s="13">
        <f ca="1">Sheet2!P77+Sheet2!EJ77</f>
        <v>0</v>
      </c>
      <c r="V78" s="13">
        <f ca="1">Sheet2!Q77+Sheet2!EK77</f>
        <v>0</v>
      </c>
      <c r="W78" s="13">
        <f ca="1">Sheet2!R77+Sheet2!EL77</f>
        <v>0</v>
      </c>
      <c r="X78" s="13">
        <f ca="1">Sheet2!S77+Sheet2!EM77</f>
        <v>1488.6</v>
      </c>
      <c r="Y78" s="13">
        <f ca="1">Sheet2!EO77+Sheet2!T77</f>
        <v>0</v>
      </c>
      <c r="Z78" s="13">
        <f ca="1">Sheet2!U77+Sheet2!EN77</f>
        <v>0</v>
      </c>
      <c r="AA78" s="13">
        <f ca="1">Sheet2!EP77+Sheet2!V77</f>
        <v>0</v>
      </c>
      <c r="AB78" s="13">
        <v>0</v>
      </c>
      <c r="AC78" s="13"/>
      <c r="AD78" s="12">
        <f t="shared" si="26"/>
        <v>0</v>
      </c>
      <c r="AE78" s="13">
        <f ca="1">Sheet2!BN77+Sheet2!ER77</f>
        <v>0</v>
      </c>
      <c r="AF78" s="13">
        <f ca="1">Sheet2!BO77+Sheet2!ES77</f>
        <v>0</v>
      </c>
      <c r="AG78" s="13">
        <f ca="1">Sheet2!BP77+Sheet2!ET77</f>
        <v>0</v>
      </c>
      <c r="AH78" s="12">
        <f t="shared" si="27"/>
        <v>0</v>
      </c>
      <c r="AI78" s="13">
        <f ca="1">Sheet2!X77+Sheet2!DA77</f>
        <v>0</v>
      </c>
      <c r="AJ78" s="13">
        <f ca="1">Sheet2!Y77+Sheet2!DB77</f>
        <v>0</v>
      </c>
      <c r="AK78" s="13">
        <f ca="1">Sheet2!Z77+Sheet2!DC77</f>
        <v>0</v>
      </c>
      <c r="AL78" s="13">
        <f ca="1">Sheet2!AA77+Sheet2!DD77</f>
        <v>0</v>
      </c>
      <c r="AM78" s="13">
        <f ca="1">Sheet2!AB77+Sheet2!DE77</f>
        <v>0</v>
      </c>
      <c r="AN78" s="13">
        <f ca="1">Sheet2!AC77+Sheet2!DF77</f>
        <v>0</v>
      </c>
      <c r="AO78" s="13">
        <f ca="1">Sheet2!DG77+Sheet2!AD77</f>
        <v>0</v>
      </c>
      <c r="AP78" s="13">
        <f ca="1">Sheet2!DH77+Sheet2!AE77</f>
        <v>0</v>
      </c>
      <c r="AQ78" s="13">
        <f ca="1">Sheet2!DI77+Sheet2!AF77</f>
        <v>0</v>
      </c>
      <c r="AR78" s="13">
        <f ca="1">Sheet2!DJ77+Sheet2!AG77</f>
        <v>0</v>
      </c>
      <c r="AS78" s="13">
        <f ca="1">Sheet2!DK77+Sheet2!AH77</f>
        <v>0</v>
      </c>
      <c r="AT78" s="13">
        <f ca="1">Sheet2!AI77+Sheet2!DL77</f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f ca="1">Sheet2!AQ77+Sheet2!DT77</f>
        <v>0</v>
      </c>
      <c r="BC78" s="14">
        <f t="shared" si="28"/>
        <v>0</v>
      </c>
      <c r="BD78" s="13">
        <v>0</v>
      </c>
      <c r="BE78" s="13">
        <f ca="1">Sheet2!DX77+Sheet2!AT77</f>
        <v>0</v>
      </c>
      <c r="BF78" s="13">
        <v>0</v>
      </c>
      <c r="BG78" s="13">
        <f ca="1">Sheet2!EA77+Sheet2!AW77</f>
        <v>0</v>
      </c>
      <c r="BH78" s="13">
        <f ca="1">Sheet2!EB77+Sheet2!AX77</f>
        <v>0</v>
      </c>
      <c r="BI78" s="13">
        <f ca="1">Sheet2!EC77+Sheet2!AY77</f>
        <v>0</v>
      </c>
      <c r="BJ78" s="13">
        <f ca="1">Sheet2!ED77+Sheet2!AZ77</f>
        <v>0</v>
      </c>
      <c r="BK78" s="13">
        <f ca="1">Sheet2!EE77+Sheet2!BA77</f>
        <v>0</v>
      </c>
      <c r="BL78" s="13">
        <f ca="1">Sheet2!EG77+Sheet2!BB77</f>
        <v>0</v>
      </c>
      <c r="BM78" s="13">
        <f ca="1">Sheet2!EH77+Sheet2!BC77</f>
        <v>0</v>
      </c>
      <c r="BN78" s="13">
        <f ca="1">Sheet2!EW77+Sheet2!BE77</f>
        <v>0</v>
      </c>
      <c r="BO78" s="13">
        <f ca="1">Sheet2!EX77+Sheet2!BF77</f>
        <v>0</v>
      </c>
      <c r="BP78" s="13">
        <f ca="1">Sheet2!EY77+Sheet2!BG77</f>
        <v>0</v>
      </c>
      <c r="BQ78" s="13">
        <f ca="1">Sheet2!EZ77+Sheet2!BH77+Sheet2!CJ77</f>
        <v>0</v>
      </c>
      <c r="BR78" s="13">
        <f ca="1">Sheet2!FA77+Sheet2!BI77</f>
        <v>0</v>
      </c>
      <c r="BS78" s="13">
        <v>0</v>
      </c>
      <c r="BT78" s="13">
        <f ca="1">Sheet2!FD77+Sheet2!BK77</f>
        <v>0</v>
      </c>
      <c r="BU78" s="12">
        <f ca="1">Sheet2!FU77+Sheet2!BL77+Sheet2!AU77+Sheet2!DY77</f>
        <v>30407.969999999998</v>
      </c>
      <c r="BV78" s="12">
        <f ca="1">Sheet2!BQ77</f>
        <v>0</v>
      </c>
      <c r="BW78" s="12">
        <f ca="1">Sheet2!CF77+Sheet2!FV77</f>
        <v>0</v>
      </c>
      <c r="BX78" s="12">
        <f ca="1">Sheet2!FW77+Sheet2!CG77+Sheet2!FC77+Sheet2!BJ77</f>
        <v>0</v>
      </c>
      <c r="BY78" s="12">
        <f t="shared" si="30"/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</row>
    <row r="79" spans="1:82">
      <c r="A79" s="18">
        <v>209</v>
      </c>
      <c r="B79" s="3" t="s">
        <v>557</v>
      </c>
      <c r="C79" s="3" t="s">
        <v>373</v>
      </c>
      <c r="D79" s="12">
        <f t="shared" si="20"/>
        <v>153591.74</v>
      </c>
      <c r="E79" s="12">
        <f t="shared" si="29"/>
        <v>151675.79999999999</v>
      </c>
      <c r="F79" s="13">
        <v>104604</v>
      </c>
      <c r="G79" s="13">
        <v>0</v>
      </c>
      <c r="H79" s="13">
        <v>47071.8</v>
      </c>
      <c r="I79" s="13">
        <f ca="1">Sheet2!CT78+Sheet2!H78</f>
        <v>0</v>
      </c>
      <c r="J79" s="13">
        <v>0</v>
      </c>
      <c r="K79" s="13">
        <f ca="1">Sheet2!L78+Sheet2!CX78</f>
        <v>0</v>
      </c>
      <c r="L79" s="13">
        <f ca="1">Sheet2!BS78+Sheet2!FF78</f>
        <v>0</v>
      </c>
      <c r="M79" s="13">
        <f ca="1">Sheet2!BT78+Sheet2!FG78</f>
        <v>0</v>
      </c>
      <c r="N79" s="13">
        <f ca="1">Sheet2!BU78+Sheet2!FH78</f>
        <v>0</v>
      </c>
      <c r="O79" s="13">
        <f ca="1">Sheet2!BW78+Sheet2!FJ78</f>
        <v>0</v>
      </c>
      <c r="P79" s="13">
        <f ca="1">Sheet2!BX78+Sheet2!FK78</f>
        <v>0</v>
      </c>
      <c r="Q79" s="13">
        <f ca="1">Sheet2!BY78+Sheet2!FL78</f>
        <v>0</v>
      </c>
      <c r="R79" s="13">
        <f ca="1">Sheet2!FS78+Sheet2!CD78</f>
        <v>0</v>
      </c>
      <c r="S79" s="13">
        <f ca="1">Sheet2!N78+Sheet2!CY78+Sheet2!FT78+Sheet2!CE78</f>
        <v>0</v>
      </c>
      <c r="T79" s="12">
        <f t="shared" si="25"/>
        <v>401.3</v>
      </c>
      <c r="U79" s="13">
        <f ca="1">Sheet2!P78+Sheet2!EJ78</f>
        <v>0</v>
      </c>
      <c r="V79" s="13">
        <f ca="1">Sheet2!Q78+Sheet2!EK78</f>
        <v>0</v>
      </c>
      <c r="W79" s="13">
        <f ca="1">Sheet2!R78+Sheet2!EL78</f>
        <v>0</v>
      </c>
      <c r="X79" s="13">
        <f ca="1">Sheet2!S78+Sheet2!EM78</f>
        <v>0</v>
      </c>
      <c r="Y79" s="13">
        <f ca="1">Sheet2!EO78+Sheet2!T78</f>
        <v>0</v>
      </c>
      <c r="Z79" s="13">
        <f ca="1">Sheet2!U78+Sheet2!EN78</f>
        <v>0</v>
      </c>
      <c r="AA79" s="13">
        <f ca="1">Sheet2!EP78+Sheet2!V78</f>
        <v>401.3</v>
      </c>
      <c r="AB79" s="13">
        <v>401.3</v>
      </c>
      <c r="AC79" s="13"/>
      <c r="AD79" s="12">
        <f t="shared" si="26"/>
        <v>0</v>
      </c>
      <c r="AE79" s="13">
        <f ca="1">Sheet2!BN78+Sheet2!ER78</f>
        <v>0</v>
      </c>
      <c r="AF79" s="13">
        <f ca="1">Sheet2!BO78+Sheet2!ES78</f>
        <v>0</v>
      </c>
      <c r="AG79" s="13">
        <f ca="1">Sheet2!BP78+Sheet2!ET78</f>
        <v>0</v>
      </c>
      <c r="AH79" s="12">
        <f t="shared" si="27"/>
        <v>0</v>
      </c>
      <c r="AI79" s="13">
        <f ca="1">Sheet2!X78+Sheet2!DA78</f>
        <v>0</v>
      </c>
      <c r="AJ79" s="13">
        <f ca="1">Sheet2!Y78+Sheet2!DB78</f>
        <v>0</v>
      </c>
      <c r="AK79" s="13">
        <f ca="1">Sheet2!Z78+Sheet2!DC78</f>
        <v>0</v>
      </c>
      <c r="AL79" s="13">
        <f ca="1">Sheet2!AA78+Sheet2!DD78</f>
        <v>0</v>
      </c>
      <c r="AM79" s="13">
        <f ca="1">Sheet2!AB78+Sheet2!DE78</f>
        <v>0</v>
      </c>
      <c r="AN79" s="13">
        <f ca="1">Sheet2!AC78+Sheet2!DF78</f>
        <v>0</v>
      </c>
      <c r="AO79" s="13">
        <f ca="1">Sheet2!DG78+Sheet2!AD78</f>
        <v>0</v>
      </c>
      <c r="AP79" s="13">
        <f ca="1">Sheet2!DH78+Sheet2!AE78</f>
        <v>0</v>
      </c>
      <c r="AQ79" s="13">
        <f ca="1">Sheet2!DI78+Sheet2!AF78</f>
        <v>0</v>
      </c>
      <c r="AR79" s="13">
        <f ca="1">Sheet2!DJ78+Sheet2!AG78</f>
        <v>0</v>
      </c>
      <c r="AS79" s="13">
        <f ca="1">Sheet2!DK78+Sheet2!AH78</f>
        <v>0</v>
      </c>
      <c r="AT79" s="13">
        <f ca="1">Sheet2!AI78+Sheet2!DL78</f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f ca="1">Sheet2!AQ78+Sheet2!DT78</f>
        <v>0</v>
      </c>
      <c r="BC79" s="14">
        <f t="shared" si="28"/>
        <v>0</v>
      </c>
      <c r="BD79" s="13">
        <v>0</v>
      </c>
      <c r="BE79" s="13">
        <f ca="1">Sheet2!DX78+Sheet2!AT78</f>
        <v>0</v>
      </c>
      <c r="BF79" s="13">
        <v>0</v>
      </c>
      <c r="BG79" s="13">
        <f ca="1">Sheet2!EA78+Sheet2!AW78</f>
        <v>0</v>
      </c>
      <c r="BH79" s="13">
        <f ca="1">Sheet2!EB78+Sheet2!AX78</f>
        <v>0</v>
      </c>
      <c r="BI79" s="13">
        <f ca="1">Sheet2!EC78+Sheet2!AY78</f>
        <v>0</v>
      </c>
      <c r="BJ79" s="13">
        <f ca="1">Sheet2!ED78+Sheet2!AZ78</f>
        <v>0</v>
      </c>
      <c r="BK79" s="13">
        <f ca="1">Sheet2!EE78+Sheet2!BA78</f>
        <v>0</v>
      </c>
      <c r="BL79" s="13">
        <f ca="1">Sheet2!EG78+Sheet2!BB78</f>
        <v>0</v>
      </c>
      <c r="BM79" s="13">
        <f ca="1">Sheet2!EH78+Sheet2!BC78</f>
        <v>0</v>
      </c>
      <c r="BN79" s="13">
        <f ca="1">Sheet2!EW78+Sheet2!BE78</f>
        <v>0</v>
      </c>
      <c r="BO79" s="13">
        <f ca="1">Sheet2!EX78+Sheet2!BF78</f>
        <v>0</v>
      </c>
      <c r="BP79" s="13">
        <f ca="1">Sheet2!EY78+Sheet2!BG78</f>
        <v>0</v>
      </c>
      <c r="BQ79" s="13">
        <f ca="1">Sheet2!EZ78+Sheet2!BH78+Sheet2!CJ78</f>
        <v>0</v>
      </c>
      <c r="BR79" s="13">
        <f ca="1">Sheet2!FA78+Sheet2!BI78</f>
        <v>0</v>
      </c>
      <c r="BS79" s="13">
        <v>0</v>
      </c>
      <c r="BT79" s="13">
        <f ca="1">Sheet2!FD78+Sheet2!BK78</f>
        <v>0</v>
      </c>
      <c r="BU79" s="12">
        <f ca="1">Sheet2!FU78+Sheet2!BL78+Sheet2!AU78+Sheet2!DY78</f>
        <v>1514.64</v>
      </c>
      <c r="BV79" s="12">
        <f ca="1">Sheet2!BQ78</f>
        <v>0</v>
      </c>
      <c r="BW79" s="12">
        <f ca="1">Sheet2!CF78+Sheet2!FV78</f>
        <v>0</v>
      </c>
      <c r="BX79" s="12">
        <f ca="1">Sheet2!FW78+Sheet2!CG78+Sheet2!FC78+Sheet2!BJ78</f>
        <v>0</v>
      </c>
      <c r="BY79" s="12">
        <f t="shared" si="30"/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</row>
    <row r="80" spans="1:82">
      <c r="A80" s="18">
        <v>210</v>
      </c>
      <c r="B80" s="3" t="s">
        <v>558</v>
      </c>
      <c r="C80" s="3" t="s">
        <v>374</v>
      </c>
      <c r="D80" s="12">
        <f t="shared" si="20"/>
        <v>405141.35000000003</v>
      </c>
      <c r="E80" s="12">
        <f t="shared" si="29"/>
        <v>351437.2</v>
      </c>
      <c r="F80" s="13">
        <v>232536</v>
      </c>
      <c r="G80" s="13">
        <v>0</v>
      </c>
      <c r="H80" s="13">
        <v>104641.2</v>
      </c>
      <c r="I80" s="13">
        <f ca="1">Sheet2!CT79+Sheet2!H79</f>
        <v>10960</v>
      </c>
      <c r="J80" s="13">
        <v>2800</v>
      </c>
      <c r="K80" s="13">
        <f ca="1">Sheet2!L79+Sheet2!CX79</f>
        <v>3300</v>
      </c>
      <c r="L80" s="13">
        <f ca="1">Sheet2!BS79+Sheet2!FF79</f>
        <v>0</v>
      </c>
      <c r="M80" s="13">
        <f ca="1">Sheet2!BT79+Sheet2!FG79</f>
        <v>0</v>
      </c>
      <c r="N80" s="13">
        <f ca="1">Sheet2!BU79+Sheet2!FH79</f>
        <v>0</v>
      </c>
      <c r="O80" s="13">
        <f ca="1">Sheet2!BW79+Sheet2!FJ79</f>
        <v>0</v>
      </c>
      <c r="P80" s="13">
        <f ca="1">Sheet2!BX79+Sheet2!FK79</f>
        <v>0</v>
      </c>
      <c r="Q80" s="13">
        <f ca="1">Sheet2!BY79+Sheet2!FL79</f>
        <v>0</v>
      </c>
      <c r="R80" s="13">
        <f ca="1">Sheet2!FS79+Sheet2!CD79</f>
        <v>0</v>
      </c>
      <c r="S80" s="13">
        <f ca="1">Sheet2!N79+Sheet2!CY79+Sheet2!FT79+Sheet2!CE79</f>
        <v>0</v>
      </c>
      <c r="T80" s="12">
        <f t="shared" si="25"/>
        <v>748.69</v>
      </c>
      <c r="U80" s="13">
        <f ca="1">Sheet2!P79+Sheet2!EJ79</f>
        <v>0</v>
      </c>
      <c r="V80" s="13">
        <f ca="1">Sheet2!Q79+Sheet2!EK79</f>
        <v>0</v>
      </c>
      <c r="W80" s="13">
        <f ca="1">Sheet2!R79+Sheet2!EL79</f>
        <v>0</v>
      </c>
      <c r="X80" s="13">
        <f ca="1">Sheet2!S79+Sheet2!EM79</f>
        <v>0</v>
      </c>
      <c r="Y80" s="13">
        <f ca="1">Sheet2!EO79+Sheet2!T79</f>
        <v>0</v>
      </c>
      <c r="Z80" s="13">
        <f ca="1">Sheet2!U79+Sheet2!EN79</f>
        <v>0</v>
      </c>
      <c r="AA80" s="13">
        <f ca="1">Sheet2!EP79+Sheet2!V79</f>
        <v>748.69</v>
      </c>
      <c r="AB80" s="13">
        <v>748.69</v>
      </c>
      <c r="AC80" s="13"/>
      <c r="AD80" s="12">
        <f t="shared" si="26"/>
        <v>0</v>
      </c>
      <c r="AE80" s="13">
        <f ca="1">Sheet2!BN79+Sheet2!ER79</f>
        <v>0</v>
      </c>
      <c r="AF80" s="13">
        <f ca="1">Sheet2!BO79+Sheet2!ES79</f>
        <v>0</v>
      </c>
      <c r="AG80" s="13">
        <f ca="1">Sheet2!BP79+Sheet2!ET79</f>
        <v>0</v>
      </c>
      <c r="AH80" s="12">
        <f t="shared" si="27"/>
        <v>1359</v>
      </c>
      <c r="AI80" s="13">
        <f ca="1">Sheet2!X79+Sheet2!DA79</f>
        <v>0</v>
      </c>
      <c r="AJ80" s="13">
        <f ca="1">Sheet2!Y79+Sheet2!DB79</f>
        <v>0</v>
      </c>
      <c r="AK80" s="13">
        <f ca="1">Sheet2!Z79+Sheet2!DC79</f>
        <v>0</v>
      </c>
      <c r="AL80" s="13">
        <f ca="1">Sheet2!AA79+Sheet2!DD79</f>
        <v>0</v>
      </c>
      <c r="AM80" s="13">
        <f ca="1">Sheet2!AB79+Sheet2!DE79</f>
        <v>0</v>
      </c>
      <c r="AN80" s="13">
        <f ca="1">Sheet2!AC79+Sheet2!DF79</f>
        <v>0</v>
      </c>
      <c r="AO80" s="13">
        <f ca="1">Sheet2!DG79+Sheet2!AD79</f>
        <v>0</v>
      </c>
      <c r="AP80" s="13">
        <f ca="1">Sheet2!DH79+Sheet2!AE79</f>
        <v>0</v>
      </c>
      <c r="AQ80" s="13">
        <f ca="1">Sheet2!DI79+Sheet2!AF79</f>
        <v>0</v>
      </c>
      <c r="AR80" s="13">
        <f ca="1">Sheet2!DJ79+Sheet2!AG79</f>
        <v>0</v>
      </c>
      <c r="AS80" s="13">
        <f ca="1">Sheet2!DK79+Sheet2!AH79</f>
        <v>0</v>
      </c>
      <c r="AT80" s="13">
        <f ca="1">Sheet2!AI79+Sheet2!DL79</f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f ca="1">Sheet2!AQ79+Sheet2!DT79</f>
        <v>1159</v>
      </c>
      <c r="BC80" s="14">
        <f t="shared" si="28"/>
        <v>0</v>
      </c>
      <c r="BD80" s="13">
        <v>0</v>
      </c>
      <c r="BE80" s="13">
        <f ca="1">Sheet2!DX79+Sheet2!AT79</f>
        <v>0</v>
      </c>
      <c r="BF80" s="13">
        <v>0</v>
      </c>
      <c r="BG80" s="13">
        <f ca="1">Sheet2!EA79+Sheet2!AW79</f>
        <v>0</v>
      </c>
      <c r="BH80" s="13">
        <f ca="1">Sheet2!EB79+Sheet2!AX79</f>
        <v>0</v>
      </c>
      <c r="BI80" s="13">
        <f ca="1">Sheet2!EC79+Sheet2!AY79</f>
        <v>200</v>
      </c>
      <c r="BJ80" s="13">
        <f ca="1">Sheet2!ED79+Sheet2!AZ79</f>
        <v>0</v>
      </c>
      <c r="BK80" s="13">
        <f ca="1">Sheet2!EE79+Sheet2!BA79</f>
        <v>0</v>
      </c>
      <c r="BL80" s="13">
        <f ca="1">Sheet2!EG79+Sheet2!BB79</f>
        <v>0</v>
      </c>
      <c r="BM80" s="13">
        <f ca="1">Sheet2!EH79+Sheet2!BC79</f>
        <v>0</v>
      </c>
      <c r="BN80" s="13">
        <f ca="1">Sheet2!EW79+Sheet2!BE79</f>
        <v>0</v>
      </c>
      <c r="BO80" s="13">
        <f ca="1">Sheet2!EX79+Sheet2!BF79</f>
        <v>0</v>
      </c>
      <c r="BP80" s="13">
        <f ca="1">Sheet2!EY79+Sheet2!BG79</f>
        <v>0</v>
      </c>
      <c r="BQ80" s="13">
        <f ca="1">Sheet2!EZ79+Sheet2!BH79+Sheet2!CJ79</f>
        <v>0</v>
      </c>
      <c r="BR80" s="13">
        <f ca="1">Sheet2!FA79+Sheet2!BI79</f>
        <v>0</v>
      </c>
      <c r="BS80" s="13">
        <v>0</v>
      </c>
      <c r="BT80" s="13">
        <f ca="1">Sheet2!FD79+Sheet2!BK79</f>
        <v>0</v>
      </c>
      <c r="BU80" s="12">
        <f ca="1">Sheet2!FU79+Sheet2!BL79+Sheet2!AU79+Sheet2!DY79</f>
        <v>51596.46</v>
      </c>
      <c r="BV80" s="12">
        <f ca="1">Sheet2!BQ79</f>
        <v>0</v>
      </c>
      <c r="BW80" s="12">
        <f ca="1">Sheet2!CF79+Sheet2!FV79</f>
        <v>0</v>
      </c>
      <c r="BX80" s="12">
        <f ca="1">Sheet2!FW79+Sheet2!CG79+Sheet2!FC79+Sheet2!BJ79</f>
        <v>0</v>
      </c>
      <c r="BY80" s="12">
        <f t="shared" si="30"/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</row>
    <row r="81" spans="1:82">
      <c r="A81" s="18">
        <v>211</v>
      </c>
      <c r="B81" s="3" t="s">
        <v>559</v>
      </c>
      <c r="C81" s="3" t="s">
        <v>375</v>
      </c>
      <c r="D81" s="12">
        <f t="shared" si="20"/>
        <v>3446206.78</v>
      </c>
      <c r="E81" s="12">
        <f t="shared" si="29"/>
        <v>964830</v>
      </c>
      <c r="F81" s="13">
        <v>452400</v>
      </c>
      <c r="G81" s="13">
        <v>259388</v>
      </c>
      <c r="H81" s="13">
        <v>203580</v>
      </c>
      <c r="I81" s="13">
        <f ca="1">Sheet2!CT80+Sheet2!H80</f>
        <v>38462</v>
      </c>
      <c r="J81" s="13">
        <v>11000</v>
      </c>
      <c r="K81" s="13">
        <f ca="1">Sheet2!L80+Sheet2!CX80</f>
        <v>11000</v>
      </c>
      <c r="L81" s="13">
        <f ca="1">Sheet2!BS80+Sheet2!FF80</f>
        <v>0</v>
      </c>
      <c r="M81" s="13">
        <f ca="1">Sheet2!BT80+Sheet2!FG80</f>
        <v>0</v>
      </c>
      <c r="N81" s="13">
        <f ca="1">Sheet2!BU80+Sheet2!FH80</f>
        <v>0</v>
      </c>
      <c r="O81" s="13">
        <f ca="1">Sheet2!BW80+Sheet2!FJ80</f>
        <v>0</v>
      </c>
      <c r="P81" s="13">
        <f ca="1">Sheet2!BX80+Sheet2!FK80</f>
        <v>0</v>
      </c>
      <c r="Q81" s="13">
        <f ca="1">Sheet2!BY80+Sheet2!FL80</f>
        <v>0</v>
      </c>
      <c r="R81" s="13">
        <f ca="1">Sheet2!FS80+Sheet2!CD80</f>
        <v>0</v>
      </c>
      <c r="S81" s="13">
        <f ca="1">Sheet2!N80+Sheet2!CY80+Sheet2!FT80+Sheet2!CE80</f>
        <v>0</v>
      </c>
      <c r="T81" s="12">
        <f t="shared" si="25"/>
        <v>1870278.8800000001</v>
      </c>
      <c r="U81" s="13">
        <f ca="1">Sheet2!P80+Sheet2!EJ80</f>
        <v>0</v>
      </c>
      <c r="V81" s="13">
        <f ca="1">Sheet2!Q80+Sheet2!EK80</f>
        <v>0</v>
      </c>
      <c r="W81" s="13">
        <f ca="1">Sheet2!R80+Sheet2!EL80</f>
        <v>0</v>
      </c>
      <c r="X81" s="13">
        <f ca="1">Sheet2!S80+Sheet2!EM80</f>
        <v>1366</v>
      </c>
      <c r="Y81" s="13">
        <f ca="1">Sheet2!EO80+Sheet2!T80</f>
        <v>61734.87</v>
      </c>
      <c r="Z81" s="13">
        <f ca="1">Sheet2!U80+Sheet2!EN80</f>
        <v>1802108.31</v>
      </c>
      <c r="AA81" s="13">
        <f ca="1">Sheet2!EP80+Sheet2!V80</f>
        <v>5069.7</v>
      </c>
      <c r="AB81" s="13">
        <v>5017.72</v>
      </c>
      <c r="AC81" s="13">
        <v>55</v>
      </c>
      <c r="AD81" s="12">
        <f t="shared" si="26"/>
        <v>56418.5</v>
      </c>
      <c r="AE81" s="13">
        <f ca="1">Sheet2!BN80+Sheet2!ER80</f>
        <v>56418.5</v>
      </c>
      <c r="AF81" s="13">
        <f ca="1">Sheet2!BO80+Sheet2!ES80</f>
        <v>0</v>
      </c>
      <c r="AG81" s="13">
        <f ca="1">Sheet2!BP80+Sheet2!ET80</f>
        <v>0</v>
      </c>
      <c r="AH81" s="12">
        <f t="shared" si="27"/>
        <v>13566</v>
      </c>
      <c r="AI81" s="13">
        <f ca="1">Sheet2!X80+Sheet2!DA80</f>
        <v>0</v>
      </c>
      <c r="AJ81" s="13">
        <f ca="1">Sheet2!Y80+Sheet2!DB80</f>
        <v>0</v>
      </c>
      <c r="AK81" s="13">
        <f ca="1">Sheet2!Z80+Sheet2!DC80</f>
        <v>0</v>
      </c>
      <c r="AL81" s="13">
        <f ca="1">Sheet2!AA80+Sheet2!DD80</f>
        <v>0</v>
      </c>
      <c r="AM81" s="13">
        <f ca="1">Sheet2!AB80+Sheet2!DE80</f>
        <v>0</v>
      </c>
      <c r="AN81" s="13">
        <f ca="1">Sheet2!AC80+Sheet2!DF80</f>
        <v>0</v>
      </c>
      <c r="AO81" s="13">
        <f ca="1">Sheet2!DG80+Sheet2!AD80</f>
        <v>0</v>
      </c>
      <c r="AP81" s="13">
        <f ca="1">Sheet2!DH80+Sheet2!AE80</f>
        <v>0</v>
      </c>
      <c r="AQ81" s="13">
        <f ca="1">Sheet2!DI80+Sheet2!AF80</f>
        <v>0</v>
      </c>
      <c r="AR81" s="13">
        <f ca="1">Sheet2!DJ80+Sheet2!AG80</f>
        <v>0</v>
      </c>
      <c r="AS81" s="13">
        <f ca="1">Sheet2!DK80+Sheet2!AH80</f>
        <v>0</v>
      </c>
      <c r="AT81" s="13">
        <f ca="1">Sheet2!AI80+Sheet2!DL80</f>
        <v>1575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1575</v>
      </c>
      <c r="BB81" s="13">
        <f ca="1">Sheet2!AQ80+Sheet2!DT80</f>
        <v>958.5</v>
      </c>
      <c r="BC81" s="14">
        <f t="shared" si="28"/>
        <v>0</v>
      </c>
      <c r="BD81" s="13">
        <v>0</v>
      </c>
      <c r="BE81" s="13">
        <f ca="1">Sheet2!DX80+Sheet2!AT80</f>
        <v>0</v>
      </c>
      <c r="BF81" s="13">
        <v>0</v>
      </c>
      <c r="BG81" s="13">
        <f ca="1">Sheet2!EA80+Sheet2!AW80</f>
        <v>0</v>
      </c>
      <c r="BH81" s="13">
        <f ca="1">Sheet2!EB80+Sheet2!AX80</f>
        <v>0</v>
      </c>
      <c r="BI81" s="13">
        <f ca="1">Sheet2!EC80+Sheet2!AY80</f>
        <v>500</v>
      </c>
      <c r="BJ81" s="13">
        <f ca="1">Sheet2!ED80+Sheet2!AZ80</f>
        <v>0</v>
      </c>
      <c r="BK81" s="13">
        <f ca="1">Sheet2!EE80+Sheet2!BA80</f>
        <v>0</v>
      </c>
      <c r="BL81" s="13">
        <f ca="1">Sheet2!EG80+Sheet2!BB80</f>
        <v>0</v>
      </c>
      <c r="BM81" s="13">
        <f ca="1">Sheet2!EH80+Sheet2!BC80</f>
        <v>0</v>
      </c>
      <c r="BN81" s="13">
        <f ca="1">Sheet2!EW80+Sheet2!BE80</f>
        <v>10532.5</v>
      </c>
      <c r="BO81" s="13">
        <f ca="1">Sheet2!EX80+Sheet2!BF80</f>
        <v>0</v>
      </c>
      <c r="BP81" s="13">
        <f ca="1">Sheet2!EY80+Sheet2!BG80</f>
        <v>0</v>
      </c>
      <c r="BQ81" s="13">
        <f ca="1">Sheet2!EZ80+Sheet2!BH80+Sheet2!CJ80</f>
        <v>0</v>
      </c>
      <c r="BR81" s="13">
        <f ca="1">Sheet2!FA80+Sheet2!BI80</f>
        <v>0</v>
      </c>
      <c r="BS81" s="13">
        <v>0</v>
      </c>
      <c r="BT81" s="13">
        <f ca="1">Sheet2!FD80+Sheet2!BK80</f>
        <v>0</v>
      </c>
      <c r="BU81" s="12">
        <f ca="1">Sheet2!FU80+Sheet2!BL80+Sheet2!AU80+Sheet2!DY80</f>
        <v>541113.4</v>
      </c>
      <c r="BV81" s="12">
        <f ca="1">Sheet2!BQ80</f>
        <v>0</v>
      </c>
      <c r="BW81" s="12">
        <f ca="1">Sheet2!CF80+Sheet2!FV80</f>
        <v>0</v>
      </c>
      <c r="BX81" s="12">
        <f ca="1">Sheet2!FW80+Sheet2!CG80+Sheet2!FC80+Sheet2!BJ80</f>
        <v>0</v>
      </c>
      <c r="BY81" s="12">
        <f t="shared" si="30"/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</row>
    <row r="82" spans="1:82">
      <c r="A82" s="18">
        <v>212</v>
      </c>
      <c r="B82" s="3" t="s">
        <v>560</v>
      </c>
      <c r="C82" s="3" t="s">
        <v>376</v>
      </c>
      <c r="D82" s="12">
        <f t="shared" si="20"/>
        <v>558302.7300000001</v>
      </c>
      <c r="E82" s="12">
        <f t="shared" si="29"/>
        <v>416143</v>
      </c>
      <c r="F82" s="13">
        <v>239100</v>
      </c>
      <c r="G82" s="13">
        <v>69448</v>
      </c>
      <c r="H82" s="13">
        <v>107595</v>
      </c>
      <c r="I82" s="13">
        <f ca="1">Sheet2!CT81+Sheet2!H81</f>
        <v>0</v>
      </c>
      <c r="J82" s="13">
        <v>0</v>
      </c>
      <c r="K82" s="13">
        <f ca="1">Sheet2!L81+Sheet2!CX81</f>
        <v>0</v>
      </c>
      <c r="L82" s="13">
        <f ca="1">Sheet2!BS81+Sheet2!FF81</f>
        <v>0</v>
      </c>
      <c r="M82" s="13">
        <f ca="1">Sheet2!BT81+Sheet2!FG81</f>
        <v>0</v>
      </c>
      <c r="N82" s="13">
        <f ca="1">Sheet2!BU81+Sheet2!FH81</f>
        <v>0</v>
      </c>
      <c r="O82" s="13">
        <f ca="1">Sheet2!BW81+Sheet2!FJ81</f>
        <v>0</v>
      </c>
      <c r="P82" s="13">
        <f ca="1">Sheet2!BX81+Sheet2!FK81</f>
        <v>0</v>
      </c>
      <c r="Q82" s="13">
        <f ca="1">Sheet2!BY81+Sheet2!FL81</f>
        <v>0</v>
      </c>
      <c r="R82" s="13">
        <f ca="1">Sheet2!FS81+Sheet2!CD81</f>
        <v>0</v>
      </c>
      <c r="S82" s="13">
        <f ca="1">Sheet2!N81+Sheet2!CY81+Sheet2!FT81+Sheet2!CE81</f>
        <v>0</v>
      </c>
      <c r="T82" s="12">
        <f t="shared" si="25"/>
        <v>121286.39999999999</v>
      </c>
      <c r="U82" s="13">
        <f ca="1">Sheet2!P81+Sheet2!EJ81</f>
        <v>0</v>
      </c>
      <c r="V82" s="13">
        <f ca="1">Sheet2!Q81+Sheet2!EK81</f>
        <v>0</v>
      </c>
      <c r="W82" s="13">
        <f ca="1">Sheet2!R81+Sheet2!EL81</f>
        <v>0</v>
      </c>
      <c r="X82" s="13">
        <f ca="1">Sheet2!S81+Sheet2!EM81</f>
        <v>114.1</v>
      </c>
      <c r="Y82" s="13">
        <f ca="1">Sheet2!EO81+Sheet2!T81</f>
        <v>908.4</v>
      </c>
      <c r="Z82" s="13">
        <f ca="1">Sheet2!U81+Sheet2!EN81</f>
        <v>119796.22</v>
      </c>
      <c r="AA82" s="13">
        <f ca="1">Sheet2!EP81+Sheet2!V81</f>
        <v>467.68</v>
      </c>
      <c r="AB82" s="13">
        <v>467.68</v>
      </c>
      <c r="AC82" s="13"/>
      <c r="AD82" s="12">
        <f t="shared" si="26"/>
        <v>2023.92</v>
      </c>
      <c r="AE82" s="13">
        <f ca="1">Sheet2!BN81+Sheet2!ER81</f>
        <v>2023.92</v>
      </c>
      <c r="AF82" s="13">
        <f ca="1">Sheet2!BO81+Sheet2!ES81</f>
        <v>0</v>
      </c>
      <c r="AG82" s="13">
        <f ca="1">Sheet2!BP81+Sheet2!ET81</f>
        <v>0</v>
      </c>
      <c r="AH82" s="12">
        <f t="shared" si="27"/>
        <v>1359.9</v>
      </c>
      <c r="AI82" s="13">
        <f ca="1">Sheet2!X81+Sheet2!DA81</f>
        <v>0</v>
      </c>
      <c r="AJ82" s="13">
        <f ca="1">Sheet2!Y81+Sheet2!DB81</f>
        <v>0</v>
      </c>
      <c r="AK82" s="13">
        <f ca="1">Sheet2!Z81+Sheet2!DC81</f>
        <v>0</v>
      </c>
      <c r="AL82" s="13">
        <f ca="1">Sheet2!AA81+Sheet2!DD81</f>
        <v>0</v>
      </c>
      <c r="AM82" s="13">
        <f ca="1">Sheet2!AB81+Sheet2!DE81</f>
        <v>0</v>
      </c>
      <c r="AN82" s="13">
        <f ca="1">Sheet2!AC81+Sheet2!DF81</f>
        <v>0</v>
      </c>
      <c r="AO82" s="13">
        <f ca="1">Sheet2!DG81+Sheet2!AD81</f>
        <v>0</v>
      </c>
      <c r="AP82" s="13">
        <f ca="1">Sheet2!DH81+Sheet2!AE81</f>
        <v>0</v>
      </c>
      <c r="AQ82" s="13">
        <f ca="1">Sheet2!DI81+Sheet2!AF81</f>
        <v>0</v>
      </c>
      <c r="AR82" s="13">
        <f ca="1">Sheet2!DJ81+Sheet2!AG81</f>
        <v>0</v>
      </c>
      <c r="AS82" s="13">
        <f ca="1">Sheet2!DK81+Sheet2!AH81</f>
        <v>0</v>
      </c>
      <c r="AT82" s="13">
        <f ca="1">Sheet2!AI81+Sheet2!DL81</f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f ca="1">Sheet2!AQ81+Sheet2!DT81</f>
        <v>1042.9000000000001</v>
      </c>
      <c r="BC82" s="14">
        <f t="shared" si="28"/>
        <v>0</v>
      </c>
      <c r="BD82" s="13">
        <v>0</v>
      </c>
      <c r="BE82" s="13">
        <f ca="1">Sheet2!DX81+Sheet2!AT81</f>
        <v>0</v>
      </c>
      <c r="BF82" s="13">
        <v>0</v>
      </c>
      <c r="BG82" s="13">
        <f ca="1">Sheet2!EA81+Sheet2!AW81</f>
        <v>0</v>
      </c>
      <c r="BH82" s="13">
        <f ca="1">Sheet2!EB81+Sheet2!AX81</f>
        <v>0</v>
      </c>
      <c r="BI82" s="13">
        <f ca="1">Sheet2!EC81+Sheet2!AY81</f>
        <v>300</v>
      </c>
      <c r="BJ82" s="13">
        <f ca="1">Sheet2!ED81+Sheet2!AZ81</f>
        <v>0</v>
      </c>
      <c r="BK82" s="13">
        <f ca="1">Sheet2!EE81+Sheet2!BA81</f>
        <v>0</v>
      </c>
      <c r="BL82" s="13">
        <f ca="1">Sheet2!EG81+Sheet2!BB81</f>
        <v>0</v>
      </c>
      <c r="BM82" s="13">
        <f ca="1">Sheet2!EH81+Sheet2!BC81</f>
        <v>0</v>
      </c>
      <c r="BN82" s="13">
        <f ca="1">Sheet2!EW81+Sheet2!BE81</f>
        <v>17</v>
      </c>
      <c r="BO82" s="13">
        <f ca="1">Sheet2!EX81+Sheet2!BF81</f>
        <v>0</v>
      </c>
      <c r="BP82" s="13">
        <f ca="1">Sheet2!EY81+Sheet2!BG81</f>
        <v>0</v>
      </c>
      <c r="BQ82" s="13">
        <f ca="1">Sheet2!EZ81+Sheet2!BH81+Sheet2!CJ81</f>
        <v>0</v>
      </c>
      <c r="BR82" s="13">
        <f ca="1">Sheet2!FA81+Sheet2!BI81</f>
        <v>0</v>
      </c>
      <c r="BS82" s="13">
        <v>0</v>
      </c>
      <c r="BT82" s="13">
        <f ca="1">Sheet2!FD81+Sheet2!BK81</f>
        <v>0</v>
      </c>
      <c r="BU82" s="12">
        <f ca="1">Sheet2!FU81+Sheet2!BL81+Sheet2!AU81+Sheet2!DY81</f>
        <v>17489.510000000002</v>
      </c>
      <c r="BV82" s="12">
        <f ca="1">Sheet2!BQ81</f>
        <v>0</v>
      </c>
      <c r="BW82" s="12">
        <f ca="1">Sheet2!CF81+Sheet2!FV81</f>
        <v>0</v>
      </c>
      <c r="BX82" s="12">
        <f ca="1">Sheet2!FW81+Sheet2!CG81+Sheet2!FC81+Sheet2!BJ81</f>
        <v>0</v>
      </c>
      <c r="BY82" s="12">
        <f t="shared" si="30"/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</row>
    <row r="83" spans="1:82">
      <c r="A83" s="18">
        <v>213</v>
      </c>
      <c r="B83" s="3" t="s">
        <v>561</v>
      </c>
      <c r="C83" s="3" t="s">
        <v>377</v>
      </c>
      <c r="D83" s="12">
        <f t="shared" si="20"/>
        <v>2812567.7399999998</v>
      </c>
      <c r="E83" s="12">
        <f t="shared" si="29"/>
        <v>556574.19999999995</v>
      </c>
      <c r="F83" s="13">
        <v>277596</v>
      </c>
      <c r="G83" s="13">
        <v>152402</v>
      </c>
      <c r="H83" s="13">
        <v>124918.2</v>
      </c>
      <c r="I83" s="13">
        <f ca="1">Sheet2!CT82+Sheet2!H82</f>
        <v>0</v>
      </c>
      <c r="J83" s="13">
        <v>1658</v>
      </c>
      <c r="K83" s="13">
        <f ca="1">Sheet2!L82+Sheet2!CX82</f>
        <v>780</v>
      </c>
      <c r="L83" s="13">
        <f ca="1">Sheet2!BS82+Sheet2!FF82</f>
        <v>0</v>
      </c>
      <c r="M83" s="13">
        <f ca="1">Sheet2!BT82+Sheet2!FG82</f>
        <v>0</v>
      </c>
      <c r="N83" s="13">
        <f ca="1">Sheet2!BU82+Sheet2!FH82</f>
        <v>0</v>
      </c>
      <c r="O83" s="13">
        <f ca="1">Sheet2!BW82+Sheet2!FJ82</f>
        <v>0</v>
      </c>
      <c r="P83" s="13">
        <f ca="1">Sheet2!BX82+Sheet2!FK82</f>
        <v>0</v>
      </c>
      <c r="Q83" s="13">
        <f ca="1">Sheet2!BY82+Sheet2!FL82</f>
        <v>0</v>
      </c>
      <c r="R83" s="13">
        <f ca="1">Sheet2!FS82+Sheet2!CD82</f>
        <v>0</v>
      </c>
      <c r="S83" s="13">
        <f ca="1">Sheet2!N82+Sheet2!CY82+Sheet2!FT82+Sheet2!CE82</f>
        <v>878</v>
      </c>
      <c r="T83" s="12">
        <f t="shared" si="25"/>
        <v>2121396.6799999997</v>
      </c>
      <c r="U83" s="13">
        <f ca="1">Sheet2!P82+Sheet2!EJ82</f>
        <v>0</v>
      </c>
      <c r="V83" s="13">
        <f ca="1">Sheet2!Q82+Sheet2!EK82</f>
        <v>0</v>
      </c>
      <c r="W83" s="13">
        <f ca="1">Sheet2!R82+Sheet2!EL82</f>
        <v>0</v>
      </c>
      <c r="X83" s="13">
        <f ca="1">Sheet2!S82+Sheet2!EM82</f>
        <v>414.5</v>
      </c>
      <c r="Y83" s="13">
        <f ca="1">Sheet2!EO82+Sheet2!T82</f>
        <v>116</v>
      </c>
      <c r="Z83" s="13">
        <f ca="1">Sheet2!U82+Sheet2!EN82</f>
        <v>2116222.9</v>
      </c>
      <c r="AA83" s="13">
        <f ca="1">Sheet2!EP82+Sheet2!V82</f>
        <v>4643.28</v>
      </c>
      <c r="AB83" s="13">
        <v>3696.18</v>
      </c>
      <c r="AC83" s="13">
        <v>730</v>
      </c>
      <c r="AD83" s="12">
        <f t="shared" si="26"/>
        <v>1491.94</v>
      </c>
      <c r="AE83" s="13">
        <f ca="1">Sheet2!BN82+Sheet2!ER82</f>
        <v>1491.94</v>
      </c>
      <c r="AF83" s="13">
        <f ca="1">Sheet2!BO82+Sheet2!ES82</f>
        <v>0</v>
      </c>
      <c r="AG83" s="13">
        <f ca="1">Sheet2!BP82+Sheet2!ET82</f>
        <v>0</v>
      </c>
      <c r="AH83" s="12">
        <f t="shared" si="27"/>
        <v>9114.5</v>
      </c>
      <c r="AI83" s="13">
        <f ca="1">Sheet2!X82+Sheet2!DA82</f>
        <v>0</v>
      </c>
      <c r="AJ83" s="13">
        <f ca="1">Sheet2!Y82+Sheet2!DB82</f>
        <v>0</v>
      </c>
      <c r="AK83" s="13">
        <f ca="1">Sheet2!Z82+Sheet2!DC82</f>
        <v>0</v>
      </c>
      <c r="AL83" s="13">
        <f ca="1">Sheet2!AA82+Sheet2!DD82</f>
        <v>0</v>
      </c>
      <c r="AM83" s="13">
        <f ca="1">Sheet2!AB82+Sheet2!DE82</f>
        <v>0</v>
      </c>
      <c r="AN83" s="13">
        <f ca="1">Sheet2!AC82+Sheet2!DF82</f>
        <v>0</v>
      </c>
      <c r="AO83" s="13">
        <f ca="1">Sheet2!DG82+Sheet2!AD82</f>
        <v>0</v>
      </c>
      <c r="AP83" s="13">
        <f ca="1">Sheet2!DH82+Sheet2!AE82</f>
        <v>0</v>
      </c>
      <c r="AQ83" s="13">
        <f ca="1">Sheet2!DI82+Sheet2!AF82</f>
        <v>0</v>
      </c>
      <c r="AR83" s="13">
        <f ca="1">Sheet2!DJ82+Sheet2!AG82</f>
        <v>0</v>
      </c>
      <c r="AS83" s="13">
        <f ca="1">Sheet2!DK82+Sheet2!AH82</f>
        <v>0</v>
      </c>
      <c r="AT83" s="13">
        <f ca="1">Sheet2!AI82+Sheet2!DL82</f>
        <v>140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140</v>
      </c>
      <c r="BB83" s="13">
        <f ca="1">Sheet2!AQ82+Sheet2!DT82</f>
        <v>4924.5</v>
      </c>
      <c r="BC83" s="14">
        <f t="shared" si="28"/>
        <v>0</v>
      </c>
      <c r="BD83" s="13">
        <v>0</v>
      </c>
      <c r="BE83" s="13">
        <f ca="1">Sheet2!DX82+Sheet2!AT82</f>
        <v>0</v>
      </c>
      <c r="BF83" s="13">
        <v>0</v>
      </c>
      <c r="BG83" s="13">
        <f ca="1">Sheet2!EA82+Sheet2!AW82</f>
        <v>0</v>
      </c>
      <c r="BH83" s="13">
        <f ca="1">Sheet2!EB82+Sheet2!AX82</f>
        <v>0</v>
      </c>
      <c r="BI83" s="13">
        <f ca="1">Sheet2!EC82+Sheet2!AY82</f>
        <v>4050</v>
      </c>
      <c r="BJ83" s="13">
        <f ca="1">Sheet2!ED82+Sheet2!AZ82</f>
        <v>0</v>
      </c>
      <c r="BK83" s="13">
        <f ca="1">Sheet2!EE82+Sheet2!BA82</f>
        <v>0</v>
      </c>
      <c r="BL83" s="13">
        <f ca="1">Sheet2!EG82+Sheet2!BB82</f>
        <v>0</v>
      </c>
      <c r="BM83" s="13">
        <f ca="1">Sheet2!EH82+Sheet2!BC82</f>
        <v>0</v>
      </c>
      <c r="BN83" s="13">
        <f ca="1">Sheet2!EW82+Sheet2!BE82</f>
        <v>0</v>
      </c>
      <c r="BO83" s="13">
        <f ca="1">Sheet2!EX82+Sheet2!BF82</f>
        <v>0</v>
      </c>
      <c r="BP83" s="13">
        <f ca="1">Sheet2!EY82+Sheet2!BG82</f>
        <v>0</v>
      </c>
      <c r="BQ83" s="13">
        <f ca="1">Sheet2!EZ82+Sheet2!BH82+Sheet2!CJ82</f>
        <v>0</v>
      </c>
      <c r="BR83" s="13">
        <f ca="1">Sheet2!FA82+Sheet2!BI82</f>
        <v>0</v>
      </c>
      <c r="BS83" s="13">
        <v>0</v>
      </c>
      <c r="BT83" s="13">
        <f ca="1">Sheet2!FD82+Sheet2!BK82</f>
        <v>0</v>
      </c>
      <c r="BU83" s="12">
        <f ca="1">Sheet2!FU82+Sheet2!BL82+Sheet2!AU82+Sheet2!DY82</f>
        <v>123990.42</v>
      </c>
      <c r="BV83" s="12">
        <f ca="1">Sheet2!BQ82</f>
        <v>0</v>
      </c>
      <c r="BW83" s="12">
        <f ca="1">Sheet2!CF82+Sheet2!FV82</f>
        <v>0</v>
      </c>
      <c r="BX83" s="12">
        <f ca="1">Sheet2!FW82+Sheet2!CG82+Sheet2!FC82+Sheet2!BJ82</f>
        <v>0</v>
      </c>
      <c r="BY83" s="12">
        <f t="shared" si="30"/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</row>
    <row r="84" spans="1:82">
      <c r="A84" s="18">
        <v>214</v>
      </c>
      <c r="B84" s="3" t="s">
        <v>562</v>
      </c>
      <c r="C84" s="3" t="s">
        <v>378</v>
      </c>
      <c r="D84" s="12">
        <f t="shared" si="20"/>
        <v>1911174.0700000003</v>
      </c>
      <c r="E84" s="12">
        <f t="shared" si="29"/>
        <v>1375074.8</v>
      </c>
      <c r="F84" s="13">
        <v>546144</v>
      </c>
      <c r="G84" s="13">
        <v>499194</v>
      </c>
      <c r="H84" s="13">
        <v>245764.8</v>
      </c>
      <c r="I84" s="13">
        <f ca="1">Sheet2!CT83+Sheet2!H83</f>
        <v>9589</v>
      </c>
      <c r="J84" s="13">
        <v>74383</v>
      </c>
      <c r="K84" s="13">
        <f ca="1">Sheet2!L83+Sheet2!CX83</f>
        <v>12096</v>
      </c>
      <c r="L84" s="13">
        <f ca="1">Sheet2!BS83+Sheet2!FF83</f>
        <v>0</v>
      </c>
      <c r="M84" s="13">
        <f ca="1">Sheet2!BT83+Sheet2!FG83</f>
        <v>0</v>
      </c>
      <c r="N84" s="13">
        <f ca="1">Sheet2!BU83+Sheet2!FH83</f>
        <v>0</v>
      </c>
      <c r="O84" s="13">
        <f ca="1">Sheet2!BW83+Sheet2!FJ83</f>
        <v>0</v>
      </c>
      <c r="P84" s="13">
        <f ca="1">Sheet2!BX83+Sheet2!FK83</f>
        <v>0</v>
      </c>
      <c r="Q84" s="13">
        <f ca="1">Sheet2!BY83+Sheet2!FL83</f>
        <v>0</v>
      </c>
      <c r="R84" s="13">
        <f ca="1">Sheet2!FS83+Sheet2!CD83</f>
        <v>0</v>
      </c>
      <c r="S84" s="13">
        <f ca="1">Sheet2!N83+Sheet2!CY83+Sheet2!FT83+Sheet2!CE83</f>
        <v>62287</v>
      </c>
      <c r="T84" s="12">
        <f t="shared" si="25"/>
        <v>362295.05</v>
      </c>
      <c r="U84" s="13">
        <f ca="1">Sheet2!P83+Sheet2!EJ83</f>
        <v>0</v>
      </c>
      <c r="V84" s="13">
        <f ca="1">Sheet2!Q83+Sheet2!EK83</f>
        <v>0</v>
      </c>
      <c r="W84" s="13">
        <f ca="1">Sheet2!R83+Sheet2!EL83</f>
        <v>0</v>
      </c>
      <c r="X84" s="13">
        <f ca="1">Sheet2!S83+Sheet2!EM83</f>
        <v>29408.21</v>
      </c>
      <c r="Y84" s="13">
        <f ca="1">Sheet2!EO83+Sheet2!T83</f>
        <v>1069</v>
      </c>
      <c r="Z84" s="13">
        <f ca="1">Sheet2!U83+Sheet2!EN83</f>
        <v>316321.18</v>
      </c>
      <c r="AA84" s="13">
        <f ca="1">Sheet2!EP83+Sheet2!V83</f>
        <v>15496.66</v>
      </c>
      <c r="AB84" s="13">
        <v>5532.66</v>
      </c>
      <c r="AC84" s="13">
        <v>9964</v>
      </c>
      <c r="AD84" s="12">
        <f t="shared" si="26"/>
        <v>6543.62</v>
      </c>
      <c r="AE84" s="13">
        <f ca="1">Sheet2!BN83+Sheet2!ER83</f>
        <v>6543.62</v>
      </c>
      <c r="AF84" s="13">
        <f ca="1">Sheet2!BO83+Sheet2!ES83</f>
        <v>0</v>
      </c>
      <c r="AG84" s="13">
        <f ca="1">Sheet2!BP83+Sheet2!ET83</f>
        <v>0</v>
      </c>
      <c r="AH84" s="12">
        <f t="shared" si="27"/>
        <v>27376</v>
      </c>
      <c r="AI84" s="13">
        <f ca="1">Sheet2!X83+Sheet2!DA83</f>
        <v>0</v>
      </c>
      <c r="AJ84" s="13">
        <f ca="1">Sheet2!Y83+Sheet2!DB83</f>
        <v>0</v>
      </c>
      <c r="AK84" s="13">
        <f ca="1">Sheet2!Z83+Sheet2!DC83</f>
        <v>0</v>
      </c>
      <c r="AL84" s="13">
        <f ca="1">Sheet2!AA83+Sheet2!DD83</f>
        <v>0</v>
      </c>
      <c r="AM84" s="13">
        <f ca="1">Sheet2!AB83+Sheet2!DE83</f>
        <v>0</v>
      </c>
      <c r="AN84" s="13">
        <f ca="1">Sheet2!AC83+Sheet2!DF83</f>
        <v>0</v>
      </c>
      <c r="AO84" s="13">
        <f ca="1">Sheet2!DG83+Sheet2!AD83</f>
        <v>0</v>
      </c>
      <c r="AP84" s="13">
        <f ca="1">Sheet2!DH83+Sheet2!AE83</f>
        <v>0</v>
      </c>
      <c r="AQ84" s="13">
        <f ca="1">Sheet2!DI83+Sheet2!AF83</f>
        <v>0</v>
      </c>
      <c r="AR84" s="13">
        <f ca="1">Sheet2!DJ83+Sheet2!AG83</f>
        <v>0</v>
      </c>
      <c r="AS84" s="13">
        <f ca="1">Sheet2!DK83+Sheet2!AH83</f>
        <v>0</v>
      </c>
      <c r="AT84" s="13">
        <f ca="1">Sheet2!AI83+Sheet2!DL83</f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f ca="1">Sheet2!AQ83+Sheet2!DT83</f>
        <v>16175.7</v>
      </c>
      <c r="BC84" s="14">
        <f t="shared" si="28"/>
        <v>0</v>
      </c>
      <c r="BD84" s="13">
        <v>0</v>
      </c>
      <c r="BE84" s="13">
        <f ca="1">Sheet2!DX83+Sheet2!AT83</f>
        <v>0</v>
      </c>
      <c r="BF84" s="13">
        <v>0</v>
      </c>
      <c r="BG84" s="13">
        <f ca="1">Sheet2!EA83+Sheet2!AW83</f>
        <v>0</v>
      </c>
      <c r="BH84" s="13">
        <f ca="1">Sheet2!EB83+Sheet2!AX83</f>
        <v>0</v>
      </c>
      <c r="BI84" s="13">
        <f ca="1">Sheet2!EC83+Sheet2!AY83</f>
        <v>5400</v>
      </c>
      <c r="BJ84" s="13">
        <f ca="1">Sheet2!ED83+Sheet2!AZ83</f>
        <v>0</v>
      </c>
      <c r="BK84" s="13">
        <f ca="1">Sheet2!EE83+Sheet2!BA83</f>
        <v>0</v>
      </c>
      <c r="BL84" s="13">
        <f ca="1">Sheet2!EG83+Sheet2!BB83</f>
        <v>0</v>
      </c>
      <c r="BM84" s="13">
        <f ca="1">Sheet2!EH83+Sheet2!BC83</f>
        <v>0</v>
      </c>
      <c r="BN84" s="13">
        <f ca="1">Sheet2!EW83+Sheet2!BE83</f>
        <v>700.3</v>
      </c>
      <c r="BO84" s="13">
        <f ca="1">Sheet2!EX83+Sheet2!BF83</f>
        <v>5100</v>
      </c>
      <c r="BP84" s="13">
        <f ca="1">Sheet2!EY83+Sheet2!BG83</f>
        <v>0</v>
      </c>
      <c r="BQ84" s="13">
        <f ca="1">Sheet2!EZ83+Sheet2!BH83+Sheet2!CJ83</f>
        <v>0</v>
      </c>
      <c r="BR84" s="13">
        <f ca="1">Sheet2!FA83+Sheet2!BI83</f>
        <v>0</v>
      </c>
      <c r="BS84" s="13">
        <v>7700</v>
      </c>
      <c r="BT84" s="13">
        <f ca="1">Sheet2!FD83+Sheet2!BK83</f>
        <v>0</v>
      </c>
      <c r="BU84" s="12">
        <f ca="1">Sheet2!FU83+Sheet2!BL83+Sheet2!AU83+Sheet2!DY83</f>
        <v>132184.6</v>
      </c>
      <c r="BV84" s="12">
        <f ca="1">Sheet2!BQ83</f>
        <v>0</v>
      </c>
      <c r="BW84" s="12">
        <f ca="1">Sheet2!CF83+Sheet2!FV83</f>
        <v>0</v>
      </c>
      <c r="BX84" s="12">
        <f ca="1">Sheet2!FW83+Sheet2!CG83+Sheet2!FC83+Sheet2!BJ83</f>
        <v>7700</v>
      </c>
      <c r="BY84" s="12">
        <f t="shared" si="30"/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</row>
    <row r="85" spans="1:82">
      <c r="A85" s="18">
        <v>215</v>
      </c>
      <c r="B85" s="3" t="s">
        <v>563</v>
      </c>
      <c r="C85" s="3" t="s">
        <v>379</v>
      </c>
      <c r="D85" s="12">
        <f t="shared" si="20"/>
        <v>875658.96999999986</v>
      </c>
      <c r="E85" s="12">
        <f t="shared" si="29"/>
        <v>748863.6</v>
      </c>
      <c r="F85" s="13">
        <v>435168</v>
      </c>
      <c r="G85" s="13">
        <v>102870</v>
      </c>
      <c r="H85" s="13">
        <v>195825.6</v>
      </c>
      <c r="I85" s="13">
        <f ca="1">Sheet2!CT84+Sheet2!H84</f>
        <v>0</v>
      </c>
      <c r="J85" s="13">
        <v>10500</v>
      </c>
      <c r="K85" s="13">
        <f ca="1">Sheet2!L84+Sheet2!CX84</f>
        <v>15000</v>
      </c>
      <c r="L85" s="13">
        <f ca="1">Sheet2!BS84+Sheet2!FF84</f>
        <v>0</v>
      </c>
      <c r="M85" s="13">
        <f ca="1">Sheet2!BT84+Sheet2!FG84</f>
        <v>0</v>
      </c>
      <c r="N85" s="13">
        <f ca="1">Sheet2!BU84+Sheet2!FH84</f>
        <v>0</v>
      </c>
      <c r="O85" s="13">
        <f ca="1">Sheet2!BW84+Sheet2!FJ84</f>
        <v>0</v>
      </c>
      <c r="P85" s="13">
        <f ca="1">Sheet2!BX84+Sheet2!FK84</f>
        <v>0</v>
      </c>
      <c r="Q85" s="13">
        <f ca="1">Sheet2!BY84+Sheet2!FL84</f>
        <v>0</v>
      </c>
      <c r="R85" s="13">
        <f ca="1">Sheet2!FS84+Sheet2!CD84</f>
        <v>0</v>
      </c>
      <c r="S85" s="13">
        <f ca="1">Sheet2!N84+Sheet2!CY84+Sheet2!FT84+Sheet2!CE84</f>
        <v>0</v>
      </c>
      <c r="T85" s="12">
        <f t="shared" si="25"/>
        <v>100709.83999999998</v>
      </c>
      <c r="U85" s="13">
        <f ca="1">Sheet2!P84+Sheet2!EJ84</f>
        <v>0</v>
      </c>
      <c r="V85" s="13">
        <f ca="1">Sheet2!Q84+Sheet2!EK84</f>
        <v>0</v>
      </c>
      <c r="W85" s="13">
        <f ca="1">Sheet2!R84+Sheet2!EL84</f>
        <v>0</v>
      </c>
      <c r="X85" s="13">
        <f ca="1">Sheet2!S84+Sheet2!EM84</f>
        <v>100</v>
      </c>
      <c r="Y85" s="13">
        <f ca="1">Sheet2!EO84+Sheet2!T84</f>
        <v>12855.4</v>
      </c>
      <c r="Z85" s="13">
        <f ca="1">Sheet2!U84+Sheet2!EN84</f>
        <v>82804.649999999994</v>
      </c>
      <c r="AA85" s="13">
        <f ca="1">Sheet2!EP84+Sheet2!V84</f>
        <v>4949.79</v>
      </c>
      <c r="AB85" s="13">
        <v>4141.01</v>
      </c>
      <c r="AC85" s="13">
        <v>810</v>
      </c>
      <c r="AD85" s="12">
        <f t="shared" si="26"/>
        <v>271</v>
      </c>
      <c r="AE85" s="13">
        <f ca="1">Sheet2!BN84+Sheet2!ER84</f>
        <v>271</v>
      </c>
      <c r="AF85" s="13">
        <f ca="1">Sheet2!BO84+Sheet2!ES84</f>
        <v>0</v>
      </c>
      <c r="AG85" s="13">
        <f ca="1">Sheet2!BP84+Sheet2!ET84</f>
        <v>0</v>
      </c>
      <c r="AH85" s="12">
        <f t="shared" si="27"/>
        <v>8554.7000000000007</v>
      </c>
      <c r="AI85" s="13">
        <f ca="1">Sheet2!X84+Sheet2!DA84</f>
        <v>0</v>
      </c>
      <c r="AJ85" s="13">
        <f ca="1">Sheet2!Y84+Sheet2!DB84</f>
        <v>0</v>
      </c>
      <c r="AK85" s="13">
        <f ca="1">Sheet2!Z84+Sheet2!DC84</f>
        <v>0</v>
      </c>
      <c r="AL85" s="13">
        <f ca="1">Sheet2!AA84+Sheet2!DD84</f>
        <v>0</v>
      </c>
      <c r="AM85" s="13">
        <f ca="1">Sheet2!AB84+Sheet2!DE84</f>
        <v>0</v>
      </c>
      <c r="AN85" s="13">
        <f ca="1">Sheet2!AC84+Sheet2!DF84</f>
        <v>0</v>
      </c>
      <c r="AO85" s="13">
        <f ca="1">Sheet2!DG84+Sheet2!AD84</f>
        <v>0</v>
      </c>
      <c r="AP85" s="13">
        <f ca="1">Sheet2!DH84+Sheet2!AE84</f>
        <v>0</v>
      </c>
      <c r="AQ85" s="13">
        <f ca="1">Sheet2!DI84+Sheet2!AF84</f>
        <v>0</v>
      </c>
      <c r="AR85" s="13">
        <f ca="1">Sheet2!DJ84+Sheet2!AG84</f>
        <v>0</v>
      </c>
      <c r="AS85" s="13">
        <f ca="1">Sheet2!DK84+Sheet2!AH84</f>
        <v>0</v>
      </c>
      <c r="AT85" s="13">
        <f ca="1">Sheet2!AI84+Sheet2!DL84</f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f ca="1">Sheet2!AQ84+Sheet2!DT84</f>
        <v>4569</v>
      </c>
      <c r="BC85" s="14">
        <f t="shared" si="28"/>
        <v>0</v>
      </c>
      <c r="BD85" s="13">
        <v>0</v>
      </c>
      <c r="BE85" s="13">
        <f ca="1">Sheet2!DX84+Sheet2!AT84</f>
        <v>0</v>
      </c>
      <c r="BF85" s="13">
        <v>0</v>
      </c>
      <c r="BG85" s="13">
        <f ca="1">Sheet2!EA84+Sheet2!AW84</f>
        <v>0</v>
      </c>
      <c r="BH85" s="13">
        <f ca="1">Sheet2!EB84+Sheet2!AX84</f>
        <v>0</v>
      </c>
      <c r="BI85" s="13">
        <f ca="1">Sheet2!EC84+Sheet2!AY84</f>
        <v>1600</v>
      </c>
      <c r="BJ85" s="13">
        <f ca="1">Sheet2!ED84+Sheet2!AZ84</f>
        <v>0</v>
      </c>
      <c r="BK85" s="13">
        <f ca="1">Sheet2!EE84+Sheet2!BA84</f>
        <v>0</v>
      </c>
      <c r="BL85" s="13">
        <f ca="1">Sheet2!EG84+Sheet2!BB84</f>
        <v>0</v>
      </c>
      <c r="BM85" s="13">
        <f ca="1">Sheet2!EH84+Sheet2!BC84</f>
        <v>0</v>
      </c>
      <c r="BN85" s="13">
        <f ca="1">Sheet2!EW84+Sheet2!BE84</f>
        <v>2385.6999999999998</v>
      </c>
      <c r="BO85" s="13">
        <f ca="1">Sheet2!EX84+Sheet2!BF84</f>
        <v>0</v>
      </c>
      <c r="BP85" s="13">
        <f ca="1">Sheet2!EY84+Sheet2!BG84</f>
        <v>0</v>
      </c>
      <c r="BQ85" s="13">
        <f ca="1">Sheet2!EZ84+Sheet2!BH84+Sheet2!CJ84</f>
        <v>0</v>
      </c>
      <c r="BR85" s="13">
        <f ca="1">Sheet2!FA84+Sheet2!BI84</f>
        <v>0</v>
      </c>
      <c r="BS85" s="13">
        <v>0</v>
      </c>
      <c r="BT85" s="13">
        <f ca="1">Sheet2!FD84+Sheet2!BK84</f>
        <v>0</v>
      </c>
      <c r="BU85" s="12">
        <f ca="1">Sheet2!FU84+Sheet2!BL84+Sheet2!AU84+Sheet2!DY84</f>
        <v>15897.830000000002</v>
      </c>
      <c r="BV85" s="12">
        <f ca="1">Sheet2!BQ84</f>
        <v>0</v>
      </c>
      <c r="BW85" s="12">
        <f ca="1">Sheet2!CF84+Sheet2!FV84</f>
        <v>0</v>
      </c>
      <c r="BX85" s="12">
        <f ca="1">Sheet2!FW84+Sheet2!CG84+Sheet2!FC84+Sheet2!BJ84</f>
        <v>0</v>
      </c>
      <c r="BY85" s="12">
        <f t="shared" si="30"/>
        <v>1362</v>
      </c>
      <c r="BZ85" s="13">
        <v>0</v>
      </c>
      <c r="CA85" s="13">
        <v>0</v>
      </c>
      <c r="CB85" s="13">
        <v>0</v>
      </c>
      <c r="CC85" s="13">
        <v>0</v>
      </c>
      <c r="CD85" s="13">
        <v>1362</v>
      </c>
    </row>
    <row r="86" spans="1:82">
      <c r="A86" s="18">
        <v>216</v>
      </c>
      <c r="B86" s="3" t="s">
        <v>564</v>
      </c>
      <c r="C86" s="3" t="s">
        <v>380</v>
      </c>
      <c r="D86" s="12">
        <f t="shared" si="20"/>
        <v>871549.88</v>
      </c>
      <c r="E86" s="12">
        <f t="shared" si="29"/>
        <v>802877</v>
      </c>
      <c r="F86" s="13">
        <v>403860</v>
      </c>
      <c r="G86" s="13">
        <v>206320</v>
      </c>
      <c r="H86" s="13">
        <v>181737</v>
      </c>
      <c r="I86" s="13">
        <f ca="1">Sheet2!CT85+Sheet2!H85</f>
        <v>10960</v>
      </c>
      <c r="J86" s="13">
        <v>0</v>
      </c>
      <c r="K86" s="13">
        <f ca="1">Sheet2!L85+Sheet2!CX85</f>
        <v>0</v>
      </c>
      <c r="L86" s="13">
        <f ca="1">Sheet2!BS85+Sheet2!FF85</f>
        <v>0</v>
      </c>
      <c r="M86" s="13">
        <f ca="1">Sheet2!BT85+Sheet2!FG85</f>
        <v>0</v>
      </c>
      <c r="N86" s="13">
        <f ca="1">Sheet2!BU85+Sheet2!FH85</f>
        <v>0</v>
      </c>
      <c r="O86" s="13">
        <f ca="1">Sheet2!BW85+Sheet2!FJ85</f>
        <v>0</v>
      </c>
      <c r="P86" s="13">
        <f ca="1">Sheet2!BX85+Sheet2!FK85</f>
        <v>0</v>
      </c>
      <c r="Q86" s="13">
        <f ca="1">Sheet2!BY85+Sheet2!FL85</f>
        <v>0</v>
      </c>
      <c r="R86" s="13">
        <f ca="1">Sheet2!FS85+Sheet2!CD85</f>
        <v>0</v>
      </c>
      <c r="S86" s="13">
        <f ca="1">Sheet2!N85+Sheet2!CY85+Sheet2!FT85+Sheet2!CE85</f>
        <v>0</v>
      </c>
      <c r="T86" s="12">
        <f t="shared" si="25"/>
        <v>52829.49</v>
      </c>
      <c r="U86" s="13">
        <f ca="1">Sheet2!P85+Sheet2!EJ85</f>
        <v>0</v>
      </c>
      <c r="V86" s="13">
        <f ca="1">Sheet2!Q85+Sheet2!EK85</f>
        <v>0</v>
      </c>
      <c r="W86" s="13">
        <f ca="1">Sheet2!R85+Sheet2!EL85</f>
        <v>0</v>
      </c>
      <c r="X86" s="13">
        <f ca="1">Sheet2!S85+Sheet2!EM85</f>
        <v>486.8</v>
      </c>
      <c r="Y86" s="13">
        <f ca="1">Sheet2!EO85+Sheet2!T85</f>
        <v>289.8</v>
      </c>
      <c r="Z86" s="13">
        <f ca="1">Sheet2!U85+Sheet2!EN85</f>
        <v>49552.27</v>
      </c>
      <c r="AA86" s="13">
        <f ca="1">Sheet2!EP85+Sheet2!V85</f>
        <v>2500.62</v>
      </c>
      <c r="AB86" s="13">
        <v>2230.62</v>
      </c>
      <c r="AC86" s="13">
        <v>270</v>
      </c>
      <c r="AD86" s="12">
        <f t="shared" si="26"/>
        <v>5728.83</v>
      </c>
      <c r="AE86" s="13">
        <f ca="1">Sheet2!BN85+Sheet2!ER85</f>
        <v>5728.83</v>
      </c>
      <c r="AF86" s="13">
        <f ca="1">Sheet2!BO85+Sheet2!ES85</f>
        <v>0</v>
      </c>
      <c r="AG86" s="13">
        <f ca="1">Sheet2!BP85+Sheet2!ET85</f>
        <v>0</v>
      </c>
      <c r="AH86" s="12">
        <f t="shared" si="27"/>
        <v>27</v>
      </c>
      <c r="AI86" s="13">
        <f ca="1">Sheet2!X85+Sheet2!DA85</f>
        <v>0</v>
      </c>
      <c r="AJ86" s="13">
        <f ca="1">Sheet2!Y85+Sheet2!DB85</f>
        <v>0</v>
      </c>
      <c r="AK86" s="13">
        <f ca="1">Sheet2!Z85+Sheet2!DC85</f>
        <v>0</v>
      </c>
      <c r="AL86" s="13">
        <f ca="1">Sheet2!AA85+Sheet2!DD85</f>
        <v>0</v>
      </c>
      <c r="AM86" s="13">
        <f ca="1">Sheet2!AB85+Sheet2!DE85</f>
        <v>0</v>
      </c>
      <c r="AN86" s="13">
        <f ca="1">Sheet2!AC85+Sheet2!DF85</f>
        <v>0</v>
      </c>
      <c r="AO86" s="13">
        <f ca="1">Sheet2!DG85+Sheet2!AD85</f>
        <v>0</v>
      </c>
      <c r="AP86" s="13">
        <f ca="1">Sheet2!DH85+Sheet2!AE85</f>
        <v>0</v>
      </c>
      <c r="AQ86" s="13">
        <f ca="1">Sheet2!DI85+Sheet2!AF85</f>
        <v>0</v>
      </c>
      <c r="AR86" s="13">
        <f ca="1">Sheet2!DJ85+Sheet2!AG85</f>
        <v>0</v>
      </c>
      <c r="AS86" s="13">
        <f ca="1">Sheet2!DK85+Sheet2!AH85</f>
        <v>0</v>
      </c>
      <c r="AT86" s="13">
        <f ca="1">Sheet2!AI85+Sheet2!DL85</f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f ca="1">Sheet2!AQ85+Sheet2!DT85</f>
        <v>0</v>
      </c>
      <c r="BC86" s="14">
        <f t="shared" si="28"/>
        <v>0</v>
      </c>
      <c r="BD86" s="13">
        <v>0</v>
      </c>
      <c r="BE86" s="13">
        <f ca="1">Sheet2!DX85+Sheet2!AT85</f>
        <v>0</v>
      </c>
      <c r="BF86" s="13">
        <v>0</v>
      </c>
      <c r="BG86" s="13">
        <f ca="1">Sheet2!EA85+Sheet2!AW85</f>
        <v>0</v>
      </c>
      <c r="BH86" s="13">
        <f ca="1">Sheet2!EB85+Sheet2!AX85</f>
        <v>0</v>
      </c>
      <c r="BI86" s="13">
        <f ca="1">Sheet2!EC85+Sheet2!AY85</f>
        <v>0</v>
      </c>
      <c r="BJ86" s="13">
        <f ca="1">Sheet2!ED85+Sheet2!AZ85</f>
        <v>0</v>
      </c>
      <c r="BK86" s="13">
        <f ca="1">Sheet2!EE85+Sheet2!BA85</f>
        <v>0</v>
      </c>
      <c r="BL86" s="13">
        <f ca="1">Sheet2!EG85+Sheet2!BB85</f>
        <v>0</v>
      </c>
      <c r="BM86" s="13">
        <f ca="1">Sheet2!EH85+Sheet2!BC85</f>
        <v>0</v>
      </c>
      <c r="BN86" s="13">
        <f ca="1">Sheet2!EW85+Sheet2!BE85</f>
        <v>27</v>
      </c>
      <c r="BO86" s="13">
        <f ca="1">Sheet2!EX85+Sheet2!BF85</f>
        <v>0</v>
      </c>
      <c r="BP86" s="13">
        <f ca="1">Sheet2!EY85+Sheet2!BG85</f>
        <v>0</v>
      </c>
      <c r="BQ86" s="13">
        <f ca="1">Sheet2!EZ85+Sheet2!BH85+Sheet2!CJ85</f>
        <v>0</v>
      </c>
      <c r="BR86" s="13">
        <f ca="1">Sheet2!FA85+Sheet2!BI85</f>
        <v>0</v>
      </c>
      <c r="BS86" s="13">
        <v>0</v>
      </c>
      <c r="BT86" s="13">
        <f ca="1">Sheet2!FD85+Sheet2!BK85</f>
        <v>0</v>
      </c>
      <c r="BU86" s="12">
        <f ca="1">Sheet2!FU85+Sheet2!BL85+Sheet2!AU85+Sheet2!DY85</f>
        <v>10087.56</v>
      </c>
      <c r="BV86" s="12">
        <f ca="1">Sheet2!BQ85</f>
        <v>0</v>
      </c>
      <c r="BW86" s="12">
        <f ca="1">Sheet2!CF85+Sheet2!FV85</f>
        <v>0</v>
      </c>
      <c r="BX86" s="12">
        <f ca="1">Sheet2!FW85+Sheet2!CG85+Sheet2!FC85+Sheet2!BJ85</f>
        <v>0</v>
      </c>
      <c r="BY86" s="12">
        <f t="shared" si="30"/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</row>
    <row r="87" spans="1:82">
      <c r="A87" s="18">
        <v>217</v>
      </c>
      <c r="B87" s="3" t="s">
        <v>565</v>
      </c>
      <c r="C87" s="3" t="s">
        <v>381</v>
      </c>
      <c r="D87" s="12">
        <f t="shared" si="20"/>
        <v>181578.11</v>
      </c>
      <c r="E87" s="12">
        <f t="shared" si="29"/>
        <v>156316.4</v>
      </c>
      <c r="F87" s="13">
        <v>101832</v>
      </c>
      <c r="G87" s="13">
        <v>8660</v>
      </c>
      <c r="H87" s="13">
        <v>45824.4</v>
      </c>
      <c r="I87" s="13">
        <f ca="1">Sheet2!CT86+Sheet2!H86</f>
        <v>0</v>
      </c>
      <c r="J87" s="13">
        <v>0</v>
      </c>
      <c r="K87" s="13">
        <f ca="1">Sheet2!L86+Sheet2!CX86</f>
        <v>0</v>
      </c>
      <c r="L87" s="13">
        <f ca="1">Sheet2!BS86+Sheet2!FF86</f>
        <v>0</v>
      </c>
      <c r="M87" s="13">
        <f ca="1">Sheet2!BT86+Sheet2!FG86</f>
        <v>0</v>
      </c>
      <c r="N87" s="13">
        <f ca="1">Sheet2!BU86+Sheet2!FH86</f>
        <v>0</v>
      </c>
      <c r="O87" s="13">
        <f ca="1">Sheet2!BW86+Sheet2!FJ86</f>
        <v>0</v>
      </c>
      <c r="P87" s="13">
        <f ca="1">Sheet2!BX86+Sheet2!FK86</f>
        <v>0</v>
      </c>
      <c r="Q87" s="13">
        <f ca="1">Sheet2!BY86+Sheet2!FL86</f>
        <v>0</v>
      </c>
      <c r="R87" s="13">
        <f ca="1">Sheet2!FS86+Sheet2!CD86</f>
        <v>0</v>
      </c>
      <c r="S87" s="13">
        <f ca="1">Sheet2!N86+Sheet2!CY86+Sheet2!FT86+Sheet2!CE86</f>
        <v>0</v>
      </c>
      <c r="T87" s="12">
        <f t="shared" si="25"/>
        <v>21356</v>
      </c>
      <c r="U87" s="13">
        <f ca="1">Sheet2!P86+Sheet2!EJ86</f>
        <v>0</v>
      </c>
      <c r="V87" s="13">
        <f ca="1">Sheet2!Q86+Sheet2!EK86</f>
        <v>0</v>
      </c>
      <c r="W87" s="13">
        <f ca="1">Sheet2!R86+Sheet2!EL86</f>
        <v>0</v>
      </c>
      <c r="X87" s="13">
        <f ca="1">Sheet2!S86+Sheet2!EM86</f>
        <v>181.4</v>
      </c>
      <c r="Y87" s="13">
        <f ca="1">Sheet2!EO86+Sheet2!T86</f>
        <v>1015.81</v>
      </c>
      <c r="Z87" s="13">
        <f ca="1">Sheet2!U86+Sheet2!EN86</f>
        <v>18464.27</v>
      </c>
      <c r="AA87" s="13">
        <f ca="1">Sheet2!EP86+Sheet2!V86</f>
        <v>1694.52</v>
      </c>
      <c r="AB87" s="13">
        <v>1694.52</v>
      </c>
      <c r="AC87" s="13"/>
      <c r="AD87" s="12">
        <f t="shared" si="26"/>
        <v>1720.06</v>
      </c>
      <c r="AE87" s="13">
        <f ca="1">Sheet2!BN86+Sheet2!ER86</f>
        <v>1720.06</v>
      </c>
      <c r="AF87" s="13">
        <f ca="1">Sheet2!BO86+Sheet2!ES86</f>
        <v>0</v>
      </c>
      <c r="AG87" s="13">
        <f ca="1">Sheet2!BP86+Sheet2!ET86</f>
        <v>0</v>
      </c>
      <c r="AH87" s="12">
        <f t="shared" si="27"/>
        <v>0</v>
      </c>
      <c r="AI87" s="13">
        <f ca="1">Sheet2!X86+Sheet2!DA86</f>
        <v>0</v>
      </c>
      <c r="AJ87" s="13">
        <f ca="1">Sheet2!Y86+Sheet2!DB86</f>
        <v>0</v>
      </c>
      <c r="AK87" s="13">
        <f ca="1">Sheet2!Z86+Sheet2!DC86</f>
        <v>0</v>
      </c>
      <c r="AL87" s="13">
        <f ca="1">Sheet2!AA86+Sheet2!DD86</f>
        <v>0</v>
      </c>
      <c r="AM87" s="13">
        <f ca="1">Sheet2!AB86+Sheet2!DE86</f>
        <v>0</v>
      </c>
      <c r="AN87" s="13">
        <f ca="1">Sheet2!AC86+Sheet2!DF86</f>
        <v>0</v>
      </c>
      <c r="AO87" s="13">
        <f ca="1">Sheet2!DG86+Sheet2!AD86</f>
        <v>0</v>
      </c>
      <c r="AP87" s="13">
        <f ca="1">Sheet2!DH86+Sheet2!AE86</f>
        <v>0</v>
      </c>
      <c r="AQ87" s="13">
        <f ca="1">Sheet2!DI86+Sheet2!AF86</f>
        <v>0</v>
      </c>
      <c r="AR87" s="13">
        <f ca="1">Sheet2!DJ86+Sheet2!AG86</f>
        <v>0</v>
      </c>
      <c r="AS87" s="13">
        <f ca="1">Sheet2!DK86+Sheet2!AH86</f>
        <v>0</v>
      </c>
      <c r="AT87" s="13">
        <f ca="1">Sheet2!AI86+Sheet2!DL86</f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f ca="1">Sheet2!AQ86+Sheet2!DT86</f>
        <v>0</v>
      </c>
      <c r="BC87" s="14">
        <f t="shared" si="28"/>
        <v>0</v>
      </c>
      <c r="BD87" s="13">
        <v>0</v>
      </c>
      <c r="BE87" s="13">
        <f ca="1">Sheet2!DX86+Sheet2!AT86</f>
        <v>0</v>
      </c>
      <c r="BF87" s="13">
        <v>0</v>
      </c>
      <c r="BG87" s="13">
        <f ca="1">Sheet2!EA86+Sheet2!AW86</f>
        <v>0</v>
      </c>
      <c r="BH87" s="13">
        <f ca="1">Sheet2!EB86+Sheet2!AX86</f>
        <v>0</v>
      </c>
      <c r="BI87" s="13">
        <f ca="1">Sheet2!EC86+Sheet2!AY86</f>
        <v>0</v>
      </c>
      <c r="BJ87" s="13">
        <f ca="1">Sheet2!ED86+Sheet2!AZ86</f>
        <v>0</v>
      </c>
      <c r="BK87" s="13">
        <f ca="1">Sheet2!EE86+Sheet2!BA86</f>
        <v>0</v>
      </c>
      <c r="BL87" s="13">
        <f ca="1">Sheet2!EG86+Sheet2!BB86</f>
        <v>0</v>
      </c>
      <c r="BM87" s="13">
        <f ca="1">Sheet2!EH86+Sheet2!BC86</f>
        <v>0</v>
      </c>
      <c r="BN87" s="13">
        <f ca="1">Sheet2!EW86+Sheet2!BE86</f>
        <v>0</v>
      </c>
      <c r="BO87" s="13">
        <f ca="1">Sheet2!EX86+Sheet2!BF86</f>
        <v>0</v>
      </c>
      <c r="BP87" s="13">
        <f ca="1">Sheet2!EY86+Sheet2!BG86</f>
        <v>0</v>
      </c>
      <c r="BQ87" s="13">
        <f ca="1">Sheet2!EZ86+Sheet2!BH86+Sheet2!CJ86</f>
        <v>0</v>
      </c>
      <c r="BR87" s="13">
        <f ca="1">Sheet2!FA86+Sheet2!BI86</f>
        <v>0</v>
      </c>
      <c r="BS87" s="13">
        <v>0</v>
      </c>
      <c r="BT87" s="13">
        <f ca="1">Sheet2!FD86+Sheet2!BK86</f>
        <v>0</v>
      </c>
      <c r="BU87" s="12">
        <f ca="1">Sheet2!FU86+Sheet2!BL86+Sheet2!AU86+Sheet2!DY86</f>
        <v>2185.6499999999996</v>
      </c>
      <c r="BV87" s="12">
        <f ca="1">Sheet2!BQ86</f>
        <v>0</v>
      </c>
      <c r="BW87" s="12">
        <f ca="1">Sheet2!CF86+Sheet2!FV86</f>
        <v>0</v>
      </c>
      <c r="BX87" s="12">
        <f ca="1">Sheet2!FW86+Sheet2!CG86+Sheet2!FC86+Sheet2!BJ86</f>
        <v>0</v>
      </c>
      <c r="BY87" s="12">
        <f t="shared" si="30"/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</row>
    <row r="88" spans="1:82">
      <c r="A88" s="18">
        <v>218</v>
      </c>
      <c r="B88" s="3" t="s">
        <v>566</v>
      </c>
      <c r="C88" s="3" t="s">
        <v>382</v>
      </c>
      <c r="D88" s="12">
        <f t="shared" si="20"/>
        <v>131903.13</v>
      </c>
      <c r="E88" s="12">
        <f t="shared" si="29"/>
        <v>121092.2</v>
      </c>
      <c r="F88" s="13">
        <v>62676</v>
      </c>
      <c r="G88" s="13">
        <v>28412</v>
      </c>
      <c r="H88" s="13">
        <v>28204.2</v>
      </c>
      <c r="I88" s="13">
        <f ca="1">Sheet2!CT87+Sheet2!H87</f>
        <v>0</v>
      </c>
      <c r="J88" s="13">
        <v>1620</v>
      </c>
      <c r="K88" s="13">
        <f ca="1">Sheet2!L87+Sheet2!CX87</f>
        <v>1800</v>
      </c>
      <c r="L88" s="13">
        <f ca="1">Sheet2!BS87+Sheet2!FF87</f>
        <v>0</v>
      </c>
      <c r="M88" s="13">
        <f ca="1">Sheet2!BT87+Sheet2!FG87</f>
        <v>0</v>
      </c>
      <c r="N88" s="13">
        <f ca="1">Sheet2!BU87+Sheet2!FH87</f>
        <v>0</v>
      </c>
      <c r="O88" s="13">
        <f ca="1">Sheet2!BW87+Sheet2!FJ87</f>
        <v>0</v>
      </c>
      <c r="P88" s="13">
        <f ca="1">Sheet2!BX87+Sheet2!FK87</f>
        <v>0</v>
      </c>
      <c r="Q88" s="13">
        <f ca="1">Sheet2!BY87+Sheet2!FL87</f>
        <v>0</v>
      </c>
      <c r="R88" s="13">
        <f ca="1">Sheet2!FS87+Sheet2!CD87</f>
        <v>0</v>
      </c>
      <c r="S88" s="13">
        <f ca="1">Sheet2!N87+Sheet2!CY87+Sheet2!FT87+Sheet2!CE87</f>
        <v>0</v>
      </c>
      <c r="T88" s="12">
        <f t="shared" si="25"/>
        <v>3748.17</v>
      </c>
      <c r="U88" s="13">
        <f ca="1">Sheet2!P87+Sheet2!EJ87</f>
        <v>0</v>
      </c>
      <c r="V88" s="13">
        <f ca="1">Sheet2!Q87+Sheet2!EK87</f>
        <v>0</v>
      </c>
      <c r="W88" s="13">
        <f ca="1">Sheet2!R87+Sheet2!EL87</f>
        <v>0</v>
      </c>
      <c r="X88" s="13">
        <f ca="1">Sheet2!S87+Sheet2!EM87</f>
        <v>331.65</v>
      </c>
      <c r="Y88" s="13">
        <f ca="1">Sheet2!EO87+Sheet2!T87</f>
        <v>375</v>
      </c>
      <c r="Z88" s="13">
        <f ca="1">Sheet2!U87+Sheet2!EN87</f>
        <v>1273.1400000000001</v>
      </c>
      <c r="AA88" s="13">
        <f ca="1">Sheet2!EP87+Sheet2!V87</f>
        <v>1768.38</v>
      </c>
      <c r="AB88" s="13">
        <v>1768.4199999999998</v>
      </c>
      <c r="AC88" s="13"/>
      <c r="AD88" s="12">
        <f t="shared" si="26"/>
        <v>901.75</v>
      </c>
      <c r="AE88" s="13">
        <f ca="1">Sheet2!BN87+Sheet2!ER87</f>
        <v>901.75</v>
      </c>
      <c r="AF88" s="13">
        <f ca="1">Sheet2!BO87+Sheet2!ES87</f>
        <v>0</v>
      </c>
      <c r="AG88" s="13">
        <f ca="1">Sheet2!BP87+Sheet2!ET87</f>
        <v>0</v>
      </c>
      <c r="AH88" s="12">
        <f t="shared" si="27"/>
        <v>27.6</v>
      </c>
      <c r="AI88" s="13">
        <f ca="1">Sheet2!X87+Sheet2!DA87</f>
        <v>0</v>
      </c>
      <c r="AJ88" s="13">
        <f ca="1">Sheet2!Y87+Sheet2!DB87</f>
        <v>0</v>
      </c>
      <c r="AK88" s="13">
        <f ca="1">Sheet2!Z87+Sheet2!DC87</f>
        <v>0</v>
      </c>
      <c r="AL88" s="13">
        <f ca="1">Sheet2!AA87+Sheet2!DD87</f>
        <v>0</v>
      </c>
      <c r="AM88" s="13">
        <f ca="1">Sheet2!AB87+Sheet2!DE87</f>
        <v>0</v>
      </c>
      <c r="AN88" s="13">
        <f ca="1">Sheet2!AC87+Sheet2!DF87</f>
        <v>0</v>
      </c>
      <c r="AO88" s="14">
        <f ca="1">AP88+AQ88+AR88+AS88</f>
        <v>0</v>
      </c>
      <c r="AP88" s="13">
        <f ca="1">Sheet2!DH87+Sheet2!AE87</f>
        <v>0</v>
      </c>
      <c r="AQ88" s="13">
        <f ca="1">Sheet2!DI87+Sheet2!AF87</f>
        <v>0</v>
      </c>
      <c r="AR88" s="13">
        <f ca="1">Sheet2!DJ87+Sheet2!AG87</f>
        <v>0</v>
      </c>
      <c r="AS88" s="13">
        <f ca="1">Sheet2!DK87+Sheet2!AH87</f>
        <v>0</v>
      </c>
      <c r="AT88" s="13">
        <f ca="1">Sheet2!AI87+Sheet2!DL87</f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f ca="1">Sheet2!AQ87+Sheet2!DT87</f>
        <v>0</v>
      </c>
      <c r="BC88" s="14">
        <f t="shared" si="28"/>
        <v>0</v>
      </c>
      <c r="BD88" s="13">
        <v>0</v>
      </c>
      <c r="BE88" s="13">
        <f ca="1">Sheet2!DX87+Sheet2!AT87</f>
        <v>0</v>
      </c>
      <c r="BF88" s="13">
        <v>0</v>
      </c>
      <c r="BG88" s="13">
        <f ca="1">Sheet2!EA87+Sheet2!AW87</f>
        <v>0</v>
      </c>
      <c r="BH88" s="13">
        <f ca="1">Sheet2!EB87+Sheet2!AX87</f>
        <v>0</v>
      </c>
      <c r="BI88" s="13">
        <f ca="1">Sheet2!EC87+Sheet2!AY87</f>
        <v>0</v>
      </c>
      <c r="BJ88" s="13">
        <f ca="1">Sheet2!ED87+Sheet2!AZ87</f>
        <v>0</v>
      </c>
      <c r="BK88" s="13">
        <f ca="1">Sheet2!EE87+Sheet2!BA87</f>
        <v>0</v>
      </c>
      <c r="BL88" s="13">
        <f ca="1">Sheet2!EG87+Sheet2!BB87</f>
        <v>0</v>
      </c>
      <c r="BM88" s="13">
        <f ca="1">Sheet2!EH87+Sheet2!BC87</f>
        <v>0</v>
      </c>
      <c r="BN88" s="13">
        <f ca="1">Sheet2!EW87+Sheet2!BE87</f>
        <v>27.6</v>
      </c>
      <c r="BO88" s="13">
        <f ca="1">Sheet2!EX87+Sheet2!BF87</f>
        <v>0</v>
      </c>
      <c r="BP88" s="13">
        <f ca="1">Sheet2!EY87+Sheet2!BG87</f>
        <v>0</v>
      </c>
      <c r="BQ88" s="13">
        <f ca="1">Sheet2!EZ87+Sheet2!BH87+Sheet2!CJ87</f>
        <v>0</v>
      </c>
      <c r="BR88" s="13">
        <f ca="1">Sheet2!FA87+Sheet2!BI87</f>
        <v>0</v>
      </c>
      <c r="BS88" s="14" t="s">
        <v>480</v>
      </c>
      <c r="BT88" s="13">
        <f ca="1">Sheet2!FD87+Sheet2!BK87</f>
        <v>0</v>
      </c>
      <c r="BU88" s="12">
        <f ca="1">Sheet2!FU87+Sheet2!BL87+Sheet2!AU87+Sheet2!DY87</f>
        <v>6133.41</v>
      </c>
      <c r="BV88" s="12">
        <f ca="1">Sheet2!BQ87</f>
        <v>0</v>
      </c>
      <c r="BW88" s="12">
        <f ca="1">Sheet2!CF87+Sheet2!FV87</f>
        <v>0</v>
      </c>
      <c r="BX88" s="12">
        <f ca="1">Sheet2!FW87+Sheet2!CG87+Sheet2!FC87+Sheet2!BJ87</f>
        <v>0</v>
      </c>
      <c r="BY88" s="12">
        <f t="shared" si="30"/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</row>
    <row r="89" spans="1:82">
      <c r="A89" s="18">
        <v>219</v>
      </c>
      <c r="B89" s="3" t="s">
        <v>567</v>
      </c>
      <c r="C89" s="3" t="s">
        <v>383</v>
      </c>
      <c r="D89" s="12">
        <f t="shared" si="20"/>
        <v>194588.23</v>
      </c>
      <c r="E89" s="12">
        <f t="shared" si="29"/>
        <v>186552.8</v>
      </c>
      <c r="F89" s="13">
        <v>111024</v>
      </c>
      <c r="G89" s="13">
        <v>25568</v>
      </c>
      <c r="H89" s="13">
        <v>49960.800000000003</v>
      </c>
      <c r="I89" s="13">
        <f ca="1">Sheet2!CT88+Sheet2!H88</f>
        <v>0</v>
      </c>
      <c r="J89" s="13">
        <v>0</v>
      </c>
      <c r="K89" s="13">
        <f ca="1">Sheet2!L88+Sheet2!CX88</f>
        <v>0</v>
      </c>
      <c r="L89" s="13">
        <f ca="1">Sheet2!BS88+Sheet2!FF88</f>
        <v>0</v>
      </c>
      <c r="M89" s="13">
        <f ca="1">Sheet2!BT88+Sheet2!FG88</f>
        <v>0</v>
      </c>
      <c r="N89" s="13">
        <f ca="1">Sheet2!BU88+Sheet2!FH88</f>
        <v>0</v>
      </c>
      <c r="O89" s="13">
        <f ca="1">Sheet2!BW88+Sheet2!FJ88</f>
        <v>0</v>
      </c>
      <c r="P89" s="13">
        <f ca="1">Sheet2!BX88+Sheet2!FK88</f>
        <v>0</v>
      </c>
      <c r="Q89" s="13">
        <f ca="1">Sheet2!BY88+Sheet2!FL88</f>
        <v>0</v>
      </c>
      <c r="R89" s="13">
        <f ca="1">Sheet2!FS88+Sheet2!CD88</f>
        <v>0</v>
      </c>
      <c r="S89" s="13">
        <f ca="1">Sheet2!N88+Sheet2!CY88+Sheet2!FT88+Sheet2!CE88</f>
        <v>0</v>
      </c>
      <c r="T89" s="12">
        <f t="shared" si="25"/>
        <v>2424.69</v>
      </c>
      <c r="U89" s="13">
        <f ca="1">Sheet2!P88+Sheet2!EJ88</f>
        <v>0</v>
      </c>
      <c r="V89" s="13">
        <f ca="1">Sheet2!Q88+Sheet2!EK88</f>
        <v>0</v>
      </c>
      <c r="W89" s="13">
        <f ca="1">Sheet2!R88+Sheet2!EL88</f>
        <v>0</v>
      </c>
      <c r="X89" s="13">
        <f ca="1">Sheet2!S88+Sheet2!EM88</f>
        <v>17</v>
      </c>
      <c r="Y89" s="13">
        <f ca="1">Sheet2!EO88+Sheet2!T88</f>
        <v>0</v>
      </c>
      <c r="Z89" s="13">
        <f ca="1">Sheet2!U88+Sheet2!EN88</f>
        <v>30.9</v>
      </c>
      <c r="AA89" s="13">
        <f ca="1">Sheet2!EP88+Sheet2!V88</f>
        <v>2376.79</v>
      </c>
      <c r="AB89" s="13">
        <v>1836.79</v>
      </c>
      <c r="AC89" s="13">
        <v>540</v>
      </c>
      <c r="AD89" s="12">
        <f t="shared" si="26"/>
        <v>31.2</v>
      </c>
      <c r="AE89" s="13">
        <f ca="1">Sheet2!BN88+Sheet2!ER88</f>
        <v>31.2</v>
      </c>
      <c r="AF89" s="13">
        <f ca="1">Sheet2!BO88+Sheet2!ES88</f>
        <v>0</v>
      </c>
      <c r="AG89" s="13">
        <f ca="1">Sheet2!BP88+Sheet2!ET88</f>
        <v>0</v>
      </c>
      <c r="AH89" s="12">
        <f t="shared" si="27"/>
        <v>2402</v>
      </c>
      <c r="AI89" s="13">
        <f ca="1">Sheet2!X88+Sheet2!DA88</f>
        <v>0</v>
      </c>
      <c r="AJ89" s="13">
        <f ca="1">Sheet2!Y88+Sheet2!DB88</f>
        <v>0</v>
      </c>
      <c r="AK89" s="13">
        <f ca="1">Sheet2!Z88+Sheet2!DC88</f>
        <v>0</v>
      </c>
      <c r="AL89" s="13">
        <f ca="1">Sheet2!AA88+Sheet2!DD88</f>
        <v>0</v>
      </c>
      <c r="AM89" s="13">
        <f ca="1">Sheet2!AB88+Sheet2!DE88</f>
        <v>0</v>
      </c>
      <c r="AN89" s="13">
        <f ca="1">Sheet2!AC88+Sheet2!DF88</f>
        <v>0</v>
      </c>
      <c r="AO89" s="14">
        <f t="shared" ref="AO89:AO152" si="31">AP89+AQ89+AR89+AS89</f>
        <v>0</v>
      </c>
      <c r="AP89" s="13">
        <f ca="1">Sheet2!DH88+Sheet2!AE88</f>
        <v>0</v>
      </c>
      <c r="AQ89" s="13">
        <f ca="1">Sheet2!DI88+Sheet2!AF88</f>
        <v>0</v>
      </c>
      <c r="AR89" s="13">
        <f ca="1">Sheet2!DJ88+Sheet2!AG88</f>
        <v>0</v>
      </c>
      <c r="AS89" s="13">
        <f ca="1">Sheet2!DK88+Sheet2!AH88</f>
        <v>0</v>
      </c>
      <c r="AT89" s="13">
        <f ca="1">Sheet2!AI88+Sheet2!DL88</f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f ca="1">Sheet2!AQ88+Sheet2!DT88</f>
        <v>2397</v>
      </c>
      <c r="BC89" s="14">
        <f t="shared" si="28"/>
        <v>0</v>
      </c>
      <c r="BD89" s="13">
        <v>0</v>
      </c>
      <c r="BE89" s="13">
        <f ca="1">Sheet2!DX88+Sheet2!AT88</f>
        <v>0</v>
      </c>
      <c r="BF89" s="13">
        <v>0</v>
      </c>
      <c r="BG89" s="13">
        <f ca="1">Sheet2!EA88+Sheet2!AW88</f>
        <v>0</v>
      </c>
      <c r="BH89" s="13">
        <f ca="1">Sheet2!EB88+Sheet2!AX88</f>
        <v>0</v>
      </c>
      <c r="BI89" s="13">
        <f ca="1">Sheet2!EC88+Sheet2!AY88</f>
        <v>0</v>
      </c>
      <c r="BJ89" s="13">
        <f ca="1">Sheet2!ED88+Sheet2!AZ88</f>
        <v>0</v>
      </c>
      <c r="BK89" s="13">
        <f ca="1">Sheet2!EE88+Sheet2!BA88</f>
        <v>0</v>
      </c>
      <c r="BL89" s="13">
        <f ca="1">Sheet2!EG88+Sheet2!BB88</f>
        <v>0</v>
      </c>
      <c r="BM89" s="13">
        <f ca="1">Sheet2!EH88+Sheet2!BC88</f>
        <v>0</v>
      </c>
      <c r="BN89" s="13">
        <f ca="1">Sheet2!EW88+Sheet2!BE88</f>
        <v>5</v>
      </c>
      <c r="BO89" s="13">
        <f ca="1">Sheet2!EX88+Sheet2!BF88</f>
        <v>0</v>
      </c>
      <c r="BP89" s="13">
        <f ca="1">Sheet2!EY88+Sheet2!BG88</f>
        <v>0</v>
      </c>
      <c r="BQ89" s="13">
        <f ca="1">Sheet2!EZ88+Sheet2!BH88+Sheet2!CJ88</f>
        <v>0</v>
      </c>
      <c r="BR89" s="13">
        <f ca="1">Sheet2!FA88+Sheet2!BI88</f>
        <v>0</v>
      </c>
      <c r="BS89" s="13">
        <f ca="1">Sheet2!FC4+Sheet2!BJ4</f>
        <v>0</v>
      </c>
      <c r="BT89" s="13">
        <f ca="1">Sheet2!FD88+Sheet2!BK88</f>
        <v>0</v>
      </c>
      <c r="BU89" s="12">
        <f ca="1">Sheet2!FU88+Sheet2!BL88+Sheet2!AU88+Sheet2!DY88</f>
        <v>3177.54</v>
      </c>
      <c r="BV89" s="12">
        <f ca="1">Sheet2!BQ88</f>
        <v>0</v>
      </c>
      <c r="BW89" s="12">
        <f ca="1">Sheet2!CF88+Sheet2!FV88</f>
        <v>0</v>
      </c>
      <c r="BX89" s="12">
        <f ca="1">Sheet2!FW88+Sheet2!CG88+Sheet2!FC88+Sheet2!BJ88</f>
        <v>0</v>
      </c>
      <c r="BY89" s="12">
        <f t="shared" si="30"/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</row>
    <row r="90" spans="1:82">
      <c r="A90" s="18">
        <v>220</v>
      </c>
      <c r="B90" s="3" t="s">
        <v>568</v>
      </c>
      <c r="C90" s="3" t="s">
        <v>384</v>
      </c>
      <c r="D90" s="12">
        <f t="shared" si="20"/>
        <v>16320240.610000001</v>
      </c>
      <c r="E90" s="12">
        <f t="shared" si="29"/>
        <v>577587.80000000005</v>
      </c>
      <c r="F90" s="13">
        <v>174804</v>
      </c>
      <c r="G90" s="13">
        <v>301846</v>
      </c>
      <c r="H90" s="13">
        <v>78661.8</v>
      </c>
      <c r="I90" s="13">
        <f ca="1">Sheet2!CT89+Sheet2!H89</f>
        <v>22276</v>
      </c>
      <c r="J90" s="13">
        <v>0</v>
      </c>
      <c r="K90" s="13">
        <f ca="1">Sheet2!L89+Sheet2!CX89</f>
        <v>0</v>
      </c>
      <c r="L90" s="13">
        <f ca="1">Sheet2!BS89+Sheet2!FF89</f>
        <v>0</v>
      </c>
      <c r="M90" s="13">
        <f ca="1">Sheet2!BT89+Sheet2!FG89</f>
        <v>0</v>
      </c>
      <c r="N90" s="13">
        <f ca="1">Sheet2!BU89+Sheet2!FH89</f>
        <v>0</v>
      </c>
      <c r="O90" s="13">
        <f ca="1">Sheet2!BW89+Sheet2!FJ89</f>
        <v>0</v>
      </c>
      <c r="P90" s="13">
        <f ca="1">Sheet2!BX89+Sheet2!FK89</f>
        <v>0</v>
      </c>
      <c r="Q90" s="13">
        <f ca="1">Sheet2!BY89+Sheet2!FL89</f>
        <v>0</v>
      </c>
      <c r="R90" s="13">
        <f ca="1">Sheet2!FS89+Sheet2!CD89</f>
        <v>0</v>
      </c>
      <c r="S90" s="13">
        <f ca="1">Sheet2!N89+Sheet2!CY89+Sheet2!FT89+Sheet2!CE89</f>
        <v>0</v>
      </c>
      <c r="T90" s="12">
        <f t="shared" si="25"/>
        <v>15236775.610000001</v>
      </c>
      <c r="U90" s="13">
        <f ca="1">Sheet2!P89+Sheet2!EJ89</f>
        <v>0</v>
      </c>
      <c r="V90" s="13">
        <f ca="1">Sheet2!Q89+Sheet2!EK89</f>
        <v>809.87</v>
      </c>
      <c r="W90" s="13">
        <f ca="1">Sheet2!R89+Sheet2!EL89</f>
        <v>0</v>
      </c>
      <c r="X90" s="13">
        <f ca="1">Sheet2!S89+Sheet2!EM89</f>
        <v>385.5</v>
      </c>
      <c r="Y90" s="13">
        <f ca="1">Sheet2!EO89+Sheet2!T89</f>
        <v>5047.55</v>
      </c>
      <c r="Z90" s="13">
        <f ca="1">Sheet2!U89+Sheet2!EN89</f>
        <v>15222379.050000001</v>
      </c>
      <c r="AA90" s="13">
        <f ca="1">Sheet2!EP89+Sheet2!V89</f>
        <v>8153.64</v>
      </c>
      <c r="AB90" s="13">
        <v>3894.64</v>
      </c>
      <c r="AC90" s="13">
        <v>4259</v>
      </c>
      <c r="AD90" s="12">
        <f t="shared" si="26"/>
        <v>9063.11</v>
      </c>
      <c r="AE90" s="13">
        <f ca="1">Sheet2!BN89+Sheet2!ER89</f>
        <v>9063.11</v>
      </c>
      <c r="AF90" s="13">
        <f ca="1">Sheet2!BO89+Sheet2!ES89</f>
        <v>0</v>
      </c>
      <c r="AG90" s="13">
        <f ca="1">Sheet2!BP89+Sheet2!ET89</f>
        <v>0</v>
      </c>
      <c r="AH90" s="12">
        <f t="shared" si="27"/>
        <v>13807.7</v>
      </c>
      <c r="AI90" s="13">
        <f ca="1">Sheet2!X89+Sheet2!DA89</f>
        <v>0</v>
      </c>
      <c r="AJ90" s="13">
        <f ca="1">Sheet2!Y89+Sheet2!DB89</f>
        <v>0</v>
      </c>
      <c r="AK90" s="13">
        <f ca="1">Sheet2!Z89+Sheet2!DC89</f>
        <v>0</v>
      </c>
      <c r="AL90" s="13">
        <f ca="1">Sheet2!AA89+Sheet2!DD89</f>
        <v>0</v>
      </c>
      <c r="AM90" s="13">
        <f ca="1">Sheet2!AB89+Sheet2!DE89</f>
        <v>0</v>
      </c>
      <c r="AN90" s="13">
        <f ca="1">Sheet2!AC89+Sheet2!DF89</f>
        <v>0</v>
      </c>
      <c r="AO90" s="14">
        <f t="shared" si="31"/>
        <v>0</v>
      </c>
      <c r="AP90" s="13">
        <f ca="1">Sheet2!DH89+Sheet2!AE89</f>
        <v>0</v>
      </c>
      <c r="AQ90" s="13">
        <f ca="1">Sheet2!DI89+Sheet2!AF89</f>
        <v>0</v>
      </c>
      <c r="AR90" s="13">
        <f ca="1">Sheet2!DJ89+Sheet2!AG89</f>
        <v>0</v>
      </c>
      <c r="AS90" s="13">
        <f ca="1">Sheet2!DK89+Sheet2!AH89</f>
        <v>0</v>
      </c>
      <c r="AT90" s="13">
        <f ca="1">Sheet2!AI89+Sheet2!DL89</f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f ca="1">Sheet2!AQ89+Sheet2!DT89</f>
        <v>200</v>
      </c>
      <c r="BC90" s="14">
        <f t="shared" si="28"/>
        <v>0</v>
      </c>
      <c r="BD90" s="13">
        <v>0</v>
      </c>
      <c r="BE90" s="13">
        <f ca="1">Sheet2!DX89+Sheet2!AT89</f>
        <v>0</v>
      </c>
      <c r="BF90" s="13">
        <v>0</v>
      </c>
      <c r="BG90" s="13">
        <f ca="1">Sheet2!EA89+Sheet2!AW89</f>
        <v>0</v>
      </c>
      <c r="BH90" s="13">
        <f ca="1">Sheet2!EB89+Sheet2!AX89</f>
        <v>0</v>
      </c>
      <c r="BI90" s="13">
        <f ca="1">Sheet2!EC89+Sheet2!AY89</f>
        <v>850</v>
      </c>
      <c r="BJ90" s="13">
        <f ca="1">Sheet2!ED89+Sheet2!AZ89</f>
        <v>0</v>
      </c>
      <c r="BK90" s="13">
        <f ca="1">Sheet2!EE89+Sheet2!BA89</f>
        <v>0</v>
      </c>
      <c r="BL90" s="13">
        <f ca="1">Sheet2!EG89+Sheet2!BB89</f>
        <v>0</v>
      </c>
      <c r="BM90" s="13">
        <f ca="1">Sheet2!EH89+Sheet2!BC89</f>
        <v>0</v>
      </c>
      <c r="BN90" s="13">
        <f ca="1">Sheet2!EW89+Sheet2!BE89</f>
        <v>12757.7</v>
      </c>
      <c r="BO90" s="13">
        <f ca="1">Sheet2!EX89+Sheet2!BF89</f>
        <v>0</v>
      </c>
      <c r="BP90" s="13">
        <f ca="1">Sheet2!EY89+Sheet2!BG89</f>
        <v>0</v>
      </c>
      <c r="BQ90" s="13">
        <f ca="1">Sheet2!EZ89+Sheet2!BH89+Sheet2!CJ89</f>
        <v>0</v>
      </c>
      <c r="BR90" s="13">
        <f ca="1">Sheet2!FA89+Sheet2!BI89</f>
        <v>0</v>
      </c>
      <c r="BS90" s="13">
        <f ca="1">Sheet2!FC5+Sheet2!BJ5</f>
        <v>179.5</v>
      </c>
      <c r="BT90" s="13">
        <f ca="1">Sheet2!FD89+Sheet2!BK89</f>
        <v>0</v>
      </c>
      <c r="BU90" s="12">
        <f ca="1">Sheet2!FU89+Sheet2!BL89+Sheet2!AU89+Sheet2!DY89</f>
        <v>483006.39</v>
      </c>
      <c r="BV90" s="12">
        <f ca="1">Sheet2!BQ89</f>
        <v>0</v>
      </c>
      <c r="BW90" s="12">
        <f ca="1">Sheet2!CF89+Sheet2!FV89</f>
        <v>0</v>
      </c>
      <c r="BX90" s="12">
        <f ca="1">Sheet2!FW89+Sheet2!CG89+Sheet2!FC89+Sheet2!BJ89</f>
        <v>0</v>
      </c>
      <c r="BY90" s="12">
        <f t="shared" si="30"/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</row>
    <row r="91" spans="1:82">
      <c r="A91" s="18">
        <v>221</v>
      </c>
      <c r="B91" s="3" t="s">
        <v>569</v>
      </c>
      <c r="C91" s="3" t="s">
        <v>385</v>
      </c>
      <c r="D91" s="12">
        <f t="shared" si="20"/>
        <v>792410.3600000001</v>
      </c>
      <c r="E91" s="12">
        <f t="shared" si="29"/>
        <v>586564.20000000007</v>
      </c>
      <c r="F91" s="13">
        <v>324012</v>
      </c>
      <c r="G91" s="13">
        <v>100174</v>
      </c>
      <c r="H91" s="13">
        <v>145805.4</v>
      </c>
      <c r="I91" s="13">
        <f ca="1">Sheet2!CT90+Sheet2!H90</f>
        <v>0</v>
      </c>
      <c r="J91" s="13">
        <v>16572.8</v>
      </c>
      <c r="K91" s="13">
        <f ca="1">Sheet2!L90+Sheet2!CX90</f>
        <v>9900</v>
      </c>
      <c r="L91" s="13">
        <f ca="1">Sheet2!BS90+Sheet2!FF90</f>
        <v>0</v>
      </c>
      <c r="M91" s="13">
        <f ca="1">Sheet2!BT90+Sheet2!FG90</f>
        <v>0</v>
      </c>
      <c r="N91" s="13">
        <f ca="1">Sheet2!BU90+Sheet2!FH90</f>
        <v>0</v>
      </c>
      <c r="O91" s="13">
        <f ca="1">Sheet2!BW90+Sheet2!FJ90</f>
        <v>0</v>
      </c>
      <c r="P91" s="13">
        <f ca="1">Sheet2!BX90+Sheet2!FK90</f>
        <v>0</v>
      </c>
      <c r="Q91" s="13">
        <f ca="1">Sheet2!BY90+Sheet2!FL90</f>
        <v>0</v>
      </c>
      <c r="R91" s="13">
        <f ca="1">Sheet2!FS90+Sheet2!CD90</f>
        <v>0</v>
      </c>
      <c r="S91" s="13">
        <f ca="1">Sheet2!N90+Sheet2!CY90+Sheet2!FT90+Sheet2!CE90</f>
        <v>6672.8</v>
      </c>
      <c r="T91" s="12">
        <f t="shared" si="25"/>
        <v>51644.98</v>
      </c>
      <c r="U91" s="13">
        <f ca="1">Sheet2!P90+Sheet2!EJ90</f>
        <v>0</v>
      </c>
      <c r="V91" s="13">
        <f ca="1">Sheet2!Q90+Sheet2!EK90</f>
        <v>0</v>
      </c>
      <c r="W91" s="13">
        <f ca="1">Sheet2!R90+Sheet2!EL90</f>
        <v>0</v>
      </c>
      <c r="X91" s="13">
        <f ca="1">Sheet2!S90+Sheet2!EM90</f>
        <v>890.5</v>
      </c>
      <c r="Y91" s="13">
        <f ca="1">Sheet2!EO90+Sheet2!T90</f>
        <v>7680.7</v>
      </c>
      <c r="Z91" s="13">
        <f ca="1">Sheet2!U90+Sheet2!EN90</f>
        <v>2573.6</v>
      </c>
      <c r="AA91" s="13">
        <f ca="1">Sheet2!EP90+Sheet2!V90</f>
        <v>40500.18</v>
      </c>
      <c r="AB91" s="13">
        <v>13630.18</v>
      </c>
      <c r="AC91" s="13">
        <v>5490</v>
      </c>
      <c r="AD91" s="12">
        <f t="shared" si="26"/>
        <v>272.8</v>
      </c>
      <c r="AE91" s="13">
        <f ca="1">Sheet2!BN90+Sheet2!ER90</f>
        <v>272.8</v>
      </c>
      <c r="AF91" s="13">
        <f ca="1">Sheet2!BO90+Sheet2!ES90</f>
        <v>0</v>
      </c>
      <c r="AG91" s="13">
        <f ca="1">Sheet2!BP90+Sheet2!ET90</f>
        <v>0</v>
      </c>
      <c r="AH91" s="12">
        <f t="shared" si="27"/>
        <v>5380.4000000000005</v>
      </c>
      <c r="AI91" s="13">
        <v>0</v>
      </c>
      <c r="AJ91" s="13">
        <f ca="1">Sheet2!Y90+Sheet2!DB90</f>
        <v>0</v>
      </c>
      <c r="AK91" s="13">
        <f ca="1">Sheet2!Z90+Sheet2!DC90</f>
        <v>0</v>
      </c>
      <c r="AL91" s="13">
        <f ca="1">Sheet2!AA90+Sheet2!DD90</f>
        <v>0</v>
      </c>
      <c r="AM91" s="13">
        <f ca="1">Sheet2!AB90+Sheet2!DE90</f>
        <v>0</v>
      </c>
      <c r="AN91" s="13">
        <f ca="1">Sheet2!AC90+Sheet2!DF90</f>
        <v>0</v>
      </c>
      <c r="AO91" s="14">
        <f t="shared" si="31"/>
        <v>0</v>
      </c>
      <c r="AP91" s="13">
        <f ca="1">Sheet2!DH90+Sheet2!AE90</f>
        <v>0</v>
      </c>
      <c r="AQ91" s="13">
        <f ca="1">Sheet2!DI90+Sheet2!AF90</f>
        <v>0</v>
      </c>
      <c r="AR91" s="13">
        <f ca="1">Sheet2!DJ90+Sheet2!AG90</f>
        <v>0</v>
      </c>
      <c r="AS91" s="13">
        <f ca="1">Sheet2!DK90+Sheet2!AH90</f>
        <v>0</v>
      </c>
      <c r="AT91" s="13">
        <f ca="1">Sheet2!AI90+Sheet2!DL90</f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f ca="1">Sheet2!AQ90+Sheet2!DT90</f>
        <v>1879.1</v>
      </c>
      <c r="BC91" s="14">
        <f t="shared" si="28"/>
        <v>0</v>
      </c>
      <c r="BD91" s="13">
        <v>0</v>
      </c>
      <c r="BE91" s="13">
        <f ca="1">Sheet2!DX90+Sheet2!AT90</f>
        <v>0</v>
      </c>
      <c r="BF91" s="13">
        <v>0</v>
      </c>
      <c r="BG91" s="13">
        <f ca="1">Sheet2!EA90+Sheet2!AW90</f>
        <v>0</v>
      </c>
      <c r="BH91" s="13">
        <f ca="1">Sheet2!EB90+Sheet2!AX90</f>
        <v>0</v>
      </c>
      <c r="BI91" s="13">
        <f ca="1">Sheet2!EC90+Sheet2!AY90</f>
        <v>2400</v>
      </c>
      <c r="BJ91" s="13">
        <f ca="1">Sheet2!ED90+Sheet2!AZ90</f>
        <v>0</v>
      </c>
      <c r="BK91" s="13">
        <f ca="1">Sheet2!EE90+Sheet2!BA90</f>
        <v>0</v>
      </c>
      <c r="BL91" s="13">
        <f ca="1">Sheet2!EG90+Sheet2!BB90</f>
        <v>0</v>
      </c>
      <c r="BM91" s="13">
        <f ca="1">Sheet2!EH90+Sheet2!BC90</f>
        <v>0</v>
      </c>
      <c r="BN91" s="13">
        <f ca="1">Sheet2!EW90+Sheet2!BE90</f>
        <v>1101.3</v>
      </c>
      <c r="BO91" s="13">
        <f ca="1">Sheet2!EX90+Sheet2!BF90</f>
        <v>0</v>
      </c>
      <c r="BP91" s="13">
        <f ca="1">Sheet2!EY90+Sheet2!BG90</f>
        <v>0</v>
      </c>
      <c r="BQ91" s="13">
        <f ca="1">Sheet2!EZ90+Sheet2!BH90+Sheet2!CJ90</f>
        <v>0</v>
      </c>
      <c r="BR91" s="13">
        <f ca="1">Sheet2!FA90+Sheet2!BI90</f>
        <v>0</v>
      </c>
      <c r="BS91" s="13">
        <f ca="1">Sheet2!FC6+Sheet2!BJ6</f>
        <v>0</v>
      </c>
      <c r="BT91" s="13">
        <f ca="1">Sheet2!FD90+Sheet2!BK90</f>
        <v>0</v>
      </c>
      <c r="BU91" s="12">
        <f ca="1">Sheet2!FU90+Sheet2!BL90+Sheet2!AU90+Sheet2!DY90</f>
        <v>148547.97999999998</v>
      </c>
      <c r="BV91" s="12">
        <f ca="1">Sheet2!BQ90</f>
        <v>0</v>
      </c>
      <c r="BW91" s="12">
        <f ca="1">Sheet2!CF90+Sheet2!FV90</f>
        <v>0</v>
      </c>
      <c r="BX91" s="12">
        <f ca="1">Sheet2!FW90+Sheet2!CG90+Sheet2!FC90+Sheet2!BJ90</f>
        <v>0</v>
      </c>
      <c r="BY91" s="12">
        <f t="shared" si="30"/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</row>
    <row r="92" spans="1:82">
      <c r="A92" s="18">
        <v>3</v>
      </c>
      <c r="B92" s="3" t="s">
        <v>570</v>
      </c>
      <c r="C92" s="3" t="s">
        <v>386</v>
      </c>
      <c r="D92" s="12">
        <f>SUM(D93:D105)</f>
        <v>202016867.28999999</v>
      </c>
      <c r="E92" s="12">
        <f t="shared" ref="E92:BP92" si="32">SUM(E93:E105)</f>
        <v>5700800.8899999997</v>
      </c>
      <c r="F92" s="12">
        <f t="shared" si="32"/>
        <v>2804688</v>
      </c>
      <c r="G92" s="12">
        <f t="shared" si="32"/>
        <v>1479018</v>
      </c>
      <c r="H92" s="12">
        <f t="shared" si="32"/>
        <v>1262109.6000000001</v>
      </c>
      <c r="I92" s="12">
        <f t="shared" si="32"/>
        <v>32880</v>
      </c>
      <c r="J92" s="12">
        <f t="shared" si="32"/>
        <v>121105.29000000001</v>
      </c>
      <c r="K92" s="12">
        <f t="shared" si="32"/>
        <v>103570</v>
      </c>
      <c r="L92" s="12">
        <f t="shared" si="32"/>
        <v>0</v>
      </c>
      <c r="M92" s="12">
        <f t="shared" si="32"/>
        <v>0</v>
      </c>
      <c r="N92" s="12">
        <f t="shared" si="32"/>
        <v>0</v>
      </c>
      <c r="O92" s="12">
        <f t="shared" si="32"/>
        <v>0</v>
      </c>
      <c r="P92" s="12">
        <f t="shared" si="32"/>
        <v>0</v>
      </c>
      <c r="Q92" s="12">
        <f t="shared" si="32"/>
        <v>0</v>
      </c>
      <c r="R92" s="12">
        <f t="shared" si="32"/>
        <v>0</v>
      </c>
      <c r="S92" s="12">
        <f t="shared" si="32"/>
        <v>18535.29</v>
      </c>
      <c r="T92" s="12">
        <f t="shared" si="32"/>
        <v>251086.24000000002</v>
      </c>
      <c r="U92" s="12">
        <f t="shared" si="32"/>
        <v>0</v>
      </c>
      <c r="V92" s="12">
        <f t="shared" si="32"/>
        <v>0</v>
      </c>
      <c r="W92" s="12">
        <f t="shared" si="32"/>
        <v>0</v>
      </c>
      <c r="X92" s="12">
        <f t="shared" si="32"/>
        <v>418.10999999999996</v>
      </c>
      <c r="Y92" s="12">
        <f t="shared" si="32"/>
        <v>825.59999999999991</v>
      </c>
      <c r="Z92" s="12">
        <f t="shared" si="32"/>
        <v>92414.23</v>
      </c>
      <c r="AA92" s="12">
        <f t="shared" si="32"/>
        <v>157428.29999999999</v>
      </c>
      <c r="AB92" s="12">
        <f t="shared" si="32"/>
        <v>66306.39</v>
      </c>
      <c r="AC92" s="12">
        <f t="shared" si="32"/>
        <v>91126.43</v>
      </c>
      <c r="AD92" s="12">
        <f t="shared" si="32"/>
        <v>195711633.61999997</v>
      </c>
      <c r="AE92" s="12">
        <f t="shared" si="32"/>
        <v>172078896.66</v>
      </c>
      <c r="AF92" s="12">
        <f t="shared" si="32"/>
        <v>23632736.960000001</v>
      </c>
      <c r="AG92" s="12">
        <f t="shared" si="32"/>
        <v>0</v>
      </c>
      <c r="AH92" s="12">
        <f t="shared" si="32"/>
        <v>41853.1</v>
      </c>
      <c r="AI92" s="12">
        <f t="shared" si="32"/>
        <v>0</v>
      </c>
      <c r="AJ92" s="12">
        <f t="shared" si="32"/>
        <v>0</v>
      </c>
      <c r="AK92" s="12">
        <f t="shared" si="32"/>
        <v>0</v>
      </c>
      <c r="AL92" s="12">
        <f t="shared" si="32"/>
        <v>0</v>
      </c>
      <c r="AM92" s="12">
        <f t="shared" si="32"/>
        <v>0</v>
      </c>
      <c r="AN92" s="12">
        <f t="shared" si="32"/>
        <v>0</v>
      </c>
      <c r="AO92" s="12">
        <f t="shared" si="32"/>
        <v>0</v>
      </c>
      <c r="AP92" s="12">
        <f t="shared" si="32"/>
        <v>0</v>
      </c>
      <c r="AQ92" s="12">
        <f t="shared" si="32"/>
        <v>0</v>
      </c>
      <c r="AR92" s="12">
        <f t="shared" si="32"/>
        <v>0</v>
      </c>
      <c r="AS92" s="12">
        <f t="shared" si="32"/>
        <v>0</v>
      </c>
      <c r="AT92" s="12">
        <f t="shared" si="32"/>
        <v>0</v>
      </c>
      <c r="AU92" s="12">
        <f t="shared" si="32"/>
        <v>0</v>
      </c>
      <c r="AV92" s="12">
        <f t="shared" si="32"/>
        <v>0</v>
      </c>
      <c r="AW92" s="12">
        <f t="shared" si="32"/>
        <v>0</v>
      </c>
      <c r="AX92" s="12">
        <f t="shared" si="32"/>
        <v>0</v>
      </c>
      <c r="AY92" s="12">
        <f t="shared" si="32"/>
        <v>0</v>
      </c>
      <c r="AZ92" s="12">
        <f t="shared" si="32"/>
        <v>0</v>
      </c>
      <c r="BA92" s="12">
        <f t="shared" si="32"/>
        <v>0</v>
      </c>
      <c r="BB92" s="12">
        <f t="shared" si="32"/>
        <v>10166.6</v>
      </c>
      <c r="BC92" s="12">
        <f t="shared" si="32"/>
        <v>0</v>
      </c>
      <c r="BD92" s="12">
        <f t="shared" si="32"/>
        <v>0</v>
      </c>
      <c r="BE92" s="12">
        <f t="shared" si="32"/>
        <v>0</v>
      </c>
      <c r="BF92" s="12">
        <f t="shared" si="32"/>
        <v>0</v>
      </c>
      <c r="BG92" s="12">
        <f t="shared" si="32"/>
        <v>0</v>
      </c>
      <c r="BH92" s="12">
        <f t="shared" si="32"/>
        <v>1600</v>
      </c>
      <c r="BI92" s="12">
        <f t="shared" si="32"/>
        <v>27351</v>
      </c>
      <c r="BJ92" s="12">
        <f t="shared" si="32"/>
        <v>0</v>
      </c>
      <c r="BK92" s="12">
        <f t="shared" si="32"/>
        <v>0</v>
      </c>
      <c r="BL92" s="12">
        <f t="shared" si="32"/>
        <v>0</v>
      </c>
      <c r="BM92" s="12">
        <f t="shared" si="32"/>
        <v>0</v>
      </c>
      <c r="BN92" s="12">
        <f t="shared" si="32"/>
        <v>735.5</v>
      </c>
      <c r="BO92" s="12">
        <f t="shared" si="32"/>
        <v>0</v>
      </c>
      <c r="BP92" s="12">
        <f t="shared" si="32"/>
        <v>0</v>
      </c>
      <c r="BQ92" s="12">
        <f t="shared" ref="BQ92:CD92" si="33">SUM(BQ93:BQ105)</f>
        <v>2000</v>
      </c>
      <c r="BR92" s="12">
        <f t="shared" si="33"/>
        <v>0</v>
      </c>
      <c r="BS92" s="12">
        <f t="shared" si="33"/>
        <v>0</v>
      </c>
      <c r="BT92" s="12">
        <f t="shared" si="33"/>
        <v>0</v>
      </c>
      <c r="BU92" s="12">
        <f t="shared" si="33"/>
        <v>130021.94</v>
      </c>
      <c r="BV92" s="12">
        <f t="shared" si="33"/>
        <v>0</v>
      </c>
      <c r="BW92" s="12">
        <f t="shared" si="33"/>
        <v>0</v>
      </c>
      <c r="BX92" s="12">
        <f t="shared" si="33"/>
        <v>181398</v>
      </c>
      <c r="BY92" s="12">
        <f t="shared" si="30"/>
        <v>73.5</v>
      </c>
      <c r="BZ92" s="12">
        <f t="shared" si="33"/>
        <v>0</v>
      </c>
      <c r="CA92" s="12">
        <f t="shared" si="33"/>
        <v>0</v>
      </c>
      <c r="CB92" s="12">
        <f t="shared" si="33"/>
        <v>0</v>
      </c>
      <c r="CC92" s="12">
        <f t="shared" si="33"/>
        <v>0</v>
      </c>
      <c r="CD92" s="12">
        <f t="shared" si="33"/>
        <v>73.5</v>
      </c>
    </row>
    <row r="93" spans="1:82">
      <c r="A93" s="18">
        <v>301</v>
      </c>
      <c r="B93" s="3" t="s">
        <v>571</v>
      </c>
      <c r="C93" s="3" t="s">
        <v>387</v>
      </c>
      <c r="D93" s="12">
        <f t="shared" ref="D93:D105" si="34">E93+T93+AD93+AH93+BU93+BV93+BW93+BX93+BY93</f>
        <v>4494294.1700000009</v>
      </c>
      <c r="E93" s="12">
        <f t="shared" si="29"/>
        <v>4382349</v>
      </c>
      <c r="F93" s="13">
        <v>2241780</v>
      </c>
      <c r="G93" s="13">
        <v>1036488</v>
      </c>
      <c r="H93" s="13">
        <v>1008801</v>
      </c>
      <c r="I93" s="13">
        <f ca="1">Sheet2!CT92+Sheet2!H92</f>
        <v>32880</v>
      </c>
      <c r="J93" s="13">
        <v>62400</v>
      </c>
      <c r="K93" s="13">
        <f ca="1">Sheet2!L92+Sheet2!CX92</f>
        <v>62400</v>
      </c>
      <c r="L93" s="13">
        <f ca="1">Sheet2!BS92+Sheet2!FF92</f>
        <v>0</v>
      </c>
      <c r="M93" s="13">
        <f ca="1">Sheet2!BT92+Sheet2!FG92</f>
        <v>0</v>
      </c>
      <c r="N93" s="13">
        <f ca="1">Sheet2!BU92+Sheet2!FH92</f>
        <v>0</v>
      </c>
      <c r="O93" s="13">
        <f ca="1">Sheet2!BW92+Sheet2!FJ92</f>
        <v>0</v>
      </c>
      <c r="P93" s="13">
        <f ca="1">Sheet2!BX92+Sheet2!FK92</f>
        <v>0</v>
      </c>
      <c r="Q93" s="13">
        <f ca="1">Sheet2!BY92+Sheet2!FL92</f>
        <v>0</v>
      </c>
      <c r="R93" s="13">
        <f ca="1">Sheet2!FS92+Sheet2!CD92</f>
        <v>0</v>
      </c>
      <c r="S93" s="13">
        <f ca="1">Sheet2!N92+Sheet2!CY92+Sheet2!FT92+Sheet2!CE92</f>
        <v>0</v>
      </c>
      <c r="T93" s="12">
        <f t="shared" si="25"/>
        <v>43253.08</v>
      </c>
      <c r="U93" s="13">
        <f ca="1">Sheet2!P92+Sheet2!EJ92</f>
        <v>0</v>
      </c>
      <c r="V93" s="13">
        <f ca="1">Sheet2!Q92+Sheet2!EK92</f>
        <v>0</v>
      </c>
      <c r="W93" s="13">
        <f ca="1">Sheet2!R92+Sheet2!EL92</f>
        <v>0</v>
      </c>
      <c r="X93" s="13">
        <f ca="1">Sheet2!S92+Sheet2!EM92</f>
        <v>77.05</v>
      </c>
      <c r="Y93" s="13">
        <f ca="1">Sheet2!EO92+Sheet2!T92</f>
        <v>0</v>
      </c>
      <c r="Z93" s="13">
        <f ca="1">Sheet2!U92+Sheet2!EN92</f>
        <v>95</v>
      </c>
      <c r="AA93" s="13">
        <f ca="1">Sheet2!EP92+Sheet2!V92</f>
        <v>43081.03</v>
      </c>
      <c r="AB93" s="13">
        <v>41846.03</v>
      </c>
      <c r="AC93" s="13">
        <v>1235</v>
      </c>
      <c r="AD93" s="12">
        <f t="shared" si="26"/>
        <v>0</v>
      </c>
      <c r="AE93" s="13">
        <f ca="1">Sheet2!BN92+Sheet2!ER92</f>
        <v>0</v>
      </c>
      <c r="AF93" s="13">
        <f ca="1">Sheet2!BO92+Sheet2!ES92</f>
        <v>0</v>
      </c>
      <c r="AG93" s="13">
        <f ca="1">Sheet2!BP92+Sheet2!ET92</f>
        <v>0</v>
      </c>
      <c r="AH93" s="12">
        <f t="shared" si="27"/>
        <v>37236.400000000001</v>
      </c>
      <c r="AI93" s="13">
        <f ca="1">Sheet2!X92+Sheet2!DA92</f>
        <v>0</v>
      </c>
      <c r="AJ93" s="13">
        <f ca="1">Sheet2!Y92+Sheet2!DB92</f>
        <v>0</v>
      </c>
      <c r="AK93" s="13">
        <f ca="1">Sheet2!Z92+Sheet2!DC92</f>
        <v>0</v>
      </c>
      <c r="AL93" s="13">
        <f ca="1">Sheet2!AA92+Sheet2!DD92</f>
        <v>0</v>
      </c>
      <c r="AM93" s="13">
        <f ca="1">Sheet2!AB92+Sheet2!DE92</f>
        <v>0</v>
      </c>
      <c r="AN93" s="13">
        <f ca="1">Sheet2!AC92+Sheet2!DF92</f>
        <v>0</v>
      </c>
      <c r="AO93" s="14">
        <f t="shared" si="31"/>
        <v>0</v>
      </c>
      <c r="AP93" s="13">
        <f ca="1">Sheet2!DH92+Sheet2!AE92</f>
        <v>0</v>
      </c>
      <c r="AQ93" s="13">
        <f ca="1">Sheet2!DI92+Sheet2!AF92</f>
        <v>0</v>
      </c>
      <c r="AR93" s="13">
        <f ca="1">Sheet2!DJ92+Sheet2!AG92</f>
        <v>0</v>
      </c>
      <c r="AS93" s="13">
        <f ca="1">Sheet2!DK92+Sheet2!AH92</f>
        <v>0</v>
      </c>
      <c r="AT93" s="13">
        <f ca="1">Sheet2!AI92+Sheet2!DL92</f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f ca="1">Sheet2!AQ92+Sheet2!DT92</f>
        <v>8814.6</v>
      </c>
      <c r="BC93" s="14">
        <f t="shared" si="28"/>
        <v>0</v>
      </c>
      <c r="BD93" s="13">
        <f ca="1">Sheet2!DW92+Sheet2!AS92</f>
        <v>0</v>
      </c>
      <c r="BE93" s="13">
        <f ca="1">Sheet2!DX92+Sheet2!AT92</f>
        <v>0</v>
      </c>
      <c r="BF93" s="13">
        <f ca="1">Sheet2!DZ92+Sheet2!AV92</f>
        <v>0</v>
      </c>
      <c r="BG93" s="13">
        <f ca="1">Sheet2!EA92+Sheet2!AW92</f>
        <v>0</v>
      </c>
      <c r="BH93" s="13">
        <f ca="1">Sheet2!EB92+Sheet2!AX92</f>
        <v>0</v>
      </c>
      <c r="BI93" s="13">
        <f ca="1">Sheet2!EC92+Sheet2!AY92</f>
        <v>26151</v>
      </c>
      <c r="BJ93" s="13">
        <f ca="1">Sheet2!ED92+Sheet2!AZ92</f>
        <v>0</v>
      </c>
      <c r="BK93" s="13">
        <f ca="1">Sheet2!EE92+Sheet2!BA92</f>
        <v>0</v>
      </c>
      <c r="BL93" s="13">
        <f ca="1">Sheet2!EG92+Sheet2!BB92</f>
        <v>0</v>
      </c>
      <c r="BM93" s="13">
        <f ca="1">Sheet2!EH92+Sheet2!BC92</f>
        <v>0</v>
      </c>
      <c r="BN93" s="13">
        <f ca="1">Sheet2!EW92+Sheet2!BE92</f>
        <v>270.8</v>
      </c>
      <c r="BO93" s="13">
        <f ca="1">Sheet2!EX92+Sheet2!BF92</f>
        <v>0</v>
      </c>
      <c r="BP93" s="13">
        <f ca="1">Sheet2!EY92+Sheet2!BG92</f>
        <v>0</v>
      </c>
      <c r="BQ93" s="13">
        <f ca="1">Sheet2!EZ92+Sheet2!BH92+Sheet2!CJ92</f>
        <v>2000</v>
      </c>
      <c r="BR93" s="13">
        <f ca="1">Sheet2!FA92+Sheet2!BI92</f>
        <v>0</v>
      </c>
      <c r="BS93" s="13">
        <f ca="1">Sheet2!FC8+Sheet2!BJ8</f>
        <v>0</v>
      </c>
      <c r="BT93" s="13">
        <f ca="1">Sheet2!FD92+Sheet2!BK92</f>
        <v>0</v>
      </c>
      <c r="BU93" s="12">
        <f ca="1">Sheet2!FU92+Sheet2!BL92+Sheet2!AU92+Sheet2!DY92</f>
        <v>31455.690000000002</v>
      </c>
      <c r="BV93" s="12">
        <f ca="1">Sheet2!BQ92</f>
        <v>0</v>
      </c>
      <c r="BW93" s="12">
        <f ca="1">Sheet2!CF92+Sheet2!FV92</f>
        <v>0</v>
      </c>
      <c r="BX93" s="12">
        <f ca="1">Sheet2!FW92+Sheet2!CG92+Sheet2!FC92+Sheet2!BJ92</f>
        <v>0</v>
      </c>
      <c r="BY93" s="12">
        <f t="shared" si="30"/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</row>
    <row r="94" spans="1:82">
      <c r="A94" s="18">
        <v>302</v>
      </c>
      <c r="B94" s="3" t="s">
        <v>572</v>
      </c>
      <c r="C94" s="3" t="s">
        <v>388</v>
      </c>
      <c r="D94" s="12">
        <f t="shared" si="34"/>
        <v>1187797.06</v>
      </c>
      <c r="E94" s="12">
        <f t="shared" si="29"/>
        <v>1168424.6000000001</v>
      </c>
      <c r="F94" s="13">
        <v>562908</v>
      </c>
      <c r="G94" s="13">
        <v>316338</v>
      </c>
      <c r="H94" s="13">
        <v>253308.6</v>
      </c>
      <c r="I94" s="13">
        <f ca="1">Sheet2!CT93+Sheet2!H93</f>
        <v>0</v>
      </c>
      <c r="J94" s="13">
        <v>35870</v>
      </c>
      <c r="K94" s="13">
        <f ca="1">Sheet2!L93+Sheet2!CX93</f>
        <v>35870</v>
      </c>
      <c r="L94" s="13">
        <f ca="1">Sheet2!BS93+Sheet2!FF93</f>
        <v>0</v>
      </c>
      <c r="M94" s="13">
        <f ca="1">Sheet2!BT93+Sheet2!FG93</f>
        <v>0</v>
      </c>
      <c r="N94" s="13">
        <f ca="1">Sheet2!BU93+Sheet2!FH93</f>
        <v>0</v>
      </c>
      <c r="O94" s="13">
        <f ca="1">Sheet2!BW93+Sheet2!FJ93</f>
        <v>0</v>
      </c>
      <c r="P94" s="13">
        <f ca="1">Sheet2!BX93+Sheet2!FK93</f>
        <v>0</v>
      </c>
      <c r="Q94" s="13">
        <f ca="1">Sheet2!BY93+Sheet2!FL93</f>
        <v>0</v>
      </c>
      <c r="R94" s="13">
        <f ca="1">Sheet2!FS93+Sheet2!CD93</f>
        <v>0</v>
      </c>
      <c r="S94" s="13">
        <f ca="1">Sheet2!N93+Sheet2!CY93+Sheet2!FT93+Sheet2!CE93</f>
        <v>0</v>
      </c>
      <c r="T94" s="12">
        <f t="shared" si="25"/>
        <v>3984.01</v>
      </c>
      <c r="U94" s="13">
        <f ca="1">Sheet2!P93+Sheet2!EJ93</f>
        <v>0</v>
      </c>
      <c r="V94" s="13">
        <f ca="1">Sheet2!Q93+Sheet2!EK93</f>
        <v>0</v>
      </c>
      <c r="W94" s="13">
        <f ca="1">Sheet2!R93+Sheet2!EL93</f>
        <v>0</v>
      </c>
      <c r="X94" s="13">
        <f ca="1">Sheet2!S93+Sheet2!EM93</f>
        <v>0</v>
      </c>
      <c r="Y94" s="13">
        <f ca="1">Sheet2!EO93+Sheet2!T93</f>
        <v>0</v>
      </c>
      <c r="Z94" s="13">
        <f ca="1">Sheet2!U93+Sheet2!EN93</f>
        <v>16.5</v>
      </c>
      <c r="AA94" s="13">
        <f ca="1">Sheet2!EP93+Sheet2!V93</f>
        <v>3967.51</v>
      </c>
      <c r="AB94" s="13">
        <v>3702.03</v>
      </c>
      <c r="AC94" s="13">
        <v>270</v>
      </c>
      <c r="AD94" s="12">
        <f t="shared" si="26"/>
        <v>0</v>
      </c>
      <c r="AE94" s="13">
        <f ca="1">Sheet2!BN93+Sheet2!ER93</f>
        <v>0</v>
      </c>
      <c r="AF94" s="13">
        <f ca="1">Sheet2!BO93+Sheet2!ES93</f>
        <v>0</v>
      </c>
      <c r="AG94" s="13">
        <f ca="1">Sheet2!BP93+Sheet2!ET93</f>
        <v>0</v>
      </c>
      <c r="AH94" s="12">
        <f t="shared" si="27"/>
        <v>2595.6999999999998</v>
      </c>
      <c r="AI94" s="13">
        <f ca="1">Sheet2!X93+Sheet2!DA93</f>
        <v>0</v>
      </c>
      <c r="AJ94" s="13">
        <f ca="1">Sheet2!Y93+Sheet2!DB93</f>
        <v>0</v>
      </c>
      <c r="AK94" s="13">
        <f ca="1">Sheet2!Z93+Sheet2!DC93</f>
        <v>0</v>
      </c>
      <c r="AL94" s="13">
        <f ca="1">Sheet2!AA93+Sheet2!DD93</f>
        <v>0</v>
      </c>
      <c r="AM94" s="13">
        <f ca="1">Sheet2!AB93+Sheet2!DE93</f>
        <v>0</v>
      </c>
      <c r="AN94" s="13">
        <f ca="1">Sheet2!AC93+Sheet2!DF93</f>
        <v>0</v>
      </c>
      <c r="AO94" s="14">
        <f t="shared" si="31"/>
        <v>0</v>
      </c>
      <c r="AP94" s="13">
        <f ca="1">Sheet2!DH93+Sheet2!AE93</f>
        <v>0</v>
      </c>
      <c r="AQ94" s="13">
        <f ca="1">Sheet2!DI93+Sheet2!AF93</f>
        <v>0</v>
      </c>
      <c r="AR94" s="13">
        <f ca="1">Sheet2!DJ93+Sheet2!AG93</f>
        <v>0</v>
      </c>
      <c r="AS94" s="13">
        <f ca="1">Sheet2!DK93+Sheet2!AH93</f>
        <v>0</v>
      </c>
      <c r="AT94" s="13">
        <f ca="1">Sheet2!AI93+Sheet2!DL93</f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f ca="1">Sheet2!AQ93+Sheet2!DT93</f>
        <v>931</v>
      </c>
      <c r="BC94" s="14">
        <f t="shared" si="28"/>
        <v>0</v>
      </c>
      <c r="BD94" s="13">
        <f ca="1">Sheet2!DW93+Sheet2!AS93</f>
        <v>0</v>
      </c>
      <c r="BE94" s="13">
        <f ca="1">Sheet2!DX93+Sheet2!AT93</f>
        <v>0</v>
      </c>
      <c r="BF94" s="13">
        <f ca="1">Sheet2!DZ93+Sheet2!AV93</f>
        <v>0</v>
      </c>
      <c r="BG94" s="13">
        <f ca="1">Sheet2!EA93+Sheet2!AW93</f>
        <v>0</v>
      </c>
      <c r="BH94" s="13">
        <f ca="1">Sheet2!EB93+Sheet2!AX93</f>
        <v>0</v>
      </c>
      <c r="BI94" s="13">
        <f ca="1">Sheet2!EC93+Sheet2!AY93</f>
        <v>1200</v>
      </c>
      <c r="BJ94" s="13">
        <f ca="1">Sheet2!ED93+Sheet2!AZ93</f>
        <v>0</v>
      </c>
      <c r="BK94" s="13">
        <f ca="1">Sheet2!EE93+Sheet2!BA93</f>
        <v>0</v>
      </c>
      <c r="BL94" s="13">
        <f ca="1">Sheet2!EG93+Sheet2!BB93</f>
        <v>0</v>
      </c>
      <c r="BM94" s="13">
        <f ca="1">Sheet2!EH93+Sheet2!BC93</f>
        <v>0</v>
      </c>
      <c r="BN94" s="13">
        <f ca="1">Sheet2!EW93+Sheet2!BE93</f>
        <v>464.7</v>
      </c>
      <c r="BO94" s="13">
        <f ca="1">Sheet2!EX93+Sheet2!BF93</f>
        <v>0</v>
      </c>
      <c r="BP94" s="13">
        <f ca="1">Sheet2!EY93+Sheet2!BG93</f>
        <v>0</v>
      </c>
      <c r="BQ94" s="13">
        <f ca="1">Sheet2!EZ93+Sheet2!BH93+Sheet2!CJ93</f>
        <v>0</v>
      </c>
      <c r="BR94" s="13">
        <f ca="1">Sheet2!FA93+Sheet2!BI93</f>
        <v>0</v>
      </c>
      <c r="BS94" s="13">
        <f ca="1">Sheet2!FC9+Sheet2!BJ9</f>
        <v>0</v>
      </c>
      <c r="BT94" s="13">
        <f ca="1">Sheet2!FD93+Sheet2!BK93</f>
        <v>0</v>
      </c>
      <c r="BU94" s="12">
        <f ca="1">Sheet2!FU93+Sheet2!BL93+Sheet2!AU93+Sheet2!DY93</f>
        <v>12719.25</v>
      </c>
      <c r="BV94" s="12">
        <f ca="1">Sheet2!BQ93</f>
        <v>0</v>
      </c>
      <c r="BW94" s="12">
        <f ca="1">Sheet2!CF93+Sheet2!FV93</f>
        <v>0</v>
      </c>
      <c r="BX94" s="12">
        <f ca="1">Sheet2!FW93+Sheet2!CG93+Sheet2!FC93+Sheet2!BJ93</f>
        <v>0</v>
      </c>
      <c r="BY94" s="12">
        <f t="shared" si="30"/>
        <v>73.5</v>
      </c>
      <c r="BZ94" s="13">
        <v>0</v>
      </c>
      <c r="CA94" s="13">
        <v>0</v>
      </c>
      <c r="CB94" s="13">
        <v>0</v>
      </c>
      <c r="CC94" s="13">
        <v>0</v>
      </c>
      <c r="CD94" s="13">
        <v>73.5</v>
      </c>
    </row>
    <row r="95" spans="1:82">
      <c r="A95" s="18">
        <v>303</v>
      </c>
      <c r="B95" s="3" t="s">
        <v>573</v>
      </c>
      <c r="C95" s="3" t="s">
        <v>389</v>
      </c>
      <c r="D95" s="12">
        <f t="shared" si="34"/>
        <v>225190.49</v>
      </c>
      <c r="E95" s="12">
        <f t="shared" si="29"/>
        <v>23835.29</v>
      </c>
      <c r="F95" s="13">
        <v>0</v>
      </c>
      <c r="G95" s="13">
        <v>0</v>
      </c>
      <c r="H95" s="13">
        <v>0</v>
      </c>
      <c r="I95" s="13">
        <f ca="1">Sheet2!CT94+Sheet2!H94</f>
        <v>0</v>
      </c>
      <c r="J95" s="13">
        <v>22835.29</v>
      </c>
      <c r="K95" s="13">
        <f ca="1">Sheet2!L94+Sheet2!CX94</f>
        <v>5300</v>
      </c>
      <c r="L95" s="13">
        <f ca="1">Sheet2!BS94+Sheet2!FF94</f>
        <v>0</v>
      </c>
      <c r="M95" s="13">
        <f ca="1">Sheet2!BT94+Sheet2!FG94</f>
        <v>0</v>
      </c>
      <c r="N95" s="13">
        <f ca="1">Sheet2!BU94+Sheet2!FH94</f>
        <v>0</v>
      </c>
      <c r="O95" s="13">
        <f ca="1">Sheet2!BW94+Sheet2!FJ94</f>
        <v>0</v>
      </c>
      <c r="P95" s="13">
        <f ca="1">Sheet2!BX94+Sheet2!FK94</f>
        <v>0</v>
      </c>
      <c r="Q95" s="13">
        <f ca="1">Sheet2!BY94+Sheet2!FL94</f>
        <v>0</v>
      </c>
      <c r="R95" s="13">
        <f ca="1">Sheet2!FS94+Sheet2!CD94</f>
        <v>0</v>
      </c>
      <c r="S95" s="13">
        <f ca="1">Sheet2!N94+Sheet2!CY94+Sheet2!FT94+Sheet2!CE94</f>
        <v>18535.29</v>
      </c>
      <c r="T95" s="12">
        <f t="shared" si="25"/>
        <v>9001.23</v>
      </c>
      <c r="U95" s="13">
        <f ca="1">Sheet2!P94+Sheet2!EJ94</f>
        <v>0</v>
      </c>
      <c r="V95" s="13">
        <f ca="1">Sheet2!Q94+Sheet2!EK94</f>
        <v>0</v>
      </c>
      <c r="W95" s="13">
        <f ca="1">Sheet2!R94+Sheet2!EL94</f>
        <v>0</v>
      </c>
      <c r="X95" s="13">
        <f ca="1">Sheet2!S94+Sheet2!EM94</f>
        <v>126</v>
      </c>
      <c r="Y95" s="13">
        <f ca="1">Sheet2!EO94+Sheet2!T94</f>
        <v>409.64</v>
      </c>
      <c r="Z95" s="13">
        <f ca="1">Sheet2!U94+Sheet2!EN94</f>
        <v>237.7</v>
      </c>
      <c r="AA95" s="13">
        <f ca="1">Sheet2!EP94+Sheet2!V94</f>
        <v>8227.89</v>
      </c>
      <c r="AB95" s="13">
        <v>8227.89</v>
      </c>
      <c r="AC95" s="13"/>
      <c r="AD95" s="12">
        <f t="shared" si="26"/>
        <v>6520</v>
      </c>
      <c r="AE95" s="13">
        <f ca="1">Sheet2!BN94+Sheet2!ER94</f>
        <v>6520</v>
      </c>
      <c r="AF95" s="13">
        <f ca="1">Sheet2!BO94+Sheet2!ES94</f>
        <v>0</v>
      </c>
      <c r="AG95" s="13">
        <f ca="1">Sheet2!BP94+Sheet2!ET94</f>
        <v>0</v>
      </c>
      <c r="AH95" s="12">
        <f t="shared" si="27"/>
        <v>2021</v>
      </c>
      <c r="AI95" s="13">
        <v>0</v>
      </c>
      <c r="AJ95" s="13">
        <f ca="1">Sheet2!Y94+Sheet2!DB94</f>
        <v>0</v>
      </c>
      <c r="AK95" s="13">
        <f ca="1">Sheet2!Z94+Sheet2!DC94</f>
        <v>0</v>
      </c>
      <c r="AL95" s="13">
        <f ca="1">Sheet2!AA94+Sheet2!DD94</f>
        <v>0</v>
      </c>
      <c r="AM95" s="13">
        <f ca="1">Sheet2!AB94+Sheet2!DE94</f>
        <v>0</v>
      </c>
      <c r="AN95" s="13">
        <f ca="1">Sheet2!AC94+Sheet2!DF94</f>
        <v>0</v>
      </c>
      <c r="AO95" s="14">
        <f t="shared" si="31"/>
        <v>0</v>
      </c>
      <c r="AP95" s="13">
        <f ca="1">Sheet2!DH94+Sheet2!AE94</f>
        <v>0</v>
      </c>
      <c r="AQ95" s="13">
        <f ca="1">Sheet2!DI94+Sheet2!AF94</f>
        <v>0</v>
      </c>
      <c r="AR95" s="13">
        <f ca="1">Sheet2!DJ94+Sheet2!AG94</f>
        <v>0</v>
      </c>
      <c r="AS95" s="13">
        <f ca="1">Sheet2!DK94+Sheet2!AH94</f>
        <v>0</v>
      </c>
      <c r="AT95" s="13">
        <f ca="1">Sheet2!AI94+Sheet2!DL94</f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f ca="1">Sheet2!AQ94+Sheet2!DT94</f>
        <v>421</v>
      </c>
      <c r="BC95" s="14">
        <f t="shared" si="28"/>
        <v>0</v>
      </c>
      <c r="BD95" s="13">
        <f ca="1">Sheet2!DW94+Sheet2!AS94</f>
        <v>0</v>
      </c>
      <c r="BE95" s="13">
        <f ca="1">Sheet2!DX94+Sheet2!AT94</f>
        <v>0</v>
      </c>
      <c r="BF95" s="13">
        <f ca="1">Sheet2!DZ94+Sheet2!AV94</f>
        <v>0</v>
      </c>
      <c r="BG95" s="13">
        <f ca="1">Sheet2!EA94+Sheet2!AW94</f>
        <v>0</v>
      </c>
      <c r="BH95" s="13">
        <f ca="1">Sheet2!EB94+Sheet2!AX94</f>
        <v>1600</v>
      </c>
      <c r="BI95" s="13">
        <f ca="1">Sheet2!EC94+Sheet2!AY94</f>
        <v>0</v>
      </c>
      <c r="BJ95" s="13">
        <f ca="1">Sheet2!ED94+Sheet2!AZ94</f>
        <v>0</v>
      </c>
      <c r="BK95" s="13">
        <f ca="1">Sheet2!EE94+Sheet2!BA94</f>
        <v>0</v>
      </c>
      <c r="BL95" s="13">
        <f ca="1">Sheet2!EG94+Sheet2!BB94</f>
        <v>0</v>
      </c>
      <c r="BM95" s="13">
        <f ca="1">Sheet2!EH94+Sheet2!BC94</f>
        <v>0</v>
      </c>
      <c r="BN95" s="13">
        <f ca="1">Sheet2!EW94+Sheet2!BE94</f>
        <v>0</v>
      </c>
      <c r="BO95" s="13">
        <f ca="1">Sheet2!EX94+Sheet2!BF94</f>
        <v>0</v>
      </c>
      <c r="BP95" s="13">
        <f ca="1">Sheet2!EY94+Sheet2!BG94</f>
        <v>0</v>
      </c>
      <c r="BQ95" s="13">
        <f ca="1">Sheet2!EZ94+Sheet2!BH94+Sheet2!CJ94</f>
        <v>0</v>
      </c>
      <c r="BR95" s="13">
        <f ca="1">Sheet2!FA94+Sheet2!BI94</f>
        <v>0</v>
      </c>
      <c r="BS95" s="13">
        <f ca="1">Sheet2!FC10+Sheet2!BJ10</f>
        <v>0</v>
      </c>
      <c r="BT95" s="13">
        <f ca="1">Sheet2!FD94+Sheet2!BK94</f>
        <v>0</v>
      </c>
      <c r="BU95" s="12">
        <f ca="1">Sheet2!FU94+Sheet2!BL94+Sheet2!AU94+Sheet2!DY94</f>
        <v>2414.9700000000003</v>
      </c>
      <c r="BV95" s="12">
        <f ca="1">Sheet2!BQ94</f>
        <v>0</v>
      </c>
      <c r="BW95" s="12">
        <f ca="1">Sheet2!CF94+Sheet2!FV94</f>
        <v>0</v>
      </c>
      <c r="BX95" s="12">
        <f ca="1">Sheet2!FW94+Sheet2!CG94+Sheet2!FC94+Sheet2!BJ94</f>
        <v>181398</v>
      </c>
      <c r="BY95" s="12">
        <f t="shared" si="30"/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</row>
    <row r="96" spans="1:82">
      <c r="A96" s="18">
        <v>304</v>
      </c>
      <c r="B96" s="3" t="s">
        <v>574</v>
      </c>
      <c r="C96" s="3" t="s">
        <v>390</v>
      </c>
      <c r="D96" s="12">
        <f t="shared" si="34"/>
        <v>10256.189999999999</v>
      </c>
      <c r="E96" s="12">
        <f t="shared" si="29"/>
        <v>0</v>
      </c>
      <c r="F96" s="13">
        <v>0</v>
      </c>
      <c r="G96" s="13">
        <v>0</v>
      </c>
      <c r="H96" s="13">
        <v>0</v>
      </c>
      <c r="I96" s="13">
        <f ca="1">Sheet2!CT95+Sheet2!H95</f>
        <v>0</v>
      </c>
      <c r="J96" s="13">
        <v>0</v>
      </c>
      <c r="K96" s="13">
        <f ca="1">Sheet2!L95+Sheet2!CX95</f>
        <v>0</v>
      </c>
      <c r="L96" s="13">
        <f ca="1">Sheet2!BS95+Sheet2!FF95</f>
        <v>0</v>
      </c>
      <c r="M96" s="13">
        <f ca="1">Sheet2!BT95+Sheet2!FG95</f>
        <v>0</v>
      </c>
      <c r="N96" s="13">
        <f ca="1">Sheet2!BU95+Sheet2!FH95</f>
        <v>0</v>
      </c>
      <c r="O96" s="13">
        <f ca="1">Sheet2!BW95+Sheet2!FJ95</f>
        <v>0</v>
      </c>
      <c r="P96" s="13">
        <f ca="1">Sheet2!BX95+Sheet2!FK95</f>
        <v>0</v>
      </c>
      <c r="Q96" s="13">
        <f ca="1">Sheet2!BY95+Sheet2!FL95</f>
        <v>0</v>
      </c>
      <c r="R96" s="13">
        <f ca="1">Sheet2!FS95+Sheet2!CD95</f>
        <v>0</v>
      </c>
      <c r="S96" s="13">
        <f ca="1">Sheet2!N95+Sheet2!CY95+Sheet2!FT95+Sheet2!CE95</f>
        <v>0</v>
      </c>
      <c r="T96" s="12">
        <f t="shared" si="25"/>
        <v>807.87</v>
      </c>
      <c r="U96" s="13">
        <f ca="1">Sheet2!P95+Sheet2!EJ95</f>
        <v>0</v>
      </c>
      <c r="V96" s="13">
        <f ca="1">Sheet2!Q95+Sheet2!EK95</f>
        <v>0</v>
      </c>
      <c r="W96" s="13">
        <f ca="1">Sheet2!R95+Sheet2!EL95</f>
        <v>0</v>
      </c>
      <c r="X96" s="13">
        <f ca="1">Sheet2!S95+Sheet2!EM95</f>
        <v>65.599999999999994</v>
      </c>
      <c r="Y96" s="13">
        <f ca="1">Sheet2!EO95+Sheet2!T95</f>
        <v>0</v>
      </c>
      <c r="Z96" s="13">
        <f ca="1">Sheet2!U95+Sheet2!EN95</f>
        <v>32</v>
      </c>
      <c r="AA96" s="13">
        <f ca="1">Sheet2!EP95+Sheet2!V95</f>
        <v>710.27</v>
      </c>
      <c r="AB96" s="13">
        <v>577.27</v>
      </c>
      <c r="AC96" s="13">
        <v>133</v>
      </c>
      <c r="AD96" s="12">
        <f t="shared" si="26"/>
        <v>2746.94</v>
      </c>
      <c r="AE96" s="13">
        <f ca="1">Sheet2!BN95+Sheet2!ER95</f>
        <v>2746.94</v>
      </c>
      <c r="AF96" s="13">
        <f ca="1">Sheet2!BO95+Sheet2!ES95</f>
        <v>0</v>
      </c>
      <c r="AG96" s="13">
        <f ca="1">Sheet2!BP95+Sheet2!ET95</f>
        <v>0</v>
      </c>
      <c r="AH96" s="12">
        <f t="shared" si="27"/>
        <v>0</v>
      </c>
      <c r="AI96" s="13">
        <f ca="1">Sheet2!X95+Sheet2!DA95</f>
        <v>0</v>
      </c>
      <c r="AJ96" s="13">
        <f ca="1">Sheet2!Y95+Sheet2!DB95</f>
        <v>0</v>
      </c>
      <c r="AK96" s="13">
        <f ca="1">Sheet2!Z95+Sheet2!DC95</f>
        <v>0</v>
      </c>
      <c r="AL96" s="13">
        <f ca="1">Sheet2!AA95+Sheet2!DD95</f>
        <v>0</v>
      </c>
      <c r="AM96" s="13">
        <f ca="1">Sheet2!AB95+Sheet2!DE95</f>
        <v>0</v>
      </c>
      <c r="AN96" s="13">
        <f ca="1">Sheet2!AC95+Sheet2!DF95</f>
        <v>0</v>
      </c>
      <c r="AO96" s="14">
        <f t="shared" si="31"/>
        <v>0</v>
      </c>
      <c r="AP96" s="13">
        <f ca="1">Sheet2!DH95+Sheet2!AE95</f>
        <v>0</v>
      </c>
      <c r="AQ96" s="13">
        <f ca="1">Sheet2!DI95+Sheet2!AF95</f>
        <v>0</v>
      </c>
      <c r="AR96" s="13">
        <f ca="1">Sheet2!DJ95+Sheet2!AG95</f>
        <v>0</v>
      </c>
      <c r="AS96" s="13">
        <f ca="1">Sheet2!DK95+Sheet2!AH95</f>
        <v>0</v>
      </c>
      <c r="AT96" s="13">
        <f ca="1">Sheet2!AI95+Sheet2!DL95</f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f ca="1">Sheet2!AQ95+Sheet2!DT95</f>
        <v>0</v>
      </c>
      <c r="BC96" s="14">
        <f t="shared" si="28"/>
        <v>0</v>
      </c>
      <c r="BD96" s="13">
        <f ca="1">Sheet2!DW95+Sheet2!AS95</f>
        <v>0</v>
      </c>
      <c r="BE96" s="13">
        <f ca="1">Sheet2!DX95+Sheet2!AT95</f>
        <v>0</v>
      </c>
      <c r="BF96" s="13">
        <f ca="1">Sheet2!DZ95+Sheet2!AV95</f>
        <v>0</v>
      </c>
      <c r="BG96" s="13">
        <f ca="1">Sheet2!EA95+Sheet2!AW95</f>
        <v>0</v>
      </c>
      <c r="BH96" s="13">
        <f ca="1">Sheet2!EB95+Sheet2!AX95</f>
        <v>0</v>
      </c>
      <c r="BI96" s="13">
        <f ca="1">Sheet2!EC95+Sheet2!AY95</f>
        <v>0</v>
      </c>
      <c r="BJ96" s="13">
        <f ca="1">Sheet2!ED95+Sheet2!AZ95</f>
        <v>0</v>
      </c>
      <c r="BK96" s="13">
        <f ca="1">Sheet2!EE95+Sheet2!BA95</f>
        <v>0</v>
      </c>
      <c r="BL96" s="13">
        <f ca="1">Sheet2!EG95+Sheet2!BB95</f>
        <v>0</v>
      </c>
      <c r="BM96" s="13">
        <f ca="1">Sheet2!EH95+Sheet2!BC95</f>
        <v>0</v>
      </c>
      <c r="BN96" s="13">
        <f ca="1">Sheet2!EW95+Sheet2!BE95</f>
        <v>0</v>
      </c>
      <c r="BO96" s="13">
        <f ca="1">Sheet2!EX95+Sheet2!BF95</f>
        <v>0</v>
      </c>
      <c r="BP96" s="13">
        <f ca="1">Sheet2!EY95+Sheet2!BG95</f>
        <v>0</v>
      </c>
      <c r="BQ96" s="13">
        <f ca="1">Sheet2!EZ95+Sheet2!BH95+Sheet2!CJ95</f>
        <v>0</v>
      </c>
      <c r="BR96" s="13">
        <f ca="1">Sheet2!FA95+Sheet2!BI95</f>
        <v>0</v>
      </c>
      <c r="BS96" s="13">
        <f ca="1">Sheet2!FC11+Sheet2!BJ11</f>
        <v>0</v>
      </c>
      <c r="BT96" s="13">
        <f ca="1">Sheet2!FD95+Sheet2!BK95</f>
        <v>0</v>
      </c>
      <c r="BU96" s="12">
        <f ca="1">Sheet2!FU95+Sheet2!BL95+Sheet2!AU95+Sheet2!DY95</f>
        <v>6701.3799999999992</v>
      </c>
      <c r="BV96" s="12">
        <f ca="1">Sheet2!BQ95</f>
        <v>0</v>
      </c>
      <c r="BW96" s="12">
        <f ca="1">Sheet2!CF95+Sheet2!FV95</f>
        <v>0</v>
      </c>
      <c r="BX96" s="12">
        <f ca="1">Sheet2!FW95+Sheet2!CG95+Sheet2!FC95+Sheet2!BJ95</f>
        <v>0</v>
      </c>
      <c r="BY96" s="12">
        <f t="shared" si="30"/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</row>
    <row r="97" spans="1:82">
      <c r="A97" s="18">
        <v>305</v>
      </c>
      <c r="B97" s="3" t="s">
        <v>575</v>
      </c>
      <c r="C97" s="3" t="s">
        <v>391</v>
      </c>
      <c r="D97" s="12">
        <f t="shared" si="34"/>
        <v>127608083.61</v>
      </c>
      <c r="E97" s="12">
        <f t="shared" si="29"/>
        <v>0</v>
      </c>
      <c r="F97" s="13">
        <v>0</v>
      </c>
      <c r="G97" s="13">
        <v>0</v>
      </c>
      <c r="H97" s="13">
        <v>0</v>
      </c>
      <c r="I97" s="13">
        <f ca="1">Sheet2!CT96+Sheet2!H96</f>
        <v>0</v>
      </c>
      <c r="J97" s="13">
        <v>0</v>
      </c>
      <c r="K97" s="13">
        <f ca="1">Sheet2!L96+Sheet2!CX96</f>
        <v>0</v>
      </c>
      <c r="L97" s="13">
        <f ca="1">Sheet2!BS96+Sheet2!FF96</f>
        <v>0</v>
      </c>
      <c r="M97" s="13">
        <f ca="1">Sheet2!BT96+Sheet2!FG96</f>
        <v>0</v>
      </c>
      <c r="N97" s="13">
        <f ca="1">Sheet2!BU96+Sheet2!FH96</f>
        <v>0</v>
      </c>
      <c r="O97" s="13">
        <f ca="1">Sheet2!BW96+Sheet2!FJ96</f>
        <v>0</v>
      </c>
      <c r="P97" s="13">
        <f ca="1">Sheet2!BX96+Sheet2!FK96</f>
        <v>0</v>
      </c>
      <c r="Q97" s="13">
        <f ca="1">Sheet2!BY96+Sheet2!FL96</f>
        <v>0</v>
      </c>
      <c r="R97" s="13">
        <f ca="1">Sheet2!FS96+Sheet2!CD96</f>
        <v>0</v>
      </c>
      <c r="S97" s="13">
        <f ca="1">Sheet2!N96+Sheet2!CY96+Sheet2!FT96+Sheet2!CE96</f>
        <v>0</v>
      </c>
      <c r="T97" s="12">
        <f t="shared" si="25"/>
        <v>9772.2099999999991</v>
      </c>
      <c r="U97" s="13">
        <f ca="1">Sheet2!P96+Sheet2!EJ96</f>
        <v>0</v>
      </c>
      <c r="V97" s="13">
        <f ca="1">Sheet2!Q96+Sheet2!EK96</f>
        <v>0</v>
      </c>
      <c r="W97" s="13">
        <f ca="1">Sheet2!R96+Sheet2!EL96</f>
        <v>0</v>
      </c>
      <c r="X97" s="13">
        <f ca="1">Sheet2!S96+Sheet2!EM96</f>
        <v>0</v>
      </c>
      <c r="Y97" s="13">
        <f ca="1">Sheet2!EO96+Sheet2!T96</f>
        <v>0</v>
      </c>
      <c r="Z97" s="13">
        <f ca="1">Sheet2!U96+Sheet2!EN96</f>
        <v>11.3</v>
      </c>
      <c r="AA97" s="13">
        <f ca="1">Sheet2!EP96+Sheet2!V96</f>
        <v>9760.91</v>
      </c>
      <c r="AB97" s="13">
        <v>7959.76</v>
      </c>
      <c r="AC97" s="13">
        <v>1801.15</v>
      </c>
      <c r="AD97" s="12">
        <f t="shared" si="26"/>
        <v>127551283.81</v>
      </c>
      <c r="AE97" s="13">
        <f ca="1">Sheet2!BN96+Sheet2!ER96</f>
        <v>127551283.81</v>
      </c>
      <c r="AF97" s="13">
        <f ca="1">Sheet2!BO96+Sheet2!ES96</f>
        <v>0</v>
      </c>
      <c r="AG97" s="13">
        <f ca="1">Sheet2!BP96+Sheet2!ET96</f>
        <v>0</v>
      </c>
      <c r="AH97" s="12">
        <f t="shared" si="27"/>
        <v>0</v>
      </c>
      <c r="AI97" s="13">
        <f ca="1">Sheet2!X96+Sheet2!DA96</f>
        <v>0</v>
      </c>
      <c r="AJ97" s="13">
        <f ca="1">Sheet2!Y96+Sheet2!DB96</f>
        <v>0</v>
      </c>
      <c r="AK97" s="13">
        <f ca="1">Sheet2!Z96+Sheet2!DC96</f>
        <v>0</v>
      </c>
      <c r="AL97" s="13">
        <f ca="1">Sheet2!AA96+Sheet2!DD96</f>
        <v>0</v>
      </c>
      <c r="AM97" s="13">
        <f ca="1">Sheet2!AB96+Sheet2!DE96</f>
        <v>0</v>
      </c>
      <c r="AN97" s="13">
        <f ca="1">Sheet2!AC96+Sheet2!DF96</f>
        <v>0</v>
      </c>
      <c r="AO97" s="14">
        <f t="shared" si="31"/>
        <v>0</v>
      </c>
      <c r="AP97" s="13">
        <f ca="1">Sheet2!DH96+Sheet2!AE96</f>
        <v>0</v>
      </c>
      <c r="AQ97" s="13">
        <f ca="1">Sheet2!DI96+Sheet2!AF96</f>
        <v>0</v>
      </c>
      <c r="AR97" s="13">
        <f ca="1">Sheet2!DJ96+Sheet2!AG96</f>
        <v>0</v>
      </c>
      <c r="AS97" s="13">
        <f ca="1">Sheet2!DK96+Sheet2!AH96</f>
        <v>0</v>
      </c>
      <c r="AT97" s="13">
        <f ca="1">Sheet2!AI96+Sheet2!DL96</f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f ca="1">Sheet2!AQ96+Sheet2!DT96</f>
        <v>0</v>
      </c>
      <c r="BC97" s="14">
        <f t="shared" si="28"/>
        <v>0</v>
      </c>
      <c r="BD97" s="13">
        <f ca="1">Sheet2!DW96+Sheet2!AS96</f>
        <v>0</v>
      </c>
      <c r="BE97" s="13">
        <f ca="1">Sheet2!DX96+Sheet2!AT96</f>
        <v>0</v>
      </c>
      <c r="BF97" s="13">
        <f ca="1">Sheet2!DZ96+Sheet2!AV96</f>
        <v>0</v>
      </c>
      <c r="BG97" s="13">
        <f ca="1">Sheet2!EA96+Sheet2!AW96</f>
        <v>0</v>
      </c>
      <c r="BH97" s="13">
        <f ca="1">Sheet2!EB96+Sheet2!AX96</f>
        <v>0</v>
      </c>
      <c r="BI97" s="13">
        <f ca="1">Sheet2!EC96+Sheet2!AY96</f>
        <v>0</v>
      </c>
      <c r="BJ97" s="13">
        <f ca="1">Sheet2!ED96+Sheet2!AZ96</f>
        <v>0</v>
      </c>
      <c r="BK97" s="13">
        <f ca="1">Sheet2!EE96+Sheet2!BA96</f>
        <v>0</v>
      </c>
      <c r="BL97" s="13">
        <f ca="1">Sheet2!EG96+Sheet2!BB96</f>
        <v>0</v>
      </c>
      <c r="BM97" s="13">
        <f ca="1">Sheet2!EH96+Sheet2!BC96</f>
        <v>0</v>
      </c>
      <c r="BN97" s="13">
        <f ca="1">Sheet2!EW96+Sheet2!BE96</f>
        <v>0</v>
      </c>
      <c r="BO97" s="13">
        <f ca="1">Sheet2!EX96+Sheet2!BF96</f>
        <v>0</v>
      </c>
      <c r="BP97" s="13">
        <f ca="1">Sheet2!EY96+Sheet2!BG96</f>
        <v>0</v>
      </c>
      <c r="BQ97" s="13">
        <f ca="1">Sheet2!EZ96+Sheet2!BH96+Sheet2!CJ96</f>
        <v>0</v>
      </c>
      <c r="BR97" s="13">
        <f ca="1">Sheet2!FA96+Sheet2!BI96</f>
        <v>0</v>
      </c>
      <c r="BS97" s="13">
        <f ca="1">Sheet2!FC12+Sheet2!BJ12</f>
        <v>0</v>
      </c>
      <c r="BT97" s="13">
        <f ca="1">Sheet2!FD96+Sheet2!BK96</f>
        <v>0</v>
      </c>
      <c r="BU97" s="12">
        <f ca="1">Sheet2!FU96+Sheet2!BL96+Sheet2!AU96+Sheet2!DY96</f>
        <v>47027.59</v>
      </c>
      <c r="BV97" s="12">
        <f ca="1">Sheet2!BQ96</f>
        <v>0</v>
      </c>
      <c r="BW97" s="12">
        <f ca="1">Sheet2!CF96+Sheet2!FV96</f>
        <v>0</v>
      </c>
      <c r="BX97" s="12">
        <f ca="1">Sheet2!FW96+Sheet2!CG96+Sheet2!FC96+Sheet2!BJ96</f>
        <v>0</v>
      </c>
      <c r="BY97" s="12">
        <f t="shared" si="30"/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</row>
    <row r="98" spans="1:82">
      <c r="A98" s="18">
        <v>306</v>
      </c>
      <c r="B98" s="3" t="s">
        <v>576</v>
      </c>
      <c r="C98" s="3" t="s">
        <v>392</v>
      </c>
      <c r="D98" s="12">
        <f t="shared" si="34"/>
        <v>32134528.199999999</v>
      </c>
      <c r="E98" s="12">
        <f t="shared" si="29"/>
        <v>0</v>
      </c>
      <c r="F98" s="13">
        <v>0</v>
      </c>
      <c r="G98" s="13">
        <v>0</v>
      </c>
      <c r="H98" s="13">
        <v>0</v>
      </c>
      <c r="I98" s="13">
        <f ca="1">Sheet2!CT97+Sheet2!H97</f>
        <v>0</v>
      </c>
      <c r="J98" s="13">
        <v>0</v>
      </c>
      <c r="K98" s="13">
        <f ca="1">Sheet2!L97+Sheet2!CX97</f>
        <v>0</v>
      </c>
      <c r="L98" s="13">
        <f ca="1">Sheet2!BS97+Sheet2!FF97</f>
        <v>0</v>
      </c>
      <c r="M98" s="13">
        <f ca="1">Sheet2!BT97+Sheet2!FG97</f>
        <v>0</v>
      </c>
      <c r="N98" s="13">
        <f ca="1">Sheet2!BU97+Sheet2!FH97</f>
        <v>0</v>
      </c>
      <c r="O98" s="13">
        <f ca="1">Sheet2!BW97+Sheet2!FJ97</f>
        <v>0</v>
      </c>
      <c r="P98" s="13">
        <f ca="1">Sheet2!BX97+Sheet2!FK97</f>
        <v>0</v>
      </c>
      <c r="Q98" s="13">
        <f ca="1">Sheet2!BY97+Sheet2!FL97</f>
        <v>0</v>
      </c>
      <c r="R98" s="13">
        <f ca="1">Sheet2!FS97+Sheet2!CD97</f>
        <v>0</v>
      </c>
      <c r="S98" s="13">
        <f ca="1">Sheet2!N97+Sheet2!CY97+Sheet2!FT97+Sheet2!CE97</f>
        <v>0</v>
      </c>
      <c r="T98" s="12">
        <f t="shared" si="25"/>
        <v>54636.24</v>
      </c>
      <c r="U98" s="13">
        <f ca="1">Sheet2!P97+Sheet2!EJ97</f>
        <v>0</v>
      </c>
      <c r="V98" s="13">
        <f ca="1">Sheet2!Q97+Sheet2!EK97</f>
        <v>0</v>
      </c>
      <c r="W98" s="13">
        <f ca="1">Sheet2!R97+Sheet2!EL97</f>
        <v>0</v>
      </c>
      <c r="X98" s="13">
        <f ca="1">Sheet2!S97+Sheet2!EM97</f>
        <v>0</v>
      </c>
      <c r="Y98" s="13">
        <f ca="1">Sheet2!EO97+Sheet2!T97</f>
        <v>0</v>
      </c>
      <c r="Z98" s="13">
        <f ca="1">Sheet2!U97+Sheet2!EN97</f>
        <v>0</v>
      </c>
      <c r="AA98" s="13">
        <f ca="1">Sheet2!EP97+Sheet2!V97</f>
        <v>54636.24</v>
      </c>
      <c r="AB98" s="13">
        <v>2594.96</v>
      </c>
      <c r="AC98" s="13">
        <v>52041.279999999999</v>
      </c>
      <c r="AD98" s="12">
        <f t="shared" si="26"/>
        <v>32074092.09</v>
      </c>
      <c r="AE98" s="13">
        <f ca="1">Sheet2!BN97+Sheet2!ER97</f>
        <v>32074092.09</v>
      </c>
      <c r="AF98" s="13">
        <f ca="1">Sheet2!BO97+Sheet2!ES97</f>
        <v>0</v>
      </c>
      <c r="AG98" s="13">
        <f ca="1">Sheet2!BP97+Sheet2!ET97</f>
        <v>0</v>
      </c>
      <c r="AH98" s="12">
        <f t="shared" si="27"/>
        <v>0</v>
      </c>
      <c r="AI98" s="13">
        <f ca="1">Sheet2!X97+Sheet2!DA97</f>
        <v>0</v>
      </c>
      <c r="AJ98" s="13">
        <f ca="1">Sheet2!Y97+Sheet2!DB97</f>
        <v>0</v>
      </c>
      <c r="AK98" s="13">
        <f ca="1">Sheet2!Z97+Sheet2!DC97</f>
        <v>0</v>
      </c>
      <c r="AL98" s="13">
        <f ca="1">Sheet2!AA97+Sheet2!DD97</f>
        <v>0</v>
      </c>
      <c r="AM98" s="13">
        <f ca="1">Sheet2!AB97+Sheet2!DE97</f>
        <v>0</v>
      </c>
      <c r="AN98" s="13">
        <f ca="1">Sheet2!AC97+Sheet2!DF97</f>
        <v>0</v>
      </c>
      <c r="AO98" s="14">
        <f t="shared" si="31"/>
        <v>0</v>
      </c>
      <c r="AP98" s="13">
        <f ca="1">Sheet2!DH97+Sheet2!AE97</f>
        <v>0</v>
      </c>
      <c r="AQ98" s="13">
        <f ca="1">Sheet2!DI97+Sheet2!AF97</f>
        <v>0</v>
      </c>
      <c r="AR98" s="13">
        <f ca="1">Sheet2!DJ97+Sheet2!AG97</f>
        <v>0</v>
      </c>
      <c r="AS98" s="13">
        <f ca="1">Sheet2!DK97+Sheet2!AH97</f>
        <v>0</v>
      </c>
      <c r="AT98" s="13">
        <f ca="1">Sheet2!AI97+Sheet2!DL97</f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f ca="1">Sheet2!AQ97+Sheet2!DT97</f>
        <v>0</v>
      </c>
      <c r="BC98" s="14">
        <f t="shared" si="28"/>
        <v>0</v>
      </c>
      <c r="BD98" s="13">
        <f ca="1">Sheet2!DW97+Sheet2!AS97</f>
        <v>0</v>
      </c>
      <c r="BE98" s="13">
        <f ca="1">Sheet2!DX97+Sheet2!AT97</f>
        <v>0</v>
      </c>
      <c r="BF98" s="13">
        <v>0</v>
      </c>
      <c r="BG98" s="13">
        <f ca="1">Sheet2!EA97+Sheet2!AW97</f>
        <v>0</v>
      </c>
      <c r="BH98" s="13">
        <f ca="1">Sheet2!EB97+Sheet2!AX97</f>
        <v>0</v>
      </c>
      <c r="BI98" s="13">
        <f ca="1">Sheet2!EC97+Sheet2!AY97</f>
        <v>0</v>
      </c>
      <c r="BJ98" s="13">
        <f ca="1">Sheet2!ED97+Sheet2!AZ97</f>
        <v>0</v>
      </c>
      <c r="BK98" s="13">
        <f ca="1">Sheet2!EE97+Sheet2!BA97</f>
        <v>0</v>
      </c>
      <c r="BL98" s="13">
        <f ca="1">Sheet2!EG97+Sheet2!BB97</f>
        <v>0</v>
      </c>
      <c r="BM98" s="13">
        <f ca="1">Sheet2!EH97+Sheet2!BC97</f>
        <v>0</v>
      </c>
      <c r="BN98" s="13">
        <f ca="1">Sheet2!EW97+Sheet2!BE97</f>
        <v>0</v>
      </c>
      <c r="BO98" s="13">
        <f ca="1">Sheet2!EX97+Sheet2!BF97</f>
        <v>0</v>
      </c>
      <c r="BP98" s="13">
        <f ca="1">Sheet2!EY97+Sheet2!BG97</f>
        <v>0</v>
      </c>
      <c r="BQ98" s="13">
        <f ca="1">Sheet2!EZ97+Sheet2!BH97+Sheet2!CJ97</f>
        <v>0</v>
      </c>
      <c r="BR98" s="13">
        <f ca="1">Sheet2!FA97+Sheet2!BI97</f>
        <v>0</v>
      </c>
      <c r="BS98" s="13">
        <f ca="1">Sheet2!FC13+Sheet2!BJ13</f>
        <v>0</v>
      </c>
      <c r="BT98" s="13">
        <f ca="1">Sheet2!FD97+Sheet2!BK97</f>
        <v>0</v>
      </c>
      <c r="BU98" s="12">
        <f ca="1">Sheet2!FU97+Sheet2!BL97+Sheet2!AU97+Sheet2!DY97</f>
        <v>5799.87</v>
      </c>
      <c r="BV98" s="12">
        <f ca="1">Sheet2!BQ97</f>
        <v>0</v>
      </c>
      <c r="BW98" s="12">
        <f ca="1">Sheet2!CF97+Sheet2!FV97</f>
        <v>0</v>
      </c>
      <c r="BX98" s="12">
        <f ca="1">Sheet2!FW97+Sheet2!CG97+Sheet2!FC97+Sheet2!BJ97</f>
        <v>0</v>
      </c>
      <c r="BY98" s="12">
        <f t="shared" si="30"/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</row>
    <row r="99" spans="1:82">
      <c r="A99" s="18">
        <v>307</v>
      </c>
      <c r="B99" s="3" t="s">
        <v>577</v>
      </c>
      <c r="C99" s="3" t="s">
        <v>393</v>
      </c>
      <c r="D99" s="12">
        <f t="shared" si="34"/>
        <v>12301171.200000001</v>
      </c>
      <c r="E99" s="12">
        <f t="shared" si="29"/>
        <v>0</v>
      </c>
      <c r="F99" s="13">
        <v>0</v>
      </c>
      <c r="G99" s="13">
        <v>0</v>
      </c>
      <c r="H99" s="13">
        <v>0</v>
      </c>
      <c r="I99" s="13">
        <f ca="1">Sheet2!CT98+Sheet2!H98</f>
        <v>0</v>
      </c>
      <c r="J99" s="13">
        <v>0</v>
      </c>
      <c r="K99" s="13">
        <f ca="1">Sheet2!L98+Sheet2!CX98</f>
        <v>0</v>
      </c>
      <c r="L99" s="13">
        <f ca="1">Sheet2!BS98+Sheet2!FF98</f>
        <v>0</v>
      </c>
      <c r="M99" s="13">
        <f ca="1">Sheet2!BT98+Sheet2!FG98</f>
        <v>0</v>
      </c>
      <c r="N99" s="13">
        <f ca="1">Sheet2!BU98+Sheet2!FH98</f>
        <v>0</v>
      </c>
      <c r="O99" s="13">
        <f ca="1">Sheet2!BW98+Sheet2!FJ98</f>
        <v>0</v>
      </c>
      <c r="P99" s="13">
        <f ca="1">Sheet2!BX98+Sheet2!FK98</f>
        <v>0</v>
      </c>
      <c r="Q99" s="13">
        <f ca="1">Sheet2!BY98+Sheet2!FL98</f>
        <v>0</v>
      </c>
      <c r="R99" s="13">
        <f ca="1">Sheet2!FS98+Sheet2!CD98</f>
        <v>0</v>
      </c>
      <c r="S99" s="13">
        <f ca="1">Sheet2!N98+Sheet2!CY98+Sheet2!FT98+Sheet2!CE98</f>
        <v>0</v>
      </c>
      <c r="T99" s="12">
        <f t="shared" si="25"/>
        <v>1355.84</v>
      </c>
      <c r="U99" s="13">
        <f ca="1">Sheet2!P98+Sheet2!EJ98</f>
        <v>0</v>
      </c>
      <c r="V99" s="13">
        <f ca="1">Sheet2!Q98+Sheet2!EK98</f>
        <v>0</v>
      </c>
      <c r="W99" s="13">
        <f ca="1">Sheet2!R98+Sheet2!EL98</f>
        <v>0</v>
      </c>
      <c r="X99" s="13">
        <f ca="1">Sheet2!S98+Sheet2!EM98</f>
        <v>0</v>
      </c>
      <c r="Y99" s="13">
        <f ca="1">Sheet2!EO98+Sheet2!T98</f>
        <v>0</v>
      </c>
      <c r="Z99" s="13">
        <f ca="1">Sheet2!U98+Sheet2!EN98</f>
        <v>95</v>
      </c>
      <c r="AA99" s="13">
        <f ca="1">Sheet2!EP98+Sheet2!V98</f>
        <v>1260.8399999999999</v>
      </c>
      <c r="AB99" s="13">
        <v>1035.8399999999999</v>
      </c>
      <c r="AC99" s="13">
        <v>225</v>
      </c>
      <c r="AD99" s="12">
        <f t="shared" si="26"/>
        <v>12298011.130000001</v>
      </c>
      <c r="AE99" s="13">
        <f ca="1">Sheet2!BN98+Sheet2!ER98</f>
        <v>12298011.130000001</v>
      </c>
      <c r="AF99" s="13">
        <f ca="1">Sheet2!BO98+Sheet2!ES98</f>
        <v>0</v>
      </c>
      <c r="AG99" s="13">
        <f ca="1">Sheet2!BP98+Sheet2!ET98</f>
        <v>0</v>
      </c>
      <c r="AH99" s="12">
        <f t="shared" si="27"/>
        <v>0</v>
      </c>
      <c r="AI99" s="13">
        <f ca="1">Sheet2!X98+Sheet2!DA98</f>
        <v>0</v>
      </c>
      <c r="AJ99" s="13">
        <f ca="1">Sheet2!Y98+Sheet2!DB98</f>
        <v>0</v>
      </c>
      <c r="AK99" s="13">
        <f ca="1">Sheet2!Z98+Sheet2!DC98</f>
        <v>0</v>
      </c>
      <c r="AL99" s="13">
        <f ca="1">Sheet2!AA98+Sheet2!DD98</f>
        <v>0</v>
      </c>
      <c r="AM99" s="13">
        <f ca="1">Sheet2!AB98+Sheet2!DE98</f>
        <v>0</v>
      </c>
      <c r="AN99" s="13">
        <f ca="1">Sheet2!AC98+Sheet2!DF98</f>
        <v>0</v>
      </c>
      <c r="AO99" s="14">
        <f t="shared" si="31"/>
        <v>0</v>
      </c>
      <c r="AP99" s="13">
        <f ca="1">Sheet2!DH98+Sheet2!AE98</f>
        <v>0</v>
      </c>
      <c r="AQ99" s="13">
        <f ca="1">Sheet2!DI98+Sheet2!AF98</f>
        <v>0</v>
      </c>
      <c r="AR99" s="13">
        <f ca="1">Sheet2!DJ98+Sheet2!AG98</f>
        <v>0</v>
      </c>
      <c r="AS99" s="13">
        <f ca="1">Sheet2!DK98+Sheet2!AH98</f>
        <v>0</v>
      </c>
      <c r="AT99" s="13">
        <f ca="1">Sheet2!AI98+Sheet2!DL98</f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f ca="1">Sheet2!AQ98+Sheet2!DT98</f>
        <v>0</v>
      </c>
      <c r="BC99" s="14">
        <f t="shared" si="28"/>
        <v>0</v>
      </c>
      <c r="BD99" s="13">
        <f ca="1">Sheet2!DW98+Sheet2!AS98</f>
        <v>0</v>
      </c>
      <c r="BE99" s="13">
        <f ca="1">Sheet2!DX98+Sheet2!AT98</f>
        <v>0</v>
      </c>
      <c r="BF99" s="13">
        <f ca="1">Sheet2!DZ98+Sheet2!AV98</f>
        <v>0</v>
      </c>
      <c r="BG99" s="13">
        <f ca="1">Sheet2!EA98+Sheet2!AW98</f>
        <v>0</v>
      </c>
      <c r="BH99" s="13">
        <f ca="1">Sheet2!EB98+Sheet2!AX98</f>
        <v>0</v>
      </c>
      <c r="BI99" s="13">
        <f ca="1">Sheet2!EC98+Sheet2!AY98</f>
        <v>0</v>
      </c>
      <c r="BJ99" s="13">
        <f ca="1">Sheet2!ED98+Sheet2!AZ98</f>
        <v>0</v>
      </c>
      <c r="BK99" s="13">
        <f ca="1">Sheet2!EE98+Sheet2!BA98</f>
        <v>0</v>
      </c>
      <c r="BL99" s="13">
        <f ca="1">Sheet2!EG98+Sheet2!BB98</f>
        <v>0</v>
      </c>
      <c r="BM99" s="13">
        <f ca="1">Sheet2!EH98+Sheet2!BC98</f>
        <v>0</v>
      </c>
      <c r="BN99" s="13">
        <f ca="1">Sheet2!EW98+Sheet2!BE98</f>
        <v>0</v>
      </c>
      <c r="BO99" s="13">
        <f ca="1">Sheet2!EX98+Sheet2!BF98</f>
        <v>0</v>
      </c>
      <c r="BP99" s="13">
        <f ca="1">Sheet2!EY98+Sheet2!BG98</f>
        <v>0</v>
      </c>
      <c r="BQ99" s="13">
        <f ca="1">Sheet2!EZ98+Sheet2!BH98+Sheet2!CJ98</f>
        <v>0</v>
      </c>
      <c r="BR99" s="13">
        <f ca="1">Sheet2!FA98+Sheet2!BI98</f>
        <v>0</v>
      </c>
      <c r="BS99" s="13">
        <f ca="1">Sheet2!FC14+Sheet2!BJ14</f>
        <v>0</v>
      </c>
      <c r="BT99" s="13">
        <f ca="1">Sheet2!FD98+Sheet2!BK98</f>
        <v>0</v>
      </c>
      <c r="BU99" s="12">
        <f ca="1">Sheet2!FU98+Sheet2!BL98+Sheet2!AU98+Sheet2!DY98</f>
        <v>1804.23</v>
      </c>
      <c r="BV99" s="12">
        <f ca="1">Sheet2!BQ98</f>
        <v>0</v>
      </c>
      <c r="BW99" s="12">
        <f ca="1">Sheet2!CF98+Sheet2!FV98</f>
        <v>0</v>
      </c>
      <c r="BX99" s="12">
        <f ca="1">Sheet2!FW98+Sheet2!CG98+Sheet2!FC98+Sheet2!BJ98</f>
        <v>0</v>
      </c>
      <c r="BY99" s="12">
        <f t="shared" si="30"/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</row>
    <row r="100" spans="1:82">
      <c r="A100" s="18">
        <v>308</v>
      </c>
      <c r="B100" s="3" t="s">
        <v>578</v>
      </c>
      <c r="C100" s="3" t="s">
        <v>394</v>
      </c>
      <c r="D100" s="12">
        <f t="shared" si="34"/>
        <v>135517.6</v>
      </c>
      <c r="E100" s="12">
        <f t="shared" si="29"/>
        <v>0</v>
      </c>
      <c r="F100" s="13">
        <v>0</v>
      </c>
      <c r="G100" s="13">
        <v>0</v>
      </c>
      <c r="H100" s="13">
        <v>0</v>
      </c>
      <c r="I100" s="13">
        <f ca="1">Sheet2!CT99+Sheet2!H99</f>
        <v>0</v>
      </c>
      <c r="J100" s="13">
        <v>0</v>
      </c>
      <c r="K100" s="13">
        <f ca="1">Sheet2!L99+Sheet2!CX99</f>
        <v>0</v>
      </c>
      <c r="L100" s="13">
        <f ca="1">Sheet2!BS99+Sheet2!FF99</f>
        <v>0</v>
      </c>
      <c r="M100" s="13">
        <f ca="1">Sheet2!BT99+Sheet2!FG99</f>
        <v>0</v>
      </c>
      <c r="N100" s="13">
        <f ca="1">Sheet2!BU99+Sheet2!FH99</f>
        <v>0</v>
      </c>
      <c r="O100" s="13">
        <f ca="1">Sheet2!BW99+Sheet2!FJ99</f>
        <v>0</v>
      </c>
      <c r="P100" s="13">
        <f ca="1">Sheet2!BX99+Sheet2!FK99</f>
        <v>0</v>
      </c>
      <c r="Q100" s="13">
        <f ca="1">Sheet2!BY99+Sheet2!FL99</f>
        <v>0</v>
      </c>
      <c r="R100" s="13">
        <f ca="1">Sheet2!FS99+Sheet2!CD99</f>
        <v>0</v>
      </c>
      <c r="S100" s="13">
        <f ca="1">Sheet2!N99+Sheet2!CY99+Sheet2!FT99+Sheet2!CE99</f>
        <v>0</v>
      </c>
      <c r="T100" s="12">
        <f t="shared" si="25"/>
        <v>613.07000000000005</v>
      </c>
      <c r="U100" s="13">
        <f ca="1">Sheet2!P99+Sheet2!EJ99</f>
        <v>0</v>
      </c>
      <c r="V100" s="13">
        <f ca="1">Sheet2!Q99+Sheet2!EK99</f>
        <v>0</v>
      </c>
      <c r="W100" s="13">
        <f ca="1">Sheet2!R99+Sheet2!EL99</f>
        <v>0</v>
      </c>
      <c r="X100" s="13">
        <f ca="1">Sheet2!S99+Sheet2!EM99</f>
        <v>230</v>
      </c>
      <c r="Y100" s="13">
        <f ca="1">Sheet2!EO99+Sheet2!T99</f>
        <v>15.46</v>
      </c>
      <c r="Z100" s="13">
        <f ca="1">Sheet2!U99+Sheet2!EN99</f>
        <v>75</v>
      </c>
      <c r="AA100" s="13">
        <f ca="1">Sheet2!EP99+Sheet2!V99</f>
        <v>292.61</v>
      </c>
      <c r="AB100" s="13">
        <v>292.61</v>
      </c>
      <c r="AC100" s="13"/>
      <c r="AD100" s="12">
        <f t="shared" si="26"/>
        <v>133668.29</v>
      </c>
      <c r="AE100" s="13">
        <f ca="1">Sheet2!BN99+Sheet2!ER99</f>
        <v>133668.29</v>
      </c>
      <c r="AF100" s="13">
        <f ca="1">Sheet2!BO99+Sheet2!ES99</f>
        <v>0</v>
      </c>
      <c r="AG100" s="13">
        <f ca="1">Sheet2!BP99+Sheet2!ET99</f>
        <v>0</v>
      </c>
      <c r="AH100" s="12">
        <f t="shared" si="27"/>
        <v>0</v>
      </c>
      <c r="AI100" s="13">
        <f ca="1">Sheet2!X99+Sheet2!DA99</f>
        <v>0</v>
      </c>
      <c r="AJ100" s="13">
        <f ca="1">Sheet2!Y99+Sheet2!DB99</f>
        <v>0</v>
      </c>
      <c r="AK100" s="13">
        <f ca="1">Sheet2!Z99+Sheet2!DC99</f>
        <v>0</v>
      </c>
      <c r="AL100" s="13">
        <f ca="1">Sheet2!AA99+Sheet2!DD99</f>
        <v>0</v>
      </c>
      <c r="AM100" s="13">
        <f ca="1">Sheet2!AB99+Sheet2!DE99</f>
        <v>0</v>
      </c>
      <c r="AN100" s="13">
        <f ca="1">Sheet2!AC99+Sheet2!DF99</f>
        <v>0</v>
      </c>
      <c r="AO100" s="14">
        <f t="shared" si="31"/>
        <v>0</v>
      </c>
      <c r="AP100" s="13">
        <f ca="1">Sheet2!DH99+Sheet2!AE99</f>
        <v>0</v>
      </c>
      <c r="AQ100" s="13">
        <f ca="1">Sheet2!DI99+Sheet2!AF99</f>
        <v>0</v>
      </c>
      <c r="AR100" s="13">
        <f ca="1">Sheet2!DJ99+Sheet2!AG99</f>
        <v>0</v>
      </c>
      <c r="AS100" s="13">
        <f ca="1">Sheet2!DK99+Sheet2!AH99</f>
        <v>0</v>
      </c>
      <c r="AT100" s="13">
        <f ca="1">Sheet2!AI99+Sheet2!DL99</f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f ca="1">Sheet2!AQ99+Sheet2!DT99</f>
        <v>0</v>
      </c>
      <c r="BC100" s="14">
        <f t="shared" si="28"/>
        <v>0</v>
      </c>
      <c r="BD100" s="13">
        <f ca="1">Sheet2!DW99+Sheet2!AS99</f>
        <v>0</v>
      </c>
      <c r="BE100" s="13">
        <f ca="1">Sheet2!DX99+Sheet2!AT99</f>
        <v>0</v>
      </c>
      <c r="BF100" s="13">
        <f ca="1">Sheet2!DZ99+Sheet2!AV99</f>
        <v>0</v>
      </c>
      <c r="BG100" s="13">
        <f ca="1">Sheet2!EA99+Sheet2!AW99</f>
        <v>0</v>
      </c>
      <c r="BH100" s="13">
        <f ca="1">Sheet2!EB99+Sheet2!AX99</f>
        <v>0</v>
      </c>
      <c r="BI100" s="13">
        <f ca="1">Sheet2!EC99+Sheet2!AY99</f>
        <v>0</v>
      </c>
      <c r="BJ100" s="13">
        <f ca="1">Sheet2!ED99+Sheet2!AZ99</f>
        <v>0</v>
      </c>
      <c r="BK100" s="13">
        <f ca="1">Sheet2!EE99+Sheet2!BA99</f>
        <v>0</v>
      </c>
      <c r="BL100" s="13">
        <f ca="1">Sheet2!EG99+Sheet2!BB99</f>
        <v>0</v>
      </c>
      <c r="BM100" s="13">
        <f ca="1">Sheet2!EH99+Sheet2!BC99</f>
        <v>0</v>
      </c>
      <c r="BN100" s="13">
        <f ca="1">Sheet2!EW99+Sheet2!BE99</f>
        <v>0</v>
      </c>
      <c r="BO100" s="13">
        <f ca="1">Sheet2!EX99+Sheet2!BF99</f>
        <v>0</v>
      </c>
      <c r="BP100" s="13">
        <f ca="1">Sheet2!EY99+Sheet2!BG99</f>
        <v>0</v>
      </c>
      <c r="BQ100" s="13">
        <f ca="1">Sheet2!EZ99+Sheet2!BH99+Sheet2!CJ99</f>
        <v>0</v>
      </c>
      <c r="BR100" s="13">
        <f ca="1">Sheet2!FA99+Sheet2!BI99</f>
        <v>0</v>
      </c>
      <c r="BS100" s="13">
        <f ca="1">Sheet2!FC15+Sheet2!BJ15</f>
        <v>0</v>
      </c>
      <c r="BT100" s="13">
        <f ca="1">Sheet2!FD99+Sheet2!BK99</f>
        <v>0</v>
      </c>
      <c r="BU100" s="12">
        <f ca="1">Sheet2!FU99+Sheet2!BL99+Sheet2!AU99+Sheet2!DY99</f>
        <v>1236.24</v>
      </c>
      <c r="BV100" s="12">
        <f ca="1">Sheet2!BQ99</f>
        <v>0</v>
      </c>
      <c r="BW100" s="12">
        <f ca="1">Sheet2!CF99+Sheet2!FV99</f>
        <v>0</v>
      </c>
      <c r="BX100" s="12">
        <f ca="1">Sheet2!FW99+Sheet2!CG99+Sheet2!FC99+Sheet2!BJ99</f>
        <v>0</v>
      </c>
      <c r="BY100" s="12">
        <f t="shared" si="30"/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</row>
    <row r="101" spans="1:82">
      <c r="A101" s="18">
        <v>309</v>
      </c>
      <c r="B101" s="3" t="s">
        <v>579</v>
      </c>
      <c r="C101" s="3" t="s">
        <v>395</v>
      </c>
      <c r="D101" s="12">
        <f t="shared" si="34"/>
        <v>20520890.43</v>
      </c>
      <c r="E101" s="12">
        <f t="shared" si="29"/>
        <v>0</v>
      </c>
      <c r="F101" s="13">
        <v>0</v>
      </c>
      <c r="G101" s="13">
        <v>0</v>
      </c>
      <c r="H101" s="13">
        <v>0</v>
      </c>
      <c r="I101" s="13">
        <f ca="1">Sheet2!CT100+Sheet2!H100</f>
        <v>0</v>
      </c>
      <c r="J101" s="13">
        <v>0</v>
      </c>
      <c r="K101" s="13">
        <f ca="1">Sheet2!L100+Sheet2!CX100</f>
        <v>0</v>
      </c>
      <c r="L101" s="13">
        <f ca="1">Sheet2!BS100+Sheet2!FF100</f>
        <v>0</v>
      </c>
      <c r="M101" s="13">
        <f ca="1">Sheet2!BT100+Sheet2!FG100</f>
        <v>0</v>
      </c>
      <c r="N101" s="13">
        <f ca="1">Sheet2!BU100+Sheet2!FH100</f>
        <v>0</v>
      </c>
      <c r="O101" s="13">
        <f ca="1">Sheet2!BW100+Sheet2!FJ100</f>
        <v>0</v>
      </c>
      <c r="P101" s="13">
        <f ca="1">Sheet2!BX100+Sheet2!FK100</f>
        <v>0</v>
      </c>
      <c r="Q101" s="13">
        <f ca="1">Sheet2!BY100+Sheet2!FL100</f>
        <v>0</v>
      </c>
      <c r="R101" s="13">
        <f ca="1">Sheet2!FS100+Sheet2!CD100</f>
        <v>0</v>
      </c>
      <c r="S101" s="13">
        <f ca="1">Sheet2!N100+Sheet2!CY100+Sheet2!FT100+Sheet2!CE100</f>
        <v>0</v>
      </c>
      <c r="T101" s="12">
        <f t="shared" si="25"/>
        <v>35470</v>
      </c>
      <c r="U101" s="13">
        <f ca="1">Sheet2!P100+Sheet2!EJ100</f>
        <v>0</v>
      </c>
      <c r="V101" s="13">
        <f ca="1">Sheet2!Q100+Sheet2!EK100</f>
        <v>0</v>
      </c>
      <c r="W101" s="13">
        <f ca="1">Sheet2!R100+Sheet2!EL100</f>
        <v>0</v>
      </c>
      <c r="X101" s="13">
        <f ca="1">Sheet2!S100+Sheet2!EM100</f>
        <v>0</v>
      </c>
      <c r="Y101" s="13">
        <f ca="1">Sheet2!EO100+Sheet2!T100</f>
        <v>0</v>
      </c>
      <c r="Z101" s="13">
        <f ca="1">Sheet2!U100+Sheet2!EN100</f>
        <v>0</v>
      </c>
      <c r="AA101" s="13">
        <f ca="1">Sheet2!EP100+Sheet2!V100</f>
        <v>35470</v>
      </c>
      <c r="AB101" s="13">
        <v>70</v>
      </c>
      <c r="AC101" s="13">
        <v>35400</v>
      </c>
      <c r="AD101" s="12">
        <f t="shared" si="26"/>
        <v>20479891.82</v>
      </c>
      <c r="AE101" s="13">
        <f ca="1">Sheet2!BN100+Sheet2!ER100</f>
        <v>0</v>
      </c>
      <c r="AF101" s="13">
        <f ca="1">Sheet2!BO100+Sheet2!ES100</f>
        <v>20479891.82</v>
      </c>
      <c r="AG101" s="13">
        <f ca="1">Sheet2!BP100+Sheet2!ET100</f>
        <v>0</v>
      </c>
      <c r="AH101" s="12">
        <f t="shared" si="27"/>
        <v>0</v>
      </c>
      <c r="AI101" s="13">
        <f ca="1">Sheet2!X100+Sheet2!DA100</f>
        <v>0</v>
      </c>
      <c r="AJ101" s="13">
        <f ca="1">Sheet2!Y100+Sheet2!DB100</f>
        <v>0</v>
      </c>
      <c r="AK101" s="13">
        <f ca="1">Sheet2!Z100+Sheet2!DC100</f>
        <v>0</v>
      </c>
      <c r="AL101" s="13">
        <f ca="1">Sheet2!AA100+Sheet2!DD100</f>
        <v>0</v>
      </c>
      <c r="AM101" s="13">
        <f ca="1">Sheet2!AB100+Sheet2!DE100</f>
        <v>0</v>
      </c>
      <c r="AN101" s="13">
        <f ca="1">Sheet2!AC100+Sheet2!DF100</f>
        <v>0</v>
      </c>
      <c r="AO101" s="14">
        <f t="shared" si="31"/>
        <v>0</v>
      </c>
      <c r="AP101" s="13">
        <f ca="1">Sheet2!DH100+Sheet2!AE100</f>
        <v>0</v>
      </c>
      <c r="AQ101" s="13">
        <f ca="1">Sheet2!DI100+Sheet2!AF100</f>
        <v>0</v>
      </c>
      <c r="AR101" s="13">
        <f ca="1">Sheet2!DJ100+Sheet2!AG100</f>
        <v>0</v>
      </c>
      <c r="AS101" s="13">
        <f ca="1">Sheet2!DK100+Sheet2!AH100</f>
        <v>0</v>
      </c>
      <c r="AT101" s="13">
        <f ca="1">Sheet2!AI100+Sheet2!DL100</f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f ca="1">Sheet2!AQ100+Sheet2!DT100</f>
        <v>0</v>
      </c>
      <c r="BC101" s="14">
        <f t="shared" si="28"/>
        <v>0</v>
      </c>
      <c r="BD101" s="13">
        <f ca="1">Sheet2!DW100+Sheet2!AS100</f>
        <v>0</v>
      </c>
      <c r="BE101" s="13">
        <f ca="1">Sheet2!DX100+Sheet2!AT100</f>
        <v>0</v>
      </c>
      <c r="BF101" s="13">
        <f ca="1">Sheet2!DZ100+Sheet2!AV100</f>
        <v>0</v>
      </c>
      <c r="BG101" s="13">
        <f ca="1">Sheet2!EA100+Sheet2!AW100</f>
        <v>0</v>
      </c>
      <c r="BH101" s="13">
        <f ca="1">Sheet2!EB100+Sheet2!AX100</f>
        <v>0</v>
      </c>
      <c r="BI101" s="13">
        <f ca="1">Sheet2!EC100+Sheet2!AY100</f>
        <v>0</v>
      </c>
      <c r="BJ101" s="13">
        <f ca="1">Sheet2!ED100+Sheet2!AZ100</f>
        <v>0</v>
      </c>
      <c r="BK101" s="13">
        <f ca="1">Sheet2!EE100+Sheet2!BA100</f>
        <v>0</v>
      </c>
      <c r="BL101" s="13">
        <f ca="1">Sheet2!EG100+Sheet2!BB100</f>
        <v>0</v>
      </c>
      <c r="BM101" s="13">
        <f ca="1">Sheet2!EH100+Sheet2!BC100</f>
        <v>0</v>
      </c>
      <c r="BN101" s="13">
        <f ca="1">Sheet2!EW100+Sheet2!BE100</f>
        <v>0</v>
      </c>
      <c r="BO101" s="13">
        <f ca="1">Sheet2!EX100+Sheet2!BF100</f>
        <v>0</v>
      </c>
      <c r="BP101" s="13">
        <f ca="1">Sheet2!EY100+Sheet2!BG100</f>
        <v>0</v>
      </c>
      <c r="BQ101" s="13">
        <f ca="1">Sheet2!EZ100+Sheet2!BH100+Sheet2!CJ100</f>
        <v>0</v>
      </c>
      <c r="BR101" s="13">
        <f ca="1">Sheet2!FA100+Sheet2!BI100</f>
        <v>0</v>
      </c>
      <c r="BS101" s="13">
        <f ca="1">Sheet2!FC16+Sheet2!BJ16</f>
        <v>0</v>
      </c>
      <c r="BT101" s="13">
        <f ca="1">Sheet2!FD100+Sheet2!BK100</f>
        <v>0</v>
      </c>
      <c r="BU101" s="12">
        <f ca="1">Sheet2!FU100+Sheet2!BL100+Sheet2!AU100+Sheet2!DY100</f>
        <v>5528.6100000000006</v>
      </c>
      <c r="BV101" s="12">
        <f ca="1">Sheet2!BQ100</f>
        <v>0</v>
      </c>
      <c r="BW101" s="12">
        <f ca="1">Sheet2!CF100+Sheet2!FV100</f>
        <v>0</v>
      </c>
      <c r="BX101" s="12">
        <f ca="1">Sheet2!FW100+Sheet2!CG100+Sheet2!FC100+Sheet2!BJ100</f>
        <v>0</v>
      </c>
      <c r="BY101" s="12">
        <f t="shared" si="30"/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</row>
    <row r="102" spans="1:82">
      <c r="A102" s="18">
        <v>310</v>
      </c>
      <c r="B102" s="3" t="s">
        <v>580</v>
      </c>
      <c r="C102" s="3" t="s">
        <v>396</v>
      </c>
      <c r="D102" s="12">
        <f t="shared" si="34"/>
        <v>126192</v>
      </c>
      <c r="E102" s="12">
        <f t="shared" si="29"/>
        <v>126192</v>
      </c>
      <c r="F102" s="13">
        <v>0</v>
      </c>
      <c r="G102" s="13">
        <v>126192</v>
      </c>
      <c r="H102" s="13">
        <v>0</v>
      </c>
      <c r="I102" s="13">
        <f ca="1">Sheet2!CT101+Sheet2!H101</f>
        <v>0</v>
      </c>
      <c r="J102" s="13">
        <v>0</v>
      </c>
      <c r="K102" s="13">
        <f ca="1">Sheet2!L101+Sheet2!CX101</f>
        <v>0</v>
      </c>
      <c r="L102" s="13">
        <f ca="1">Sheet2!BS101+Sheet2!FF101</f>
        <v>0</v>
      </c>
      <c r="M102" s="13">
        <f ca="1">Sheet2!BT101+Sheet2!FG101</f>
        <v>0</v>
      </c>
      <c r="N102" s="13">
        <f ca="1">Sheet2!BU101+Sheet2!FH101</f>
        <v>0</v>
      </c>
      <c r="O102" s="13">
        <f ca="1">Sheet2!BW101+Sheet2!FJ101</f>
        <v>0</v>
      </c>
      <c r="P102" s="13">
        <f ca="1">Sheet2!BX101+Sheet2!FK101</f>
        <v>0</v>
      </c>
      <c r="Q102" s="13">
        <f ca="1">Sheet2!BY101+Sheet2!FL101</f>
        <v>0</v>
      </c>
      <c r="R102" s="13">
        <f ca="1">Sheet2!FS101+Sheet2!CD101</f>
        <v>0</v>
      </c>
      <c r="S102" s="13">
        <f ca="1">Sheet2!N101+Sheet2!CY101+Sheet2!FT101+Sheet2!CE101</f>
        <v>0</v>
      </c>
      <c r="T102" s="12">
        <f t="shared" si="25"/>
        <v>0</v>
      </c>
      <c r="U102" s="13">
        <f ca="1">Sheet2!P101+Sheet2!EJ101</f>
        <v>0</v>
      </c>
      <c r="V102" s="13">
        <f ca="1">Sheet2!Q101+Sheet2!EK101</f>
        <v>0</v>
      </c>
      <c r="W102" s="13">
        <f ca="1">Sheet2!R101+Sheet2!EL101</f>
        <v>0</v>
      </c>
      <c r="X102" s="13">
        <f ca="1">Sheet2!S101+Sheet2!EM101</f>
        <v>0</v>
      </c>
      <c r="Y102" s="13">
        <f ca="1">Sheet2!EO101+Sheet2!T101</f>
        <v>0</v>
      </c>
      <c r="Z102" s="13">
        <f ca="1">Sheet2!U101+Sheet2!EN101</f>
        <v>0</v>
      </c>
      <c r="AA102" s="13">
        <f ca="1">Sheet2!EP101+Sheet2!V101</f>
        <v>0</v>
      </c>
      <c r="AB102" s="13"/>
      <c r="AC102" s="13"/>
      <c r="AD102" s="12">
        <f t="shared" si="26"/>
        <v>0</v>
      </c>
      <c r="AE102" s="13">
        <f ca="1">Sheet2!BN101+Sheet2!ER101</f>
        <v>0</v>
      </c>
      <c r="AF102" s="13">
        <f ca="1">Sheet2!BO101+Sheet2!ES101</f>
        <v>0</v>
      </c>
      <c r="AG102" s="13">
        <f ca="1">Sheet2!BP101+Sheet2!ET101</f>
        <v>0</v>
      </c>
      <c r="AH102" s="12">
        <f t="shared" si="27"/>
        <v>0</v>
      </c>
      <c r="AI102" s="13">
        <f ca="1">Sheet2!X101+Sheet2!DA101</f>
        <v>0</v>
      </c>
      <c r="AJ102" s="13">
        <f ca="1">Sheet2!Y101+Sheet2!DB101</f>
        <v>0</v>
      </c>
      <c r="AK102" s="13">
        <f ca="1">Sheet2!Z101+Sheet2!DC101</f>
        <v>0</v>
      </c>
      <c r="AL102" s="13">
        <f ca="1">Sheet2!AA101+Sheet2!DD101</f>
        <v>0</v>
      </c>
      <c r="AM102" s="13">
        <f ca="1">Sheet2!AB101+Sheet2!DE101</f>
        <v>0</v>
      </c>
      <c r="AN102" s="13">
        <f ca="1">Sheet2!AC101+Sheet2!DF101</f>
        <v>0</v>
      </c>
      <c r="AO102" s="14">
        <f t="shared" si="31"/>
        <v>0</v>
      </c>
      <c r="AP102" s="13">
        <f ca="1">Sheet2!DH101+Sheet2!AE101</f>
        <v>0</v>
      </c>
      <c r="AQ102" s="13">
        <f ca="1">Sheet2!DI101+Sheet2!AF101</f>
        <v>0</v>
      </c>
      <c r="AR102" s="13">
        <f ca="1">Sheet2!DJ101+Sheet2!AG101</f>
        <v>0</v>
      </c>
      <c r="AS102" s="13">
        <f ca="1">Sheet2!DK101+Sheet2!AH101</f>
        <v>0</v>
      </c>
      <c r="AT102" s="13">
        <f ca="1">Sheet2!AI101+Sheet2!DL101</f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f ca="1">Sheet2!AQ101+Sheet2!DT101</f>
        <v>0</v>
      </c>
      <c r="BC102" s="14">
        <f t="shared" si="28"/>
        <v>0</v>
      </c>
      <c r="BD102" s="13">
        <f ca="1">Sheet2!DW101+Sheet2!AS101</f>
        <v>0</v>
      </c>
      <c r="BE102" s="13">
        <f ca="1">Sheet2!DX101+Sheet2!AT101</f>
        <v>0</v>
      </c>
      <c r="BF102" s="13">
        <f ca="1">Sheet2!DZ101+Sheet2!AV101</f>
        <v>0</v>
      </c>
      <c r="BG102" s="13">
        <f ca="1">Sheet2!EA101+Sheet2!AW101</f>
        <v>0</v>
      </c>
      <c r="BH102" s="13">
        <f ca="1">Sheet2!EB101+Sheet2!AX101</f>
        <v>0</v>
      </c>
      <c r="BI102" s="13">
        <f ca="1">Sheet2!EC101+Sheet2!AY101</f>
        <v>0</v>
      </c>
      <c r="BJ102" s="13">
        <f ca="1">Sheet2!ED101+Sheet2!AZ101</f>
        <v>0</v>
      </c>
      <c r="BK102" s="13">
        <f ca="1">Sheet2!EE101+Sheet2!BA101</f>
        <v>0</v>
      </c>
      <c r="BL102" s="13">
        <f ca="1">Sheet2!EG101+Sheet2!BB101</f>
        <v>0</v>
      </c>
      <c r="BM102" s="13">
        <f ca="1">Sheet2!EH101+Sheet2!BC101</f>
        <v>0</v>
      </c>
      <c r="BN102" s="13">
        <f ca="1">Sheet2!EW101+Sheet2!BE101</f>
        <v>0</v>
      </c>
      <c r="BO102" s="13">
        <f ca="1">Sheet2!EX101+Sheet2!BF101</f>
        <v>0</v>
      </c>
      <c r="BP102" s="13">
        <f ca="1">Sheet2!EY101+Sheet2!BG101</f>
        <v>0</v>
      </c>
      <c r="BQ102" s="13">
        <f ca="1">Sheet2!EZ101+Sheet2!BH101+Sheet2!CJ101</f>
        <v>0</v>
      </c>
      <c r="BR102" s="13">
        <f ca="1">Sheet2!FA101+Sheet2!BI101</f>
        <v>0</v>
      </c>
      <c r="BS102" s="13">
        <f ca="1">Sheet2!FC17+Sheet2!BJ17</f>
        <v>0</v>
      </c>
      <c r="BT102" s="13">
        <f ca="1">Sheet2!FD101+Sheet2!BK101</f>
        <v>0</v>
      </c>
      <c r="BU102" s="12">
        <f ca="1">Sheet2!FU101+Sheet2!BL101+Sheet2!AU101+Sheet2!DY101</f>
        <v>0</v>
      </c>
      <c r="BV102" s="12">
        <f ca="1">Sheet2!BQ101</f>
        <v>0</v>
      </c>
      <c r="BW102" s="12">
        <f ca="1">Sheet2!CF101+Sheet2!FV101</f>
        <v>0</v>
      </c>
      <c r="BX102" s="12">
        <f ca="1">Sheet2!FW101+Sheet2!CG101+Sheet2!FC101+Sheet2!BJ101</f>
        <v>0</v>
      </c>
      <c r="BY102" s="12">
        <f t="shared" si="30"/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</row>
    <row r="103" spans="1:82">
      <c r="A103" s="18">
        <v>311</v>
      </c>
      <c r="B103" s="3" t="s">
        <v>581</v>
      </c>
      <c r="C103" s="3" t="s">
        <v>397</v>
      </c>
      <c r="D103" s="12">
        <f t="shared" si="34"/>
        <v>104681.03</v>
      </c>
      <c r="E103" s="12">
        <f t="shared" si="29"/>
        <v>0</v>
      </c>
      <c r="F103" s="13">
        <v>0</v>
      </c>
      <c r="G103" s="13">
        <v>0</v>
      </c>
      <c r="H103" s="13">
        <v>0</v>
      </c>
      <c r="I103" s="13">
        <f ca="1">Sheet2!CT102+Sheet2!H102</f>
        <v>0</v>
      </c>
      <c r="J103" s="13">
        <v>0</v>
      </c>
      <c r="K103" s="13">
        <f ca="1">Sheet2!L102+Sheet2!CX102</f>
        <v>0</v>
      </c>
      <c r="L103" s="13">
        <f ca="1">Sheet2!BS102+Sheet2!FF102</f>
        <v>0</v>
      </c>
      <c r="M103" s="13">
        <f ca="1">Sheet2!BT102+Sheet2!FG102</f>
        <v>0</v>
      </c>
      <c r="N103" s="13">
        <f ca="1">Sheet2!BU102+Sheet2!FH102</f>
        <v>0</v>
      </c>
      <c r="O103" s="13">
        <f ca="1">Sheet2!BW102+Sheet2!FJ102</f>
        <v>0</v>
      </c>
      <c r="P103" s="13">
        <f ca="1">Sheet2!BX102+Sheet2!FK102</f>
        <v>0</v>
      </c>
      <c r="Q103" s="13">
        <f ca="1">Sheet2!BY102+Sheet2!FL102</f>
        <v>0</v>
      </c>
      <c r="R103" s="13">
        <f ca="1">Sheet2!FS102+Sheet2!CD102</f>
        <v>0</v>
      </c>
      <c r="S103" s="13">
        <f ca="1">Sheet2!N102+Sheet2!CY102+Sheet2!FT102+Sheet2!CE102</f>
        <v>0</v>
      </c>
      <c r="T103" s="12">
        <f t="shared" si="25"/>
        <v>92106.63</v>
      </c>
      <c r="U103" s="13">
        <f ca="1">Sheet2!P102+Sheet2!EJ102</f>
        <v>0</v>
      </c>
      <c r="V103" s="13">
        <f ca="1">Sheet2!Q102+Sheet2!EK102</f>
        <v>0</v>
      </c>
      <c r="W103" s="13">
        <f ca="1">Sheet2!R102+Sheet2!EL102</f>
        <v>0</v>
      </c>
      <c r="X103" s="13">
        <f ca="1">Sheet2!S102+Sheet2!EM102</f>
        <v>-97.54</v>
      </c>
      <c r="Y103" s="13">
        <f ca="1">Sheet2!EO102+Sheet2!T102</f>
        <v>400.5</v>
      </c>
      <c r="Z103" s="13">
        <f ca="1">Sheet2!U102+Sheet2!EN102</f>
        <v>91803.67</v>
      </c>
      <c r="AA103" s="13">
        <f ca="1">Sheet2!EP102+Sheet2!V102</f>
        <v>0</v>
      </c>
      <c r="AB103" s="13">
        <v>0</v>
      </c>
      <c r="AC103" s="13"/>
      <c r="AD103" s="12">
        <f t="shared" si="26"/>
        <v>12574.4</v>
      </c>
      <c r="AE103" s="13">
        <f ca="1">Sheet2!BN102+Sheet2!ER102</f>
        <v>12574.4</v>
      </c>
      <c r="AF103" s="13">
        <f ca="1">Sheet2!BO102+Sheet2!ES102</f>
        <v>0</v>
      </c>
      <c r="AG103" s="13">
        <f ca="1">Sheet2!BP102+Sheet2!ET102</f>
        <v>0</v>
      </c>
      <c r="AH103" s="12">
        <f t="shared" si="27"/>
        <v>0</v>
      </c>
      <c r="AI103" s="13">
        <f ca="1">Sheet2!X102+Sheet2!DA102</f>
        <v>0</v>
      </c>
      <c r="AJ103" s="13">
        <f ca="1">Sheet2!Y102+Sheet2!DB102</f>
        <v>0</v>
      </c>
      <c r="AK103" s="13">
        <f ca="1">Sheet2!Z102+Sheet2!DC102</f>
        <v>0</v>
      </c>
      <c r="AL103" s="13">
        <f ca="1">Sheet2!AA102+Sheet2!DD102</f>
        <v>0</v>
      </c>
      <c r="AM103" s="13">
        <f ca="1">Sheet2!AB102+Sheet2!DE102</f>
        <v>0</v>
      </c>
      <c r="AN103" s="13">
        <f ca="1">Sheet2!AC102+Sheet2!DF102</f>
        <v>0</v>
      </c>
      <c r="AO103" s="14">
        <f t="shared" si="31"/>
        <v>0</v>
      </c>
      <c r="AP103" s="13">
        <f ca="1">Sheet2!DH102+Sheet2!AE102</f>
        <v>0</v>
      </c>
      <c r="AQ103" s="13">
        <f ca="1">Sheet2!DI102+Sheet2!AF102</f>
        <v>0</v>
      </c>
      <c r="AR103" s="13">
        <f ca="1">Sheet2!DJ102+Sheet2!AG102</f>
        <v>0</v>
      </c>
      <c r="AS103" s="13">
        <f ca="1">Sheet2!DK102+Sheet2!AH102</f>
        <v>0</v>
      </c>
      <c r="AT103" s="13">
        <f ca="1">Sheet2!AI102+Sheet2!DL102</f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f ca="1">Sheet2!AQ102+Sheet2!DT102</f>
        <v>0</v>
      </c>
      <c r="BC103" s="14">
        <f t="shared" si="28"/>
        <v>0</v>
      </c>
      <c r="BD103" s="13">
        <f ca="1">Sheet2!DW102+Sheet2!AS102</f>
        <v>0</v>
      </c>
      <c r="BE103" s="13">
        <f ca="1">Sheet2!DX102+Sheet2!AT102</f>
        <v>0</v>
      </c>
      <c r="BF103" s="13">
        <f ca="1">Sheet2!DZ102+Sheet2!AV102</f>
        <v>0</v>
      </c>
      <c r="BG103" s="13">
        <f ca="1">Sheet2!EA102+Sheet2!AW102</f>
        <v>0</v>
      </c>
      <c r="BH103" s="13">
        <f ca="1">Sheet2!EB102+Sheet2!AX102</f>
        <v>0</v>
      </c>
      <c r="BI103" s="13">
        <f ca="1">Sheet2!EC102+Sheet2!AY102</f>
        <v>0</v>
      </c>
      <c r="BJ103" s="13">
        <f ca="1">Sheet2!ED102+Sheet2!AZ102</f>
        <v>0</v>
      </c>
      <c r="BK103" s="13">
        <f ca="1">Sheet2!EE102+Sheet2!BA102</f>
        <v>0</v>
      </c>
      <c r="BL103" s="13">
        <f ca="1">Sheet2!EG102+Sheet2!BB102</f>
        <v>0</v>
      </c>
      <c r="BM103" s="13">
        <f ca="1">Sheet2!EH102+Sheet2!BC102</f>
        <v>0</v>
      </c>
      <c r="BN103" s="13">
        <f ca="1">Sheet2!EW102+Sheet2!BE102</f>
        <v>0</v>
      </c>
      <c r="BO103" s="13">
        <f ca="1">Sheet2!EX102+Sheet2!BF102</f>
        <v>0</v>
      </c>
      <c r="BP103" s="13">
        <f ca="1">Sheet2!EY102+Sheet2!BG102</f>
        <v>0</v>
      </c>
      <c r="BQ103" s="13">
        <f ca="1">Sheet2!EZ102+Sheet2!BH102+Sheet2!CJ102</f>
        <v>0</v>
      </c>
      <c r="BR103" s="13">
        <f ca="1">Sheet2!FA102+Sheet2!BI102</f>
        <v>0</v>
      </c>
      <c r="BS103" s="13">
        <f ca="1">Sheet2!FC18+Sheet2!BJ18</f>
        <v>0</v>
      </c>
      <c r="BT103" s="13">
        <f ca="1">Sheet2!FD102+Sheet2!BK102</f>
        <v>0</v>
      </c>
      <c r="BU103" s="12">
        <f ca="1">Sheet2!FU102+Sheet2!BL102+Sheet2!AU102+Sheet2!DY102</f>
        <v>0</v>
      </c>
      <c r="BV103" s="12">
        <f ca="1">Sheet2!BQ102</f>
        <v>0</v>
      </c>
      <c r="BW103" s="12">
        <f ca="1">Sheet2!CF102+Sheet2!FV102</f>
        <v>0</v>
      </c>
      <c r="BX103" s="12">
        <f ca="1">Sheet2!FW102+Sheet2!CG102+Sheet2!FC102+Sheet2!BJ102</f>
        <v>0</v>
      </c>
      <c r="BY103" s="12">
        <f t="shared" si="30"/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</row>
    <row r="104" spans="1:82">
      <c r="A104" s="18">
        <v>315</v>
      </c>
      <c r="B104" s="3" t="s">
        <v>582</v>
      </c>
      <c r="C104" s="3" t="s">
        <v>398</v>
      </c>
      <c r="D104" s="12">
        <f t="shared" si="34"/>
        <v>3160252.09</v>
      </c>
      <c r="E104" s="12">
        <f t="shared" si="29"/>
        <v>0</v>
      </c>
      <c r="F104" s="13">
        <v>0</v>
      </c>
      <c r="G104" s="13">
        <v>0</v>
      </c>
      <c r="H104" s="13">
        <v>0</v>
      </c>
      <c r="I104" s="13">
        <f ca="1">Sheet2!CT103+Sheet2!H103</f>
        <v>0</v>
      </c>
      <c r="J104" s="13">
        <v>0</v>
      </c>
      <c r="K104" s="13">
        <f ca="1">Sheet2!L103+Sheet2!CX103</f>
        <v>0</v>
      </c>
      <c r="L104" s="13">
        <f ca="1">Sheet2!BS103+Sheet2!FF103</f>
        <v>0</v>
      </c>
      <c r="M104" s="13">
        <f ca="1">Sheet2!BT103+Sheet2!FG103</f>
        <v>0</v>
      </c>
      <c r="N104" s="13">
        <f ca="1">Sheet2!BU103+Sheet2!FH103</f>
        <v>0</v>
      </c>
      <c r="O104" s="13">
        <f ca="1">Sheet2!BW103+Sheet2!FJ103</f>
        <v>0</v>
      </c>
      <c r="P104" s="13">
        <f ca="1">Sheet2!BX103+Sheet2!FK103</f>
        <v>0</v>
      </c>
      <c r="Q104" s="13">
        <f ca="1">Sheet2!BY103+Sheet2!FL103</f>
        <v>0</v>
      </c>
      <c r="R104" s="13">
        <f ca="1">Sheet2!FS103+Sheet2!CD103</f>
        <v>0</v>
      </c>
      <c r="S104" s="13">
        <f ca="1">Sheet2!N103+Sheet2!CY103+Sheet2!FT103+Sheet2!CE103</f>
        <v>0</v>
      </c>
      <c r="T104" s="12">
        <f t="shared" si="25"/>
        <v>21</v>
      </c>
      <c r="U104" s="13">
        <f ca="1">Sheet2!P103+Sheet2!EJ103</f>
        <v>0</v>
      </c>
      <c r="V104" s="13">
        <f ca="1">Sheet2!Q103+Sheet2!EK103</f>
        <v>0</v>
      </c>
      <c r="W104" s="13">
        <f ca="1">Sheet2!R103+Sheet2!EL103</f>
        <v>0</v>
      </c>
      <c r="X104" s="13">
        <f ca="1">Sheet2!S103+Sheet2!EM103</f>
        <v>0</v>
      </c>
      <c r="Y104" s="13">
        <f ca="1">Sheet2!EO103+Sheet2!T103</f>
        <v>0</v>
      </c>
      <c r="Z104" s="13">
        <f ca="1">Sheet2!U103+Sheet2!EN103</f>
        <v>0</v>
      </c>
      <c r="AA104" s="13">
        <f ca="1">Sheet2!EP103+Sheet2!V103</f>
        <v>21</v>
      </c>
      <c r="AB104" s="13">
        <v>0</v>
      </c>
      <c r="AC104" s="13">
        <v>21</v>
      </c>
      <c r="AD104" s="12">
        <f t="shared" si="26"/>
        <v>3144896.98</v>
      </c>
      <c r="AE104" s="13">
        <f ca="1">Sheet2!BN103+Sheet2!ER103</f>
        <v>0</v>
      </c>
      <c r="AF104" s="13">
        <f ca="1">Sheet2!BO103+Sheet2!ES103</f>
        <v>3144896.98</v>
      </c>
      <c r="AG104" s="13">
        <f ca="1">Sheet2!BP103+Sheet2!ET103</f>
        <v>0</v>
      </c>
      <c r="AH104" s="12">
        <f t="shared" si="27"/>
        <v>0</v>
      </c>
      <c r="AI104" s="13">
        <f ca="1">Sheet2!X103+Sheet2!DA103</f>
        <v>0</v>
      </c>
      <c r="AJ104" s="13">
        <f ca="1">Sheet2!Y103+Sheet2!DB103</f>
        <v>0</v>
      </c>
      <c r="AK104" s="13">
        <f ca="1">Sheet2!Z103+Sheet2!DC103</f>
        <v>0</v>
      </c>
      <c r="AL104" s="13">
        <f ca="1">Sheet2!AA103+Sheet2!DD103</f>
        <v>0</v>
      </c>
      <c r="AM104" s="13">
        <f ca="1">Sheet2!AB103+Sheet2!DE103</f>
        <v>0</v>
      </c>
      <c r="AN104" s="13">
        <f ca="1">Sheet2!AC103+Sheet2!DF103</f>
        <v>0</v>
      </c>
      <c r="AO104" s="14">
        <f t="shared" si="31"/>
        <v>0</v>
      </c>
      <c r="AP104" s="13">
        <f ca="1">Sheet2!DH103+Sheet2!AE103</f>
        <v>0</v>
      </c>
      <c r="AQ104" s="13">
        <f ca="1">Sheet2!DI103+Sheet2!AF103</f>
        <v>0</v>
      </c>
      <c r="AR104" s="13">
        <f ca="1">Sheet2!DJ103+Sheet2!AG103</f>
        <v>0</v>
      </c>
      <c r="AS104" s="13">
        <f ca="1">Sheet2!DK103+Sheet2!AH103</f>
        <v>0</v>
      </c>
      <c r="AT104" s="13">
        <f ca="1">Sheet2!AI103+Sheet2!DL103</f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f ca="1">Sheet2!AQ103+Sheet2!DT103</f>
        <v>0</v>
      </c>
      <c r="BC104" s="14">
        <f t="shared" si="28"/>
        <v>0</v>
      </c>
      <c r="BD104" s="13">
        <f ca="1">Sheet2!DW103+Sheet2!AS103</f>
        <v>0</v>
      </c>
      <c r="BE104" s="13">
        <f ca="1">Sheet2!DX103+Sheet2!AT103</f>
        <v>0</v>
      </c>
      <c r="BF104" s="13">
        <f ca="1">Sheet2!DZ103+Sheet2!AV103</f>
        <v>0</v>
      </c>
      <c r="BG104" s="13">
        <f ca="1">Sheet2!EA103+Sheet2!AW103</f>
        <v>0</v>
      </c>
      <c r="BH104" s="13">
        <f ca="1">Sheet2!EB103+Sheet2!AX103</f>
        <v>0</v>
      </c>
      <c r="BI104" s="13">
        <f ca="1">Sheet2!EC103+Sheet2!AY103</f>
        <v>0</v>
      </c>
      <c r="BJ104" s="13">
        <f ca="1">Sheet2!ED103+Sheet2!AZ103</f>
        <v>0</v>
      </c>
      <c r="BK104" s="13">
        <f ca="1">Sheet2!EE103+Sheet2!BA103</f>
        <v>0</v>
      </c>
      <c r="BL104" s="13">
        <f ca="1">Sheet2!EG103+Sheet2!BB103</f>
        <v>0</v>
      </c>
      <c r="BM104" s="13">
        <f ca="1">Sheet2!EH103+Sheet2!BC103</f>
        <v>0</v>
      </c>
      <c r="BN104" s="13">
        <f ca="1">Sheet2!EW103+Sheet2!BE103</f>
        <v>0</v>
      </c>
      <c r="BO104" s="13">
        <f ca="1">Sheet2!EX103+Sheet2!BF103</f>
        <v>0</v>
      </c>
      <c r="BP104" s="13">
        <f ca="1">Sheet2!EY103+Sheet2!BG103</f>
        <v>0</v>
      </c>
      <c r="BQ104" s="13">
        <f ca="1">Sheet2!EZ103+Sheet2!BH103+Sheet2!CJ103</f>
        <v>0</v>
      </c>
      <c r="BR104" s="13">
        <f ca="1">Sheet2!FA103+Sheet2!BI103</f>
        <v>0</v>
      </c>
      <c r="BS104" s="13">
        <f ca="1">Sheet2!FC19+Sheet2!BJ19</f>
        <v>0</v>
      </c>
      <c r="BT104" s="13">
        <f ca="1">Sheet2!FD103+Sheet2!BK103</f>
        <v>0</v>
      </c>
      <c r="BU104" s="12">
        <f ca="1">Sheet2!FU103+Sheet2!BL103+Sheet2!AU103+Sheet2!DY103</f>
        <v>15334.11</v>
      </c>
      <c r="BV104" s="12">
        <f ca="1">Sheet2!BQ103</f>
        <v>0</v>
      </c>
      <c r="BW104" s="12">
        <f ca="1">Sheet2!CF103+Sheet2!FV103</f>
        <v>0</v>
      </c>
      <c r="BX104" s="12">
        <f ca="1">Sheet2!FW103+Sheet2!CG103+Sheet2!FC103+Sheet2!BJ103</f>
        <v>0</v>
      </c>
      <c r="BY104" s="12">
        <f t="shared" si="30"/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</row>
    <row r="105" spans="1:82">
      <c r="A105" s="18">
        <v>316</v>
      </c>
      <c r="B105" s="3" t="s">
        <v>583</v>
      </c>
      <c r="C105" s="3" t="s">
        <v>399</v>
      </c>
      <c r="D105" s="12">
        <f t="shared" si="34"/>
        <v>8013.22</v>
      </c>
      <c r="E105" s="12">
        <f t="shared" si="29"/>
        <v>0</v>
      </c>
      <c r="F105" s="13">
        <v>0</v>
      </c>
      <c r="G105" s="13">
        <v>0</v>
      </c>
      <c r="H105" s="13">
        <v>0</v>
      </c>
      <c r="I105" s="13">
        <f ca="1">Sheet2!CT104+Sheet2!H104</f>
        <v>0</v>
      </c>
      <c r="J105" s="13">
        <v>0</v>
      </c>
      <c r="K105" s="13">
        <f ca="1">Sheet2!L104+Sheet2!CX104</f>
        <v>0</v>
      </c>
      <c r="L105" s="13">
        <f ca="1">Sheet2!BS104+Sheet2!FF104</f>
        <v>0</v>
      </c>
      <c r="M105" s="13">
        <f ca="1">Sheet2!BT104+Sheet2!FG104</f>
        <v>0</v>
      </c>
      <c r="N105" s="13">
        <f ca="1">Sheet2!BU104+Sheet2!FH104</f>
        <v>0</v>
      </c>
      <c r="O105" s="13">
        <f ca="1">Sheet2!BW104+Sheet2!FJ104</f>
        <v>0</v>
      </c>
      <c r="P105" s="13">
        <f ca="1">Sheet2!BX104+Sheet2!FK104</f>
        <v>0</v>
      </c>
      <c r="Q105" s="13">
        <f ca="1">Sheet2!BY104+Sheet2!FL104</f>
        <v>0</v>
      </c>
      <c r="R105" s="13">
        <f ca="1">Sheet2!FS104+Sheet2!CD104</f>
        <v>0</v>
      </c>
      <c r="S105" s="13">
        <f ca="1">Sheet2!N104+Sheet2!CY104+Sheet2!FT104+Sheet2!CE104</f>
        <v>0</v>
      </c>
      <c r="T105" s="12">
        <f t="shared" si="25"/>
        <v>65.06</v>
      </c>
      <c r="U105" s="13">
        <f ca="1">Sheet2!P104+Sheet2!EJ104</f>
        <v>0</v>
      </c>
      <c r="V105" s="13">
        <f ca="1">Sheet2!Q104+Sheet2!EK104</f>
        <v>0</v>
      </c>
      <c r="W105" s="13">
        <f ca="1">Sheet2!R104+Sheet2!EL104</f>
        <v>0</v>
      </c>
      <c r="X105" s="13">
        <f ca="1">Sheet2!S104+Sheet2!EM104</f>
        <v>17</v>
      </c>
      <c r="Y105" s="13">
        <f ca="1">Sheet2!EO104+Sheet2!T104</f>
        <v>0</v>
      </c>
      <c r="Z105" s="13">
        <f ca="1">Sheet2!U104+Sheet2!EN104</f>
        <v>48.06</v>
      </c>
      <c r="AA105" s="13">
        <f ca="1">Sheet2!EP104+Sheet2!V104</f>
        <v>0</v>
      </c>
      <c r="AB105" s="13">
        <v>0</v>
      </c>
      <c r="AC105" s="13"/>
      <c r="AD105" s="12">
        <f t="shared" si="26"/>
        <v>7948.16</v>
      </c>
      <c r="AE105" s="13">
        <f ca="1">Sheet2!BN104+Sheet2!ER104</f>
        <v>0</v>
      </c>
      <c r="AF105" s="13">
        <f ca="1">Sheet2!BO104+Sheet2!ES104</f>
        <v>7948.16</v>
      </c>
      <c r="AG105" s="13">
        <f ca="1">Sheet2!BP104+Sheet2!ET104</f>
        <v>0</v>
      </c>
      <c r="AH105" s="12">
        <f t="shared" si="27"/>
        <v>0</v>
      </c>
      <c r="AI105" s="13">
        <f ca="1">Sheet2!X104+Sheet2!DA104</f>
        <v>0</v>
      </c>
      <c r="AJ105" s="13">
        <f ca="1">Sheet2!Y104+Sheet2!DB104</f>
        <v>0</v>
      </c>
      <c r="AK105" s="13">
        <f ca="1">Sheet2!Z104+Sheet2!DC104</f>
        <v>0</v>
      </c>
      <c r="AL105" s="13">
        <f ca="1">Sheet2!AA104+Sheet2!DD104</f>
        <v>0</v>
      </c>
      <c r="AM105" s="13">
        <f ca="1">Sheet2!AB104+Sheet2!DE104</f>
        <v>0</v>
      </c>
      <c r="AN105" s="13">
        <f ca="1">Sheet2!AC104+Sheet2!DF104</f>
        <v>0</v>
      </c>
      <c r="AO105" s="14">
        <f t="shared" si="31"/>
        <v>0</v>
      </c>
      <c r="AP105" s="13">
        <f ca="1">Sheet2!DH104+Sheet2!AE104</f>
        <v>0</v>
      </c>
      <c r="AQ105" s="13">
        <f ca="1">Sheet2!DI104+Sheet2!AF104</f>
        <v>0</v>
      </c>
      <c r="AR105" s="13">
        <f ca="1">Sheet2!DJ104+Sheet2!AG104</f>
        <v>0</v>
      </c>
      <c r="AS105" s="13">
        <f ca="1">Sheet2!DK104+Sheet2!AH104</f>
        <v>0</v>
      </c>
      <c r="AT105" s="13">
        <f ca="1">Sheet2!AI104+Sheet2!DL104</f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f ca="1">Sheet2!AQ104+Sheet2!DT104</f>
        <v>0</v>
      </c>
      <c r="BC105" s="14">
        <f t="shared" si="28"/>
        <v>0</v>
      </c>
      <c r="BD105" s="13">
        <f ca="1">Sheet2!DW104+Sheet2!AS104</f>
        <v>0</v>
      </c>
      <c r="BE105" s="13">
        <f ca="1">Sheet2!DX104+Sheet2!AT104</f>
        <v>0</v>
      </c>
      <c r="BF105" s="13">
        <f ca="1">Sheet2!DZ104+Sheet2!AV104</f>
        <v>0</v>
      </c>
      <c r="BG105" s="13">
        <f ca="1">Sheet2!EA104+Sheet2!AW104</f>
        <v>0</v>
      </c>
      <c r="BH105" s="13">
        <f ca="1">Sheet2!EB104+Sheet2!AX104</f>
        <v>0</v>
      </c>
      <c r="BI105" s="13">
        <f ca="1">Sheet2!EC104+Sheet2!AY104</f>
        <v>0</v>
      </c>
      <c r="BJ105" s="13">
        <f ca="1">Sheet2!ED104+Sheet2!AZ104</f>
        <v>0</v>
      </c>
      <c r="BK105" s="13">
        <f ca="1">Sheet2!EE104+Sheet2!BA104</f>
        <v>0</v>
      </c>
      <c r="BL105" s="13">
        <f ca="1">Sheet2!EG104+Sheet2!BB104</f>
        <v>0</v>
      </c>
      <c r="BM105" s="13">
        <f ca="1">Sheet2!EH104+Sheet2!BC104</f>
        <v>0</v>
      </c>
      <c r="BN105" s="13">
        <f ca="1">Sheet2!EW104+Sheet2!BE104</f>
        <v>0</v>
      </c>
      <c r="BO105" s="13">
        <f ca="1">Sheet2!EX104+Sheet2!BF104</f>
        <v>0</v>
      </c>
      <c r="BP105" s="13">
        <f ca="1">Sheet2!EY104+Sheet2!BG104</f>
        <v>0</v>
      </c>
      <c r="BQ105" s="13">
        <f ca="1">Sheet2!EZ104+Sheet2!BH104+Sheet2!CJ104</f>
        <v>0</v>
      </c>
      <c r="BR105" s="13">
        <f ca="1">Sheet2!FA104+Sheet2!BI104</f>
        <v>0</v>
      </c>
      <c r="BS105" s="13">
        <f ca="1">Sheet2!FC20+Sheet2!BJ20</f>
        <v>0</v>
      </c>
      <c r="BT105" s="13">
        <f ca="1">Sheet2!FD104+Sheet2!BK104</f>
        <v>0</v>
      </c>
      <c r="BU105" s="12">
        <f ca="1">Sheet2!FU104+Sheet2!BL104+Sheet2!AU104+Sheet2!DY104</f>
        <v>0</v>
      </c>
      <c r="BV105" s="12">
        <f ca="1">Sheet2!BQ104</f>
        <v>0</v>
      </c>
      <c r="BW105" s="12">
        <f ca="1">Sheet2!CF104+Sheet2!FV104</f>
        <v>0</v>
      </c>
      <c r="BX105" s="12">
        <f ca="1">Sheet2!FW104+Sheet2!CG104+Sheet2!FC104+Sheet2!BJ104</f>
        <v>0</v>
      </c>
      <c r="BY105" s="12">
        <f t="shared" si="30"/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</row>
    <row r="106" spans="1:82">
      <c r="A106" s="18">
        <v>4</v>
      </c>
      <c r="B106" s="3" t="s">
        <v>584</v>
      </c>
      <c r="C106" s="3" t="s">
        <v>400</v>
      </c>
      <c r="D106" s="12">
        <f>SUM(D107:D183)-D115-D131-D143-D170-D172-D178-D180-D182</f>
        <v>113764205.67999993</v>
      </c>
      <c r="E106" s="12">
        <f>SUM(E107:E183)-E115-E131-E143-E170-E172-E178-E180-E182</f>
        <v>31441452.409999996</v>
      </c>
      <c r="F106" s="12">
        <f>SUM(F107:F183)-F115-F131-F143-F170-F172-F178-F180-F182</f>
        <v>14733900</v>
      </c>
      <c r="G106" s="12">
        <f t="shared" ref="G106:BP106" si="35">SUM(G107:G183)-G115-G131-G143-G170-G172-G178-G180-G182</f>
        <v>4933252</v>
      </c>
      <c r="H106" s="12">
        <f t="shared" si="35"/>
        <v>6630255.0000000019</v>
      </c>
      <c r="I106" s="12">
        <f t="shared" si="35"/>
        <v>1125903</v>
      </c>
      <c r="J106" s="12">
        <f t="shared" si="35"/>
        <v>713335.23</v>
      </c>
      <c r="K106" s="12">
        <f t="shared" si="35"/>
        <v>1010303</v>
      </c>
      <c r="L106" s="12">
        <f t="shared" si="35"/>
        <v>4950</v>
      </c>
      <c r="M106" s="12">
        <f t="shared" si="35"/>
        <v>18000</v>
      </c>
      <c r="N106" s="12">
        <f t="shared" si="35"/>
        <v>493444</v>
      </c>
      <c r="O106" s="12">
        <f t="shared" si="35"/>
        <v>429000</v>
      </c>
      <c r="P106" s="12">
        <f t="shared" si="35"/>
        <v>0</v>
      </c>
      <c r="Q106" s="12">
        <f t="shared" si="35"/>
        <v>429000</v>
      </c>
      <c r="R106" s="12">
        <f t="shared" si="35"/>
        <v>5000</v>
      </c>
      <c r="S106" s="12">
        <f t="shared" si="35"/>
        <v>2057445.4100000001</v>
      </c>
      <c r="T106" s="12">
        <f t="shared" si="35"/>
        <v>3722433.2200000016</v>
      </c>
      <c r="U106" s="12">
        <f t="shared" si="35"/>
        <v>0</v>
      </c>
      <c r="V106" s="12">
        <f t="shared" si="35"/>
        <v>1619.66</v>
      </c>
      <c r="W106" s="12">
        <f t="shared" si="35"/>
        <v>0</v>
      </c>
      <c r="X106" s="12">
        <f t="shared" si="35"/>
        <v>23773.99</v>
      </c>
      <c r="Y106" s="12">
        <f t="shared" si="35"/>
        <v>156613.83000000002</v>
      </c>
      <c r="Z106" s="12">
        <f t="shared" si="35"/>
        <v>55580.960000000006</v>
      </c>
      <c r="AA106" s="12">
        <f t="shared" si="35"/>
        <v>3484844.7799999989</v>
      </c>
      <c r="AB106" s="12">
        <f t="shared" si="35"/>
        <v>2668525.92</v>
      </c>
      <c r="AC106" s="12">
        <f t="shared" si="35"/>
        <v>405048.8</v>
      </c>
      <c r="AD106" s="12">
        <f t="shared" si="35"/>
        <v>648780.10000000009</v>
      </c>
      <c r="AE106" s="12">
        <f t="shared" si="35"/>
        <v>638483.4</v>
      </c>
      <c r="AF106" s="12">
        <f t="shared" si="35"/>
        <v>10296.700000000001</v>
      </c>
      <c r="AG106" s="12">
        <f t="shared" si="35"/>
        <v>0</v>
      </c>
      <c r="AH106" s="12">
        <f t="shared" si="35"/>
        <v>65192458.639999956</v>
      </c>
      <c r="AI106" s="12">
        <f t="shared" si="35"/>
        <v>1408969</v>
      </c>
      <c r="AJ106" s="12">
        <f t="shared" si="35"/>
        <v>134302</v>
      </c>
      <c r="AK106" s="12">
        <f t="shared" si="35"/>
        <v>1082173.95</v>
      </c>
      <c r="AL106" s="12">
        <f t="shared" si="35"/>
        <v>7807813.1900000004</v>
      </c>
      <c r="AM106" s="12">
        <f t="shared" si="35"/>
        <v>365073.4</v>
      </c>
      <c r="AN106" s="12">
        <f t="shared" si="35"/>
        <v>2305350</v>
      </c>
      <c r="AO106" s="12">
        <f t="shared" si="35"/>
        <v>3933401.25</v>
      </c>
      <c r="AP106" s="12">
        <f t="shared" si="35"/>
        <v>714900</v>
      </c>
      <c r="AQ106" s="12">
        <f t="shared" si="35"/>
        <v>3215321.25</v>
      </c>
      <c r="AR106" s="12">
        <f t="shared" si="35"/>
        <v>3180</v>
      </c>
      <c r="AS106" s="12">
        <f t="shared" si="35"/>
        <v>0</v>
      </c>
      <c r="AT106" s="12">
        <f t="shared" si="35"/>
        <v>1131979.6100000001</v>
      </c>
      <c r="AU106" s="12">
        <f t="shared" si="35"/>
        <v>0</v>
      </c>
      <c r="AV106" s="12">
        <f t="shared" si="35"/>
        <v>0</v>
      </c>
      <c r="AW106" s="12">
        <f t="shared" si="35"/>
        <v>0</v>
      </c>
      <c r="AX106" s="12">
        <f t="shared" si="35"/>
        <v>0</v>
      </c>
      <c r="AY106" s="12">
        <f t="shared" si="35"/>
        <v>0</v>
      </c>
      <c r="AZ106" s="12">
        <f t="shared" si="35"/>
        <v>0</v>
      </c>
      <c r="BA106" s="12">
        <f t="shared" si="35"/>
        <v>0</v>
      </c>
      <c r="BB106" s="12">
        <f t="shared" si="35"/>
        <v>1281160.4000000001</v>
      </c>
      <c r="BC106" s="12">
        <f t="shared" si="35"/>
        <v>8383962.1000000015</v>
      </c>
      <c r="BD106" s="12">
        <f t="shared" si="35"/>
        <v>5936521.7000000002</v>
      </c>
      <c r="BE106" s="12">
        <f t="shared" si="35"/>
        <v>2447440.4</v>
      </c>
      <c r="BF106" s="12">
        <f t="shared" si="35"/>
        <v>0</v>
      </c>
      <c r="BG106" s="12">
        <f t="shared" si="35"/>
        <v>31879</v>
      </c>
      <c r="BH106" s="12">
        <f t="shared" si="35"/>
        <v>688445</v>
      </c>
      <c r="BI106" s="12">
        <f t="shared" si="35"/>
        <v>540555</v>
      </c>
      <c r="BJ106" s="12">
        <f t="shared" si="35"/>
        <v>1432381.7</v>
      </c>
      <c r="BK106" s="12">
        <f t="shared" si="35"/>
        <v>1198283</v>
      </c>
      <c r="BL106" s="12">
        <f t="shared" si="35"/>
        <v>1009818.08</v>
      </c>
      <c r="BM106" s="12">
        <f t="shared" si="35"/>
        <v>5415298.2800000003</v>
      </c>
      <c r="BN106" s="12">
        <f t="shared" si="35"/>
        <v>30386.750000000004</v>
      </c>
      <c r="BO106" s="12">
        <f t="shared" si="35"/>
        <v>851769</v>
      </c>
      <c r="BP106" s="12">
        <f t="shared" si="35"/>
        <v>83000</v>
      </c>
      <c r="BQ106" s="12">
        <f t="shared" ref="BQ106:CD106" si="36">SUM(BQ107:BQ183)-BQ115-BQ131-BQ143-BQ170-BQ172-BQ178-BQ180-BQ182</f>
        <v>55950</v>
      </c>
      <c r="BR106" s="12">
        <f t="shared" si="36"/>
        <v>0</v>
      </c>
      <c r="BS106" s="12">
        <f t="shared" si="36"/>
        <v>482247.43999999994</v>
      </c>
      <c r="BT106" s="12">
        <f t="shared" si="36"/>
        <v>26020507.93</v>
      </c>
      <c r="BU106" s="12">
        <f t="shared" si="36"/>
        <v>3142453.2199999993</v>
      </c>
      <c r="BV106" s="12">
        <f t="shared" si="36"/>
        <v>1319147.8599999999</v>
      </c>
      <c r="BW106" s="12">
        <f t="shared" si="36"/>
        <v>16508.7</v>
      </c>
      <c r="BX106" s="12">
        <f t="shared" si="36"/>
        <v>7172903.8399999999</v>
      </c>
      <c r="BY106" s="12">
        <f t="shared" si="30"/>
        <v>1108067.69</v>
      </c>
      <c r="BZ106" s="12">
        <f t="shared" si="36"/>
        <v>659819.68999999994</v>
      </c>
      <c r="CA106" s="12">
        <f t="shared" si="36"/>
        <v>194420</v>
      </c>
      <c r="CB106" s="12">
        <f t="shared" si="36"/>
        <v>0</v>
      </c>
      <c r="CC106" s="12">
        <f t="shared" si="36"/>
        <v>223560</v>
      </c>
      <c r="CD106" s="12">
        <f t="shared" si="36"/>
        <v>30268</v>
      </c>
    </row>
    <row r="107" spans="1:82">
      <c r="A107" s="18">
        <v>401</v>
      </c>
      <c r="B107" s="3" t="s">
        <v>585</v>
      </c>
      <c r="C107" s="3" t="s">
        <v>401</v>
      </c>
      <c r="D107" s="12">
        <f t="shared" ref="D107:D138" si="37">E107+T107+AD107+AH107+BU107+BV107+BW107+BX107+BY107</f>
        <v>8600904.959999999</v>
      </c>
      <c r="E107" s="12">
        <f t="shared" si="29"/>
        <v>3049208.8</v>
      </c>
      <c r="F107" s="13">
        <v>1638984</v>
      </c>
      <c r="G107" s="13">
        <v>339108</v>
      </c>
      <c r="H107" s="13">
        <v>737542.8</v>
      </c>
      <c r="I107" s="13">
        <f ca="1">Sheet2!CT106+Sheet2!H106</f>
        <v>203374</v>
      </c>
      <c r="J107" s="13">
        <v>2000</v>
      </c>
      <c r="K107" s="13">
        <f ca="1">Sheet2!L106+Sheet2!CX106</f>
        <v>10000</v>
      </c>
      <c r="L107" s="13">
        <f ca="1">Sheet2!BS106+Sheet2!FF106</f>
        <v>0</v>
      </c>
      <c r="M107" s="13">
        <f ca="1">Sheet2!BT106+Sheet2!FG106</f>
        <v>0</v>
      </c>
      <c r="N107" s="13">
        <f ca="1">Sheet2!BU106+Sheet2!FH106</f>
        <v>0</v>
      </c>
      <c r="O107" s="13">
        <f ca="1">Sheet2!BW106+Sheet2!FJ106</f>
        <v>0</v>
      </c>
      <c r="P107" s="13">
        <f ca="1">Sheet2!BX106+Sheet2!FK106</f>
        <v>0</v>
      </c>
      <c r="Q107" s="13">
        <f ca="1">Sheet2!BY106+Sheet2!FL106</f>
        <v>0</v>
      </c>
      <c r="R107" s="13">
        <f ca="1">Sheet2!FS106+Sheet2!CD106</f>
        <v>0</v>
      </c>
      <c r="S107" s="13">
        <f ca="1">Sheet2!N106+Sheet2!CY106+Sheet2!FT106+Sheet2!CE106</f>
        <v>120200</v>
      </c>
      <c r="T107" s="12">
        <f t="shared" si="25"/>
        <v>157107.94</v>
      </c>
      <c r="U107" s="13">
        <f ca="1">Sheet2!P106+Sheet2!EJ106</f>
        <v>0</v>
      </c>
      <c r="V107" s="13">
        <f ca="1">Sheet2!Q106+Sheet2!EK106</f>
        <v>0</v>
      </c>
      <c r="W107" s="13">
        <f ca="1">Sheet2!R106+Sheet2!EL106</f>
        <v>0</v>
      </c>
      <c r="X107" s="13">
        <f ca="1">Sheet2!S106+Sheet2!EM106</f>
        <v>207.1</v>
      </c>
      <c r="Y107" s="13">
        <f ca="1">Sheet2!EO106+Sheet2!T106</f>
        <v>62065.69</v>
      </c>
      <c r="Z107" s="13">
        <f ca="1">Sheet2!U106+Sheet2!EN106</f>
        <v>18762.79</v>
      </c>
      <c r="AA107" s="13">
        <f ca="1">Sheet2!EP106+Sheet2!V106</f>
        <v>76072.36</v>
      </c>
      <c r="AB107" s="13">
        <v>35100.36</v>
      </c>
      <c r="AC107" s="13">
        <v>5725</v>
      </c>
      <c r="AD107" s="12">
        <f t="shared" si="26"/>
        <v>501112.83</v>
      </c>
      <c r="AE107" s="13">
        <f ca="1">Sheet2!BN106+Sheet2!ER106</f>
        <v>501112.83</v>
      </c>
      <c r="AF107" s="13">
        <f ca="1">Sheet2!BO106+Sheet2!ES106</f>
        <v>0</v>
      </c>
      <c r="AG107" s="13">
        <f ca="1">Sheet2!BP106+Sheet2!ET106</f>
        <v>0</v>
      </c>
      <c r="AH107" s="12">
        <f t="shared" si="27"/>
        <v>3939689.9499999997</v>
      </c>
      <c r="AI107" s="13">
        <v>641224</v>
      </c>
      <c r="AJ107" s="13">
        <f ca="1">Sheet2!Y106+Sheet2!DB106</f>
        <v>0</v>
      </c>
      <c r="AK107" s="13">
        <f ca="1">Sheet2!Z106+Sheet2!DC106</f>
        <v>0</v>
      </c>
      <c r="AL107" s="13">
        <f ca="1">Sheet2!AA106+Sheet2!DD106</f>
        <v>0</v>
      </c>
      <c r="AM107" s="13">
        <f ca="1">Sheet2!AB106+Sheet2!DE106</f>
        <v>347663.4</v>
      </c>
      <c r="AN107" s="13">
        <f ca="1">Sheet2!AC106+Sheet2!DF106</f>
        <v>0</v>
      </c>
      <c r="AO107" s="14">
        <f t="shared" si="31"/>
        <v>0</v>
      </c>
      <c r="AP107" s="13">
        <f ca="1">Sheet2!DH106+Sheet2!AE106</f>
        <v>0</v>
      </c>
      <c r="AQ107" s="13">
        <f ca="1">Sheet2!DI106+Sheet2!AF106</f>
        <v>0</v>
      </c>
      <c r="AR107" s="13">
        <f ca="1">Sheet2!DJ106+Sheet2!AG106</f>
        <v>0</v>
      </c>
      <c r="AS107" s="13">
        <f ca="1">Sheet2!DK106+Sheet2!AH106</f>
        <v>0</v>
      </c>
      <c r="AT107" s="13">
        <f ca="1">Sheet2!AI106+Sheet2!DL106</f>
        <v>2822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f ca="1">Sheet2!AQ106+Sheet2!DT106</f>
        <v>890312.4</v>
      </c>
      <c r="BC107" s="14">
        <f t="shared" si="28"/>
        <v>0</v>
      </c>
      <c r="BD107" s="13">
        <f ca="1">Sheet2!DW106+Sheet2!AS106</f>
        <v>0</v>
      </c>
      <c r="BE107" s="13">
        <f ca="1">Sheet2!DX106+Sheet2!AT106</f>
        <v>0</v>
      </c>
      <c r="BF107" s="13">
        <f ca="1">Sheet2!DZ106+Sheet2!AV106</f>
        <v>0</v>
      </c>
      <c r="BG107" s="13">
        <f ca="1">Sheet2!EA106+Sheet2!AW106</f>
        <v>0</v>
      </c>
      <c r="BH107" s="13">
        <f ca="1">Sheet2!EB106+Sheet2!AX106</f>
        <v>688445</v>
      </c>
      <c r="BI107" s="13">
        <f ca="1">Sheet2!EC106+Sheet2!AY106</f>
        <v>252557</v>
      </c>
      <c r="BJ107" s="13">
        <f ca="1">Sheet2!ED106+Sheet2!AZ106</f>
        <v>1042549.4</v>
      </c>
      <c r="BK107" s="13">
        <f ca="1">Sheet2!EE106+Sheet2!BA106</f>
        <v>20500</v>
      </c>
      <c r="BL107" s="13">
        <f ca="1">Sheet2!EG106+Sheet2!BB106</f>
        <v>0</v>
      </c>
      <c r="BM107" s="13">
        <f ca="1">Sheet2!EH106+Sheet2!BC106</f>
        <v>0</v>
      </c>
      <c r="BN107" s="13">
        <f ca="1">Sheet2!EW106+Sheet2!BE106</f>
        <v>616.75</v>
      </c>
      <c r="BO107" s="13">
        <f ca="1">Sheet2!EX106+Sheet2!BF106</f>
        <v>0</v>
      </c>
      <c r="BP107" s="13">
        <f ca="1">Sheet2!EY106+Sheet2!BG106</f>
        <v>3000</v>
      </c>
      <c r="BQ107" s="13">
        <f ca="1">Sheet2!EZ106+Sheet2!BH106+Sheet2!CJ106</f>
        <v>50000</v>
      </c>
      <c r="BR107" s="13">
        <f ca="1">Sheet2!FA106+Sheet2!BI106</f>
        <v>0</v>
      </c>
      <c r="BS107" s="13">
        <f ca="1">Sheet2!FC22+Sheet2!BJ22</f>
        <v>0</v>
      </c>
      <c r="BT107" s="13">
        <f ca="1">Sheet2!FD106+Sheet2!BK106</f>
        <v>0</v>
      </c>
      <c r="BU107" s="12">
        <f ca="1">Sheet2!FU106+Sheet2!BL106+Sheet2!AU106+Sheet2!DY106</f>
        <v>535811.64</v>
      </c>
      <c r="BV107" s="12">
        <f ca="1">Sheet2!BQ106</f>
        <v>0</v>
      </c>
      <c r="BW107" s="12">
        <f ca="1">Sheet2!CF106+Sheet2!FV106</f>
        <v>0</v>
      </c>
      <c r="BX107" s="12">
        <f ca="1">Sheet2!FW106+Sheet2!CG106+Sheet2!FC106+Sheet2!BJ106</f>
        <v>336697.2</v>
      </c>
      <c r="BY107" s="12">
        <f t="shared" si="30"/>
        <v>81276.600000000006</v>
      </c>
      <c r="BZ107" s="13">
        <v>0</v>
      </c>
      <c r="CA107" s="13">
        <v>0</v>
      </c>
      <c r="CB107" s="13">
        <v>0</v>
      </c>
      <c r="CC107" s="13">
        <v>73560</v>
      </c>
      <c r="CD107" s="13">
        <v>7716.6</v>
      </c>
    </row>
    <row r="108" spans="1:82">
      <c r="A108" s="18">
        <v>402</v>
      </c>
      <c r="B108" s="3" t="s">
        <v>586</v>
      </c>
      <c r="C108" s="3" t="s">
        <v>402</v>
      </c>
      <c r="D108" s="12">
        <f t="shared" si="37"/>
        <v>565143.55000000005</v>
      </c>
      <c r="E108" s="12">
        <f t="shared" si="29"/>
        <v>386387</v>
      </c>
      <c r="F108" s="13">
        <v>218460</v>
      </c>
      <c r="G108" s="13">
        <v>56820</v>
      </c>
      <c r="H108" s="13">
        <v>98307</v>
      </c>
      <c r="I108" s="13">
        <f ca="1">Sheet2!CT107+Sheet2!H107</f>
        <v>0</v>
      </c>
      <c r="J108" s="13">
        <v>0</v>
      </c>
      <c r="K108" s="13">
        <f ca="1">Sheet2!L107+Sheet2!CX107</f>
        <v>0</v>
      </c>
      <c r="L108" s="13">
        <f ca="1">Sheet2!BS107+Sheet2!FF107</f>
        <v>0</v>
      </c>
      <c r="M108" s="13">
        <f ca="1">Sheet2!BT107+Sheet2!FG107</f>
        <v>0</v>
      </c>
      <c r="N108" s="13">
        <f ca="1">Sheet2!BU107+Sheet2!FH107</f>
        <v>0</v>
      </c>
      <c r="O108" s="13">
        <f ca="1">Sheet2!BW107+Sheet2!FJ107</f>
        <v>0</v>
      </c>
      <c r="P108" s="13">
        <f ca="1">Sheet2!BX107+Sheet2!FK107</f>
        <v>0</v>
      </c>
      <c r="Q108" s="13">
        <f ca="1">Sheet2!BY107+Sheet2!FL107</f>
        <v>0</v>
      </c>
      <c r="R108" s="13">
        <f ca="1">Sheet2!FS107+Sheet2!CD107</f>
        <v>0</v>
      </c>
      <c r="S108" s="13">
        <f ca="1">Sheet2!N107+Sheet2!CY107+Sheet2!FT107+Sheet2!CE107</f>
        <v>12800</v>
      </c>
      <c r="T108" s="12">
        <f t="shared" si="25"/>
        <v>15000.88</v>
      </c>
      <c r="U108" s="13">
        <f ca="1">Sheet2!P107+Sheet2!EJ107</f>
        <v>0</v>
      </c>
      <c r="V108" s="13">
        <f ca="1">Sheet2!Q107+Sheet2!EK107</f>
        <v>0</v>
      </c>
      <c r="W108" s="13">
        <f ca="1">Sheet2!R107+Sheet2!EL107</f>
        <v>0</v>
      </c>
      <c r="X108" s="13">
        <f ca="1">Sheet2!S107+Sheet2!EM107</f>
        <v>0</v>
      </c>
      <c r="Y108" s="13">
        <f ca="1">Sheet2!EO107+Sheet2!T107</f>
        <v>4630</v>
      </c>
      <c r="Z108" s="13">
        <f ca="1">Sheet2!U107+Sheet2!EN107</f>
        <v>0</v>
      </c>
      <c r="AA108" s="13">
        <f ca="1">Sheet2!EP107+Sheet2!V107</f>
        <v>10370.879999999999</v>
      </c>
      <c r="AB108" s="13">
        <v>3710.88</v>
      </c>
      <c r="AC108" s="13">
        <v>6660</v>
      </c>
      <c r="AD108" s="12">
        <f t="shared" si="26"/>
        <v>0</v>
      </c>
      <c r="AE108" s="13">
        <f ca="1">Sheet2!BN107+Sheet2!ER107</f>
        <v>0</v>
      </c>
      <c r="AF108" s="13">
        <f ca="1">Sheet2!BO107+Sheet2!ES107</f>
        <v>0</v>
      </c>
      <c r="AG108" s="13">
        <f ca="1">Sheet2!BP107+Sheet2!ET107</f>
        <v>0</v>
      </c>
      <c r="AH108" s="12">
        <f t="shared" si="27"/>
        <v>39150</v>
      </c>
      <c r="AI108" s="13">
        <v>0</v>
      </c>
      <c r="AJ108" s="13">
        <f ca="1">Sheet2!Y107+Sheet2!DB107</f>
        <v>0</v>
      </c>
      <c r="AK108" s="13">
        <f ca="1">Sheet2!Z107+Sheet2!DC107</f>
        <v>0</v>
      </c>
      <c r="AL108" s="13">
        <f ca="1">Sheet2!AA107+Sheet2!DD107</f>
        <v>0</v>
      </c>
      <c r="AM108" s="13">
        <f ca="1">Sheet2!AB107+Sheet2!DE107</f>
        <v>0</v>
      </c>
      <c r="AN108" s="13">
        <f ca="1">Sheet2!AC107+Sheet2!DF107</f>
        <v>0</v>
      </c>
      <c r="AO108" s="14">
        <f t="shared" si="31"/>
        <v>0</v>
      </c>
      <c r="AP108" s="13">
        <f ca="1">Sheet2!DH107+Sheet2!AE107</f>
        <v>0</v>
      </c>
      <c r="AQ108" s="13">
        <f ca="1">Sheet2!DI107+Sheet2!AF107</f>
        <v>0</v>
      </c>
      <c r="AR108" s="13">
        <f ca="1">Sheet2!DJ107+Sheet2!AG107</f>
        <v>0</v>
      </c>
      <c r="AS108" s="13">
        <f ca="1">Sheet2!DK107+Sheet2!AH107</f>
        <v>0</v>
      </c>
      <c r="AT108" s="13">
        <f ca="1">Sheet2!AI107+Sheet2!DL107</f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f ca="1">Sheet2!AQ107+Sheet2!DT107</f>
        <v>5889.5</v>
      </c>
      <c r="BC108" s="14">
        <f t="shared" si="28"/>
        <v>0</v>
      </c>
      <c r="BD108" s="13">
        <f ca="1">Sheet2!DW107+Sheet2!AS107</f>
        <v>0</v>
      </c>
      <c r="BE108" s="13">
        <f ca="1">Sheet2!DX107+Sheet2!AT107</f>
        <v>0</v>
      </c>
      <c r="BF108" s="13">
        <f ca="1">Sheet2!DZ107+Sheet2!AV107</f>
        <v>0</v>
      </c>
      <c r="BG108" s="13">
        <f ca="1">Sheet2!EA107+Sheet2!AW107</f>
        <v>0</v>
      </c>
      <c r="BH108" s="13">
        <f ca="1">Sheet2!EB107+Sheet2!AX107</f>
        <v>0</v>
      </c>
      <c r="BI108" s="13">
        <f ca="1">Sheet2!EC107+Sheet2!AY107</f>
        <v>2060</v>
      </c>
      <c r="BJ108" s="13">
        <f ca="1">Sheet2!ED107+Sheet2!AZ107</f>
        <v>24083</v>
      </c>
      <c r="BK108" s="13">
        <f ca="1">Sheet2!EE107+Sheet2!BA107</f>
        <v>7100</v>
      </c>
      <c r="BL108" s="13">
        <f ca="1">Sheet2!EG107+Sheet2!BB107</f>
        <v>0</v>
      </c>
      <c r="BM108" s="13">
        <f ca="1">Sheet2!EH107+Sheet2!BC107</f>
        <v>0</v>
      </c>
      <c r="BN108" s="13">
        <f ca="1">Sheet2!EW107+Sheet2!BE107</f>
        <v>17.5</v>
      </c>
      <c r="BO108" s="13">
        <f ca="1">Sheet2!EX107+Sheet2!BF107</f>
        <v>0</v>
      </c>
      <c r="BP108" s="13">
        <f ca="1">Sheet2!EY107+Sheet2!BG107</f>
        <v>0</v>
      </c>
      <c r="BQ108" s="13">
        <f ca="1">Sheet2!EZ107+Sheet2!BH107+Sheet2!CJ107</f>
        <v>0</v>
      </c>
      <c r="BR108" s="13">
        <f ca="1">Sheet2!FA107+Sheet2!BI107</f>
        <v>0</v>
      </c>
      <c r="BS108" s="13">
        <f ca="1">Sheet2!FC23+Sheet2!BJ23</f>
        <v>0</v>
      </c>
      <c r="BT108" s="13">
        <f ca="1">Sheet2!FD107+Sheet2!BK107</f>
        <v>0</v>
      </c>
      <c r="BU108" s="12">
        <f ca="1">Sheet2!FU107+Sheet2!BL107+Sheet2!AU107+Sheet2!DY107</f>
        <v>9038.869999999999</v>
      </c>
      <c r="BV108" s="12">
        <f ca="1">Sheet2!BQ107</f>
        <v>0</v>
      </c>
      <c r="BW108" s="12">
        <f ca="1">Sheet2!CF107+Sheet2!FV107</f>
        <v>796.8</v>
      </c>
      <c r="BX108" s="12">
        <f ca="1">Sheet2!FW107+Sheet2!CG107+Sheet2!FC107+Sheet2!BJ107</f>
        <v>114770</v>
      </c>
      <c r="BY108" s="12">
        <f t="shared" si="30"/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</row>
    <row r="109" spans="1:82">
      <c r="A109" s="18">
        <v>403</v>
      </c>
      <c r="B109" s="3" t="s">
        <v>587</v>
      </c>
      <c r="C109" s="3" t="s">
        <v>403</v>
      </c>
      <c r="D109" s="12">
        <f t="shared" si="37"/>
        <v>592688.58000000007</v>
      </c>
      <c r="E109" s="12">
        <f t="shared" si="29"/>
        <v>502151.8</v>
      </c>
      <c r="F109" s="13">
        <v>191724</v>
      </c>
      <c r="G109" s="13">
        <v>63644</v>
      </c>
      <c r="H109" s="13">
        <v>86275.8</v>
      </c>
      <c r="I109" s="13">
        <f ca="1">Sheet2!CT108+Sheet2!H108</f>
        <v>1068</v>
      </c>
      <c r="J109" s="13">
        <v>0</v>
      </c>
      <c r="K109" s="13">
        <f ca="1">Sheet2!L108+Sheet2!CX108</f>
        <v>0</v>
      </c>
      <c r="L109" s="13">
        <v>4950</v>
      </c>
      <c r="M109" s="13">
        <v>18000</v>
      </c>
      <c r="N109" s="13">
        <f ca="1">Sheet2!BU108+Sheet2!FH108</f>
        <v>0</v>
      </c>
      <c r="O109" s="13">
        <f ca="1">Sheet2!BW108+Sheet2!FJ108</f>
        <v>0</v>
      </c>
      <c r="P109" s="13">
        <f ca="1">Sheet2!BX108+Sheet2!FK108</f>
        <v>0</v>
      </c>
      <c r="Q109" s="13">
        <f ca="1">Sheet2!BY108+Sheet2!FL108</f>
        <v>0</v>
      </c>
      <c r="R109" s="13">
        <v>5000</v>
      </c>
      <c r="S109" s="13">
        <f ca="1">Sheet2!N108+Sheet2!CY108+Sheet2!FT108+Sheet2!CE108</f>
        <v>131490</v>
      </c>
      <c r="T109" s="12">
        <f t="shared" si="25"/>
        <v>9665.51</v>
      </c>
      <c r="U109" s="13">
        <f ca="1">Sheet2!P108+Sheet2!EJ108</f>
        <v>0</v>
      </c>
      <c r="V109" s="13">
        <f ca="1">Sheet2!Q108+Sheet2!EK108</f>
        <v>0</v>
      </c>
      <c r="W109" s="13">
        <f ca="1">Sheet2!R108+Sheet2!EL108</f>
        <v>0</v>
      </c>
      <c r="X109" s="13">
        <f ca="1">Sheet2!S108+Sheet2!EM108</f>
        <v>0</v>
      </c>
      <c r="Y109" s="13">
        <f ca="1">Sheet2!EO108+Sheet2!T108</f>
        <v>120</v>
      </c>
      <c r="Z109" s="13">
        <f ca="1">Sheet2!U108+Sheet2!EN108</f>
        <v>24</v>
      </c>
      <c r="AA109" s="13">
        <f ca="1">Sheet2!EP108+Sheet2!V108</f>
        <v>9521.51</v>
      </c>
      <c r="AB109" s="13">
        <v>5551.51</v>
      </c>
      <c r="AC109" s="13">
        <v>3970</v>
      </c>
      <c r="AD109" s="12">
        <f t="shared" si="26"/>
        <v>0</v>
      </c>
      <c r="AE109" s="13">
        <f ca="1">Sheet2!BN108+Sheet2!ER108</f>
        <v>0</v>
      </c>
      <c r="AF109" s="13">
        <f ca="1">Sheet2!BO108+Sheet2!ES108</f>
        <v>0</v>
      </c>
      <c r="AG109" s="13">
        <f ca="1">Sheet2!BP108+Sheet2!ET108</f>
        <v>0</v>
      </c>
      <c r="AH109" s="12">
        <f t="shared" si="27"/>
        <v>72616</v>
      </c>
      <c r="AI109" s="13">
        <v>0</v>
      </c>
      <c r="AJ109" s="13">
        <f ca="1">Sheet2!Y108+Sheet2!DB108</f>
        <v>0</v>
      </c>
      <c r="AK109" s="13">
        <f ca="1">Sheet2!Z108+Sheet2!DC108</f>
        <v>0</v>
      </c>
      <c r="AL109" s="13">
        <f ca="1">Sheet2!AA108+Sheet2!DD108</f>
        <v>0</v>
      </c>
      <c r="AM109" s="13">
        <f ca="1">Sheet2!AB108+Sheet2!DE108</f>
        <v>432</v>
      </c>
      <c r="AN109" s="13">
        <f ca="1">Sheet2!AC108+Sheet2!DF108</f>
        <v>0</v>
      </c>
      <c r="AO109" s="14">
        <f t="shared" si="31"/>
        <v>0</v>
      </c>
      <c r="AP109" s="13">
        <f ca="1">Sheet2!DH108+Sheet2!AE108</f>
        <v>0</v>
      </c>
      <c r="AQ109" s="13">
        <f ca="1">Sheet2!DI108+Sheet2!AF108</f>
        <v>0</v>
      </c>
      <c r="AR109" s="13">
        <f ca="1">Sheet2!DJ108+Sheet2!AG108</f>
        <v>0</v>
      </c>
      <c r="AS109" s="13">
        <f ca="1">Sheet2!DK108+Sheet2!AH108</f>
        <v>0</v>
      </c>
      <c r="AT109" s="13">
        <f ca="1">Sheet2!AI108+Sheet2!DL108</f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f ca="1">Sheet2!AQ108+Sheet2!DT108</f>
        <v>10138</v>
      </c>
      <c r="BC109" s="14">
        <f t="shared" si="28"/>
        <v>0</v>
      </c>
      <c r="BD109" s="13">
        <f ca="1">Sheet2!DW108+Sheet2!AS108</f>
        <v>0</v>
      </c>
      <c r="BE109" s="13">
        <f ca="1">Sheet2!DX108+Sheet2!AT108</f>
        <v>0</v>
      </c>
      <c r="BF109" s="13">
        <f ca="1">Sheet2!DZ108+Sheet2!AV108</f>
        <v>0</v>
      </c>
      <c r="BG109" s="13">
        <f ca="1">Sheet2!EA108+Sheet2!AW108</f>
        <v>0</v>
      </c>
      <c r="BH109" s="13">
        <f ca="1">Sheet2!EB108+Sheet2!AX108</f>
        <v>0</v>
      </c>
      <c r="BI109" s="13">
        <f ca="1">Sheet2!EC108+Sheet2!AY108</f>
        <v>25300</v>
      </c>
      <c r="BJ109" s="13">
        <f ca="1">Sheet2!ED108+Sheet2!AZ108</f>
        <v>19746</v>
      </c>
      <c r="BK109" s="13">
        <f ca="1">Sheet2!EE108+Sheet2!BA108</f>
        <v>17000</v>
      </c>
      <c r="BL109" s="13">
        <f ca="1">Sheet2!EG108+Sheet2!BB108</f>
        <v>0</v>
      </c>
      <c r="BM109" s="13">
        <f ca="1">Sheet2!EH108+Sheet2!BC108</f>
        <v>0</v>
      </c>
      <c r="BN109" s="13">
        <f ca="1">Sheet2!EW108+Sheet2!BE108</f>
        <v>0</v>
      </c>
      <c r="BO109" s="13">
        <f ca="1">Sheet2!EX108+Sheet2!BF108</f>
        <v>0</v>
      </c>
      <c r="BP109" s="13">
        <f ca="1">Sheet2!EY108+Sheet2!BG108</f>
        <v>0</v>
      </c>
      <c r="BQ109" s="13">
        <f ca="1">Sheet2!EZ108+Sheet2!BH108+Sheet2!CJ108</f>
        <v>0</v>
      </c>
      <c r="BR109" s="13">
        <f ca="1">Sheet2!FA108+Sheet2!BI108</f>
        <v>0</v>
      </c>
      <c r="BS109" s="13">
        <f ca="1">Sheet2!FC24+Sheet2!BJ24</f>
        <v>0</v>
      </c>
      <c r="BT109" s="13">
        <f ca="1">Sheet2!FD108+Sheet2!BK108</f>
        <v>0</v>
      </c>
      <c r="BU109" s="12">
        <f ca="1">Sheet2!FU108+Sheet2!BL108+Sheet2!AU108+Sheet2!DY108</f>
        <v>6233.27</v>
      </c>
      <c r="BV109" s="12">
        <f ca="1">Sheet2!BQ108</f>
        <v>0</v>
      </c>
      <c r="BW109" s="12">
        <f ca="1">Sheet2!CF108+Sheet2!FV108</f>
        <v>0</v>
      </c>
      <c r="BX109" s="12">
        <f ca="1">Sheet2!FW108+Sheet2!CG108+Sheet2!FC108+Sheet2!BJ108</f>
        <v>2022</v>
      </c>
      <c r="BY109" s="12">
        <f t="shared" si="30"/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</row>
    <row r="110" spans="1:82">
      <c r="A110" s="18">
        <v>404</v>
      </c>
      <c r="B110" s="3" t="s">
        <v>588</v>
      </c>
      <c r="C110" s="3" t="s">
        <v>404</v>
      </c>
      <c r="D110" s="12">
        <f t="shared" si="37"/>
        <v>151292.65000000002</v>
      </c>
      <c r="E110" s="12">
        <f t="shared" si="29"/>
        <v>100934</v>
      </c>
      <c r="F110" s="13">
        <v>59160</v>
      </c>
      <c r="G110" s="13">
        <v>15152</v>
      </c>
      <c r="H110" s="13">
        <v>26622</v>
      </c>
      <c r="I110" s="13">
        <f ca="1">Sheet2!CT109+Sheet2!H109</f>
        <v>0</v>
      </c>
      <c r="J110" s="13">
        <v>0</v>
      </c>
      <c r="K110" s="13">
        <f ca="1">Sheet2!L109+Sheet2!CX109</f>
        <v>0</v>
      </c>
      <c r="L110" s="13">
        <f ca="1">Sheet2!BS109+Sheet2!FF109</f>
        <v>0</v>
      </c>
      <c r="M110" s="13">
        <f ca="1">Sheet2!BT109+Sheet2!FG109</f>
        <v>0</v>
      </c>
      <c r="N110" s="13">
        <f ca="1">Sheet2!BU109+Sheet2!FH109</f>
        <v>0</v>
      </c>
      <c r="O110" s="13">
        <f ca="1">Sheet2!BW109+Sheet2!FJ109</f>
        <v>0</v>
      </c>
      <c r="P110" s="13">
        <f ca="1">Sheet2!BX109+Sheet2!FK109</f>
        <v>0</v>
      </c>
      <c r="Q110" s="13">
        <f ca="1">Sheet2!BY109+Sheet2!FL109</f>
        <v>0</v>
      </c>
      <c r="R110" s="13">
        <f ca="1">Sheet2!FS109+Sheet2!CD109</f>
        <v>0</v>
      </c>
      <c r="S110" s="13">
        <f ca="1">Sheet2!N109+Sheet2!CY109+Sheet2!FT109+Sheet2!CE109</f>
        <v>0</v>
      </c>
      <c r="T110" s="12">
        <f t="shared" si="25"/>
        <v>3304.82</v>
      </c>
      <c r="U110" s="13">
        <f ca="1">Sheet2!P109+Sheet2!EJ109</f>
        <v>0</v>
      </c>
      <c r="V110" s="13">
        <f ca="1">Sheet2!Q109+Sheet2!EK109</f>
        <v>0</v>
      </c>
      <c r="W110" s="13">
        <f ca="1">Sheet2!R109+Sheet2!EL109</f>
        <v>0</v>
      </c>
      <c r="X110" s="13">
        <f ca="1">Sheet2!S109+Sheet2!EM109</f>
        <v>13.6</v>
      </c>
      <c r="Y110" s="13">
        <f ca="1">Sheet2!EO109+Sheet2!T109</f>
        <v>2.04</v>
      </c>
      <c r="Z110" s="13">
        <f ca="1">Sheet2!U109+Sheet2!EN109</f>
        <v>80.900000000000006</v>
      </c>
      <c r="AA110" s="13">
        <f ca="1">Sheet2!EP109+Sheet2!V109</f>
        <v>3208.28</v>
      </c>
      <c r="AB110" s="13">
        <v>1868.28</v>
      </c>
      <c r="AC110" s="13">
        <v>1340</v>
      </c>
      <c r="AD110" s="12">
        <f t="shared" si="26"/>
        <v>1657.8</v>
      </c>
      <c r="AE110" s="13">
        <f ca="1">Sheet2!BN109+Sheet2!ER109</f>
        <v>1657.8</v>
      </c>
      <c r="AF110" s="13">
        <f ca="1">Sheet2!BO109+Sheet2!ES109</f>
        <v>0</v>
      </c>
      <c r="AG110" s="13">
        <f ca="1">Sheet2!BP109+Sheet2!ET109</f>
        <v>0</v>
      </c>
      <c r="AH110" s="12">
        <f t="shared" si="27"/>
        <v>17833</v>
      </c>
      <c r="AI110" s="13">
        <v>0</v>
      </c>
      <c r="AJ110" s="13">
        <f ca="1">Sheet2!Y109+Sheet2!DB109</f>
        <v>0</v>
      </c>
      <c r="AK110" s="13">
        <f ca="1">Sheet2!Z109+Sheet2!DC109</f>
        <v>0</v>
      </c>
      <c r="AL110" s="13">
        <f ca="1">Sheet2!AA109+Sheet2!DD109</f>
        <v>0</v>
      </c>
      <c r="AM110" s="13">
        <f ca="1">Sheet2!AB109+Sheet2!DE109</f>
        <v>0</v>
      </c>
      <c r="AN110" s="13">
        <f ca="1">Sheet2!AC109+Sheet2!DF109</f>
        <v>0</v>
      </c>
      <c r="AO110" s="14">
        <f t="shared" si="31"/>
        <v>0</v>
      </c>
      <c r="AP110" s="13">
        <f ca="1">Sheet2!DH109+Sheet2!AE109</f>
        <v>0</v>
      </c>
      <c r="AQ110" s="13">
        <f ca="1">Sheet2!DI109+Sheet2!AF109</f>
        <v>0</v>
      </c>
      <c r="AR110" s="13">
        <f ca="1">Sheet2!DJ109+Sheet2!AG109</f>
        <v>0</v>
      </c>
      <c r="AS110" s="13">
        <f ca="1">Sheet2!DK109+Sheet2!AH109</f>
        <v>0</v>
      </c>
      <c r="AT110" s="13">
        <f ca="1">Sheet2!AI109+Sheet2!DL109</f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f ca="1">Sheet2!AQ109+Sheet2!DT109</f>
        <v>738</v>
      </c>
      <c r="BC110" s="14">
        <f t="shared" si="28"/>
        <v>0</v>
      </c>
      <c r="BD110" s="13">
        <f ca="1">Sheet2!DW109+Sheet2!AS109</f>
        <v>0</v>
      </c>
      <c r="BE110" s="13">
        <f ca="1">Sheet2!DX109+Sheet2!AT109</f>
        <v>0</v>
      </c>
      <c r="BF110" s="13">
        <f ca="1">Sheet2!DZ109+Sheet2!AV109</f>
        <v>0</v>
      </c>
      <c r="BG110" s="13">
        <f ca="1">Sheet2!EA109+Sheet2!AW109</f>
        <v>9515</v>
      </c>
      <c r="BH110" s="13">
        <f ca="1">Sheet2!EB109+Sheet2!AX109</f>
        <v>0</v>
      </c>
      <c r="BI110" s="13">
        <f ca="1">Sheet2!EC109+Sheet2!AY109</f>
        <v>3580</v>
      </c>
      <c r="BJ110" s="13">
        <f ca="1">Sheet2!ED109+Sheet2!AZ109</f>
        <v>0</v>
      </c>
      <c r="BK110" s="13">
        <f ca="1">Sheet2!EE109+Sheet2!BA109</f>
        <v>4000</v>
      </c>
      <c r="BL110" s="13">
        <f ca="1">Sheet2!EG109+Sheet2!BB109</f>
        <v>0</v>
      </c>
      <c r="BM110" s="13">
        <f ca="1">Sheet2!EH109+Sheet2!BC109</f>
        <v>0</v>
      </c>
      <c r="BN110" s="13">
        <f ca="1">Sheet2!EW109+Sheet2!BE109</f>
        <v>0</v>
      </c>
      <c r="BO110" s="13">
        <f ca="1">Sheet2!EX109+Sheet2!BF109</f>
        <v>0</v>
      </c>
      <c r="BP110" s="13">
        <f ca="1">Sheet2!EY109+Sheet2!BG109</f>
        <v>0</v>
      </c>
      <c r="BQ110" s="13">
        <f ca="1">Sheet2!EZ109+Sheet2!BH109+Sheet2!CJ109</f>
        <v>0</v>
      </c>
      <c r="BR110" s="13">
        <f ca="1">Sheet2!FA109+Sheet2!BI109</f>
        <v>0</v>
      </c>
      <c r="BS110" s="13">
        <f ca="1">Sheet2!FC25+Sheet2!BJ25</f>
        <v>0</v>
      </c>
      <c r="BT110" s="13">
        <f ca="1">Sheet2!FD109+Sheet2!BK109</f>
        <v>0</v>
      </c>
      <c r="BU110" s="12">
        <f ca="1">Sheet2!FU109+Sheet2!BL109+Sheet2!AU109+Sheet2!DY109</f>
        <v>12763.03</v>
      </c>
      <c r="BV110" s="12">
        <f ca="1">Sheet2!BQ109</f>
        <v>0</v>
      </c>
      <c r="BW110" s="12">
        <f ca="1">Sheet2!CF109+Sheet2!FV109</f>
        <v>0</v>
      </c>
      <c r="BX110" s="12">
        <f ca="1">Sheet2!FW109+Sheet2!CG109+Sheet2!FC109+Sheet2!BJ109</f>
        <v>14800</v>
      </c>
      <c r="BY110" s="12">
        <f t="shared" si="30"/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</row>
    <row r="111" spans="1:82" hidden="1">
      <c r="A111" s="18">
        <v>405</v>
      </c>
      <c r="B111" s="3" t="s">
        <v>589</v>
      </c>
      <c r="C111" s="3" t="s">
        <v>405</v>
      </c>
      <c r="D111" s="12">
        <f t="shared" si="37"/>
        <v>0</v>
      </c>
      <c r="E111" s="12">
        <f t="shared" si="29"/>
        <v>0</v>
      </c>
      <c r="F111" s="13">
        <v>0</v>
      </c>
      <c r="G111" s="13"/>
      <c r="H111" s="13">
        <v>0</v>
      </c>
      <c r="I111" s="13">
        <f ca="1">Sheet2!CT110+Sheet2!H110</f>
        <v>0</v>
      </c>
      <c r="J111" s="13">
        <v>0</v>
      </c>
      <c r="K111" s="13">
        <f ca="1">Sheet2!L110+Sheet2!CX110</f>
        <v>0</v>
      </c>
      <c r="L111" s="13">
        <f ca="1">Sheet2!BS110+Sheet2!FF110</f>
        <v>0</v>
      </c>
      <c r="M111" s="13">
        <f ca="1">Sheet2!BT110+Sheet2!FG110</f>
        <v>0</v>
      </c>
      <c r="N111" s="13">
        <f ca="1">Sheet2!BU110+Sheet2!FH110</f>
        <v>0</v>
      </c>
      <c r="O111" s="13">
        <f ca="1">Sheet2!BW110+Sheet2!FJ110</f>
        <v>0</v>
      </c>
      <c r="P111" s="13">
        <f ca="1">Sheet2!BX110+Sheet2!FK110</f>
        <v>0</v>
      </c>
      <c r="Q111" s="13">
        <f ca="1">Sheet2!BY110+Sheet2!FL110</f>
        <v>0</v>
      </c>
      <c r="R111" s="13">
        <f ca="1">Sheet2!FS110+Sheet2!CD110</f>
        <v>0</v>
      </c>
      <c r="S111" s="13">
        <f ca="1">Sheet2!N110+Sheet2!CY110+Sheet2!FT110+Sheet2!CE110</f>
        <v>0</v>
      </c>
      <c r="T111" s="12">
        <f t="shared" si="25"/>
        <v>0</v>
      </c>
      <c r="U111" s="13">
        <f ca="1">Sheet2!P110+Sheet2!EJ110</f>
        <v>0</v>
      </c>
      <c r="V111" s="13">
        <f ca="1">Sheet2!Q110+Sheet2!EK110</f>
        <v>0</v>
      </c>
      <c r="W111" s="13">
        <f ca="1">Sheet2!R110+Sheet2!EL110</f>
        <v>0</v>
      </c>
      <c r="X111" s="13">
        <f ca="1">Sheet2!S110+Sheet2!EM110</f>
        <v>0</v>
      </c>
      <c r="Y111" s="13">
        <f ca="1">Sheet2!EO110+Sheet2!T110</f>
        <v>0</v>
      </c>
      <c r="Z111" s="13">
        <f ca="1">Sheet2!U110+Sheet2!EN110</f>
        <v>0</v>
      </c>
      <c r="AA111" s="13">
        <f ca="1">Sheet2!EP110+Sheet2!V110</f>
        <v>0</v>
      </c>
      <c r="AB111" s="13"/>
      <c r="AC111" s="13"/>
      <c r="AD111" s="12">
        <f t="shared" si="26"/>
        <v>0</v>
      </c>
      <c r="AE111" s="13">
        <f ca="1">Sheet2!BN110+Sheet2!ER110</f>
        <v>0</v>
      </c>
      <c r="AF111" s="13">
        <f ca="1">Sheet2!BO110+Sheet2!ES110</f>
        <v>0</v>
      </c>
      <c r="AG111" s="13">
        <f ca="1">Sheet2!BP110+Sheet2!ET110</f>
        <v>0</v>
      </c>
      <c r="AH111" s="12">
        <f t="shared" si="27"/>
        <v>0</v>
      </c>
      <c r="AI111" s="13">
        <v>0</v>
      </c>
      <c r="AJ111" s="13">
        <f ca="1">Sheet2!Y110+Sheet2!DB110</f>
        <v>0</v>
      </c>
      <c r="AK111" s="13">
        <f ca="1">Sheet2!Z110+Sheet2!DC110</f>
        <v>0</v>
      </c>
      <c r="AL111" s="13">
        <f ca="1">Sheet2!AA110+Sheet2!DD110</f>
        <v>0</v>
      </c>
      <c r="AM111" s="13">
        <f ca="1">Sheet2!AB110+Sheet2!DE110</f>
        <v>0</v>
      </c>
      <c r="AN111" s="13">
        <f ca="1">Sheet2!AC110+Sheet2!DF110</f>
        <v>0</v>
      </c>
      <c r="AO111" s="14">
        <f t="shared" si="31"/>
        <v>0</v>
      </c>
      <c r="AP111" s="13">
        <f ca="1">Sheet2!DH110+Sheet2!AE110</f>
        <v>0</v>
      </c>
      <c r="AQ111" s="13">
        <f ca="1">Sheet2!DI110+Sheet2!AF110</f>
        <v>0</v>
      </c>
      <c r="AR111" s="13">
        <f ca="1">Sheet2!DJ110+Sheet2!AG110</f>
        <v>0</v>
      </c>
      <c r="AS111" s="13">
        <f ca="1">Sheet2!DK110+Sheet2!AH110</f>
        <v>0</v>
      </c>
      <c r="AT111" s="13">
        <f ca="1">Sheet2!AI110+Sheet2!DL110</f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f ca="1">Sheet2!AQ110+Sheet2!DT110</f>
        <v>0</v>
      </c>
      <c r="BC111" s="14">
        <f t="shared" si="28"/>
        <v>0</v>
      </c>
      <c r="BD111" s="13">
        <f ca="1">Sheet2!DW110+Sheet2!AS110</f>
        <v>0</v>
      </c>
      <c r="BE111" s="13">
        <f ca="1">Sheet2!DX110+Sheet2!AT110</f>
        <v>0</v>
      </c>
      <c r="BF111" s="13">
        <f ca="1">Sheet2!DZ110+Sheet2!AV110</f>
        <v>0</v>
      </c>
      <c r="BG111" s="13">
        <f ca="1">Sheet2!EA110+Sheet2!AW110</f>
        <v>0</v>
      </c>
      <c r="BH111" s="13">
        <f ca="1">Sheet2!EB110+Sheet2!AX110</f>
        <v>0</v>
      </c>
      <c r="BI111" s="13">
        <f ca="1">Sheet2!EC110+Sheet2!AY110</f>
        <v>0</v>
      </c>
      <c r="BJ111" s="13">
        <f ca="1">Sheet2!ED110+Sheet2!AZ110</f>
        <v>0</v>
      </c>
      <c r="BK111" s="13">
        <f ca="1">Sheet2!EE110+Sheet2!BA110</f>
        <v>0</v>
      </c>
      <c r="BL111" s="13">
        <f ca="1">Sheet2!EG110+Sheet2!BB110</f>
        <v>0</v>
      </c>
      <c r="BM111" s="13">
        <f ca="1">Sheet2!EH110+Sheet2!BC110</f>
        <v>0</v>
      </c>
      <c r="BN111" s="13">
        <f ca="1">Sheet2!EW110+Sheet2!BE110</f>
        <v>0</v>
      </c>
      <c r="BO111" s="13">
        <f ca="1">Sheet2!EX110+Sheet2!BF110</f>
        <v>0</v>
      </c>
      <c r="BP111" s="13">
        <f ca="1">Sheet2!EY110+Sheet2!BG110</f>
        <v>0</v>
      </c>
      <c r="BQ111" s="13">
        <f ca="1">Sheet2!EZ110+Sheet2!BH110+Sheet2!CJ110</f>
        <v>0</v>
      </c>
      <c r="BR111" s="13">
        <f ca="1">Sheet2!FA110+Sheet2!BI110</f>
        <v>0</v>
      </c>
      <c r="BS111" s="13">
        <f ca="1">Sheet2!FC26+Sheet2!BJ26</f>
        <v>0</v>
      </c>
      <c r="BT111" s="13">
        <f ca="1">Sheet2!FD110+Sheet2!BK110</f>
        <v>0</v>
      </c>
      <c r="BU111" s="12">
        <f ca="1">Sheet2!FU110+Sheet2!BL110+Sheet2!AU110+Sheet2!DY110</f>
        <v>0</v>
      </c>
      <c r="BV111" s="12">
        <f ca="1">Sheet2!BQ110</f>
        <v>0</v>
      </c>
      <c r="BW111" s="12">
        <f ca="1">Sheet2!CF110+Sheet2!FV110</f>
        <v>0</v>
      </c>
      <c r="BX111" s="12">
        <f ca="1">Sheet2!FW110+Sheet2!CG110+Sheet2!FC110+Sheet2!BJ110</f>
        <v>0</v>
      </c>
      <c r="BY111" s="12">
        <f t="shared" si="30"/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</row>
    <row r="112" spans="1:82">
      <c r="A112" s="18">
        <v>406</v>
      </c>
      <c r="B112" s="3" t="s">
        <v>590</v>
      </c>
      <c r="C112" s="3" t="s">
        <v>406</v>
      </c>
      <c r="D112" s="12">
        <f t="shared" si="37"/>
        <v>1478768.75</v>
      </c>
      <c r="E112" s="12">
        <f t="shared" si="29"/>
        <v>270475</v>
      </c>
      <c r="F112" s="13">
        <v>122220</v>
      </c>
      <c r="G112" s="13">
        <v>42616</v>
      </c>
      <c r="H112" s="13">
        <v>54999</v>
      </c>
      <c r="I112" s="13">
        <f ca="1">Sheet2!CT111+Sheet2!H111</f>
        <v>0</v>
      </c>
      <c r="J112" s="13">
        <v>0</v>
      </c>
      <c r="K112" s="13">
        <f ca="1">Sheet2!L111+Sheet2!CX111</f>
        <v>8000</v>
      </c>
      <c r="L112" s="13">
        <f ca="1">Sheet2!BS111+Sheet2!FF111</f>
        <v>0</v>
      </c>
      <c r="M112" s="13">
        <f ca="1">Sheet2!BT111+Sheet2!FG111</f>
        <v>0</v>
      </c>
      <c r="N112" s="13">
        <f ca="1">Sheet2!BU111+Sheet2!FH111</f>
        <v>0</v>
      </c>
      <c r="O112" s="13">
        <f ca="1">Sheet2!BW111+Sheet2!FJ111</f>
        <v>0</v>
      </c>
      <c r="P112" s="13">
        <f ca="1">Sheet2!BX111+Sheet2!FK111</f>
        <v>0</v>
      </c>
      <c r="Q112" s="13">
        <f ca="1">Sheet2!BY111+Sheet2!FL111</f>
        <v>0</v>
      </c>
      <c r="R112" s="13">
        <f ca="1">Sheet2!FS111+Sheet2!CD111</f>
        <v>0</v>
      </c>
      <c r="S112" s="13">
        <f ca="1">Sheet2!N111+Sheet2!CY111+Sheet2!FT111+Sheet2!CE111</f>
        <v>42640</v>
      </c>
      <c r="T112" s="12">
        <f t="shared" si="25"/>
        <v>7274.01</v>
      </c>
      <c r="U112" s="13">
        <f ca="1">Sheet2!P111+Sheet2!EJ111</f>
        <v>0</v>
      </c>
      <c r="V112" s="13">
        <f ca="1">Sheet2!Q111+Sheet2!EK111</f>
        <v>0</v>
      </c>
      <c r="W112" s="13">
        <f ca="1">Sheet2!R111+Sheet2!EL111</f>
        <v>0</v>
      </c>
      <c r="X112" s="13">
        <f ca="1">Sheet2!S111+Sheet2!EM111</f>
        <v>0</v>
      </c>
      <c r="Y112" s="13">
        <f ca="1">Sheet2!EO111+Sheet2!T111</f>
        <v>0</v>
      </c>
      <c r="Z112" s="13">
        <f ca="1">Sheet2!U111+Sheet2!EN111</f>
        <v>0</v>
      </c>
      <c r="AA112" s="13">
        <f ca="1">Sheet2!EP111+Sheet2!V111</f>
        <v>7274.01</v>
      </c>
      <c r="AB112" s="13">
        <v>5294.01</v>
      </c>
      <c r="AC112" s="13">
        <v>1980</v>
      </c>
      <c r="AD112" s="12">
        <f t="shared" si="26"/>
        <v>0</v>
      </c>
      <c r="AE112" s="13">
        <f ca="1">Sheet2!BN111+Sheet2!ER111</f>
        <v>0</v>
      </c>
      <c r="AF112" s="13">
        <f ca="1">Sheet2!BO111+Sheet2!ES111</f>
        <v>0</v>
      </c>
      <c r="AG112" s="13">
        <f ca="1">Sheet2!BP111+Sheet2!ET111</f>
        <v>0</v>
      </c>
      <c r="AH112" s="12">
        <f t="shared" si="27"/>
        <v>845624</v>
      </c>
      <c r="AI112" s="13">
        <v>767745</v>
      </c>
      <c r="AJ112" s="13">
        <f ca="1">Sheet2!Y111+Sheet2!DB111</f>
        <v>0</v>
      </c>
      <c r="AK112" s="13">
        <f ca="1">Sheet2!Z111+Sheet2!DC111</f>
        <v>0</v>
      </c>
      <c r="AL112" s="13">
        <f ca="1">Sheet2!AA111+Sheet2!DD111</f>
        <v>0</v>
      </c>
      <c r="AM112" s="13">
        <f ca="1">Sheet2!AB111+Sheet2!DE111</f>
        <v>5880</v>
      </c>
      <c r="AN112" s="13">
        <f ca="1">Sheet2!AC111+Sheet2!DF111</f>
        <v>0</v>
      </c>
      <c r="AO112" s="14">
        <f t="shared" si="31"/>
        <v>0</v>
      </c>
      <c r="AP112" s="13">
        <f ca="1">Sheet2!DH111+Sheet2!AE111</f>
        <v>0</v>
      </c>
      <c r="AQ112" s="13">
        <f ca="1">Sheet2!DI111+Sheet2!AF111</f>
        <v>0</v>
      </c>
      <c r="AR112" s="13">
        <f ca="1">Sheet2!DJ111+Sheet2!AG111</f>
        <v>0</v>
      </c>
      <c r="AS112" s="13">
        <f ca="1">Sheet2!DK111+Sheet2!AH111</f>
        <v>0</v>
      </c>
      <c r="AT112" s="13">
        <f ca="1">Sheet2!AI111+Sheet2!DL111</f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f ca="1">Sheet2!AQ111+Sheet2!DT111</f>
        <v>0</v>
      </c>
      <c r="BC112" s="14">
        <f t="shared" si="28"/>
        <v>0</v>
      </c>
      <c r="BD112" s="13">
        <f ca="1">Sheet2!DW111+Sheet2!AS111</f>
        <v>0</v>
      </c>
      <c r="BE112" s="13">
        <f ca="1">Sheet2!DX111+Sheet2!AT111</f>
        <v>0</v>
      </c>
      <c r="BF112" s="13">
        <v>0</v>
      </c>
      <c r="BG112" s="13">
        <f ca="1">Sheet2!EA111+Sheet2!AW111</f>
        <v>0</v>
      </c>
      <c r="BH112" s="13">
        <f ca="1">Sheet2!EB111+Sheet2!AX111</f>
        <v>0</v>
      </c>
      <c r="BI112" s="13">
        <f ca="1">Sheet2!EC111+Sheet2!AY111</f>
        <v>1999</v>
      </c>
      <c r="BJ112" s="13">
        <f ca="1">Sheet2!ED111+Sheet2!AZ111</f>
        <v>0</v>
      </c>
      <c r="BK112" s="13">
        <f ca="1">Sheet2!EE111+Sheet2!BA111</f>
        <v>0</v>
      </c>
      <c r="BL112" s="13">
        <f ca="1">Sheet2!EG111+Sheet2!BB111</f>
        <v>0</v>
      </c>
      <c r="BM112" s="13">
        <f ca="1">Sheet2!EH111+Sheet2!BC111</f>
        <v>0</v>
      </c>
      <c r="BN112" s="13">
        <f ca="1">Sheet2!EW111+Sheet2!BE111</f>
        <v>0</v>
      </c>
      <c r="BO112" s="13">
        <f ca="1">Sheet2!EX111+Sheet2!BF111</f>
        <v>0</v>
      </c>
      <c r="BP112" s="13">
        <f ca="1">Sheet2!EY111+Sheet2!BG111</f>
        <v>70000</v>
      </c>
      <c r="BQ112" s="13">
        <f ca="1">Sheet2!EZ111+Sheet2!BH111+Sheet2!CJ111</f>
        <v>0</v>
      </c>
      <c r="BR112" s="13">
        <f ca="1">Sheet2!FA111+Sheet2!BI111</f>
        <v>0</v>
      </c>
      <c r="BS112" s="13">
        <f ca="1">Sheet2!FC27+Sheet2!BJ27</f>
        <v>0</v>
      </c>
      <c r="BT112" s="13">
        <f ca="1">Sheet2!FD111+Sheet2!BK111</f>
        <v>0</v>
      </c>
      <c r="BU112" s="12">
        <f ca="1">Sheet2!FU111+Sheet2!BL111+Sheet2!AU111+Sheet2!DY111</f>
        <v>25505.74</v>
      </c>
      <c r="BV112" s="12">
        <f ca="1">Sheet2!BQ111</f>
        <v>0</v>
      </c>
      <c r="BW112" s="12">
        <f ca="1">Sheet2!CF111+Sheet2!FV111</f>
        <v>0</v>
      </c>
      <c r="BX112" s="12">
        <f ca="1">Sheet2!FW111+Sheet2!CG111+Sheet2!FC111+Sheet2!BJ111</f>
        <v>329890</v>
      </c>
      <c r="BY112" s="12">
        <f t="shared" si="30"/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</row>
    <row r="113" spans="1:82">
      <c r="A113" s="18">
        <v>407</v>
      </c>
      <c r="B113" s="3" t="s">
        <v>591</v>
      </c>
      <c r="C113" s="3" t="s">
        <v>407</v>
      </c>
      <c r="D113" s="12">
        <f t="shared" si="37"/>
        <v>122858.06999999999</v>
      </c>
      <c r="E113" s="12">
        <f t="shared" si="29"/>
        <v>105802.2</v>
      </c>
      <c r="F113" s="13">
        <v>62076</v>
      </c>
      <c r="G113" s="13">
        <v>15152</v>
      </c>
      <c r="H113" s="13">
        <v>27934.2</v>
      </c>
      <c r="I113" s="13">
        <f ca="1">Sheet2!CT112+Sheet2!H112</f>
        <v>0</v>
      </c>
      <c r="J113" s="13">
        <v>0</v>
      </c>
      <c r="K113" s="13">
        <f ca="1">Sheet2!L112+Sheet2!CX112</f>
        <v>0</v>
      </c>
      <c r="L113" s="13">
        <f ca="1">Sheet2!BS112+Sheet2!FF112</f>
        <v>0</v>
      </c>
      <c r="M113" s="13">
        <f ca="1">Sheet2!BT112+Sheet2!FG112</f>
        <v>0</v>
      </c>
      <c r="N113" s="13">
        <f ca="1">Sheet2!BU112+Sheet2!FH112</f>
        <v>0</v>
      </c>
      <c r="O113" s="13">
        <f ca="1">Sheet2!BW112+Sheet2!FJ112</f>
        <v>0</v>
      </c>
      <c r="P113" s="13">
        <f ca="1">Sheet2!BX112+Sheet2!FK112</f>
        <v>0</v>
      </c>
      <c r="Q113" s="13">
        <f ca="1">Sheet2!BY112+Sheet2!FL112</f>
        <v>0</v>
      </c>
      <c r="R113" s="13">
        <f ca="1">Sheet2!FS112+Sheet2!CD112</f>
        <v>0</v>
      </c>
      <c r="S113" s="13">
        <f ca="1">Sheet2!N112+Sheet2!CY112+Sheet2!FT112+Sheet2!CE112</f>
        <v>640</v>
      </c>
      <c r="T113" s="12">
        <f t="shared" si="25"/>
        <v>4151.6500000000005</v>
      </c>
      <c r="U113" s="13">
        <f ca="1">Sheet2!P112+Sheet2!EJ112</f>
        <v>0</v>
      </c>
      <c r="V113" s="13">
        <f ca="1">Sheet2!Q112+Sheet2!EK112</f>
        <v>0</v>
      </c>
      <c r="W113" s="13">
        <f ca="1">Sheet2!R112+Sheet2!EL112</f>
        <v>0</v>
      </c>
      <c r="X113" s="13">
        <f ca="1">Sheet2!S112+Sheet2!EM112</f>
        <v>46.4</v>
      </c>
      <c r="Y113" s="13">
        <f ca="1">Sheet2!EO112+Sheet2!T112</f>
        <v>685.1</v>
      </c>
      <c r="Z113" s="13">
        <f ca="1">Sheet2!U112+Sheet2!EN112</f>
        <v>17.100000000000001</v>
      </c>
      <c r="AA113" s="13">
        <f ca="1">Sheet2!EP112+Sheet2!V112</f>
        <v>3403.05</v>
      </c>
      <c r="AB113" s="13">
        <v>3339.91</v>
      </c>
      <c r="AC113" s="13">
        <v>51.89</v>
      </c>
      <c r="AD113" s="12">
        <f t="shared" si="26"/>
        <v>159.19999999999999</v>
      </c>
      <c r="AE113" s="13">
        <f ca="1">Sheet2!BN112+Sheet2!ER112</f>
        <v>159.19999999999999</v>
      </c>
      <c r="AF113" s="13">
        <f ca="1">Sheet2!BO112+Sheet2!ES112</f>
        <v>0</v>
      </c>
      <c r="AG113" s="13">
        <f ca="1">Sheet2!BP112+Sheet2!ET112</f>
        <v>0</v>
      </c>
      <c r="AH113" s="12">
        <f t="shared" si="27"/>
        <v>2750</v>
      </c>
      <c r="AI113" s="13">
        <v>0</v>
      </c>
      <c r="AJ113" s="13">
        <f ca="1">Sheet2!Y112+Sheet2!DB112</f>
        <v>0</v>
      </c>
      <c r="AK113" s="13">
        <f ca="1">Sheet2!Z112+Sheet2!DC112</f>
        <v>0</v>
      </c>
      <c r="AL113" s="13">
        <f ca="1">Sheet2!AA112+Sheet2!DD112</f>
        <v>0</v>
      </c>
      <c r="AM113" s="13">
        <f ca="1">Sheet2!AB112+Sheet2!DE112</f>
        <v>0</v>
      </c>
      <c r="AN113" s="13">
        <f ca="1">Sheet2!AC112+Sheet2!DF112</f>
        <v>0</v>
      </c>
      <c r="AO113" s="14">
        <f t="shared" si="31"/>
        <v>0</v>
      </c>
      <c r="AP113" s="13">
        <f ca="1">Sheet2!DH112+Sheet2!AE112</f>
        <v>0</v>
      </c>
      <c r="AQ113" s="13">
        <f ca="1">Sheet2!DI112+Sheet2!AF112</f>
        <v>0</v>
      </c>
      <c r="AR113" s="13">
        <f ca="1">Sheet2!DJ112+Sheet2!AG112</f>
        <v>0</v>
      </c>
      <c r="AS113" s="13">
        <f ca="1">Sheet2!DK112+Sheet2!AH112</f>
        <v>0</v>
      </c>
      <c r="AT113" s="13">
        <f ca="1">Sheet2!AI112+Sheet2!DL112</f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f ca="1">Sheet2!AQ112+Sheet2!DT112</f>
        <v>0</v>
      </c>
      <c r="BC113" s="14">
        <f t="shared" si="28"/>
        <v>0</v>
      </c>
      <c r="BD113" s="13">
        <f ca="1">Sheet2!DW112+Sheet2!AS112</f>
        <v>0</v>
      </c>
      <c r="BE113" s="13">
        <f ca="1">Sheet2!DX112+Sheet2!AT112</f>
        <v>0</v>
      </c>
      <c r="BF113" s="13">
        <f ca="1">Sheet2!DZ112+Sheet2!AV112</f>
        <v>0</v>
      </c>
      <c r="BG113" s="13">
        <f ca="1">Sheet2!EA112+Sheet2!AW112</f>
        <v>0</v>
      </c>
      <c r="BH113" s="13">
        <f ca="1">Sheet2!EB112+Sheet2!AX112</f>
        <v>0</v>
      </c>
      <c r="BI113" s="13">
        <f ca="1">Sheet2!EC112+Sheet2!AY112</f>
        <v>0</v>
      </c>
      <c r="BJ113" s="13">
        <f ca="1">Sheet2!ED112+Sheet2!AZ112</f>
        <v>2750</v>
      </c>
      <c r="BK113" s="13">
        <f ca="1">Sheet2!EE112+Sheet2!BA112</f>
        <v>0</v>
      </c>
      <c r="BL113" s="13">
        <f ca="1">Sheet2!EG112+Sheet2!BB112</f>
        <v>0</v>
      </c>
      <c r="BM113" s="13">
        <f ca="1">Sheet2!EH112+Sheet2!BC112</f>
        <v>0</v>
      </c>
      <c r="BN113" s="13">
        <f ca="1">Sheet2!EW112+Sheet2!BE112</f>
        <v>0</v>
      </c>
      <c r="BO113" s="13">
        <f ca="1">Sheet2!EX112+Sheet2!BF112</f>
        <v>0</v>
      </c>
      <c r="BP113" s="13">
        <f ca="1">Sheet2!EY112+Sheet2!BG112</f>
        <v>0</v>
      </c>
      <c r="BQ113" s="13">
        <f ca="1">Sheet2!EZ112+Sheet2!BH112+Sheet2!CJ112</f>
        <v>0</v>
      </c>
      <c r="BR113" s="13">
        <f ca="1">Sheet2!FA112+Sheet2!BI112</f>
        <v>0</v>
      </c>
      <c r="BS113" s="13">
        <f ca="1">Sheet2!FC28+Sheet2!BJ28</f>
        <v>0</v>
      </c>
      <c r="BT113" s="13">
        <f ca="1">Sheet2!FD112+Sheet2!BK112</f>
        <v>0</v>
      </c>
      <c r="BU113" s="12">
        <f ca="1">Sheet2!FU112+Sheet2!BL112+Sheet2!AU112+Sheet2!DY112</f>
        <v>1015.02</v>
      </c>
      <c r="BV113" s="12">
        <f ca="1">Sheet2!BQ112</f>
        <v>0</v>
      </c>
      <c r="BW113" s="12">
        <f ca="1">Sheet2!CF112+Sheet2!FV112</f>
        <v>0</v>
      </c>
      <c r="BX113" s="12">
        <f ca="1">Sheet2!FW112+Sheet2!CG112+Sheet2!FC112+Sheet2!BJ112</f>
        <v>8980</v>
      </c>
      <c r="BY113" s="12">
        <f t="shared" si="30"/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</row>
    <row r="114" spans="1:82">
      <c r="A114" s="18">
        <v>408</v>
      </c>
      <c r="B114" s="3" t="s">
        <v>592</v>
      </c>
      <c r="C114" s="3" t="s">
        <v>408</v>
      </c>
      <c r="D114" s="12">
        <f t="shared" si="37"/>
        <v>411412</v>
      </c>
      <c r="E114" s="12">
        <f t="shared" si="29"/>
        <v>334892.59999999998</v>
      </c>
      <c r="F114" s="13">
        <v>62028</v>
      </c>
      <c r="G114" s="13">
        <v>15152</v>
      </c>
      <c r="H114" s="13">
        <v>27912.6</v>
      </c>
      <c r="I114" s="13">
        <f ca="1">Sheet2!CT113+Sheet2!H113</f>
        <v>8800</v>
      </c>
      <c r="J114" s="13">
        <v>0</v>
      </c>
      <c r="K114" s="13">
        <f ca="1">Sheet2!L113+Sheet2!CX113</f>
        <v>0</v>
      </c>
      <c r="L114" s="13">
        <f ca="1">Sheet2!BS113+Sheet2!FF113</f>
        <v>0</v>
      </c>
      <c r="M114" s="13">
        <f ca="1">Sheet2!BT113+Sheet2!FG113</f>
        <v>0</v>
      </c>
      <c r="N114" s="13">
        <f ca="1">Sheet2!BU113+Sheet2!FH113</f>
        <v>0</v>
      </c>
      <c r="O114" s="13">
        <f ca="1">Sheet2!BW113+Sheet2!FJ113</f>
        <v>221000</v>
      </c>
      <c r="P114" s="13">
        <f ca="1">Sheet2!BX113+Sheet2!FK113</f>
        <v>0</v>
      </c>
      <c r="Q114" s="13">
        <f ca="1">Sheet2!BY113+Sheet2!FL113</f>
        <v>221000</v>
      </c>
      <c r="R114" s="13">
        <f ca="1">Sheet2!FS113+Sheet2!CD113</f>
        <v>0</v>
      </c>
      <c r="S114" s="13">
        <f ca="1">Sheet2!N113+Sheet2!CY113+Sheet2!FT113+Sheet2!CE113</f>
        <v>0</v>
      </c>
      <c r="T114" s="12">
        <f t="shared" si="25"/>
        <v>741.6</v>
      </c>
      <c r="U114" s="13">
        <f ca="1">Sheet2!P113+Sheet2!EJ113</f>
        <v>0</v>
      </c>
      <c r="V114" s="13">
        <f ca="1">Sheet2!Q113+Sheet2!EK113</f>
        <v>0</v>
      </c>
      <c r="W114" s="13">
        <f ca="1">Sheet2!R113+Sheet2!EL113</f>
        <v>0</v>
      </c>
      <c r="X114" s="13">
        <f ca="1">Sheet2!S113+Sheet2!EM113</f>
        <v>0</v>
      </c>
      <c r="Y114" s="13">
        <f ca="1">Sheet2!EO113+Sheet2!T113</f>
        <v>0</v>
      </c>
      <c r="Z114" s="13">
        <f ca="1">Sheet2!U113+Sheet2!EN113</f>
        <v>0</v>
      </c>
      <c r="AA114" s="13">
        <f ca="1">Sheet2!EP113+Sheet2!V113</f>
        <v>741.6</v>
      </c>
      <c r="AB114" s="13">
        <v>741.6</v>
      </c>
      <c r="AC114" s="13"/>
      <c r="AD114" s="12">
        <f t="shared" si="26"/>
        <v>0</v>
      </c>
      <c r="AE114" s="13">
        <f ca="1">Sheet2!BN113+Sheet2!ER113</f>
        <v>0</v>
      </c>
      <c r="AF114" s="13">
        <f ca="1">Sheet2!BO113+Sheet2!ES113</f>
        <v>0</v>
      </c>
      <c r="AG114" s="13">
        <f ca="1">Sheet2!BP113+Sheet2!ET113</f>
        <v>0</v>
      </c>
      <c r="AH114" s="12">
        <f t="shared" si="27"/>
        <v>54061.4</v>
      </c>
      <c r="AI114" s="13">
        <v>0</v>
      </c>
      <c r="AJ114" s="13">
        <f ca="1">Sheet2!Y113+Sheet2!DB113</f>
        <v>0</v>
      </c>
      <c r="AK114" s="13">
        <f ca="1">Sheet2!Z113+Sheet2!DC113</f>
        <v>0</v>
      </c>
      <c r="AL114" s="13">
        <f ca="1">Sheet2!AA113+Sheet2!DD113</f>
        <v>0</v>
      </c>
      <c r="AM114" s="13">
        <f ca="1">Sheet2!AB113+Sheet2!DE113</f>
        <v>0</v>
      </c>
      <c r="AN114" s="13">
        <f ca="1">Sheet2!AC113+Sheet2!DF113</f>
        <v>0</v>
      </c>
      <c r="AO114" s="14">
        <f t="shared" si="31"/>
        <v>0</v>
      </c>
      <c r="AP114" s="13">
        <f ca="1">Sheet2!DH113+Sheet2!AE113</f>
        <v>0</v>
      </c>
      <c r="AQ114" s="13">
        <f ca="1">Sheet2!DI113+Sheet2!AF113</f>
        <v>0</v>
      </c>
      <c r="AR114" s="13">
        <f ca="1">Sheet2!DJ113+Sheet2!AG113</f>
        <v>0</v>
      </c>
      <c r="AS114" s="13">
        <f ca="1">Sheet2!DK113+Sheet2!AH113</f>
        <v>0</v>
      </c>
      <c r="AT114" s="13">
        <f ca="1">Sheet2!AI113+Sheet2!DL113</f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f ca="1">Sheet2!AQ113+Sheet2!DT113</f>
        <v>0</v>
      </c>
      <c r="BC114" s="14">
        <f t="shared" si="28"/>
        <v>0</v>
      </c>
      <c r="BD114" s="13">
        <f ca="1">Sheet2!DW113+Sheet2!AS113</f>
        <v>0</v>
      </c>
      <c r="BE114" s="13">
        <f ca="1">Sheet2!DX113+Sheet2!AT113</f>
        <v>0</v>
      </c>
      <c r="BF114" s="13">
        <f ca="1">Sheet2!DZ113+Sheet2!AV113</f>
        <v>0</v>
      </c>
      <c r="BG114" s="13">
        <f ca="1">Sheet2!EA113+Sheet2!AW113</f>
        <v>0</v>
      </c>
      <c r="BH114" s="13">
        <f ca="1">Sheet2!EB113+Sheet2!AX113</f>
        <v>0</v>
      </c>
      <c r="BI114" s="13">
        <f ca="1">Sheet2!EC113+Sheet2!AY113</f>
        <v>0</v>
      </c>
      <c r="BJ114" s="13">
        <f ca="1">Sheet2!ED113+Sheet2!AZ113</f>
        <v>34200</v>
      </c>
      <c r="BK114" s="13">
        <f ca="1">Sheet2!EE113+Sheet2!BA113</f>
        <v>0</v>
      </c>
      <c r="BL114" s="13">
        <f ca="1">Sheet2!EG113+Sheet2!BB113</f>
        <v>0</v>
      </c>
      <c r="BM114" s="13">
        <f ca="1">Sheet2!EH113+Sheet2!BC113</f>
        <v>0</v>
      </c>
      <c r="BN114" s="13">
        <f ca="1">Sheet2!EW113+Sheet2!BE113</f>
        <v>19861.400000000001</v>
      </c>
      <c r="BO114" s="13">
        <f ca="1">Sheet2!EX113+Sheet2!BF113</f>
        <v>0</v>
      </c>
      <c r="BP114" s="13">
        <f ca="1">Sheet2!EY113+Sheet2!BG113</f>
        <v>0</v>
      </c>
      <c r="BQ114" s="13">
        <f ca="1">Sheet2!EZ113+Sheet2!BH113+Sheet2!CJ113</f>
        <v>0</v>
      </c>
      <c r="BR114" s="13">
        <f ca="1">Sheet2!FA113+Sheet2!BI113</f>
        <v>0</v>
      </c>
      <c r="BS114" s="13">
        <f ca="1">Sheet2!FC29+Sheet2!BJ29</f>
        <v>0</v>
      </c>
      <c r="BT114" s="13">
        <f ca="1">Sheet2!FD113+Sheet2!BK113</f>
        <v>0</v>
      </c>
      <c r="BU114" s="12">
        <f ca="1">Sheet2!FU113+Sheet2!BL113+Sheet2!AU113+Sheet2!DY113</f>
        <v>2516.3999999999996</v>
      </c>
      <c r="BV114" s="12">
        <f ca="1">Sheet2!BQ113</f>
        <v>0</v>
      </c>
      <c r="BW114" s="12">
        <f ca="1">Sheet2!CF113+Sheet2!FV113</f>
        <v>0</v>
      </c>
      <c r="BX114" s="12">
        <f ca="1">Sheet2!FW113+Sheet2!CG113+Sheet2!FC113+Sheet2!BJ113</f>
        <v>19200</v>
      </c>
      <c r="BY114" s="12">
        <f t="shared" si="30"/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</row>
    <row r="115" spans="1:82">
      <c r="A115" s="18">
        <v>409</v>
      </c>
      <c r="B115" s="3" t="s">
        <v>593</v>
      </c>
      <c r="C115" s="3" t="s">
        <v>409</v>
      </c>
      <c r="D115" s="12">
        <f t="shared" si="37"/>
        <v>37595444.030000001</v>
      </c>
      <c r="E115" s="12">
        <f t="shared" si="29"/>
        <v>4691950.2</v>
      </c>
      <c r="F115" s="13">
        <f>SUM(F116:F122)</f>
        <v>2353236</v>
      </c>
      <c r="G115" s="13">
        <f t="shared" ref="G115:BR115" si="38">SUM(G116:G122)</f>
        <v>969332</v>
      </c>
      <c r="H115" s="13">
        <f t="shared" si="38"/>
        <v>1058956.2</v>
      </c>
      <c r="I115" s="13">
        <f t="shared" si="38"/>
        <v>220093</v>
      </c>
      <c r="J115" s="13">
        <f t="shared" si="38"/>
        <v>120</v>
      </c>
      <c r="K115" s="13">
        <f t="shared" si="38"/>
        <v>0</v>
      </c>
      <c r="L115" s="13">
        <f t="shared" si="38"/>
        <v>0</v>
      </c>
      <c r="M115" s="13">
        <f t="shared" si="38"/>
        <v>0</v>
      </c>
      <c r="N115" s="13">
        <f t="shared" si="38"/>
        <v>0</v>
      </c>
      <c r="O115" s="13">
        <f t="shared" si="38"/>
        <v>0</v>
      </c>
      <c r="P115" s="13">
        <f t="shared" si="38"/>
        <v>0</v>
      </c>
      <c r="Q115" s="13">
        <f t="shared" si="38"/>
        <v>0</v>
      </c>
      <c r="R115" s="13">
        <f t="shared" si="38"/>
        <v>0</v>
      </c>
      <c r="S115" s="13">
        <f t="shared" si="38"/>
        <v>90333</v>
      </c>
      <c r="T115" s="13">
        <f t="shared" si="38"/>
        <v>844096.84999999986</v>
      </c>
      <c r="U115" s="13">
        <f t="shared" si="38"/>
        <v>0</v>
      </c>
      <c r="V115" s="13">
        <f t="shared" si="38"/>
        <v>0</v>
      </c>
      <c r="W115" s="13">
        <f t="shared" si="38"/>
        <v>0</v>
      </c>
      <c r="X115" s="13">
        <f t="shared" si="38"/>
        <v>915.89999999999986</v>
      </c>
      <c r="Y115" s="13">
        <f t="shared" si="38"/>
        <v>1435.24</v>
      </c>
      <c r="Z115" s="13">
        <f t="shared" si="38"/>
        <v>723.34</v>
      </c>
      <c r="AA115" s="13">
        <f t="shared" si="38"/>
        <v>841022.37</v>
      </c>
      <c r="AB115" s="13">
        <f t="shared" si="38"/>
        <v>596627.02</v>
      </c>
      <c r="AC115" s="13">
        <f t="shared" si="38"/>
        <v>224704.3</v>
      </c>
      <c r="AD115" s="13">
        <f t="shared" si="38"/>
        <v>2633.22</v>
      </c>
      <c r="AE115" s="13">
        <f t="shared" si="38"/>
        <v>2633.22</v>
      </c>
      <c r="AF115" s="13">
        <f t="shared" si="38"/>
        <v>0</v>
      </c>
      <c r="AG115" s="13">
        <f t="shared" si="38"/>
        <v>0</v>
      </c>
      <c r="AH115" s="13">
        <f t="shared" si="38"/>
        <v>26291690.93</v>
      </c>
      <c r="AI115" s="13">
        <f t="shared" si="38"/>
        <v>0</v>
      </c>
      <c r="AJ115" s="13">
        <f t="shared" si="38"/>
        <v>134281</v>
      </c>
      <c r="AK115" s="13">
        <f t="shared" si="38"/>
        <v>0</v>
      </c>
      <c r="AL115" s="13">
        <f t="shared" si="38"/>
        <v>0</v>
      </c>
      <c r="AM115" s="13">
        <f t="shared" si="38"/>
        <v>1987</v>
      </c>
      <c r="AN115" s="13">
        <f t="shared" si="38"/>
        <v>0</v>
      </c>
      <c r="AO115" s="13">
        <f t="shared" si="38"/>
        <v>0</v>
      </c>
      <c r="AP115" s="13">
        <f t="shared" si="38"/>
        <v>0</v>
      </c>
      <c r="AQ115" s="13">
        <f t="shared" si="38"/>
        <v>0</v>
      </c>
      <c r="AR115" s="13">
        <f t="shared" si="38"/>
        <v>0</v>
      </c>
      <c r="AS115" s="13">
        <f t="shared" si="38"/>
        <v>0</v>
      </c>
      <c r="AT115" s="13">
        <f t="shared" si="38"/>
        <v>0</v>
      </c>
      <c r="AU115" s="13">
        <f t="shared" si="38"/>
        <v>0</v>
      </c>
      <c r="AV115" s="13">
        <f t="shared" si="38"/>
        <v>0</v>
      </c>
      <c r="AW115" s="13">
        <f t="shared" si="38"/>
        <v>0</v>
      </c>
      <c r="AX115" s="13">
        <f t="shared" si="38"/>
        <v>0</v>
      </c>
      <c r="AY115" s="13">
        <f t="shared" si="38"/>
        <v>0</v>
      </c>
      <c r="AZ115" s="13">
        <f t="shared" si="38"/>
        <v>0</v>
      </c>
      <c r="BA115" s="13">
        <f t="shared" si="38"/>
        <v>0</v>
      </c>
      <c r="BB115" s="13">
        <f t="shared" si="38"/>
        <v>40309</v>
      </c>
      <c r="BC115" s="13">
        <f t="shared" si="38"/>
        <v>0</v>
      </c>
      <c r="BD115" s="13">
        <v>0</v>
      </c>
      <c r="BE115" s="13">
        <f t="shared" si="38"/>
        <v>0</v>
      </c>
      <c r="BF115" s="13">
        <f t="shared" si="38"/>
        <v>0</v>
      </c>
      <c r="BG115" s="13">
        <f t="shared" si="38"/>
        <v>0</v>
      </c>
      <c r="BH115" s="13">
        <f t="shared" si="38"/>
        <v>0</v>
      </c>
      <c r="BI115" s="13">
        <f t="shared" si="38"/>
        <v>0</v>
      </c>
      <c r="BJ115" s="13">
        <f t="shared" si="38"/>
        <v>50337.599999999999</v>
      </c>
      <c r="BK115" s="13">
        <f t="shared" si="38"/>
        <v>42100</v>
      </c>
      <c r="BL115" s="13">
        <f t="shared" si="38"/>
        <v>0</v>
      </c>
      <c r="BM115" s="13">
        <f t="shared" si="38"/>
        <v>0</v>
      </c>
      <c r="BN115" s="13">
        <f t="shared" si="38"/>
        <v>2168.4</v>
      </c>
      <c r="BO115" s="13">
        <f t="shared" si="38"/>
        <v>0</v>
      </c>
      <c r="BP115" s="13">
        <f t="shared" si="38"/>
        <v>0</v>
      </c>
      <c r="BQ115" s="13">
        <f t="shared" si="38"/>
        <v>0</v>
      </c>
      <c r="BR115" s="13">
        <f t="shared" si="38"/>
        <v>0</v>
      </c>
      <c r="BS115" s="13">
        <f t="shared" ref="BS115:CD115" si="39">SUM(BS116:BS122)</f>
        <v>71551.44</v>
      </c>
      <c r="BT115" s="13">
        <f t="shared" si="39"/>
        <v>26020507.93</v>
      </c>
      <c r="BU115" s="12">
        <f t="shared" si="39"/>
        <v>65981.929999999993</v>
      </c>
      <c r="BV115" s="12">
        <f t="shared" si="39"/>
        <v>1415563</v>
      </c>
      <c r="BW115" s="12">
        <f t="shared" si="39"/>
        <v>0</v>
      </c>
      <c r="BX115" s="12">
        <f t="shared" si="39"/>
        <v>4283527.9000000004</v>
      </c>
      <c r="BY115" s="12">
        <f t="shared" si="30"/>
        <v>0</v>
      </c>
      <c r="BZ115" s="13">
        <f t="shared" si="39"/>
        <v>0</v>
      </c>
      <c r="CA115" s="13">
        <f t="shared" si="39"/>
        <v>0</v>
      </c>
      <c r="CB115" s="13">
        <f t="shared" si="39"/>
        <v>0</v>
      </c>
      <c r="CC115" s="13">
        <f t="shared" si="39"/>
        <v>0</v>
      </c>
      <c r="CD115" s="13">
        <f t="shared" si="39"/>
        <v>0</v>
      </c>
    </row>
    <row r="116" spans="1:82">
      <c r="A116" s="18">
        <v>40901</v>
      </c>
      <c r="B116" s="3" t="s">
        <v>594</v>
      </c>
      <c r="C116" s="3" t="s">
        <v>410</v>
      </c>
      <c r="D116" s="12">
        <f t="shared" si="37"/>
        <v>1015287.51</v>
      </c>
      <c r="E116" s="12">
        <f t="shared" si="29"/>
        <v>973290</v>
      </c>
      <c r="F116" s="13">
        <v>391440</v>
      </c>
      <c r="G116" s="13">
        <v>328982</v>
      </c>
      <c r="H116" s="13">
        <v>176148</v>
      </c>
      <c r="I116" s="13">
        <f ca="1">Sheet2!CT115+Sheet2!H115</f>
        <v>76720</v>
      </c>
      <c r="J116" s="13">
        <v>0</v>
      </c>
      <c r="K116" s="13">
        <f ca="1">Sheet2!L115+Sheet2!CX115</f>
        <v>0</v>
      </c>
      <c r="L116" s="13">
        <f ca="1">Sheet2!BS115+Sheet2!FF115</f>
        <v>0</v>
      </c>
      <c r="M116" s="13">
        <f ca="1">Sheet2!BT115+Sheet2!FG115</f>
        <v>0</v>
      </c>
      <c r="N116" s="13">
        <f ca="1">Sheet2!BU115+Sheet2!FH115</f>
        <v>0</v>
      </c>
      <c r="O116" s="13">
        <f ca="1">Sheet2!BW115+Sheet2!FJ115</f>
        <v>0</v>
      </c>
      <c r="P116" s="13">
        <f ca="1">Sheet2!BX115+Sheet2!FK115</f>
        <v>0</v>
      </c>
      <c r="Q116" s="13">
        <f ca="1">Sheet2!BY115+Sheet2!FL115</f>
        <v>0</v>
      </c>
      <c r="R116" s="13">
        <f ca="1">Sheet2!FS115+Sheet2!CD115</f>
        <v>0</v>
      </c>
      <c r="S116" s="13">
        <f ca="1">Sheet2!N115+Sheet2!CY115+Sheet2!FT115+Sheet2!CE115</f>
        <v>0</v>
      </c>
      <c r="T116" s="12">
        <f t="shared" si="25"/>
        <v>20399.48</v>
      </c>
      <c r="U116" s="13">
        <f ca="1">Sheet2!P115+Sheet2!EJ115</f>
        <v>0</v>
      </c>
      <c r="V116" s="13">
        <f ca="1">Sheet2!Q115+Sheet2!EK115</f>
        <v>0</v>
      </c>
      <c r="W116" s="13">
        <f ca="1">Sheet2!R115+Sheet2!EL115</f>
        <v>0</v>
      </c>
      <c r="X116" s="13">
        <f ca="1">Sheet2!S115+Sheet2!EM115</f>
        <v>194</v>
      </c>
      <c r="Y116" s="13">
        <f ca="1">Sheet2!EO115+Sheet2!T115</f>
        <v>0</v>
      </c>
      <c r="Z116" s="13">
        <f ca="1">Sheet2!U115+Sheet2!EN115</f>
        <v>0</v>
      </c>
      <c r="AA116" s="13">
        <f ca="1">Sheet2!EP115+Sheet2!V115</f>
        <v>20205.48</v>
      </c>
      <c r="AB116" s="13">
        <v>5387.36</v>
      </c>
      <c r="AC116" s="13">
        <v>14818.12</v>
      </c>
      <c r="AD116" s="12">
        <f t="shared" si="26"/>
        <v>684.8</v>
      </c>
      <c r="AE116" s="13">
        <f ca="1">Sheet2!BN115+Sheet2!ER115</f>
        <v>684.8</v>
      </c>
      <c r="AF116" s="13">
        <f ca="1">Sheet2!BO115+Sheet2!ES115</f>
        <v>0</v>
      </c>
      <c r="AG116" s="13">
        <f ca="1">Sheet2!BP115+Sheet2!ET115</f>
        <v>0</v>
      </c>
      <c r="AH116" s="12">
        <f t="shared" si="27"/>
        <v>5181.1000000000004</v>
      </c>
      <c r="AI116" s="13">
        <v>0</v>
      </c>
      <c r="AJ116" s="13">
        <f ca="1">Sheet2!Y115+Sheet2!DB115</f>
        <v>0</v>
      </c>
      <c r="AK116" s="13">
        <f ca="1">Sheet2!Z115+Sheet2!DC115</f>
        <v>0</v>
      </c>
      <c r="AL116" s="13">
        <f ca="1">Sheet2!AA115+Sheet2!DD115</f>
        <v>0</v>
      </c>
      <c r="AM116" s="13">
        <f ca="1">Sheet2!AB115+Sheet2!DE115</f>
        <v>0</v>
      </c>
      <c r="AN116" s="13">
        <f ca="1">Sheet2!AC115+Sheet2!DF115</f>
        <v>0</v>
      </c>
      <c r="AO116" s="14">
        <f t="shared" si="31"/>
        <v>0</v>
      </c>
      <c r="AP116" s="13">
        <f ca="1">Sheet2!DH115+Sheet2!AE115</f>
        <v>0</v>
      </c>
      <c r="AQ116" s="13">
        <f ca="1">Sheet2!DI115+Sheet2!AF115</f>
        <v>0</v>
      </c>
      <c r="AR116" s="13">
        <f ca="1">Sheet2!DJ115+Sheet2!AG115</f>
        <v>0</v>
      </c>
      <c r="AS116" s="13">
        <f ca="1">Sheet2!DK115+Sheet2!AH115</f>
        <v>0</v>
      </c>
      <c r="AT116" s="13">
        <f ca="1">Sheet2!AI115+Sheet2!DL115</f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f ca="1">Sheet2!AQ115+Sheet2!DT115</f>
        <v>0</v>
      </c>
      <c r="BC116" s="14">
        <f t="shared" si="28"/>
        <v>0</v>
      </c>
      <c r="BD116" s="13">
        <v>0</v>
      </c>
      <c r="BE116" s="13">
        <v>0</v>
      </c>
      <c r="BF116" s="13">
        <f ca="1">Sheet2!DZ115+Sheet2!AV115</f>
        <v>0</v>
      </c>
      <c r="BG116" s="13">
        <f ca="1">Sheet2!EA115+Sheet2!AW115</f>
        <v>0</v>
      </c>
      <c r="BH116" s="13">
        <f ca="1">Sheet2!EB115+Sheet2!AX115</f>
        <v>0</v>
      </c>
      <c r="BI116" s="13">
        <f ca="1">Sheet2!EC115+Sheet2!AY115</f>
        <v>0</v>
      </c>
      <c r="BJ116" s="13">
        <f ca="1">Sheet2!ED115+Sheet2!AZ115</f>
        <v>4216.5</v>
      </c>
      <c r="BK116" s="13">
        <f ca="1">Sheet2!EE115+Sheet2!BA115</f>
        <v>0</v>
      </c>
      <c r="BL116" s="13">
        <f ca="1">Sheet2!EG115+Sheet2!BB115</f>
        <v>0</v>
      </c>
      <c r="BM116" s="13">
        <f ca="1">Sheet2!EH115+Sheet2!BC115</f>
        <v>0</v>
      </c>
      <c r="BN116" s="13">
        <f ca="1">Sheet2!EW115+Sheet2!BE115</f>
        <v>964.6</v>
      </c>
      <c r="BO116" s="13">
        <f ca="1">Sheet2!EX115+Sheet2!BF115</f>
        <v>0</v>
      </c>
      <c r="BP116" s="13">
        <f ca="1">Sheet2!EY115+Sheet2!BG115</f>
        <v>0</v>
      </c>
      <c r="BQ116" s="13">
        <f ca="1">Sheet2!EZ115+Sheet2!BH115+Sheet2!CJ115</f>
        <v>0</v>
      </c>
      <c r="BR116" s="13">
        <f ca="1">Sheet2!FA115+Sheet2!BI115</f>
        <v>0</v>
      </c>
      <c r="BS116" s="13">
        <f ca="1">Sheet2!FC31+Sheet2!BJ31</f>
        <v>0</v>
      </c>
      <c r="BT116" s="13">
        <f ca="1">Sheet2!FD115+Sheet2!BK115</f>
        <v>0</v>
      </c>
      <c r="BU116" s="12">
        <f ca="1">Sheet2!FU115+Sheet2!BL115+Sheet2!AU115+Sheet2!DY115</f>
        <v>15732.130000000001</v>
      </c>
      <c r="BV116" s="12">
        <f ca="1">Sheet2!BQ115</f>
        <v>0</v>
      </c>
      <c r="BW116" s="12">
        <f ca="1">Sheet2!CF115+Sheet2!FV115</f>
        <v>0</v>
      </c>
      <c r="BX116" s="12">
        <f ca="1">Sheet2!FW115+Sheet2!CG115+Sheet2!FC115+Sheet2!BJ115</f>
        <v>0</v>
      </c>
      <c r="BY116" s="12">
        <f t="shared" si="30"/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</row>
    <row r="117" spans="1:82">
      <c r="A117" s="18">
        <v>40902</v>
      </c>
      <c r="B117" s="3" t="s">
        <v>595</v>
      </c>
      <c r="C117" s="3" t="s">
        <v>411</v>
      </c>
      <c r="D117" s="12">
        <f t="shared" si="37"/>
        <v>2033831.4699999997</v>
      </c>
      <c r="E117" s="12">
        <f t="shared" si="29"/>
        <v>1363843</v>
      </c>
      <c r="F117" s="13">
        <v>651120</v>
      </c>
      <c r="G117" s="13">
        <v>257694</v>
      </c>
      <c r="H117" s="13">
        <v>293004</v>
      </c>
      <c r="I117" s="13">
        <f ca="1">Sheet2!CT116+Sheet2!H116</f>
        <v>76720</v>
      </c>
      <c r="J117" s="13">
        <v>0</v>
      </c>
      <c r="K117" s="13">
        <f ca="1">Sheet2!L116+Sheet2!CX116</f>
        <v>0</v>
      </c>
      <c r="L117" s="13">
        <f ca="1">Sheet2!BS116+Sheet2!FF116</f>
        <v>0</v>
      </c>
      <c r="M117" s="13">
        <f ca="1">Sheet2!BT116+Sheet2!FG116</f>
        <v>0</v>
      </c>
      <c r="N117" s="13">
        <f ca="1">Sheet2!BU116+Sheet2!FH116</f>
        <v>0</v>
      </c>
      <c r="O117" s="13">
        <f ca="1">Sheet2!BW116+Sheet2!FJ116</f>
        <v>0</v>
      </c>
      <c r="P117" s="13">
        <f ca="1">Sheet2!BX116+Sheet2!FK116</f>
        <v>0</v>
      </c>
      <c r="Q117" s="13">
        <f ca="1">Sheet2!BY116+Sheet2!FL116</f>
        <v>0</v>
      </c>
      <c r="R117" s="13">
        <f ca="1">Sheet2!FS116+Sheet2!CD116</f>
        <v>0</v>
      </c>
      <c r="S117" s="13">
        <f ca="1">Sheet2!N116+Sheet2!CY116+Sheet2!FT116+Sheet2!CE116</f>
        <v>85305</v>
      </c>
      <c r="T117" s="12">
        <f t="shared" si="25"/>
        <v>638529.43999999994</v>
      </c>
      <c r="U117" s="13">
        <f ca="1">Sheet2!P116+Sheet2!EJ116</f>
        <v>0</v>
      </c>
      <c r="V117" s="13">
        <f ca="1">Sheet2!Q116+Sheet2!EK116</f>
        <v>0</v>
      </c>
      <c r="W117" s="13">
        <f ca="1">Sheet2!R116+Sheet2!EL116</f>
        <v>0</v>
      </c>
      <c r="X117" s="13">
        <f ca="1">Sheet2!S116+Sheet2!EM116</f>
        <v>0</v>
      </c>
      <c r="Y117" s="13">
        <f ca="1">Sheet2!EO116+Sheet2!T116</f>
        <v>0</v>
      </c>
      <c r="Z117" s="13">
        <f ca="1">Sheet2!U116+Sheet2!EN116</f>
        <v>0</v>
      </c>
      <c r="AA117" s="13">
        <f ca="1">Sheet2!EP116+Sheet2!V116</f>
        <v>638529.43999999994</v>
      </c>
      <c r="AB117" s="13">
        <v>443158.83</v>
      </c>
      <c r="AC117" s="13">
        <v>195370.61</v>
      </c>
      <c r="AD117" s="12">
        <f t="shared" si="26"/>
        <v>212.4</v>
      </c>
      <c r="AE117" s="13">
        <f ca="1">Sheet2!BN116+Sheet2!ER116</f>
        <v>212.4</v>
      </c>
      <c r="AF117" s="13">
        <f ca="1">Sheet2!BO116+Sheet2!ES116</f>
        <v>0</v>
      </c>
      <c r="AG117" s="13">
        <f ca="1">Sheet2!BP116+Sheet2!ET116</f>
        <v>0</v>
      </c>
      <c r="AH117" s="12">
        <f t="shared" si="27"/>
        <v>6619.4</v>
      </c>
      <c r="AI117" s="13">
        <v>0</v>
      </c>
      <c r="AJ117" s="13">
        <f ca="1">Sheet2!Y116+Sheet2!DB116</f>
        <v>0</v>
      </c>
      <c r="AK117" s="13">
        <f ca="1">Sheet2!Z116+Sheet2!DC116</f>
        <v>0</v>
      </c>
      <c r="AL117" s="13">
        <f ca="1">Sheet2!AA116+Sheet2!DD116</f>
        <v>0</v>
      </c>
      <c r="AM117" s="13">
        <f ca="1">Sheet2!AB116+Sheet2!DE116</f>
        <v>0</v>
      </c>
      <c r="AN117" s="13">
        <f ca="1">Sheet2!AC116+Sheet2!DF116</f>
        <v>0</v>
      </c>
      <c r="AO117" s="14">
        <f t="shared" si="31"/>
        <v>0</v>
      </c>
      <c r="AP117" s="13">
        <f ca="1">Sheet2!DH116+Sheet2!AE116</f>
        <v>0</v>
      </c>
      <c r="AQ117" s="13">
        <f ca="1">Sheet2!DI116+Sheet2!AF116</f>
        <v>0</v>
      </c>
      <c r="AR117" s="13">
        <f ca="1">Sheet2!DJ116+Sheet2!AG116</f>
        <v>0</v>
      </c>
      <c r="AS117" s="13">
        <f ca="1">Sheet2!DK116+Sheet2!AH116</f>
        <v>0</v>
      </c>
      <c r="AT117" s="13">
        <f ca="1">Sheet2!AI116+Sheet2!DL116</f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f ca="1">Sheet2!AQ116+Sheet2!DT116</f>
        <v>0</v>
      </c>
      <c r="BC117" s="14">
        <f t="shared" si="28"/>
        <v>0</v>
      </c>
      <c r="BD117" s="13">
        <v>0</v>
      </c>
      <c r="BE117" s="13">
        <f ca="1">Sheet2!DX116+Sheet2!AT116</f>
        <v>0</v>
      </c>
      <c r="BF117" s="13">
        <v>0</v>
      </c>
      <c r="BG117" s="13">
        <f ca="1">Sheet2!EA116+Sheet2!AW116</f>
        <v>0</v>
      </c>
      <c r="BH117" s="13">
        <f ca="1">Sheet2!EB116+Sheet2!AX116</f>
        <v>0</v>
      </c>
      <c r="BI117" s="13">
        <f ca="1">Sheet2!EC116+Sheet2!AY116</f>
        <v>0</v>
      </c>
      <c r="BJ117" s="13">
        <f ca="1">Sheet2!ED116+Sheet2!AZ116</f>
        <v>5680</v>
      </c>
      <c r="BK117" s="13">
        <f ca="1">Sheet2!EE116+Sheet2!BA116</f>
        <v>0</v>
      </c>
      <c r="BL117" s="13">
        <f ca="1">Sheet2!EG116+Sheet2!BB116</f>
        <v>0</v>
      </c>
      <c r="BM117" s="13">
        <f ca="1">Sheet2!EH116+Sheet2!BC116</f>
        <v>0</v>
      </c>
      <c r="BN117" s="13">
        <f ca="1">Sheet2!EW116+Sheet2!BE116</f>
        <v>939.4</v>
      </c>
      <c r="BO117" s="13">
        <f ca="1">Sheet2!EX116+Sheet2!BF116</f>
        <v>0</v>
      </c>
      <c r="BP117" s="13">
        <f ca="1">Sheet2!EY116+Sheet2!BG116</f>
        <v>0</v>
      </c>
      <c r="BQ117" s="13">
        <f ca="1">Sheet2!EZ116+Sheet2!BH116+Sheet2!CJ116</f>
        <v>0</v>
      </c>
      <c r="BR117" s="13">
        <f ca="1">Sheet2!FA116+Sheet2!BI116</f>
        <v>0</v>
      </c>
      <c r="BS117" s="13">
        <f ca="1">Sheet2!FC32+Sheet2!BJ32</f>
        <v>5000</v>
      </c>
      <c r="BT117" s="13">
        <f ca="1">Sheet2!FD116+Sheet2!BK116</f>
        <v>0</v>
      </c>
      <c r="BU117" s="12">
        <f ca="1">Sheet2!FU116+Sheet2!BL116+Sheet2!AU116+Sheet2!DY116</f>
        <v>24627.23</v>
      </c>
      <c r="BV117" s="12">
        <f ca="1">Sheet2!BQ116</f>
        <v>0</v>
      </c>
      <c r="BW117" s="12">
        <f ca="1">Sheet2!CF116+Sheet2!FV116</f>
        <v>0</v>
      </c>
      <c r="BX117" s="12">
        <f ca="1">Sheet2!FW116+Sheet2!CG116+Sheet2!FC116+Sheet2!BJ116</f>
        <v>0</v>
      </c>
      <c r="BY117" s="12">
        <f t="shared" si="30"/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</row>
    <row r="118" spans="1:82">
      <c r="A118" s="18">
        <v>40903</v>
      </c>
      <c r="B118" s="3" t="s">
        <v>596</v>
      </c>
      <c r="C118" s="3" t="s">
        <v>412</v>
      </c>
      <c r="D118" s="12">
        <f t="shared" si="37"/>
        <v>844569.19</v>
      </c>
      <c r="E118" s="12">
        <f t="shared" si="29"/>
        <v>822309</v>
      </c>
      <c r="F118" s="13">
        <v>414660</v>
      </c>
      <c r="G118" s="13">
        <v>173364</v>
      </c>
      <c r="H118" s="13">
        <v>186597</v>
      </c>
      <c r="I118" s="13">
        <f ca="1">Sheet2!CT117+Sheet2!H117</f>
        <v>43840</v>
      </c>
      <c r="J118" s="13">
        <v>0</v>
      </c>
      <c r="K118" s="13">
        <f ca="1">Sheet2!L117+Sheet2!CX117</f>
        <v>0</v>
      </c>
      <c r="L118" s="13">
        <f ca="1">Sheet2!BS117+Sheet2!FF117</f>
        <v>0</v>
      </c>
      <c r="M118" s="13">
        <f ca="1">Sheet2!BT117+Sheet2!FG117</f>
        <v>0</v>
      </c>
      <c r="N118" s="13">
        <f ca="1">Sheet2!BU117+Sheet2!FH117</f>
        <v>0</v>
      </c>
      <c r="O118" s="13">
        <f ca="1">Sheet2!BW117+Sheet2!FJ117</f>
        <v>0</v>
      </c>
      <c r="P118" s="13">
        <f ca="1">Sheet2!BX117+Sheet2!FK117</f>
        <v>0</v>
      </c>
      <c r="Q118" s="13">
        <f ca="1">Sheet2!BY117+Sheet2!FL117</f>
        <v>0</v>
      </c>
      <c r="R118" s="13">
        <f ca="1">Sheet2!FS117+Sheet2!CD117</f>
        <v>0</v>
      </c>
      <c r="S118" s="13">
        <f ca="1">Sheet2!N117+Sheet2!CY117+Sheet2!FT117+Sheet2!CE117</f>
        <v>3848</v>
      </c>
      <c r="T118" s="12">
        <f t="shared" si="25"/>
        <v>16956.329999999998</v>
      </c>
      <c r="U118" s="13">
        <f ca="1">Sheet2!P117+Sheet2!EJ117</f>
        <v>0</v>
      </c>
      <c r="V118" s="13">
        <f ca="1">Sheet2!Q117+Sheet2!EK117</f>
        <v>0</v>
      </c>
      <c r="W118" s="13">
        <f ca="1">Sheet2!R117+Sheet2!EL117</f>
        <v>0</v>
      </c>
      <c r="X118" s="13">
        <f ca="1">Sheet2!S117+Sheet2!EM117</f>
        <v>105.7</v>
      </c>
      <c r="Y118" s="13">
        <f ca="1">Sheet2!EO117+Sheet2!T117</f>
        <v>134.88999999999999</v>
      </c>
      <c r="Z118" s="13">
        <f ca="1">Sheet2!U117+Sheet2!EN117</f>
        <v>22.6</v>
      </c>
      <c r="AA118" s="13">
        <f ca="1">Sheet2!EP117+Sheet2!V117</f>
        <v>16693.14</v>
      </c>
      <c r="AB118" s="13">
        <v>11595.07</v>
      </c>
      <c r="AC118" s="13">
        <v>5098.07</v>
      </c>
      <c r="AD118" s="12">
        <f t="shared" si="26"/>
        <v>0</v>
      </c>
      <c r="AE118" s="13">
        <f ca="1">Sheet2!BN117+Sheet2!ER117</f>
        <v>0</v>
      </c>
      <c r="AF118" s="13">
        <f ca="1">Sheet2!BO117+Sheet2!ES117</f>
        <v>0</v>
      </c>
      <c r="AG118" s="13">
        <f ca="1">Sheet2!BP117+Sheet2!ET117</f>
        <v>0</v>
      </c>
      <c r="AH118" s="12">
        <f t="shared" si="27"/>
        <v>209.4</v>
      </c>
      <c r="AI118" s="13">
        <v>0</v>
      </c>
      <c r="AJ118" s="13">
        <f ca="1">Sheet2!Y117+Sheet2!DB117</f>
        <v>0</v>
      </c>
      <c r="AK118" s="13">
        <f ca="1">Sheet2!Z117+Sheet2!DC117</f>
        <v>0</v>
      </c>
      <c r="AL118" s="13">
        <f ca="1">Sheet2!AA117+Sheet2!DD117</f>
        <v>0</v>
      </c>
      <c r="AM118" s="13">
        <f ca="1">Sheet2!AB117+Sheet2!DE117</f>
        <v>0</v>
      </c>
      <c r="AN118" s="13">
        <f ca="1">Sheet2!AC117+Sheet2!DF117</f>
        <v>0</v>
      </c>
      <c r="AO118" s="14">
        <f t="shared" si="31"/>
        <v>0</v>
      </c>
      <c r="AP118" s="13">
        <f ca="1">Sheet2!DH117+Sheet2!AE117</f>
        <v>0</v>
      </c>
      <c r="AQ118" s="13">
        <f ca="1">Sheet2!DI117+Sheet2!AF117</f>
        <v>0</v>
      </c>
      <c r="AR118" s="13">
        <f ca="1">Sheet2!DJ117+Sheet2!AG117</f>
        <v>0</v>
      </c>
      <c r="AS118" s="13">
        <f ca="1">Sheet2!DK117+Sheet2!AH117</f>
        <v>0</v>
      </c>
      <c r="AT118" s="13">
        <f ca="1">Sheet2!AI117+Sheet2!DL117</f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f ca="1">Sheet2!AQ117+Sheet2!DT117</f>
        <v>0</v>
      </c>
      <c r="BC118" s="14">
        <f t="shared" si="28"/>
        <v>0</v>
      </c>
      <c r="BD118" s="13">
        <f ca="1">Sheet2!DW117+Sheet2!AS117</f>
        <v>0</v>
      </c>
      <c r="BE118" s="13">
        <f ca="1">Sheet2!DX117+Sheet2!AT117</f>
        <v>0</v>
      </c>
      <c r="BF118" s="13">
        <f ca="1">Sheet2!DZ117+Sheet2!AV117</f>
        <v>0</v>
      </c>
      <c r="BG118" s="13">
        <f ca="1">Sheet2!EA117+Sheet2!AW117</f>
        <v>0</v>
      </c>
      <c r="BH118" s="13">
        <f ca="1">Sheet2!EB117+Sheet2!AX117</f>
        <v>0</v>
      </c>
      <c r="BI118" s="13">
        <f ca="1">Sheet2!EC117+Sheet2!AY117</f>
        <v>0</v>
      </c>
      <c r="BJ118" s="13">
        <f ca="1">Sheet2!ED117+Sheet2!AZ117</f>
        <v>0</v>
      </c>
      <c r="BK118" s="13">
        <f ca="1">Sheet2!EE117+Sheet2!BA117</f>
        <v>0</v>
      </c>
      <c r="BL118" s="13">
        <f ca="1">Sheet2!EG117+Sheet2!BB117</f>
        <v>0</v>
      </c>
      <c r="BM118" s="13">
        <f ca="1">Sheet2!EH117+Sheet2!BC117</f>
        <v>0</v>
      </c>
      <c r="BN118" s="13">
        <f ca="1">Sheet2!EW117+Sheet2!BE117</f>
        <v>209.4</v>
      </c>
      <c r="BO118" s="13">
        <f ca="1">Sheet2!EX117+Sheet2!BF117</f>
        <v>0</v>
      </c>
      <c r="BP118" s="13">
        <f ca="1">Sheet2!EY117+Sheet2!BG117</f>
        <v>0</v>
      </c>
      <c r="BQ118" s="13">
        <f ca="1">Sheet2!EZ117+Sheet2!BH117+Sheet2!CJ117</f>
        <v>0</v>
      </c>
      <c r="BR118" s="13">
        <f ca="1">Sheet2!FA117+Sheet2!BI117</f>
        <v>0</v>
      </c>
      <c r="BS118" s="13">
        <f ca="1">Sheet2!FC33+Sheet2!BJ33</f>
        <v>66551.44</v>
      </c>
      <c r="BT118" s="13">
        <f ca="1">Sheet2!FD117+Sheet2!BK117</f>
        <v>0</v>
      </c>
      <c r="BU118" s="12">
        <f ca="1">Sheet2!FU117+Sheet2!BL117+Sheet2!AU117+Sheet2!DY117</f>
        <v>5094.46</v>
      </c>
      <c r="BV118" s="12">
        <f ca="1">Sheet2!BQ117</f>
        <v>0</v>
      </c>
      <c r="BW118" s="12">
        <f ca="1">Sheet2!CF117+Sheet2!FV117</f>
        <v>0</v>
      </c>
      <c r="BX118" s="12">
        <f ca="1">Sheet2!FW117+Sheet2!CG117+Sheet2!FC117+Sheet2!BJ117</f>
        <v>0</v>
      </c>
      <c r="BY118" s="12">
        <f t="shared" si="30"/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</row>
    <row r="119" spans="1:82">
      <c r="A119" s="18">
        <v>40904</v>
      </c>
      <c r="B119" s="3" t="s">
        <v>597</v>
      </c>
      <c r="C119" s="3" t="s">
        <v>413</v>
      </c>
      <c r="D119" s="12">
        <f t="shared" si="37"/>
        <v>33682197.18</v>
      </c>
      <c r="E119" s="12">
        <f t="shared" si="29"/>
        <v>1516068.2</v>
      </c>
      <c r="F119" s="13">
        <v>896016</v>
      </c>
      <c r="G119" s="13">
        <v>209292</v>
      </c>
      <c r="H119" s="13">
        <v>403207.2</v>
      </c>
      <c r="I119" s="13">
        <f ca="1">Sheet2!CT118+Sheet2!H118</f>
        <v>6373</v>
      </c>
      <c r="J119" s="13">
        <v>120</v>
      </c>
      <c r="K119" s="13">
        <f ca="1">Sheet2!L118+Sheet2!CX118</f>
        <v>0</v>
      </c>
      <c r="L119" s="13">
        <f ca="1">Sheet2!BS118+Sheet2!FF118</f>
        <v>0</v>
      </c>
      <c r="M119" s="13">
        <f ca="1">Sheet2!BT118+Sheet2!FG118</f>
        <v>0</v>
      </c>
      <c r="N119" s="13">
        <f ca="1">Sheet2!BU118+Sheet2!FH118</f>
        <v>0</v>
      </c>
      <c r="O119" s="13">
        <f ca="1">Sheet2!BW118+Sheet2!FJ118</f>
        <v>0</v>
      </c>
      <c r="P119" s="13">
        <f ca="1">Sheet2!BX118+Sheet2!FK118</f>
        <v>0</v>
      </c>
      <c r="Q119" s="13">
        <f ca="1">Sheet2!BY118+Sheet2!FL118</f>
        <v>0</v>
      </c>
      <c r="R119" s="13">
        <f ca="1">Sheet2!FS118+Sheet2!CD118</f>
        <v>0</v>
      </c>
      <c r="S119" s="13">
        <f ca="1">Sheet2!N118+Sheet2!CY118+Sheet2!FT118+Sheet2!CE118</f>
        <v>1180</v>
      </c>
      <c r="T119" s="12">
        <f t="shared" si="25"/>
        <v>166732.37</v>
      </c>
      <c r="U119" s="13">
        <f ca="1">Sheet2!P118+Sheet2!EJ118</f>
        <v>0</v>
      </c>
      <c r="V119" s="13">
        <f ca="1">Sheet2!Q118+Sheet2!EK118</f>
        <v>0</v>
      </c>
      <c r="W119" s="13">
        <f ca="1">Sheet2!R118+Sheet2!EL118</f>
        <v>0</v>
      </c>
      <c r="X119" s="13">
        <f ca="1">Sheet2!S118+Sheet2!EM118</f>
        <v>547.9</v>
      </c>
      <c r="Y119" s="13">
        <f ca="1">Sheet2!EO118+Sheet2!T118</f>
        <v>1290.1500000000001</v>
      </c>
      <c r="Z119" s="13">
        <f ca="1">Sheet2!U118+Sheet2!EN118</f>
        <v>678.14</v>
      </c>
      <c r="AA119" s="13">
        <f ca="1">Sheet2!EP118+Sheet2!V118</f>
        <v>164216.18</v>
      </c>
      <c r="AB119" s="13">
        <v>135525.13</v>
      </c>
      <c r="AC119" s="13">
        <v>9000</v>
      </c>
      <c r="AD119" s="12">
        <f t="shared" si="26"/>
        <v>1736.02</v>
      </c>
      <c r="AE119" s="13">
        <f ca="1">Sheet2!BN118+Sheet2!ER118</f>
        <v>1736.02</v>
      </c>
      <c r="AF119" s="13">
        <f ca="1">Sheet2!BO118+Sheet2!ES118</f>
        <v>0</v>
      </c>
      <c r="AG119" s="13">
        <f ca="1">Sheet2!BP118+Sheet2!ET118</f>
        <v>0</v>
      </c>
      <c r="AH119" s="12">
        <f t="shared" si="27"/>
        <v>26279681.030000001</v>
      </c>
      <c r="AI119" s="13">
        <v>0</v>
      </c>
      <c r="AJ119" s="13">
        <v>134281</v>
      </c>
      <c r="AK119" s="13">
        <f ca="1">Sheet2!Z118+Sheet2!DC118</f>
        <v>0</v>
      </c>
      <c r="AL119" s="13">
        <f ca="1">Sheet2!AA118+Sheet2!DD118</f>
        <v>0</v>
      </c>
      <c r="AM119" s="13">
        <f ca="1">Sheet2!AB118+Sheet2!DE118</f>
        <v>1987</v>
      </c>
      <c r="AN119" s="13">
        <f ca="1">Sheet2!AC118+Sheet2!DF118</f>
        <v>0</v>
      </c>
      <c r="AO119" s="14">
        <f t="shared" si="31"/>
        <v>0</v>
      </c>
      <c r="AP119" s="13">
        <f ca="1">Sheet2!DH118+Sheet2!AE118</f>
        <v>0</v>
      </c>
      <c r="AQ119" s="13">
        <f ca="1">Sheet2!DI118+Sheet2!AF118</f>
        <v>0</v>
      </c>
      <c r="AR119" s="13">
        <f ca="1">Sheet2!DJ118+Sheet2!AG118</f>
        <v>0</v>
      </c>
      <c r="AS119" s="13">
        <f ca="1">Sheet2!DK118+Sheet2!AH118</f>
        <v>0</v>
      </c>
      <c r="AT119" s="13">
        <f ca="1">Sheet2!AI118+Sheet2!DL118</f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f ca="1">Sheet2!AQ118+Sheet2!DT118</f>
        <v>40309</v>
      </c>
      <c r="BC119" s="14">
        <f t="shared" si="28"/>
        <v>0</v>
      </c>
      <c r="BD119" s="13">
        <f ca="1">Sheet2!DW118+Sheet2!AS118</f>
        <v>0</v>
      </c>
      <c r="BE119" s="13">
        <f ca="1">Sheet2!DX118+Sheet2!AT118</f>
        <v>0</v>
      </c>
      <c r="BF119" s="13">
        <v>0</v>
      </c>
      <c r="BG119" s="13">
        <f ca="1">Sheet2!EA118+Sheet2!AW118</f>
        <v>0</v>
      </c>
      <c r="BH119" s="13">
        <f ca="1">Sheet2!EB118+Sheet2!AX118</f>
        <v>0</v>
      </c>
      <c r="BI119" s="13">
        <f ca="1">Sheet2!EC118+Sheet2!AY118</f>
        <v>0</v>
      </c>
      <c r="BJ119" s="13">
        <f ca="1">Sheet2!ED118+Sheet2!AZ118</f>
        <v>40441.1</v>
      </c>
      <c r="BK119" s="13">
        <f ca="1">Sheet2!EE118+Sheet2!BA118</f>
        <v>42100</v>
      </c>
      <c r="BL119" s="13">
        <f ca="1">Sheet2!EG118+Sheet2!BB118</f>
        <v>0</v>
      </c>
      <c r="BM119" s="13">
        <f ca="1">Sheet2!EH118+Sheet2!BC118</f>
        <v>0</v>
      </c>
      <c r="BN119" s="13">
        <f ca="1">Sheet2!EW118+Sheet2!BE118</f>
        <v>55</v>
      </c>
      <c r="BO119" s="13">
        <f ca="1">Sheet2!EX118+Sheet2!BF118</f>
        <v>0</v>
      </c>
      <c r="BP119" s="13">
        <f ca="1">Sheet2!EY118+Sheet2!BG118</f>
        <v>0</v>
      </c>
      <c r="BQ119" s="13">
        <f ca="1">Sheet2!EZ118+Sheet2!BH118+Sheet2!CJ118</f>
        <v>0</v>
      </c>
      <c r="BR119" s="13">
        <f ca="1">Sheet2!FA118+Sheet2!BI118</f>
        <v>0</v>
      </c>
      <c r="BS119" s="13">
        <f ca="1">Sheet2!FC34+Sheet2!BJ34</f>
        <v>0</v>
      </c>
      <c r="BT119" s="13">
        <f ca="1">Sheet2!FD118+Sheet2!BK118+5123000</f>
        <v>26020507.93</v>
      </c>
      <c r="BU119" s="12">
        <f ca="1">Sheet2!FU118+Sheet2!BL118+Sheet2!AU118+Sheet2!DY118+732.68</f>
        <v>18888.66</v>
      </c>
      <c r="BV119" s="12">
        <f ca="1">Sheet2!BQ118</f>
        <v>1415563</v>
      </c>
      <c r="BW119" s="12">
        <f ca="1">Sheet2!CF118+Sheet2!FV118</f>
        <v>0</v>
      </c>
      <c r="BX119" s="12">
        <f ca="1">Sheet2!FW118+Sheet2!CG118+Sheet2!FC118+Sheet2!BJ118</f>
        <v>4283527.9000000004</v>
      </c>
      <c r="BY119" s="12">
        <f t="shared" si="30"/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</row>
    <row r="120" spans="1:82" hidden="1">
      <c r="A120" s="18">
        <v>40905</v>
      </c>
      <c r="B120" s="3">
        <v>222</v>
      </c>
      <c r="C120" s="3" t="s">
        <v>414</v>
      </c>
      <c r="D120" s="12">
        <f t="shared" si="37"/>
        <v>0</v>
      </c>
      <c r="E120" s="12">
        <f t="shared" si="29"/>
        <v>0</v>
      </c>
      <c r="F120" s="13">
        <v>0</v>
      </c>
      <c r="G120" s="13"/>
      <c r="H120" s="13">
        <v>0</v>
      </c>
      <c r="I120" s="13">
        <f ca="1">Sheet2!CT119+Sheet2!H119</f>
        <v>0</v>
      </c>
      <c r="J120" s="13">
        <v>0</v>
      </c>
      <c r="K120" s="13">
        <f ca="1">Sheet2!L119+Sheet2!CX119</f>
        <v>0</v>
      </c>
      <c r="L120" s="13">
        <f ca="1">Sheet2!BS119+Sheet2!FF119</f>
        <v>0</v>
      </c>
      <c r="M120" s="13">
        <f ca="1">Sheet2!BT119+Sheet2!FG119</f>
        <v>0</v>
      </c>
      <c r="N120" s="13">
        <f ca="1">Sheet2!BU119+Sheet2!FH119</f>
        <v>0</v>
      </c>
      <c r="O120" s="13">
        <f ca="1">Sheet2!BW119+Sheet2!FJ119</f>
        <v>0</v>
      </c>
      <c r="P120" s="13">
        <f ca="1">Sheet2!BX119+Sheet2!FK119</f>
        <v>0</v>
      </c>
      <c r="Q120" s="13">
        <f ca="1">Sheet2!BY119+Sheet2!FL119</f>
        <v>0</v>
      </c>
      <c r="R120" s="13">
        <f ca="1">Sheet2!FS119+Sheet2!CD119</f>
        <v>0</v>
      </c>
      <c r="S120" s="13">
        <f ca="1">Sheet2!N119+Sheet2!CY119+Sheet2!FT119+Sheet2!CE119</f>
        <v>0</v>
      </c>
      <c r="T120" s="12">
        <f t="shared" si="25"/>
        <v>0</v>
      </c>
      <c r="U120" s="13">
        <f ca="1">Sheet2!P119+Sheet2!EJ119</f>
        <v>0</v>
      </c>
      <c r="V120" s="13">
        <f ca="1">Sheet2!Q119+Sheet2!EK119</f>
        <v>0</v>
      </c>
      <c r="W120" s="13">
        <f ca="1">Sheet2!R119+Sheet2!EL119</f>
        <v>0</v>
      </c>
      <c r="X120" s="13">
        <f ca="1">Sheet2!S119+Sheet2!EM119</f>
        <v>0</v>
      </c>
      <c r="Y120" s="13">
        <f ca="1">Sheet2!EO119+Sheet2!T119</f>
        <v>0</v>
      </c>
      <c r="Z120" s="13">
        <f ca="1">Sheet2!U119+Sheet2!EN119</f>
        <v>0</v>
      </c>
      <c r="AA120" s="13">
        <f ca="1">Sheet2!EP119+Sheet2!V119</f>
        <v>0</v>
      </c>
      <c r="AB120" s="13"/>
      <c r="AC120" s="13"/>
      <c r="AD120" s="12">
        <f t="shared" si="26"/>
        <v>0</v>
      </c>
      <c r="AE120" s="13">
        <f ca="1">Sheet2!BN119+Sheet2!ER119</f>
        <v>0</v>
      </c>
      <c r="AF120" s="13">
        <f ca="1">Sheet2!BO119+Sheet2!ES119</f>
        <v>0</v>
      </c>
      <c r="AG120" s="13">
        <f ca="1">Sheet2!BP119+Sheet2!ET119</f>
        <v>0</v>
      </c>
      <c r="AH120" s="12">
        <f t="shared" si="27"/>
        <v>0</v>
      </c>
      <c r="AI120" s="13">
        <v>0</v>
      </c>
      <c r="AJ120" s="13">
        <f ca="1">Sheet2!Y119+Sheet2!DB119</f>
        <v>0</v>
      </c>
      <c r="AK120" s="13">
        <f ca="1">Sheet2!Z119+Sheet2!DC119</f>
        <v>0</v>
      </c>
      <c r="AL120" s="13">
        <f ca="1">Sheet2!AA119+Sheet2!DD119</f>
        <v>0</v>
      </c>
      <c r="AM120" s="13">
        <f ca="1">Sheet2!AB119+Sheet2!DE119</f>
        <v>0</v>
      </c>
      <c r="AN120" s="13">
        <f ca="1">Sheet2!AC119+Sheet2!DF119</f>
        <v>0</v>
      </c>
      <c r="AO120" s="14">
        <f t="shared" si="31"/>
        <v>0</v>
      </c>
      <c r="AP120" s="13">
        <f ca="1">Sheet2!DH119+Sheet2!AE119</f>
        <v>0</v>
      </c>
      <c r="AQ120" s="13">
        <f ca="1">Sheet2!DI119+Sheet2!AF119</f>
        <v>0</v>
      </c>
      <c r="AR120" s="13">
        <f ca="1">Sheet2!DJ119+Sheet2!AG119</f>
        <v>0</v>
      </c>
      <c r="AS120" s="13">
        <f ca="1">Sheet2!DK119+Sheet2!AH119</f>
        <v>0</v>
      </c>
      <c r="AT120" s="13">
        <f ca="1">Sheet2!AI119+Sheet2!DL119</f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f ca="1">Sheet2!AQ119+Sheet2!DT119</f>
        <v>0</v>
      </c>
      <c r="BC120" s="14">
        <f t="shared" si="28"/>
        <v>0</v>
      </c>
      <c r="BD120" s="13">
        <f ca="1">Sheet2!DW119+Sheet2!AS119</f>
        <v>0</v>
      </c>
      <c r="BE120" s="13">
        <f ca="1">Sheet2!DX119+Sheet2!AT119</f>
        <v>0</v>
      </c>
      <c r="BF120" s="13">
        <f ca="1">Sheet2!DZ119+Sheet2!AV119</f>
        <v>0</v>
      </c>
      <c r="BG120" s="13">
        <f ca="1">Sheet2!EA119+Sheet2!AW119</f>
        <v>0</v>
      </c>
      <c r="BH120" s="13">
        <f ca="1">Sheet2!EB119+Sheet2!AX119</f>
        <v>0</v>
      </c>
      <c r="BI120" s="13">
        <f ca="1">Sheet2!EC119+Sheet2!AY119</f>
        <v>0</v>
      </c>
      <c r="BJ120" s="13">
        <f ca="1">Sheet2!ED119+Sheet2!AZ119</f>
        <v>0</v>
      </c>
      <c r="BK120" s="13">
        <f ca="1">Sheet2!EE119+Sheet2!BA119</f>
        <v>0</v>
      </c>
      <c r="BL120" s="13">
        <f ca="1">Sheet2!EG119+Sheet2!BB119</f>
        <v>0</v>
      </c>
      <c r="BM120" s="13">
        <f ca="1">Sheet2!EH119+Sheet2!BC119</f>
        <v>0</v>
      </c>
      <c r="BN120" s="13">
        <f ca="1">Sheet2!EW119+Sheet2!BE119</f>
        <v>0</v>
      </c>
      <c r="BO120" s="13">
        <f ca="1">Sheet2!EX119+Sheet2!BF119</f>
        <v>0</v>
      </c>
      <c r="BP120" s="13">
        <f ca="1">Sheet2!EY119+Sheet2!BG119</f>
        <v>0</v>
      </c>
      <c r="BQ120" s="13">
        <f ca="1">Sheet2!EZ119+Sheet2!BH119+Sheet2!CJ119</f>
        <v>0</v>
      </c>
      <c r="BR120" s="13">
        <f ca="1">Sheet2!FA119+Sheet2!BI119</f>
        <v>0</v>
      </c>
      <c r="BS120" s="13">
        <f ca="1">Sheet2!FC35+Sheet2!BJ35</f>
        <v>0</v>
      </c>
      <c r="BT120" s="13">
        <f ca="1">Sheet2!FD119+Sheet2!BK119</f>
        <v>0</v>
      </c>
      <c r="BU120" s="12">
        <f ca="1">Sheet2!FU119+Sheet2!BL119+Sheet2!AU119+Sheet2!DY119</f>
        <v>0</v>
      </c>
      <c r="BV120" s="12">
        <f ca="1">Sheet2!BQ119</f>
        <v>0</v>
      </c>
      <c r="BW120" s="12">
        <f ca="1">Sheet2!CF119+Sheet2!FV119</f>
        <v>0</v>
      </c>
      <c r="BX120" s="12">
        <f ca="1">Sheet2!FW119+Sheet2!CG119+Sheet2!FC119+Sheet2!BJ119</f>
        <v>0</v>
      </c>
      <c r="BY120" s="12">
        <f t="shared" si="30"/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</row>
    <row r="121" spans="1:82">
      <c r="A121" s="18">
        <v>40906</v>
      </c>
      <c r="B121" s="3" t="s">
        <v>598</v>
      </c>
      <c r="C121" s="3" t="s">
        <v>415</v>
      </c>
      <c r="D121" s="12">
        <f t="shared" si="37"/>
        <v>19558.68</v>
      </c>
      <c r="E121" s="12">
        <f t="shared" si="29"/>
        <v>16440</v>
      </c>
      <c r="F121" s="13">
        <v>0</v>
      </c>
      <c r="G121" s="13">
        <v>0</v>
      </c>
      <c r="H121" s="13">
        <v>0</v>
      </c>
      <c r="I121" s="13">
        <f ca="1">Sheet2!CT120+Sheet2!H120</f>
        <v>16440</v>
      </c>
      <c r="J121" s="13">
        <v>0</v>
      </c>
      <c r="K121" s="13">
        <f ca="1">Sheet2!L120+Sheet2!CX120</f>
        <v>0</v>
      </c>
      <c r="L121" s="13">
        <f ca="1">Sheet2!BS120+Sheet2!FF120</f>
        <v>0</v>
      </c>
      <c r="M121" s="13">
        <f ca="1">Sheet2!BT120+Sheet2!FG120</f>
        <v>0</v>
      </c>
      <c r="N121" s="13">
        <f ca="1">Sheet2!BU120+Sheet2!FH120</f>
        <v>0</v>
      </c>
      <c r="O121" s="13">
        <f ca="1">Sheet2!BW120+Sheet2!FJ120</f>
        <v>0</v>
      </c>
      <c r="P121" s="13">
        <f ca="1">Sheet2!BX120+Sheet2!FK120</f>
        <v>0</v>
      </c>
      <c r="Q121" s="13">
        <f ca="1">Sheet2!BY120+Sheet2!FL120</f>
        <v>0</v>
      </c>
      <c r="R121" s="13">
        <f ca="1">Sheet2!FS120+Sheet2!CD120</f>
        <v>0</v>
      </c>
      <c r="S121" s="13">
        <f ca="1">Sheet2!N120+Sheet2!CY120+Sheet2!FT120+Sheet2!CE120</f>
        <v>0</v>
      </c>
      <c r="T121" s="12">
        <f t="shared" si="25"/>
        <v>1479.23</v>
      </c>
      <c r="U121" s="13">
        <f ca="1">Sheet2!P120+Sheet2!EJ120</f>
        <v>0</v>
      </c>
      <c r="V121" s="13">
        <f ca="1">Sheet2!Q120+Sheet2!EK120</f>
        <v>0</v>
      </c>
      <c r="W121" s="13">
        <f ca="1">Sheet2!R120+Sheet2!EL120</f>
        <v>0</v>
      </c>
      <c r="X121" s="13">
        <f ca="1">Sheet2!S120+Sheet2!EM120</f>
        <v>68.3</v>
      </c>
      <c r="Y121" s="13">
        <f ca="1">Sheet2!EO120+Sheet2!T120</f>
        <v>10.199999999999999</v>
      </c>
      <c r="Z121" s="13">
        <f ca="1">Sheet2!U120+Sheet2!EN120</f>
        <v>22.6</v>
      </c>
      <c r="AA121" s="13">
        <f ca="1">Sheet2!EP120+Sheet2!V120</f>
        <v>1378.13</v>
      </c>
      <c r="AB121" s="13">
        <v>960.63</v>
      </c>
      <c r="AC121" s="13">
        <v>417.5</v>
      </c>
      <c r="AD121" s="12">
        <f t="shared" si="26"/>
        <v>0</v>
      </c>
      <c r="AE121" s="13">
        <f ca="1">Sheet2!BN120+Sheet2!ER120</f>
        <v>0</v>
      </c>
      <c r="AF121" s="13">
        <f ca="1">Sheet2!BO120+Sheet2!ES120</f>
        <v>0</v>
      </c>
      <c r="AG121" s="13">
        <f ca="1">Sheet2!BP120+Sheet2!ET120</f>
        <v>0</v>
      </c>
      <c r="AH121" s="12">
        <f t="shared" si="27"/>
        <v>0</v>
      </c>
      <c r="AI121" s="13">
        <v>0</v>
      </c>
      <c r="AJ121" s="13">
        <f ca="1">Sheet2!Y120+Sheet2!DB120</f>
        <v>0</v>
      </c>
      <c r="AK121" s="13">
        <f ca="1">Sheet2!Z120+Sheet2!DC120</f>
        <v>0</v>
      </c>
      <c r="AL121" s="13">
        <f ca="1">Sheet2!AA120+Sheet2!DD120</f>
        <v>0</v>
      </c>
      <c r="AM121" s="13">
        <f ca="1">Sheet2!AB120+Sheet2!DE120</f>
        <v>0</v>
      </c>
      <c r="AN121" s="13">
        <f ca="1">Sheet2!AC120+Sheet2!DF120</f>
        <v>0</v>
      </c>
      <c r="AO121" s="14">
        <f t="shared" si="31"/>
        <v>0</v>
      </c>
      <c r="AP121" s="13">
        <f ca="1">Sheet2!DH120+Sheet2!AE120</f>
        <v>0</v>
      </c>
      <c r="AQ121" s="13">
        <f ca="1">Sheet2!DI120+Sheet2!AF120</f>
        <v>0</v>
      </c>
      <c r="AR121" s="13">
        <f ca="1">Sheet2!DJ120+Sheet2!AG120</f>
        <v>0</v>
      </c>
      <c r="AS121" s="13">
        <f ca="1">Sheet2!DK120+Sheet2!AH120</f>
        <v>0</v>
      </c>
      <c r="AT121" s="13">
        <f ca="1">Sheet2!AI120+Sheet2!DL120</f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f ca="1">Sheet2!AQ120+Sheet2!DT120</f>
        <v>0</v>
      </c>
      <c r="BC121" s="14">
        <f t="shared" si="28"/>
        <v>0</v>
      </c>
      <c r="BD121" s="13">
        <f ca="1">Sheet2!DW120+Sheet2!AS120</f>
        <v>0</v>
      </c>
      <c r="BE121" s="13">
        <f ca="1">Sheet2!DX120+Sheet2!AT120</f>
        <v>0</v>
      </c>
      <c r="BF121" s="13">
        <f ca="1">Sheet2!DZ120+Sheet2!AV120</f>
        <v>0</v>
      </c>
      <c r="BG121" s="13">
        <f ca="1">Sheet2!EA120+Sheet2!AW120</f>
        <v>0</v>
      </c>
      <c r="BH121" s="13">
        <f ca="1">Sheet2!EB120+Sheet2!AX120</f>
        <v>0</v>
      </c>
      <c r="BI121" s="13">
        <f ca="1">Sheet2!EC120+Sheet2!AY120</f>
        <v>0</v>
      </c>
      <c r="BJ121" s="13">
        <f ca="1">Sheet2!ED120+Sheet2!AZ120</f>
        <v>0</v>
      </c>
      <c r="BK121" s="13">
        <f ca="1">Sheet2!EE120+Sheet2!BA120</f>
        <v>0</v>
      </c>
      <c r="BL121" s="13">
        <f ca="1">Sheet2!EG120+Sheet2!BB120</f>
        <v>0</v>
      </c>
      <c r="BM121" s="13">
        <f ca="1">Sheet2!EH120+Sheet2!BC120</f>
        <v>0</v>
      </c>
      <c r="BN121" s="13">
        <f ca="1">Sheet2!EW120+Sheet2!BE120</f>
        <v>0</v>
      </c>
      <c r="BO121" s="13">
        <f ca="1">Sheet2!EX120+Sheet2!BF120</f>
        <v>0</v>
      </c>
      <c r="BP121" s="13">
        <f ca="1">Sheet2!EY120+Sheet2!BG120</f>
        <v>0</v>
      </c>
      <c r="BQ121" s="13">
        <f ca="1">Sheet2!EZ120+Sheet2!BH120+Sheet2!CJ120</f>
        <v>0</v>
      </c>
      <c r="BR121" s="13">
        <f ca="1">Sheet2!FA120+Sheet2!BI120</f>
        <v>0</v>
      </c>
      <c r="BS121" s="13">
        <f ca="1">Sheet2!FC36+Sheet2!BJ36</f>
        <v>0</v>
      </c>
      <c r="BT121" s="13">
        <f ca="1">Sheet2!FD120+Sheet2!BK120</f>
        <v>0</v>
      </c>
      <c r="BU121" s="12">
        <f ca="1">Sheet2!FU120+Sheet2!BL120+Sheet2!AU120+Sheet2!DY120</f>
        <v>1639.4499999999998</v>
      </c>
      <c r="BV121" s="12">
        <f ca="1">Sheet2!BQ120</f>
        <v>0</v>
      </c>
      <c r="BW121" s="12">
        <f ca="1">Sheet2!CF120+Sheet2!FV120</f>
        <v>0</v>
      </c>
      <c r="BX121" s="12">
        <f ca="1">Sheet2!FW120+Sheet2!CG120+Sheet2!FC120+Sheet2!BJ120</f>
        <v>0</v>
      </c>
      <c r="BY121" s="12">
        <f t="shared" si="30"/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</row>
    <row r="122" spans="1:82" hidden="1">
      <c r="A122" s="18">
        <v>40907</v>
      </c>
      <c r="B122" s="3">
        <v>111</v>
      </c>
      <c r="C122" s="3" t="s">
        <v>416</v>
      </c>
      <c r="D122" s="12">
        <f t="shared" si="37"/>
        <v>0</v>
      </c>
      <c r="E122" s="12">
        <f t="shared" si="29"/>
        <v>0</v>
      </c>
      <c r="F122" s="13">
        <v>0</v>
      </c>
      <c r="G122" s="13"/>
      <c r="H122" s="13">
        <v>0</v>
      </c>
      <c r="I122" s="13">
        <f ca="1">Sheet2!CT121+Sheet2!H121</f>
        <v>0</v>
      </c>
      <c r="J122" s="13">
        <v>0</v>
      </c>
      <c r="K122" s="13">
        <f ca="1">Sheet2!L121+Sheet2!CX121</f>
        <v>0</v>
      </c>
      <c r="L122" s="13">
        <f ca="1">Sheet2!BS121+Sheet2!FF121</f>
        <v>0</v>
      </c>
      <c r="M122" s="13">
        <f ca="1">Sheet2!BT121+Sheet2!FG121</f>
        <v>0</v>
      </c>
      <c r="N122" s="13">
        <f ca="1">Sheet2!BU121+Sheet2!FH121</f>
        <v>0</v>
      </c>
      <c r="O122" s="13">
        <f ca="1">Sheet2!BW121+Sheet2!FJ121</f>
        <v>0</v>
      </c>
      <c r="P122" s="13">
        <f ca="1">Sheet2!BX121+Sheet2!FK121</f>
        <v>0</v>
      </c>
      <c r="Q122" s="13">
        <f ca="1">Sheet2!BY121+Sheet2!FL121</f>
        <v>0</v>
      </c>
      <c r="R122" s="13">
        <f ca="1">Sheet2!FS121+Sheet2!CD121</f>
        <v>0</v>
      </c>
      <c r="S122" s="13">
        <f ca="1">Sheet2!N121+Sheet2!CY121+Sheet2!FT121+Sheet2!CE121</f>
        <v>0</v>
      </c>
      <c r="T122" s="12">
        <f t="shared" si="25"/>
        <v>0</v>
      </c>
      <c r="U122" s="13">
        <f ca="1">Sheet2!P121+Sheet2!EJ121</f>
        <v>0</v>
      </c>
      <c r="V122" s="13">
        <f ca="1">Sheet2!Q121+Sheet2!EK121</f>
        <v>0</v>
      </c>
      <c r="W122" s="13">
        <f ca="1">Sheet2!R121+Sheet2!EL121</f>
        <v>0</v>
      </c>
      <c r="X122" s="13">
        <f ca="1">Sheet2!S121+Sheet2!EM121</f>
        <v>0</v>
      </c>
      <c r="Y122" s="13">
        <f ca="1">Sheet2!EO121+Sheet2!T121</f>
        <v>0</v>
      </c>
      <c r="Z122" s="13">
        <f ca="1">Sheet2!U121+Sheet2!EN121</f>
        <v>0</v>
      </c>
      <c r="AA122" s="13">
        <f ca="1">Sheet2!EP121+Sheet2!V121</f>
        <v>0</v>
      </c>
      <c r="AB122" s="13"/>
      <c r="AC122" s="13"/>
      <c r="AD122" s="12">
        <f t="shared" si="26"/>
        <v>0</v>
      </c>
      <c r="AE122" s="13">
        <f ca="1">Sheet2!BN121+Sheet2!ER121</f>
        <v>0</v>
      </c>
      <c r="AF122" s="13">
        <f ca="1">Sheet2!BO121+Sheet2!ES121</f>
        <v>0</v>
      </c>
      <c r="AG122" s="13">
        <f ca="1">Sheet2!BP121+Sheet2!ET121</f>
        <v>0</v>
      </c>
      <c r="AH122" s="12">
        <f t="shared" si="27"/>
        <v>0</v>
      </c>
      <c r="AI122" s="13">
        <v>0</v>
      </c>
      <c r="AJ122" s="13">
        <f ca="1">Sheet2!Y121+Sheet2!DB121</f>
        <v>0</v>
      </c>
      <c r="AK122" s="13">
        <f ca="1">Sheet2!Z121+Sheet2!DC121</f>
        <v>0</v>
      </c>
      <c r="AL122" s="13">
        <f ca="1">Sheet2!AA121+Sheet2!DD121</f>
        <v>0</v>
      </c>
      <c r="AM122" s="13">
        <f ca="1">Sheet2!AB121+Sheet2!DE121</f>
        <v>0</v>
      </c>
      <c r="AN122" s="13">
        <f ca="1">Sheet2!AC121+Sheet2!DF121</f>
        <v>0</v>
      </c>
      <c r="AO122" s="14">
        <f t="shared" si="31"/>
        <v>0</v>
      </c>
      <c r="AP122" s="13">
        <f ca="1">Sheet2!DH121+Sheet2!AE121</f>
        <v>0</v>
      </c>
      <c r="AQ122" s="13">
        <f ca="1">Sheet2!DI121+Sheet2!AF121</f>
        <v>0</v>
      </c>
      <c r="AR122" s="13">
        <f ca="1">Sheet2!DJ121+Sheet2!AG121</f>
        <v>0</v>
      </c>
      <c r="AS122" s="13">
        <f ca="1">Sheet2!DK121+Sheet2!AH121</f>
        <v>0</v>
      </c>
      <c r="AT122" s="13">
        <f ca="1">Sheet2!AI121+Sheet2!DL121</f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f ca="1">Sheet2!AQ121+Sheet2!DT121</f>
        <v>0</v>
      </c>
      <c r="BC122" s="14">
        <f t="shared" si="28"/>
        <v>0</v>
      </c>
      <c r="BD122" s="13">
        <f ca="1">Sheet2!DW121+Sheet2!AS121</f>
        <v>0</v>
      </c>
      <c r="BE122" s="13">
        <f ca="1">Sheet2!DX121+Sheet2!AT121</f>
        <v>0</v>
      </c>
      <c r="BF122" s="13">
        <f ca="1">Sheet2!DZ121+Sheet2!AV121</f>
        <v>0</v>
      </c>
      <c r="BG122" s="13">
        <f ca="1">Sheet2!EA121+Sheet2!AW121</f>
        <v>0</v>
      </c>
      <c r="BH122" s="13">
        <f ca="1">Sheet2!EB121+Sheet2!AX121</f>
        <v>0</v>
      </c>
      <c r="BI122" s="13">
        <f ca="1">Sheet2!EC121+Sheet2!AY121</f>
        <v>0</v>
      </c>
      <c r="BJ122" s="13">
        <f ca="1">Sheet2!ED121+Sheet2!AZ121</f>
        <v>0</v>
      </c>
      <c r="BK122" s="13">
        <f ca="1">Sheet2!EE121+Sheet2!BA121</f>
        <v>0</v>
      </c>
      <c r="BL122" s="13">
        <f ca="1">Sheet2!EG121+Sheet2!BB121</f>
        <v>0</v>
      </c>
      <c r="BM122" s="13">
        <f ca="1">Sheet2!EH121+Sheet2!BC121</f>
        <v>0</v>
      </c>
      <c r="BN122" s="13">
        <f ca="1">Sheet2!EW121+Sheet2!BE121</f>
        <v>0</v>
      </c>
      <c r="BO122" s="13">
        <f ca="1">Sheet2!EX121+Sheet2!BF121</f>
        <v>0</v>
      </c>
      <c r="BP122" s="13">
        <f ca="1">Sheet2!EY121+Sheet2!BG121</f>
        <v>0</v>
      </c>
      <c r="BQ122" s="13">
        <f ca="1">Sheet2!EZ121+Sheet2!BH121+Sheet2!CJ121</f>
        <v>0</v>
      </c>
      <c r="BR122" s="13">
        <f ca="1">Sheet2!FA121+Sheet2!BI121</f>
        <v>0</v>
      </c>
      <c r="BS122" s="13">
        <f ca="1">Sheet2!FC37+Sheet2!BJ37</f>
        <v>0</v>
      </c>
      <c r="BT122" s="13">
        <f ca="1">Sheet2!FD121+Sheet2!BK121</f>
        <v>0</v>
      </c>
      <c r="BU122" s="12">
        <v>0</v>
      </c>
      <c r="BV122" s="12">
        <f ca="1">Sheet2!BQ121</f>
        <v>0</v>
      </c>
      <c r="BW122" s="12">
        <f ca="1">Sheet2!CF121+Sheet2!FV121</f>
        <v>0</v>
      </c>
      <c r="BX122" s="12">
        <f ca="1">Sheet2!FW121+Sheet2!CG121+Sheet2!FC121+Sheet2!BJ121</f>
        <v>0</v>
      </c>
      <c r="BY122" s="12">
        <f t="shared" si="30"/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</row>
    <row r="123" spans="1:82">
      <c r="A123" s="18">
        <v>410</v>
      </c>
      <c r="B123" s="3" t="s">
        <v>599</v>
      </c>
      <c r="C123" s="3" t="s">
        <v>417</v>
      </c>
      <c r="D123" s="12">
        <f t="shared" si="37"/>
        <v>515974.41999999993</v>
      </c>
      <c r="E123" s="12">
        <f t="shared" si="29"/>
        <v>449758.8</v>
      </c>
      <c r="F123" s="13">
        <v>255324</v>
      </c>
      <c r="G123" s="13">
        <v>78732</v>
      </c>
      <c r="H123" s="13">
        <v>114895.8</v>
      </c>
      <c r="I123" s="13">
        <f ca="1">Sheet2!CT122+Sheet2!H122</f>
        <v>807</v>
      </c>
      <c r="J123" s="13">
        <v>0</v>
      </c>
      <c r="K123" s="13">
        <f ca="1">Sheet2!L122+Sheet2!CX122</f>
        <v>0</v>
      </c>
      <c r="L123" s="13">
        <f ca="1">Sheet2!BS122+Sheet2!FF122</f>
        <v>0</v>
      </c>
      <c r="M123" s="13">
        <f ca="1">Sheet2!BT122+Sheet2!FG122</f>
        <v>0</v>
      </c>
      <c r="N123" s="13">
        <f ca="1">Sheet2!BU122+Sheet2!FH122</f>
        <v>0</v>
      </c>
      <c r="O123" s="13">
        <f ca="1">Sheet2!BW122+Sheet2!FJ122</f>
        <v>0</v>
      </c>
      <c r="P123" s="13">
        <f ca="1">Sheet2!BX122+Sheet2!FK122</f>
        <v>0</v>
      </c>
      <c r="Q123" s="13">
        <f ca="1">Sheet2!BY122+Sheet2!FL122</f>
        <v>0</v>
      </c>
      <c r="R123" s="13">
        <f ca="1">Sheet2!FS122+Sheet2!CD122</f>
        <v>0</v>
      </c>
      <c r="S123" s="13">
        <f ca="1">Sheet2!N122+Sheet2!CY122+Sheet2!FT122+Sheet2!CE122</f>
        <v>0</v>
      </c>
      <c r="T123" s="12">
        <f t="shared" si="25"/>
        <v>2154.8000000000002</v>
      </c>
      <c r="U123" s="13">
        <f ca="1">Sheet2!P122+Sheet2!EJ122</f>
        <v>0</v>
      </c>
      <c r="V123" s="13">
        <f ca="1">Sheet2!Q122+Sheet2!EK122</f>
        <v>0</v>
      </c>
      <c r="W123" s="13">
        <f ca="1">Sheet2!R122+Sheet2!EL122</f>
        <v>0</v>
      </c>
      <c r="X123" s="13">
        <f ca="1">Sheet2!S122+Sheet2!EM122</f>
        <v>0</v>
      </c>
      <c r="Y123" s="13">
        <f ca="1">Sheet2!EO122+Sheet2!T122</f>
        <v>0</v>
      </c>
      <c r="Z123" s="13">
        <f ca="1">Sheet2!U122+Sheet2!EN122</f>
        <v>0</v>
      </c>
      <c r="AA123" s="13">
        <f ca="1">Sheet2!EP122+Sheet2!V122</f>
        <v>2154.8000000000002</v>
      </c>
      <c r="AB123" s="13">
        <v>754.8</v>
      </c>
      <c r="AC123" s="13">
        <v>850</v>
      </c>
      <c r="AD123" s="12">
        <f t="shared" si="26"/>
        <v>15.6</v>
      </c>
      <c r="AE123" s="13">
        <f ca="1">Sheet2!BN122+Sheet2!ER122</f>
        <v>15.6</v>
      </c>
      <c r="AF123" s="13">
        <f ca="1">Sheet2!BO122+Sheet2!ES122</f>
        <v>0</v>
      </c>
      <c r="AG123" s="13">
        <f ca="1">Sheet2!BP122+Sheet2!ET122</f>
        <v>0</v>
      </c>
      <c r="AH123" s="12">
        <f t="shared" si="27"/>
        <v>26242</v>
      </c>
      <c r="AI123" s="13">
        <v>0</v>
      </c>
      <c r="AJ123" s="13">
        <f ca="1">Sheet2!Y122+Sheet2!DB122</f>
        <v>0</v>
      </c>
      <c r="AK123" s="13">
        <f ca="1">Sheet2!Z122+Sheet2!DC122</f>
        <v>0</v>
      </c>
      <c r="AL123" s="13">
        <f ca="1">Sheet2!AA122+Sheet2!DD122</f>
        <v>0</v>
      </c>
      <c r="AM123" s="13">
        <f ca="1">Sheet2!AB122+Sheet2!DE122</f>
        <v>0</v>
      </c>
      <c r="AN123" s="13">
        <f ca="1">Sheet2!AC122+Sheet2!DF122</f>
        <v>0</v>
      </c>
      <c r="AO123" s="14">
        <f t="shared" si="31"/>
        <v>0</v>
      </c>
      <c r="AP123" s="13">
        <f ca="1">Sheet2!DH122+Sheet2!AE122</f>
        <v>0</v>
      </c>
      <c r="AQ123" s="13">
        <f ca="1">Sheet2!DI122+Sheet2!AF122</f>
        <v>0</v>
      </c>
      <c r="AR123" s="13">
        <f ca="1">Sheet2!DJ122+Sheet2!AG122</f>
        <v>0</v>
      </c>
      <c r="AS123" s="13">
        <f ca="1">Sheet2!DK122+Sheet2!AH122</f>
        <v>0</v>
      </c>
      <c r="AT123" s="13">
        <f ca="1">Sheet2!AI122+Sheet2!DL122</f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f ca="1">Sheet2!AQ122+Sheet2!DT122</f>
        <v>4372.3</v>
      </c>
      <c r="BC123" s="14">
        <f t="shared" si="28"/>
        <v>0</v>
      </c>
      <c r="BD123" s="13">
        <f ca="1">Sheet2!DW122+Sheet2!AS122</f>
        <v>0</v>
      </c>
      <c r="BE123" s="13">
        <f ca="1">Sheet2!DX122+Sheet2!AT122</f>
        <v>0</v>
      </c>
      <c r="BF123" s="13">
        <f ca="1">Sheet2!DZ122+Sheet2!AV122</f>
        <v>0</v>
      </c>
      <c r="BG123" s="13">
        <f ca="1">Sheet2!EA122+Sheet2!AW122</f>
        <v>0</v>
      </c>
      <c r="BH123" s="13">
        <f ca="1">Sheet2!EB122+Sheet2!AX122</f>
        <v>0</v>
      </c>
      <c r="BI123" s="13">
        <f ca="1">Sheet2!EC122+Sheet2!AY122</f>
        <v>2260</v>
      </c>
      <c r="BJ123" s="13">
        <f ca="1">Sheet2!ED122+Sheet2!AZ122</f>
        <v>2943</v>
      </c>
      <c r="BK123" s="13">
        <f ca="1">Sheet2!EE122+Sheet2!BA122</f>
        <v>16660</v>
      </c>
      <c r="BL123" s="13">
        <f ca="1">Sheet2!EG122+Sheet2!BB122</f>
        <v>0</v>
      </c>
      <c r="BM123" s="13">
        <f ca="1">Sheet2!EH122+Sheet2!BC122</f>
        <v>0</v>
      </c>
      <c r="BN123" s="13">
        <f ca="1">Sheet2!EW122+Sheet2!BE122</f>
        <v>6.7</v>
      </c>
      <c r="BO123" s="13">
        <f ca="1">Sheet2!EX122+Sheet2!BF122</f>
        <v>0</v>
      </c>
      <c r="BP123" s="13">
        <f ca="1">Sheet2!EY122+Sheet2!BG122</f>
        <v>0</v>
      </c>
      <c r="BQ123" s="13">
        <f ca="1">Sheet2!EZ122+Sheet2!BH122+Sheet2!CJ122</f>
        <v>0</v>
      </c>
      <c r="BR123" s="13">
        <f ca="1">Sheet2!FA122+Sheet2!BI122</f>
        <v>0</v>
      </c>
      <c r="BS123" s="13">
        <f ca="1">Sheet2!FC38+Sheet2!BJ38</f>
        <v>0</v>
      </c>
      <c r="BT123" s="13">
        <f ca="1">Sheet2!FD122+Sheet2!BK122</f>
        <v>0</v>
      </c>
      <c r="BU123" s="12">
        <f ca="1">Sheet2!FU122+Sheet2!BL122+Sheet2!AU122+Sheet2!DY122</f>
        <v>5260.42</v>
      </c>
      <c r="BV123" s="12">
        <f ca="1">Sheet2!BQ122</f>
        <v>0</v>
      </c>
      <c r="BW123" s="12">
        <f ca="1">Sheet2!CF122+Sheet2!FV122</f>
        <v>0</v>
      </c>
      <c r="BX123" s="12">
        <f ca="1">Sheet2!FW122+Sheet2!CG122+Sheet2!FC122+Sheet2!BJ122</f>
        <v>32542.799999999999</v>
      </c>
      <c r="BY123" s="12">
        <f t="shared" si="30"/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</row>
    <row r="124" spans="1:82">
      <c r="A124" s="18">
        <v>411</v>
      </c>
      <c r="B124" s="3" t="s">
        <v>600</v>
      </c>
      <c r="C124" s="3" t="s">
        <v>418</v>
      </c>
      <c r="D124" s="12">
        <f t="shared" si="37"/>
        <v>1162758.8499999999</v>
      </c>
      <c r="E124" s="12">
        <f t="shared" si="29"/>
        <v>728763</v>
      </c>
      <c r="F124" s="13">
        <v>184200</v>
      </c>
      <c r="G124" s="13">
        <v>341292</v>
      </c>
      <c r="H124" s="13">
        <v>82890</v>
      </c>
      <c r="I124" s="13">
        <f ca="1">Sheet2!CT123+Sheet2!H123</f>
        <v>23994</v>
      </c>
      <c r="J124" s="13">
        <v>95787</v>
      </c>
      <c r="K124" s="13">
        <f ca="1">Sheet2!L123+Sheet2!CX123</f>
        <v>0</v>
      </c>
      <c r="L124" s="13">
        <f ca="1">Sheet2!BS123+Sheet2!FF123</f>
        <v>0</v>
      </c>
      <c r="M124" s="13">
        <f ca="1">Sheet2!BT123+Sheet2!FG123</f>
        <v>0</v>
      </c>
      <c r="N124" s="13">
        <f ca="1">Sheet2!BU123+Sheet2!FH123</f>
        <v>0</v>
      </c>
      <c r="O124" s="13">
        <f ca="1">Sheet2!BW123+Sheet2!FJ123</f>
        <v>0</v>
      </c>
      <c r="P124" s="13">
        <f ca="1">Sheet2!BX123+Sheet2!FK123</f>
        <v>0</v>
      </c>
      <c r="Q124" s="13">
        <f ca="1">Sheet2!BY123+Sheet2!FL123</f>
        <v>0</v>
      </c>
      <c r="R124" s="13">
        <f ca="1">Sheet2!FS123+Sheet2!CD123</f>
        <v>0</v>
      </c>
      <c r="S124" s="13">
        <f ca="1">Sheet2!N123+Sheet2!CY123+Sheet2!FT123+Sheet2!CE123</f>
        <v>96387</v>
      </c>
      <c r="T124" s="12">
        <f t="shared" si="25"/>
        <v>22213.79</v>
      </c>
      <c r="U124" s="13">
        <f ca="1">Sheet2!P123+Sheet2!EJ123</f>
        <v>0</v>
      </c>
      <c r="V124" s="13">
        <f ca="1">Sheet2!Q123+Sheet2!EK123</f>
        <v>0</v>
      </c>
      <c r="W124" s="13">
        <f ca="1">Sheet2!R123+Sheet2!EL123</f>
        <v>0</v>
      </c>
      <c r="X124" s="13">
        <f ca="1">Sheet2!S123+Sheet2!EM123</f>
        <v>0</v>
      </c>
      <c r="Y124" s="13">
        <f ca="1">Sheet2!EO123+Sheet2!T123</f>
        <v>139.80000000000001</v>
      </c>
      <c r="Z124" s="13">
        <f ca="1">Sheet2!U123+Sheet2!EN123</f>
        <v>7833.16</v>
      </c>
      <c r="AA124" s="13">
        <f ca="1">Sheet2!EP123+Sheet2!V123</f>
        <v>14240.83</v>
      </c>
      <c r="AB124" s="13">
        <v>7340.83</v>
      </c>
      <c r="AC124" s="13">
        <v>6900</v>
      </c>
      <c r="AD124" s="12">
        <f t="shared" si="26"/>
        <v>144814.21000000002</v>
      </c>
      <c r="AE124" s="13">
        <f ca="1">Sheet2!BN123+Sheet2!ER123</f>
        <v>134517.51</v>
      </c>
      <c r="AF124" s="13">
        <f ca="1">Sheet2!BO123+Sheet2!ES123</f>
        <v>10296.700000000001</v>
      </c>
      <c r="AG124" s="13">
        <f ca="1">Sheet2!BP123+Sheet2!ET123</f>
        <v>0</v>
      </c>
      <c r="AH124" s="12">
        <f t="shared" si="27"/>
        <v>258473.30000000002</v>
      </c>
      <c r="AI124" s="13">
        <v>0</v>
      </c>
      <c r="AJ124" s="13">
        <f ca="1">Sheet2!Y123+Sheet2!DB123</f>
        <v>0</v>
      </c>
      <c r="AK124" s="13">
        <f ca="1">Sheet2!Z123+Sheet2!DC123</f>
        <v>0</v>
      </c>
      <c r="AL124" s="13">
        <f ca="1">Sheet2!AA123+Sheet2!DD123</f>
        <v>0</v>
      </c>
      <c r="AM124" s="13">
        <f ca="1">Sheet2!AB123+Sheet2!DE123</f>
        <v>0</v>
      </c>
      <c r="AN124" s="13">
        <f ca="1">Sheet2!AC123+Sheet2!DF123</f>
        <v>0</v>
      </c>
      <c r="AO124" s="14">
        <f t="shared" si="31"/>
        <v>0</v>
      </c>
      <c r="AP124" s="13">
        <f ca="1">Sheet2!DH123+Sheet2!AE123</f>
        <v>0</v>
      </c>
      <c r="AQ124" s="13">
        <f ca="1">Sheet2!DI123+Sheet2!AF123</f>
        <v>0</v>
      </c>
      <c r="AR124" s="13">
        <f ca="1">Sheet2!DJ123+Sheet2!AG123</f>
        <v>0</v>
      </c>
      <c r="AS124" s="13">
        <f ca="1">Sheet2!DK123+Sheet2!AH123</f>
        <v>0</v>
      </c>
      <c r="AT124" s="13">
        <f ca="1">Sheet2!AI123+Sheet2!DL123</f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f ca="1">Sheet2!AQ123+Sheet2!DT123</f>
        <v>64291.1</v>
      </c>
      <c r="BC124" s="14">
        <f t="shared" si="28"/>
        <v>0</v>
      </c>
      <c r="BD124" s="13">
        <f ca="1">Sheet2!DW123+Sheet2!AS123</f>
        <v>0</v>
      </c>
      <c r="BE124" s="13">
        <f ca="1">Sheet2!DX123+Sheet2!AT123</f>
        <v>0</v>
      </c>
      <c r="BF124" s="13">
        <f ca="1">Sheet2!DZ123+Sheet2!AV123</f>
        <v>0</v>
      </c>
      <c r="BG124" s="13">
        <f ca="1">Sheet2!EA123+Sheet2!AW123</f>
        <v>0</v>
      </c>
      <c r="BH124" s="13">
        <f ca="1">Sheet2!EB123+Sheet2!AX123</f>
        <v>0</v>
      </c>
      <c r="BI124" s="13">
        <f ca="1">Sheet2!EC123+Sheet2!AY123</f>
        <v>147659</v>
      </c>
      <c r="BJ124" s="13">
        <f ca="1">Sheet2!ED123+Sheet2!AZ123</f>
        <v>13866</v>
      </c>
      <c r="BK124" s="13">
        <f ca="1">Sheet2!EE123+Sheet2!BA123</f>
        <v>22600</v>
      </c>
      <c r="BL124" s="13">
        <f ca="1">Sheet2!EG123+Sheet2!BB123</f>
        <v>0</v>
      </c>
      <c r="BM124" s="13">
        <f ca="1">Sheet2!EH123+Sheet2!BC123</f>
        <v>0</v>
      </c>
      <c r="BN124" s="13">
        <f ca="1">Sheet2!EW123+Sheet2!BE123</f>
        <v>57.2</v>
      </c>
      <c r="BO124" s="13">
        <f ca="1">Sheet2!EX123+Sheet2!BF123</f>
        <v>0</v>
      </c>
      <c r="BP124" s="13">
        <f ca="1">Sheet2!EY123+Sheet2!BG123</f>
        <v>10000</v>
      </c>
      <c r="BQ124" s="13">
        <f ca="1">Sheet2!EZ123+Sheet2!BH123+Sheet2!CJ123</f>
        <v>0</v>
      </c>
      <c r="BR124" s="13">
        <f ca="1">Sheet2!FA123+Sheet2!BI123</f>
        <v>0</v>
      </c>
      <c r="BS124" s="13">
        <f ca="1">Sheet2!FC39+Sheet2!BJ39</f>
        <v>0</v>
      </c>
      <c r="BT124" s="13">
        <f ca="1">Sheet2!FD123+Sheet2!BK123</f>
        <v>0</v>
      </c>
      <c r="BU124" s="12">
        <f ca="1">Sheet2!FU123+Sheet2!BL123+Sheet2!AU123+Sheet2!DY123</f>
        <v>6349.15</v>
      </c>
      <c r="BV124" s="12">
        <f ca="1">Sheet2!BQ123</f>
        <v>0</v>
      </c>
      <c r="BW124" s="12">
        <f ca="1">Sheet2!CF123+Sheet2!FV123</f>
        <v>1145.4000000000001</v>
      </c>
      <c r="BX124" s="12">
        <f ca="1">Sheet2!FW123+Sheet2!CG123+Sheet2!FC123+Sheet2!BJ123</f>
        <v>1000</v>
      </c>
      <c r="BY124" s="12">
        <f t="shared" si="30"/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</row>
    <row r="125" spans="1:82">
      <c r="A125" s="18">
        <v>412</v>
      </c>
      <c r="B125" s="3" t="s">
        <v>601</v>
      </c>
      <c r="C125" s="3" t="s">
        <v>419</v>
      </c>
      <c r="D125" s="12">
        <f t="shared" si="37"/>
        <v>432174.82</v>
      </c>
      <c r="E125" s="12">
        <f t="shared" si="29"/>
        <v>357418.4</v>
      </c>
      <c r="F125" s="13">
        <v>202752</v>
      </c>
      <c r="G125" s="13">
        <v>62428</v>
      </c>
      <c r="H125" s="13">
        <v>91238.399999999994</v>
      </c>
      <c r="I125" s="13">
        <f ca="1">Sheet2!CT124+Sheet2!H124</f>
        <v>0</v>
      </c>
      <c r="J125" s="13">
        <v>0</v>
      </c>
      <c r="K125" s="13">
        <f ca="1">Sheet2!L124+Sheet2!CX124</f>
        <v>0</v>
      </c>
      <c r="L125" s="13">
        <f ca="1">Sheet2!BS124+Sheet2!FF124</f>
        <v>0</v>
      </c>
      <c r="M125" s="13">
        <f ca="1">Sheet2!BT124+Sheet2!FG124</f>
        <v>0</v>
      </c>
      <c r="N125" s="13">
        <f ca="1">Sheet2!BU124+Sheet2!FH124</f>
        <v>0</v>
      </c>
      <c r="O125" s="13">
        <f ca="1">Sheet2!BW124+Sheet2!FJ124</f>
        <v>0</v>
      </c>
      <c r="P125" s="13">
        <f ca="1">Sheet2!BX124+Sheet2!FK124</f>
        <v>0</v>
      </c>
      <c r="Q125" s="13">
        <f ca="1">Sheet2!BY124+Sheet2!FL124</f>
        <v>0</v>
      </c>
      <c r="R125" s="13">
        <f ca="1">Sheet2!FS124+Sheet2!CD124</f>
        <v>0</v>
      </c>
      <c r="S125" s="13">
        <f ca="1">Sheet2!N124+Sheet2!CY124+Sheet2!FT124+Sheet2!CE124</f>
        <v>1000</v>
      </c>
      <c r="T125" s="12">
        <f t="shared" si="25"/>
        <v>5932.2</v>
      </c>
      <c r="U125" s="13">
        <f ca="1">Sheet2!P124+Sheet2!EJ124</f>
        <v>0</v>
      </c>
      <c r="V125" s="13">
        <f ca="1">Sheet2!Q124+Sheet2!EK124</f>
        <v>0</v>
      </c>
      <c r="W125" s="13">
        <f ca="1">Sheet2!R124+Sheet2!EL124</f>
        <v>0</v>
      </c>
      <c r="X125" s="13">
        <f ca="1">Sheet2!S124+Sheet2!EM124</f>
        <v>0</v>
      </c>
      <c r="Y125" s="13">
        <f ca="1">Sheet2!EO124+Sheet2!T124</f>
        <v>15</v>
      </c>
      <c r="Z125" s="13">
        <f ca="1">Sheet2!U124+Sheet2!EN124</f>
        <v>23.2</v>
      </c>
      <c r="AA125" s="13">
        <f ca="1">Sheet2!EP124+Sheet2!V124</f>
        <v>5894</v>
      </c>
      <c r="AB125" s="13">
        <v>4459</v>
      </c>
      <c r="AC125" s="13">
        <v>1435</v>
      </c>
      <c r="AD125" s="12">
        <f t="shared" si="26"/>
        <v>1018.8</v>
      </c>
      <c r="AE125" s="13">
        <f ca="1">Sheet2!BN124+Sheet2!ER124</f>
        <v>1018.8</v>
      </c>
      <c r="AF125" s="13">
        <f ca="1">Sheet2!BO124+Sheet2!ES124</f>
        <v>0</v>
      </c>
      <c r="AG125" s="13">
        <f ca="1">Sheet2!BP124+Sheet2!ET124</f>
        <v>0</v>
      </c>
      <c r="AH125" s="12">
        <f t="shared" si="27"/>
        <v>64712.6</v>
      </c>
      <c r="AI125" s="13">
        <v>0</v>
      </c>
      <c r="AJ125" s="13">
        <f ca="1">Sheet2!Y124+Sheet2!DB124</f>
        <v>0</v>
      </c>
      <c r="AK125" s="13">
        <f ca="1">Sheet2!Z124+Sheet2!DC124</f>
        <v>0</v>
      </c>
      <c r="AL125" s="13">
        <f ca="1">Sheet2!AA124+Sheet2!DD124</f>
        <v>0</v>
      </c>
      <c r="AM125" s="13">
        <f ca="1">Sheet2!AB124+Sheet2!DE124</f>
        <v>0</v>
      </c>
      <c r="AN125" s="13">
        <f ca="1">Sheet2!AC124+Sheet2!DF124</f>
        <v>0</v>
      </c>
      <c r="AO125" s="14">
        <f t="shared" si="31"/>
        <v>0</v>
      </c>
      <c r="AP125" s="13">
        <f ca="1">Sheet2!DH124+Sheet2!AE124</f>
        <v>0</v>
      </c>
      <c r="AQ125" s="13">
        <f ca="1">Sheet2!DI124+Sheet2!AF124</f>
        <v>0</v>
      </c>
      <c r="AR125" s="13">
        <f ca="1">Sheet2!DJ124+Sheet2!AG124</f>
        <v>0</v>
      </c>
      <c r="AS125" s="13">
        <f ca="1">Sheet2!DK124+Sheet2!AH124</f>
        <v>0</v>
      </c>
      <c r="AT125" s="13">
        <f ca="1">Sheet2!AI124+Sheet2!DL124</f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f ca="1">Sheet2!AQ124+Sheet2!DT124</f>
        <v>22435.599999999999</v>
      </c>
      <c r="BC125" s="14">
        <f t="shared" si="28"/>
        <v>0</v>
      </c>
      <c r="BD125" s="13">
        <f ca="1">Sheet2!DW124+Sheet2!AS124</f>
        <v>0</v>
      </c>
      <c r="BE125" s="13">
        <f ca="1">Sheet2!DX124+Sheet2!AT124</f>
        <v>0</v>
      </c>
      <c r="BF125" s="13">
        <f ca="1">Sheet2!DZ124+Sheet2!AV124</f>
        <v>0</v>
      </c>
      <c r="BG125" s="13">
        <f ca="1">Sheet2!EA124+Sheet2!AW124</f>
        <v>9364</v>
      </c>
      <c r="BH125" s="13">
        <f ca="1">Sheet2!EB124+Sheet2!AX124</f>
        <v>0</v>
      </c>
      <c r="BI125" s="13">
        <f ca="1">Sheet2!EC124+Sheet2!AY124</f>
        <v>5200</v>
      </c>
      <c r="BJ125" s="13">
        <f ca="1">Sheet2!ED124+Sheet2!AZ124</f>
        <v>10693</v>
      </c>
      <c r="BK125" s="13">
        <f ca="1">Sheet2!EE124+Sheet2!BA124</f>
        <v>17000</v>
      </c>
      <c r="BL125" s="13">
        <f ca="1">Sheet2!EG124+Sheet2!BB124</f>
        <v>0</v>
      </c>
      <c r="BM125" s="13">
        <f ca="1">Sheet2!EH124+Sheet2!BC124</f>
        <v>0</v>
      </c>
      <c r="BN125" s="13">
        <f ca="1">Sheet2!EW124+Sheet2!BE124</f>
        <v>20</v>
      </c>
      <c r="BO125" s="13">
        <f ca="1">Sheet2!EX124+Sheet2!BF124</f>
        <v>0</v>
      </c>
      <c r="BP125" s="13">
        <f ca="1">Sheet2!EY124+Sheet2!BG124</f>
        <v>0</v>
      </c>
      <c r="BQ125" s="13">
        <f ca="1">Sheet2!EZ124+Sheet2!BH124+Sheet2!CJ124</f>
        <v>0</v>
      </c>
      <c r="BR125" s="13">
        <f ca="1">Sheet2!FA124+Sheet2!BI124</f>
        <v>0</v>
      </c>
      <c r="BS125" s="13">
        <f ca="1">Sheet2!FC40+Sheet2!BJ40</f>
        <v>0</v>
      </c>
      <c r="BT125" s="13">
        <f ca="1">Sheet2!FD124+Sheet2!BK124</f>
        <v>0</v>
      </c>
      <c r="BU125" s="12">
        <f ca="1">Sheet2!FU124+Sheet2!BL124+Sheet2!AU124+Sheet2!DY124</f>
        <v>3092.8199999999997</v>
      </c>
      <c r="BV125" s="12">
        <f ca="1">Sheet2!BQ124</f>
        <v>0</v>
      </c>
      <c r="BW125" s="12">
        <f ca="1">Sheet2!CF124+Sheet2!FV124</f>
        <v>0</v>
      </c>
      <c r="BX125" s="12">
        <f ca="1">Sheet2!FW124+Sheet2!CG124+Sheet2!FC124+Sheet2!BJ124</f>
        <v>0</v>
      </c>
      <c r="BY125" s="12">
        <f t="shared" si="30"/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</row>
    <row r="126" spans="1:82">
      <c r="A126" s="18">
        <v>413</v>
      </c>
      <c r="B126" s="3" t="s">
        <v>602</v>
      </c>
      <c r="C126" s="3" t="s">
        <v>420</v>
      </c>
      <c r="D126" s="12">
        <f t="shared" si="37"/>
        <v>464904.96000000002</v>
      </c>
      <c r="E126" s="12">
        <f t="shared" si="29"/>
        <v>368295</v>
      </c>
      <c r="F126" s="13">
        <v>195900</v>
      </c>
      <c r="G126" s="13">
        <v>73800</v>
      </c>
      <c r="H126" s="13">
        <v>88155</v>
      </c>
      <c r="I126" s="13">
        <f ca="1">Sheet2!CT125+Sheet2!H125</f>
        <v>10440</v>
      </c>
      <c r="J126" s="13">
        <v>0</v>
      </c>
      <c r="K126" s="13">
        <f ca="1">Sheet2!L125+Sheet2!CX125</f>
        <v>0</v>
      </c>
      <c r="L126" s="13">
        <f ca="1">Sheet2!BS125+Sheet2!FF125</f>
        <v>0</v>
      </c>
      <c r="M126" s="13">
        <f ca="1">Sheet2!BT125+Sheet2!FG125</f>
        <v>0</v>
      </c>
      <c r="N126" s="13">
        <f ca="1">Sheet2!BU125+Sheet2!FH125</f>
        <v>0</v>
      </c>
      <c r="O126" s="13">
        <f ca="1">Sheet2!BW125+Sheet2!FJ125</f>
        <v>0</v>
      </c>
      <c r="P126" s="13">
        <f ca="1">Sheet2!BX125+Sheet2!FK125</f>
        <v>0</v>
      </c>
      <c r="Q126" s="13">
        <f ca="1">Sheet2!BY125+Sheet2!FL125</f>
        <v>0</v>
      </c>
      <c r="R126" s="13">
        <f ca="1">Sheet2!FS125+Sheet2!CD125</f>
        <v>0</v>
      </c>
      <c r="S126" s="13">
        <f ca="1">Sheet2!N125+Sheet2!CY125+Sheet2!FT125+Sheet2!CE125</f>
        <v>0</v>
      </c>
      <c r="T126" s="12">
        <f t="shared" si="25"/>
        <v>33171.950000000004</v>
      </c>
      <c r="U126" s="13">
        <f ca="1">Sheet2!P125+Sheet2!EJ125</f>
        <v>0</v>
      </c>
      <c r="V126" s="13">
        <f ca="1">Sheet2!Q125+Sheet2!EK125</f>
        <v>0</v>
      </c>
      <c r="W126" s="13">
        <f ca="1">Sheet2!R125+Sheet2!EL125</f>
        <v>0</v>
      </c>
      <c r="X126" s="13">
        <f ca="1">Sheet2!S125+Sheet2!EM125</f>
        <v>258</v>
      </c>
      <c r="Y126" s="13">
        <f ca="1">Sheet2!EO125+Sheet2!T125</f>
        <v>403.64</v>
      </c>
      <c r="Z126" s="13">
        <f ca="1">Sheet2!U125+Sheet2!EN125</f>
        <v>6433.32</v>
      </c>
      <c r="AA126" s="13">
        <f ca="1">Sheet2!EP125+Sheet2!V125</f>
        <v>26076.99</v>
      </c>
      <c r="AB126" s="13">
        <v>24996.99</v>
      </c>
      <c r="AC126" s="13">
        <v>1080</v>
      </c>
      <c r="AD126" s="12">
        <f t="shared" si="26"/>
        <v>1020</v>
      </c>
      <c r="AE126" s="13">
        <f ca="1">Sheet2!BN125+Sheet2!ER125</f>
        <v>1020</v>
      </c>
      <c r="AF126" s="13">
        <f ca="1">Sheet2!BO125+Sheet2!ES125</f>
        <v>0</v>
      </c>
      <c r="AG126" s="13">
        <f ca="1">Sheet2!BP125+Sheet2!ET125</f>
        <v>0</v>
      </c>
      <c r="AH126" s="12">
        <f t="shared" si="27"/>
        <v>26653.5</v>
      </c>
      <c r="AI126" s="13">
        <v>0</v>
      </c>
      <c r="AJ126" s="13">
        <f ca="1">Sheet2!Y125+Sheet2!DB125</f>
        <v>0</v>
      </c>
      <c r="AK126" s="13">
        <f ca="1">Sheet2!Z125+Sheet2!DC125</f>
        <v>0</v>
      </c>
      <c r="AL126" s="13">
        <f ca="1">Sheet2!AA125+Sheet2!DD125</f>
        <v>0</v>
      </c>
      <c r="AM126" s="13">
        <f ca="1">Sheet2!AB125+Sheet2!DE125</f>
        <v>0</v>
      </c>
      <c r="AN126" s="13">
        <f ca="1">Sheet2!AC125+Sheet2!DF125</f>
        <v>0</v>
      </c>
      <c r="AO126" s="14">
        <f t="shared" si="31"/>
        <v>0</v>
      </c>
      <c r="AP126" s="13">
        <f ca="1">Sheet2!DH125+Sheet2!AE125</f>
        <v>0</v>
      </c>
      <c r="AQ126" s="13">
        <f ca="1">Sheet2!DI125+Sheet2!AF125</f>
        <v>0</v>
      </c>
      <c r="AR126" s="13">
        <f ca="1">Sheet2!DJ125+Sheet2!AG125</f>
        <v>0</v>
      </c>
      <c r="AS126" s="13">
        <f ca="1">Sheet2!DK125+Sheet2!AH125</f>
        <v>0</v>
      </c>
      <c r="AT126" s="13">
        <f ca="1">Sheet2!AI125+Sheet2!DL125</f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f ca="1">Sheet2!AQ125+Sheet2!DT125</f>
        <v>12121</v>
      </c>
      <c r="BC126" s="14">
        <f t="shared" si="28"/>
        <v>0</v>
      </c>
      <c r="BD126" s="13">
        <f ca="1">Sheet2!DW125+Sheet2!AS125</f>
        <v>0</v>
      </c>
      <c r="BE126" s="13">
        <f ca="1">Sheet2!DX125+Sheet2!AT125</f>
        <v>0</v>
      </c>
      <c r="BF126" s="13">
        <f ca="1">Sheet2!DZ125+Sheet2!AV125</f>
        <v>0</v>
      </c>
      <c r="BG126" s="13">
        <f ca="1">Sheet2!EA125+Sheet2!AW125</f>
        <v>0</v>
      </c>
      <c r="BH126" s="13">
        <f ca="1">Sheet2!EB125+Sheet2!AX125</f>
        <v>0</v>
      </c>
      <c r="BI126" s="13">
        <f ca="1">Sheet2!EC125+Sheet2!AY125</f>
        <v>10160</v>
      </c>
      <c r="BJ126" s="13">
        <f ca="1">Sheet2!ED125+Sheet2!AZ125</f>
        <v>0</v>
      </c>
      <c r="BK126" s="13">
        <f ca="1">Sheet2!EE125+Sheet2!BA125</f>
        <v>0</v>
      </c>
      <c r="BL126" s="13">
        <f ca="1">Sheet2!EG125+Sheet2!BB125</f>
        <v>0</v>
      </c>
      <c r="BM126" s="13">
        <f ca="1">Sheet2!EH125+Sheet2!BC125</f>
        <v>0</v>
      </c>
      <c r="BN126" s="13">
        <f ca="1">Sheet2!EW125+Sheet2!BE125</f>
        <v>22.5</v>
      </c>
      <c r="BO126" s="13">
        <f ca="1">Sheet2!EX125+Sheet2!BF125</f>
        <v>0</v>
      </c>
      <c r="BP126" s="13">
        <f ca="1">Sheet2!EY125+Sheet2!BG125</f>
        <v>0</v>
      </c>
      <c r="BQ126" s="13">
        <f ca="1">Sheet2!EZ125+Sheet2!BH125+Sheet2!CJ125</f>
        <v>4350</v>
      </c>
      <c r="BR126" s="13">
        <f ca="1">Sheet2!FA125+Sheet2!BI125</f>
        <v>0</v>
      </c>
      <c r="BS126" s="13">
        <f ca="1">Sheet2!FC41+Sheet2!BJ41</f>
        <v>0</v>
      </c>
      <c r="BT126" s="13">
        <f ca="1">Sheet2!FD125+Sheet2!BK125</f>
        <v>0</v>
      </c>
      <c r="BU126" s="12">
        <f ca="1">Sheet2!FU125+Sheet2!BL125+Sheet2!AU125+Sheet2!DY125</f>
        <v>26584.510000000002</v>
      </c>
      <c r="BV126" s="12">
        <f ca="1">Sheet2!BQ125</f>
        <v>0</v>
      </c>
      <c r="BW126" s="12">
        <f ca="1">Sheet2!CF125+Sheet2!FV125</f>
        <v>0</v>
      </c>
      <c r="BX126" s="12">
        <f ca="1">Sheet2!FW125+Sheet2!CG125+Sheet2!FC125+Sheet2!BJ125</f>
        <v>9180</v>
      </c>
      <c r="BY126" s="12">
        <f t="shared" si="30"/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</row>
    <row r="127" spans="1:82">
      <c r="A127" s="18">
        <v>414</v>
      </c>
      <c r="B127" s="3" t="s">
        <v>603</v>
      </c>
      <c r="C127" s="3" t="s">
        <v>421</v>
      </c>
      <c r="D127" s="12">
        <f t="shared" si="37"/>
        <v>2246969.2100000004</v>
      </c>
      <c r="E127" s="12">
        <f t="shared" si="29"/>
        <v>1947735.2</v>
      </c>
      <c r="F127" s="13">
        <v>589776</v>
      </c>
      <c r="G127" s="13">
        <v>1070560</v>
      </c>
      <c r="H127" s="13">
        <v>265399.2</v>
      </c>
      <c r="I127" s="13">
        <f ca="1">Sheet2!CT126+Sheet2!H126</f>
        <v>0</v>
      </c>
      <c r="J127" s="13">
        <v>6600</v>
      </c>
      <c r="K127" s="13">
        <f ca="1">Sheet2!L126+Sheet2!CX126</f>
        <v>22000</v>
      </c>
      <c r="L127" s="13">
        <f ca="1">Sheet2!BS126+Sheet2!FF126</f>
        <v>0</v>
      </c>
      <c r="M127" s="13">
        <f ca="1">Sheet2!BT126+Sheet2!FG126</f>
        <v>0</v>
      </c>
      <c r="N127" s="13">
        <f ca="1">Sheet2!BU126+Sheet2!FH126</f>
        <v>0</v>
      </c>
      <c r="O127" s="13">
        <f ca="1">Sheet2!BW126+Sheet2!FJ126</f>
        <v>0</v>
      </c>
      <c r="P127" s="13">
        <f ca="1">Sheet2!BX126+Sheet2!FK126</f>
        <v>0</v>
      </c>
      <c r="Q127" s="13">
        <f ca="1">Sheet2!BY126+Sheet2!FL126</f>
        <v>0</v>
      </c>
      <c r="R127" s="13">
        <f ca="1">Sheet2!FS126+Sheet2!CD126</f>
        <v>0</v>
      </c>
      <c r="S127" s="13">
        <f ca="1">Sheet2!N126+Sheet2!CY126+Sheet2!FT126+Sheet2!CE126</f>
        <v>0</v>
      </c>
      <c r="T127" s="12">
        <f t="shared" si="25"/>
        <v>64976.07</v>
      </c>
      <c r="U127" s="13">
        <f ca="1">Sheet2!P126+Sheet2!EJ126</f>
        <v>0</v>
      </c>
      <c r="V127" s="13">
        <f ca="1">Sheet2!Q126+Sheet2!EK126</f>
        <v>0</v>
      </c>
      <c r="W127" s="13">
        <f ca="1">Sheet2!R126+Sheet2!EL126</f>
        <v>0</v>
      </c>
      <c r="X127" s="13">
        <f ca="1">Sheet2!S126+Sheet2!EM126</f>
        <v>3195.1</v>
      </c>
      <c r="Y127" s="13">
        <f ca="1">Sheet2!EO126+Sheet2!T126</f>
        <v>2391.23</v>
      </c>
      <c r="Z127" s="13">
        <f ca="1">Sheet2!U126+Sheet2!EN126</f>
        <v>3532.6</v>
      </c>
      <c r="AA127" s="13">
        <f ca="1">Sheet2!EP126+Sheet2!V126</f>
        <v>55857.14</v>
      </c>
      <c r="AB127" s="13">
        <v>24397.279999999999</v>
      </c>
      <c r="AC127" s="13">
        <v>29773.919999999998</v>
      </c>
      <c r="AD127" s="12">
        <f t="shared" si="26"/>
        <v>3622.84</v>
      </c>
      <c r="AE127" s="13">
        <f ca="1">Sheet2!BN126+Sheet2!ER126</f>
        <v>3622.84</v>
      </c>
      <c r="AF127" s="13">
        <f ca="1">Sheet2!BO126+Sheet2!ES126</f>
        <v>0</v>
      </c>
      <c r="AG127" s="13">
        <f ca="1">Sheet2!BP126+Sheet2!ET126</f>
        <v>0</v>
      </c>
      <c r="AH127" s="12">
        <f t="shared" si="27"/>
        <v>5745.8</v>
      </c>
      <c r="AI127" s="13">
        <v>0</v>
      </c>
      <c r="AJ127" s="13">
        <f ca="1">Sheet2!Y126+Sheet2!DB126</f>
        <v>0</v>
      </c>
      <c r="AK127" s="13">
        <f ca="1">Sheet2!Z126+Sheet2!DC126</f>
        <v>0</v>
      </c>
      <c r="AL127" s="13">
        <f ca="1">Sheet2!AA126+Sheet2!DD126</f>
        <v>0</v>
      </c>
      <c r="AM127" s="13">
        <f ca="1">Sheet2!AB126+Sheet2!DE126</f>
        <v>0</v>
      </c>
      <c r="AN127" s="13">
        <f ca="1">Sheet2!AC126+Sheet2!DF126</f>
        <v>0</v>
      </c>
      <c r="AO127" s="14">
        <f t="shared" si="31"/>
        <v>0</v>
      </c>
      <c r="AP127" s="13">
        <f ca="1">Sheet2!DH126+Sheet2!AE126</f>
        <v>0</v>
      </c>
      <c r="AQ127" s="13">
        <f ca="1">Sheet2!DI126+Sheet2!AF126</f>
        <v>0</v>
      </c>
      <c r="AR127" s="13">
        <f ca="1">Sheet2!DJ126+Sheet2!AG126</f>
        <v>0</v>
      </c>
      <c r="AS127" s="13">
        <f ca="1">Sheet2!DK126+Sheet2!AH126</f>
        <v>0</v>
      </c>
      <c r="AT127" s="13">
        <f ca="1">Sheet2!AI126+Sheet2!DL126</f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f ca="1">Sheet2!AQ126+Sheet2!DT126</f>
        <v>1136.5</v>
      </c>
      <c r="BC127" s="14">
        <f t="shared" si="28"/>
        <v>0</v>
      </c>
      <c r="BD127" s="13">
        <v>0</v>
      </c>
      <c r="BE127" s="13">
        <f ca="1">Sheet2!DX126+Sheet2!AT126</f>
        <v>0</v>
      </c>
      <c r="BF127" s="13">
        <v>0</v>
      </c>
      <c r="BG127" s="13">
        <f ca="1">Sheet2!EA126+Sheet2!AW126</f>
        <v>0</v>
      </c>
      <c r="BH127" s="13">
        <f ca="1">Sheet2!EB126+Sheet2!AX126</f>
        <v>0</v>
      </c>
      <c r="BI127" s="13">
        <f ca="1">Sheet2!EC126+Sheet2!AY126</f>
        <v>900</v>
      </c>
      <c r="BJ127" s="13">
        <f ca="1">Sheet2!ED126+Sheet2!AZ126</f>
        <v>0</v>
      </c>
      <c r="BK127" s="13">
        <f ca="1">Sheet2!EE126+Sheet2!BA126</f>
        <v>3000</v>
      </c>
      <c r="BL127" s="13">
        <f ca="1">Sheet2!EG126+Sheet2!BB126</f>
        <v>0</v>
      </c>
      <c r="BM127" s="13">
        <f ca="1">Sheet2!EH126+Sheet2!BC126</f>
        <v>0</v>
      </c>
      <c r="BN127" s="13">
        <f ca="1">Sheet2!EW126+Sheet2!BE126</f>
        <v>709.3</v>
      </c>
      <c r="BO127" s="13">
        <f ca="1">Sheet2!EX126+Sheet2!BF126</f>
        <v>0</v>
      </c>
      <c r="BP127" s="13">
        <f ca="1">Sheet2!EY126+Sheet2!BG126</f>
        <v>0</v>
      </c>
      <c r="BQ127" s="13">
        <f ca="1">Sheet2!EZ126+Sheet2!BH126+Sheet2!CJ126</f>
        <v>0</v>
      </c>
      <c r="BR127" s="13">
        <f ca="1">Sheet2!FA126+Sheet2!BI126</f>
        <v>0</v>
      </c>
      <c r="BS127" s="13">
        <f ca="1">Sheet2!FC42+Sheet2!BJ42</f>
        <v>0</v>
      </c>
      <c r="BT127" s="13">
        <f ca="1">Sheet2!FD126+Sheet2!BK126</f>
        <v>0</v>
      </c>
      <c r="BU127" s="12">
        <f ca="1">Sheet2!FU126+Sheet2!BL126+Sheet2!AU126+Sheet2!DY126</f>
        <v>224756.10000000003</v>
      </c>
      <c r="BV127" s="12">
        <f ca="1">Sheet2!BQ126</f>
        <v>0</v>
      </c>
      <c r="BW127" s="12">
        <f ca="1">Sheet2!CF126+Sheet2!FV126</f>
        <v>0</v>
      </c>
      <c r="BX127" s="12">
        <f ca="1">Sheet2!FW126+Sheet2!CG126+Sheet2!FC126+Sheet2!BJ126</f>
        <v>0</v>
      </c>
      <c r="BY127" s="12">
        <f t="shared" si="30"/>
        <v>133.19999999999999</v>
      </c>
      <c r="BZ127" s="13">
        <v>0</v>
      </c>
      <c r="CA127" s="13">
        <v>0</v>
      </c>
      <c r="CB127" s="13">
        <v>0</v>
      </c>
      <c r="CC127" s="13">
        <v>0</v>
      </c>
      <c r="CD127" s="13">
        <v>133.19999999999999</v>
      </c>
    </row>
    <row r="128" spans="1:82">
      <c r="A128" s="18">
        <v>415</v>
      </c>
      <c r="B128" s="3" t="s">
        <v>604</v>
      </c>
      <c r="C128" s="3" t="s">
        <v>422</v>
      </c>
      <c r="D128" s="12">
        <f t="shared" si="37"/>
        <v>262251.45</v>
      </c>
      <c r="E128" s="12">
        <f t="shared" si="29"/>
        <v>155199.4</v>
      </c>
      <c r="F128" s="13">
        <v>59652</v>
      </c>
      <c r="G128" s="13">
        <v>68704</v>
      </c>
      <c r="H128" s="13">
        <v>26843.4</v>
      </c>
      <c r="I128" s="13">
        <f ca="1">Sheet2!CT127+Sheet2!H127</f>
        <v>0</v>
      </c>
      <c r="J128" s="13">
        <v>0</v>
      </c>
      <c r="K128" s="13">
        <f ca="1">Sheet2!L127+Sheet2!CX127</f>
        <v>0</v>
      </c>
      <c r="L128" s="13">
        <f ca="1">Sheet2!BS127+Sheet2!FF127</f>
        <v>0</v>
      </c>
      <c r="M128" s="13">
        <f ca="1">Sheet2!BT127+Sheet2!FG127</f>
        <v>0</v>
      </c>
      <c r="N128" s="13">
        <f ca="1">Sheet2!BU127+Sheet2!FH127</f>
        <v>0</v>
      </c>
      <c r="O128" s="13">
        <f ca="1">Sheet2!BW127+Sheet2!FJ127</f>
        <v>0</v>
      </c>
      <c r="P128" s="13">
        <f ca="1">Sheet2!BX127+Sheet2!FK127</f>
        <v>0</v>
      </c>
      <c r="Q128" s="13">
        <f ca="1">Sheet2!BY127+Sheet2!FL127</f>
        <v>0</v>
      </c>
      <c r="R128" s="13">
        <f ca="1">Sheet2!FS127+Sheet2!CD127</f>
        <v>0</v>
      </c>
      <c r="S128" s="13">
        <f ca="1">Sheet2!N127+Sheet2!CY127+Sheet2!FT127+Sheet2!CE127</f>
        <v>0</v>
      </c>
      <c r="T128" s="12">
        <f t="shared" si="25"/>
        <v>2146.7600000000002</v>
      </c>
      <c r="U128" s="13">
        <f ca="1">Sheet2!P127+Sheet2!EJ127</f>
        <v>0</v>
      </c>
      <c r="V128" s="13">
        <f ca="1">Sheet2!Q127+Sheet2!EK127</f>
        <v>0</v>
      </c>
      <c r="W128" s="13">
        <f ca="1">Sheet2!R127+Sheet2!EL127</f>
        <v>0</v>
      </c>
      <c r="X128" s="13">
        <f ca="1">Sheet2!S127+Sheet2!EM127</f>
        <v>0</v>
      </c>
      <c r="Y128" s="13">
        <f ca="1">Sheet2!EO127+Sheet2!T127</f>
        <v>0</v>
      </c>
      <c r="Z128" s="13">
        <f ca="1">Sheet2!U127+Sheet2!EN127</f>
        <v>0</v>
      </c>
      <c r="AA128" s="13">
        <f ca="1">Sheet2!EP127+Sheet2!V127</f>
        <v>2146.7600000000002</v>
      </c>
      <c r="AB128" s="13">
        <v>1846.76</v>
      </c>
      <c r="AC128" s="13">
        <v>300</v>
      </c>
      <c r="AD128" s="12">
        <f t="shared" si="26"/>
        <v>31.2</v>
      </c>
      <c r="AE128" s="13">
        <f ca="1">Sheet2!BN127+Sheet2!ER127</f>
        <v>31.2</v>
      </c>
      <c r="AF128" s="13">
        <f ca="1">Sheet2!BO127+Sheet2!ES127</f>
        <v>0</v>
      </c>
      <c r="AG128" s="13">
        <f ca="1">Sheet2!BP127+Sheet2!ET127</f>
        <v>0</v>
      </c>
      <c r="AH128" s="12">
        <f t="shared" si="27"/>
        <v>403.1</v>
      </c>
      <c r="AI128" s="13">
        <v>0</v>
      </c>
      <c r="AJ128" s="13">
        <f ca="1">Sheet2!Y127+Sheet2!DB127</f>
        <v>0</v>
      </c>
      <c r="AK128" s="13">
        <f ca="1">Sheet2!Z127+Sheet2!DC127</f>
        <v>0</v>
      </c>
      <c r="AL128" s="13">
        <f ca="1">Sheet2!AA127+Sheet2!DD127</f>
        <v>0</v>
      </c>
      <c r="AM128" s="13">
        <f ca="1">Sheet2!AB127+Sheet2!DE127</f>
        <v>0</v>
      </c>
      <c r="AN128" s="13">
        <f ca="1">Sheet2!AC127+Sheet2!DF127</f>
        <v>0</v>
      </c>
      <c r="AO128" s="14">
        <f t="shared" si="31"/>
        <v>0</v>
      </c>
      <c r="AP128" s="13">
        <f ca="1">Sheet2!DH127+Sheet2!AE127</f>
        <v>0</v>
      </c>
      <c r="AQ128" s="13">
        <f ca="1">Sheet2!DI127+Sheet2!AF127</f>
        <v>0</v>
      </c>
      <c r="AR128" s="13">
        <f ca="1">Sheet2!DJ127+Sheet2!AG127</f>
        <v>0</v>
      </c>
      <c r="AS128" s="13">
        <f ca="1">Sheet2!DK127+Sheet2!AH127</f>
        <v>0</v>
      </c>
      <c r="AT128" s="13">
        <f ca="1">Sheet2!AI127+Sheet2!DL127</f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f ca="1">Sheet2!AQ127+Sheet2!DT127</f>
        <v>0</v>
      </c>
      <c r="BC128" s="14">
        <f t="shared" si="28"/>
        <v>0</v>
      </c>
      <c r="BD128" s="13">
        <f ca="1">Sheet2!DW127+Sheet2!AS127</f>
        <v>0</v>
      </c>
      <c r="BE128" s="13">
        <f ca="1">Sheet2!DX127+Sheet2!AT127</f>
        <v>0</v>
      </c>
      <c r="BF128" s="13">
        <f ca="1">Sheet2!DZ127+Sheet2!AV127</f>
        <v>0</v>
      </c>
      <c r="BG128" s="13">
        <f ca="1">Sheet2!EA127+Sheet2!AW127</f>
        <v>0</v>
      </c>
      <c r="BH128" s="13">
        <f ca="1">Sheet2!EB127+Sheet2!AX127</f>
        <v>0</v>
      </c>
      <c r="BI128" s="13">
        <f ca="1">Sheet2!EC127+Sheet2!AY127</f>
        <v>380</v>
      </c>
      <c r="BJ128" s="13">
        <f ca="1">Sheet2!ED127+Sheet2!AZ127</f>
        <v>0</v>
      </c>
      <c r="BK128" s="13">
        <f ca="1">Sheet2!EE127+Sheet2!BA127</f>
        <v>0</v>
      </c>
      <c r="BL128" s="13">
        <f ca="1">Sheet2!EG127+Sheet2!BB127</f>
        <v>0</v>
      </c>
      <c r="BM128" s="13">
        <f ca="1">Sheet2!EH127+Sheet2!BC127</f>
        <v>0</v>
      </c>
      <c r="BN128" s="13">
        <f ca="1">Sheet2!EW127+Sheet2!BE127</f>
        <v>23.1</v>
      </c>
      <c r="BO128" s="13">
        <f ca="1">Sheet2!EX127+Sheet2!BF127</f>
        <v>0</v>
      </c>
      <c r="BP128" s="13">
        <f ca="1">Sheet2!EY127+Sheet2!BG127</f>
        <v>0</v>
      </c>
      <c r="BQ128" s="13">
        <f ca="1">Sheet2!EZ127+Sheet2!BH127+Sheet2!CJ127</f>
        <v>0</v>
      </c>
      <c r="BR128" s="13">
        <f ca="1">Sheet2!FA127+Sheet2!BI127</f>
        <v>0</v>
      </c>
      <c r="BS128" s="13">
        <f ca="1">Sheet2!FC43+Sheet2!BJ43</f>
        <v>0</v>
      </c>
      <c r="BT128" s="13">
        <f ca="1">Sheet2!FD127+Sheet2!BK127</f>
        <v>0</v>
      </c>
      <c r="BU128" s="12">
        <f ca="1">Sheet2!FU127+Sheet2!BL127+Sheet2!AU127+Sheet2!DY127</f>
        <v>104470.99</v>
      </c>
      <c r="BV128" s="12">
        <f ca="1">Sheet2!BQ127</f>
        <v>0</v>
      </c>
      <c r="BW128" s="12">
        <f ca="1">Sheet2!CF127+Sheet2!FV127</f>
        <v>0</v>
      </c>
      <c r="BX128" s="12">
        <f ca="1">Sheet2!FW127+Sheet2!CG127+Sheet2!FC127+Sheet2!BJ127</f>
        <v>0</v>
      </c>
      <c r="BY128" s="12">
        <f t="shared" si="30"/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</row>
    <row r="129" spans="1:82">
      <c r="A129" s="18">
        <v>416</v>
      </c>
      <c r="B129" s="3" t="s">
        <v>605</v>
      </c>
      <c r="C129" s="3" t="s">
        <v>423</v>
      </c>
      <c r="D129" s="12">
        <f t="shared" si="37"/>
        <v>94444.78</v>
      </c>
      <c r="E129" s="12">
        <f t="shared" si="29"/>
        <v>92931.6</v>
      </c>
      <c r="F129" s="13">
        <v>61608</v>
      </c>
      <c r="G129" s="13">
        <v>0</v>
      </c>
      <c r="H129" s="13">
        <v>27723.599999999999</v>
      </c>
      <c r="I129" s="13">
        <f ca="1">Sheet2!CT128+Sheet2!H128</f>
        <v>3600</v>
      </c>
      <c r="J129" s="13">
        <v>0</v>
      </c>
      <c r="K129" s="13">
        <f ca="1">Sheet2!L128+Sheet2!CX128</f>
        <v>0</v>
      </c>
      <c r="L129" s="13">
        <f ca="1">Sheet2!BS128+Sheet2!FF128</f>
        <v>0</v>
      </c>
      <c r="M129" s="13">
        <f ca="1">Sheet2!BT128+Sheet2!FG128</f>
        <v>0</v>
      </c>
      <c r="N129" s="13">
        <f ca="1">Sheet2!BU128+Sheet2!FH128</f>
        <v>0</v>
      </c>
      <c r="O129" s="13">
        <f ca="1">Sheet2!BW128+Sheet2!FJ128</f>
        <v>0</v>
      </c>
      <c r="P129" s="13">
        <f ca="1">Sheet2!BX128+Sheet2!FK128</f>
        <v>0</v>
      </c>
      <c r="Q129" s="13">
        <f ca="1">Sheet2!BY128+Sheet2!FL128</f>
        <v>0</v>
      </c>
      <c r="R129" s="13">
        <f ca="1">Sheet2!FS128+Sheet2!CD128</f>
        <v>0</v>
      </c>
      <c r="S129" s="13">
        <f ca="1">Sheet2!N128+Sheet2!CY128+Sheet2!FT128+Sheet2!CE128</f>
        <v>0</v>
      </c>
      <c r="T129" s="12">
        <f t="shared" si="25"/>
        <v>389.5</v>
      </c>
      <c r="U129" s="13">
        <f ca="1">Sheet2!P128+Sheet2!EJ128</f>
        <v>0</v>
      </c>
      <c r="V129" s="13">
        <f ca="1">Sheet2!Q128+Sheet2!EK128</f>
        <v>0</v>
      </c>
      <c r="W129" s="13">
        <f ca="1">Sheet2!R128+Sheet2!EL128</f>
        <v>0</v>
      </c>
      <c r="X129" s="13">
        <f ca="1">Sheet2!S128+Sheet2!EM128</f>
        <v>0</v>
      </c>
      <c r="Y129" s="13">
        <f ca="1">Sheet2!EO128+Sheet2!T128</f>
        <v>0</v>
      </c>
      <c r="Z129" s="13">
        <f ca="1">Sheet2!U128+Sheet2!EN128</f>
        <v>0</v>
      </c>
      <c r="AA129" s="13">
        <f ca="1">Sheet2!EP128+Sheet2!V128</f>
        <v>389.5</v>
      </c>
      <c r="AB129" s="13">
        <v>389.5</v>
      </c>
      <c r="AC129" s="13"/>
      <c r="AD129" s="12">
        <f t="shared" si="26"/>
        <v>0</v>
      </c>
      <c r="AE129" s="13">
        <f ca="1">Sheet2!BN128+Sheet2!ER128</f>
        <v>0</v>
      </c>
      <c r="AF129" s="13">
        <f ca="1">Sheet2!BO128+Sheet2!ES128</f>
        <v>0</v>
      </c>
      <c r="AG129" s="13">
        <f ca="1">Sheet2!BP128+Sheet2!ET128</f>
        <v>0</v>
      </c>
      <c r="AH129" s="12">
        <f t="shared" si="27"/>
        <v>7.5</v>
      </c>
      <c r="AI129" s="13">
        <v>0</v>
      </c>
      <c r="AJ129" s="13">
        <f ca="1">Sheet2!Y128+Sheet2!DB128</f>
        <v>0</v>
      </c>
      <c r="AK129" s="13">
        <f ca="1">Sheet2!Z128+Sheet2!DC128</f>
        <v>0</v>
      </c>
      <c r="AL129" s="13">
        <f ca="1">Sheet2!AA128+Sheet2!DD128</f>
        <v>0</v>
      </c>
      <c r="AM129" s="13">
        <f ca="1">Sheet2!AB128+Sheet2!DE128</f>
        <v>0</v>
      </c>
      <c r="AN129" s="13">
        <f ca="1">Sheet2!AC128+Sheet2!DF128</f>
        <v>0</v>
      </c>
      <c r="AO129" s="14">
        <f t="shared" si="31"/>
        <v>0</v>
      </c>
      <c r="AP129" s="13">
        <f ca="1">Sheet2!DH128+Sheet2!AE128</f>
        <v>0</v>
      </c>
      <c r="AQ129" s="13">
        <f ca="1">Sheet2!DI128+Sheet2!AF128</f>
        <v>0</v>
      </c>
      <c r="AR129" s="13">
        <f ca="1">Sheet2!DJ128+Sheet2!AG128</f>
        <v>0</v>
      </c>
      <c r="AS129" s="13">
        <f ca="1">Sheet2!DK128+Sheet2!AH128</f>
        <v>0</v>
      </c>
      <c r="AT129" s="13">
        <f ca="1">Sheet2!AI128+Sheet2!DL128</f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f ca="1">Sheet2!AQ128+Sheet2!DT128</f>
        <v>0</v>
      </c>
      <c r="BC129" s="14">
        <f t="shared" si="28"/>
        <v>0</v>
      </c>
      <c r="BD129" s="13">
        <f ca="1">Sheet2!DW128+Sheet2!AS128</f>
        <v>0</v>
      </c>
      <c r="BE129" s="13">
        <f ca="1">Sheet2!DX128+Sheet2!AT128</f>
        <v>0</v>
      </c>
      <c r="BF129" s="13">
        <f ca="1">Sheet2!DZ128+Sheet2!AV128</f>
        <v>0</v>
      </c>
      <c r="BG129" s="13">
        <f ca="1">Sheet2!EA128+Sheet2!AW128</f>
        <v>0</v>
      </c>
      <c r="BH129" s="13">
        <f ca="1">Sheet2!EB128+Sheet2!AX128</f>
        <v>0</v>
      </c>
      <c r="BI129" s="13">
        <f ca="1">Sheet2!EC128+Sheet2!AY128</f>
        <v>0</v>
      </c>
      <c r="BJ129" s="13">
        <f ca="1">Sheet2!ED128+Sheet2!AZ128</f>
        <v>0</v>
      </c>
      <c r="BK129" s="13">
        <f ca="1">Sheet2!EE128+Sheet2!BA128</f>
        <v>0</v>
      </c>
      <c r="BL129" s="13">
        <f ca="1">Sheet2!EG128+Sheet2!BB128</f>
        <v>0</v>
      </c>
      <c r="BM129" s="13">
        <f ca="1">Sheet2!EH128+Sheet2!BC128</f>
        <v>0</v>
      </c>
      <c r="BN129" s="13">
        <f ca="1">Sheet2!EW128+Sheet2!BE128</f>
        <v>7.5</v>
      </c>
      <c r="BO129" s="13">
        <f ca="1">Sheet2!EX128+Sheet2!BF128</f>
        <v>0</v>
      </c>
      <c r="BP129" s="13">
        <f ca="1">Sheet2!EY128+Sheet2!BG128</f>
        <v>0</v>
      </c>
      <c r="BQ129" s="13">
        <f ca="1">Sheet2!EZ128+Sheet2!BH128+Sheet2!CJ128</f>
        <v>0</v>
      </c>
      <c r="BR129" s="13">
        <f ca="1">Sheet2!FA128+Sheet2!BI128</f>
        <v>0</v>
      </c>
      <c r="BS129" s="13">
        <f ca="1">Sheet2!FC44+Sheet2!BJ44</f>
        <v>0</v>
      </c>
      <c r="BT129" s="13">
        <f ca="1">Sheet2!FD128+Sheet2!BK128</f>
        <v>0</v>
      </c>
      <c r="BU129" s="12">
        <f ca="1">Sheet2!FU128+Sheet2!BL128+Sheet2!AU128+Sheet2!DY128</f>
        <v>1116.18</v>
      </c>
      <c r="BV129" s="12">
        <f ca="1">Sheet2!BQ128</f>
        <v>0</v>
      </c>
      <c r="BW129" s="12">
        <f ca="1">Sheet2!CF128+Sheet2!FV128</f>
        <v>0</v>
      </c>
      <c r="BX129" s="12">
        <f ca="1">Sheet2!FW128+Sheet2!CG128+Sheet2!FC128+Sheet2!BJ128</f>
        <v>0</v>
      </c>
      <c r="BY129" s="12">
        <f t="shared" si="30"/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</row>
    <row r="130" spans="1:82">
      <c r="A130" s="18">
        <v>417</v>
      </c>
      <c r="B130" s="3" t="s">
        <v>606</v>
      </c>
      <c r="C130" s="3" t="s">
        <v>424</v>
      </c>
      <c r="D130" s="12">
        <f t="shared" si="37"/>
        <v>539976.94999999995</v>
      </c>
      <c r="E130" s="12">
        <f t="shared" si="29"/>
        <v>509903</v>
      </c>
      <c r="F130" s="13">
        <v>283140</v>
      </c>
      <c r="G130" s="13">
        <v>79550</v>
      </c>
      <c r="H130" s="13">
        <v>127413</v>
      </c>
      <c r="I130" s="13">
        <f ca="1">Sheet2!CT129+Sheet2!H129</f>
        <v>0</v>
      </c>
      <c r="J130" s="13">
        <v>0</v>
      </c>
      <c r="K130" s="13">
        <f ca="1">Sheet2!L129+Sheet2!CX129</f>
        <v>0</v>
      </c>
      <c r="L130" s="13">
        <f ca="1">Sheet2!BS129+Sheet2!FF129</f>
        <v>0</v>
      </c>
      <c r="M130" s="13">
        <f ca="1">Sheet2!BT129+Sheet2!FG129</f>
        <v>0</v>
      </c>
      <c r="N130" s="13">
        <f ca="1">Sheet2!BU129+Sheet2!FH129</f>
        <v>0</v>
      </c>
      <c r="O130" s="13">
        <f ca="1">Sheet2!BW129+Sheet2!FJ129</f>
        <v>0</v>
      </c>
      <c r="P130" s="13">
        <f ca="1">Sheet2!BX129+Sheet2!FK129</f>
        <v>0</v>
      </c>
      <c r="Q130" s="13">
        <f ca="1">Sheet2!BY129+Sheet2!FL129</f>
        <v>0</v>
      </c>
      <c r="R130" s="13">
        <f ca="1">Sheet2!FS129+Sheet2!CD129</f>
        <v>0</v>
      </c>
      <c r="S130" s="13">
        <f ca="1">Sheet2!N129+Sheet2!CY129+Sheet2!FT129+Sheet2!CE129</f>
        <v>19800</v>
      </c>
      <c r="T130" s="12">
        <f t="shared" si="25"/>
        <v>1148.7</v>
      </c>
      <c r="U130" s="13">
        <f ca="1">Sheet2!P129+Sheet2!EJ129</f>
        <v>0</v>
      </c>
      <c r="V130" s="13">
        <f ca="1">Sheet2!Q129+Sheet2!EK129</f>
        <v>0</v>
      </c>
      <c r="W130" s="13">
        <f ca="1">Sheet2!R129+Sheet2!EL129</f>
        <v>0</v>
      </c>
      <c r="X130" s="13">
        <f ca="1">Sheet2!S129+Sheet2!EM129</f>
        <v>0</v>
      </c>
      <c r="Y130" s="13">
        <f ca="1">Sheet2!EO129+Sheet2!T129</f>
        <v>0</v>
      </c>
      <c r="Z130" s="13">
        <f ca="1">Sheet2!U129+Sheet2!EN129</f>
        <v>0</v>
      </c>
      <c r="AA130" s="13">
        <f ca="1">Sheet2!EP129+Sheet2!V129</f>
        <v>1148.7</v>
      </c>
      <c r="AB130" s="13">
        <v>878.7</v>
      </c>
      <c r="AC130" s="13">
        <v>270</v>
      </c>
      <c r="AD130" s="12">
        <f t="shared" si="26"/>
        <v>0</v>
      </c>
      <c r="AE130" s="13">
        <f ca="1">Sheet2!BN129+Sheet2!ER129</f>
        <v>0</v>
      </c>
      <c r="AF130" s="13">
        <f ca="1">Sheet2!BO129+Sheet2!ES129</f>
        <v>0</v>
      </c>
      <c r="AG130" s="13">
        <f ca="1">Sheet2!BP129+Sheet2!ET129</f>
        <v>0</v>
      </c>
      <c r="AH130" s="12">
        <f t="shared" si="27"/>
        <v>23631.9</v>
      </c>
      <c r="AI130" s="13">
        <v>0</v>
      </c>
      <c r="AJ130" s="13">
        <f ca="1">Sheet2!Y129+Sheet2!DB129</f>
        <v>0</v>
      </c>
      <c r="AK130" s="13">
        <f ca="1">Sheet2!Z129+Sheet2!DC129</f>
        <v>0</v>
      </c>
      <c r="AL130" s="13">
        <f ca="1">Sheet2!AA129+Sheet2!DD129</f>
        <v>0</v>
      </c>
      <c r="AM130" s="13">
        <f ca="1">Sheet2!AB129+Sheet2!DE129</f>
        <v>0</v>
      </c>
      <c r="AN130" s="13">
        <f ca="1">Sheet2!AC129+Sheet2!DF129</f>
        <v>0</v>
      </c>
      <c r="AO130" s="14">
        <f t="shared" si="31"/>
        <v>0</v>
      </c>
      <c r="AP130" s="13">
        <f ca="1">Sheet2!DH129+Sheet2!AE129</f>
        <v>0</v>
      </c>
      <c r="AQ130" s="13">
        <f ca="1">Sheet2!DI129+Sheet2!AF129</f>
        <v>0</v>
      </c>
      <c r="AR130" s="13">
        <f ca="1">Sheet2!DJ129+Sheet2!AG129</f>
        <v>0</v>
      </c>
      <c r="AS130" s="13">
        <f ca="1">Sheet2!DK129+Sheet2!AH129</f>
        <v>0</v>
      </c>
      <c r="AT130" s="13">
        <f ca="1">Sheet2!AI129+Sheet2!DL129</f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f ca="1">Sheet2!AQ129+Sheet2!DT129</f>
        <v>9032.9</v>
      </c>
      <c r="BC130" s="14">
        <f t="shared" si="28"/>
        <v>0</v>
      </c>
      <c r="BD130" s="13">
        <f ca="1">Sheet2!DW129+Sheet2!AS129</f>
        <v>0</v>
      </c>
      <c r="BE130" s="13">
        <f ca="1">Sheet2!DX129+Sheet2!AT129</f>
        <v>0</v>
      </c>
      <c r="BF130" s="13">
        <f ca="1">Sheet2!DZ129+Sheet2!AV129</f>
        <v>0</v>
      </c>
      <c r="BG130" s="13">
        <f ca="1">Sheet2!EA129+Sheet2!AW129</f>
        <v>0</v>
      </c>
      <c r="BH130" s="13">
        <f ca="1">Sheet2!EB129+Sheet2!AX129</f>
        <v>0</v>
      </c>
      <c r="BI130" s="13">
        <f ca="1">Sheet2!EC129+Sheet2!AY129</f>
        <v>7000</v>
      </c>
      <c r="BJ130" s="13">
        <f ca="1">Sheet2!ED129+Sheet2!AZ129</f>
        <v>7599</v>
      </c>
      <c r="BK130" s="13">
        <f ca="1">Sheet2!EE129+Sheet2!BA129</f>
        <v>0</v>
      </c>
      <c r="BL130" s="13">
        <f ca="1">Sheet2!EG129+Sheet2!BB129</f>
        <v>0</v>
      </c>
      <c r="BM130" s="13">
        <f ca="1">Sheet2!EH129+Sheet2!BC129</f>
        <v>0</v>
      </c>
      <c r="BN130" s="13">
        <f ca="1">Sheet2!EW129+Sheet2!BE129</f>
        <v>0</v>
      </c>
      <c r="BO130" s="13">
        <f ca="1">Sheet2!EX129+Sheet2!BF129</f>
        <v>0</v>
      </c>
      <c r="BP130" s="13">
        <f ca="1">Sheet2!EY129+Sheet2!BG129</f>
        <v>0</v>
      </c>
      <c r="BQ130" s="13">
        <f ca="1">Sheet2!EZ129+Sheet2!BH129+Sheet2!CJ129</f>
        <v>0</v>
      </c>
      <c r="BR130" s="13">
        <f ca="1">Sheet2!FA129+Sheet2!BI129</f>
        <v>0</v>
      </c>
      <c r="BS130" s="13">
        <f ca="1">Sheet2!FC45+Sheet2!BJ45</f>
        <v>0</v>
      </c>
      <c r="BT130" s="13">
        <f ca="1">Sheet2!FD129+Sheet2!BK129</f>
        <v>0</v>
      </c>
      <c r="BU130" s="12">
        <f ca="1">Sheet2!FU129+Sheet2!BL129+Sheet2!AU129+Sheet2!DY129</f>
        <v>5293.35</v>
      </c>
      <c r="BV130" s="12">
        <f ca="1">Sheet2!BQ129</f>
        <v>0</v>
      </c>
      <c r="BW130" s="12">
        <f ca="1">Sheet2!CF129+Sheet2!FV129</f>
        <v>0</v>
      </c>
      <c r="BX130" s="12">
        <f ca="1">Sheet2!FW129+Sheet2!CG129+Sheet2!FC129+Sheet2!BJ129</f>
        <v>0</v>
      </c>
      <c r="BY130" s="12">
        <f t="shared" si="30"/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</row>
    <row r="131" spans="1:82">
      <c r="A131" s="18">
        <v>418</v>
      </c>
      <c r="B131" s="3" t="s">
        <v>607</v>
      </c>
      <c r="C131" s="3" t="s">
        <v>425</v>
      </c>
      <c r="D131" s="12">
        <f t="shared" si="37"/>
        <v>17604319.989999998</v>
      </c>
      <c r="E131" s="12">
        <f t="shared" si="29"/>
        <v>2579352.2000000002</v>
      </c>
      <c r="F131" s="13">
        <f>SUM(F132:F139)</f>
        <v>1231176</v>
      </c>
      <c r="G131" s="13">
        <f t="shared" ref="G131:BR131" si="40">SUM(G132:G139)</f>
        <v>0</v>
      </c>
      <c r="H131" s="13">
        <f t="shared" si="40"/>
        <v>554029.19999999995</v>
      </c>
      <c r="I131" s="13">
        <f t="shared" si="40"/>
        <v>325281</v>
      </c>
      <c r="J131" s="13">
        <f t="shared" si="40"/>
        <v>103700</v>
      </c>
      <c r="K131" s="13">
        <f t="shared" si="40"/>
        <v>415500</v>
      </c>
      <c r="L131" s="13">
        <f t="shared" si="40"/>
        <v>0</v>
      </c>
      <c r="M131" s="13">
        <f t="shared" si="40"/>
        <v>0</v>
      </c>
      <c r="N131" s="13">
        <f t="shared" si="40"/>
        <v>0</v>
      </c>
      <c r="O131" s="13">
        <f t="shared" si="40"/>
        <v>0</v>
      </c>
      <c r="P131" s="13">
        <f t="shared" si="40"/>
        <v>0</v>
      </c>
      <c r="Q131" s="13">
        <f t="shared" si="40"/>
        <v>0</v>
      </c>
      <c r="R131" s="13">
        <f t="shared" si="40"/>
        <v>0</v>
      </c>
      <c r="S131" s="13">
        <f t="shared" si="40"/>
        <v>53366</v>
      </c>
      <c r="T131" s="13">
        <f t="shared" si="40"/>
        <v>783234.29999999993</v>
      </c>
      <c r="U131" s="13">
        <f t="shared" si="40"/>
        <v>0</v>
      </c>
      <c r="V131" s="13">
        <f t="shared" si="40"/>
        <v>1049.6600000000001</v>
      </c>
      <c r="W131" s="13">
        <f t="shared" si="40"/>
        <v>0</v>
      </c>
      <c r="X131" s="13">
        <f t="shared" si="40"/>
        <v>211.5</v>
      </c>
      <c r="Y131" s="13">
        <f t="shared" si="40"/>
        <v>534</v>
      </c>
      <c r="Z131" s="13">
        <f t="shared" si="40"/>
        <v>0</v>
      </c>
      <c r="AA131" s="13">
        <f t="shared" si="40"/>
        <v>781439.14</v>
      </c>
      <c r="AB131" s="13">
        <f t="shared" si="40"/>
        <v>773838.51</v>
      </c>
      <c r="AC131" s="13">
        <f t="shared" si="40"/>
        <v>995</v>
      </c>
      <c r="AD131" s="12">
        <f t="shared" si="40"/>
        <v>1742.86</v>
      </c>
      <c r="AE131" s="13">
        <f t="shared" si="40"/>
        <v>1742.86</v>
      </c>
      <c r="AF131" s="13">
        <f t="shared" si="40"/>
        <v>0</v>
      </c>
      <c r="AG131" s="13">
        <f t="shared" si="40"/>
        <v>0</v>
      </c>
      <c r="AH131" s="13">
        <f t="shared" si="40"/>
        <v>13044130.74</v>
      </c>
      <c r="AI131" s="13">
        <v>0</v>
      </c>
      <c r="AJ131" s="13">
        <f t="shared" si="40"/>
        <v>0</v>
      </c>
      <c r="AK131" s="13">
        <f t="shared" si="40"/>
        <v>1082173.95</v>
      </c>
      <c r="AL131" s="13">
        <f t="shared" si="40"/>
        <v>7807813.1900000004</v>
      </c>
      <c r="AM131" s="13">
        <f t="shared" si="40"/>
        <v>0</v>
      </c>
      <c r="AN131" s="13">
        <f t="shared" si="40"/>
        <v>2305350</v>
      </c>
      <c r="AO131" s="13">
        <f t="shared" si="40"/>
        <v>0</v>
      </c>
      <c r="AP131" s="13">
        <f t="shared" si="40"/>
        <v>0</v>
      </c>
      <c r="AQ131" s="13">
        <f t="shared" si="40"/>
        <v>0</v>
      </c>
      <c r="AR131" s="13">
        <f t="shared" si="40"/>
        <v>0</v>
      </c>
      <c r="AS131" s="13">
        <f t="shared" si="40"/>
        <v>0</v>
      </c>
      <c r="AT131" s="13">
        <f t="shared" si="40"/>
        <v>0</v>
      </c>
      <c r="AU131" s="13">
        <f t="shared" si="40"/>
        <v>0</v>
      </c>
      <c r="AV131" s="13">
        <f t="shared" si="40"/>
        <v>0</v>
      </c>
      <c r="AW131" s="13">
        <f t="shared" si="40"/>
        <v>0</v>
      </c>
      <c r="AX131" s="13">
        <f t="shared" si="40"/>
        <v>0</v>
      </c>
      <c r="AY131" s="13">
        <f t="shared" si="40"/>
        <v>0</v>
      </c>
      <c r="AZ131" s="13">
        <f t="shared" si="40"/>
        <v>0</v>
      </c>
      <c r="BA131" s="13">
        <f t="shared" si="40"/>
        <v>0</v>
      </c>
      <c r="BB131" s="13">
        <f t="shared" si="40"/>
        <v>1938</v>
      </c>
      <c r="BC131" s="13">
        <f t="shared" si="40"/>
        <v>1783558</v>
      </c>
      <c r="BD131" s="13">
        <v>0</v>
      </c>
      <c r="BE131" s="13">
        <v>0</v>
      </c>
      <c r="BF131" s="13">
        <v>0</v>
      </c>
      <c r="BG131" s="13">
        <f t="shared" si="40"/>
        <v>11000</v>
      </c>
      <c r="BH131" s="13">
        <f t="shared" si="40"/>
        <v>0</v>
      </c>
      <c r="BI131" s="13">
        <f t="shared" si="40"/>
        <v>0</v>
      </c>
      <c r="BJ131" s="13">
        <f t="shared" si="40"/>
        <v>42809</v>
      </c>
      <c r="BK131" s="13">
        <f t="shared" si="40"/>
        <v>8700</v>
      </c>
      <c r="BL131" s="13">
        <f t="shared" si="40"/>
        <v>0</v>
      </c>
      <c r="BM131" s="13">
        <f t="shared" si="40"/>
        <v>0</v>
      </c>
      <c r="BN131" s="13">
        <f t="shared" si="40"/>
        <v>788.6</v>
      </c>
      <c r="BO131" s="13">
        <f t="shared" si="40"/>
        <v>0</v>
      </c>
      <c r="BP131" s="13">
        <f t="shared" si="40"/>
        <v>0</v>
      </c>
      <c r="BQ131" s="13">
        <f t="shared" si="40"/>
        <v>0</v>
      </c>
      <c r="BR131" s="13">
        <f t="shared" si="40"/>
        <v>0</v>
      </c>
      <c r="BS131" s="13">
        <f t="shared" ref="BS131:CD131" si="41">SUM(BS132:BS139)</f>
        <v>0</v>
      </c>
      <c r="BT131" s="13">
        <f t="shared" si="41"/>
        <v>0</v>
      </c>
      <c r="BU131" s="12">
        <f t="shared" si="41"/>
        <v>748508.55999999994</v>
      </c>
      <c r="BV131" s="12">
        <f t="shared" si="41"/>
        <v>0</v>
      </c>
      <c r="BW131" s="12">
        <f t="shared" si="41"/>
        <v>0</v>
      </c>
      <c r="BX131" s="12">
        <f t="shared" si="41"/>
        <v>447351.33</v>
      </c>
      <c r="BY131" s="12">
        <f t="shared" si="30"/>
        <v>0</v>
      </c>
      <c r="BZ131" s="13">
        <f t="shared" si="41"/>
        <v>0</v>
      </c>
      <c r="CA131" s="13">
        <f t="shared" si="41"/>
        <v>0</v>
      </c>
      <c r="CB131" s="13">
        <f t="shared" si="41"/>
        <v>0</v>
      </c>
      <c r="CC131" s="13">
        <f t="shared" si="41"/>
        <v>0</v>
      </c>
      <c r="CD131" s="13">
        <f t="shared" si="41"/>
        <v>0</v>
      </c>
    </row>
    <row r="132" spans="1:82">
      <c r="A132" s="18">
        <v>41801</v>
      </c>
      <c r="B132" s="3" t="s">
        <v>608</v>
      </c>
      <c r="C132" s="3" t="s">
        <v>426</v>
      </c>
      <c r="D132" s="12">
        <f t="shared" si="37"/>
        <v>16074163.33</v>
      </c>
      <c r="E132" s="12">
        <f t="shared" si="29"/>
        <v>2332512.2000000002</v>
      </c>
      <c r="F132" s="13">
        <v>1231176</v>
      </c>
      <c r="G132" s="13"/>
      <c r="H132" s="13">
        <v>554029.19999999995</v>
      </c>
      <c r="I132" s="13">
        <f ca="1">Sheet2!CT131+Sheet2!H131</f>
        <v>122481</v>
      </c>
      <c r="J132" s="13">
        <v>103700</v>
      </c>
      <c r="K132" s="13">
        <f ca="1">Sheet2!L131+Sheet2!CX131</f>
        <v>415500</v>
      </c>
      <c r="L132" s="13">
        <f ca="1">Sheet2!BS131+Sheet2!FF131</f>
        <v>0</v>
      </c>
      <c r="M132" s="13">
        <f ca="1">Sheet2!BT131+Sheet2!FG131</f>
        <v>0</v>
      </c>
      <c r="N132" s="13">
        <f ca="1">Sheet2!BU131+Sheet2!FH131</f>
        <v>0</v>
      </c>
      <c r="O132" s="13">
        <f ca="1">Sheet2!BW131+Sheet2!FJ131</f>
        <v>0</v>
      </c>
      <c r="P132" s="13">
        <f ca="1">Sheet2!BX131+Sheet2!FK131</f>
        <v>0</v>
      </c>
      <c r="Q132" s="13">
        <f ca="1">Sheet2!BY131+Sheet2!FL131</f>
        <v>0</v>
      </c>
      <c r="R132" s="13">
        <f ca="1">Sheet2!FS131+Sheet2!CD131</f>
        <v>0</v>
      </c>
      <c r="S132" s="13">
        <f ca="1">Sheet2!N131+Sheet2!CY131+Sheet2!FT131+Sheet2!CE131</f>
        <v>9326</v>
      </c>
      <c r="T132" s="12">
        <f t="shared" si="25"/>
        <v>137514.51999999999</v>
      </c>
      <c r="U132" s="13">
        <f ca="1">Sheet2!P131+Sheet2!EJ131</f>
        <v>0</v>
      </c>
      <c r="V132" s="13">
        <f ca="1">Sheet2!Q131+Sheet2!EK131</f>
        <v>0</v>
      </c>
      <c r="W132" s="13">
        <f ca="1">Sheet2!R131+Sheet2!EL131</f>
        <v>0</v>
      </c>
      <c r="X132" s="13">
        <f ca="1">Sheet2!S131+Sheet2!EM131</f>
        <v>150</v>
      </c>
      <c r="Y132" s="13">
        <f ca="1">Sheet2!EO131+Sheet2!T131</f>
        <v>534</v>
      </c>
      <c r="Z132" s="13">
        <f ca="1">Sheet2!U131+Sheet2!EN131</f>
        <v>0</v>
      </c>
      <c r="AA132" s="13">
        <f ca="1">Sheet2!EP131+Sheet2!V131</f>
        <v>136830.51999999999</v>
      </c>
      <c r="AB132" s="13">
        <v>129364.51999999999</v>
      </c>
      <c r="AC132" s="13">
        <v>995</v>
      </c>
      <c r="AD132" s="12">
        <f t="shared" si="26"/>
        <v>1742.86</v>
      </c>
      <c r="AE132" s="13">
        <f ca="1">Sheet2!BN131+Sheet2!ER131</f>
        <v>1742.86</v>
      </c>
      <c r="AF132" s="13">
        <f ca="1">Sheet2!BO131+Sheet2!ES131</f>
        <v>0</v>
      </c>
      <c r="AG132" s="13">
        <f ca="1">Sheet2!BP131+Sheet2!ET131</f>
        <v>0</v>
      </c>
      <c r="AH132" s="12">
        <f t="shared" si="27"/>
        <v>13034555.74</v>
      </c>
      <c r="AI132" s="13">
        <v>0</v>
      </c>
      <c r="AJ132" s="13">
        <f ca="1">Sheet2!Y131+Sheet2!DB131</f>
        <v>0</v>
      </c>
      <c r="AK132" s="13">
        <f ca="1">Sheet2!Z131+Sheet2!DC131</f>
        <v>1082173.95</v>
      </c>
      <c r="AL132" s="13">
        <f ca="1">Sheet2!AA131+Sheet2!DD131</f>
        <v>7807813.1900000004</v>
      </c>
      <c r="AM132" s="13">
        <f ca="1">Sheet2!AB131+Sheet2!DE131</f>
        <v>0</v>
      </c>
      <c r="AN132" s="13">
        <f ca="1">Sheet2!AC131+Sheet2!DF131</f>
        <v>2305350</v>
      </c>
      <c r="AO132" s="14">
        <f t="shared" si="31"/>
        <v>0</v>
      </c>
      <c r="AP132" s="13">
        <f ca="1">Sheet2!DH131+Sheet2!AE131</f>
        <v>0</v>
      </c>
      <c r="AQ132" s="13">
        <f ca="1">Sheet2!DI131+Sheet2!AF131</f>
        <v>0</v>
      </c>
      <c r="AR132" s="13">
        <f ca="1">Sheet2!DJ131+Sheet2!AG131</f>
        <v>0</v>
      </c>
      <c r="AS132" s="13">
        <f ca="1">Sheet2!DK131+Sheet2!AH131</f>
        <v>0</v>
      </c>
      <c r="AT132" s="13">
        <f ca="1">Sheet2!AI131+Sheet2!DL131</f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f ca="1">Sheet2!AQ131+Sheet2!DT131</f>
        <v>1938</v>
      </c>
      <c r="BC132" s="14">
        <f t="shared" si="28"/>
        <v>1783558</v>
      </c>
      <c r="BD132" s="13">
        <v>0</v>
      </c>
      <c r="BE132" s="13">
        <v>1783558</v>
      </c>
      <c r="BF132" s="13">
        <v>0</v>
      </c>
      <c r="BG132" s="13">
        <f ca="1">Sheet2!EA131+Sheet2!AW131</f>
        <v>11000</v>
      </c>
      <c r="BH132" s="13">
        <f ca="1">Sheet2!EB131+Sheet2!AX131</f>
        <v>0</v>
      </c>
      <c r="BI132" s="13">
        <f ca="1">Sheet2!EC131+Sheet2!AY131</f>
        <v>0</v>
      </c>
      <c r="BJ132" s="13">
        <f ca="1">Sheet2!ED131+Sheet2!AZ131</f>
        <v>42513</v>
      </c>
      <c r="BK132" s="13">
        <f ca="1">Sheet2!EE131+Sheet2!BA131</f>
        <v>0</v>
      </c>
      <c r="BL132" s="13">
        <f ca="1">Sheet2!EG131+Sheet2!BB131</f>
        <v>0</v>
      </c>
      <c r="BM132" s="13">
        <f ca="1">Sheet2!EH131+Sheet2!BC131</f>
        <v>0</v>
      </c>
      <c r="BN132" s="13">
        <f ca="1">Sheet2!EW131+Sheet2!BE131</f>
        <v>209.6</v>
      </c>
      <c r="BO132" s="13">
        <f ca="1">Sheet2!EX131+Sheet2!BF131</f>
        <v>0</v>
      </c>
      <c r="BP132" s="13">
        <f ca="1">Sheet2!EY131+Sheet2!BG131</f>
        <v>0</v>
      </c>
      <c r="BQ132" s="13">
        <f ca="1">Sheet2!EZ131+Sheet2!BH131+Sheet2!CJ131</f>
        <v>0</v>
      </c>
      <c r="BR132" s="13">
        <f ca="1">Sheet2!FA131+Sheet2!BI131</f>
        <v>0</v>
      </c>
      <c r="BS132" s="13">
        <f ca="1">Sheet2!FC47+Sheet2!BJ47</f>
        <v>0</v>
      </c>
      <c r="BT132" s="13">
        <f ca="1">Sheet2!FD131+Sheet2!BK131</f>
        <v>0</v>
      </c>
      <c r="BU132" s="12">
        <f ca="1">Sheet2!FU131+Sheet2!BL131+Sheet2!AU131+Sheet2!DY131</f>
        <v>120486.68</v>
      </c>
      <c r="BV132" s="12">
        <f ca="1">Sheet2!BQ131</f>
        <v>0</v>
      </c>
      <c r="BW132" s="12">
        <f ca="1">Sheet2!CF131+Sheet2!FV131</f>
        <v>0</v>
      </c>
      <c r="BX132" s="12">
        <f ca="1">Sheet2!FW131+Sheet2!CG131+Sheet2!FC131+Sheet2!BJ131</f>
        <v>447351.33</v>
      </c>
      <c r="BY132" s="12">
        <f t="shared" si="30"/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</row>
    <row r="133" spans="1:82">
      <c r="A133" s="18">
        <v>41802</v>
      </c>
      <c r="B133" s="3" t="s">
        <v>609</v>
      </c>
      <c r="C133" s="3" t="s">
        <v>427</v>
      </c>
      <c r="D133" s="12">
        <f t="shared" si="37"/>
        <v>4780.07</v>
      </c>
      <c r="E133" s="12">
        <f t="shared" si="29"/>
        <v>0</v>
      </c>
      <c r="F133" s="13">
        <v>0</v>
      </c>
      <c r="G133" s="13">
        <v>0</v>
      </c>
      <c r="H133" s="13">
        <v>0</v>
      </c>
      <c r="I133" s="13">
        <f ca="1">Sheet2!CT132+Sheet2!H132</f>
        <v>0</v>
      </c>
      <c r="J133" s="13">
        <v>0</v>
      </c>
      <c r="K133" s="13">
        <f ca="1">Sheet2!L132+Sheet2!CX132</f>
        <v>0</v>
      </c>
      <c r="L133" s="13">
        <f ca="1">Sheet2!BS132+Sheet2!FF132</f>
        <v>0</v>
      </c>
      <c r="M133" s="13">
        <f ca="1">Sheet2!BT132+Sheet2!FG132</f>
        <v>0</v>
      </c>
      <c r="N133" s="13">
        <f ca="1">Sheet2!BU132+Sheet2!FH132</f>
        <v>0</v>
      </c>
      <c r="O133" s="13">
        <f ca="1">Sheet2!BW132+Sheet2!FJ132</f>
        <v>0</v>
      </c>
      <c r="P133" s="13">
        <f ca="1">Sheet2!BX132+Sheet2!FK132</f>
        <v>0</v>
      </c>
      <c r="Q133" s="13">
        <f ca="1">Sheet2!BY132+Sheet2!FL132</f>
        <v>0</v>
      </c>
      <c r="R133" s="13">
        <f ca="1">Sheet2!FS132+Sheet2!CD132</f>
        <v>0</v>
      </c>
      <c r="S133" s="13">
        <f ca="1">Sheet2!N132+Sheet2!CY132+Sheet2!FT132+Sheet2!CE132</f>
        <v>0</v>
      </c>
      <c r="T133" s="12">
        <f t="shared" ref="T133:T183" si="42">U133+V133+W133+X133+Y133+Z133+AA133</f>
        <v>1929.6</v>
      </c>
      <c r="U133" s="13">
        <f ca="1">Sheet2!P132+Sheet2!EJ132</f>
        <v>0</v>
      </c>
      <c r="V133" s="13">
        <f ca="1">Sheet2!Q132+Sheet2!EK132</f>
        <v>0</v>
      </c>
      <c r="W133" s="13">
        <f ca="1">Sheet2!R132+Sheet2!EL132</f>
        <v>0</v>
      </c>
      <c r="X133" s="13">
        <f ca="1">Sheet2!S132+Sheet2!EM132</f>
        <v>0</v>
      </c>
      <c r="Y133" s="13">
        <f ca="1">Sheet2!EO132+Sheet2!T132</f>
        <v>0</v>
      </c>
      <c r="Z133" s="13">
        <f ca="1">Sheet2!U132+Sheet2!EN132</f>
        <v>0</v>
      </c>
      <c r="AA133" s="13">
        <f ca="1">Sheet2!EP132+Sheet2!V132</f>
        <v>1929.6</v>
      </c>
      <c r="AB133" s="13">
        <v>1929.6</v>
      </c>
      <c r="AC133" s="13"/>
      <c r="AD133" s="12">
        <f t="shared" ref="AD133:AD183" si="43">AE133+AF133+AG133</f>
        <v>0</v>
      </c>
      <c r="AE133" s="13">
        <f ca="1">Sheet2!BN132+Sheet2!ER132</f>
        <v>0</v>
      </c>
      <c r="AF133" s="13">
        <f ca="1">Sheet2!BO132+Sheet2!ES132</f>
        <v>0</v>
      </c>
      <c r="AG133" s="13">
        <f ca="1">Sheet2!BP132+Sheet2!ET132</f>
        <v>0</v>
      </c>
      <c r="AH133" s="12">
        <f t="shared" ref="AH133:AH183" si="44">AI133+AJ133+AK133+AL133+AM133+AN133++AP133+AQ133+AR133+AT133+BB133+BC133+BG133+BH133+BI133+BJ133+BK133+BL133+BM133+BN133+BO133+BP133+BQ133+BR133+BT133</f>
        <v>0</v>
      </c>
      <c r="AI133" s="13">
        <v>0</v>
      </c>
      <c r="AJ133" s="13">
        <f ca="1">Sheet2!Y132+Sheet2!DB132</f>
        <v>0</v>
      </c>
      <c r="AK133" s="13">
        <f ca="1">Sheet2!Z132+Sheet2!DC132</f>
        <v>0</v>
      </c>
      <c r="AL133" s="13">
        <f ca="1">Sheet2!AA132+Sheet2!DD132</f>
        <v>0</v>
      </c>
      <c r="AM133" s="13">
        <f ca="1">Sheet2!AB132+Sheet2!DE132</f>
        <v>0</v>
      </c>
      <c r="AN133" s="13">
        <f ca="1">Sheet2!AC132+Sheet2!DF132</f>
        <v>0</v>
      </c>
      <c r="AO133" s="14">
        <f t="shared" si="31"/>
        <v>0</v>
      </c>
      <c r="AP133" s="13">
        <f ca="1">Sheet2!DH132+Sheet2!AE132</f>
        <v>0</v>
      </c>
      <c r="AQ133" s="13">
        <f ca="1">Sheet2!DI132+Sheet2!AF132</f>
        <v>0</v>
      </c>
      <c r="AR133" s="13">
        <f ca="1">Sheet2!DJ132+Sheet2!AG132</f>
        <v>0</v>
      </c>
      <c r="AS133" s="13">
        <f ca="1">Sheet2!DK132+Sheet2!AH132</f>
        <v>0</v>
      </c>
      <c r="AT133" s="13">
        <f ca="1">Sheet2!AI132+Sheet2!DL132</f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f ca="1">Sheet2!AQ132+Sheet2!DT132</f>
        <v>0</v>
      </c>
      <c r="BC133" s="14">
        <f t="shared" ref="BC133:BC183" si="45">BD133+BE133+BF133</f>
        <v>0</v>
      </c>
      <c r="BD133" s="13">
        <v>0</v>
      </c>
      <c r="BE133" s="13">
        <v>0</v>
      </c>
      <c r="BF133" s="13">
        <v>0</v>
      </c>
      <c r="BG133" s="13">
        <f ca="1">Sheet2!EA132+Sheet2!AW132</f>
        <v>0</v>
      </c>
      <c r="BH133" s="13">
        <f ca="1">Sheet2!EB132+Sheet2!AX132</f>
        <v>0</v>
      </c>
      <c r="BI133" s="13">
        <f ca="1">Sheet2!EC132+Sheet2!AY132</f>
        <v>0</v>
      </c>
      <c r="BJ133" s="13">
        <f ca="1">Sheet2!ED132+Sheet2!AZ132</f>
        <v>0</v>
      </c>
      <c r="BK133" s="13">
        <f ca="1">Sheet2!EE132+Sheet2!BA132</f>
        <v>0</v>
      </c>
      <c r="BL133" s="13">
        <f ca="1">Sheet2!EG132+Sheet2!BB132</f>
        <v>0</v>
      </c>
      <c r="BM133" s="13">
        <f ca="1">Sheet2!EH132+Sheet2!BC132</f>
        <v>0</v>
      </c>
      <c r="BN133" s="13">
        <f ca="1">Sheet2!EW132+Sheet2!BE132</f>
        <v>0</v>
      </c>
      <c r="BO133" s="13">
        <f ca="1">Sheet2!EX132+Sheet2!BF132</f>
        <v>0</v>
      </c>
      <c r="BP133" s="13">
        <f ca="1">Sheet2!EY132+Sheet2!BG132</f>
        <v>0</v>
      </c>
      <c r="BQ133" s="13">
        <f ca="1">Sheet2!EZ132+Sheet2!BH132+Sheet2!CJ132</f>
        <v>0</v>
      </c>
      <c r="BR133" s="13">
        <f ca="1">Sheet2!FA132+Sheet2!BI132</f>
        <v>0</v>
      </c>
      <c r="BS133" s="13">
        <f ca="1">Sheet2!FC48+Sheet2!BJ48</f>
        <v>0</v>
      </c>
      <c r="BT133" s="13">
        <f ca="1">Sheet2!FD132+Sheet2!BK132</f>
        <v>0</v>
      </c>
      <c r="BU133" s="12">
        <f ca="1">Sheet2!FU132+Sheet2!BL132+Sheet2!AU132+Sheet2!DY132</f>
        <v>2850.4700000000003</v>
      </c>
      <c r="BV133" s="12">
        <f ca="1">Sheet2!BQ132</f>
        <v>0</v>
      </c>
      <c r="BW133" s="12">
        <f ca="1">Sheet2!CF132+Sheet2!FV132</f>
        <v>0</v>
      </c>
      <c r="BX133" s="12">
        <f ca="1">Sheet2!FW132+Sheet2!CG132+Sheet2!FC132+Sheet2!BJ132</f>
        <v>0</v>
      </c>
      <c r="BY133" s="12">
        <f t="shared" si="30"/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</row>
    <row r="134" spans="1:82">
      <c r="A134" s="18">
        <v>41803</v>
      </c>
      <c r="B134" s="3" t="s">
        <v>610</v>
      </c>
      <c r="C134" s="3" t="s">
        <v>428</v>
      </c>
      <c r="D134" s="12">
        <f t="shared" si="37"/>
        <v>422292.86</v>
      </c>
      <c r="E134" s="12">
        <f t="shared" ref="E134:E183" si="46">F134+G134+H134+I134+K134+S134+L134+M134+N134+O134+R134</f>
        <v>10200</v>
      </c>
      <c r="F134" s="13">
        <v>0</v>
      </c>
      <c r="G134" s="13">
        <v>0</v>
      </c>
      <c r="H134" s="13">
        <v>0</v>
      </c>
      <c r="I134" s="13">
        <f ca="1">Sheet2!CT133+Sheet2!H133</f>
        <v>0</v>
      </c>
      <c r="J134" s="13">
        <v>0</v>
      </c>
      <c r="K134" s="13">
        <f ca="1">Sheet2!L133+Sheet2!CX133</f>
        <v>0</v>
      </c>
      <c r="L134" s="13">
        <f ca="1">Sheet2!BS133+Sheet2!FF133</f>
        <v>0</v>
      </c>
      <c r="M134" s="13">
        <f ca="1">Sheet2!BT133+Sheet2!FG133</f>
        <v>0</v>
      </c>
      <c r="N134" s="13">
        <f ca="1">Sheet2!BU133+Sheet2!FH133</f>
        <v>0</v>
      </c>
      <c r="O134" s="13">
        <f ca="1">Sheet2!BW133+Sheet2!FJ133</f>
        <v>0</v>
      </c>
      <c r="P134" s="13">
        <f ca="1">Sheet2!BX133+Sheet2!FK133</f>
        <v>0</v>
      </c>
      <c r="Q134" s="13">
        <f ca="1">Sheet2!BY133+Sheet2!FL133</f>
        <v>0</v>
      </c>
      <c r="R134" s="13">
        <f ca="1">Sheet2!FS133+Sheet2!CD133</f>
        <v>0</v>
      </c>
      <c r="S134" s="13">
        <f ca="1">Sheet2!N133+Sheet2!CY133+Sheet2!FT133+Sheet2!CE133</f>
        <v>10200</v>
      </c>
      <c r="T134" s="12">
        <f t="shared" si="42"/>
        <v>190788.47</v>
      </c>
      <c r="U134" s="13">
        <f ca="1">Sheet2!P133+Sheet2!EJ133</f>
        <v>0</v>
      </c>
      <c r="V134" s="13">
        <f ca="1">Sheet2!Q133+Sheet2!EK133</f>
        <v>1049.6600000000001</v>
      </c>
      <c r="W134" s="13">
        <f ca="1">Sheet2!R133+Sheet2!EL133</f>
        <v>0</v>
      </c>
      <c r="X134" s="13">
        <f ca="1">Sheet2!S133+Sheet2!EM133</f>
        <v>0</v>
      </c>
      <c r="Y134" s="13">
        <f ca="1">Sheet2!EO133+Sheet2!T133</f>
        <v>0</v>
      </c>
      <c r="Z134" s="13">
        <f ca="1">Sheet2!U133+Sheet2!EN133</f>
        <v>0</v>
      </c>
      <c r="AA134" s="13">
        <f ca="1">Sheet2!EP133+Sheet2!V133</f>
        <v>189738.81</v>
      </c>
      <c r="AB134" s="13">
        <v>189603.82</v>
      </c>
      <c r="AC134" s="13"/>
      <c r="AD134" s="12">
        <f t="shared" si="43"/>
        <v>0</v>
      </c>
      <c r="AE134" s="13">
        <f ca="1">Sheet2!BN133+Sheet2!ER133</f>
        <v>0</v>
      </c>
      <c r="AF134" s="13">
        <f ca="1">Sheet2!BO133+Sheet2!ES133</f>
        <v>0</v>
      </c>
      <c r="AG134" s="13">
        <f ca="1">Sheet2!BP133+Sheet2!ET133</f>
        <v>0</v>
      </c>
      <c r="AH134" s="12">
        <f t="shared" si="44"/>
        <v>45.6</v>
      </c>
      <c r="AI134" s="13">
        <v>0</v>
      </c>
      <c r="AJ134" s="13">
        <f ca="1">Sheet2!Y133+Sheet2!DB133</f>
        <v>0</v>
      </c>
      <c r="AK134" s="13">
        <f ca="1">Sheet2!Z133+Sheet2!DC133</f>
        <v>0</v>
      </c>
      <c r="AL134" s="13">
        <f ca="1">Sheet2!AA133+Sheet2!DD133</f>
        <v>0</v>
      </c>
      <c r="AM134" s="13">
        <f ca="1">Sheet2!AB133+Sheet2!DE133</f>
        <v>0</v>
      </c>
      <c r="AN134" s="13">
        <f ca="1">Sheet2!AC133+Sheet2!DF133</f>
        <v>0</v>
      </c>
      <c r="AO134" s="14">
        <f t="shared" si="31"/>
        <v>0</v>
      </c>
      <c r="AP134" s="13">
        <f ca="1">Sheet2!DH133+Sheet2!AE133</f>
        <v>0</v>
      </c>
      <c r="AQ134" s="13">
        <f ca="1">Sheet2!DI133+Sheet2!AF133</f>
        <v>0</v>
      </c>
      <c r="AR134" s="13">
        <f ca="1">Sheet2!DJ133+Sheet2!AG133</f>
        <v>0</v>
      </c>
      <c r="AS134" s="13">
        <f ca="1">Sheet2!DK133+Sheet2!AH133</f>
        <v>0</v>
      </c>
      <c r="AT134" s="13">
        <f ca="1">Sheet2!AI133+Sheet2!DL133</f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f ca="1">Sheet2!AQ133+Sheet2!DT133</f>
        <v>0</v>
      </c>
      <c r="BC134" s="14">
        <f t="shared" si="45"/>
        <v>0</v>
      </c>
      <c r="BD134" s="13">
        <v>0</v>
      </c>
      <c r="BE134" s="13">
        <v>0</v>
      </c>
      <c r="BF134" s="13">
        <v>0</v>
      </c>
      <c r="BG134" s="13">
        <f ca="1">Sheet2!EA133+Sheet2!AW133</f>
        <v>0</v>
      </c>
      <c r="BH134" s="13">
        <f ca="1">Sheet2!EB133+Sheet2!AX133</f>
        <v>0</v>
      </c>
      <c r="BI134" s="13">
        <f ca="1">Sheet2!EC133+Sheet2!AY133</f>
        <v>0</v>
      </c>
      <c r="BJ134" s="13">
        <f ca="1">Sheet2!ED133+Sheet2!AZ133</f>
        <v>0</v>
      </c>
      <c r="BK134" s="13">
        <f ca="1">Sheet2!EE133+Sheet2!BA133</f>
        <v>0</v>
      </c>
      <c r="BL134" s="13">
        <f ca="1">Sheet2!EG133+Sheet2!BB133</f>
        <v>0</v>
      </c>
      <c r="BM134" s="13">
        <f ca="1">Sheet2!EH133+Sheet2!BC133</f>
        <v>0</v>
      </c>
      <c r="BN134" s="13">
        <f ca="1">Sheet2!EW133+Sheet2!BE133</f>
        <v>45.6</v>
      </c>
      <c r="BO134" s="13">
        <f ca="1">Sheet2!EX133+Sheet2!BF133</f>
        <v>0</v>
      </c>
      <c r="BP134" s="13">
        <f ca="1">Sheet2!EY133+Sheet2!BG133</f>
        <v>0</v>
      </c>
      <c r="BQ134" s="13">
        <f ca="1">Sheet2!EZ133+Sheet2!BH133+Sheet2!CJ133</f>
        <v>0</v>
      </c>
      <c r="BR134" s="13">
        <f ca="1">Sheet2!FA133+Sheet2!BI133</f>
        <v>0</v>
      </c>
      <c r="BS134" s="13">
        <f ca="1">Sheet2!FC49+Sheet2!BJ49</f>
        <v>0</v>
      </c>
      <c r="BT134" s="13">
        <f ca="1">Sheet2!FD133+Sheet2!BK133</f>
        <v>0</v>
      </c>
      <c r="BU134" s="12">
        <f ca="1">Sheet2!FU133+Sheet2!BL133+Sheet2!AU133+Sheet2!DY133</f>
        <v>221258.78999999998</v>
      </c>
      <c r="BV134" s="12">
        <f ca="1">Sheet2!BQ133</f>
        <v>0</v>
      </c>
      <c r="BW134" s="12">
        <f ca="1">Sheet2!CF133+Sheet2!FV133</f>
        <v>0</v>
      </c>
      <c r="BX134" s="12">
        <f ca="1">Sheet2!FW133+Sheet2!CG133+Sheet2!FC133+Sheet2!BJ133</f>
        <v>0</v>
      </c>
      <c r="BY134" s="12">
        <f t="shared" ref="BY134:BY183" si="47">SUM(BZ134:CD134)</f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</row>
    <row r="135" spans="1:82">
      <c r="A135" s="18">
        <v>41804</v>
      </c>
      <c r="B135" s="3" t="s">
        <v>611</v>
      </c>
      <c r="C135" s="3" t="s">
        <v>429</v>
      </c>
      <c r="D135" s="12">
        <f t="shared" si="37"/>
        <v>837367.83</v>
      </c>
      <c r="E135" s="12">
        <f t="shared" si="46"/>
        <v>112320</v>
      </c>
      <c r="F135" s="13">
        <v>0</v>
      </c>
      <c r="G135" s="13">
        <v>0</v>
      </c>
      <c r="H135" s="13">
        <v>0</v>
      </c>
      <c r="I135" s="13">
        <f ca="1">Sheet2!CT134+Sheet2!H134</f>
        <v>78480</v>
      </c>
      <c r="J135" s="13">
        <v>0</v>
      </c>
      <c r="K135" s="13">
        <f ca="1">Sheet2!L134+Sheet2!CX134</f>
        <v>0</v>
      </c>
      <c r="L135" s="13">
        <f ca="1">Sheet2!BS134+Sheet2!FF134</f>
        <v>0</v>
      </c>
      <c r="M135" s="13">
        <f ca="1">Sheet2!BT134+Sheet2!FG134</f>
        <v>0</v>
      </c>
      <c r="N135" s="13">
        <f ca="1">Sheet2!BU134+Sheet2!FH134</f>
        <v>0</v>
      </c>
      <c r="O135" s="13">
        <f ca="1">Sheet2!BW134+Sheet2!FJ134</f>
        <v>0</v>
      </c>
      <c r="P135" s="13">
        <f ca="1">Sheet2!BX134+Sheet2!FK134</f>
        <v>0</v>
      </c>
      <c r="Q135" s="13">
        <f ca="1">Sheet2!BY134+Sheet2!FL134</f>
        <v>0</v>
      </c>
      <c r="R135" s="13">
        <f ca="1">Sheet2!FS134+Sheet2!CD134</f>
        <v>0</v>
      </c>
      <c r="S135" s="13">
        <f ca="1">Sheet2!N134+Sheet2!CY134+Sheet2!FT134+Sheet2!CE134</f>
        <v>33840</v>
      </c>
      <c r="T135" s="12">
        <f t="shared" si="42"/>
        <v>383368.08</v>
      </c>
      <c r="U135" s="13">
        <f ca="1">Sheet2!P134+Sheet2!EJ134</f>
        <v>0</v>
      </c>
      <c r="V135" s="13">
        <f ca="1">Sheet2!Q134+Sheet2!EK134</f>
        <v>0</v>
      </c>
      <c r="W135" s="13">
        <f ca="1">Sheet2!R134+Sheet2!EL134</f>
        <v>0</v>
      </c>
      <c r="X135" s="13">
        <f ca="1">Sheet2!S134+Sheet2!EM134</f>
        <v>61.5</v>
      </c>
      <c r="Y135" s="13">
        <f ca="1">Sheet2!EO134+Sheet2!T134</f>
        <v>0</v>
      </c>
      <c r="Z135" s="13">
        <f ca="1">Sheet2!U134+Sheet2!EN134</f>
        <v>0</v>
      </c>
      <c r="AA135" s="13">
        <f ca="1">Sheet2!EP134+Sheet2!V134</f>
        <v>383306.58</v>
      </c>
      <c r="AB135" s="13">
        <v>383306.94</v>
      </c>
      <c r="AC135" s="13"/>
      <c r="AD135" s="12">
        <f t="shared" si="43"/>
        <v>0</v>
      </c>
      <c r="AE135" s="13">
        <f ca="1">Sheet2!BN134+Sheet2!ER134</f>
        <v>0</v>
      </c>
      <c r="AF135" s="13">
        <f ca="1">Sheet2!BO134+Sheet2!ES134</f>
        <v>0</v>
      </c>
      <c r="AG135" s="13">
        <f ca="1">Sheet2!BP134+Sheet2!ET134</f>
        <v>0</v>
      </c>
      <c r="AH135" s="12">
        <f t="shared" si="44"/>
        <v>9048.2999999999993</v>
      </c>
      <c r="AI135" s="13">
        <v>0</v>
      </c>
      <c r="AJ135" s="13">
        <f ca="1">Sheet2!Y134+Sheet2!DB134</f>
        <v>0</v>
      </c>
      <c r="AK135" s="13">
        <f ca="1">Sheet2!Z134+Sheet2!DC134</f>
        <v>0</v>
      </c>
      <c r="AL135" s="13">
        <f ca="1">Sheet2!AA134+Sheet2!DD134</f>
        <v>0</v>
      </c>
      <c r="AM135" s="13">
        <f ca="1">Sheet2!AB134+Sheet2!DE134</f>
        <v>0</v>
      </c>
      <c r="AN135" s="13">
        <f ca="1">Sheet2!AC134+Sheet2!DF134</f>
        <v>0</v>
      </c>
      <c r="AO135" s="14">
        <f t="shared" si="31"/>
        <v>0</v>
      </c>
      <c r="AP135" s="13">
        <f ca="1">Sheet2!DH134+Sheet2!AE134</f>
        <v>0</v>
      </c>
      <c r="AQ135" s="13">
        <f ca="1">Sheet2!DI134+Sheet2!AF134</f>
        <v>0</v>
      </c>
      <c r="AR135" s="13">
        <f ca="1">Sheet2!DJ134+Sheet2!AG134</f>
        <v>0</v>
      </c>
      <c r="AS135" s="13">
        <f ca="1">Sheet2!DK134+Sheet2!AH134</f>
        <v>0</v>
      </c>
      <c r="AT135" s="13">
        <f ca="1">Sheet2!AI134+Sheet2!DL134</f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f ca="1">Sheet2!AQ134+Sheet2!DT134</f>
        <v>0</v>
      </c>
      <c r="BC135" s="14">
        <f t="shared" si="45"/>
        <v>0</v>
      </c>
      <c r="BD135" s="13">
        <v>0</v>
      </c>
      <c r="BE135" s="13">
        <v>0</v>
      </c>
      <c r="BF135" s="13">
        <v>0</v>
      </c>
      <c r="BG135" s="13">
        <f ca="1">Sheet2!EA134+Sheet2!AW134</f>
        <v>0</v>
      </c>
      <c r="BH135" s="13">
        <f ca="1">Sheet2!EB134+Sheet2!AX134</f>
        <v>0</v>
      </c>
      <c r="BI135" s="13">
        <f ca="1">Sheet2!EC134+Sheet2!AY134</f>
        <v>0</v>
      </c>
      <c r="BJ135" s="13">
        <f ca="1">Sheet2!ED134+Sheet2!AZ134</f>
        <v>296</v>
      </c>
      <c r="BK135" s="13">
        <f ca="1">Sheet2!EE134+Sheet2!BA134</f>
        <v>8700</v>
      </c>
      <c r="BL135" s="13">
        <f ca="1">Sheet2!EG134+Sheet2!BB134</f>
        <v>0</v>
      </c>
      <c r="BM135" s="13">
        <f ca="1">Sheet2!EH134+Sheet2!BC134</f>
        <v>0</v>
      </c>
      <c r="BN135" s="13">
        <f ca="1">Sheet2!EW134+Sheet2!BE134</f>
        <v>52.3</v>
      </c>
      <c r="BO135" s="13">
        <f ca="1">Sheet2!EX134+Sheet2!BF134</f>
        <v>0</v>
      </c>
      <c r="BP135" s="13">
        <f ca="1">Sheet2!EY134+Sheet2!BG134</f>
        <v>0</v>
      </c>
      <c r="BQ135" s="13">
        <f ca="1">Sheet2!EZ134+Sheet2!BH134+Sheet2!CJ134</f>
        <v>0</v>
      </c>
      <c r="BR135" s="13">
        <f ca="1">Sheet2!FA134+Sheet2!BI134</f>
        <v>0</v>
      </c>
      <c r="BS135" s="13">
        <f ca="1">Sheet2!FC50+Sheet2!BJ50</f>
        <v>0</v>
      </c>
      <c r="BT135" s="13">
        <f ca="1">Sheet2!FD134+Sheet2!BK134</f>
        <v>0</v>
      </c>
      <c r="BU135" s="12">
        <f ca="1">Sheet2!FU134+Sheet2!BL134+Sheet2!AU134+Sheet2!DY134</f>
        <v>332631.44999999995</v>
      </c>
      <c r="BV135" s="12">
        <f ca="1">Sheet2!BQ134</f>
        <v>0</v>
      </c>
      <c r="BW135" s="12">
        <f ca="1">Sheet2!CF134+Sheet2!FV134</f>
        <v>0</v>
      </c>
      <c r="BX135" s="12">
        <f ca="1">Sheet2!FW134+Sheet2!CG134+Sheet2!FC134+Sheet2!BJ134</f>
        <v>0</v>
      </c>
      <c r="BY135" s="12">
        <f t="shared" si="47"/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</row>
    <row r="136" spans="1:82">
      <c r="A136" s="18">
        <v>41805</v>
      </c>
      <c r="B136" s="3" t="s">
        <v>612</v>
      </c>
      <c r="C136" s="3" t="s">
        <v>430</v>
      </c>
      <c r="D136" s="12">
        <f t="shared" si="37"/>
        <v>1388.13</v>
      </c>
      <c r="E136" s="12">
        <f t="shared" si="46"/>
        <v>0</v>
      </c>
      <c r="F136" s="13">
        <v>0</v>
      </c>
      <c r="G136" s="13">
        <v>0</v>
      </c>
      <c r="H136" s="13">
        <v>0</v>
      </c>
      <c r="I136" s="13">
        <f ca="1">Sheet2!CT135+Sheet2!H135</f>
        <v>0</v>
      </c>
      <c r="J136" s="13">
        <v>0</v>
      </c>
      <c r="K136" s="13">
        <f ca="1">Sheet2!L135+Sheet2!CX135</f>
        <v>0</v>
      </c>
      <c r="L136" s="13">
        <f ca="1">Sheet2!BS135+Sheet2!FF135</f>
        <v>0</v>
      </c>
      <c r="M136" s="13">
        <f ca="1">Sheet2!BT135+Sheet2!FG135</f>
        <v>0</v>
      </c>
      <c r="N136" s="13">
        <f ca="1">Sheet2!BU135+Sheet2!FH135</f>
        <v>0</v>
      </c>
      <c r="O136" s="13">
        <f ca="1">Sheet2!BW135+Sheet2!FJ135</f>
        <v>0</v>
      </c>
      <c r="P136" s="13">
        <f ca="1">Sheet2!BX135+Sheet2!FK135</f>
        <v>0</v>
      </c>
      <c r="Q136" s="13">
        <f ca="1">Sheet2!BY135+Sheet2!FL135</f>
        <v>0</v>
      </c>
      <c r="R136" s="13">
        <f ca="1">Sheet2!FS135+Sheet2!CD135</f>
        <v>0</v>
      </c>
      <c r="S136" s="13">
        <f ca="1">Sheet2!N135+Sheet2!CY135+Sheet2!FT135+Sheet2!CE135</f>
        <v>0</v>
      </c>
      <c r="T136" s="12">
        <f t="shared" si="42"/>
        <v>1315.23</v>
      </c>
      <c r="U136" s="13">
        <f ca="1">Sheet2!P135+Sheet2!EJ135</f>
        <v>0</v>
      </c>
      <c r="V136" s="13">
        <f ca="1">Sheet2!Q135+Sheet2!EK135</f>
        <v>0</v>
      </c>
      <c r="W136" s="13">
        <f ca="1">Sheet2!R135+Sheet2!EL135</f>
        <v>0</v>
      </c>
      <c r="X136" s="13">
        <f ca="1">Sheet2!S135+Sheet2!EM135</f>
        <v>0</v>
      </c>
      <c r="Y136" s="13">
        <f ca="1">Sheet2!EO135+Sheet2!T135</f>
        <v>0</v>
      </c>
      <c r="Z136" s="13">
        <f ca="1">Sheet2!U135+Sheet2!EN135</f>
        <v>0</v>
      </c>
      <c r="AA136" s="13">
        <f ca="1">Sheet2!EP135+Sheet2!V135</f>
        <v>1315.23</v>
      </c>
      <c r="AB136" s="13">
        <v>1315.23</v>
      </c>
      <c r="AC136" s="13"/>
      <c r="AD136" s="12">
        <f t="shared" si="43"/>
        <v>0</v>
      </c>
      <c r="AE136" s="13">
        <f ca="1">Sheet2!BN135+Sheet2!ER135</f>
        <v>0</v>
      </c>
      <c r="AF136" s="13">
        <f ca="1">Sheet2!BO135+Sheet2!ES135</f>
        <v>0</v>
      </c>
      <c r="AG136" s="13">
        <f ca="1">Sheet2!BP135+Sheet2!ET135</f>
        <v>0</v>
      </c>
      <c r="AH136" s="12">
        <f t="shared" si="44"/>
        <v>0</v>
      </c>
      <c r="AI136" s="13">
        <v>0</v>
      </c>
      <c r="AJ136" s="13">
        <f ca="1">Sheet2!Y135+Sheet2!DB135</f>
        <v>0</v>
      </c>
      <c r="AK136" s="13">
        <f ca="1">Sheet2!Z135+Sheet2!DC135</f>
        <v>0</v>
      </c>
      <c r="AL136" s="13">
        <f ca="1">Sheet2!AA135+Sheet2!DD135</f>
        <v>0</v>
      </c>
      <c r="AM136" s="13">
        <f ca="1">Sheet2!AB135+Sheet2!DE135</f>
        <v>0</v>
      </c>
      <c r="AN136" s="13">
        <f ca="1">Sheet2!AC135+Sheet2!DF135</f>
        <v>0</v>
      </c>
      <c r="AO136" s="14">
        <f t="shared" si="31"/>
        <v>0</v>
      </c>
      <c r="AP136" s="13">
        <f ca="1">Sheet2!DH135+Sheet2!AE135</f>
        <v>0</v>
      </c>
      <c r="AQ136" s="13">
        <f ca="1">Sheet2!DI135+Sheet2!AF135</f>
        <v>0</v>
      </c>
      <c r="AR136" s="13">
        <f ca="1">Sheet2!DJ135+Sheet2!AG135</f>
        <v>0</v>
      </c>
      <c r="AS136" s="13">
        <f ca="1">Sheet2!DK135+Sheet2!AH135</f>
        <v>0</v>
      </c>
      <c r="AT136" s="13">
        <f ca="1">Sheet2!AI135+Sheet2!DL135</f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f ca="1">Sheet2!AQ135+Sheet2!DT135</f>
        <v>0</v>
      </c>
      <c r="BC136" s="14">
        <f t="shared" si="45"/>
        <v>0</v>
      </c>
      <c r="BD136" s="13">
        <v>0</v>
      </c>
      <c r="BE136" s="13">
        <v>0</v>
      </c>
      <c r="BF136" s="13">
        <v>0</v>
      </c>
      <c r="BG136" s="13">
        <f ca="1">Sheet2!EA135+Sheet2!AW135</f>
        <v>0</v>
      </c>
      <c r="BH136" s="13">
        <f ca="1">Sheet2!EB135+Sheet2!AX135</f>
        <v>0</v>
      </c>
      <c r="BI136" s="13">
        <f ca="1">Sheet2!EC135+Sheet2!AY135</f>
        <v>0</v>
      </c>
      <c r="BJ136" s="13">
        <f ca="1">Sheet2!ED135+Sheet2!AZ135</f>
        <v>0</v>
      </c>
      <c r="BK136" s="13">
        <f ca="1">Sheet2!EE135+Sheet2!BA135</f>
        <v>0</v>
      </c>
      <c r="BL136" s="13">
        <f ca="1">Sheet2!EG135+Sheet2!BB135</f>
        <v>0</v>
      </c>
      <c r="BM136" s="13">
        <f ca="1">Sheet2!EH135+Sheet2!BC135</f>
        <v>0</v>
      </c>
      <c r="BN136" s="13">
        <f ca="1">Sheet2!EW135+Sheet2!BE135</f>
        <v>0</v>
      </c>
      <c r="BO136" s="13">
        <f ca="1">Sheet2!EX135+Sheet2!BF135</f>
        <v>0</v>
      </c>
      <c r="BP136" s="13">
        <f ca="1">Sheet2!EY135+Sheet2!BG135</f>
        <v>0</v>
      </c>
      <c r="BQ136" s="13">
        <f ca="1">Sheet2!EZ135+Sheet2!BH135+Sheet2!CJ135</f>
        <v>0</v>
      </c>
      <c r="BR136" s="13">
        <f ca="1">Sheet2!FA135+Sheet2!BI135</f>
        <v>0</v>
      </c>
      <c r="BS136" s="13">
        <f ca="1">Sheet2!FC51+Sheet2!BJ51</f>
        <v>0</v>
      </c>
      <c r="BT136" s="13">
        <f ca="1">Sheet2!FD135+Sheet2!BK135</f>
        <v>0</v>
      </c>
      <c r="BU136" s="12">
        <f ca="1">Sheet2!FU135+Sheet2!BL135+Sheet2!AU135+Sheet2!DY135</f>
        <v>72.900000000000006</v>
      </c>
      <c r="BV136" s="12">
        <f ca="1">Sheet2!BQ135</f>
        <v>0</v>
      </c>
      <c r="BW136" s="12">
        <f ca="1">Sheet2!CF135+Sheet2!FV135</f>
        <v>0</v>
      </c>
      <c r="BX136" s="12">
        <f ca="1">Sheet2!FW135+Sheet2!CG135+Sheet2!FC135+Sheet2!BJ135</f>
        <v>0</v>
      </c>
      <c r="BY136" s="12">
        <f t="shared" si="47"/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</row>
    <row r="137" spans="1:82">
      <c r="A137" s="18">
        <v>41806</v>
      </c>
      <c r="B137" s="3" t="s">
        <v>613</v>
      </c>
      <c r="C137" s="3" t="s">
        <v>431</v>
      </c>
      <c r="D137" s="12">
        <f t="shared" si="37"/>
        <v>24852.82</v>
      </c>
      <c r="E137" s="12">
        <f t="shared" si="46"/>
        <v>0</v>
      </c>
      <c r="F137" s="13">
        <v>0</v>
      </c>
      <c r="G137" s="13">
        <v>0</v>
      </c>
      <c r="H137" s="13">
        <v>0</v>
      </c>
      <c r="I137" s="13">
        <f ca="1">Sheet2!CT136+Sheet2!H136</f>
        <v>0</v>
      </c>
      <c r="J137" s="13">
        <v>0</v>
      </c>
      <c r="K137" s="13">
        <f ca="1">Sheet2!L136+Sheet2!CX136</f>
        <v>0</v>
      </c>
      <c r="L137" s="13">
        <f ca="1">Sheet2!BS136+Sheet2!FF136</f>
        <v>0</v>
      </c>
      <c r="M137" s="13">
        <f ca="1">Sheet2!BT136+Sheet2!FG136</f>
        <v>0</v>
      </c>
      <c r="N137" s="13">
        <f ca="1">Sheet2!BU136+Sheet2!FH136</f>
        <v>0</v>
      </c>
      <c r="O137" s="13">
        <f ca="1">Sheet2!BW136+Sheet2!FJ136</f>
        <v>0</v>
      </c>
      <c r="P137" s="13">
        <f ca="1">Sheet2!BX136+Sheet2!FK136</f>
        <v>0</v>
      </c>
      <c r="Q137" s="13">
        <f ca="1">Sheet2!BY136+Sheet2!FL136</f>
        <v>0</v>
      </c>
      <c r="R137" s="13">
        <f ca="1">Sheet2!FS136+Sheet2!CD136</f>
        <v>0</v>
      </c>
      <c r="S137" s="13">
        <f ca="1">Sheet2!N136+Sheet2!CY136+Sheet2!FT136+Sheet2!CE136</f>
        <v>0</v>
      </c>
      <c r="T137" s="12">
        <f t="shared" si="42"/>
        <v>24226.42</v>
      </c>
      <c r="U137" s="13">
        <f ca="1">Sheet2!P136+Sheet2!EJ136</f>
        <v>0</v>
      </c>
      <c r="V137" s="13">
        <f ca="1">Sheet2!Q136+Sheet2!EK136</f>
        <v>0</v>
      </c>
      <c r="W137" s="13">
        <f ca="1">Sheet2!R136+Sheet2!EL136</f>
        <v>0</v>
      </c>
      <c r="X137" s="13">
        <f ca="1">Sheet2!S136+Sheet2!EM136</f>
        <v>0</v>
      </c>
      <c r="Y137" s="13">
        <f ca="1">Sheet2!EO136+Sheet2!T136</f>
        <v>0</v>
      </c>
      <c r="Z137" s="13">
        <f ca="1">Sheet2!U136+Sheet2!EN136</f>
        <v>0</v>
      </c>
      <c r="AA137" s="13">
        <f ca="1">Sheet2!EP136+Sheet2!V136</f>
        <v>24226.42</v>
      </c>
      <c r="AB137" s="13">
        <v>24226.42</v>
      </c>
      <c r="AC137" s="13"/>
      <c r="AD137" s="12">
        <f t="shared" si="43"/>
        <v>0</v>
      </c>
      <c r="AE137" s="13">
        <f ca="1">Sheet2!BN136+Sheet2!ER136</f>
        <v>0</v>
      </c>
      <c r="AF137" s="13">
        <f ca="1">Sheet2!BO136+Sheet2!ES136</f>
        <v>0</v>
      </c>
      <c r="AG137" s="13">
        <f ca="1">Sheet2!BP136+Sheet2!ET136</f>
        <v>0</v>
      </c>
      <c r="AH137" s="12">
        <f t="shared" si="44"/>
        <v>0</v>
      </c>
      <c r="AI137" s="13">
        <v>0</v>
      </c>
      <c r="AJ137" s="13">
        <f ca="1">Sheet2!Y136+Sheet2!DB136</f>
        <v>0</v>
      </c>
      <c r="AK137" s="13">
        <f ca="1">Sheet2!Z136+Sheet2!DC136</f>
        <v>0</v>
      </c>
      <c r="AL137" s="13">
        <f ca="1">Sheet2!AA136+Sheet2!DD136</f>
        <v>0</v>
      </c>
      <c r="AM137" s="13">
        <f ca="1">Sheet2!AB136+Sheet2!DE136</f>
        <v>0</v>
      </c>
      <c r="AN137" s="13">
        <f ca="1">Sheet2!AC136+Sheet2!DF136</f>
        <v>0</v>
      </c>
      <c r="AO137" s="14">
        <f t="shared" si="31"/>
        <v>0</v>
      </c>
      <c r="AP137" s="13">
        <f ca="1">Sheet2!DH136+Sheet2!AE136</f>
        <v>0</v>
      </c>
      <c r="AQ137" s="13">
        <f ca="1">Sheet2!DI136+Sheet2!AF136</f>
        <v>0</v>
      </c>
      <c r="AR137" s="13">
        <f ca="1">Sheet2!DJ136+Sheet2!AG136</f>
        <v>0</v>
      </c>
      <c r="AS137" s="13">
        <f ca="1">Sheet2!DK136+Sheet2!AH136</f>
        <v>0</v>
      </c>
      <c r="AT137" s="13">
        <f ca="1">Sheet2!AI136+Sheet2!DL136</f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f ca="1">Sheet2!AQ136+Sheet2!DT136</f>
        <v>0</v>
      </c>
      <c r="BC137" s="14">
        <f t="shared" si="45"/>
        <v>0</v>
      </c>
      <c r="BD137" s="13">
        <v>0</v>
      </c>
      <c r="BE137" s="13">
        <v>0</v>
      </c>
      <c r="BF137" s="13">
        <v>0</v>
      </c>
      <c r="BG137" s="13">
        <f ca="1">Sheet2!EA136+Sheet2!AW136</f>
        <v>0</v>
      </c>
      <c r="BH137" s="13">
        <f ca="1">Sheet2!EB136+Sheet2!AX136</f>
        <v>0</v>
      </c>
      <c r="BI137" s="13">
        <f ca="1">Sheet2!EC136+Sheet2!AY136</f>
        <v>0</v>
      </c>
      <c r="BJ137" s="13">
        <f ca="1">Sheet2!ED136+Sheet2!AZ136</f>
        <v>0</v>
      </c>
      <c r="BK137" s="13">
        <f ca="1">Sheet2!EE136+Sheet2!BA136</f>
        <v>0</v>
      </c>
      <c r="BL137" s="13">
        <f ca="1">Sheet2!EG136+Sheet2!BB136</f>
        <v>0</v>
      </c>
      <c r="BM137" s="13">
        <f ca="1">Sheet2!EH136+Sheet2!BC136</f>
        <v>0</v>
      </c>
      <c r="BN137" s="13">
        <f ca="1">Sheet2!EW136+Sheet2!BE136</f>
        <v>0</v>
      </c>
      <c r="BO137" s="13">
        <f ca="1">Sheet2!EX136+Sheet2!BF136</f>
        <v>0</v>
      </c>
      <c r="BP137" s="13">
        <f ca="1">Sheet2!EY136+Sheet2!BG136</f>
        <v>0</v>
      </c>
      <c r="BQ137" s="13">
        <f ca="1">Sheet2!EZ136+Sheet2!BH136+Sheet2!CJ136</f>
        <v>0</v>
      </c>
      <c r="BR137" s="13">
        <f ca="1">Sheet2!FA136+Sheet2!BI136</f>
        <v>0</v>
      </c>
      <c r="BS137" s="13">
        <f ca="1">Sheet2!FC52+Sheet2!BJ52</f>
        <v>0</v>
      </c>
      <c r="BT137" s="13">
        <f ca="1">Sheet2!FD136+Sheet2!BK136</f>
        <v>0</v>
      </c>
      <c r="BU137" s="12">
        <f ca="1">Sheet2!FU136+Sheet2!BL136+Sheet2!AU136+Sheet2!DY136</f>
        <v>626.40000000000009</v>
      </c>
      <c r="BV137" s="12">
        <f ca="1">Sheet2!BQ136</f>
        <v>0</v>
      </c>
      <c r="BW137" s="12">
        <f ca="1">Sheet2!CF136+Sheet2!FV136</f>
        <v>0</v>
      </c>
      <c r="BX137" s="12">
        <f ca="1">Sheet2!FW136+Sheet2!CG136+Sheet2!FC136+Sheet2!BJ136</f>
        <v>0</v>
      </c>
      <c r="BY137" s="12">
        <f t="shared" si="47"/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</row>
    <row r="138" spans="1:82" hidden="1">
      <c r="A138" s="18">
        <v>41807</v>
      </c>
      <c r="B138" s="3" t="s">
        <v>614</v>
      </c>
      <c r="C138" s="3" t="s">
        <v>432</v>
      </c>
      <c r="D138" s="12">
        <f t="shared" si="37"/>
        <v>0</v>
      </c>
      <c r="E138" s="12">
        <f t="shared" si="46"/>
        <v>0</v>
      </c>
      <c r="F138" s="13">
        <v>0</v>
      </c>
      <c r="G138" s="13">
        <v>0</v>
      </c>
      <c r="H138" s="13">
        <v>0</v>
      </c>
      <c r="I138" s="13">
        <f ca="1">Sheet2!CT137+Sheet2!H137</f>
        <v>0</v>
      </c>
      <c r="J138" s="13">
        <v>0</v>
      </c>
      <c r="K138" s="13">
        <f ca="1">Sheet2!L137+Sheet2!CX137</f>
        <v>0</v>
      </c>
      <c r="L138" s="13">
        <f ca="1">Sheet2!BS137+Sheet2!FF137</f>
        <v>0</v>
      </c>
      <c r="M138" s="13">
        <f ca="1">Sheet2!BT137+Sheet2!FG137</f>
        <v>0</v>
      </c>
      <c r="N138" s="13">
        <f ca="1">Sheet2!BU137+Sheet2!FH137</f>
        <v>0</v>
      </c>
      <c r="O138" s="13">
        <f ca="1">Sheet2!BW137+Sheet2!FJ137</f>
        <v>0</v>
      </c>
      <c r="P138" s="13">
        <f ca="1">Sheet2!BX137+Sheet2!FK137</f>
        <v>0</v>
      </c>
      <c r="Q138" s="13">
        <f ca="1">Sheet2!BY137+Sheet2!FL137</f>
        <v>0</v>
      </c>
      <c r="R138" s="13">
        <f ca="1">Sheet2!FS137+Sheet2!CD137</f>
        <v>0</v>
      </c>
      <c r="S138" s="13">
        <f ca="1">Sheet2!N137+Sheet2!CY137+Sheet2!FT137+Sheet2!CE137</f>
        <v>0</v>
      </c>
      <c r="T138" s="12">
        <f t="shared" si="42"/>
        <v>0</v>
      </c>
      <c r="U138" s="13">
        <f ca="1">Sheet2!P137+Sheet2!EJ137</f>
        <v>0</v>
      </c>
      <c r="V138" s="13">
        <f ca="1">Sheet2!Q137+Sheet2!EK137</f>
        <v>0</v>
      </c>
      <c r="W138" s="13">
        <f ca="1">Sheet2!R137+Sheet2!EL137</f>
        <v>0</v>
      </c>
      <c r="X138" s="13">
        <f ca="1">Sheet2!S137+Sheet2!EM137</f>
        <v>0</v>
      </c>
      <c r="Y138" s="13">
        <f ca="1">Sheet2!EO137+Sheet2!T137</f>
        <v>0</v>
      </c>
      <c r="Z138" s="13">
        <f ca="1">Sheet2!U137+Sheet2!EN137</f>
        <v>0</v>
      </c>
      <c r="AA138" s="13">
        <f ca="1">Sheet2!EP137+Sheet2!V137</f>
        <v>0</v>
      </c>
      <c r="AB138" s="13"/>
      <c r="AC138" s="13"/>
      <c r="AD138" s="12">
        <f t="shared" si="43"/>
        <v>0</v>
      </c>
      <c r="AE138" s="13">
        <f ca="1">Sheet2!BN137+Sheet2!ER137</f>
        <v>0</v>
      </c>
      <c r="AF138" s="13">
        <f ca="1">Sheet2!BO137+Sheet2!ES137</f>
        <v>0</v>
      </c>
      <c r="AG138" s="13">
        <f ca="1">Sheet2!BP137+Sheet2!ET137</f>
        <v>0</v>
      </c>
      <c r="AH138" s="12">
        <f t="shared" si="44"/>
        <v>0</v>
      </c>
      <c r="AI138" s="13">
        <v>0</v>
      </c>
      <c r="AJ138" s="13">
        <f ca="1">Sheet2!Y137+Sheet2!DB137</f>
        <v>0</v>
      </c>
      <c r="AK138" s="13">
        <f ca="1">Sheet2!Z137+Sheet2!DC137</f>
        <v>0</v>
      </c>
      <c r="AL138" s="13">
        <f ca="1">Sheet2!AA137+Sheet2!DD137</f>
        <v>0</v>
      </c>
      <c r="AM138" s="13">
        <f ca="1">Sheet2!AB137+Sheet2!DE137</f>
        <v>0</v>
      </c>
      <c r="AN138" s="13">
        <f ca="1">Sheet2!AC137+Sheet2!DF137</f>
        <v>0</v>
      </c>
      <c r="AO138" s="14">
        <f t="shared" si="31"/>
        <v>0</v>
      </c>
      <c r="AP138" s="13">
        <f ca="1">Sheet2!DH137+Sheet2!AE137</f>
        <v>0</v>
      </c>
      <c r="AQ138" s="13">
        <f ca="1">Sheet2!DI137+Sheet2!AF137</f>
        <v>0</v>
      </c>
      <c r="AR138" s="13">
        <f ca="1">Sheet2!DJ137+Sheet2!AG137</f>
        <v>0</v>
      </c>
      <c r="AS138" s="13">
        <f ca="1">Sheet2!DK137+Sheet2!AH137</f>
        <v>0</v>
      </c>
      <c r="AT138" s="13">
        <f ca="1">Sheet2!AI137+Sheet2!DL137</f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f ca="1">Sheet2!AQ137+Sheet2!DT137</f>
        <v>0</v>
      </c>
      <c r="BC138" s="14">
        <f t="shared" si="45"/>
        <v>0</v>
      </c>
      <c r="BD138" s="13">
        <v>0</v>
      </c>
      <c r="BE138" s="13">
        <v>0</v>
      </c>
      <c r="BF138" s="13">
        <v>0</v>
      </c>
      <c r="BG138" s="13">
        <f ca="1">Sheet2!EA137+Sheet2!AW137</f>
        <v>0</v>
      </c>
      <c r="BH138" s="13">
        <f ca="1">Sheet2!EB137+Sheet2!AX137</f>
        <v>0</v>
      </c>
      <c r="BI138" s="13">
        <f ca="1">Sheet2!EC137+Sheet2!AY137</f>
        <v>0</v>
      </c>
      <c r="BJ138" s="13">
        <f ca="1">Sheet2!ED137+Sheet2!AZ137</f>
        <v>0</v>
      </c>
      <c r="BK138" s="13">
        <f ca="1">Sheet2!EE137+Sheet2!BA137</f>
        <v>0</v>
      </c>
      <c r="BL138" s="13">
        <f ca="1">Sheet2!EG137+Sheet2!BB137</f>
        <v>0</v>
      </c>
      <c r="BM138" s="13">
        <f ca="1">Sheet2!EH137+Sheet2!BC137</f>
        <v>0</v>
      </c>
      <c r="BN138" s="13">
        <f ca="1">Sheet2!EW137+Sheet2!BE137</f>
        <v>0</v>
      </c>
      <c r="BO138" s="13">
        <f ca="1">Sheet2!EX137+Sheet2!BF137</f>
        <v>0</v>
      </c>
      <c r="BP138" s="13">
        <f ca="1">Sheet2!EY137+Sheet2!BG137</f>
        <v>0</v>
      </c>
      <c r="BQ138" s="13">
        <f ca="1">Sheet2!EZ137+Sheet2!BH137+Sheet2!CJ137</f>
        <v>0</v>
      </c>
      <c r="BR138" s="13">
        <f ca="1">Sheet2!FA137+Sheet2!BI137</f>
        <v>0</v>
      </c>
      <c r="BS138" s="13">
        <f ca="1">Sheet2!FC53+Sheet2!BJ53</f>
        <v>0</v>
      </c>
      <c r="BT138" s="13">
        <f ca="1">Sheet2!FD137+Sheet2!BK137</f>
        <v>0</v>
      </c>
      <c r="BU138" s="12">
        <f ca="1">Sheet2!FU137+Sheet2!BL137+Sheet2!AU137+Sheet2!DY137</f>
        <v>0</v>
      </c>
      <c r="BV138" s="12">
        <f ca="1">Sheet2!BQ137</f>
        <v>0</v>
      </c>
      <c r="BW138" s="12">
        <f ca="1">Sheet2!CF137+Sheet2!FV137</f>
        <v>0</v>
      </c>
      <c r="BX138" s="12">
        <f ca="1">Sheet2!FW137+Sheet2!CG137+Sheet2!FC137+Sheet2!BJ137</f>
        <v>0</v>
      </c>
      <c r="BY138" s="12">
        <f t="shared" si="47"/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</row>
    <row r="139" spans="1:82">
      <c r="A139" s="18">
        <v>41808</v>
      </c>
      <c r="B139" s="3" t="s">
        <v>615</v>
      </c>
      <c r="C139" s="3" t="s">
        <v>433</v>
      </c>
      <c r="D139" s="12">
        <f t="shared" ref="D139:D170" si="48">E139+T139+AD139+AH139+BU139+BV139+BW139+BX139+BY139</f>
        <v>239474.95</v>
      </c>
      <c r="E139" s="12">
        <f t="shared" si="46"/>
        <v>124320</v>
      </c>
      <c r="F139" s="13">
        <v>0</v>
      </c>
      <c r="G139" s="13">
        <v>0</v>
      </c>
      <c r="H139" s="13">
        <v>0</v>
      </c>
      <c r="I139" s="13">
        <f ca="1">Sheet2!CT138+Sheet2!H138</f>
        <v>124320</v>
      </c>
      <c r="J139" s="13">
        <v>0</v>
      </c>
      <c r="K139" s="13">
        <f ca="1">Sheet2!L138+Sheet2!CX138</f>
        <v>0</v>
      </c>
      <c r="L139" s="13">
        <f ca="1">Sheet2!BS138+Sheet2!FF138</f>
        <v>0</v>
      </c>
      <c r="M139" s="13">
        <f ca="1">Sheet2!BT138+Sheet2!FG138</f>
        <v>0</v>
      </c>
      <c r="N139" s="13">
        <f ca="1">Sheet2!BU138+Sheet2!FH138</f>
        <v>0</v>
      </c>
      <c r="O139" s="13">
        <f ca="1">Sheet2!BW138+Sheet2!FJ138</f>
        <v>0</v>
      </c>
      <c r="P139" s="13">
        <f ca="1">Sheet2!BX138+Sheet2!FK138</f>
        <v>0</v>
      </c>
      <c r="Q139" s="13">
        <f ca="1">Sheet2!BY138+Sheet2!FL138</f>
        <v>0</v>
      </c>
      <c r="R139" s="13">
        <f ca="1">Sheet2!FS138+Sheet2!CD138</f>
        <v>0</v>
      </c>
      <c r="S139" s="13">
        <f ca="1">Sheet2!N138+Sheet2!CY138+Sheet2!FT138+Sheet2!CE138</f>
        <v>0</v>
      </c>
      <c r="T139" s="12">
        <f t="shared" si="42"/>
        <v>44091.98</v>
      </c>
      <c r="U139" s="13">
        <f ca="1">Sheet2!P138+Sheet2!EJ138</f>
        <v>0</v>
      </c>
      <c r="V139" s="13">
        <f ca="1">Sheet2!Q138+Sheet2!EK138</f>
        <v>0</v>
      </c>
      <c r="W139" s="13">
        <f ca="1">Sheet2!R138+Sheet2!EL138</f>
        <v>0</v>
      </c>
      <c r="X139" s="13">
        <f ca="1">Sheet2!S138+Sheet2!EM138</f>
        <v>0</v>
      </c>
      <c r="Y139" s="13">
        <f ca="1">Sheet2!EO138+Sheet2!T138</f>
        <v>0</v>
      </c>
      <c r="Z139" s="13">
        <f ca="1">Sheet2!U138+Sheet2!EN138</f>
        <v>0</v>
      </c>
      <c r="AA139" s="13">
        <f ca="1">Sheet2!EP138+Sheet2!V138</f>
        <v>44091.98</v>
      </c>
      <c r="AB139" s="13">
        <v>44091.979999999996</v>
      </c>
      <c r="AC139" s="13"/>
      <c r="AD139" s="12">
        <f t="shared" si="43"/>
        <v>0</v>
      </c>
      <c r="AE139" s="13">
        <f ca="1">Sheet2!BN138+Sheet2!ER138</f>
        <v>0</v>
      </c>
      <c r="AF139" s="13">
        <f ca="1">Sheet2!BO138+Sheet2!ES138</f>
        <v>0</v>
      </c>
      <c r="AG139" s="13">
        <f ca="1">Sheet2!BP138+Sheet2!ET138</f>
        <v>0</v>
      </c>
      <c r="AH139" s="12">
        <f t="shared" si="44"/>
        <v>481.1</v>
      </c>
      <c r="AI139" s="13">
        <v>0</v>
      </c>
      <c r="AJ139" s="13">
        <f ca="1">Sheet2!Y138+Sheet2!DB138</f>
        <v>0</v>
      </c>
      <c r="AK139" s="13">
        <f ca="1">Sheet2!Z138+Sheet2!DC138</f>
        <v>0</v>
      </c>
      <c r="AL139" s="13">
        <f ca="1">Sheet2!AA138+Sheet2!DD138</f>
        <v>0</v>
      </c>
      <c r="AM139" s="13">
        <f ca="1">Sheet2!AB138+Sheet2!DE138</f>
        <v>0</v>
      </c>
      <c r="AN139" s="13">
        <f ca="1">Sheet2!AC138+Sheet2!DF138</f>
        <v>0</v>
      </c>
      <c r="AO139" s="14">
        <f t="shared" si="31"/>
        <v>0</v>
      </c>
      <c r="AP139" s="13">
        <f ca="1">Sheet2!DH138+Sheet2!AE138</f>
        <v>0</v>
      </c>
      <c r="AQ139" s="13">
        <f ca="1">Sheet2!DI138+Sheet2!AF138</f>
        <v>0</v>
      </c>
      <c r="AR139" s="13">
        <f ca="1">Sheet2!DJ138+Sheet2!AG138</f>
        <v>0</v>
      </c>
      <c r="AS139" s="13">
        <f ca="1">Sheet2!DK138+Sheet2!AH138</f>
        <v>0</v>
      </c>
      <c r="AT139" s="13">
        <f ca="1">Sheet2!AI138+Sheet2!DL138</f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f ca="1">Sheet2!AQ138+Sheet2!DT138</f>
        <v>0</v>
      </c>
      <c r="BC139" s="14">
        <f t="shared" si="45"/>
        <v>0</v>
      </c>
      <c r="BD139" s="13">
        <v>0</v>
      </c>
      <c r="BE139" s="13">
        <v>0</v>
      </c>
      <c r="BF139" s="13">
        <v>0</v>
      </c>
      <c r="BG139" s="13">
        <f ca="1">Sheet2!EA138+Sheet2!AW138</f>
        <v>0</v>
      </c>
      <c r="BH139" s="13">
        <f ca="1">Sheet2!EB138+Sheet2!AX138</f>
        <v>0</v>
      </c>
      <c r="BI139" s="13">
        <f ca="1">Sheet2!EC138+Sheet2!AY138</f>
        <v>0</v>
      </c>
      <c r="BJ139" s="13">
        <f ca="1">Sheet2!ED138+Sheet2!AZ138</f>
        <v>0</v>
      </c>
      <c r="BK139" s="13">
        <f ca="1">Sheet2!EE138+Sheet2!BA138</f>
        <v>0</v>
      </c>
      <c r="BL139" s="13">
        <f ca="1">Sheet2!EG138+Sheet2!BB138</f>
        <v>0</v>
      </c>
      <c r="BM139" s="13">
        <f ca="1">Sheet2!EH138+Sheet2!BC138</f>
        <v>0</v>
      </c>
      <c r="BN139" s="13">
        <f ca="1">Sheet2!EW138+Sheet2!BE138</f>
        <v>481.1</v>
      </c>
      <c r="BO139" s="13">
        <f ca="1">Sheet2!EX138+Sheet2!BF138</f>
        <v>0</v>
      </c>
      <c r="BP139" s="13">
        <f ca="1">Sheet2!EY138+Sheet2!BG138</f>
        <v>0</v>
      </c>
      <c r="BQ139" s="13">
        <f ca="1">Sheet2!EZ138+Sheet2!BH138+Sheet2!CJ138</f>
        <v>0</v>
      </c>
      <c r="BR139" s="13">
        <f ca="1">Sheet2!FA138+Sheet2!BI138</f>
        <v>0</v>
      </c>
      <c r="BS139" s="13">
        <f ca="1">Sheet2!FC54+Sheet2!BJ54</f>
        <v>0</v>
      </c>
      <c r="BT139" s="13">
        <f ca="1">Sheet2!FD138+Sheet2!BK138</f>
        <v>0</v>
      </c>
      <c r="BU139" s="12">
        <f ca="1">Sheet2!FU138+Sheet2!BL138+Sheet2!AU138+Sheet2!DY138</f>
        <v>70581.87</v>
      </c>
      <c r="BV139" s="12">
        <f ca="1">Sheet2!BQ138</f>
        <v>0</v>
      </c>
      <c r="BW139" s="12">
        <f ca="1">Sheet2!CF138+Sheet2!FV138</f>
        <v>0</v>
      </c>
      <c r="BX139" s="12">
        <f ca="1">Sheet2!FW138+Sheet2!CG138+Sheet2!FC138+Sheet2!BJ138</f>
        <v>0</v>
      </c>
      <c r="BY139" s="12">
        <f t="shared" si="47"/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</row>
    <row r="140" spans="1:82">
      <c r="A140" s="18">
        <v>41809</v>
      </c>
      <c r="B140" s="3" t="s">
        <v>616</v>
      </c>
      <c r="C140" s="3" t="s">
        <v>434</v>
      </c>
      <c r="D140" s="12">
        <f t="shared" si="48"/>
        <v>1557943.5100000002</v>
      </c>
      <c r="E140" s="12">
        <f t="shared" si="46"/>
        <v>268066</v>
      </c>
      <c r="F140" s="13">
        <v>0</v>
      </c>
      <c r="G140" s="13">
        <v>125466</v>
      </c>
      <c r="H140" s="13">
        <v>0</v>
      </c>
      <c r="I140" s="13">
        <f ca="1">Sheet2!CT139+Sheet2!H139</f>
        <v>89400</v>
      </c>
      <c r="J140" s="13">
        <v>33600</v>
      </c>
      <c r="K140" s="13">
        <f ca="1">Sheet2!L139+Sheet2!CX139</f>
        <v>53200</v>
      </c>
      <c r="L140" s="13">
        <f ca="1">Sheet2!BS139+Sheet2!FF139</f>
        <v>0</v>
      </c>
      <c r="M140" s="13">
        <f ca="1">Sheet2!BT139+Sheet2!FG139</f>
        <v>0</v>
      </c>
      <c r="N140" s="13">
        <f ca="1">Sheet2!BU139+Sheet2!FH139</f>
        <v>0</v>
      </c>
      <c r="O140" s="13">
        <f ca="1">Sheet2!BW139+Sheet2!FJ139</f>
        <v>0</v>
      </c>
      <c r="P140" s="13">
        <f ca="1">Sheet2!BX139+Sheet2!FK139</f>
        <v>0</v>
      </c>
      <c r="Q140" s="13">
        <f ca="1">Sheet2!BY139+Sheet2!FL139</f>
        <v>0</v>
      </c>
      <c r="R140" s="13">
        <f ca="1">Sheet2!FS139+Sheet2!CD139</f>
        <v>0</v>
      </c>
      <c r="S140" s="13">
        <f ca="1">Sheet2!N139+Sheet2!CY139+Sheet2!FT139+Sheet2!CE139</f>
        <v>0</v>
      </c>
      <c r="T140" s="12">
        <f t="shared" si="42"/>
        <v>1986.2</v>
      </c>
      <c r="U140" s="13">
        <f ca="1">Sheet2!P139+Sheet2!EJ139</f>
        <v>0</v>
      </c>
      <c r="V140" s="13">
        <f ca="1">Sheet2!Q139+Sheet2!EK139</f>
        <v>0</v>
      </c>
      <c r="W140" s="13">
        <f ca="1">Sheet2!R139+Sheet2!EL139</f>
        <v>0</v>
      </c>
      <c r="X140" s="13">
        <f ca="1">Sheet2!S139+Sheet2!EM139</f>
        <v>144</v>
      </c>
      <c r="Y140" s="13">
        <f ca="1">Sheet2!EO139+Sheet2!T139</f>
        <v>0</v>
      </c>
      <c r="Z140" s="13">
        <f ca="1">Sheet2!U139+Sheet2!EN139</f>
        <v>0</v>
      </c>
      <c r="AA140" s="13">
        <f ca="1">Sheet2!EP139+Sheet2!V139</f>
        <v>1842.2</v>
      </c>
      <c r="AB140" s="13">
        <v>1842.2</v>
      </c>
      <c r="AC140" s="13"/>
      <c r="AD140" s="12">
        <f t="shared" si="43"/>
        <v>0</v>
      </c>
      <c r="AE140" s="13">
        <f ca="1">Sheet2!BN139+Sheet2!ER139</f>
        <v>0</v>
      </c>
      <c r="AF140" s="13">
        <f ca="1">Sheet2!BO139+Sheet2!ES139</f>
        <v>0</v>
      </c>
      <c r="AG140" s="13">
        <f ca="1">Sheet2!BP139+Sheet2!ET139</f>
        <v>0</v>
      </c>
      <c r="AH140" s="12">
        <f t="shared" si="44"/>
        <v>1243869.0100000002</v>
      </c>
      <c r="AI140" s="13">
        <v>0</v>
      </c>
      <c r="AJ140" s="13">
        <f ca="1">Sheet2!Y139+Sheet2!DB139</f>
        <v>0</v>
      </c>
      <c r="AK140" s="13">
        <f ca="1">Sheet2!Z139+Sheet2!DC139</f>
        <v>0</v>
      </c>
      <c r="AL140" s="13">
        <f ca="1">Sheet2!AA139+Sheet2!DD139</f>
        <v>0</v>
      </c>
      <c r="AM140" s="13">
        <f ca="1">Sheet2!AB139+Sheet2!DE139</f>
        <v>3476</v>
      </c>
      <c r="AN140" s="13">
        <f ca="1">Sheet2!AC139+Sheet2!DF139</f>
        <v>0</v>
      </c>
      <c r="AO140" s="14">
        <f t="shared" si="31"/>
        <v>0</v>
      </c>
      <c r="AP140" s="13">
        <f ca="1">Sheet2!DH139+Sheet2!AE139</f>
        <v>0</v>
      </c>
      <c r="AQ140" s="13">
        <f ca="1">Sheet2!DI139+Sheet2!AF139</f>
        <v>0</v>
      </c>
      <c r="AR140" s="13">
        <f ca="1">Sheet2!DJ139+Sheet2!AG139</f>
        <v>0</v>
      </c>
      <c r="AS140" s="13">
        <f ca="1">Sheet2!DK139+Sheet2!AH139</f>
        <v>0</v>
      </c>
      <c r="AT140" s="13">
        <f ca="1">Sheet2!AI139+Sheet2!DL139</f>
        <v>1120307.6100000001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f ca="1">Sheet2!AQ139+Sheet2!DT139</f>
        <v>106846.8</v>
      </c>
      <c r="BC140" s="14">
        <f t="shared" si="45"/>
        <v>0</v>
      </c>
      <c r="BD140" s="13">
        <v>0</v>
      </c>
      <c r="BE140" s="13">
        <v>0</v>
      </c>
      <c r="BF140" s="13">
        <v>0</v>
      </c>
      <c r="BG140" s="13">
        <f ca="1">Sheet2!EA139+Sheet2!AW139</f>
        <v>0</v>
      </c>
      <c r="BH140" s="13">
        <f ca="1">Sheet2!EB139+Sheet2!AX139</f>
        <v>0</v>
      </c>
      <c r="BI140" s="13">
        <f ca="1">Sheet2!EC139+Sheet2!AY139</f>
        <v>0</v>
      </c>
      <c r="BJ140" s="13">
        <f ca="1">Sheet2!ED139+Sheet2!AZ139</f>
        <v>13132</v>
      </c>
      <c r="BK140" s="13">
        <f ca="1">Sheet2!EE139+Sheet2!BA139</f>
        <v>0</v>
      </c>
      <c r="BL140" s="13">
        <f ca="1">Sheet2!EG139+Sheet2!BB139</f>
        <v>0</v>
      </c>
      <c r="BM140" s="13">
        <f ca="1">Sheet2!EH139+Sheet2!BC139</f>
        <v>0</v>
      </c>
      <c r="BN140" s="13">
        <f ca="1">Sheet2!EW139+Sheet2!BE139</f>
        <v>106.6</v>
      </c>
      <c r="BO140" s="13">
        <f ca="1">Sheet2!EX139+Sheet2!BF139</f>
        <v>0</v>
      </c>
      <c r="BP140" s="13">
        <f ca="1">Sheet2!EY139+Sheet2!BG139</f>
        <v>0</v>
      </c>
      <c r="BQ140" s="13">
        <f ca="1">Sheet2!EZ139+Sheet2!BH139+Sheet2!CJ139</f>
        <v>0</v>
      </c>
      <c r="BR140" s="13">
        <f ca="1">Sheet2!FA139+Sheet2!BI139</f>
        <v>0</v>
      </c>
      <c r="BS140" s="13">
        <f ca="1">Sheet2!FC55+Sheet2!BJ55</f>
        <v>0</v>
      </c>
      <c r="BT140" s="13">
        <f ca="1">Sheet2!FD139+Sheet2!BK139</f>
        <v>0</v>
      </c>
      <c r="BU140" s="12">
        <f ca="1">Sheet2!FU139+Sheet2!BL139+Sheet2!AU139+Sheet2!DY139</f>
        <v>14172.3</v>
      </c>
      <c r="BV140" s="12">
        <f ca="1">Sheet2!BQ139</f>
        <v>0</v>
      </c>
      <c r="BW140" s="12">
        <f ca="1">Sheet2!CF139+Sheet2!FV139</f>
        <v>0</v>
      </c>
      <c r="BX140" s="12">
        <f ca="1">Sheet2!FW139+Sheet2!CG139+Sheet2!FC139+Sheet2!BJ139</f>
        <v>0</v>
      </c>
      <c r="BY140" s="12">
        <f t="shared" si="47"/>
        <v>29850</v>
      </c>
      <c r="BZ140" s="13">
        <v>0</v>
      </c>
      <c r="CA140" s="13">
        <v>8300</v>
      </c>
      <c r="CB140" s="13">
        <v>0</v>
      </c>
      <c r="CC140" s="13">
        <v>0</v>
      </c>
      <c r="CD140" s="13">
        <v>21550</v>
      </c>
    </row>
    <row r="141" spans="1:82">
      <c r="A141" s="18">
        <v>419</v>
      </c>
      <c r="B141" s="3" t="s">
        <v>617</v>
      </c>
      <c r="C141" s="3" t="s">
        <v>435</v>
      </c>
      <c r="D141" s="12">
        <f t="shared" si="48"/>
        <v>1313042.7500000002</v>
      </c>
      <c r="E141" s="12">
        <f t="shared" si="46"/>
        <v>335454.40000000002</v>
      </c>
      <c r="F141" s="13">
        <v>177792</v>
      </c>
      <c r="G141" s="13">
        <v>77656</v>
      </c>
      <c r="H141" s="13">
        <v>80006.399999999994</v>
      </c>
      <c r="I141" s="13">
        <f ca="1">Sheet2!CT140+Sheet2!H140</f>
        <v>0</v>
      </c>
      <c r="J141" s="13">
        <v>0</v>
      </c>
      <c r="K141" s="13">
        <f ca="1">Sheet2!L140+Sheet2!CX140</f>
        <v>0</v>
      </c>
      <c r="L141" s="13">
        <f ca="1">Sheet2!BS140+Sheet2!FF140</f>
        <v>0</v>
      </c>
      <c r="M141" s="13">
        <f ca="1">Sheet2!BT140+Sheet2!FG140</f>
        <v>0</v>
      </c>
      <c r="N141" s="13">
        <f ca="1">Sheet2!BU140+Sheet2!FH140</f>
        <v>0</v>
      </c>
      <c r="O141" s="13">
        <f ca="1">Sheet2!BW140+Sheet2!FJ140</f>
        <v>0</v>
      </c>
      <c r="P141" s="13">
        <f ca="1">Sheet2!BX140+Sheet2!FK140</f>
        <v>0</v>
      </c>
      <c r="Q141" s="13">
        <f ca="1">Sheet2!BY140+Sheet2!FL140</f>
        <v>0</v>
      </c>
      <c r="R141" s="13">
        <f ca="1">Sheet2!FS140+Sheet2!CD140</f>
        <v>0</v>
      </c>
      <c r="S141" s="13">
        <f ca="1">Sheet2!N140+Sheet2!CY140+Sheet2!FT140+Sheet2!CE140</f>
        <v>0</v>
      </c>
      <c r="T141" s="12">
        <f t="shared" si="42"/>
        <v>63320.37</v>
      </c>
      <c r="U141" s="13">
        <f ca="1">Sheet2!P140+Sheet2!EJ140</f>
        <v>0</v>
      </c>
      <c r="V141" s="13">
        <f ca="1">Sheet2!Q140+Sheet2!EK140</f>
        <v>0</v>
      </c>
      <c r="W141" s="13">
        <f ca="1">Sheet2!R140+Sheet2!EL140</f>
        <v>0</v>
      </c>
      <c r="X141" s="13">
        <f ca="1">Sheet2!S140+Sheet2!EM140</f>
        <v>0</v>
      </c>
      <c r="Y141" s="13">
        <f ca="1">Sheet2!EO140+Sheet2!T140</f>
        <v>0</v>
      </c>
      <c r="Z141" s="13">
        <f ca="1">Sheet2!U140+Sheet2!EN140</f>
        <v>0</v>
      </c>
      <c r="AA141" s="13">
        <f ca="1">Sheet2!EP140+Sheet2!V140</f>
        <v>63320.37</v>
      </c>
      <c r="AB141" s="13">
        <v>43575.369999999995</v>
      </c>
      <c r="AC141" s="13">
        <v>4084</v>
      </c>
      <c r="AD141" s="12">
        <f t="shared" si="43"/>
        <v>0</v>
      </c>
      <c r="AE141" s="13">
        <f ca="1">Sheet2!BN140+Sheet2!ER140</f>
        <v>0</v>
      </c>
      <c r="AF141" s="13">
        <f ca="1">Sheet2!BO140+Sheet2!ES140</f>
        <v>0</v>
      </c>
      <c r="AG141" s="13">
        <f ca="1">Sheet2!BP140+Sheet2!ET140</f>
        <v>0</v>
      </c>
      <c r="AH141" s="12">
        <f t="shared" si="44"/>
        <v>776646.1</v>
      </c>
      <c r="AI141" s="13">
        <v>0</v>
      </c>
      <c r="AJ141" s="13">
        <f ca="1">Sheet2!Y140+Sheet2!DB140</f>
        <v>0</v>
      </c>
      <c r="AK141" s="13">
        <f ca="1">Sheet2!Z140+Sheet2!DC140</f>
        <v>0</v>
      </c>
      <c r="AL141" s="13">
        <f ca="1">Sheet2!AA140+Sheet2!DD140</f>
        <v>0</v>
      </c>
      <c r="AM141" s="13">
        <f ca="1">Sheet2!AB140+Sheet2!DE140</f>
        <v>0</v>
      </c>
      <c r="AN141" s="13">
        <f ca="1">Sheet2!AC140+Sheet2!DF140</f>
        <v>0</v>
      </c>
      <c r="AO141" s="14">
        <f t="shared" si="31"/>
        <v>0</v>
      </c>
      <c r="AP141" s="13">
        <f ca="1">Sheet2!DH140+Sheet2!AE140</f>
        <v>0</v>
      </c>
      <c r="AQ141" s="13">
        <f ca="1">Sheet2!DI140+Sheet2!AF140</f>
        <v>0</v>
      </c>
      <c r="AR141" s="13">
        <f ca="1">Sheet2!DJ140+Sheet2!AG140</f>
        <v>0</v>
      </c>
      <c r="AS141" s="13">
        <f ca="1">Sheet2!DK140+Sheet2!AH140</f>
        <v>0</v>
      </c>
      <c r="AT141" s="13">
        <f ca="1">Sheet2!AI140+Sheet2!DL140</f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f ca="1">Sheet2!AQ140+Sheet2!DT140</f>
        <v>5127</v>
      </c>
      <c r="BC141" s="14">
        <f t="shared" si="45"/>
        <v>663882.4</v>
      </c>
      <c r="BD141" s="13">
        <v>0</v>
      </c>
      <c r="BE141" s="13">
        <v>663882.4</v>
      </c>
      <c r="BF141" s="13">
        <v>0</v>
      </c>
      <c r="BG141" s="13">
        <f ca="1">Sheet2!EA140+Sheet2!AW140</f>
        <v>0</v>
      </c>
      <c r="BH141" s="13">
        <f ca="1">Sheet2!EB140+Sheet2!AX140</f>
        <v>0</v>
      </c>
      <c r="BI141" s="13">
        <f ca="1">Sheet2!EC140+Sheet2!AY140</f>
        <v>0</v>
      </c>
      <c r="BJ141" s="13">
        <f ca="1">Sheet2!ED140+Sheet2!AZ140</f>
        <v>44636.7</v>
      </c>
      <c r="BK141" s="13">
        <f ca="1">Sheet2!EE140+Sheet2!BA140</f>
        <v>63000</v>
      </c>
      <c r="BL141" s="13">
        <f ca="1">Sheet2!EG140+Sheet2!BB140</f>
        <v>0</v>
      </c>
      <c r="BM141" s="13">
        <f ca="1">Sheet2!EH140+Sheet2!BC140</f>
        <v>0</v>
      </c>
      <c r="BN141" s="13">
        <f ca="1">Sheet2!EW140+Sheet2!BE140</f>
        <v>0</v>
      </c>
      <c r="BO141" s="13">
        <f ca="1">Sheet2!EX140+Sheet2!BF140</f>
        <v>0</v>
      </c>
      <c r="BP141" s="13">
        <f ca="1">Sheet2!EY140+Sheet2!BG140</f>
        <v>0</v>
      </c>
      <c r="BQ141" s="13">
        <f ca="1">Sheet2!EZ140+Sheet2!BH140+Sheet2!CJ140</f>
        <v>0</v>
      </c>
      <c r="BR141" s="13">
        <f ca="1">Sheet2!FA140+Sheet2!BI140</f>
        <v>0</v>
      </c>
      <c r="BS141" s="13">
        <f ca="1">Sheet2!FC56+Sheet2!BJ56</f>
        <v>23950</v>
      </c>
      <c r="BT141" s="13">
        <f ca="1">Sheet2!FD140+Sheet2!BK140</f>
        <v>0</v>
      </c>
      <c r="BU141" s="12">
        <f ca="1">Sheet2!FU140+Sheet2!BL140+Sheet2!AU140+Sheet2!DY140</f>
        <v>49799.280000000006</v>
      </c>
      <c r="BV141" s="12">
        <f ca="1">Sheet2!BQ140</f>
        <v>0</v>
      </c>
      <c r="BW141" s="12">
        <f ca="1">Sheet2!CF140+Sheet2!FV140</f>
        <v>0</v>
      </c>
      <c r="BX141" s="12">
        <f ca="1">Sheet2!FW140+Sheet2!CG140+Sheet2!FC140+Sheet2!BJ140</f>
        <v>87822.6</v>
      </c>
      <c r="BY141" s="12">
        <f t="shared" si="47"/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</row>
    <row r="142" spans="1:82">
      <c r="A142" s="18">
        <v>420</v>
      </c>
      <c r="B142" s="3" t="s">
        <v>618</v>
      </c>
      <c r="C142" s="3" t="s">
        <v>436</v>
      </c>
      <c r="D142" s="12">
        <f t="shared" si="48"/>
        <v>7386633.3300000001</v>
      </c>
      <c r="E142" s="12">
        <f t="shared" si="46"/>
        <v>1248319.8</v>
      </c>
      <c r="F142" s="13">
        <v>676644</v>
      </c>
      <c r="G142" s="13">
        <v>200166</v>
      </c>
      <c r="H142" s="13">
        <v>304489.8</v>
      </c>
      <c r="I142" s="13">
        <f ca="1">Sheet2!CT141+Sheet2!H141</f>
        <v>32880</v>
      </c>
      <c r="J142" s="13">
        <v>0</v>
      </c>
      <c r="K142" s="13">
        <f ca="1">Sheet2!L141+Sheet2!CX141</f>
        <v>19400</v>
      </c>
      <c r="L142" s="13">
        <f ca="1">Sheet2!BS141+Sheet2!FF141</f>
        <v>0</v>
      </c>
      <c r="M142" s="13">
        <f ca="1">Sheet2!BT141+Sheet2!FG141</f>
        <v>0</v>
      </c>
      <c r="N142" s="13">
        <f ca="1">Sheet2!BU141+Sheet2!FH141</f>
        <v>0</v>
      </c>
      <c r="O142" s="13">
        <f ca="1">Sheet2!BW141+Sheet2!FJ141</f>
        <v>0</v>
      </c>
      <c r="P142" s="13">
        <f ca="1">Sheet2!BX141+Sheet2!FK141</f>
        <v>0</v>
      </c>
      <c r="Q142" s="13">
        <f ca="1">Sheet2!BY141+Sheet2!FL141</f>
        <v>0</v>
      </c>
      <c r="R142" s="13">
        <f ca="1">Sheet2!FS141+Sheet2!CD141</f>
        <v>0</v>
      </c>
      <c r="S142" s="13">
        <f ca="1">Sheet2!N141+Sheet2!CY141+Sheet2!FT141+Sheet2!CE141</f>
        <v>14740</v>
      </c>
      <c r="T142" s="12">
        <f t="shared" si="42"/>
        <v>168815.7</v>
      </c>
      <c r="U142" s="13">
        <f ca="1">Sheet2!P141+Sheet2!EJ141</f>
        <v>0</v>
      </c>
      <c r="V142" s="13">
        <f ca="1">Sheet2!Q141+Sheet2!EK141</f>
        <v>570</v>
      </c>
      <c r="W142" s="13">
        <f ca="1">Sheet2!R141+Sheet2!EL141</f>
        <v>0</v>
      </c>
      <c r="X142" s="13">
        <f ca="1">Sheet2!S141+Sheet2!EM141</f>
        <v>1708.5</v>
      </c>
      <c r="Y142" s="13">
        <f ca="1">Sheet2!EO141+Sheet2!T141</f>
        <v>38033.410000000003</v>
      </c>
      <c r="Z142" s="13">
        <f ca="1">Sheet2!U141+Sheet2!EN141</f>
        <v>5953.46</v>
      </c>
      <c r="AA142" s="13">
        <f ca="1">Sheet2!EP141+Sheet2!V141</f>
        <v>122550.33</v>
      </c>
      <c r="AB142" s="13">
        <v>16290.35</v>
      </c>
      <c r="AC142" s="13">
        <v>3896.99</v>
      </c>
      <c r="AD142" s="12">
        <f t="shared" si="43"/>
        <v>773.7</v>
      </c>
      <c r="AE142" s="13">
        <f ca="1">Sheet2!BN141+Sheet2!ER141</f>
        <v>773.7</v>
      </c>
      <c r="AF142" s="13">
        <f ca="1">Sheet2!BO141+Sheet2!ES141</f>
        <v>0</v>
      </c>
      <c r="AG142" s="13">
        <f ca="1">Sheet2!BP141+Sheet2!ET141</f>
        <v>0</v>
      </c>
      <c r="AH142" s="12">
        <f t="shared" si="44"/>
        <v>5512626.7000000002</v>
      </c>
      <c r="AI142" s="13">
        <v>0</v>
      </c>
      <c r="AJ142" s="13">
        <f ca="1">Sheet2!Y141+Sheet2!DB141</f>
        <v>0</v>
      </c>
      <c r="AK142" s="13">
        <f ca="1">Sheet2!Z141+Sheet2!DC141</f>
        <v>0</v>
      </c>
      <c r="AL142" s="13">
        <f ca="1">Sheet2!AA141+Sheet2!DD141</f>
        <v>0</v>
      </c>
      <c r="AM142" s="13">
        <f ca="1">Sheet2!AB141+Sheet2!DE141</f>
        <v>4582</v>
      </c>
      <c r="AN142" s="13">
        <f ca="1">Sheet2!AC141+Sheet2!DF141</f>
        <v>0</v>
      </c>
      <c r="AO142" s="14">
        <f t="shared" si="31"/>
        <v>0</v>
      </c>
      <c r="AP142" s="13">
        <f ca="1">Sheet2!DH141+Sheet2!AE141</f>
        <v>0</v>
      </c>
      <c r="AQ142" s="13">
        <f ca="1">Sheet2!DI141+Sheet2!AF141</f>
        <v>0</v>
      </c>
      <c r="AR142" s="13">
        <f ca="1">Sheet2!DJ141+Sheet2!AG141</f>
        <v>0</v>
      </c>
      <c r="AS142" s="13">
        <f ca="1">Sheet2!DK141+Sheet2!AH141</f>
        <v>0</v>
      </c>
      <c r="AT142" s="13">
        <f ca="1">Sheet2!AI141+Sheet2!DL141</f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f ca="1">Sheet2!AQ141+Sheet2!DT141</f>
        <v>8356.5</v>
      </c>
      <c r="BC142" s="14">
        <f t="shared" si="45"/>
        <v>5427822.7000000002</v>
      </c>
      <c r="BD142" s="13">
        <v>5427822.7000000002</v>
      </c>
      <c r="BE142" s="13">
        <v>0</v>
      </c>
      <c r="BF142" s="13">
        <v>0</v>
      </c>
      <c r="BG142" s="13">
        <f ca="1">Sheet2!EA141+Sheet2!AW141</f>
        <v>0</v>
      </c>
      <c r="BH142" s="13">
        <f ca="1">Sheet2!EB141+Sheet2!AX141</f>
        <v>0</v>
      </c>
      <c r="BI142" s="13">
        <f ca="1">Sheet2!EC141+Sheet2!AY141</f>
        <v>6600</v>
      </c>
      <c r="BJ142" s="13">
        <f ca="1">Sheet2!ED141+Sheet2!AZ141</f>
        <v>15158</v>
      </c>
      <c r="BK142" s="13">
        <f ca="1">Sheet2!EE141+Sheet2!BA141</f>
        <v>50000</v>
      </c>
      <c r="BL142" s="13">
        <f ca="1">Sheet2!EG141+Sheet2!BB141</f>
        <v>0</v>
      </c>
      <c r="BM142" s="13">
        <f ca="1">Sheet2!EH141+Sheet2!BC141</f>
        <v>0</v>
      </c>
      <c r="BN142" s="13">
        <f ca="1">Sheet2!EW141+Sheet2!BE141</f>
        <v>107.5</v>
      </c>
      <c r="BO142" s="13">
        <f ca="1">Sheet2!EX141+Sheet2!BF141</f>
        <v>0</v>
      </c>
      <c r="BP142" s="13">
        <f ca="1">Sheet2!EY141+Sheet2!BG141</f>
        <v>0</v>
      </c>
      <c r="BQ142" s="13">
        <f ca="1">Sheet2!EZ141+Sheet2!BH141+Sheet2!CJ141</f>
        <v>0</v>
      </c>
      <c r="BR142" s="13">
        <f ca="1">Sheet2!FA141+Sheet2!BI141</f>
        <v>0</v>
      </c>
      <c r="BS142" s="13">
        <f ca="1">Sheet2!FC57+Sheet2!BJ57</f>
        <v>16250</v>
      </c>
      <c r="BT142" s="13">
        <f ca="1">Sheet2!FD141+Sheet2!BK141</f>
        <v>0</v>
      </c>
      <c r="BU142" s="12">
        <f ca="1">Sheet2!FU141+Sheet2!BL141+Sheet2!AU141+Sheet2!DY141</f>
        <v>281824.93</v>
      </c>
      <c r="BV142" s="12">
        <f ca="1">Sheet2!BQ141</f>
        <v>0</v>
      </c>
      <c r="BW142" s="12">
        <f ca="1">Sheet2!CF141+Sheet2!FV141</f>
        <v>0</v>
      </c>
      <c r="BX142" s="12">
        <f ca="1">Sheet2!FW141+Sheet2!CG141+Sheet2!FC141+Sheet2!BJ141</f>
        <v>174070</v>
      </c>
      <c r="BY142" s="12">
        <f t="shared" si="47"/>
        <v>202.5</v>
      </c>
      <c r="BZ142" s="13">
        <v>0</v>
      </c>
      <c r="CA142" s="13">
        <v>0</v>
      </c>
      <c r="CB142" s="13">
        <v>0</v>
      </c>
      <c r="CC142" s="13">
        <v>0</v>
      </c>
      <c r="CD142" s="13">
        <v>202.5</v>
      </c>
    </row>
    <row r="143" spans="1:82">
      <c r="A143" s="18">
        <v>421</v>
      </c>
      <c r="B143" s="3" t="s">
        <v>619</v>
      </c>
      <c r="C143" s="3" t="s">
        <v>437</v>
      </c>
      <c r="D143" s="12">
        <f t="shared" si="48"/>
        <v>2713248.55</v>
      </c>
      <c r="E143" s="12">
        <f t="shared" si="46"/>
        <v>1679803.2</v>
      </c>
      <c r="F143" s="13">
        <f>SUM(F144:F147)</f>
        <v>1116936</v>
      </c>
      <c r="G143" s="13">
        <f t="shared" ref="G143:BR143" si="49">SUM(G144:G147)</f>
        <v>0</v>
      </c>
      <c r="H143" s="13">
        <f t="shared" si="49"/>
        <v>502621.19999999995</v>
      </c>
      <c r="I143" s="13">
        <f t="shared" si="49"/>
        <v>37246</v>
      </c>
      <c r="J143" s="13">
        <f t="shared" si="49"/>
        <v>6750</v>
      </c>
      <c r="K143" s="13">
        <f t="shared" si="49"/>
        <v>23000</v>
      </c>
      <c r="L143" s="13">
        <f t="shared" si="49"/>
        <v>0</v>
      </c>
      <c r="M143" s="13">
        <f t="shared" si="49"/>
        <v>0</v>
      </c>
      <c r="N143" s="13">
        <f t="shared" si="49"/>
        <v>0</v>
      </c>
      <c r="O143" s="13">
        <f t="shared" si="49"/>
        <v>0</v>
      </c>
      <c r="P143" s="13">
        <f t="shared" si="49"/>
        <v>0</v>
      </c>
      <c r="Q143" s="13">
        <f t="shared" si="49"/>
        <v>0</v>
      </c>
      <c r="R143" s="13">
        <f t="shared" si="49"/>
        <v>0</v>
      </c>
      <c r="S143" s="13">
        <f t="shared" si="49"/>
        <v>0</v>
      </c>
      <c r="T143" s="13">
        <f t="shared" si="49"/>
        <v>183383.12</v>
      </c>
      <c r="U143" s="13">
        <f t="shared" si="49"/>
        <v>0</v>
      </c>
      <c r="V143" s="13">
        <f t="shared" si="49"/>
        <v>0</v>
      </c>
      <c r="W143" s="13">
        <f t="shared" si="49"/>
        <v>0</v>
      </c>
      <c r="X143" s="13">
        <f t="shared" si="49"/>
        <v>554.62</v>
      </c>
      <c r="Y143" s="13">
        <f t="shared" si="49"/>
        <v>27308.3</v>
      </c>
      <c r="Z143" s="13">
        <f t="shared" si="49"/>
        <v>737.49999999999989</v>
      </c>
      <c r="AA143" s="13">
        <f t="shared" si="49"/>
        <v>154782.70000000001</v>
      </c>
      <c r="AB143" s="13">
        <f t="shared" si="49"/>
        <v>55164.58</v>
      </c>
      <c r="AC143" s="13">
        <f t="shared" si="49"/>
        <v>80603.12</v>
      </c>
      <c r="AD143" s="12">
        <f t="shared" si="49"/>
        <v>1560</v>
      </c>
      <c r="AE143" s="13">
        <f t="shared" si="49"/>
        <v>1560</v>
      </c>
      <c r="AF143" s="13">
        <f t="shared" si="49"/>
        <v>0</v>
      </c>
      <c r="AG143" s="13">
        <f t="shared" si="49"/>
        <v>0</v>
      </c>
      <c r="AH143" s="13">
        <f t="shared" si="49"/>
        <v>103972.09999999999</v>
      </c>
      <c r="AI143" s="13">
        <v>0</v>
      </c>
      <c r="AJ143" s="13">
        <f t="shared" si="49"/>
        <v>0</v>
      </c>
      <c r="AK143" s="13">
        <f t="shared" si="49"/>
        <v>0</v>
      </c>
      <c r="AL143" s="13">
        <f t="shared" si="49"/>
        <v>0</v>
      </c>
      <c r="AM143" s="13">
        <f t="shared" si="49"/>
        <v>0</v>
      </c>
      <c r="AN143" s="13">
        <f t="shared" si="49"/>
        <v>0</v>
      </c>
      <c r="AO143" s="13">
        <f t="shared" si="49"/>
        <v>0</v>
      </c>
      <c r="AP143" s="13">
        <f t="shared" si="49"/>
        <v>0</v>
      </c>
      <c r="AQ143" s="13">
        <f t="shared" si="49"/>
        <v>0</v>
      </c>
      <c r="AR143" s="13">
        <f t="shared" si="49"/>
        <v>0</v>
      </c>
      <c r="AS143" s="13">
        <f t="shared" si="49"/>
        <v>0</v>
      </c>
      <c r="AT143" s="13">
        <f t="shared" si="49"/>
        <v>0</v>
      </c>
      <c r="AU143" s="13">
        <f t="shared" si="49"/>
        <v>0</v>
      </c>
      <c r="AV143" s="13">
        <f t="shared" si="49"/>
        <v>0</v>
      </c>
      <c r="AW143" s="13">
        <f t="shared" si="49"/>
        <v>0</v>
      </c>
      <c r="AX143" s="13">
        <f t="shared" si="49"/>
        <v>0</v>
      </c>
      <c r="AY143" s="13">
        <f t="shared" si="49"/>
        <v>0</v>
      </c>
      <c r="AZ143" s="13">
        <f t="shared" si="49"/>
        <v>0</v>
      </c>
      <c r="BA143" s="13">
        <f t="shared" si="49"/>
        <v>0</v>
      </c>
      <c r="BB143" s="13">
        <f t="shared" si="49"/>
        <v>4473.8999999999996</v>
      </c>
      <c r="BC143" s="13">
        <f t="shared" si="49"/>
        <v>83444</v>
      </c>
      <c r="BD143" s="13">
        <v>0</v>
      </c>
      <c r="BE143" s="13">
        <v>0</v>
      </c>
      <c r="BF143" s="13">
        <v>0</v>
      </c>
      <c r="BG143" s="13">
        <f t="shared" si="49"/>
        <v>0</v>
      </c>
      <c r="BH143" s="13">
        <f t="shared" si="49"/>
        <v>0</v>
      </c>
      <c r="BI143" s="13">
        <f t="shared" si="49"/>
        <v>12940</v>
      </c>
      <c r="BJ143" s="13">
        <f t="shared" si="49"/>
        <v>2558</v>
      </c>
      <c r="BK143" s="13">
        <f t="shared" si="49"/>
        <v>0</v>
      </c>
      <c r="BL143" s="13">
        <f t="shared" si="49"/>
        <v>0</v>
      </c>
      <c r="BM143" s="13">
        <f t="shared" si="49"/>
        <v>0</v>
      </c>
      <c r="BN143" s="13">
        <f t="shared" si="49"/>
        <v>556.20000000000005</v>
      </c>
      <c r="BO143" s="13">
        <f t="shared" si="49"/>
        <v>0</v>
      </c>
      <c r="BP143" s="13">
        <f t="shared" si="49"/>
        <v>0</v>
      </c>
      <c r="BQ143" s="13">
        <f t="shared" si="49"/>
        <v>0</v>
      </c>
      <c r="BR143" s="13">
        <f t="shared" si="49"/>
        <v>0</v>
      </c>
      <c r="BS143" s="13">
        <f t="shared" ref="BS143:CD143" si="50">SUM(BS144:BS147)</f>
        <v>0</v>
      </c>
      <c r="BT143" s="13">
        <f t="shared" si="50"/>
        <v>0</v>
      </c>
      <c r="BU143" s="12">
        <f t="shared" si="50"/>
        <v>729997.63</v>
      </c>
      <c r="BV143" s="12">
        <f t="shared" si="50"/>
        <v>0</v>
      </c>
      <c r="BW143" s="12">
        <f t="shared" si="50"/>
        <v>10831.5</v>
      </c>
      <c r="BX143" s="12">
        <f t="shared" si="50"/>
        <v>3701</v>
      </c>
      <c r="BY143" s="12">
        <f t="shared" si="47"/>
        <v>0</v>
      </c>
      <c r="BZ143" s="13">
        <f t="shared" si="50"/>
        <v>0</v>
      </c>
      <c r="CA143" s="13">
        <f t="shared" si="50"/>
        <v>0</v>
      </c>
      <c r="CB143" s="13">
        <f t="shared" si="50"/>
        <v>0</v>
      </c>
      <c r="CC143" s="13">
        <f t="shared" si="50"/>
        <v>0</v>
      </c>
      <c r="CD143" s="13">
        <f t="shared" si="50"/>
        <v>0</v>
      </c>
    </row>
    <row r="144" spans="1:82">
      <c r="A144" s="18">
        <v>42101</v>
      </c>
      <c r="B144" s="3" t="s">
        <v>620</v>
      </c>
      <c r="C144" s="3" t="s">
        <v>438</v>
      </c>
      <c r="D144" s="12">
        <f t="shared" si="48"/>
        <v>868516.75999999989</v>
      </c>
      <c r="E144" s="12">
        <f t="shared" si="46"/>
        <v>786499</v>
      </c>
      <c r="F144" s="13">
        <v>538620</v>
      </c>
      <c r="G144" s="13">
        <v>0</v>
      </c>
      <c r="H144" s="13">
        <v>242379</v>
      </c>
      <c r="I144" s="13">
        <f ca="1">Sheet2!CT143+Sheet2!H143</f>
        <v>0</v>
      </c>
      <c r="J144" s="13">
        <v>1500</v>
      </c>
      <c r="K144" s="13">
        <f ca="1">Sheet2!L143+Sheet2!CX143</f>
        <v>5500</v>
      </c>
      <c r="L144" s="13">
        <f ca="1">Sheet2!BS143+Sheet2!FF143</f>
        <v>0</v>
      </c>
      <c r="M144" s="13">
        <f ca="1">Sheet2!BT143+Sheet2!FG143</f>
        <v>0</v>
      </c>
      <c r="N144" s="13">
        <f ca="1">Sheet2!BU143+Sheet2!FH143</f>
        <v>0</v>
      </c>
      <c r="O144" s="13">
        <f ca="1">Sheet2!BW143+Sheet2!FJ143</f>
        <v>0</v>
      </c>
      <c r="P144" s="13">
        <f ca="1">Sheet2!BX143+Sheet2!FK143</f>
        <v>0</v>
      </c>
      <c r="Q144" s="13">
        <f ca="1">Sheet2!BY143+Sheet2!FL143</f>
        <v>0</v>
      </c>
      <c r="R144" s="13">
        <f ca="1">Sheet2!FS143+Sheet2!CD143</f>
        <v>0</v>
      </c>
      <c r="S144" s="13">
        <f ca="1">Sheet2!N143+Sheet2!CY143+Sheet2!FT143+Sheet2!CE143</f>
        <v>0</v>
      </c>
      <c r="T144" s="12">
        <f t="shared" si="42"/>
        <v>45636.08</v>
      </c>
      <c r="U144" s="13">
        <f ca="1">Sheet2!P143+Sheet2!EJ143</f>
        <v>0</v>
      </c>
      <c r="V144" s="13">
        <f ca="1">Sheet2!Q143+Sheet2!EK143</f>
        <v>0</v>
      </c>
      <c r="W144" s="13">
        <f ca="1">Sheet2!R143+Sheet2!EL143</f>
        <v>0</v>
      </c>
      <c r="X144" s="13">
        <f ca="1">Sheet2!S143+Sheet2!EM143</f>
        <v>344.62</v>
      </c>
      <c r="Y144" s="13">
        <f ca="1">Sheet2!EO143+Sheet2!T143</f>
        <v>51</v>
      </c>
      <c r="Z144" s="13">
        <f ca="1">Sheet2!U143+Sheet2!EN143</f>
        <v>285</v>
      </c>
      <c r="AA144" s="13">
        <f ca="1">Sheet2!EP143+Sheet2!V143</f>
        <v>44955.46</v>
      </c>
      <c r="AB144" s="13">
        <v>38820.46</v>
      </c>
      <c r="AC144" s="13">
        <v>5320</v>
      </c>
      <c r="AD144" s="12">
        <f t="shared" si="43"/>
        <v>1536.6</v>
      </c>
      <c r="AE144" s="13">
        <f ca="1">Sheet2!BN143+Sheet2!ER143</f>
        <v>1536.6</v>
      </c>
      <c r="AF144" s="13">
        <f ca="1">Sheet2!BO143+Sheet2!ES143</f>
        <v>0</v>
      </c>
      <c r="AG144" s="13">
        <f ca="1">Sheet2!BP143+Sheet2!ET143</f>
        <v>0</v>
      </c>
      <c r="AH144" s="12">
        <f t="shared" si="44"/>
        <v>347.5</v>
      </c>
      <c r="AI144" s="13">
        <v>0</v>
      </c>
      <c r="AJ144" s="13">
        <f ca="1">Sheet2!Y143+Sheet2!DB143</f>
        <v>0</v>
      </c>
      <c r="AK144" s="13">
        <f ca="1">Sheet2!Z143+Sheet2!DC143</f>
        <v>0</v>
      </c>
      <c r="AL144" s="13">
        <f ca="1">Sheet2!AA143+Sheet2!DD143</f>
        <v>0</v>
      </c>
      <c r="AM144" s="13">
        <f ca="1">Sheet2!AB143+Sheet2!DE143</f>
        <v>0</v>
      </c>
      <c r="AN144" s="13">
        <f ca="1">Sheet2!AC143+Sheet2!DF143</f>
        <v>0</v>
      </c>
      <c r="AO144" s="14">
        <f t="shared" si="31"/>
        <v>0</v>
      </c>
      <c r="AP144" s="13">
        <f ca="1">Sheet2!DH143+Sheet2!AE143</f>
        <v>0</v>
      </c>
      <c r="AQ144" s="13">
        <f ca="1">Sheet2!DI143+Sheet2!AF143</f>
        <v>0</v>
      </c>
      <c r="AR144" s="13">
        <f ca="1">Sheet2!DJ143+Sheet2!AG143</f>
        <v>0</v>
      </c>
      <c r="AS144" s="13">
        <f ca="1">Sheet2!DK143+Sheet2!AH143</f>
        <v>0</v>
      </c>
      <c r="AT144" s="13">
        <f ca="1">Sheet2!AI143+Sheet2!DL143</f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f ca="1">Sheet2!AQ143+Sheet2!DT143</f>
        <v>0</v>
      </c>
      <c r="BC144" s="14">
        <f t="shared" si="45"/>
        <v>0</v>
      </c>
      <c r="BD144" s="13">
        <v>0</v>
      </c>
      <c r="BE144" s="13">
        <v>0</v>
      </c>
      <c r="BF144" s="13">
        <v>0</v>
      </c>
      <c r="BG144" s="13">
        <f ca="1">Sheet2!EA143+Sheet2!AW143</f>
        <v>0</v>
      </c>
      <c r="BH144" s="13">
        <f ca="1">Sheet2!EB143+Sheet2!AX143</f>
        <v>0</v>
      </c>
      <c r="BI144" s="13">
        <f ca="1">Sheet2!EC143+Sheet2!AY143</f>
        <v>0</v>
      </c>
      <c r="BJ144" s="13">
        <f ca="1">Sheet2!ED143+Sheet2!AZ143</f>
        <v>0</v>
      </c>
      <c r="BK144" s="13">
        <f ca="1">Sheet2!EE143+Sheet2!BA143</f>
        <v>0</v>
      </c>
      <c r="BL144" s="13">
        <f ca="1">Sheet2!EG143+Sheet2!BB143</f>
        <v>0</v>
      </c>
      <c r="BM144" s="13">
        <f ca="1">Sheet2!EH143+Sheet2!BC143</f>
        <v>0</v>
      </c>
      <c r="BN144" s="13">
        <f ca="1">Sheet2!EW143+Sheet2!BE143</f>
        <v>347.5</v>
      </c>
      <c r="BO144" s="13">
        <f ca="1">Sheet2!EX143+Sheet2!BF143</f>
        <v>0</v>
      </c>
      <c r="BP144" s="13">
        <f ca="1">Sheet2!EY143+Sheet2!BG143</f>
        <v>0</v>
      </c>
      <c r="BQ144" s="13">
        <f ca="1">Sheet2!EZ143+Sheet2!BH143+Sheet2!CJ143</f>
        <v>0</v>
      </c>
      <c r="BR144" s="13">
        <f ca="1">Sheet2!FA143+Sheet2!BI143</f>
        <v>0</v>
      </c>
      <c r="BS144" s="13">
        <f ca="1">Sheet2!FC59+Sheet2!BJ59</f>
        <v>0</v>
      </c>
      <c r="BT144" s="13">
        <f ca="1">Sheet2!FD143+Sheet2!BK143</f>
        <v>0</v>
      </c>
      <c r="BU144" s="12">
        <f ca="1">Sheet2!FU143+Sheet2!BL143+Sheet2!AU143+Sheet2!DY143</f>
        <v>34497.58</v>
      </c>
      <c r="BV144" s="12">
        <f ca="1">Sheet2!BQ143</f>
        <v>0</v>
      </c>
      <c r="BW144" s="12">
        <f ca="1">Sheet2!CF143+Sheet2!FV143</f>
        <v>0</v>
      </c>
      <c r="BX144" s="12">
        <f ca="1">Sheet2!FW143+Sheet2!CG143+Sheet2!FC143+Sheet2!BJ143</f>
        <v>0</v>
      </c>
      <c r="BY144" s="12">
        <f t="shared" si="47"/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</row>
    <row r="145" spans="1:82">
      <c r="A145" s="18">
        <v>42102</v>
      </c>
      <c r="B145" s="3" t="s">
        <v>621</v>
      </c>
      <c r="C145" s="3" t="s">
        <v>439</v>
      </c>
      <c r="D145" s="12">
        <f t="shared" si="48"/>
        <v>231703.27</v>
      </c>
      <c r="E145" s="12">
        <f t="shared" si="46"/>
        <v>212140.79999999999</v>
      </c>
      <c r="F145" s="13">
        <v>146304</v>
      </c>
      <c r="G145" s="13">
        <v>0</v>
      </c>
      <c r="H145" s="13">
        <v>65836.800000000003</v>
      </c>
      <c r="I145" s="13">
        <f ca="1">Sheet2!CT144+Sheet2!H144</f>
        <v>0</v>
      </c>
      <c r="J145" s="13">
        <v>0</v>
      </c>
      <c r="K145" s="13">
        <f ca="1">Sheet2!L144+Sheet2!CX144</f>
        <v>0</v>
      </c>
      <c r="L145" s="13">
        <f ca="1">Sheet2!BS144+Sheet2!FF144</f>
        <v>0</v>
      </c>
      <c r="M145" s="13">
        <f ca="1">Sheet2!BT144+Sheet2!FG144</f>
        <v>0</v>
      </c>
      <c r="N145" s="13">
        <f ca="1">Sheet2!BU144+Sheet2!FH144</f>
        <v>0</v>
      </c>
      <c r="O145" s="13">
        <f ca="1">Sheet2!BW144+Sheet2!FJ144</f>
        <v>0</v>
      </c>
      <c r="P145" s="13">
        <f ca="1">Sheet2!BX144+Sheet2!FK144</f>
        <v>0</v>
      </c>
      <c r="Q145" s="13">
        <f ca="1">Sheet2!BY144+Sheet2!FL144</f>
        <v>0</v>
      </c>
      <c r="R145" s="13">
        <f ca="1">Sheet2!FS144+Sheet2!CD144</f>
        <v>0</v>
      </c>
      <c r="S145" s="13">
        <f ca="1">Sheet2!N144+Sheet2!CY144+Sheet2!FT144+Sheet2!CE144</f>
        <v>0</v>
      </c>
      <c r="T145" s="12">
        <f t="shared" si="42"/>
        <v>1904.25</v>
      </c>
      <c r="U145" s="13">
        <f ca="1">Sheet2!P144+Sheet2!EJ144</f>
        <v>0</v>
      </c>
      <c r="V145" s="13">
        <f ca="1">Sheet2!Q144+Sheet2!EK144</f>
        <v>0</v>
      </c>
      <c r="W145" s="13">
        <f ca="1">Sheet2!R144+Sheet2!EL144</f>
        <v>0</v>
      </c>
      <c r="X145" s="13">
        <f ca="1">Sheet2!S144+Sheet2!EM144</f>
        <v>178</v>
      </c>
      <c r="Y145" s="13">
        <f ca="1">Sheet2!EO144+Sheet2!T144</f>
        <v>15.3</v>
      </c>
      <c r="Z145" s="13">
        <f ca="1">Sheet2!U144+Sheet2!EN144</f>
        <v>366.3</v>
      </c>
      <c r="AA145" s="13">
        <f ca="1">Sheet2!EP144+Sheet2!V144</f>
        <v>1344.65</v>
      </c>
      <c r="AB145" s="13">
        <v>1344.65</v>
      </c>
      <c r="AC145" s="13"/>
      <c r="AD145" s="12">
        <f t="shared" si="43"/>
        <v>23.4</v>
      </c>
      <c r="AE145" s="13">
        <f ca="1">Sheet2!BN144+Sheet2!ER144</f>
        <v>23.4</v>
      </c>
      <c r="AF145" s="13">
        <f ca="1">Sheet2!BO144+Sheet2!ES144</f>
        <v>0</v>
      </c>
      <c r="AG145" s="13">
        <f ca="1">Sheet2!BP144+Sheet2!ET144</f>
        <v>0</v>
      </c>
      <c r="AH145" s="12">
        <f t="shared" si="44"/>
        <v>47.5</v>
      </c>
      <c r="AI145" s="13">
        <v>0</v>
      </c>
      <c r="AJ145" s="13">
        <f ca="1">Sheet2!Y144+Sheet2!DB144</f>
        <v>0</v>
      </c>
      <c r="AK145" s="13">
        <f ca="1">Sheet2!Z144+Sheet2!DC144</f>
        <v>0</v>
      </c>
      <c r="AL145" s="13">
        <f ca="1">Sheet2!AA144+Sheet2!DD144</f>
        <v>0</v>
      </c>
      <c r="AM145" s="13">
        <f ca="1">Sheet2!AB144+Sheet2!DE144</f>
        <v>0</v>
      </c>
      <c r="AN145" s="13">
        <f ca="1">Sheet2!AC144+Sheet2!DF144</f>
        <v>0</v>
      </c>
      <c r="AO145" s="14">
        <f t="shared" si="31"/>
        <v>0</v>
      </c>
      <c r="AP145" s="13">
        <f ca="1">Sheet2!DH144+Sheet2!AE144</f>
        <v>0</v>
      </c>
      <c r="AQ145" s="13">
        <f ca="1">Sheet2!DI144+Sheet2!AF144</f>
        <v>0</v>
      </c>
      <c r="AR145" s="13">
        <f ca="1">Sheet2!DJ144+Sheet2!AG144</f>
        <v>0</v>
      </c>
      <c r="AS145" s="13">
        <f ca="1">Sheet2!DK144+Sheet2!AH144</f>
        <v>0</v>
      </c>
      <c r="AT145" s="13">
        <f ca="1">Sheet2!AI144+Sheet2!DL144</f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f ca="1">Sheet2!AQ144+Sheet2!DT144</f>
        <v>0</v>
      </c>
      <c r="BC145" s="14">
        <f t="shared" si="45"/>
        <v>0</v>
      </c>
      <c r="BD145" s="13">
        <v>0</v>
      </c>
      <c r="BE145" s="13">
        <v>0</v>
      </c>
      <c r="BF145" s="13">
        <v>0</v>
      </c>
      <c r="BG145" s="13">
        <f ca="1">Sheet2!EA144+Sheet2!AW144</f>
        <v>0</v>
      </c>
      <c r="BH145" s="13">
        <f ca="1">Sheet2!EB144+Sheet2!AX144</f>
        <v>0</v>
      </c>
      <c r="BI145" s="13">
        <f ca="1">Sheet2!EC144+Sheet2!AY144</f>
        <v>0</v>
      </c>
      <c r="BJ145" s="13">
        <f ca="1">Sheet2!ED144+Sheet2!AZ144</f>
        <v>0</v>
      </c>
      <c r="BK145" s="13">
        <f ca="1">Sheet2!EE144+Sheet2!BA144</f>
        <v>0</v>
      </c>
      <c r="BL145" s="13">
        <f ca="1">Sheet2!EG144+Sheet2!BB144</f>
        <v>0</v>
      </c>
      <c r="BM145" s="13">
        <f ca="1">Sheet2!EH144+Sheet2!BC144</f>
        <v>0</v>
      </c>
      <c r="BN145" s="13">
        <f ca="1">Sheet2!EW144+Sheet2!BE144</f>
        <v>47.5</v>
      </c>
      <c r="BO145" s="13">
        <f ca="1">Sheet2!EX144+Sheet2!BF144</f>
        <v>0</v>
      </c>
      <c r="BP145" s="13">
        <f ca="1">Sheet2!EY144+Sheet2!BG144</f>
        <v>0</v>
      </c>
      <c r="BQ145" s="13">
        <f ca="1">Sheet2!EZ144+Sheet2!BH144+Sheet2!CJ144</f>
        <v>0</v>
      </c>
      <c r="BR145" s="13">
        <f ca="1">Sheet2!FA144+Sheet2!BI144</f>
        <v>0</v>
      </c>
      <c r="BS145" s="13">
        <f ca="1">Sheet2!FC60+Sheet2!BJ60</f>
        <v>0</v>
      </c>
      <c r="BT145" s="13">
        <f ca="1">Sheet2!FD144+Sheet2!BK144</f>
        <v>0</v>
      </c>
      <c r="BU145" s="12">
        <f ca="1">Sheet2!FU144+Sheet2!BL144+Sheet2!AU144+Sheet2!DY144</f>
        <v>17587.32</v>
      </c>
      <c r="BV145" s="12">
        <f ca="1">Sheet2!BQ144</f>
        <v>0</v>
      </c>
      <c r="BW145" s="12">
        <f ca="1">Sheet2!CF144+Sheet2!FV144</f>
        <v>0</v>
      </c>
      <c r="BX145" s="12">
        <f ca="1">Sheet2!FW144+Sheet2!CG144+Sheet2!FC144+Sheet2!BJ144</f>
        <v>0</v>
      </c>
      <c r="BY145" s="12">
        <f t="shared" si="47"/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</row>
    <row r="146" spans="1:82">
      <c r="A146" s="18">
        <v>42103</v>
      </c>
      <c r="B146" s="3" t="s">
        <v>622</v>
      </c>
      <c r="C146" s="3" t="s">
        <v>440</v>
      </c>
      <c r="D146" s="12">
        <f t="shared" si="48"/>
        <v>798162.97000000009</v>
      </c>
      <c r="E146" s="12">
        <f t="shared" si="46"/>
        <v>630783.4</v>
      </c>
      <c r="F146" s="13">
        <v>432012</v>
      </c>
      <c r="G146" s="13">
        <v>0</v>
      </c>
      <c r="H146" s="13">
        <v>194405.4</v>
      </c>
      <c r="I146" s="13">
        <f ca="1">Sheet2!CT145+Sheet2!H145</f>
        <v>4366</v>
      </c>
      <c r="J146" s="13">
        <v>0</v>
      </c>
      <c r="K146" s="13">
        <f ca="1">Sheet2!L145+Sheet2!CX145</f>
        <v>0</v>
      </c>
      <c r="L146" s="13">
        <f ca="1">Sheet2!BS145+Sheet2!FF145</f>
        <v>0</v>
      </c>
      <c r="M146" s="13">
        <f ca="1">Sheet2!BT145+Sheet2!FG145</f>
        <v>0</v>
      </c>
      <c r="N146" s="13">
        <f ca="1">Sheet2!BU145+Sheet2!FH145</f>
        <v>0</v>
      </c>
      <c r="O146" s="13">
        <f ca="1">Sheet2!BW145+Sheet2!FJ145</f>
        <v>0</v>
      </c>
      <c r="P146" s="13">
        <f ca="1">Sheet2!BX145+Sheet2!FK145</f>
        <v>0</v>
      </c>
      <c r="Q146" s="13">
        <f ca="1">Sheet2!BY145+Sheet2!FL145</f>
        <v>0</v>
      </c>
      <c r="R146" s="13">
        <f ca="1">Sheet2!FS145+Sheet2!CD145</f>
        <v>0</v>
      </c>
      <c r="S146" s="13">
        <f ca="1">Sheet2!N145+Sheet2!CY145+Sheet2!FT145+Sheet2!CE145</f>
        <v>0</v>
      </c>
      <c r="T146" s="12">
        <f t="shared" si="42"/>
        <v>57770.039999999994</v>
      </c>
      <c r="U146" s="13">
        <f ca="1">Sheet2!P145+Sheet2!EJ145</f>
        <v>0</v>
      </c>
      <c r="V146" s="13">
        <f ca="1">Sheet2!Q145+Sheet2!EK145</f>
        <v>0</v>
      </c>
      <c r="W146" s="13">
        <f ca="1">Sheet2!R145+Sheet2!EL145</f>
        <v>0</v>
      </c>
      <c r="X146" s="13">
        <f ca="1">Sheet2!S145+Sheet2!EM145</f>
        <v>32</v>
      </c>
      <c r="Y146" s="13">
        <f ca="1">Sheet2!EO145+Sheet2!T145</f>
        <v>8462</v>
      </c>
      <c r="Z146" s="13">
        <f ca="1">Sheet2!U145+Sheet2!EN145</f>
        <v>5.8</v>
      </c>
      <c r="AA146" s="13">
        <f ca="1">Sheet2!EP145+Sheet2!V145</f>
        <v>49270.239999999998</v>
      </c>
      <c r="AB146" s="13">
        <v>13502.12</v>
      </c>
      <c r="AC146" s="13">
        <v>6568.12</v>
      </c>
      <c r="AD146" s="12">
        <f t="shared" si="43"/>
        <v>0</v>
      </c>
      <c r="AE146" s="13">
        <f ca="1">Sheet2!BN145+Sheet2!ER145</f>
        <v>0</v>
      </c>
      <c r="AF146" s="13">
        <f ca="1">Sheet2!BO145+Sheet2!ES145</f>
        <v>0</v>
      </c>
      <c r="AG146" s="13">
        <f ca="1">Sheet2!BP145+Sheet2!ET145</f>
        <v>0</v>
      </c>
      <c r="AH146" s="12">
        <f t="shared" si="44"/>
        <v>93427.599999999991</v>
      </c>
      <c r="AI146" s="13">
        <v>0</v>
      </c>
      <c r="AJ146" s="13">
        <f ca="1">Sheet2!Y145+Sheet2!DB145</f>
        <v>0</v>
      </c>
      <c r="AK146" s="13">
        <f ca="1">Sheet2!Z145+Sheet2!DC145</f>
        <v>0</v>
      </c>
      <c r="AL146" s="13">
        <f ca="1">Sheet2!AA145+Sheet2!DD145</f>
        <v>0</v>
      </c>
      <c r="AM146" s="13">
        <f ca="1">Sheet2!AB145+Sheet2!DE145</f>
        <v>0</v>
      </c>
      <c r="AN146" s="13">
        <f ca="1">Sheet2!AC145+Sheet2!DF145</f>
        <v>0</v>
      </c>
      <c r="AO146" s="14">
        <f t="shared" si="31"/>
        <v>0</v>
      </c>
      <c r="AP146" s="13">
        <f ca="1">Sheet2!DH145+Sheet2!AE145</f>
        <v>0</v>
      </c>
      <c r="AQ146" s="13">
        <f ca="1">Sheet2!DI145+Sheet2!AF145</f>
        <v>0</v>
      </c>
      <c r="AR146" s="13">
        <f ca="1">Sheet2!DJ145+Sheet2!AG145</f>
        <v>0</v>
      </c>
      <c r="AS146" s="13">
        <f ca="1">Sheet2!DK145+Sheet2!AH145</f>
        <v>0</v>
      </c>
      <c r="AT146" s="13">
        <f ca="1">Sheet2!AI145+Sheet2!DL145</f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f ca="1">Sheet2!AQ145+Sheet2!DT145</f>
        <v>4473.8999999999996</v>
      </c>
      <c r="BC146" s="14">
        <f t="shared" si="45"/>
        <v>83444</v>
      </c>
      <c r="BD146" s="13">
        <v>83444</v>
      </c>
      <c r="BE146" s="13">
        <v>0</v>
      </c>
      <c r="BF146" s="13">
        <v>0</v>
      </c>
      <c r="BG146" s="13">
        <f ca="1">Sheet2!EA145+Sheet2!AW145</f>
        <v>0</v>
      </c>
      <c r="BH146" s="13">
        <f ca="1">Sheet2!EB145+Sheet2!AX145</f>
        <v>0</v>
      </c>
      <c r="BI146" s="13">
        <f ca="1">Sheet2!EC145+Sheet2!AY145</f>
        <v>2940</v>
      </c>
      <c r="BJ146" s="13">
        <f ca="1">Sheet2!ED145+Sheet2!AZ145</f>
        <v>2558</v>
      </c>
      <c r="BK146" s="13">
        <f ca="1">Sheet2!EE145+Sheet2!BA145</f>
        <v>0</v>
      </c>
      <c r="BL146" s="13">
        <f ca="1">Sheet2!EG145+Sheet2!BB145</f>
        <v>0</v>
      </c>
      <c r="BM146" s="13">
        <f ca="1">Sheet2!EH145+Sheet2!BC145</f>
        <v>0</v>
      </c>
      <c r="BN146" s="13">
        <f ca="1">Sheet2!EW145+Sheet2!BE145</f>
        <v>11.7</v>
      </c>
      <c r="BO146" s="13">
        <f ca="1">Sheet2!EX145+Sheet2!BF145</f>
        <v>0</v>
      </c>
      <c r="BP146" s="13">
        <f ca="1">Sheet2!EY145+Sheet2!BG145</f>
        <v>0</v>
      </c>
      <c r="BQ146" s="13">
        <f ca="1">Sheet2!EZ145+Sheet2!BH145+Sheet2!CJ145</f>
        <v>0</v>
      </c>
      <c r="BR146" s="13">
        <f ca="1">Sheet2!FA145+Sheet2!BI145</f>
        <v>0</v>
      </c>
      <c r="BS146" s="13">
        <f ca="1">Sheet2!FC61+Sheet2!BJ61</f>
        <v>0</v>
      </c>
      <c r="BT146" s="13">
        <f ca="1">Sheet2!FD145+Sheet2!BK145</f>
        <v>0</v>
      </c>
      <c r="BU146" s="12">
        <f ca="1">Sheet2!FU145+Sheet2!BL145+Sheet2!AU145+Sheet2!DY145</f>
        <v>12480.93</v>
      </c>
      <c r="BV146" s="12">
        <f ca="1">Sheet2!BQ145</f>
        <v>0</v>
      </c>
      <c r="BW146" s="12">
        <f ca="1">Sheet2!CF145+Sheet2!FV145</f>
        <v>0</v>
      </c>
      <c r="BX146" s="12">
        <f ca="1">Sheet2!FW145+Sheet2!CG145+Sheet2!FC145+Sheet2!BJ145</f>
        <v>3701</v>
      </c>
      <c r="BY146" s="12">
        <f t="shared" si="47"/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</row>
    <row r="147" spans="1:82">
      <c r="A147" s="18">
        <v>42104</v>
      </c>
      <c r="B147" s="3" t="s">
        <v>623</v>
      </c>
      <c r="C147" s="3" t="s">
        <v>441</v>
      </c>
      <c r="D147" s="12">
        <f t="shared" si="48"/>
        <v>814865.55</v>
      </c>
      <c r="E147" s="12">
        <f t="shared" si="46"/>
        <v>50380</v>
      </c>
      <c r="F147" s="13">
        <v>0</v>
      </c>
      <c r="G147" s="13">
        <v>0</v>
      </c>
      <c r="H147" s="13">
        <v>0</v>
      </c>
      <c r="I147" s="13">
        <f ca="1">Sheet2!CT146+Sheet2!H146</f>
        <v>32880</v>
      </c>
      <c r="J147" s="13">
        <v>5250</v>
      </c>
      <c r="K147" s="13">
        <f ca="1">Sheet2!L146+Sheet2!CX146</f>
        <v>17500</v>
      </c>
      <c r="L147" s="13">
        <f ca="1">Sheet2!BS146+Sheet2!FF146</f>
        <v>0</v>
      </c>
      <c r="M147" s="13">
        <f ca="1">Sheet2!BT146+Sheet2!FG146</f>
        <v>0</v>
      </c>
      <c r="N147" s="13">
        <f ca="1">Sheet2!BU146+Sheet2!FH146</f>
        <v>0</v>
      </c>
      <c r="O147" s="13">
        <f ca="1">Sheet2!BW146+Sheet2!FJ146</f>
        <v>0</v>
      </c>
      <c r="P147" s="13">
        <f ca="1">Sheet2!BX146+Sheet2!FK146</f>
        <v>0</v>
      </c>
      <c r="Q147" s="13">
        <f ca="1">Sheet2!BY146+Sheet2!FL146</f>
        <v>0</v>
      </c>
      <c r="R147" s="13">
        <f ca="1">Sheet2!FS146+Sheet2!CD146</f>
        <v>0</v>
      </c>
      <c r="S147" s="13">
        <f ca="1">Sheet2!N146+Sheet2!CY146+Sheet2!FT146+Sheet2!CE146</f>
        <v>0</v>
      </c>
      <c r="T147" s="12">
        <f t="shared" si="42"/>
        <v>78072.75</v>
      </c>
      <c r="U147" s="13">
        <f ca="1">Sheet2!P146+Sheet2!EJ146</f>
        <v>0</v>
      </c>
      <c r="V147" s="13">
        <f ca="1">Sheet2!Q146+Sheet2!EK146</f>
        <v>0</v>
      </c>
      <c r="W147" s="13">
        <f ca="1">Sheet2!R146+Sheet2!EL146</f>
        <v>0</v>
      </c>
      <c r="X147" s="13">
        <f ca="1">Sheet2!S146+Sheet2!EM146</f>
        <v>0</v>
      </c>
      <c r="Y147" s="13">
        <f ca="1">Sheet2!EO146+Sheet2!T146</f>
        <v>18780</v>
      </c>
      <c r="Z147" s="13">
        <f ca="1">Sheet2!U146+Sheet2!EN146</f>
        <v>80.400000000000006</v>
      </c>
      <c r="AA147" s="13">
        <f ca="1">Sheet2!EP146+Sheet2!V146</f>
        <v>59212.35</v>
      </c>
      <c r="AB147" s="13">
        <v>1497.35</v>
      </c>
      <c r="AC147" s="13">
        <v>68715</v>
      </c>
      <c r="AD147" s="12">
        <f t="shared" si="43"/>
        <v>0</v>
      </c>
      <c r="AE147" s="13">
        <f ca="1">Sheet2!BN146+Sheet2!ER146</f>
        <v>0</v>
      </c>
      <c r="AF147" s="13">
        <f ca="1">Sheet2!BO146+Sheet2!ES146</f>
        <v>0</v>
      </c>
      <c r="AG147" s="13">
        <f ca="1">Sheet2!BP146+Sheet2!ET146</f>
        <v>0</v>
      </c>
      <c r="AH147" s="12">
        <f t="shared" si="44"/>
        <v>10149.5</v>
      </c>
      <c r="AI147" s="13">
        <v>0</v>
      </c>
      <c r="AJ147" s="13">
        <f ca="1">Sheet2!Y146+Sheet2!DB146</f>
        <v>0</v>
      </c>
      <c r="AK147" s="13">
        <f ca="1">Sheet2!Z146+Sheet2!DC146</f>
        <v>0</v>
      </c>
      <c r="AL147" s="13">
        <f ca="1">Sheet2!AA146+Sheet2!DD146</f>
        <v>0</v>
      </c>
      <c r="AM147" s="13">
        <f ca="1">Sheet2!AB146+Sheet2!DE146</f>
        <v>0</v>
      </c>
      <c r="AN147" s="13">
        <f ca="1">Sheet2!AC146+Sheet2!DF146</f>
        <v>0</v>
      </c>
      <c r="AO147" s="14">
        <f t="shared" si="31"/>
        <v>0</v>
      </c>
      <c r="AP147" s="13">
        <f ca="1">Sheet2!DH146+Sheet2!AE146</f>
        <v>0</v>
      </c>
      <c r="AQ147" s="13">
        <f ca="1">Sheet2!DI146+Sheet2!AF146</f>
        <v>0</v>
      </c>
      <c r="AR147" s="13">
        <f ca="1">Sheet2!DJ146+Sheet2!AG146</f>
        <v>0</v>
      </c>
      <c r="AS147" s="13">
        <f ca="1">Sheet2!DK146+Sheet2!AH146</f>
        <v>0</v>
      </c>
      <c r="AT147" s="13">
        <f ca="1">Sheet2!AI146+Sheet2!DL146</f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f ca="1">Sheet2!AQ146+Sheet2!DT146</f>
        <v>0</v>
      </c>
      <c r="BC147" s="14">
        <f t="shared" si="45"/>
        <v>0</v>
      </c>
      <c r="BD147" s="13">
        <v>0</v>
      </c>
      <c r="BE147" s="13">
        <v>0</v>
      </c>
      <c r="BF147" s="13">
        <v>0</v>
      </c>
      <c r="BG147" s="13">
        <f ca="1">Sheet2!EA146+Sheet2!AW146</f>
        <v>0</v>
      </c>
      <c r="BH147" s="13">
        <f ca="1">Sheet2!EB146+Sheet2!AX146</f>
        <v>0</v>
      </c>
      <c r="BI147" s="13">
        <f ca="1">Sheet2!EC146+Sheet2!AY146</f>
        <v>10000</v>
      </c>
      <c r="BJ147" s="13">
        <f ca="1">Sheet2!ED146+Sheet2!AZ146</f>
        <v>0</v>
      </c>
      <c r="BK147" s="13">
        <f ca="1">Sheet2!EE146+Sheet2!BA146</f>
        <v>0</v>
      </c>
      <c r="BL147" s="13">
        <f ca="1">Sheet2!EG146+Sheet2!BB146</f>
        <v>0</v>
      </c>
      <c r="BM147" s="13">
        <f ca="1">Sheet2!EH146+Sheet2!BC146</f>
        <v>0</v>
      </c>
      <c r="BN147" s="13">
        <f ca="1">Sheet2!EW146+Sheet2!BE146</f>
        <v>149.5</v>
      </c>
      <c r="BO147" s="13">
        <f ca="1">Sheet2!EX146+Sheet2!BF146</f>
        <v>0</v>
      </c>
      <c r="BP147" s="13">
        <f ca="1">Sheet2!EY146+Sheet2!BG146</f>
        <v>0</v>
      </c>
      <c r="BQ147" s="13">
        <f ca="1">Sheet2!EZ146+Sheet2!BH146+Sheet2!CJ146</f>
        <v>0</v>
      </c>
      <c r="BR147" s="13">
        <f ca="1">Sheet2!FA146+Sheet2!BI146</f>
        <v>0</v>
      </c>
      <c r="BS147" s="13">
        <f ca="1">Sheet2!FC62+Sheet2!BJ62</f>
        <v>0</v>
      </c>
      <c r="BT147" s="13">
        <f ca="1">Sheet2!FD146+Sheet2!BK146</f>
        <v>0</v>
      </c>
      <c r="BU147" s="12">
        <f ca="1">Sheet2!FU146+Sheet2!BL146+Sheet2!AU146+Sheet2!DY146</f>
        <v>665431.80000000005</v>
      </c>
      <c r="BV147" s="12">
        <f ca="1">Sheet2!BQ146</f>
        <v>0</v>
      </c>
      <c r="BW147" s="12">
        <f ca="1">Sheet2!CF146+Sheet2!FV146</f>
        <v>10831.5</v>
      </c>
      <c r="BX147" s="12">
        <f ca="1">Sheet2!FW146+Sheet2!CG146+Sheet2!FC146+Sheet2!BJ146</f>
        <v>0</v>
      </c>
      <c r="BY147" s="12">
        <f t="shared" si="47"/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</row>
    <row r="148" spans="1:82">
      <c r="A148" s="18">
        <v>422</v>
      </c>
      <c r="B148" s="3" t="s">
        <v>624</v>
      </c>
      <c r="C148" s="3" t="s">
        <v>442</v>
      </c>
      <c r="D148" s="12">
        <f t="shared" si="48"/>
        <v>3495536.98</v>
      </c>
      <c r="E148" s="12">
        <f t="shared" si="46"/>
        <v>494416</v>
      </c>
      <c r="F148" s="13">
        <v>185280</v>
      </c>
      <c r="G148" s="13">
        <v>67240</v>
      </c>
      <c r="H148" s="13">
        <v>83376</v>
      </c>
      <c r="I148" s="13">
        <f ca="1">Sheet2!CT147+Sheet2!H147</f>
        <v>16440</v>
      </c>
      <c r="J148" s="13">
        <v>16060</v>
      </c>
      <c r="K148" s="13">
        <f ca="1">Sheet2!L147+Sheet2!CX147</f>
        <v>139180</v>
      </c>
      <c r="L148" s="13">
        <f ca="1">Sheet2!BS147+Sheet2!FF147</f>
        <v>0</v>
      </c>
      <c r="M148" s="13">
        <f ca="1">Sheet2!BT147+Sheet2!FG147</f>
        <v>0</v>
      </c>
      <c r="N148" s="13">
        <f ca="1">Sheet2!BU147+Sheet2!FH147</f>
        <v>0</v>
      </c>
      <c r="O148" s="13">
        <f ca="1">Sheet2!BW147+Sheet2!FJ147</f>
        <v>0</v>
      </c>
      <c r="P148" s="13">
        <f ca="1">Sheet2!BX147+Sheet2!FK147</f>
        <v>0</v>
      </c>
      <c r="Q148" s="13">
        <f ca="1">Sheet2!BY147+Sheet2!FL147</f>
        <v>0</v>
      </c>
      <c r="R148" s="13">
        <f ca="1">Sheet2!FS147+Sheet2!CD147</f>
        <v>0</v>
      </c>
      <c r="S148" s="13">
        <f ca="1">Sheet2!N147+Sheet2!CY147+Sheet2!FT147+Sheet2!CE147</f>
        <v>2900</v>
      </c>
      <c r="T148" s="12">
        <f t="shared" si="42"/>
        <v>9582.51</v>
      </c>
      <c r="U148" s="13">
        <f ca="1">Sheet2!P147+Sheet2!EJ147</f>
        <v>0</v>
      </c>
      <c r="V148" s="13">
        <f ca="1">Sheet2!Q147+Sheet2!EK147</f>
        <v>0</v>
      </c>
      <c r="W148" s="13">
        <f ca="1">Sheet2!R147+Sheet2!EL147</f>
        <v>0</v>
      </c>
      <c r="X148" s="13">
        <f ca="1">Sheet2!S147+Sheet2!EM147</f>
        <v>641</v>
      </c>
      <c r="Y148" s="13">
        <f ca="1">Sheet2!EO147+Sheet2!T147</f>
        <v>0</v>
      </c>
      <c r="Z148" s="13">
        <f ca="1">Sheet2!U147+Sheet2!EN147</f>
        <v>2414.65</v>
      </c>
      <c r="AA148" s="13">
        <f ca="1">Sheet2!EP147+Sheet2!V147</f>
        <v>6526.86</v>
      </c>
      <c r="AB148" s="13">
        <v>4441.8600000000006</v>
      </c>
      <c r="AC148" s="13">
        <v>1800</v>
      </c>
      <c r="AD148" s="12">
        <f t="shared" si="43"/>
        <v>39</v>
      </c>
      <c r="AE148" s="13">
        <f ca="1">Sheet2!BN147+Sheet2!ER147</f>
        <v>39</v>
      </c>
      <c r="AF148" s="13">
        <f ca="1">Sheet2!BO147+Sheet2!ES147</f>
        <v>0</v>
      </c>
      <c r="AG148" s="13">
        <f ca="1">Sheet2!BP147+Sheet2!ET147</f>
        <v>0</v>
      </c>
      <c r="AH148" s="12">
        <f t="shared" si="44"/>
        <v>2639021.25</v>
      </c>
      <c r="AI148" s="13">
        <v>0</v>
      </c>
      <c r="AJ148" s="13">
        <f ca="1">Sheet2!Y147+Sheet2!DB147</f>
        <v>0</v>
      </c>
      <c r="AK148" s="13">
        <f ca="1">Sheet2!Z147+Sheet2!DC147</f>
        <v>0</v>
      </c>
      <c r="AL148" s="13">
        <f ca="1">Sheet2!AA147+Sheet2!DD147</f>
        <v>0</v>
      </c>
      <c r="AM148" s="13">
        <f ca="1">Sheet2!AB147+Sheet2!DE147</f>
        <v>0</v>
      </c>
      <c r="AN148" s="13">
        <f ca="1">Sheet2!AC147+Sheet2!DF147</f>
        <v>0</v>
      </c>
      <c r="AO148" s="14">
        <f t="shared" si="31"/>
        <v>2636471.25</v>
      </c>
      <c r="AP148" s="13">
        <f ca="1">Sheet2!DH147+Sheet2!AE147</f>
        <v>0</v>
      </c>
      <c r="AQ148" s="13">
        <f ca="1">Sheet2!DI147+Sheet2!AF147</f>
        <v>2636471.25</v>
      </c>
      <c r="AR148" s="13">
        <f ca="1">Sheet2!DJ147+Sheet2!AG147</f>
        <v>0</v>
      </c>
      <c r="AS148" s="13">
        <f ca="1">Sheet2!DK147+Sheet2!AH147</f>
        <v>0</v>
      </c>
      <c r="AT148" s="13">
        <f ca="1">Sheet2!AI147+Sheet2!DL147</f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f ca="1">Sheet2!AQ147+Sheet2!DT147</f>
        <v>0</v>
      </c>
      <c r="BC148" s="14">
        <f t="shared" si="45"/>
        <v>0</v>
      </c>
      <c r="BD148" s="13">
        <v>0</v>
      </c>
      <c r="BE148" s="13">
        <v>0</v>
      </c>
      <c r="BF148" s="13">
        <v>0</v>
      </c>
      <c r="BG148" s="13">
        <f ca="1">Sheet2!EA147+Sheet2!AW147</f>
        <v>0</v>
      </c>
      <c r="BH148" s="13">
        <f ca="1">Sheet2!EB147+Sheet2!AX147</f>
        <v>0</v>
      </c>
      <c r="BI148" s="13">
        <f ca="1">Sheet2!EC147+Sheet2!AY147</f>
        <v>0</v>
      </c>
      <c r="BJ148" s="13">
        <f ca="1">Sheet2!ED147+Sheet2!AZ147</f>
        <v>2550</v>
      </c>
      <c r="BK148" s="13">
        <f ca="1">Sheet2!EE147+Sheet2!BA147</f>
        <v>0</v>
      </c>
      <c r="BL148" s="13">
        <f ca="1">Sheet2!EG147+Sheet2!BB147</f>
        <v>0</v>
      </c>
      <c r="BM148" s="13">
        <f ca="1">Sheet2!EH147+Sheet2!BC147</f>
        <v>0</v>
      </c>
      <c r="BN148" s="13">
        <f ca="1">Sheet2!EW147+Sheet2!BE147</f>
        <v>0</v>
      </c>
      <c r="BO148" s="13">
        <f ca="1">Sheet2!EX147+Sheet2!BF147</f>
        <v>0</v>
      </c>
      <c r="BP148" s="13">
        <f ca="1">Sheet2!EY147+Sheet2!BG147</f>
        <v>0</v>
      </c>
      <c r="BQ148" s="13">
        <f ca="1">Sheet2!EZ147+Sheet2!BH147+Sheet2!CJ147</f>
        <v>0</v>
      </c>
      <c r="BR148" s="13">
        <f ca="1">Sheet2!FA147+Sheet2!BI147</f>
        <v>0</v>
      </c>
      <c r="BS148" s="13">
        <f ca="1">Sheet2!FC63+Sheet2!BJ63</f>
        <v>0</v>
      </c>
      <c r="BT148" s="13">
        <f ca="1">Sheet2!FD147+Sheet2!BK147</f>
        <v>0</v>
      </c>
      <c r="BU148" s="12">
        <f ca="1">Sheet2!FU147+Sheet2!BL147+Sheet2!AU147+Sheet2!DY147</f>
        <v>70426.22</v>
      </c>
      <c r="BV148" s="12">
        <f ca="1">Sheet2!BQ147</f>
        <v>0</v>
      </c>
      <c r="BW148" s="12">
        <f ca="1">Sheet2!CF147+Sheet2!FV147</f>
        <v>0</v>
      </c>
      <c r="BX148" s="12">
        <f ca="1">Sheet2!FW147+Sheet2!CG147+Sheet2!FC147+Sheet2!BJ147</f>
        <v>281800</v>
      </c>
      <c r="BY148" s="12">
        <f t="shared" si="47"/>
        <v>252</v>
      </c>
      <c r="BZ148" s="13">
        <v>0</v>
      </c>
      <c r="CA148" s="13">
        <v>0</v>
      </c>
      <c r="CB148" s="13">
        <v>0</v>
      </c>
      <c r="CC148" s="13">
        <v>0</v>
      </c>
      <c r="CD148" s="13">
        <v>252</v>
      </c>
    </row>
    <row r="149" spans="1:82">
      <c r="A149" s="18">
        <v>423</v>
      </c>
      <c r="B149" s="3" t="s">
        <v>625</v>
      </c>
      <c r="C149" s="3" t="s">
        <v>443</v>
      </c>
      <c r="D149" s="12">
        <f t="shared" si="48"/>
        <v>3800.4</v>
      </c>
      <c r="E149" s="12">
        <f t="shared" si="46"/>
        <v>0</v>
      </c>
      <c r="F149" s="13">
        <v>0</v>
      </c>
      <c r="G149" s="13">
        <v>0</v>
      </c>
      <c r="H149" s="13">
        <v>0</v>
      </c>
      <c r="I149" s="13">
        <f ca="1">Sheet2!CT148+Sheet2!H148</f>
        <v>0</v>
      </c>
      <c r="J149" s="13">
        <v>0</v>
      </c>
      <c r="K149" s="13">
        <f ca="1">Sheet2!L148+Sheet2!CX148</f>
        <v>0</v>
      </c>
      <c r="L149" s="13">
        <f ca="1">Sheet2!BS148+Sheet2!FF148</f>
        <v>0</v>
      </c>
      <c r="M149" s="13">
        <f ca="1">Sheet2!BT148+Sheet2!FG148</f>
        <v>0</v>
      </c>
      <c r="N149" s="13">
        <f ca="1">Sheet2!BU148+Sheet2!FH148</f>
        <v>0</v>
      </c>
      <c r="O149" s="13">
        <f ca="1">Sheet2!BW148+Sheet2!FJ148</f>
        <v>0</v>
      </c>
      <c r="P149" s="13">
        <f ca="1">Sheet2!BX148+Sheet2!FK148</f>
        <v>0</v>
      </c>
      <c r="Q149" s="13">
        <f ca="1">Sheet2!BY148+Sheet2!FL148</f>
        <v>0</v>
      </c>
      <c r="R149" s="13">
        <f ca="1">Sheet2!FS148+Sheet2!CD148</f>
        <v>0</v>
      </c>
      <c r="S149" s="13">
        <f ca="1">Sheet2!N148+Sheet2!CY148+Sheet2!FT148+Sheet2!CE148</f>
        <v>0</v>
      </c>
      <c r="T149" s="12">
        <f t="shared" si="42"/>
        <v>0</v>
      </c>
      <c r="U149" s="13">
        <f ca="1">Sheet2!P148+Sheet2!EJ148</f>
        <v>0</v>
      </c>
      <c r="V149" s="13">
        <f ca="1">Sheet2!Q148+Sheet2!EK148</f>
        <v>0</v>
      </c>
      <c r="W149" s="13">
        <f ca="1">Sheet2!R148+Sheet2!EL148</f>
        <v>0</v>
      </c>
      <c r="X149" s="13">
        <f ca="1">Sheet2!S148+Sheet2!EM148</f>
        <v>0</v>
      </c>
      <c r="Y149" s="13">
        <f ca="1">Sheet2!EO148+Sheet2!T148</f>
        <v>0</v>
      </c>
      <c r="Z149" s="13">
        <f ca="1">Sheet2!U148+Sheet2!EN148</f>
        <v>0</v>
      </c>
      <c r="AA149" s="13">
        <f ca="1">Sheet2!EP148+Sheet2!V148</f>
        <v>0</v>
      </c>
      <c r="AB149" s="13"/>
      <c r="AC149" s="13"/>
      <c r="AD149" s="12">
        <f t="shared" si="43"/>
        <v>0</v>
      </c>
      <c r="AE149" s="13">
        <f ca="1">Sheet2!BN148+Sheet2!ER148</f>
        <v>0</v>
      </c>
      <c r="AF149" s="13">
        <f ca="1">Sheet2!BO148+Sheet2!ES148</f>
        <v>0</v>
      </c>
      <c r="AG149" s="13">
        <f ca="1">Sheet2!BP148+Sheet2!ET148</f>
        <v>0</v>
      </c>
      <c r="AH149" s="12">
        <f t="shared" si="44"/>
        <v>3800.4</v>
      </c>
      <c r="AI149" s="13">
        <v>0</v>
      </c>
      <c r="AJ149" s="13">
        <f ca="1">Sheet2!Y148+Sheet2!DB148</f>
        <v>0</v>
      </c>
      <c r="AK149" s="13">
        <f ca="1">Sheet2!Z148+Sheet2!DC148</f>
        <v>0</v>
      </c>
      <c r="AL149" s="13">
        <f ca="1">Sheet2!AA148+Sheet2!DD148</f>
        <v>0</v>
      </c>
      <c r="AM149" s="13">
        <f ca="1">Sheet2!AB148+Sheet2!DE148</f>
        <v>0</v>
      </c>
      <c r="AN149" s="13">
        <f ca="1">Sheet2!AC148+Sheet2!DF148</f>
        <v>0</v>
      </c>
      <c r="AO149" s="14">
        <f t="shared" si="31"/>
        <v>0</v>
      </c>
      <c r="AP149" s="13">
        <f ca="1">Sheet2!DH148+Sheet2!AE148</f>
        <v>0</v>
      </c>
      <c r="AQ149" s="13">
        <f ca="1">Sheet2!DI148+Sheet2!AF148</f>
        <v>0</v>
      </c>
      <c r="AR149" s="13">
        <f ca="1">Sheet2!DJ148+Sheet2!AG148</f>
        <v>0</v>
      </c>
      <c r="AS149" s="13">
        <f ca="1">Sheet2!DK148+Sheet2!AH148</f>
        <v>0</v>
      </c>
      <c r="AT149" s="13">
        <f ca="1">Sheet2!AI148+Sheet2!DL148</f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f ca="1">Sheet2!AQ148+Sheet2!DT148</f>
        <v>967</v>
      </c>
      <c r="BC149" s="14">
        <f t="shared" si="45"/>
        <v>0</v>
      </c>
      <c r="BD149" s="13">
        <v>0</v>
      </c>
      <c r="BE149" s="13">
        <v>0</v>
      </c>
      <c r="BF149" s="13">
        <v>0</v>
      </c>
      <c r="BG149" s="13">
        <f ca="1">Sheet2!EA148+Sheet2!AW148</f>
        <v>0</v>
      </c>
      <c r="BH149" s="13">
        <f ca="1">Sheet2!EB148+Sheet2!AX148</f>
        <v>0</v>
      </c>
      <c r="BI149" s="13">
        <f ca="1">Sheet2!EC148+Sheet2!AY148</f>
        <v>1300</v>
      </c>
      <c r="BJ149" s="13">
        <f ca="1">Sheet2!ED148+Sheet2!AZ148</f>
        <v>0</v>
      </c>
      <c r="BK149" s="13">
        <f ca="1">Sheet2!EE148+Sheet2!BA148</f>
        <v>0</v>
      </c>
      <c r="BL149" s="13">
        <f ca="1">Sheet2!EG148+Sheet2!BB148</f>
        <v>0</v>
      </c>
      <c r="BM149" s="13">
        <f ca="1">Sheet2!EH148+Sheet2!BC148</f>
        <v>0</v>
      </c>
      <c r="BN149" s="13">
        <f ca="1">Sheet2!EW148+Sheet2!BE148</f>
        <v>1533.4</v>
      </c>
      <c r="BO149" s="13">
        <f ca="1">Sheet2!EX148+Sheet2!BF148</f>
        <v>0</v>
      </c>
      <c r="BP149" s="13">
        <f ca="1">Sheet2!EY148+Sheet2!BG148</f>
        <v>0</v>
      </c>
      <c r="BQ149" s="13">
        <f ca="1">Sheet2!EZ148+Sheet2!BH148+Sheet2!CJ148</f>
        <v>0</v>
      </c>
      <c r="BR149" s="13">
        <f ca="1">Sheet2!FA148+Sheet2!BI148</f>
        <v>0</v>
      </c>
      <c r="BS149" s="13">
        <f ca="1">Sheet2!FC64+Sheet2!BJ64</f>
        <v>0</v>
      </c>
      <c r="BT149" s="13">
        <f ca="1">Sheet2!FD148+Sheet2!BK148</f>
        <v>0</v>
      </c>
      <c r="BU149" s="12">
        <f ca="1">Sheet2!FU148+Sheet2!BL148+Sheet2!AU148+Sheet2!DY148</f>
        <v>0</v>
      </c>
      <c r="BV149" s="12">
        <f ca="1">Sheet2!BQ148</f>
        <v>0</v>
      </c>
      <c r="BW149" s="12">
        <f ca="1">Sheet2!CF148+Sheet2!FV148</f>
        <v>0</v>
      </c>
      <c r="BX149" s="12">
        <f ca="1">Sheet2!FW148+Sheet2!CG148+Sheet2!FC148+Sheet2!BJ148</f>
        <v>0</v>
      </c>
      <c r="BY149" s="12">
        <f t="shared" si="47"/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</row>
    <row r="150" spans="1:82">
      <c r="A150" s="18">
        <v>424</v>
      </c>
      <c r="B150" s="3" t="s">
        <v>626</v>
      </c>
      <c r="C150" s="3" t="s">
        <v>444</v>
      </c>
      <c r="D150" s="12">
        <f t="shared" si="48"/>
        <v>319019.54000000004</v>
      </c>
      <c r="E150" s="12">
        <f t="shared" si="46"/>
        <v>117594</v>
      </c>
      <c r="F150" s="13">
        <v>62160</v>
      </c>
      <c r="G150" s="13">
        <v>27462</v>
      </c>
      <c r="H150" s="13">
        <v>27972</v>
      </c>
      <c r="I150" s="13">
        <f ca="1">Sheet2!CT149+Sheet2!H149</f>
        <v>0</v>
      </c>
      <c r="J150" s="13">
        <v>0</v>
      </c>
      <c r="K150" s="13">
        <f ca="1">Sheet2!L149+Sheet2!CX149</f>
        <v>0</v>
      </c>
      <c r="L150" s="13">
        <f ca="1">Sheet2!BS149+Sheet2!FF149</f>
        <v>0</v>
      </c>
      <c r="M150" s="13">
        <f ca="1">Sheet2!BT149+Sheet2!FG149</f>
        <v>0</v>
      </c>
      <c r="N150" s="13">
        <f ca="1">Sheet2!BU149+Sheet2!FH149</f>
        <v>0</v>
      </c>
      <c r="O150" s="13">
        <f ca="1">Sheet2!BW149+Sheet2!FJ149</f>
        <v>0</v>
      </c>
      <c r="P150" s="13">
        <f ca="1">Sheet2!BX149+Sheet2!FK149</f>
        <v>0</v>
      </c>
      <c r="Q150" s="13">
        <f ca="1">Sheet2!BY149+Sheet2!FL149</f>
        <v>0</v>
      </c>
      <c r="R150" s="13">
        <f ca="1">Sheet2!FS149+Sheet2!CD149</f>
        <v>0</v>
      </c>
      <c r="S150" s="13">
        <f ca="1">Sheet2!N149+Sheet2!CY149+Sheet2!FT149+Sheet2!CE149</f>
        <v>0</v>
      </c>
      <c r="T150" s="12">
        <f t="shared" si="42"/>
        <v>15612.67</v>
      </c>
      <c r="U150" s="13">
        <f ca="1">Sheet2!P149+Sheet2!EJ149</f>
        <v>0</v>
      </c>
      <c r="V150" s="13">
        <f ca="1">Sheet2!Q149+Sheet2!EK149</f>
        <v>0</v>
      </c>
      <c r="W150" s="13">
        <f ca="1">Sheet2!R149+Sheet2!EL149</f>
        <v>0</v>
      </c>
      <c r="X150" s="13">
        <f ca="1">Sheet2!S149+Sheet2!EM149</f>
        <v>0</v>
      </c>
      <c r="Y150" s="13">
        <f ca="1">Sheet2!EO149+Sheet2!T149</f>
        <v>0</v>
      </c>
      <c r="Z150" s="13">
        <f ca="1">Sheet2!U149+Sheet2!EN149</f>
        <v>0</v>
      </c>
      <c r="AA150" s="13">
        <f ca="1">Sheet2!EP149+Sheet2!V149</f>
        <v>15612.67</v>
      </c>
      <c r="AB150" s="13">
        <v>15342.67</v>
      </c>
      <c r="AC150" s="13">
        <v>270</v>
      </c>
      <c r="AD150" s="12">
        <f t="shared" si="43"/>
        <v>827</v>
      </c>
      <c r="AE150" s="13">
        <f ca="1">Sheet2!BN149+Sheet2!ER149</f>
        <v>827</v>
      </c>
      <c r="AF150" s="13">
        <f ca="1">Sheet2!BO149+Sheet2!ES149</f>
        <v>0</v>
      </c>
      <c r="AG150" s="13">
        <f ca="1">Sheet2!BP149+Sheet2!ET149</f>
        <v>0</v>
      </c>
      <c r="AH150" s="12">
        <f t="shared" si="44"/>
        <v>1700</v>
      </c>
      <c r="AI150" s="13">
        <v>0</v>
      </c>
      <c r="AJ150" s="13">
        <f ca="1">Sheet2!Y149+Sheet2!DB149</f>
        <v>0</v>
      </c>
      <c r="AK150" s="13">
        <f ca="1">Sheet2!Z149+Sheet2!DC149</f>
        <v>0</v>
      </c>
      <c r="AL150" s="13">
        <f ca="1">Sheet2!AA149+Sheet2!DD149</f>
        <v>0</v>
      </c>
      <c r="AM150" s="13">
        <f ca="1">Sheet2!AB149+Sheet2!DE149</f>
        <v>0</v>
      </c>
      <c r="AN150" s="13">
        <f ca="1">Sheet2!AC149+Sheet2!DF149</f>
        <v>0</v>
      </c>
      <c r="AO150" s="14">
        <f t="shared" si="31"/>
        <v>0</v>
      </c>
      <c r="AP150" s="13">
        <f ca="1">Sheet2!DH149+Sheet2!AE149</f>
        <v>0</v>
      </c>
      <c r="AQ150" s="13">
        <f ca="1">Sheet2!DI149+Sheet2!AF149</f>
        <v>0</v>
      </c>
      <c r="AR150" s="13">
        <f ca="1">Sheet2!DJ149+Sheet2!AG149</f>
        <v>0</v>
      </c>
      <c r="AS150" s="13">
        <f ca="1">Sheet2!DK149+Sheet2!AH149</f>
        <v>0</v>
      </c>
      <c r="AT150" s="13">
        <f ca="1">Sheet2!AI149+Sheet2!DL149</f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f ca="1">Sheet2!AQ149+Sheet2!DT149</f>
        <v>0</v>
      </c>
      <c r="BC150" s="14">
        <f t="shared" si="45"/>
        <v>0</v>
      </c>
      <c r="BD150" s="13">
        <v>0</v>
      </c>
      <c r="BE150" s="13">
        <v>0</v>
      </c>
      <c r="BF150" s="13">
        <v>0</v>
      </c>
      <c r="BG150" s="13">
        <f ca="1">Sheet2!EA149+Sheet2!AW149</f>
        <v>0</v>
      </c>
      <c r="BH150" s="13">
        <f ca="1">Sheet2!EB149+Sheet2!AX149</f>
        <v>0</v>
      </c>
      <c r="BI150" s="13">
        <f ca="1">Sheet2!EC149+Sheet2!AY149</f>
        <v>0</v>
      </c>
      <c r="BJ150" s="13">
        <f ca="1">Sheet2!ED149+Sheet2!AZ149</f>
        <v>1700</v>
      </c>
      <c r="BK150" s="13">
        <f ca="1">Sheet2!EE149+Sheet2!BA149</f>
        <v>0</v>
      </c>
      <c r="BL150" s="13">
        <f ca="1">Sheet2!EG149+Sheet2!BB149</f>
        <v>0</v>
      </c>
      <c r="BM150" s="13">
        <f ca="1">Sheet2!EH149+Sheet2!BC149</f>
        <v>0</v>
      </c>
      <c r="BN150" s="13">
        <f ca="1">Sheet2!EW149+Sheet2!BE149</f>
        <v>0</v>
      </c>
      <c r="BO150" s="13">
        <f ca="1">Sheet2!EX149+Sheet2!BF149</f>
        <v>0</v>
      </c>
      <c r="BP150" s="13">
        <f ca="1">Sheet2!EY149+Sheet2!BG149</f>
        <v>0</v>
      </c>
      <c r="BQ150" s="13">
        <f ca="1">Sheet2!EZ149+Sheet2!BH149+Sheet2!CJ149</f>
        <v>0</v>
      </c>
      <c r="BR150" s="13">
        <f ca="1">Sheet2!FA149+Sheet2!BI149</f>
        <v>0</v>
      </c>
      <c r="BS150" s="13">
        <f ca="1">Sheet2!FC65+Sheet2!BJ65</f>
        <v>0</v>
      </c>
      <c r="BT150" s="13">
        <f ca="1">Sheet2!FD149+Sheet2!BK149</f>
        <v>0</v>
      </c>
      <c r="BU150" s="12">
        <f ca="1">Sheet2!FU149+Sheet2!BL149+Sheet2!AU149+Sheet2!DY149</f>
        <v>3285.87</v>
      </c>
      <c r="BV150" s="12">
        <f ca="1">Sheet2!BQ149</f>
        <v>0</v>
      </c>
      <c r="BW150" s="12">
        <f ca="1">Sheet2!CF149+Sheet2!FV149</f>
        <v>0</v>
      </c>
      <c r="BX150" s="12">
        <f ca="1">Sheet2!FW149+Sheet2!CG149+Sheet2!FC149+Sheet2!BJ149</f>
        <v>0</v>
      </c>
      <c r="BY150" s="12">
        <f t="shared" si="47"/>
        <v>180000</v>
      </c>
      <c r="BZ150" s="13">
        <v>0</v>
      </c>
      <c r="CA150" s="13">
        <v>180000</v>
      </c>
      <c r="CB150" s="13">
        <v>0</v>
      </c>
      <c r="CC150" s="13">
        <v>0</v>
      </c>
      <c r="CD150" s="13">
        <v>0</v>
      </c>
    </row>
    <row r="151" spans="1:82">
      <c r="A151" s="18">
        <v>425</v>
      </c>
      <c r="B151" s="3" t="s">
        <v>627</v>
      </c>
      <c r="C151" s="3" t="s">
        <v>445</v>
      </c>
      <c r="D151" s="12">
        <f t="shared" si="48"/>
        <v>1942706.4699999997</v>
      </c>
      <c r="E151" s="12">
        <f t="shared" si="46"/>
        <v>84682.2</v>
      </c>
      <c r="F151" s="13">
        <v>55836</v>
      </c>
      <c r="G151" s="13">
        <v>0</v>
      </c>
      <c r="H151" s="13">
        <v>25126.2</v>
      </c>
      <c r="I151" s="13">
        <f ca="1">Sheet2!CT150+Sheet2!H150</f>
        <v>3720</v>
      </c>
      <c r="J151" s="13">
        <v>0</v>
      </c>
      <c r="K151" s="13">
        <f ca="1">Sheet2!L150+Sheet2!CX150</f>
        <v>0</v>
      </c>
      <c r="L151" s="13">
        <f ca="1">Sheet2!BS150+Sheet2!FF150</f>
        <v>0</v>
      </c>
      <c r="M151" s="13">
        <f ca="1">Sheet2!BT150+Sheet2!FG150</f>
        <v>0</v>
      </c>
      <c r="N151" s="13">
        <f ca="1">Sheet2!BU150+Sheet2!FH150</f>
        <v>0</v>
      </c>
      <c r="O151" s="13">
        <f ca="1">Sheet2!BW150+Sheet2!FJ150</f>
        <v>0</v>
      </c>
      <c r="P151" s="13">
        <f ca="1">Sheet2!BX150+Sheet2!FK150</f>
        <v>0</v>
      </c>
      <c r="Q151" s="13">
        <f ca="1">Sheet2!BY150+Sheet2!FL150</f>
        <v>0</v>
      </c>
      <c r="R151" s="13">
        <f ca="1">Sheet2!FS150+Sheet2!CD150</f>
        <v>0</v>
      </c>
      <c r="S151" s="13">
        <f ca="1">Sheet2!N150+Sheet2!CY150+Sheet2!FT150+Sheet2!CE150</f>
        <v>0</v>
      </c>
      <c r="T151" s="12">
        <f t="shared" si="42"/>
        <v>1515.33</v>
      </c>
      <c r="U151" s="13">
        <f ca="1">Sheet2!P150+Sheet2!EJ150</f>
        <v>0</v>
      </c>
      <c r="V151" s="13">
        <f ca="1">Sheet2!Q150+Sheet2!EK150</f>
        <v>0</v>
      </c>
      <c r="W151" s="13">
        <f ca="1">Sheet2!R150+Sheet2!EL150</f>
        <v>0</v>
      </c>
      <c r="X151" s="13">
        <f ca="1">Sheet2!S150+Sheet2!EM150</f>
        <v>0</v>
      </c>
      <c r="Y151" s="13">
        <f ca="1">Sheet2!EO150+Sheet2!T150</f>
        <v>0</v>
      </c>
      <c r="Z151" s="13">
        <f ca="1">Sheet2!U150+Sheet2!EN150</f>
        <v>0</v>
      </c>
      <c r="AA151" s="13">
        <f ca="1">Sheet2!EP150+Sheet2!V150</f>
        <v>1515.33</v>
      </c>
      <c r="AB151" s="13">
        <v>1380.33</v>
      </c>
      <c r="AC151" s="13">
        <v>135</v>
      </c>
      <c r="AD151" s="12">
        <f t="shared" si="43"/>
        <v>0</v>
      </c>
      <c r="AE151" s="13">
        <f ca="1">Sheet2!BN150+Sheet2!ER150</f>
        <v>0</v>
      </c>
      <c r="AF151" s="13">
        <f ca="1">Sheet2!BO150+Sheet2!ES150</f>
        <v>0</v>
      </c>
      <c r="AG151" s="13">
        <f ca="1">Sheet2!BP150+Sheet2!ET150</f>
        <v>0</v>
      </c>
      <c r="AH151" s="12">
        <f t="shared" si="44"/>
        <v>998789</v>
      </c>
      <c r="AI151" s="13">
        <v>0</v>
      </c>
      <c r="AJ151" s="13">
        <f ca="1">Sheet2!Y150+Sheet2!DB150</f>
        <v>0</v>
      </c>
      <c r="AK151" s="13">
        <f ca="1">Sheet2!Z150+Sheet2!DC150</f>
        <v>0</v>
      </c>
      <c r="AL151" s="13">
        <f ca="1">Sheet2!AA150+Sheet2!DD150</f>
        <v>0</v>
      </c>
      <c r="AM151" s="13">
        <f ca="1">Sheet2!AB150+Sheet2!DE150</f>
        <v>353</v>
      </c>
      <c r="AN151" s="13">
        <f ca="1">Sheet2!AC150+Sheet2!DF150</f>
        <v>0</v>
      </c>
      <c r="AO151" s="14">
        <f t="shared" si="31"/>
        <v>0</v>
      </c>
      <c r="AP151" s="13">
        <f ca="1">Sheet2!DH150+Sheet2!AE150</f>
        <v>0</v>
      </c>
      <c r="AQ151" s="13">
        <f ca="1">Sheet2!DI150+Sheet2!AF150</f>
        <v>0</v>
      </c>
      <c r="AR151" s="13">
        <f ca="1">Sheet2!DJ150+Sheet2!AG150</f>
        <v>0</v>
      </c>
      <c r="AS151" s="13">
        <f ca="1">Sheet2!DK150+Sheet2!AH150</f>
        <v>0</v>
      </c>
      <c r="AT151" s="13">
        <f ca="1">Sheet2!AI150+Sheet2!DL150</f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f ca="1">Sheet2!AQ150+Sheet2!DT150</f>
        <v>66766.600000000006</v>
      </c>
      <c r="BC151" s="14">
        <f t="shared" si="45"/>
        <v>0</v>
      </c>
      <c r="BD151" s="13">
        <v>0</v>
      </c>
      <c r="BE151" s="13">
        <v>0</v>
      </c>
      <c r="BF151" s="13">
        <v>0</v>
      </c>
      <c r="BG151" s="13">
        <f ca="1">Sheet2!EA150+Sheet2!AW150</f>
        <v>0</v>
      </c>
      <c r="BH151" s="13">
        <f ca="1">Sheet2!EB150+Sheet2!AX150</f>
        <v>0</v>
      </c>
      <c r="BI151" s="13">
        <f ca="1">Sheet2!EC150+Sheet2!AY150</f>
        <v>4610</v>
      </c>
      <c r="BJ151" s="13">
        <f ca="1">Sheet2!ED150+Sheet2!AZ150</f>
        <v>28682</v>
      </c>
      <c r="BK151" s="13">
        <f ca="1">Sheet2!EE150+Sheet2!BA150</f>
        <v>45000</v>
      </c>
      <c r="BL151" s="13">
        <f ca="1">Sheet2!EG150+Sheet2!BB150</f>
        <v>0</v>
      </c>
      <c r="BM151" s="13">
        <f ca="1">Sheet2!EH150+Sheet2!BC150</f>
        <v>0</v>
      </c>
      <c r="BN151" s="13">
        <f ca="1">Sheet2!EW150+Sheet2!BE150</f>
        <v>8.4</v>
      </c>
      <c r="BO151" s="13">
        <f ca="1">Sheet2!EX150+Sheet2!BF150</f>
        <v>851769</v>
      </c>
      <c r="BP151" s="13">
        <f ca="1">Sheet2!EY150+Sheet2!BG150</f>
        <v>0</v>
      </c>
      <c r="BQ151" s="13">
        <f ca="1">Sheet2!EZ150+Sheet2!BH150+Sheet2!CJ150</f>
        <v>1600</v>
      </c>
      <c r="BR151" s="13">
        <f ca="1">Sheet2!FA150+Sheet2!BI150</f>
        <v>0</v>
      </c>
      <c r="BS151" s="13">
        <f ca="1">Sheet2!FC66+Sheet2!BJ66</f>
        <v>0</v>
      </c>
      <c r="BT151" s="13">
        <f ca="1">Sheet2!FD150+Sheet2!BK150</f>
        <v>0</v>
      </c>
      <c r="BU151" s="12">
        <f ca="1">Sheet2!FU150+Sheet2!BL150+Sheet2!AU150+Sheet2!DY150</f>
        <v>9115.39</v>
      </c>
      <c r="BV151" s="12">
        <f ca="1">Sheet2!BQ150</f>
        <v>-96415.14</v>
      </c>
      <c r="BW151" s="12">
        <f ca="1">Sheet2!CF150+Sheet2!FV150</f>
        <v>0</v>
      </c>
      <c r="BX151" s="12">
        <f ca="1">Sheet2!FW150+Sheet2!CG150+Sheet2!FC150+Sheet2!BJ150</f>
        <v>135200</v>
      </c>
      <c r="BY151" s="12">
        <f t="shared" si="47"/>
        <v>809819.69</v>
      </c>
      <c r="BZ151" s="13">
        <v>659819.68999999994</v>
      </c>
      <c r="CA151" s="13">
        <v>0</v>
      </c>
      <c r="CB151" s="13">
        <v>0</v>
      </c>
      <c r="CC151" s="13">
        <v>150000</v>
      </c>
      <c r="CD151" s="13">
        <v>0</v>
      </c>
    </row>
    <row r="152" spans="1:82">
      <c r="A152" s="18">
        <v>426</v>
      </c>
      <c r="B152" s="3" t="s">
        <v>628</v>
      </c>
      <c r="C152" s="3" t="s">
        <v>446</v>
      </c>
      <c r="D152" s="12">
        <f t="shared" si="48"/>
        <v>469684.2</v>
      </c>
      <c r="E152" s="12">
        <f t="shared" si="46"/>
        <v>432691.4</v>
      </c>
      <c r="F152" s="13">
        <v>220572</v>
      </c>
      <c r="G152" s="13">
        <v>112272</v>
      </c>
      <c r="H152" s="13">
        <v>99257.4</v>
      </c>
      <c r="I152" s="13">
        <f ca="1">Sheet2!CT151+Sheet2!H151</f>
        <v>0</v>
      </c>
      <c r="J152" s="13">
        <v>0</v>
      </c>
      <c r="K152" s="13">
        <f ca="1">Sheet2!L151+Sheet2!CX151</f>
        <v>0</v>
      </c>
      <c r="L152" s="13">
        <f ca="1">Sheet2!BS151+Sheet2!FF151</f>
        <v>0</v>
      </c>
      <c r="M152" s="13">
        <f ca="1">Sheet2!BT151+Sheet2!FG151</f>
        <v>0</v>
      </c>
      <c r="N152" s="13">
        <f ca="1">Sheet2!BU151+Sheet2!FH151</f>
        <v>0</v>
      </c>
      <c r="O152" s="13">
        <f ca="1">Sheet2!BW151+Sheet2!FJ151</f>
        <v>0</v>
      </c>
      <c r="P152" s="13">
        <f ca="1">Sheet2!BX151+Sheet2!FK151</f>
        <v>0</v>
      </c>
      <c r="Q152" s="13">
        <f ca="1">Sheet2!BY151+Sheet2!FL151</f>
        <v>0</v>
      </c>
      <c r="R152" s="13">
        <v>0</v>
      </c>
      <c r="S152" s="13">
        <f ca="1">Sheet2!N151+Sheet2!CY151+Sheet2!FT151+Sheet2!CE151</f>
        <v>590</v>
      </c>
      <c r="T152" s="12">
        <f t="shared" si="42"/>
        <v>11597.939999999999</v>
      </c>
      <c r="U152" s="13">
        <f ca="1">Sheet2!P151+Sheet2!EJ151</f>
        <v>0</v>
      </c>
      <c r="V152" s="13">
        <f ca="1">Sheet2!Q151+Sheet2!EK151</f>
        <v>0</v>
      </c>
      <c r="W152" s="13">
        <f ca="1">Sheet2!R151+Sheet2!EL151</f>
        <v>0</v>
      </c>
      <c r="X152" s="13">
        <f ca="1">Sheet2!S151+Sheet2!EM151</f>
        <v>337</v>
      </c>
      <c r="Y152" s="13">
        <f ca="1">Sheet2!EO151+Sheet2!T151</f>
        <v>0</v>
      </c>
      <c r="Z152" s="13">
        <f ca="1">Sheet2!U151+Sheet2!EN151</f>
        <v>5693.62</v>
      </c>
      <c r="AA152" s="13">
        <f ca="1">Sheet2!EP151+Sheet2!V151</f>
        <v>5567.32</v>
      </c>
      <c r="AB152" s="13">
        <v>4667.32</v>
      </c>
      <c r="AC152" s="13">
        <v>900</v>
      </c>
      <c r="AD152" s="12">
        <f t="shared" si="43"/>
        <v>0</v>
      </c>
      <c r="AE152" s="13">
        <f ca="1">Sheet2!BN151+Sheet2!ER151</f>
        <v>0</v>
      </c>
      <c r="AF152" s="13">
        <f ca="1">Sheet2!BO151+Sheet2!ES151</f>
        <v>0</v>
      </c>
      <c r="AG152" s="13">
        <f ca="1">Sheet2!BP151+Sheet2!ET151</f>
        <v>0</v>
      </c>
      <c r="AH152" s="12">
        <f t="shared" si="44"/>
        <v>20346.2</v>
      </c>
      <c r="AI152" s="13">
        <v>0</v>
      </c>
      <c r="AJ152" s="13">
        <f ca="1">Sheet2!Y151+Sheet2!DB151</f>
        <v>0</v>
      </c>
      <c r="AK152" s="13">
        <f ca="1">Sheet2!Z151+Sheet2!DC151</f>
        <v>0</v>
      </c>
      <c r="AL152" s="13">
        <f ca="1">Sheet2!AA151+Sheet2!DD151</f>
        <v>0</v>
      </c>
      <c r="AM152" s="13">
        <f ca="1">Sheet2!AB151+Sheet2!DE151</f>
        <v>0</v>
      </c>
      <c r="AN152" s="13">
        <f ca="1">Sheet2!AC151+Sheet2!DF151</f>
        <v>0</v>
      </c>
      <c r="AO152" s="14">
        <f t="shared" si="31"/>
        <v>0</v>
      </c>
      <c r="AP152" s="13">
        <f ca="1">Sheet2!DH151+Sheet2!AE151</f>
        <v>0</v>
      </c>
      <c r="AQ152" s="13">
        <f ca="1">Sheet2!DI151+Sheet2!AF151</f>
        <v>0</v>
      </c>
      <c r="AR152" s="13">
        <f ca="1">Sheet2!DJ151+Sheet2!AG151</f>
        <v>0</v>
      </c>
      <c r="AS152" s="13">
        <f ca="1">Sheet2!DK151+Sheet2!AH151</f>
        <v>0</v>
      </c>
      <c r="AT152" s="13">
        <f ca="1">Sheet2!AI151+Sheet2!DL151</f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f ca="1">Sheet2!AQ151+Sheet2!DT151</f>
        <v>7863.7</v>
      </c>
      <c r="BC152" s="14">
        <f t="shared" si="45"/>
        <v>0</v>
      </c>
      <c r="BD152" s="13">
        <v>0</v>
      </c>
      <c r="BE152" s="13">
        <v>0</v>
      </c>
      <c r="BF152" s="13">
        <v>0</v>
      </c>
      <c r="BG152" s="13">
        <f ca="1">Sheet2!EA151+Sheet2!AW151</f>
        <v>0</v>
      </c>
      <c r="BH152" s="13">
        <f ca="1">Sheet2!EB151+Sheet2!AX151</f>
        <v>0</v>
      </c>
      <c r="BI152" s="13">
        <f ca="1">Sheet2!EC151+Sheet2!AY151</f>
        <v>12425</v>
      </c>
      <c r="BJ152" s="13">
        <f ca="1">Sheet2!ED151+Sheet2!AZ151</f>
        <v>0</v>
      </c>
      <c r="BK152" s="13">
        <f ca="1">Sheet2!EE151+Sheet2!BA151</f>
        <v>0</v>
      </c>
      <c r="BL152" s="13">
        <f ca="1">Sheet2!EG151+Sheet2!BB151</f>
        <v>0</v>
      </c>
      <c r="BM152" s="13">
        <f ca="1">Sheet2!EH151+Sheet2!BC151</f>
        <v>0</v>
      </c>
      <c r="BN152" s="13">
        <f ca="1">Sheet2!EW151+Sheet2!BE151</f>
        <v>57.5</v>
      </c>
      <c r="BO152" s="13">
        <f ca="1">Sheet2!EX151+Sheet2!BF151</f>
        <v>0</v>
      </c>
      <c r="BP152" s="13">
        <f ca="1">Sheet2!EY151+Sheet2!BG151</f>
        <v>0</v>
      </c>
      <c r="BQ152" s="13">
        <f ca="1">Sheet2!EZ151+Sheet2!BH151+Sheet2!CJ151</f>
        <v>0</v>
      </c>
      <c r="BR152" s="13">
        <f ca="1">Sheet2!FA151+Sheet2!BI151</f>
        <v>0</v>
      </c>
      <c r="BS152" s="13">
        <f ca="1">Sheet2!FC67+Sheet2!BJ67</f>
        <v>0</v>
      </c>
      <c r="BT152" s="13">
        <f ca="1">Sheet2!FD151+Sheet2!BK151</f>
        <v>0</v>
      </c>
      <c r="BU152" s="12">
        <f ca="1">Sheet2!FU151+Sheet2!BL151+Sheet2!AU151+Sheet2!DY151</f>
        <v>5048.66</v>
      </c>
      <c r="BV152" s="12">
        <f ca="1">Sheet2!BQ151</f>
        <v>0</v>
      </c>
      <c r="BW152" s="12">
        <f ca="1">Sheet2!CF151+Sheet2!FV151</f>
        <v>0</v>
      </c>
      <c r="BX152" s="12">
        <f ca="1">Sheet2!FW151+Sheet2!CG151+Sheet2!FC151+Sheet2!BJ151</f>
        <v>0</v>
      </c>
      <c r="BY152" s="12">
        <f t="shared" si="47"/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</row>
    <row r="153" spans="1:82">
      <c r="A153" s="18">
        <v>427</v>
      </c>
      <c r="B153" s="3" t="s">
        <v>629</v>
      </c>
      <c r="C153" s="3" t="s">
        <v>447</v>
      </c>
      <c r="D153" s="12">
        <f t="shared" si="48"/>
        <v>1075059.99</v>
      </c>
      <c r="E153" s="12">
        <f t="shared" si="46"/>
        <v>1058087.3999999999</v>
      </c>
      <c r="F153" s="13">
        <v>623412</v>
      </c>
      <c r="G153" s="13">
        <v>154140</v>
      </c>
      <c r="H153" s="13">
        <v>280535.40000000002</v>
      </c>
      <c r="I153" s="13">
        <f ca="1">Sheet2!CT152+Sheet2!H152</f>
        <v>0</v>
      </c>
      <c r="J153" s="13">
        <v>0</v>
      </c>
      <c r="K153" s="13">
        <f ca="1">Sheet2!L152+Sheet2!CX152</f>
        <v>0</v>
      </c>
      <c r="L153" s="13">
        <f ca="1">Sheet2!BS152+Sheet2!FF152</f>
        <v>0</v>
      </c>
      <c r="M153" s="13">
        <f ca="1">Sheet2!BT152+Sheet2!FG152</f>
        <v>0</v>
      </c>
      <c r="N153" s="13">
        <f ca="1">Sheet2!BU152+Sheet2!FH152</f>
        <v>0</v>
      </c>
      <c r="O153" s="13">
        <f ca="1">Sheet2!BW152+Sheet2!FJ152</f>
        <v>0</v>
      </c>
      <c r="P153" s="13">
        <f ca="1">Sheet2!BX152+Sheet2!FK152</f>
        <v>0</v>
      </c>
      <c r="Q153" s="13">
        <f ca="1">Sheet2!BY152+Sheet2!FL152</f>
        <v>0</v>
      </c>
      <c r="R153" s="13">
        <f ca="1">Sheet2!FS152+Sheet2!CD152</f>
        <v>0</v>
      </c>
      <c r="S153" s="13">
        <f ca="1">Sheet2!N152+Sheet2!CY152+Sheet2!FT152+Sheet2!CE152</f>
        <v>0</v>
      </c>
      <c r="T153" s="12">
        <f t="shared" si="42"/>
        <v>9222.82</v>
      </c>
      <c r="U153" s="13">
        <f ca="1">Sheet2!P152+Sheet2!EJ152</f>
        <v>0</v>
      </c>
      <c r="V153" s="13">
        <f ca="1">Sheet2!Q152+Sheet2!EK152</f>
        <v>0</v>
      </c>
      <c r="W153" s="13">
        <f ca="1">Sheet2!R152+Sheet2!EL152</f>
        <v>0</v>
      </c>
      <c r="X153" s="13">
        <f ca="1">Sheet2!S152+Sheet2!EM152</f>
        <v>322</v>
      </c>
      <c r="Y153" s="13">
        <f ca="1">Sheet2!EO152+Sheet2!T152</f>
        <v>60</v>
      </c>
      <c r="Z153" s="13">
        <f ca="1">Sheet2!U152+Sheet2!EN152</f>
        <v>615.16999999999996</v>
      </c>
      <c r="AA153" s="13">
        <f ca="1">Sheet2!EP152+Sheet2!V152</f>
        <v>8225.65</v>
      </c>
      <c r="AB153" s="13">
        <v>5560.84</v>
      </c>
      <c r="AC153" s="13">
        <v>2400</v>
      </c>
      <c r="AD153" s="12">
        <f t="shared" si="43"/>
        <v>913.4</v>
      </c>
      <c r="AE153" s="13">
        <f ca="1">Sheet2!BN152+Sheet2!ER152</f>
        <v>913.4</v>
      </c>
      <c r="AF153" s="13">
        <f ca="1">Sheet2!BO152+Sheet2!ES152</f>
        <v>0</v>
      </c>
      <c r="AG153" s="13">
        <f ca="1">Sheet2!BP152+Sheet2!ET152</f>
        <v>0</v>
      </c>
      <c r="AH153" s="12">
        <f t="shared" si="44"/>
        <v>237.5</v>
      </c>
      <c r="AI153" s="13">
        <v>0</v>
      </c>
      <c r="AJ153" s="13">
        <f ca="1">Sheet2!Y152+Sheet2!DB152</f>
        <v>0</v>
      </c>
      <c r="AK153" s="13">
        <f ca="1">Sheet2!Z152+Sheet2!DC152</f>
        <v>0</v>
      </c>
      <c r="AL153" s="13">
        <f ca="1">Sheet2!AA152+Sheet2!DD152</f>
        <v>0</v>
      </c>
      <c r="AM153" s="13">
        <f ca="1">Sheet2!AB152+Sheet2!DE152</f>
        <v>0</v>
      </c>
      <c r="AN153" s="13">
        <f ca="1">Sheet2!AC152+Sheet2!DF152</f>
        <v>0</v>
      </c>
      <c r="AO153" s="14">
        <f t="shared" ref="AO153:AO183" si="51">AP153+AQ153+AR153+AS153</f>
        <v>0</v>
      </c>
      <c r="AP153" s="13">
        <f ca="1">Sheet2!DH152+Sheet2!AE152</f>
        <v>0</v>
      </c>
      <c r="AQ153" s="13">
        <f ca="1">Sheet2!DI152+Sheet2!AF152</f>
        <v>0</v>
      </c>
      <c r="AR153" s="13">
        <f ca="1">Sheet2!DJ152+Sheet2!AG152</f>
        <v>0</v>
      </c>
      <c r="AS153" s="13">
        <f ca="1">Sheet2!DK152+Sheet2!AH152</f>
        <v>0</v>
      </c>
      <c r="AT153" s="13">
        <f ca="1">Sheet2!AI152+Sheet2!DL152</f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f ca="1">Sheet2!AQ152+Sheet2!DT152</f>
        <v>200</v>
      </c>
      <c r="BC153" s="14">
        <f t="shared" si="45"/>
        <v>0</v>
      </c>
      <c r="BD153" s="13">
        <v>0</v>
      </c>
      <c r="BE153" s="13">
        <v>0</v>
      </c>
      <c r="BF153" s="13">
        <v>0</v>
      </c>
      <c r="BG153" s="13">
        <f ca="1">Sheet2!EA152+Sheet2!AW152</f>
        <v>0</v>
      </c>
      <c r="BH153" s="13">
        <f ca="1">Sheet2!EB152+Sheet2!AX152</f>
        <v>0</v>
      </c>
      <c r="BI153" s="13">
        <f ca="1">Sheet2!EC152+Sheet2!AY152</f>
        <v>0</v>
      </c>
      <c r="BJ153" s="13">
        <f ca="1">Sheet2!ED152+Sheet2!AZ152</f>
        <v>0</v>
      </c>
      <c r="BK153" s="13">
        <f ca="1">Sheet2!EE152+Sheet2!BA152</f>
        <v>0</v>
      </c>
      <c r="BL153" s="13">
        <f ca="1">Sheet2!EG152+Sheet2!BB152</f>
        <v>0</v>
      </c>
      <c r="BM153" s="13">
        <f ca="1">Sheet2!EH152+Sheet2!BC152</f>
        <v>0</v>
      </c>
      <c r="BN153" s="13">
        <f ca="1">Sheet2!EW152+Sheet2!BE152</f>
        <v>37.5</v>
      </c>
      <c r="BO153" s="13">
        <f ca="1">Sheet2!EX152+Sheet2!BF152</f>
        <v>0</v>
      </c>
      <c r="BP153" s="13">
        <f ca="1">Sheet2!EY152+Sheet2!BG152</f>
        <v>0</v>
      </c>
      <c r="BQ153" s="13">
        <f ca="1">Sheet2!EZ152+Sheet2!BH152+Sheet2!CJ152</f>
        <v>0</v>
      </c>
      <c r="BR153" s="13">
        <f ca="1">Sheet2!FA152+Sheet2!BI152</f>
        <v>0</v>
      </c>
      <c r="BS153" s="13">
        <f ca="1">Sheet2!FC68+Sheet2!BJ68</f>
        <v>0</v>
      </c>
      <c r="BT153" s="13">
        <f ca="1">Sheet2!FD152+Sheet2!BK152</f>
        <v>0</v>
      </c>
      <c r="BU153" s="12">
        <f ca="1">Sheet2!FU152+Sheet2!BL152+Sheet2!AU152+Sheet2!DY152</f>
        <v>6598.8700000000008</v>
      </c>
      <c r="BV153" s="12">
        <f ca="1">Sheet2!BQ152</f>
        <v>0</v>
      </c>
      <c r="BW153" s="12">
        <f ca="1">Sheet2!CF152+Sheet2!FV152</f>
        <v>0</v>
      </c>
      <c r="BX153" s="12">
        <f ca="1">Sheet2!FW152+Sheet2!CG152+Sheet2!FC152+Sheet2!BJ152</f>
        <v>0</v>
      </c>
      <c r="BY153" s="12">
        <f t="shared" si="47"/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</row>
    <row r="154" spans="1:82">
      <c r="A154" s="18">
        <v>428</v>
      </c>
      <c r="B154" s="3" t="s">
        <v>630</v>
      </c>
      <c r="C154" s="3" t="s">
        <v>448</v>
      </c>
      <c r="D154" s="12">
        <f t="shared" si="48"/>
        <v>2584169.89</v>
      </c>
      <c r="E154" s="12">
        <f t="shared" si="46"/>
        <v>1332920.3999999999</v>
      </c>
      <c r="F154" s="13">
        <v>529872</v>
      </c>
      <c r="G154" s="13">
        <v>245206</v>
      </c>
      <c r="H154" s="13">
        <v>238442.4</v>
      </c>
      <c r="I154" s="13">
        <f ca="1">Sheet2!CT153+Sheet2!H153</f>
        <v>100800</v>
      </c>
      <c r="J154" s="13">
        <v>42840</v>
      </c>
      <c r="K154" s="13">
        <f ca="1">Sheet2!L153+Sheet2!CX153</f>
        <v>214200</v>
      </c>
      <c r="L154" s="13">
        <f ca="1">Sheet2!BS153+Sheet2!FF153</f>
        <v>0</v>
      </c>
      <c r="M154" s="13">
        <f ca="1">Sheet2!BT153+Sheet2!FG153</f>
        <v>0</v>
      </c>
      <c r="N154" s="13">
        <f ca="1">Sheet2!BU153+Sheet2!FH153</f>
        <v>0</v>
      </c>
      <c r="O154" s="13">
        <f ca="1">Sheet2!BW153+Sheet2!FJ153</f>
        <v>0</v>
      </c>
      <c r="P154" s="13">
        <f ca="1">Sheet2!BX153+Sheet2!FK153</f>
        <v>0</v>
      </c>
      <c r="Q154" s="13">
        <f ca="1">Sheet2!BY153+Sheet2!FL153</f>
        <v>0</v>
      </c>
      <c r="R154" s="13">
        <f ca="1">Sheet2!FS153+Sheet2!CD153</f>
        <v>0</v>
      </c>
      <c r="S154" s="13">
        <f ca="1">Sheet2!N153+Sheet2!CY153+Sheet2!FT153+Sheet2!CE153</f>
        <v>4400</v>
      </c>
      <c r="T154" s="12">
        <f t="shared" si="42"/>
        <v>15491.57</v>
      </c>
      <c r="U154" s="13">
        <f ca="1">Sheet2!P153+Sheet2!EJ153</f>
        <v>0</v>
      </c>
      <c r="V154" s="13">
        <f ca="1">Sheet2!Q153+Sheet2!EK153</f>
        <v>0</v>
      </c>
      <c r="W154" s="13">
        <f ca="1">Sheet2!R153+Sheet2!EL153</f>
        <v>0</v>
      </c>
      <c r="X154" s="13">
        <f ca="1">Sheet2!S153+Sheet2!EM153</f>
        <v>0</v>
      </c>
      <c r="Y154" s="13">
        <f ca="1">Sheet2!EO153+Sheet2!T153</f>
        <v>0</v>
      </c>
      <c r="Z154" s="13">
        <f ca="1">Sheet2!U153+Sheet2!EN153</f>
        <v>40</v>
      </c>
      <c r="AA154" s="13">
        <f ca="1">Sheet2!EP153+Sheet2!V153</f>
        <v>15451.57</v>
      </c>
      <c r="AB154" s="13">
        <v>13008.57</v>
      </c>
      <c r="AC154" s="13">
        <v>2058</v>
      </c>
      <c r="AD154" s="12">
        <f t="shared" si="43"/>
        <v>1707.75</v>
      </c>
      <c r="AE154" s="13">
        <f ca="1">Sheet2!BN153+Sheet2!ER153</f>
        <v>1707.75</v>
      </c>
      <c r="AF154" s="13">
        <f ca="1">Sheet2!BO153+Sheet2!ES153</f>
        <v>0</v>
      </c>
      <c r="AG154" s="13">
        <f ca="1">Sheet2!BP153+Sheet2!ET153</f>
        <v>0</v>
      </c>
      <c r="AH154" s="12">
        <f t="shared" si="44"/>
        <v>1153321.7</v>
      </c>
      <c r="AI154" s="13">
        <v>0</v>
      </c>
      <c r="AJ154" s="13">
        <f ca="1">Sheet2!Y153+Sheet2!DB153</f>
        <v>0</v>
      </c>
      <c r="AK154" s="13">
        <f ca="1">Sheet2!Z153+Sheet2!DC153</f>
        <v>0</v>
      </c>
      <c r="AL154" s="13">
        <f ca="1">Sheet2!AA153+Sheet2!DD153</f>
        <v>0</v>
      </c>
      <c r="AM154" s="13">
        <f ca="1">Sheet2!AB153+Sheet2!DE153</f>
        <v>0</v>
      </c>
      <c r="AN154" s="13">
        <f ca="1">Sheet2!AC153+Sheet2!DF153</f>
        <v>0</v>
      </c>
      <c r="AO154" s="14">
        <f t="shared" si="51"/>
        <v>714900</v>
      </c>
      <c r="AP154" s="13">
        <v>714900</v>
      </c>
      <c r="AQ154" s="13">
        <f ca="1">Sheet2!DI153+Sheet2!AF153</f>
        <v>0</v>
      </c>
      <c r="AR154" s="13">
        <f ca="1">Sheet2!DJ153+Sheet2!AG153</f>
        <v>0</v>
      </c>
      <c r="AS154" s="13">
        <f ca="1">Sheet2!DK153+Sheet2!AH153</f>
        <v>0</v>
      </c>
      <c r="AT154" s="13">
        <f ca="1">Sheet2!AI153+Sheet2!DL153</f>
        <v>4300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f ca="1">Sheet2!AQ153+Sheet2!DT153</f>
        <v>1065</v>
      </c>
      <c r="BC154" s="14">
        <f t="shared" si="45"/>
        <v>425255</v>
      </c>
      <c r="BD154" s="13">
        <v>425255</v>
      </c>
      <c r="BE154" s="13">
        <v>0</v>
      </c>
      <c r="BF154" s="13">
        <v>0</v>
      </c>
      <c r="BG154" s="13">
        <f ca="1">Sheet2!EA153+Sheet2!AW153</f>
        <v>0</v>
      </c>
      <c r="BH154" s="13">
        <f ca="1">Sheet2!EB153+Sheet2!AX153</f>
        <v>0</v>
      </c>
      <c r="BI154" s="13">
        <f ca="1">Sheet2!EC153+Sheet2!AY153</f>
        <v>0</v>
      </c>
      <c r="BJ154" s="13">
        <f ca="1">Sheet2!ED153+Sheet2!AZ153</f>
        <v>7075</v>
      </c>
      <c r="BK154" s="13">
        <v>0</v>
      </c>
      <c r="BL154" s="13">
        <f ca="1">Sheet2!EG153+Sheet2!BB153</f>
        <v>0</v>
      </c>
      <c r="BM154" s="13">
        <f ca="1">Sheet2!EH153+Sheet2!BC153</f>
        <v>0</v>
      </c>
      <c r="BN154" s="13">
        <f ca="1">Sheet2!EW153+Sheet2!BE153</f>
        <v>726.7</v>
      </c>
      <c r="BO154" s="13">
        <f ca="1">Sheet2!EX153+Sheet2!BF153</f>
        <v>0</v>
      </c>
      <c r="BP154" s="13">
        <f ca="1">Sheet2!EY153+Sheet2!BG153</f>
        <v>0</v>
      </c>
      <c r="BQ154" s="13">
        <f ca="1">Sheet2!EZ153+Sheet2!BH153+Sheet2!CJ153</f>
        <v>0</v>
      </c>
      <c r="BR154" s="13">
        <f ca="1">Sheet2!FA153+Sheet2!BI153</f>
        <v>0</v>
      </c>
      <c r="BS154" s="13">
        <f ca="1">Sheet2!FC69+Sheet2!BJ69</f>
        <v>0</v>
      </c>
      <c r="BT154" s="13">
        <f ca="1">Sheet2!FD153+Sheet2!BK153</f>
        <v>0</v>
      </c>
      <c r="BU154" s="12">
        <f ca="1">Sheet2!FU153+Sheet2!BL153+Sheet2!AU153+Sheet2!DY153</f>
        <v>64198.47</v>
      </c>
      <c r="BV154" s="12">
        <f ca="1">Sheet2!BQ153</f>
        <v>0</v>
      </c>
      <c r="BW154" s="12">
        <f ca="1">Sheet2!CF153+Sheet2!FV153</f>
        <v>0</v>
      </c>
      <c r="BX154" s="12">
        <f ca="1">Sheet2!FW153+Sheet2!CG153+Sheet2!FC153+Sheet2!BJ153</f>
        <v>16530</v>
      </c>
      <c r="BY154" s="12">
        <f t="shared" si="47"/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</row>
    <row r="155" spans="1:82">
      <c r="A155" s="18">
        <v>429</v>
      </c>
      <c r="B155" s="3" t="s">
        <v>631</v>
      </c>
      <c r="C155" s="3" t="s">
        <v>449</v>
      </c>
      <c r="D155" s="12">
        <f t="shared" si="48"/>
        <v>335697.68</v>
      </c>
      <c r="E155" s="12">
        <f t="shared" si="46"/>
        <v>332106.8</v>
      </c>
      <c r="F155" s="13">
        <v>191304</v>
      </c>
      <c r="G155" s="13">
        <v>49716</v>
      </c>
      <c r="H155" s="13">
        <v>86086.8</v>
      </c>
      <c r="I155" s="13">
        <f ca="1">Sheet2!CT154+Sheet2!H154</f>
        <v>0</v>
      </c>
      <c r="J155" s="13">
        <v>1000</v>
      </c>
      <c r="K155" s="13">
        <f ca="1">Sheet2!L154+Sheet2!CX154</f>
        <v>5000</v>
      </c>
      <c r="L155" s="13">
        <f ca="1">Sheet2!BS154+Sheet2!FF154</f>
        <v>0</v>
      </c>
      <c r="M155" s="13">
        <f ca="1">Sheet2!BT154+Sheet2!FG154</f>
        <v>0</v>
      </c>
      <c r="N155" s="13">
        <f ca="1">Sheet2!BU154+Sheet2!FH154</f>
        <v>0</v>
      </c>
      <c r="O155" s="13">
        <f ca="1">Sheet2!BW154+Sheet2!FJ154</f>
        <v>0</v>
      </c>
      <c r="P155" s="13">
        <f ca="1">Sheet2!BX154+Sheet2!FK154</f>
        <v>0</v>
      </c>
      <c r="Q155" s="13">
        <f ca="1">Sheet2!BY154+Sheet2!FL154</f>
        <v>0</v>
      </c>
      <c r="R155" s="13">
        <f ca="1">Sheet2!FS154+Sheet2!CD154</f>
        <v>0</v>
      </c>
      <c r="S155" s="13">
        <f ca="1">Sheet2!N154+Sheet2!CY154+Sheet2!FT154+Sheet2!CE154</f>
        <v>0</v>
      </c>
      <c r="T155" s="12">
        <f t="shared" si="42"/>
        <v>2658.46</v>
      </c>
      <c r="U155" s="13">
        <f ca="1">Sheet2!P154+Sheet2!EJ154</f>
        <v>0</v>
      </c>
      <c r="V155" s="13">
        <f ca="1">Sheet2!Q154+Sheet2!EK154</f>
        <v>0</v>
      </c>
      <c r="W155" s="13">
        <f ca="1">Sheet2!R154+Sheet2!EL154</f>
        <v>0</v>
      </c>
      <c r="X155" s="13">
        <f ca="1">Sheet2!S154+Sheet2!EM154</f>
        <v>246</v>
      </c>
      <c r="Y155" s="13">
        <f ca="1">Sheet2!EO154+Sheet2!T154</f>
        <v>67.44</v>
      </c>
      <c r="Z155" s="13">
        <f ca="1">Sheet2!U154+Sheet2!EN154</f>
        <v>210.58</v>
      </c>
      <c r="AA155" s="13">
        <f ca="1">Sheet2!EP154+Sheet2!V154</f>
        <v>2134.44</v>
      </c>
      <c r="AB155" s="13">
        <v>2134.44</v>
      </c>
      <c r="AC155" s="13"/>
      <c r="AD155" s="12">
        <f t="shared" si="43"/>
        <v>396.2</v>
      </c>
      <c r="AE155" s="13">
        <f ca="1">Sheet2!BN154+Sheet2!ER154</f>
        <v>396.2</v>
      </c>
      <c r="AF155" s="13">
        <f ca="1">Sheet2!BO154+Sheet2!ES154</f>
        <v>0</v>
      </c>
      <c r="AG155" s="13">
        <f ca="1">Sheet2!BP154+Sheet2!ET154</f>
        <v>0</v>
      </c>
      <c r="AH155" s="12">
        <f t="shared" si="44"/>
        <v>0</v>
      </c>
      <c r="AI155" s="13">
        <v>0</v>
      </c>
      <c r="AJ155" s="13">
        <f ca="1">Sheet2!Y154+Sheet2!DB154</f>
        <v>0</v>
      </c>
      <c r="AK155" s="13">
        <f ca="1">Sheet2!Z154+Sheet2!DC154</f>
        <v>0</v>
      </c>
      <c r="AL155" s="13">
        <f ca="1">Sheet2!AA154+Sheet2!DD154</f>
        <v>0</v>
      </c>
      <c r="AM155" s="13">
        <f ca="1">Sheet2!AB154+Sheet2!DE154</f>
        <v>0</v>
      </c>
      <c r="AN155" s="13">
        <f ca="1">Sheet2!AC154+Sheet2!DF154</f>
        <v>0</v>
      </c>
      <c r="AO155" s="14">
        <f t="shared" si="51"/>
        <v>0</v>
      </c>
      <c r="AP155" s="13">
        <f ca="1">Sheet2!DH154+Sheet2!AE154</f>
        <v>0</v>
      </c>
      <c r="AQ155" s="13">
        <f ca="1">Sheet2!DI154+Sheet2!AF154</f>
        <v>0</v>
      </c>
      <c r="AR155" s="13">
        <f ca="1">Sheet2!DJ154+Sheet2!AG154</f>
        <v>0</v>
      </c>
      <c r="AS155" s="13">
        <f ca="1">Sheet2!DK154+Sheet2!AH154</f>
        <v>0</v>
      </c>
      <c r="AT155" s="13">
        <f ca="1">Sheet2!AI154+Sheet2!DL154</f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f ca="1">Sheet2!AQ154+Sheet2!DT154</f>
        <v>0</v>
      </c>
      <c r="BC155" s="14">
        <f t="shared" si="45"/>
        <v>0</v>
      </c>
      <c r="BD155" s="13">
        <v>0</v>
      </c>
      <c r="BE155" s="13">
        <v>0</v>
      </c>
      <c r="BF155" s="13">
        <v>0</v>
      </c>
      <c r="BG155" s="13">
        <f ca="1">Sheet2!EA154+Sheet2!AW154</f>
        <v>0</v>
      </c>
      <c r="BH155" s="13">
        <f ca="1">Sheet2!EB154+Sheet2!AX154</f>
        <v>0</v>
      </c>
      <c r="BI155" s="13">
        <f ca="1">Sheet2!EC154+Sheet2!AY154</f>
        <v>0</v>
      </c>
      <c r="BJ155" s="13">
        <f ca="1">Sheet2!ED154+Sheet2!AZ154</f>
        <v>0</v>
      </c>
      <c r="BK155" s="13">
        <f ca="1">Sheet2!EE154+Sheet2!BA154</f>
        <v>0</v>
      </c>
      <c r="BL155" s="13">
        <f ca="1">Sheet2!EG154+Sheet2!BB154</f>
        <v>0</v>
      </c>
      <c r="BM155" s="13">
        <f ca="1">Sheet2!EH154+Sheet2!BC154</f>
        <v>0</v>
      </c>
      <c r="BN155" s="13">
        <f ca="1">Sheet2!EW154+Sheet2!BE154</f>
        <v>0</v>
      </c>
      <c r="BO155" s="13">
        <f ca="1">Sheet2!EX154+Sheet2!BF154</f>
        <v>0</v>
      </c>
      <c r="BP155" s="13">
        <f ca="1">Sheet2!EY154+Sheet2!BG154</f>
        <v>0</v>
      </c>
      <c r="BQ155" s="13">
        <f ca="1">Sheet2!EZ154+Sheet2!BH154+Sheet2!CJ154</f>
        <v>0</v>
      </c>
      <c r="BR155" s="13">
        <f ca="1">Sheet2!FA154+Sheet2!BI154</f>
        <v>0</v>
      </c>
      <c r="BS155" s="13">
        <f ca="1">Sheet2!FC70+Sheet2!BJ70</f>
        <v>0</v>
      </c>
      <c r="BT155" s="13">
        <f ca="1">Sheet2!FD154+Sheet2!BK154</f>
        <v>0</v>
      </c>
      <c r="BU155" s="12">
        <f ca="1">Sheet2!FU154+Sheet2!BL154+Sheet2!AU154+Sheet2!DY154</f>
        <v>536.22</v>
      </c>
      <c r="BV155" s="12">
        <f ca="1">Sheet2!BQ154</f>
        <v>0</v>
      </c>
      <c r="BW155" s="12">
        <f ca="1">Sheet2!CF154+Sheet2!FV154</f>
        <v>0</v>
      </c>
      <c r="BX155" s="12">
        <f ca="1">Sheet2!FW154+Sheet2!CG154+Sheet2!FC154+Sheet2!BJ154</f>
        <v>0</v>
      </c>
      <c r="BY155" s="12">
        <f t="shared" si="47"/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</row>
    <row r="156" spans="1:82">
      <c r="A156" s="18">
        <v>430</v>
      </c>
      <c r="B156" s="3" t="s">
        <v>632</v>
      </c>
      <c r="C156" s="3" t="s">
        <v>450</v>
      </c>
      <c r="D156" s="12">
        <f t="shared" si="48"/>
        <v>809365.35</v>
      </c>
      <c r="E156" s="12">
        <f t="shared" si="46"/>
        <v>760722.2</v>
      </c>
      <c r="F156" s="13">
        <v>430236</v>
      </c>
      <c r="G156" s="13">
        <v>134480</v>
      </c>
      <c r="H156" s="13">
        <v>193606.2</v>
      </c>
      <c r="I156" s="13">
        <f ca="1">Sheet2!CT155+Sheet2!H155</f>
        <v>2400</v>
      </c>
      <c r="J156" s="13">
        <v>0</v>
      </c>
      <c r="K156" s="13">
        <f ca="1">Sheet2!L155+Sheet2!CX155</f>
        <v>0</v>
      </c>
      <c r="L156" s="13">
        <f ca="1">Sheet2!BS155+Sheet2!FF155</f>
        <v>0</v>
      </c>
      <c r="M156" s="13">
        <f ca="1">Sheet2!BT155+Sheet2!FG155</f>
        <v>0</v>
      </c>
      <c r="N156" s="13">
        <f ca="1">Sheet2!BU155+Sheet2!FH155</f>
        <v>0</v>
      </c>
      <c r="O156" s="13">
        <f ca="1">Sheet2!BW155+Sheet2!FJ155</f>
        <v>0</v>
      </c>
      <c r="P156" s="13">
        <f ca="1">Sheet2!BX155+Sheet2!FK155</f>
        <v>0</v>
      </c>
      <c r="Q156" s="13">
        <f ca="1">Sheet2!BY155+Sheet2!FL155</f>
        <v>0</v>
      </c>
      <c r="R156" s="13">
        <f ca="1">Sheet2!FS155+Sheet2!CD155</f>
        <v>0</v>
      </c>
      <c r="S156" s="13">
        <f ca="1">Sheet2!N155+Sheet2!CY155+Sheet2!FT155+Sheet2!CE155</f>
        <v>0</v>
      </c>
      <c r="T156" s="12">
        <f t="shared" si="42"/>
        <v>16140.18</v>
      </c>
      <c r="U156" s="13">
        <f ca="1">Sheet2!P155+Sheet2!EJ155</f>
        <v>0</v>
      </c>
      <c r="V156" s="13">
        <f ca="1">Sheet2!Q155+Sheet2!EK155</f>
        <v>0</v>
      </c>
      <c r="W156" s="13">
        <f ca="1">Sheet2!R155+Sheet2!EL155</f>
        <v>0</v>
      </c>
      <c r="X156" s="13">
        <f ca="1">Sheet2!S155+Sheet2!EM155</f>
        <v>210.8</v>
      </c>
      <c r="Y156" s="13">
        <f ca="1">Sheet2!EO155+Sheet2!T155</f>
        <v>331</v>
      </c>
      <c r="Z156" s="13">
        <f ca="1">Sheet2!U155+Sheet2!EN155</f>
        <v>264.79000000000002</v>
      </c>
      <c r="AA156" s="13">
        <f ca="1">Sheet2!EP155+Sheet2!V155</f>
        <v>15333.59</v>
      </c>
      <c r="AB156" s="13">
        <v>10469.099999999999</v>
      </c>
      <c r="AC156" s="13">
        <v>4865.58</v>
      </c>
      <c r="AD156" s="12">
        <f t="shared" si="43"/>
        <v>45.6</v>
      </c>
      <c r="AE156" s="13">
        <f ca="1">Sheet2!BN155+Sheet2!ER155</f>
        <v>45.6</v>
      </c>
      <c r="AF156" s="13">
        <f ca="1">Sheet2!BO155+Sheet2!ES155</f>
        <v>0</v>
      </c>
      <c r="AG156" s="13">
        <f ca="1">Sheet2!BP155+Sheet2!ET155</f>
        <v>0</v>
      </c>
      <c r="AH156" s="12">
        <f t="shared" si="44"/>
        <v>14190</v>
      </c>
      <c r="AI156" s="13">
        <v>0</v>
      </c>
      <c r="AJ156" s="13">
        <f ca="1">Sheet2!Y155+Sheet2!DB155</f>
        <v>0</v>
      </c>
      <c r="AK156" s="13">
        <f ca="1">Sheet2!Z155+Sheet2!DC155</f>
        <v>0</v>
      </c>
      <c r="AL156" s="13">
        <f ca="1">Sheet2!AA155+Sheet2!DD155</f>
        <v>0</v>
      </c>
      <c r="AM156" s="13">
        <f ca="1">Sheet2!AB155+Sheet2!DE155</f>
        <v>700</v>
      </c>
      <c r="AN156" s="13">
        <f ca="1">Sheet2!AC155+Sheet2!DF155</f>
        <v>0</v>
      </c>
      <c r="AO156" s="14">
        <f t="shared" si="51"/>
        <v>0</v>
      </c>
      <c r="AP156" s="13">
        <f ca="1">Sheet2!DH155+Sheet2!AE155</f>
        <v>0</v>
      </c>
      <c r="AQ156" s="13">
        <f ca="1">Sheet2!DI155+Sheet2!AF155</f>
        <v>0</v>
      </c>
      <c r="AR156" s="13">
        <f ca="1">Sheet2!DJ155+Sheet2!AG155</f>
        <v>0</v>
      </c>
      <c r="AS156" s="13">
        <f ca="1">Sheet2!DK155+Sheet2!AH155</f>
        <v>0</v>
      </c>
      <c r="AT156" s="13">
        <f ca="1">Sheet2!AI155+Sheet2!DL155</f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f ca="1">Sheet2!AQ155+Sheet2!DT155</f>
        <v>0</v>
      </c>
      <c r="BC156" s="14">
        <f t="shared" si="45"/>
        <v>0</v>
      </c>
      <c r="BD156" s="13">
        <v>0</v>
      </c>
      <c r="BE156" s="13">
        <v>0</v>
      </c>
      <c r="BF156" s="13">
        <v>0</v>
      </c>
      <c r="BG156" s="13">
        <f ca="1">Sheet2!EA155+Sheet2!AW155</f>
        <v>0</v>
      </c>
      <c r="BH156" s="13">
        <f ca="1">Sheet2!EB155+Sheet2!AX155</f>
        <v>0</v>
      </c>
      <c r="BI156" s="13">
        <f ca="1">Sheet2!EC155+Sheet2!AY155</f>
        <v>13200</v>
      </c>
      <c r="BJ156" s="13">
        <f ca="1">Sheet2!ED155+Sheet2!AZ155</f>
        <v>0</v>
      </c>
      <c r="BK156" s="13">
        <f ca="1">Sheet2!EE155+Sheet2!BA155</f>
        <v>0</v>
      </c>
      <c r="BL156" s="13">
        <f ca="1">Sheet2!EG155+Sheet2!BB155</f>
        <v>0</v>
      </c>
      <c r="BM156" s="13">
        <f ca="1">Sheet2!EH155+Sheet2!BC155</f>
        <v>0</v>
      </c>
      <c r="BN156" s="13">
        <f ca="1">Sheet2!EW155+Sheet2!BE155</f>
        <v>290</v>
      </c>
      <c r="BO156" s="13">
        <f ca="1">Sheet2!EX155+Sheet2!BF155</f>
        <v>0</v>
      </c>
      <c r="BP156" s="13">
        <f ca="1">Sheet2!EY155+Sheet2!BG155</f>
        <v>0</v>
      </c>
      <c r="BQ156" s="13">
        <f ca="1">Sheet2!EZ155+Sheet2!BH155+Sheet2!CJ155</f>
        <v>0</v>
      </c>
      <c r="BR156" s="13">
        <f ca="1">Sheet2!FA155+Sheet2!BI155</f>
        <v>0</v>
      </c>
      <c r="BS156" s="13">
        <f ca="1">Sheet2!FC71+Sheet2!BJ71</f>
        <v>0</v>
      </c>
      <c r="BT156" s="13">
        <f ca="1">Sheet2!FD155+Sheet2!BK155</f>
        <v>0</v>
      </c>
      <c r="BU156" s="12">
        <f ca="1">Sheet2!FU155+Sheet2!BL155+Sheet2!AU155+Sheet2!DY155</f>
        <v>11747.37</v>
      </c>
      <c r="BV156" s="12">
        <f ca="1">Sheet2!BQ155</f>
        <v>0</v>
      </c>
      <c r="BW156" s="12">
        <f ca="1">Sheet2!CF155+Sheet2!FV155</f>
        <v>0</v>
      </c>
      <c r="BX156" s="12">
        <f ca="1">Sheet2!FW155+Sheet2!CG155+Sheet2!FC155+Sheet2!BJ155</f>
        <v>400</v>
      </c>
      <c r="BY156" s="12">
        <f t="shared" si="47"/>
        <v>6120</v>
      </c>
      <c r="BZ156" s="13">
        <v>0</v>
      </c>
      <c r="CA156" s="13">
        <v>6120</v>
      </c>
      <c r="CB156" s="13">
        <v>0</v>
      </c>
      <c r="CC156" s="13">
        <v>0</v>
      </c>
      <c r="CD156" s="13">
        <v>0</v>
      </c>
    </row>
    <row r="157" spans="1:82">
      <c r="A157" s="18">
        <v>431</v>
      </c>
      <c r="B157" s="3" t="s">
        <v>633</v>
      </c>
      <c r="C157" s="3" t="s">
        <v>451</v>
      </c>
      <c r="D157" s="12">
        <f t="shared" si="48"/>
        <v>641861.5</v>
      </c>
      <c r="E157" s="12">
        <f t="shared" si="46"/>
        <v>59488</v>
      </c>
      <c r="F157" s="13">
        <v>0</v>
      </c>
      <c r="G157" s="13">
        <v>14208</v>
      </c>
      <c r="H157" s="13">
        <v>0</v>
      </c>
      <c r="I157" s="13">
        <f ca="1">Sheet2!CT156+Sheet2!H156</f>
        <v>0</v>
      </c>
      <c r="J157" s="13">
        <v>9000</v>
      </c>
      <c r="K157" s="13">
        <f ca="1">Sheet2!L156+Sheet2!CX156</f>
        <v>45000</v>
      </c>
      <c r="L157" s="13">
        <f ca="1">Sheet2!BS156+Sheet2!FF156</f>
        <v>0</v>
      </c>
      <c r="M157" s="13">
        <f ca="1">Sheet2!BT156+Sheet2!FG156</f>
        <v>0</v>
      </c>
      <c r="N157" s="13">
        <f ca="1">Sheet2!BU156+Sheet2!FH156</f>
        <v>0</v>
      </c>
      <c r="O157" s="13">
        <f ca="1">Sheet2!BW156+Sheet2!FJ156</f>
        <v>0</v>
      </c>
      <c r="P157" s="13">
        <f ca="1">Sheet2!BX156+Sheet2!FK156</f>
        <v>0</v>
      </c>
      <c r="Q157" s="13">
        <f ca="1">Sheet2!BY156+Sheet2!FL156</f>
        <v>0</v>
      </c>
      <c r="R157" s="13">
        <f ca="1">Sheet2!FS156+Sheet2!CD156</f>
        <v>0</v>
      </c>
      <c r="S157" s="13">
        <f ca="1">Sheet2!N156+Sheet2!CY156+Sheet2!FT156+Sheet2!CE156</f>
        <v>280</v>
      </c>
      <c r="T157" s="12">
        <f t="shared" si="42"/>
        <v>31795.520000000004</v>
      </c>
      <c r="U157" s="13">
        <f ca="1">Sheet2!P156+Sheet2!EJ156</f>
        <v>0</v>
      </c>
      <c r="V157" s="13">
        <f ca="1">Sheet2!Q156+Sheet2!EK156</f>
        <v>0</v>
      </c>
      <c r="W157" s="13">
        <f ca="1">Sheet2!R156+Sheet2!EL156</f>
        <v>0</v>
      </c>
      <c r="X157" s="13">
        <f ca="1">Sheet2!S156+Sheet2!EM156</f>
        <v>14203.87</v>
      </c>
      <c r="Y157" s="13">
        <f ca="1">Sheet2!EO156+Sheet2!T156</f>
        <v>1421.03</v>
      </c>
      <c r="Z157" s="13">
        <f ca="1">Sheet2!U156+Sheet2!EN156</f>
        <v>12362.12</v>
      </c>
      <c r="AA157" s="13">
        <f ca="1">Sheet2!EP156+Sheet2!V156</f>
        <v>3808.5</v>
      </c>
      <c r="AB157" s="13">
        <v>5984.03</v>
      </c>
      <c r="AC157" s="13">
        <v>540</v>
      </c>
      <c r="AD157" s="12">
        <f t="shared" si="43"/>
        <v>0</v>
      </c>
      <c r="AE157" s="13">
        <f ca="1">Sheet2!BN156+Sheet2!ER156</f>
        <v>0</v>
      </c>
      <c r="AF157" s="13">
        <f ca="1">Sheet2!BO156+Sheet2!ES156</f>
        <v>0</v>
      </c>
      <c r="AG157" s="13">
        <f ca="1">Sheet2!BP156+Sheet2!ET156</f>
        <v>0</v>
      </c>
      <c r="AH157" s="12">
        <f t="shared" si="44"/>
        <v>542874.19999999995</v>
      </c>
      <c r="AI157" s="13">
        <v>0</v>
      </c>
      <c r="AJ157" s="13">
        <f ca="1">Sheet2!Y156+Sheet2!DB156</f>
        <v>0</v>
      </c>
      <c r="AK157" s="13">
        <f ca="1">Sheet2!Z156+Sheet2!DC156</f>
        <v>0</v>
      </c>
      <c r="AL157" s="13">
        <f ca="1">Sheet2!AA156+Sheet2!DD156</f>
        <v>0</v>
      </c>
      <c r="AM157" s="13">
        <f ca="1">Sheet2!AB156+Sheet2!DE156</f>
        <v>0</v>
      </c>
      <c r="AN157" s="13">
        <f ca="1">Sheet2!AC156+Sheet2!DF156</f>
        <v>0</v>
      </c>
      <c r="AO157" s="14">
        <f t="shared" si="51"/>
        <v>540000</v>
      </c>
      <c r="AP157" s="13">
        <f ca="1">Sheet2!DH156+Sheet2!AE156</f>
        <v>0</v>
      </c>
      <c r="AQ157" s="13">
        <f ca="1">Sheet2!DI156+Sheet2!AF156</f>
        <v>540000</v>
      </c>
      <c r="AR157" s="13">
        <f ca="1">Sheet2!DJ156+Sheet2!AG156</f>
        <v>0</v>
      </c>
      <c r="AS157" s="13">
        <f ca="1">Sheet2!DK156+Sheet2!AH156</f>
        <v>0</v>
      </c>
      <c r="AT157" s="13">
        <f ca="1">Sheet2!AI156+Sheet2!DL156</f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f ca="1">Sheet2!AQ156+Sheet2!DT156</f>
        <v>1000</v>
      </c>
      <c r="BC157" s="14">
        <f t="shared" si="45"/>
        <v>0</v>
      </c>
      <c r="BD157" s="13">
        <v>0</v>
      </c>
      <c r="BE157" s="13">
        <v>0</v>
      </c>
      <c r="BF157" s="13">
        <v>0</v>
      </c>
      <c r="BG157" s="13">
        <f ca="1">Sheet2!EA156+Sheet2!AW156</f>
        <v>0</v>
      </c>
      <c r="BH157" s="13">
        <f ca="1">Sheet2!EB156+Sheet2!AX156</f>
        <v>0</v>
      </c>
      <c r="BI157" s="13">
        <f ca="1">Sheet2!EC156+Sheet2!AY156</f>
        <v>0</v>
      </c>
      <c r="BJ157" s="13">
        <f ca="1">Sheet2!ED156+Sheet2!AZ156</f>
        <v>0</v>
      </c>
      <c r="BK157" s="13">
        <f ca="1">Sheet2!EE156+Sheet2!BA156</f>
        <v>0</v>
      </c>
      <c r="BL157" s="13">
        <f ca="1">Sheet2!EG156+Sheet2!BB156</f>
        <v>0</v>
      </c>
      <c r="BM157" s="13">
        <f ca="1">Sheet2!EH156+Sheet2!BC156</f>
        <v>0</v>
      </c>
      <c r="BN157" s="13">
        <f ca="1">Sheet2!EW156+Sheet2!BE156</f>
        <v>1874.2</v>
      </c>
      <c r="BO157" s="13">
        <f ca="1">Sheet2!EX156+Sheet2!BF156</f>
        <v>0</v>
      </c>
      <c r="BP157" s="13">
        <f ca="1">Sheet2!EY156+Sheet2!BG156</f>
        <v>0</v>
      </c>
      <c r="BQ157" s="13">
        <f ca="1">Sheet2!EZ156+Sheet2!BH156+Sheet2!CJ156</f>
        <v>0</v>
      </c>
      <c r="BR157" s="13">
        <f ca="1">Sheet2!FA156+Sheet2!BI156</f>
        <v>0</v>
      </c>
      <c r="BS157" s="13">
        <f ca="1">Sheet2!FC72+Sheet2!BJ72</f>
        <v>0</v>
      </c>
      <c r="BT157" s="13">
        <f ca="1">Sheet2!FD156+Sheet2!BK156</f>
        <v>0</v>
      </c>
      <c r="BU157" s="12">
        <f ca="1">Sheet2!FU156+Sheet2!BL156+Sheet2!AU156+Sheet2!DY156</f>
        <v>7654.88</v>
      </c>
      <c r="BV157" s="12">
        <f ca="1">Sheet2!BQ156</f>
        <v>0</v>
      </c>
      <c r="BW157" s="12">
        <f ca="1">Sheet2!CF156+Sheet2!FV156</f>
        <v>0</v>
      </c>
      <c r="BX157" s="12">
        <f ca="1">Sheet2!FW156+Sheet2!CG156+Sheet2!FC156+Sheet2!BJ156</f>
        <v>0</v>
      </c>
      <c r="BY157" s="12">
        <f t="shared" si="47"/>
        <v>48.9</v>
      </c>
      <c r="BZ157" s="13">
        <v>0</v>
      </c>
      <c r="CA157" s="13">
        <v>0</v>
      </c>
      <c r="CB157" s="13">
        <v>0</v>
      </c>
      <c r="CC157" s="13">
        <v>0</v>
      </c>
      <c r="CD157" s="13">
        <v>48.9</v>
      </c>
    </row>
    <row r="158" spans="1:82" hidden="1">
      <c r="A158" s="18">
        <v>432</v>
      </c>
      <c r="B158" s="3" t="s">
        <v>634</v>
      </c>
      <c r="C158" s="3" t="s">
        <v>452</v>
      </c>
      <c r="D158" s="12">
        <f t="shared" si="48"/>
        <v>0</v>
      </c>
      <c r="E158" s="12">
        <f t="shared" si="46"/>
        <v>0</v>
      </c>
      <c r="F158" s="13">
        <v>0</v>
      </c>
      <c r="G158" s="13">
        <v>0</v>
      </c>
      <c r="H158" s="13">
        <v>0</v>
      </c>
      <c r="I158" s="13">
        <f ca="1">Sheet2!CT157+Sheet2!H157</f>
        <v>0</v>
      </c>
      <c r="J158" s="13">
        <v>0</v>
      </c>
      <c r="K158" s="13">
        <f ca="1">Sheet2!L157+Sheet2!CX157</f>
        <v>0</v>
      </c>
      <c r="L158" s="13">
        <f ca="1">Sheet2!BS157+Sheet2!FF157</f>
        <v>0</v>
      </c>
      <c r="M158" s="13">
        <f ca="1">Sheet2!BT157+Sheet2!FG157</f>
        <v>0</v>
      </c>
      <c r="N158" s="13">
        <f ca="1">Sheet2!BU157+Sheet2!FH157</f>
        <v>0</v>
      </c>
      <c r="O158" s="13">
        <f ca="1">Sheet2!BW157+Sheet2!FJ157</f>
        <v>0</v>
      </c>
      <c r="P158" s="13">
        <f ca="1">Sheet2!BX157+Sheet2!FK157</f>
        <v>0</v>
      </c>
      <c r="Q158" s="13">
        <f ca="1">Sheet2!BY157+Sheet2!FL157</f>
        <v>0</v>
      </c>
      <c r="R158" s="13">
        <f ca="1">Sheet2!FS157+Sheet2!CD157</f>
        <v>0</v>
      </c>
      <c r="S158" s="13">
        <f ca="1">Sheet2!N157+Sheet2!CY157+Sheet2!FT157+Sheet2!CE157</f>
        <v>0</v>
      </c>
      <c r="T158" s="12">
        <f t="shared" si="42"/>
        <v>0</v>
      </c>
      <c r="U158" s="13">
        <f ca="1">Sheet2!P157+Sheet2!EJ157</f>
        <v>0</v>
      </c>
      <c r="V158" s="13">
        <f ca="1">Sheet2!Q157+Sheet2!EK157</f>
        <v>0</v>
      </c>
      <c r="W158" s="13">
        <f ca="1">Sheet2!R157+Sheet2!EL157</f>
        <v>0</v>
      </c>
      <c r="X158" s="13">
        <f ca="1">Sheet2!S157+Sheet2!EM157</f>
        <v>0</v>
      </c>
      <c r="Y158" s="13">
        <f ca="1">Sheet2!EO157+Sheet2!T157</f>
        <v>0</v>
      </c>
      <c r="Z158" s="13">
        <f ca="1">Sheet2!U157+Sheet2!EN157</f>
        <v>0</v>
      </c>
      <c r="AA158" s="13">
        <f ca="1">Sheet2!EP157+Sheet2!V157</f>
        <v>0</v>
      </c>
      <c r="AB158" s="13"/>
      <c r="AC158" s="13"/>
      <c r="AD158" s="12">
        <f t="shared" si="43"/>
        <v>0</v>
      </c>
      <c r="AE158" s="13">
        <f ca="1">Sheet2!BN157+Sheet2!ER157</f>
        <v>0</v>
      </c>
      <c r="AF158" s="13">
        <f ca="1">Sheet2!BO157+Sheet2!ES157</f>
        <v>0</v>
      </c>
      <c r="AG158" s="13">
        <f ca="1">Sheet2!BP157+Sheet2!ET157</f>
        <v>0</v>
      </c>
      <c r="AH158" s="12">
        <f t="shared" si="44"/>
        <v>0</v>
      </c>
      <c r="AI158" s="13">
        <v>0</v>
      </c>
      <c r="AJ158" s="13">
        <f ca="1">Sheet2!Y157+Sheet2!DB157</f>
        <v>0</v>
      </c>
      <c r="AK158" s="13">
        <f ca="1">Sheet2!Z157+Sheet2!DC157</f>
        <v>0</v>
      </c>
      <c r="AL158" s="13">
        <f ca="1">Sheet2!AA157+Sheet2!DD157</f>
        <v>0</v>
      </c>
      <c r="AM158" s="13">
        <f ca="1">Sheet2!AB157+Sheet2!DE157</f>
        <v>0</v>
      </c>
      <c r="AN158" s="13">
        <f ca="1">Sheet2!AC157+Sheet2!DF157</f>
        <v>0</v>
      </c>
      <c r="AO158" s="14">
        <f t="shared" si="51"/>
        <v>0</v>
      </c>
      <c r="AP158" s="13">
        <f ca="1">Sheet2!DH157+Sheet2!AE157</f>
        <v>0</v>
      </c>
      <c r="AQ158" s="13">
        <f ca="1">Sheet2!DI157+Sheet2!AF157</f>
        <v>0</v>
      </c>
      <c r="AR158" s="13">
        <f ca="1">Sheet2!DJ157+Sheet2!AG157</f>
        <v>0</v>
      </c>
      <c r="AS158" s="13">
        <f ca="1">Sheet2!DK157+Sheet2!AH157</f>
        <v>0</v>
      </c>
      <c r="AT158" s="13">
        <f ca="1">Sheet2!AI157+Sheet2!DL157</f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f ca="1">Sheet2!AQ157+Sheet2!DT157</f>
        <v>0</v>
      </c>
      <c r="BC158" s="14">
        <f t="shared" si="45"/>
        <v>0</v>
      </c>
      <c r="BD158" s="13">
        <v>0</v>
      </c>
      <c r="BE158" s="13">
        <v>0</v>
      </c>
      <c r="BF158" s="13">
        <v>0</v>
      </c>
      <c r="BG158" s="13">
        <f ca="1">Sheet2!EA157+Sheet2!AW157</f>
        <v>0</v>
      </c>
      <c r="BH158" s="13">
        <f ca="1">Sheet2!EB157+Sheet2!AX157</f>
        <v>0</v>
      </c>
      <c r="BI158" s="13">
        <f ca="1">Sheet2!EC157+Sheet2!AY157</f>
        <v>0</v>
      </c>
      <c r="BJ158" s="13">
        <f ca="1">Sheet2!ED157+Sheet2!AZ157</f>
        <v>0</v>
      </c>
      <c r="BK158" s="13">
        <f ca="1">Sheet2!EE157+Sheet2!BA157</f>
        <v>0</v>
      </c>
      <c r="BL158" s="13">
        <f ca="1">Sheet2!EG157+Sheet2!BB157</f>
        <v>0</v>
      </c>
      <c r="BM158" s="13">
        <f ca="1">Sheet2!EH157+Sheet2!BC157</f>
        <v>0</v>
      </c>
      <c r="BN158" s="13">
        <f ca="1">Sheet2!EW157+Sheet2!BE157</f>
        <v>0</v>
      </c>
      <c r="BO158" s="13">
        <f ca="1">Sheet2!EX157+Sheet2!BF157</f>
        <v>0</v>
      </c>
      <c r="BP158" s="13">
        <f ca="1">Sheet2!EY157+Sheet2!BG157</f>
        <v>0</v>
      </c>
      <c r="BQ158" s="13">
        <f ca="1">Sheet2!EZ157+Sheet2!BH157+Sheet2!CJ157</f>
        <v>0</v>
      </c>
      <c r="BR158" s="13">
        <f ca="1">Sheet2!FA157+Sheet2!BI157</f>
        <v>0</v>
      </c>
      <c r="BS158" s="13">
        <f ca="1">Sheet2!FC73+Sheet2!BJ73</f>
        <v>0</v>
      </c>
      <c r="BT158" s="13">
        <f ca="1">Sheet2!FD157+Sheet2!BK157</f>
        <v>0</v>
      </c>
      <c r="BU158" s="12">
        <f ca="1">Sheet2!FU157+Sheet2!BL157+Sheet2!AU157+Sheet2!DY157</f>
        <v>0</v>
      </c>
      <c r="BV158" s="12">
        <f ca="1">Sheet2!BQ157</f>
        <v>0</v>
      </c>
      <c r="BW158" s="12">
        <f ca="1">Sheet2!CF157+Sheet2!FV157</f>
        <v>0</v>
      </c>
      <c r="BX158" s="12">
        <f ca="1">Sheet2!FW157+Sheet2!CG157+Sheet2!FC157+Sheet2!BJ157</f>
        <v>0</v>
      </c>
      <c r="BY158" s="12">
        <f t="shared" si="47"/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</row>
    <row r="159" spans="1:82">
      <c r="A159" s="18">
        <v>433</v>
      </c>
      <c r="B159" s="3" t="s">
        <v>635</v>
      </c>
      <c r="C159" s="3" t="s">
        <v>453</v>
      </c>
      <c r="D159" s="12">
        <f t="shared" si="48"/>
        <v>109944.81</v>
      </c>
      <c r="E159" s="12">
        <f t="shared" si="46"/>
        <v>105439.2</v>
      </c>
      <c r="F159" s="13">
        <v>51816</v>
      </c>
      <c r="G159" s="13">
        <v>30306</v>
      </c>
      <c r="H159" s="13">
        <v>23317.200000000001</v>
      </c>
      <c r="I159" s="13">
        <f ca="1">Sheet2!CT158+Sheet2!H158</f>
        <v>0</v>
      </c>
      <c r="J159" s="13">
        <v>0</v>
      </c>
      <c r="K159" s="13">
        <f ca="1">Sheet2!L158+Sheet2!CX158</f>
        <v>0</v>
      </c>
      <c r="L159" s="13">
        <f ca="1">Sheet2!BS158+Sheet2!FF158</f>
        <v>0</v>
      </c>
      <c r="M159" s="13">
        <f ca="1">Sheet2!BT158+Sheet2!FG158</f>
        <v>0</v>
      </c>
      <c r="N159" s="13">
        <f ca="1">Sheet2!BU158+Sheet2!FH158</f>
        <v>0</v>
      </c>
      <c r="O159" s="13">
        <f ca="1">Sheet2!BW158+Sheet2!FJ158</f>
        <v>0</v>
      </c>
      <c r="P159" s="13">
        <f ca="1">Sheet2!BX158+Sheet2!FK158</f>
        <v>0</v>
      </c>
      <c r="Q159" s="13">
        <f ca="1">Sheet2!BY158+Sheet2!FL158</f>
        <v>0</v>
      </c>
      <c r="R159" s="13">
        <f ca="1">Sheet2!FS158+Sheet2!CD158</f>
        <v>0</v>
      </c>
      <c r="S159" s="13">
        <f ca="1">Sheet2!N158+Sheet2!CY158+Sheet2!FT158+Sheet2!CE158</f>
        <v>0</v>
      </c>
      <c r="T159" s="12">
        <f t="shared" si="42"/>
        <v>0</v>
      </c>
      <c r="U159" s="13">
        <f ca="1">Sheet2!P158+Sheet2!EJ158</f>
        <v>0</v>
      </c>
      <c r="V159" s="13">
        <f ca="1">Sheet2!Q158+Sheet2!EK158</f>
        <v>0</v>
      </c>
      <c r="W159" s="13">
        <f ca="1">Sheet2!R158+Sheet2!EL158</f>
        <v>0</v>
      </c>
      <c r="X159" s="13">
        <f ca="1">Sheet2!S158+Sheet2!EM158</f>
        <v>0</v>
      </c>
      <c r="Y159" s="13">
        <f ca="1">Sheet2!EO158+Sheet2!T158</f>
        <v>0</v>
      </c>
      <c r="Z159" s="13">
        <f ca="1">Sheet2!U158+Sheet2!EN158</f>
        <v>0</v>
      </c>
      <c r="AA159" s="13">
        <f ca="1">Sheet2!EP158+Sheet2!V158</f>
        <v>0</v>
      </c>
      <c r="AB159" s="13"/>
      <c r="AC159" s="13"/>
      <c r="AD159" s="12">
        <f t="shared" si="43"/>
        <v>0</v>
      </c>
      <c r="AE159" s="13">
        <f ca="1">Sheet2!BN158+Sheet2!ER158</f>
        <v>0</v>
      </c>
      <c r="AF159" s="13">
        <f ca="1">Sheet2!BO158+Sheet2!ES158</f>
        <v>0</v>
      </c>
      <c r="AG159" s="13">
        <f ca="1">Sheet2!BP158+Sheet2!ET158</f>
        <v>0</v>
      </c>
      <c r="AH159" s="12">
        <f t="shared" si="44"/>
        <v>3000</v>
      </c>
      <c r="AI159" s="13">
        <v>0</v>
      </c>
      <c r="AJ159" s="13">
        <f ca="1">Sheet2!Y158+Sheet2!DB158</f>
        <v>0</v>
      </c>
      <c r="AK159" s="13">
        <f ca="1">Sheet2!Z158+Sheet2!DC158</f>
        <v>0</v>
      </c>
      <c r="AL159" s="13">
        <f ca="1">Sheet2!AA158+Sheet2!DD158</f>
        <v>0</v>
      </c>
      <c r="AM159" s="13">
        <f ca="1">Sheet2!AB158+Sheet2!DE158</f>
        <v>0</v>
      </c>
      <c r="AN159" s="13">
        <f ca="1">Sheet2!AC158+Sheet2!DF158</f>
        <v>0</v>
      </c>
      <c r="AO159" s="14">
        <f t="shared" si="51"/>
        <v>0</v>
      </c>
      <c r="AP159" s="13">
        <f ca="1">Sheet2!DH158+Sheet2!AE158</f>
        <v>0</v>
      </c>
      <c r="AQ159" s="13">
        <f ca="1">Sheet2!DI158+Sheet2!AF158</f>
        <v>0</v>
      </c>
      <c r="AR159" s="13">
        <f ca="1">Sheet2!DJ158+Sheet2!AG158</f>
        <v>0</v>
      </c>
      <c r="AS159" s="13">
        <f ca="1">Sheet2!DK158+Sheet2!AH158</f>
        <v>0</v>
      </c>
      <c r="AT159" s="13">
        <f ca="1">Sheet2!AI158+Sheet2!DL158</f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f ca="1">Sheet2!AQ158+Sheet2!DT158</f>
        <v>0</v>
      </c>
      <c r="BC159" s="14">
        <f t="shared" si="45"/>
        <v>0</v>
      </c>
      <c r="BD159" s="13">
        <v>0</v>
      </c>
      <c r="BE159" s="13">
        <v>0</v>
      </c>
      <c r="BF159" s="13">
        <v>0</v>
      </c>
      <c r="BG159" s="13">
        <f ca="1">Sheet2!EA158+Sheet2!AW158</f>
        <v>0</v>
      </c>
      <c r="BH159" s="13">
        <f ca="1">Sheet2!EB158+Sheet2!AX158</f>
        <v>0</v>
      </c>
      <c r="BI159" s="13">
        <f ca="1">Sheet2!EC158+Sheet2!AY158</f>
        <v>3000</v>
      </c>
      <c r="BJ159" s="13">
        <f ca="1">Sheet2!ED158+Sheet2!AZ158</f>
        <v>0</v>
      </c>
      <c r="BK159" s="13">
        <f ca="1">Sheet2!EE158+Sheet2!BA158</f>
        <v>0</v>
      </c>
      <c r="BL159" s="13">
        <f ca="1">Sheet2!EG158+Sheet2!BB158</f>
        <v>0</v>
      </c>
      <c r="BM159" s="13">
        <f ca="1">Sheet2!EH158+Sheet2!BC158</f>
        <v>0</v>
      </c>
      <c r="BN159" s="13">
        <f ca="1">Sheet2!EW158+Sheet2!BE158</f>
        <v>0</v>
      </c>
      <c r="BO159" s="13">
        <f ca="1">Sheet2!EX158+Sheet2!BF158</f>
        <v>0</v>
      </c>
      <c r="BP159" s="13">
        <f ca="1">Sheet2!EY158+Sheet2!BG158</f>
        <v>0</v>
      </c>
      <c r="BQ159" s="13">
        <f ca="1">Sheet2!EZ158+Sheet2!BH158+Sheet2!CJ158</f>
        <v>0</v>
      </c>
      <c r="BR159" s="13">
        <f ca="1">Sheet2!FA158+Sheet2!BI158</f>
        <v>0</v>
      </c>
      <c r="BS159" s="13">
        <f ca="1">Sheet2!FC74+Sheet2!BJ74</f>
        <v>0</v>
      </c>
      <c r="BT159" s="13">
        <f ca="1">Sheet2!FD158+Sheet2!BK158</f>
        <v>0</v>
      </c>
      <c r="BU159" s="12">
        <f ca="1">Sheet2!FU158+Sheet2!BL158+Sheet2!AU158+Sheet2!DY158</f>
        <v>1440.81</v>
      </c>
      <c r="BV159" s="12">
        <f ca="1">Sheet2!BQ158</f>
        <v>0</v>
      </c>
      <c r="BW159" s="12">
        <f ca="1">Sheet2!CF158+Sheet2!FV158</f>
        <v>0</v>
      </c>
      <c r="BX159" s="12">
        <f ca="1">Sheet2!FW158+Sheet2!CG158+Sheet2!FC158+Sheet2!BJ158</f>
        <v>0</v>
      </c>
      <c r="BY159" s="12">
        <f t="shared" si="47"/>
        <v>64.8</v>
      </c>
      <c r="BZ159" s="13">
        <v>0</v>
      </c>
      <c r="CA159" s="13">
        <v>0</v>
      </c>
      <c r="CB159" s="13">
        <v>0</v>
      </c>
      <c r="CC159" s="13">
        <v>0</v>
      </c>
      <c r="CD159" s="13">
        <v>64.8</v>
      </c>
    </row>
    <row r="160" spans="1:82">
      <c r="A160" s="18">
        <v>435</v>
      </c>
      <c r="B160" s="3" t="s">
        <v>636</v>
      </c>
      <c r="C160" s="3" t="s">
        <v>454</v>
      </c>
      <c r="D160" s="12">
        <f t="shared" si="48"/>
        <v>1641787.76</v>
      </c>
      <c r="E160" s="12">
        <f t="shared" si="46"/>
        <v>809677</v>
      </c>
      <c r="F160" s="13">
        <v>414900</v>
      </c>
      <c r="G160" s="13">
        <v>102752</v>
      </c>
      <c r="H160" s="13">
        <v>186705</v>
      </c>
      <c r="I160" s="13">
        <f ca="1">Sheet2!CT159+Sheet2!H159</f>
        <v>27400</v>
      </c>
      <c r="J160" s="13">
        <v>0</v>
      </c>
      <c r="K160" s="13">
        <f ca="1">Sheet2!L159+Sheet2!CX159</f>
        <v>0</v>
      </c>
      <c r="L160" s="13">
        <f ca="1">Sheet2!BS159+Sheet2!FF159</f>
        <v>0</v>
      </c>
      <c r="M160" s="13">
        <f ca="1">Sheet2!BT159+Sheet2!FG159</f>
        <v>0</v>
      </c>
      <c r="N160" s="13">
        <f ca="1">Sheet2!BU159+Sheet2!FH159</f>
        <v>0</v>
      </c>
      <c r="O160" s="13">
        <f ca="1">Sheet2!BW159+Sheet2!FJ159</f>
        <v>0</v>
      </c>
      <c r="P160" s="13">
        <f ca="1">Sheet2!BX159+Sheet2!FK159</f>
        <v>0</v>
      </c>
      <c r="Q160" s="13">
        <f ca="1">Sheet2!BY159+Sheet2!FL159</f>
        <v>0</v>
      </c>
      <c r="R160" s="13">
        <f ca="1">Sheet2!FS159+Sheet2!CD159</f>
        <v>0</v>
      </c>
      <c r="S160" s="13">
        <f ca="1">Sheet2!N159+Sheet2!CY159+Sheet2!FT159+Sheet2!CE159</f>
        <v>77920</v>
      </c>
      <c r="T160" s="12">
        <f t="shared" si="42"/>
        <v>802036.5</v>
      </c>
      <c r="U160" s="13">
        <f ca="1">Sheet2!P159+Sheet2!EJ159</f>
        <v>0</v>
      </c>
      <c r="V160" s="13">
        <f ca="1">Sheet2!Q159+Sheet2!EK159</f>
        <v>0</v>
      </c>
      <c r="W160" s="13">
        <f ca="1">Sheet2!R159+Sheet2!EL159</f>
        <v>0</v>
      </c>
      <c r="X160" s="13">
        <f ca="1">Sheet2!S159+Sheet2!EM159</f>
        <v>274.60000000000002</v>
      </c>
      <c r="Y160" s="13">
        <f ca="1">Sheet2!EO159+Sheet2!T159</f>
        <v>0</v>
      </c>
      <c r="Z160" s="13">
        <f ca="1">Sheet2!U159+Sheet2!EN159</f>
        <v>673.5</v>
      </c>
      <c r="AA160" s="13">
        <f ca="1">Sheet2!EP159+Sheet2!V159</f>
        <v>801088.4</v>
      </c>
      <c r="AB160" s="13">
        <v>800788.4</v>
      </c>
      <c r="AC160" s="13">
        <v>300</v>
      </c>
      <c r="AD160" s="12">
        <f t="shared" si="43"/>
        <v>931.8</v>
      </c>
      <c r="AE160" s="13">
        <f ca="1">Sheet2!BN159+Sheet2!ER159</f>
        <v>931.8</v>
      </c>
      <c r="AF160" s="13">
        <f ca="1">Sheet2!BO159+Sheet2!ES159</f>
        <v>0</v>
      </c>
      <c r="AG160" s="13">
        <f ca="1">Sheet2!BP159+Sheet2!ET159</f>
        <v>0</v>
      </c>
      <c r="AH160" s="12">
        <f t="shared" si="44"/>
        <v>75.5</v>
      </c>
      <c r="AI160" s="13">
        <v>0</v>
      </c>
      <c r="AJ160" s="13">
        <f ca="1">Sheet2!Y159+Sheet2!DB159</f>
        <v>0</v>
      </c>
      <c r="AK160" s="13">
        <f ca="1">Sheet2!Z159+Sheet2!DC159</f>
        <v>0</v>
      </c>
      <c r="AL160" s="13">
        <f ca="1">Sheet2!AA159+Sheet2!DD159</f>
        <v>0</v>
      </c>
      <c r="AM160" s="13">
        <f ca="1">Sheet2!AB159+Sheet2!DE159</f>
        <v>0</v>
      </c>
      <c r="AN160" s="13">
        <f ca="1">Sheet2!AC159+Sheet2!DF159</f>
        <v>0</v>
      </c>
      <c r="AO160" s="14">
        <f t="shared" si="51"/>
        <v>0</v>
      </c>
      <c r="AP160" s="13">
        <f ca="1">Sheet2!DH159+Sheet2!AE159</f>
        <v>0</v>
      </c>
      <c r="AQ160" s="13">
        <f ca="1">Sheet2!DI159+Sheet2!AF159</f>
        <v>0</v>
      </c>
      <c r="AR160" s="13">
        <f ca="1">Sheet2!DJ159+Sheet2!AG159</f>
        <v>0</v>
      </c>
      <c r="AS160" s="13">
        <f ca="1">Sheet2!DK159+Sheet2!AH159</f>
        <v>0</v>
      </c>
      <c r="AT160" s="13">
        <f ca="1">Sheet2!AI159+Sheet2!DL159</f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f ca="1">Sheet2!AQ159+Sheet2!DT159</f>
        <v>0</v>
      </c>
      <c r="BC160" s="14">
        <f t="shared" si="45"/>
        <v>0</v>
      </c>
      <c r="BD160" s="13">
        <v>0</v>
      </c>
      <c r="BE160" s="13">
        <v>0</v>
      </c>
      <c r="BF160" s="13">
        <v>0</v>
      </c>
      <c r="BG160" s="13">
        <f ca="1">Sheet2!EA159+Sheet2!AW159</f>
        <v>0</v>
      </c>
      <c r="BH160" s="13">
        <f ca="1">Sheet2!EB159+Sheet2!AX159</f>
        <v>0</v>
      </c>
      <c r="BI160" s="13">
        <f ca="1">Sheet2!EC159+Sheet2!AY159</f>
        <v>0</v>
      </c>
      <c r="BJ160" s="13">
        <f ca="1">Sheet2!ED159+Sheet2!AZ159</f>
        <v>0</v>
      </c>
      <c r="BK160" s="13">
        <f ca="1">Sheet2!EE159+Sheet2!BA159</f>
        <v>0</v>
      </c>
      <c r="BL160" s="13">
        <f ca="1">Sheet2!EG159+Sheet2!BB159</f>
        <v>0</v>
      </c>
      <c r="BM160" s="13">
        <f ca="1">Sheet2!EH159+Sheet2!BC159</f>
        <v>0</v>
      </c>
      <c r="BN160" s="13">
        <f ca="1">Sheet2!EW159+Sheet2!BE159</f>
        <v>75.5</v>
      </c>
      <c r="BO160" s="13">
        <f ca="1">Sheet2!EX159+Sheet2!BF159</f>
        <v>0</v>
      </c>
      <c r="BP160" s="13">
        <f ca="1">Sheet2!EY159+Sheet2!BG159</f>
        <v>0</v>
      </c>
      <c r="BQ160" s="13">
        <f ca="1">Sheet2!EZ159+Sheet2!BH159+Sheet2!CJ159</f>
        <v>0</v>
      </c>
      <c r="BR160" s="13">
        <f ca="1">Sheet2!FA159+Sheet2!BI159</f>
        <v>0</v>
      </c>
      <c r="BS160" s="13">
        <f ca="1">Sheet2!FC75+Sheet2!BJ75</f>
        <v>0</v>
      </c>
      <c r="BT160" s="13">
        <f ca="1">Sheet2!FD159+Sheet2!BK159</f>
        <v>0</v>
      </c>
      <c r="BU160" s="12">
        <f ca="1">Sheet2!FU159+Sheet2!BL159+Sheet2!AU159+Sheet2!DY159</f>
        <v>29066.959999999999</v>
      </c>
      <c r="BV160" s="12">
        <f ca="1">Sheet2!BQ159</f>
        <v>0</v>
      </c>
      <c r="BW160" s="12">
        <f ca="1">Sheet2!CF159+Sheet2!FV159</f>
        <v>0</v>
      </c>
      <c r="BX160" s="12">
        <f ca="1">Sheet2!FW159+Sheet2!CG159+Sheet2!FC159+Sheet2!BJ159</f>
        <v>0</v>
      </c>
      <c r="BY160" s="12">
        <f t="shared" si="47"/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</row>
    <row r="161" spans="1:82">
      <c r="A161" s="18">
        <v>436</v>
      </c>
      <c r="B161" s="3" t="s">
        <v>637</v>
      </c>
      <c r="C161" s="3" t="s">
        <v>455</v>
      </c>
      <c r="D161" s="12">
        <f t="shared" si="48"/>
        <v>1085947.81</v>
      </c>
      <c r="E161" s="12">
        <f t="shared" si="46"/>
        <v>288890.2</v>
      </c>
      <c r="F161" s="13">
        <v>173436</v>
      </c>
      <c r="G161" s="13">
        <v>37408</v>
      </c>
      <c r="H161" s="13">
        <v>78046.2</v>
      </c>
      <c r="I161" s="13">
        <f ca="1">Sheet2!CT160+Sheet2!H160</f>
        <v>0</v>
      </c>
      <c r="J161" s="13">
        <v>0</v>
      </c>
      <c r="K161" s="13">
        <f ca="1">Sheet2!L160+Sheet2!CX160</f>
        <v>0</v>
      </c>
      <c r="L161" s="13">
        <f ca="1">Sheet2!BS160+Sheet2!FF160</f>
        <v>0</v>
      </c>
      <c r="M161" s="13">
        <f ca="1">Sheet2!BT160+Sheet2!FG160</f>
        <v>0</v>
      </c>
      <c r="N161" s="13">
        <f ca="1">Sheet2!BU160+Sheet2!FH160</f>
        <v>0</v>
      </c>
      <c r="O161" s="13">
        <f ca="1">Sheet2!BW160+Sheet2!FJ160</f>
        <v>0</v>
      </c>
      <c r="P161" s="13">
        <f ca="1">Sheet2!BX160+Sheet2!FK160</f>
        <v>0</v>
      </c>
      <c r="Q161" s="13">
        <f ca="1">Sheet2!BY160+Sheet2!FL160</f>
        <v>0</v>
      </c>
      <c r="R161" s="13">
        <f ca="1">Sheet2!FS160+Sheet2!CD160</f>
        <v>0</v>
      </c>
      <c r="S161" s="13">
        <f ca="1">Sheet2!N160+Sheet2!CY160+Sheet2!FT160+Sheet2!CE160</f>
        <v>0</v>
      </c>
      <c r="T161" s="12">
        <f t="shared" si="42"/>
        <v>221478.42</v>
      </c>
      <c r="U161" s="13">
        <f ca="1">Sheet2!P160+Sheet2!EJ160</f>
        <v>0</v>
      </c>
      <c r="V161" s="13">
        <f ca="1">Sheet2!Q160+Sheet2!EK160</f>
        <v>0</v>
      </c>
      <c r="W161" s="13">
        <f ca="1">Sheet2!R160+Sheet2!EL160</f>
        <v>0</v>
      </c>
      <c r="X161" s="13">
        <f ca="1">Sheet2!S160+Sheet2!EM160</f>
        <v>0</v>
      </c>
      <c r="Y161" s="13">
        <f ca="1">Sheet2!EO160+Sheet2!T160</f>
        <v>2140.91</v>
      </c>
      <c r="Z161" s="13">
        <f ca="1">Sheet2!U160+Sheet2!EN160</f>
        <v>11.5</v>
      </c>
      <c r="AA161" s="13">
        <f ca="1">Sheet2!EP160+Sheet2!V160</f>
        <v>219326.01</v>
      </c>
      <c r="AB161" s="13">
        <v>5698.41</v>
      </c>
      <c r="AC161" s="13">
        <v>1365</v>
      </c>
      <c r="AD161" s="12">
        <f t="shared" si="43"/>
        <v>416</v>
      </c>
      <c r="AE161" s="13">
        <f ca="1">Sheet2!BN160+Sheet2!ER160</f>
        <v>416</v>
      </c>
      <c r="AF161" s="13">
        <f ca="1">Sheet2!BO160+Sheet2!ES160</f>
        <v>0</v>
      </c>
      <c r="AG161" s="13">
        <f ca="1">Sheet2!BP160+Sheet2!ET160</f>
        <v>0</v>
      </c>
      <c r="AH161" s="12">
        <f t="shared" si="44"/>
        <v>184944</v>
      </c>
      <c r="AI161" s="13">
        <v>0</v>
      </c>
      <c r="AJ161" s="13">
        <f ca="1">Sheet2!Y160+Sheet2!DB160</f>
        <v>0</v>
      </c>
      <c r="AK161" s="13">
        <f ca="1">Sheet2!Z160+Sheet2!DC160</f>
        <v>0</v>
      </c>
      <c r="AL161" s="13">
        <f ca="1">Sheet2!AA160+Sheet2!DD160</f>
        <v>0</v>
      </c>
      <c r="AM161" s="13">
        <f ca="1">Sheet2!AB160+Sheet2!DE160</f>
        <v>0</v>
      </c>
      <c r="AN161" s="13">
        <f ca="1">Sheet2!AC160+Sheet2!DF160</f>
        <v>0</v>
      </c>
      <c r="AO161" s="14">
        <f t="shared" si="51"/>
        <v>42030</v>
      </c>
      <c r="AP161" s="13">
        <f ca="1">Sheet2!DH160+Sheet2!AE160</f>
        <v>0</v>
      </c>
      <c r="AQ161" s="13">
        <f ca="1">Sheet2!DI160+Sheet2!AF160</f>
        <v>38850</v>
      </c>
      <c r="AR161" s="13">
        <f ca="1">Sheet2!DJ160+Sheet2!AG160</f>
        <v>3180</v>
      </c>
      <c r="AS161" s="13">
        <f ca="1">Sheet2!DK160+Sheet2!AH160</f>
        <v>0</v>
      </c>
      <c r="AT161" s="13">
        <f ca="1">Sheet2!AI160+Sheet2!DL160</f>
        <v>3800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f ca="1">Sheet2!AQ160+Sheet2!DT160</f>
        <v>0</v>
      </c>
      <c r="BC161" s="14">
        <f t="shared" si="45"/>
        <v>0</v>
      </c>
      <c r="BD161" s="13">
        <v>0</v>
      </c>
      <c r="BE161" s="13">
        <v>0</v>
      </c>
      <c r="BF161" s="13">
        <v>0</v>
      </c>
      <c r="BG161" s="13">
        <f ca="1">Sheet2!EA160+Sheet2!AW160</f>
        <v>0</v>
      </c>
      <c r="BH161" s="13">
        <f ca="1">Sheet2!EB160+Sheet2!AX160</f>
        <v>0</v>
      </c>
      <c r="BI161" s="13">
        <f ca="1">Sheet2!EC160+Sheet2!AY160</f>
        <v>0</v>
      </c>
      <c r="BJ161" s="13">
        <f ca="1">Sheet2!ED160+Sheet2!AZ160</f>
        <v>49114</v>
      </c>
      <c r="BK161" s="13">
        <f ca="1">Sheet2!EE160+Sheet2!BA160</f>
        <v>90000</v>
      </c>
      <c r="BL161" s="13">
        <f ca="1">Sheet2!EG160+Sheet2!BB160</f>
        <v>0</v>
      </c>
      <c r="BM161" s="13">
        <f ca="1">Sheet2!EH160+Sheet2!BC160</f>
        <v>0</v>
      </c>
      <c r="BN161" s="13">
        <f ca="1">Sheet2!EW160+Sheet2!BE160</f>
        <v>0</v>
      </c>
      <c r="BO161" s="13">
        <f ca="1">Sheet2!EX160+Sheet2!BF160</f>
        <v>0</v>
      </c>
      <c r="BP161" s="13">
        <f ca="1">Sheet2!EY160+Sheet2!BG160</f>
        <v>0</v>
      </c>
      <c r="BQ161" s="13">
        <f ca="1">Sheet2!EZ160+Sheet2!BH160+Sheet2!CJ160</f>
        <v>0</v>
      </c>
      <c r="BR161" s="13">
        <f ca="1">Sheet2!FA160+Sheet2!BI160</f>
        <v>0</v>
      </c>
      <c r="BS161" s="13">
        <f ca="1">Sheet2!FC76+Sheet2!BJ76</f>
        <v>0</v>
      </c>
      <c r="BT161" s="13">
        <f ca="1">Sheet2!FD160+Sheet2!BK160</f>
        <v>0</v>
      </c>
      <c r="BU161" s="12">
        <f ca="1">Sheet2!FU160+Sheet2!BL160+Sheet2!AU160+Sheet2!DY160</f>
        <v>12365.19</v>
      </c>
      <c r="BV161" s="12">
        <f ca="1">Sheet2!BQ160</f>
        <v>0</v>
      </c>
      <c r="BW161" s="12">
        <f ca="1">Sheet2!CF160+Sheet2!FV160</f>
        <v>0</v>
      </c>
      <c r="BX161" s="12">
        <f ca="1">Sheet2!FW160+Sheet2!CG160+Sheet2!FC160+Sheet2!BJ160</f>
        <v>377554</v>
      </c>
      <c r="BY161" s="12">
        <f t="shared" si="47"/>
        <v>300</v>
      </c>
      <c r="BZ161" s="13">
        <v>0</v>
      </c>
      <c r="CA161" s="13">
        <v>0</v>
      </c>
      <c r="CB161" s="13">
        <v>0</v>
      </c>
      <c r="CC161" s="13">
        <v>0</v>
      </c>
      <c r="CD161" s="13">
        <v>300</v>
      </c>
    </row>
    <row r="162" spans="1:82">
      <c r="A162" s="18">
        <v>437</v>
      </c>
      <c r="B162" s="3" t="s">
        <v>638</v>
      </c>
      <c r="C162" s="3" t="s">
        <v>456</v>
      </c>
      <c r="D162" s="12">
        <f t="shared" si="48"/>
        <v>224668.51</v>
      </c>
      <c r="E162" s="12">
        <f t="shared" si="46"/>
        <v>222967.6</v>
      </c>
      <c r="F162" s="13">
        <v>119808</v>
      </c>
      <c r="G162" s="13">
        <v>49246</v>
      </c>
      <c r="H162" s="13">
        <v>53913.599999999999</v>
      </c>
      <c r="I162" s="13">
        <f ca="1">Sheet2!CT161+Sheet2!H161</f>
        <v>0</v>
      </c>
      <c r="J162" s="13">
        <v>0</v>
      </c>
      <c r="K162" s="13">
        <f ca="1">Sheet2!L161+Sheet2!CX161</f>
        <v>0</v>
      </c>
      <c r="L162" s="13">
        <f ca="1">Sheet2!BS161+Sheet2!FF161</f>
        <v>0</v>
      </c>
      <c r="M162" s="13">
        <f ca="1">Sheet2!BT161+Sheet2!FG161</f>
        <v>0</v>
      </c>
      <c r="N162" s="13">
        <f ca="1">Sheet2!BU161+Sheet2!FH161</f>
        <v>0</v>
      </c>
      <c r="O162" s="13">
        <f ca="1">Sheet2!BW161+Sheet2!FJ161</f>
        <v>0</v>
      </c>
      <c r="P162" s="13">
        <f ca="1">Sheet2!BX161+Sheet2!FK161</f>
        <v>0</v>
      </c>
      <c r="Q162" s="13">
        <f ca="1">Sheet2!BY161+Sheet2!FL161</f>
        <v>0</v>
      </c>
      <c r="R162" s="13">
        <f ca="1">Sheet2!FS161+Sheet2!CD161</f>
        <v>0</v>
      </c>
      <c r="S162" s="13">
        <f ca="1">Sheet2!N161+Sheet2!CY161+Sheet2!FT161+Sheet2!CE161</f>
        <v>0</v>
      </c>
      <c r="T162" s="12">
        <f t="shared" si="42"/>
        <v>0</v>
      </c>
      <c r="U162" s="13">
        <f ca="1">Sheet2!P161+Sheet2!EJ161</f>
        <v>0</v>
      </c>
      <c r="V162" s="13">
        <f ca="1">Sheet2!Q161+Sheet2!EK161</f>
        <v>0</v>
      </c>
      <c r="W162" s="13">
        <f ca="1">Sheet2!R161+Sheet2!EL161</f>
        <v>0</v>
      </c>
      <c r="X162" s="13">
        <f ca="1">Sheet2!S161+Sheet2!EM161</f>
        <v>0</v>
      </c>
      <c r="Y162" s="13">
        <f ca="1">Sheet2!EO161+Sheet2!T161</f>
        <v>0</v>
      </c>
      <c r="Z162" s="13">
        <f ca="1">Sheet2!U161+Sheet2!EN161</f>
        <v>0</v>
      </c>
      <c r="AA162" s="13">
        <f ca="1">Sheet2!EP161+Sheet2!V161</f>
        <v>0</v>
      </c>
      <c r="AB162" s="13">
        <v>0</v>
      </c>
      <c r="AC162" s="13"/>
      <c r="AD162" s="12">
        <f t="shared" si="43"/>
        <v>0</v>
      </c>
      <c r="AE162" s="13">
        <f ca="1">Sheet2!BN161+Sheet2!ER161</f>
        <v>0</v>
      </c>
      <c r="AF162" s="13">
        <f ca="1">Sheet2!BO161+Sheet2!ES161</f>
        <v>0</v>
      </c>
      <c r="AG162" s="13">
        <f ca="1">Sheet2!BP161+Sheet2!ET161</f>
        <v>0</v>
      </c>
      <c r="AH162" s="12">
        <f t="shared" si="44"/>
        <v>0</v>
      </c>
      <c r="AI162" s="13">
        <v>0</v>
      </c>
      <c r="AJ162" s="13">
        <f ca="1">Sheet2!Y161+Sheet2!DB161</f>
        <v>0</v>
      </c>
      <c r="AK162" s="13">
        <f ca="1">Sheet2!Z161+Sheet2!DC161</f>
        <v>0</v>
      </c>
      <c r="AL162" s="13">
        <f ca="1">Sheet2!AA161+Sheet2!DD161</f>
        <v>0</v>
      </c>
      <c r="AM162" s="13">
        <f ca="1">Sheet2!AB161+Sheet2!DE161</f>
        <v>0</v>
      </c>
      <c r="AN162" s="13">
        <f ca="1">Sheet2!AC161+Sheet2!DF161</f>
        <v>0</v>
      </c>
      <c r="AO162" s="14">
        <f t="shared" si="51"/>
        <v>0</v>
      </c>
      <c r="AP162" s="13">
        <f ca="1">Sheet2!DH161+Sheet2!AE161</f>
        <v>0</v>
      </c>
      <c r="AQ162" s="13">
        <f ca="1">Sheet2!DI161+Sheet2!AF161</f>
        <v>0</v>
      </c>
      <c r="AR162" s="13">
        <f ca="1">Sheet2!DJ161+Sheet2!AG161</f>
        <v>0</v>
      </c>
      <c r="AS162" s="13">
        <f ca="1">Sheet2!DK161+Sheet2!AH161</f>
        <v>0</v>
      </c>
      <c r="AT162" s="13">
        <f ca="1">Sheet2!AI161+Sheet2!DL161</f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f ca="1">Sheet2!AQ161+Sheet2!DT161</f>
        <v>0</v>
      </c>
      <c r="BC162" s="14">
        <f t="shared" si="45"/>
        <v>0</v>
      </c>
      <c r="BD162" s="13">
        <v>0</v>
      </c>
      <c r="BE162" s="13">
        <v>0</v>
      </c>
      <c r="BF162" s="13">
        <v>0</v>
      </c>
      <c r="BG162" s="13">
        <f ca="1">Sheet2!EA161+Sheet2!AW161</f>
        <v>0</v>
      </c>
      <c r="BH162" s="13">
        <f ca="1">Sheet2!EB161+Sheet2!AX161</f>
        <v>0</v>
      </c>
      <c r="BI162" s="13">
        <f ca="1">Sheet2!EC161+Sheet2!AY161</f>
        <v>0</v>
      </c>
      <c r="BJ162" s="13">
        <f ca="1">Sheet2!ED161+Sheet2!AZ161</f>
        <v>0</v>
      </c>
      <c r="BK162" s="13">
        <f ca="1">Sheet2!EE161+Sheet2!BA161</f>
        <v>0</v>
      </c>
      <c r="BL162" s="13">
        <f ca="1">Sheet2!EG161+Sheet2!BB161</f>
        <v>0</v>
      </c>
      <c r="BM162" s="13">
        <f ca="1">Sheet2!EH161+Sheet2!BC161</f>
        <v>0</v>
      </c>
      <c r="BN162" s="13">
        <f ca="1">Sheet2!EW161+Sheet2!BE161</f>
        <v>0</v>
      </c>
      <c r="BO162" s="13">
        <f ca="1">Sheet2!EX161+Sheet2!BF161</f>
        <v>0</v>
      </c>
      <c r="BP162" s="13">
        <f ca="1">Sheet2!EY161+Sheet2!BG161</f>
        <v>0</v>
      </c>
      <c r="BQ162" s="13">
        <f ca="1">Sheet2!EZ161+Sheet2!BH161+Sheet2!CJ161</f>
        <v>0</v>
      </c>
      <c r="BR162" s="13">
        <f ca="1">Sheet2!FA161+Sheet2!BI161</f>
        <v>0</v>
      </c>
      <c r="BS162" s="13">
        <f ca="1">Sheet2!FC77+Sheet2!BJ77</f>
        <v>0</v>
      </c>
      <c r="BT162" s="13">
        <f ca="1">Sheet2!FD161+Sheet2!BK161</f>
        <v>0</v>
      </c>
      <c r="BU162" s="12">
        <f ca="1">Sheet2!FU161+Sheet2!BL161+Sheet2!AU161+Sheet2!DY161</f>
        <v>1700.91</v>
      </c>
      <c r="BV162" s="12">
        <f ca="1">Sheet2!BQ161</f>
        <v>0</v>
      </c>
      <c r="BW162" s="12">
        <f ca="1">Sheet2!CF161+Sheet2!FV161</f>
        <v>0</v>
      </c>
      <c r="BX162" s="12">
        <f ca="1">Sheet2!FW161+Sheet2!CG161+Sheet2!FC161+Sheet2!BJ161</f>
        <v>0</v>
      </c>
      <c r="BY162" s="12">
        <f t="shared" si="47"/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</row>
    <row r="163" spans="1:82">
      <c r="A163" s="18">
        <v>438</v>
      </c>
      <c r="B163" s="3" t="s">
        <v>639</v>
      </c>
      <c r="C163" s="3" t="s">
        <v>457</v>
      </c>
      <c r="D163" s="12">
        <f t="shared" si="48"/>
        <v>595619.90999999992</v>
      </c>
      <c r="E163" s="12">
        <f t="shared" si="46"/>
        <v>343797.4</v>
      </c>
      <c r="F163" s="13">
        <v>196932</v>
      </c>
      <c r="G163" s="13">
        <v>52086</v>
      </c>
      <c r="H163" s="13">
        <v>88619.4</v>
      </c>
      <c r="I163" s="13">
        <f ca="1">Sheet2!CT162+Sheet2!H162</f>
        <v>6160</v>
      </c>
      <c r="J163" s="13">
        <v>0</v>
      </c>
      <c r="K163" s="13">
        <f ca="1">Sheet2!L162+Sheet2!CX162</f>
        <v>0</v>
      </c>
      <c r="L163" s="13">
        <f ca="1">Sheet2!BS162+Sheet2!FF162</f>
        <v>0</v>
      </c>
      <c r="M163" s="13">
        <f ca="1">Sheet2!BT162+Sheet2!FG162</f>
        <v>0</v>
      </c>
      <c r="N163" s="13">
        <f ca="1">Sheet2!BU162+Sheet2!FH162</f>
        <v>0</v>
      </c>
      <c r="O163" s="13">
        <f ca="1">Sheet2!BW162+Sheet2!FJ162</f>
        <v>0</v>
      </c>
      <c r="P163" s="13">
        <f ca="1">Sheet2!BX162+Sheet2!FK162</f>
        <v>0</v>
      </c>
      <c r="Q163" s="13">
        <f ca="1">Sheet2!BY162+Sheet2!FL162</f>
        <v>0</v>
      </c>
      <c r="R163" s="13">
        <f ca="1">Sheet2!FS162+Sheet2!CD162</f>
        <v>0</v>
      </c>
      <c r="S163" s="13">
        <f ca="1">Sheet2!N162+Sheet2!CY162+Sheet2!FT162+Sheet2!CE162</f>
        <v>0</v>
      </c>
      <c r="T163" s="12">
        <f t="shared" si="42"/>
        <v>8531.42</v>
      </c>
      <c r="U163" s="13">
        <f ca="1">Sheet2!P162+Sheet2!EJ162</f>
        <v>0</v>
      </c>
      <c r="V163" s="13">
        <f ca="1">Sheet2!Q162+Sheet2!EK162</f>
        <v>0</v>
      </c>
      <c r="W163" s="13">
        <f ca="1">Sheet2!R162+Sheet2!EL162</f>
        <v>0</v>
      </c>
      <c r="X163" s="13">
        <f ca="1">Sheet2!S162+Sheet2!EM162</f>
        <v>176.8</v>
      </c>
      <c r="Y163" s="13">
        <f ca="1">Sheet2!EO162+Sheet2!T162</f>
        <v>0</v>
      </c>
      <c r="Z163" s="13">
        <f ca="1">Sheet2!U162+Sheet2!EN162</f>
        <v>400</v>
      </c>
      <c r="AA163" s="13">
        <f ca="1">Sheet2!EP162+Sheet2!V162</f>
        <v>7954.62</v>
      </c>
      <c r="AB163" s="13">
        <v>6669.62</v>
      </c>
      <c r="AC163" s="13">
        <v>1200</v>
      </c>
      <c r="AD163" s="12">
        <f t="shared" si="43"/>
        <v>0</v>
      </c>
      <c r="AE163" s="13">
        <f ca="1">Sheet2!BN162+Sheet2!ER162</f>
        <v>0</v>
      </c>
      <c r="AF163" s="13">
        <f ca="1">Sheet2!BO162+Sheet2!ES162</f>
        <v>0</v>
      </c>
      <c r="AG163" s="13">
        <f ca="1">Sheet2!BP162+Sheet2!ET162</f>
        <v>0</v>
      </c>
      <c r="AH163" s="12">
        <f t="shared" si="44"/>
        <v>11980</v>
      </c>
      <c r="AI163" s="13">
        <v>0</v>
      </c>
      <c r="AJ163" s="13">
        <f ca="1">Sheet2!Y162+Sheet2!DB162</f>
        <v>0</v>
      </c>
      <c r="AK163" s="13">
        <f ca="1">Sheet2!Z162+Sheet2!DC162</f>
        <v>0</v>
      </c>
      <c r="AL163" s="13">
        <f ca="1">Sheet2!AA162+Sheet2!DD162</f>
        <v>0</v>
      </c>
      <c r="AM163" s="13">
        <f ca="1">Sheet2!AB162+Sheet2!DE162</f>
        <v>0</v>
      </c>
      <c r="AN163" s="13">
        <f ca="1">Sheet2!AC162+Sheet2!DF162</f>
        <v>0</v>
      </c>
      <c r="AO163" s="14">
        <f t="shared" si="51"/>
        <v>0</v>
      </c>
      <c r="AP163" s="13">
        <f ca="1">Sheet2!DH162+Sheet2!AE162</f>
        <v>0</v>
      </c>
      <c r="AQ163" s="13">
        <f ca="1">Sheet2!DI162+Sheet2!AF162</f>
        <v>0</v>
      </c>
      <c r="AR163" s="13">
        <f ca="1">Sheet2!DJ162+Sheet2!AG162</f>
        <v>0</v>
      </c>
      <c r="AS163" s="13">
        <f ca="1">Sheet2!DK162+Sheet2!AH162</f>
        <v>0</v>
      </c>
      <c r="AT163" s="13">
        <f ca="1">Sheet2!AI162+Sheet2!DL162</f>
        <v>750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f ca="1">Sheet2!AQ162+Sheet2!DT162</f>
        <v>5553.5</v>
      </c>
      <c r="BC163" s="14">
        <f t="shared" si="45"/>
        <v>0</v>
      </c>
      <c r="BD163" s="13">
        <v>0</v>
      </c>
      <c r="BE163" s="13">
        <v>0</v>
      </c>
      <c r="BF163" s="13">
        <v>0</v>
      </c>
      <c r="BG163" s="13">
        <f ca="1">Sheet2!EA162+Sheet2!AW162</f>
        <v>0</v>
      </c>
      <c r="BH163" s="13">
        <f ca="1">Sheet2!EB162+Sheet2!AX162</f>
        <v>0</v>
      </c>
      <c r="BI163" s="13">
        <f ca="1">Sheet2!EC162+Sheet2!AY162</f>
        <v>2060</v>
      </c>
      <c r="BJ163" s="13">
        <f ca="1">Sheet2!ED162+Sheet2!AZ162</f>
        <v>3594</v>
      </c>
      <c r="BK163" s="13">
        <f ca="1">Sheet2!EE162+Sheet2!BA162</f>
        <v>0</v>
      </c>
      <c r="BL163" s="13">
        <f ca="1">Sheet2!EG162+Sheet2!BB162</f>
        <v>0</v>
      </c>
      <c r="BM163" s="13">
        <f ca="1">Sheet2!EH162+Sheet2!BC162</f>
        <v>0</v>
      </c>
      <c r="BN163" s="13">
        <f ca="1">Sheet2!EW162+Sheet2!BE162</f>
        <v>22.5</v>
      </c>
      <c r="BO163" s="13">
        <f ca="1">Sheet2!EX162+Sheet2!BF162</f>
        <v>0</v>
      </c>
      <c r="BP163" s="13">
        <f ca="1">Sheet2!EY162+Sheet2!BG162</f>
        <v>0</v>
      </c>
      <c r="BQ163" s="13">
        <f ca="1">Sheet2!EZ162+Sheet2!BH162+Sheet2!CJ162</f>
        <v>0</v>
      </c>
      <c r="BR163" s="13">
        <f ca="1">Sheet2!FA162+Sheet2!BI162</f>
        <v>0</v>
      </c>
      <c r="BS163" s="13">
        <f ca="1">Sheet2!FC78+Sheet2!BJ78</f>
        <v>0</v>
      </c>
      <c r="BT163" s="13">
        <f ca="1">Sheet2!FD162+Sheet2!BK162</f>
        <v>0</v>
      </c>
      <c r="BU163" s="12">
        <f ca="1">Sheet2!FU162+Sheet2!BL162+Sheet2!AU162+Sheet2!DY162</f>
        <v>6328.98</v>
      </c>
      <c r="BV163" s="12">
        <f ca="1">Sheet2!BQ162</f>
        <v>0</v>
      </c>
      <c r="BW163" s="12">
        <f ca="1">Sheet2!CF162+Sheet2!FV162</f>
        <v>0</v>
      </c>
      <c r="BX163" s="12">
        <f ca="1">Sheet2!FW162+Sheet2!CG162+Sheet2!FC162+Sheet2!BJ162</f>
        <v>224982.11</v>
      </c>
      <c r="BY163" s="12">
        <f t="shared" si="47"/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</row>
    <row r="164" spans="1:82">
      <c r="A164" s="18">
        <v>439</v>
      </c>
      <c r="B164" s="3" t="s">
        <v>640</v>
      </c>
      <c r="C164" s="3" t="s">
        <v>458</v>
      </c>
      <c r="D164" s="12">
        <f t="shared" si="48"/>
        <v>312900.84999999998</v>
      </c>
      <c r="E164" s="12">
        <f t="shared" si="46"/>
        <v>292389.2</v>
      </c>
      <c r="F164" s="13">
        <v>174216</v>
      </c>
      <c r="G164" s="13">
        <v>39776</v>
      </c>
      <c r="H164" s="13">
        <v>78397.2</v>
      </c>
      <c r="I164" s="13">
        <f ca="1">Sheet2!CT163+Sheet2!H163</f>
        <v>0</v>
      </c>
      <c r="J164" s="13">
        <v>0</v>
      </c>
      <c r="K164" s="13">
        <f ca="1">Sheet2!L163+Sheet2!CX163</f>
        <v>0</v>
      </c>
      <c r="L164" s="13">
        <f ca="1">Sheet2!BS163+Sheet2!FF163</f>
        <v>0</v>
      </c>
      <c r="M164" s="13">
        <f ca="1">Sheet2!BT163+Sheet2!FG163</f>
        <v>0</v>
      </c>
      <c r="N164" s="13">
        <f ca="1">Sheet2!BU163+Sheet2!FH163</f>
        <v>0</v>
      </c>
      <c r="O164" s="13">
        <f ca="1">Sheet2!BW163+Sheet2!FJ163</f>
        <v>0</v>
      </c>
      <c r="P164" s="13">
        <f ca="1">Sheet2!BX163+Sheet2!FK163</f>
        <v>0</v>
      </c>
      <c r="Q164" s="13">
        <f ca="1">Sheet2!BY163+Sheet2!FL163</f>
        <v>0</v>
      </c>
      <c r="R164" s="13">
        <f ca="1">Sheet2!FS163+Sheet2!CD163</f>
        <v>0</v>
      </c>
      <c r="S164" s="13">
        <f ca="1">Sheet2!N163+Sheet2!CY163+Sheet2!FT163+Sheet2!CE163</f>
        <v>0</v>
      </c>
      <c r="T164" s="12">
        <f t="shared" si="42"/>
        <v>12217.44</v>
      </c>
      <c r="U164" s="13">
        <f ca="1">Sheet2!P163+Sheet2!EJ163</f>
        <v>0</v>
      </c>
      <c r="V164" s="13">
        <f ca="1">Sheet2!Q163+Sheet2!EK163</f>
        <v>0</v>
      </c>
      <c r="W164" s="13">
        <f ca="1">Sheet2!R163+Sheet2!EL163</f>
        <v>0</v>
      </c>
      <c r="X164" s="13">
        <f ca="1">Sheet2!S163+Sheet2!EM163</f>
        <v>0</v>
      </c>
      <c r="Y164" s="13">
        <f ca="1">Sheet2!EO163+Sheet2!T163</f>
        <v>0</v>
      </c>
      <c r="Z164" s="13">
        <f ca="1">Sheet2!U163+Sheet2!EN163</f>
        <v>37.1</v>
      </c>
      <c r="AA164" s="13">
        <f ca="1">Sheet2!EP163+Sheet2!V163</f>
        <v>12180.34</v>
      </c>
      <c r="AB164" s="13">
        <v>4659.34</v>
      </c>
      <c r="AC164" s="13">
        <v>7521</v>
      </c>
      <c r="AD164" s="12">
        <f t="shared" si="43"/>
        <v>2039.3</v>
      </c>
      <c r="AE164" s="13">
        <f ca="1">Sheet2!BN163+Sheet2!ER163</f>
        <v>2039.3</v>
      </c>
      <c r="AF164" s="13">
        <f ca="1">Sheet2!BO163+Sheet2!ES163</f>
        <v>0</v>
      </c>
      <c r="AG164" s="13">
        <f ca="1">Sheet2!BP163+Sheet2!ET163</f>
        <v>0</v>
      </c>
      <c r="AH164" s="12">
        <f t="shared" si="44"/>
        <v>0</v>
      </c>
      <c r="AI164" s="13">
        <v>0</v>
      </c>
      <c r="AJ164" s="13">
        <f ca="1">Sheet2!Y163+Sheet2!DB163</f>
        <v>0</v>
      </c>
      <c r="AK164" s="13">
        <f ca="1">Sheet2!Z163+Sheet2!DC163</f>
        <v>0</v>
      </c>
      <c r="AL164" s="13">
        <f ca="1">Sheet2!AA163+Sheet2!DD163</f>
        <v>0</v>
      </c>
      <c r="AM164" s="13">
        <f ca="1">Sheet2!AB163+Sheet2!DE163</f>
        <v>0</v>
      </c>
      <c r="AN164" s="13">
        <f ca="1">Sheet2!AC163+Sheet2!DF163</f>
        <v>0</v>
      </c>
      <c r="AO164" s="14">
        <f t="shared" si="51"/>
        <v>0</v>
      </c>
      <c r="AP164" s="13">
        <f ca="1">Sheet2!DH163+Sheet2!AE163</f>
        <v>0</v>
      </c>
      <c r="AQ164" s="13">
        <f ca="1">Sheet2!DI163+Sheet2!AF163</f>
        <v>0</v>
      </c>
      <c r="AR164" s="13">
        <f ca="1">Sheet2!DJ163+Sheet2!AG163</f>
        <v>0</v>
      </c>
      <c r="AS164" s="13">
        <f ca="1">Sheet2!DK163+Sheet2!AH163</f>
        <v>0</v>
      </c>
      <c r="AT164" s="13">
        <f ca="1">Sheet2!AI163+Sheet2!DL163</f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f ca="1">Sheet2!AQ163+Sheet2!DT163</f>
        <v>0</v>
      </c>
      <c r="BC164" s="14">
        <f t="shared" si="45"/>
        <v>0</v>
      </c>
      <c r="BD164" s="13">
        <v>0</v>
      </c>
      <c r="BE164" s="13">
        <v>0</v>
      </c>
      <c r="BF164" s="13">
        <v>0</v>
      </c>
      <c r="BG164" s="13">
        <f ca="1">Sheet2!EA163+Sheet2!AW163</f>
        <v>0</v>
      </c>
      <c r="BH164" s="13">
        <f ca="1">Sheet2!EB163+Sheet2!AX163</f>
        <v>0</v>
      </c>
      <c r="BI164" s="13">
        <f ca="1">Sheet2!EC163+Sheet2!AY163</f>
        <v>0</v>
      </c>
      <c r="BJ164" s="13">
        <f ca="1">Sheet2!ED163+Sheet2!AZ163</f>
        <v>0</v>
      </c>
      <c r="BK164" s="13">
        <f ca="1">Sheet2!EE163+Sheet2!BA163</f>
        <v>0</v>
      </c>
      <c r="BL164" s="13">
        <f ca="1">Sheet2!EG163+Sheet2!BB163</f>
        <v>0</v>
      </c>
      <c r="BM164" s="13">
        <f ca="1">Sheet2!EH163+Sheet2!BC163</f>
        <v>0</v>
      </c>
      <c r="BN164" s="13">
        <f ca="1">Sheet2!EW163+Sheet2!BE163</f>
        <v>0</v>
      </c>
      <c r="BO164" s="13">
        <f ca="1">Sheet2!EX163+Sheet2!BF163</f>
        <v>0</v>
      </c>
      <c r="BP164" s="13">
        <f ca="1">Sheet2!EY163+Sheet2!BG163</f>
        <v>0</v>
      </c>
      <c r="BQ164" s="13">
        <f ca="1">Sheet2!EZ163+Sheet2!BH163+Sheet2!CJ163</f>
        <v>0</v>
      </c>
      <c r="BR164" s="13">
        <f ca="1">Sheet2!FA163+Sheet2!BI163</f>
        <v>0</v>
      </c>
      <c r="BS164" s="13">
        <f ca="1">Sheet2!FC79+Sheet2!BJ79</f>
        <v>0</v>
      </c>
      <c r="BT164" s="13">
        <f ca="1">Sheet2!FD163+Sheet2!BK163</f>
        <v>0</v>
      </c>
      <c r="BU164" s="12">
        <f ca="1">Sheet2!FU163+Sheet2!BL163+Sheet2!AU163+Sheet2!DY163</f>
        <v>6254.91</v>
      </c>
      <c r="BV164" s="12">
        <f ca="1">Sheet2!BQ163</f>
        <v>0</v>
      </c>
      <c r="BW164" s="12">
        <f ca="1">Sheet2!CF163+Sheet2!FV163</f>
        <v>0</v>
      </c>
      <c r="BX164" s="12">
        <f ca="1">Sheet2!FW163+Sheet2!CG163+Sheet2!FC163+Sheet2!BJ163</f>
        <v>0</v>
      </c>
      <c r="BY164" s="12">
        <f t="shared" si="47"/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</row>
    <row r="165" spans="1:82">
      <c r="A165" s="18">
        <v>440</v>
      </c>
      <c r="B165" s="3" t="s">
        <v>641</v>
      </c>
      <c r="C165" s="3" t="s">
        <v>459</v>
      </c>
      <c r="D165" s="12">
        <f t="shared" si="48"/>
        <v>9802941.9199999999</v>
      </c>
      <c r="E165" s="12">
        <f t="shared" si="46"/>
        <v>2350077.21</v>
      </c>
      <c r="F165" s="13">
        <v>208104</v>
      </c>
      <c r="G165" s="13">
        <v>0</v>
      </c>
      <c r="H165" s="13">
        <v>93646.8</v>
      </c>
      <c r="I165" s="13">
        <f ca="1">Sheet2!CT164+Sheet2!H164</f>
        <v>12000</v>
      </c>
      <c r="J165" s="13">
        <v>395878.23</v>
      </c>
      <c r="K165" s="13">
        <f ca="1">Sheet2!L164+Sheet2!CX164</f>
        <v>55823</v>
      </c>
      <c r="L165" s="13">
        <f ca="1">Sheet2!BS164+Sheet2!FF164</f>
        <v>0</v>
      </c>
      <c r="M165" s="13">
        <f ca="1">Sheet2!BT164+Sheet2!FG164</f>
        <v>0</v>
      </c>
      <c r="N165" s="13">
        <f ca="1">Sheet2!BU164+Sheet2!FH164</f>
        <v>493444</v>
      </c>
      <c r="O165" s="13">
        <f ca="1">Sheet2!BW164+Sheet2!FJ164</f>
        <v>208000</v>
      </c>
      <c r="P165" s="13">
        <f ca="1">Sheet2!BX164+Sheet2!FK164</f>
        <v>0</v>
      </c>
      <c r="Q165" s="13">
        <f ca="1">Sheet2!BY164+Sheet2!FL164</f>
        <v>208000</v>
      </c>
      <c r="R165" s="13">
        <f ca="1">Sheet2!FS164+Sheet2!CD164</f>
        <v>0</v>
      </c>
      <c r="S165" s="13">
        <f ca="1">Sheet2!N164+Sheet2!CY164+Sheet2!FT164+Sheet2!CE164</f>
        <v>1279059.4099999999</v>
      </c>
      <c r="T165" s="12">
        <f t="shared" si="42"/>
        <v>2422.5599999999995</v>
      </c>
      <c r="U165" s="13">
        <f ca="1">Sheet2!P164+Sheet2!EJ164</f>
        <v>0</v>
      </c>
      <c r="V165" s="13">
        <f ca="1">Sheet2!Q164+Sheet2!EK164</f>
        <v>0</v>
      </c>
      <c r="W165" s="13">
        <f ca="1">Sheet2!R164+Sheet2!EL164</f>
        <v>0</v>
      </c>
      <c r="X165" s="13">
        <f ca="1">Sheet2!S164+Sheet2!EM164</f>
        <v>0</v>
      </c>
      <c r="Y165" s="13">
        <f ca="1">Sheet2!EO164+Sheet2!T164</f>
        <v>14180</v>
      </c>
      <c r="Z165" s="13">
        <f ca="1">Sheet2!U164+Sheet2!EN164</f>
        <v>-11302.44</v>
      </c>
      <c r="AA165" s="13">
        <f ca="1">Sheet2!EP164+Sheet2!V164</f>
        <v>-455</v>
      </c>
      <c r="AB165" s="13"/>
      <c r="AC165" s="13"/>
      <c r="AD165" s="12">
        <f t="shared" si="43"/>
        <v>-19619.21</v>
      </c>
      <c r="AE165" s="13">
        <f ca="1">Sheet2!BN164+Sheet2!ER164</f>
        <v>-19619.21</v>
      </c>
      <c r="AF165" s="13">
        <f ca="1">Sheet2!BO164+Sheet2!ES164</f>
        <v>0</v>
      </c>
      <c r="AG165" s="13">
        <f ca="1">Sheet2!BP164+Sheet2!ET164</f>
        <v>0</v>
      </c>
      <c r="AH165" s="12">
        <f t="shared" si="44"/>
        <v>7228340.46</v>
      </c>
      <c r="AI165" s="13">
        <v>0</v>
      </c>
      <c r="AJ165" s="13">
        <f ca="1">Sheet2!Y164+Sheet2!DB164</f>
        <v>21</v>
      </c>
      <c r="AK165" s="13">
        <f ca="1">Sheet2!Z164+Sheet2!DC164</f>
        <v>0</v>
      </c>
      <c r="AL165" s="13">
        <f ca="1">Sheet2!AA164+Sheet2!DD164</f>
        <v>0</v>
      </c>
      <c r="AM165" s="13">
        <f ca="1">Sheet2!AB164+Sheet2!DE164</f>
        <v>0</v>
      </c>
      <c r="AN165" s="13">
        <f ca="1">Sheet2!AC164+Sheet2!DF164</f>
        <v>0</v>
      </c>
      <c r="AO165" s="14">
        <f t="shared" si="51"/>
        <v>0</v>
      </c>
      <c r="AP165" s="13">
        <f ca="1">Sheet2!DH164+Sheet2!AE164</f>
        <v>0</v>
      </c>
      <c r="AQ165" s="13">
        <f ca="1">Sheet2!DI164+Sheet2!AF164</f>
        <v>0</v>
      </c>
      <c r="AR165" s="13">
        <f ca="1">Sheet2!DJ164+Sheet2!AG164</f>
        <v>0</v>
      </c>
      <c r="AS165" s="13">
        <f ca="1">Sheet2!DK164+Sheet2!AH164</f>
        <v>0</v>
      </c>
      <c r="AT165" s="13">
        <f ca="1">Sheet2!AI164+Sheet2!DL164</f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f ca="1">Sheet2!AQ164+Sheet2!DT164</f>
        <v>823.3</v>
      </c>
      <c r="BC165" s="14">
        <f t="shared" si="45"/>
        <v>0</v>
      </c>
      <c r="BD165" s="13">
        <v>0</v>
      </c>
      <c r="BE165" s="13">
        <v>0</v>
      </c>
      <c r="BF165" s="13">
        <v>0</v>
      </c>
      <c r="BG165" s="13">
        <f ca="1">Sheet2!EA164+Sheet2!AW164</f>
        <v>0</v>
      </c>
      <c r="BH165" s="13">
        <f ca="1">Sheet2!EB164+Sheet2!AX164</f>
        <v>0</v>
      </c>
      <c r="BI165" s="13">
        <f ca="1">Sheet2!EC164+Sheet2!AY164</f>
        <v>25365</v>
      </c>
      <c r="BJ165" s="13">
        <f ca="1">Sheet2!ED164+Sheet2!AZ164</f>
        <v>0</v>
      </c>
      <c r="BK165" s="13">
        <f ca="1">Sheet2!EE164+Sheet2!BA164</f>
        <v>776323</v>
      </c>
      <c r="BL165" s="13">
        <f ca="1">Sheet2!EG164+Sheet2!BB164</f>
        <v>1009818.08</v>
      </c>
      <c r="BM165" s="13">
        <f ca="1">Sheet2!EH164+Sheet2!BC164</f>
        <v>5415298.2800000003</v>
      </c>
      <c r="BN165" s="13">
        <f ca="1">Sheet2!EW164+Sheet2!BE164</f>
        <v>691.8</v>
      </c>
      <c r="BO165" s="13">
        <f ca="1">Sheet2!EX164+Sheet2!BF164</f>
        <v>0</v>
      </c>
      <c r="BP165" s="13">
        <f ca="1">Sheet2!EY164+Sheet2!BG164</f>
        <v>0</v>
      </c>
      <c r="BQ165" s="13">
        <f ca="1">Sheet2!EZ164+Sheet2!BH164+Sheet2!CJ164</f>
        <v>0</v>
      </c>
      <c r="BR165" s="13">
        <f ca="1">Sheet2!FA164+Sheet2!BI164</f>
        <v>0</v>
      </c>
      <c r="BS165" s="13">
        <f ca="1">Sheet2!FC80+Sheet2!BJ80</f>
        <v>0</v>
      </c>
      <c r="BT165" s="13">
        <f ca="1">Sheet2!FD164+Sheet2!BK164</f>
        <v>0</v>
      </c>
      <c r="BU165" s="12">
        <f ca="1">Sheet2!FU164+Sheet2!BL164+Sheet2!AU164+Sheet2!DY164</f>
        <v>296</v>
      </c>
      <c r="BV165" s="12">
        <f ca="1">Sheet2!BQ164</f>
        <v>0</v>
      </c>
      <c r="BW165" s="12">
        <f ca="1">Sheet2!CF164+Sheet2!FV164</f>
        <v>0</v>
      </c>
      <c r="BX165" s="12">
        <f ca="1">Sheet2!FW164+Sheet2!CG164+Sheet2!FC164+Sheet2!BJ164</f>
        <v>241424.9</v>
      </c>
      <c r="BY165" s="12">
        <f t="shared" si="47"/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</row>
    <row r="166" spans="1:82">
      <c r="A166" s="18">
        <v>441</v>
      </c>
      <c r="B166" s="3" t="s">
        <v>642</v>
      </c>
      <c r="C166" s="3" t="s">
        <v>460</v>
      </c>
      <c r="D166" s="12">
        <f t="shared" si="48"/>
        <v>105161.54999999999</v>
      </c>
      <c r="E166" s="12">
        <f t="shared" si="46"/>
        <v>102356.4</v>
      </c>
      <c r="F166" s="13">
        <v>60792</v>
      </c>
      <c r="G166" s="13">
        <v>14208</v>
      </c>
      <c r="H166" s="13">
        <v>27356.400000000001</v>
      </c>
      <c r="I166" s="13">
        <f ca="1">Sheet2!CT165+Sheet2!H165</f>
        <v>0</v>
      </c>
      <c r="J166" s="13">
        <v>0</v>
      </c>
      <c r="K166" s="13">
        <f ca="1">Sheet2!L165+Sheet2!CX165</f>
        <v>0</v>
      </c>
      <c r="L166" s="13">
        <f ca="1">Sheet2!BS165+Sheet2!FF165</f>
        <v>0</v>
      </c>
      <c r="M166" s="13">
        <f ca="1">Sheet2!BT165+Sheet2!FG165</f>
        <v>0</v>
      </c>
      <c r="N166" s="13">
        <f ca="1">Sheet2!BU165+Sheet2!FH165</f>
        <v>0</v>
      </c>
      <c r="O166" s="13">
        <f ca="1">Sheet2!BW165+Sheet2!FJ165</f>
        <v>0</v>
      </c>
      <c r="P166" s="13">
        <f ca="1">Sheet2!BX165+Sheet2!FK165</f>
        <v>0</v>
      </c>
      <c r="Q166" s="13">
        <f ca="1">Sheet2!BY165+Sheet2!FL165</f>
        <v>0</v>
      </c>
      <c r="R166" s="13">
        <f ca="1">Sheet2!FS165+Sheet2!CD165</f>
        <v>0</v>
      </c>
      <c r="S166" s="13">
        <f ca="1">Sheet2!N165+Sheet2!CY165+Sheet2!FT165+Sheet2!CE165</f>
        <v>0</v>
      </c>
      <c r="T166" s="12">
        <f t="shared" si="42"/>
        <v>704.48</v>
      </c>
      <c r="U166" s="13">
        <f ca="1">Sheet2!P165+Sheet2!EJ165</f>
        <v>0</v>
      </c>
      <c r="V166" s="13">
        <f ca="1">Sheet2!Q165+Sheet2!EK165</f>
        <v>0</v>
      </c>
      <c r="W166" s="13">
        <f ca="1">Sheet2!R165+Sheet2!EL165</f>
        <v>0</v>
      </c>
      <c r="X166" s="13">
        <f ca="1">Sheet2!S165+Sheet2!EM165</f>
        <v>40.4</v>
      </c>
      <c r="Y166" s="13">
        <f ca="1">Sheet2!EO165+Sheet2!T165</f>
        <v>0</v>
      </c>
      <c r="Z166" s="13">
        <f ca="1">Sheet2!U165+Sheet2!EN165</f>
        <v>39</v>
      </c>
      <c r="AA166" s="13">
        <f ca="1">Sheet2!EP165+Sheet2!V165</f>
        <v>625.08000000000004</v>
      </c>
      <c r="AB166" s="13">
        <v>500.67</v>
      </c>
      <c r="AC166" s="13">
        <v>125</v>
      </c>
      <c r="AD166" s="12">
        <f t="shared" si="43"/>
        <v>921</v>
      </c>
      <c r="AE166" s="13">
        <f ca="1">Sheet2!BN165+Sheet2!ER165</f>
        <v>921</v>
      </c>
      <c r="AF166" s="13">
        <f ca="1">Sheet2!BO165+Sheet2!ES165</f>
        <v>0</v>
      </c>
      <c r="AG166" s="13">
        <f ca="1">Sheet2!BP165+Sheet2!ET165</f>
        <v>0</v>
      </c>
      <c r="AH166" s="12">
        <f t="shared" si="44"/>
        <v>0</v>
      </c>
      <c r="AI166" s="13">
        <v>0</v>
      </c>
      <c r="AJ166" s="13">
        <f ca="1">Sheet2!Y165+Sheet2!DB165</f>
        <v>0</v>
      </c>
      <c r="AK166" s="13">
        <f ca="1">Sheet2!Z165+Sheet2!DC165</f>
        <v>0</v>
      </c>
      <c r="AL166" s="13">
        <f ca="1">Sheet2!AA165+Sheet2!DD165</f>
        <v>0</v>
      </c>
      <c r="AM166" s="13">
        <f ca="1">Sheet2!AB165+Sheet2!DE165</f>
        <v>0</v>
      </c>
      <c r="AN166" s="13">
        <f ca="1">Sheet2!AC165+Sheet2!DF165</f>
        <v>0</v>
      </c>
      <c r="AO166" s="14">
        <f t="shared" si="51"/>
        <v>0</v>
      </c>
      <c r="AP166" s="13">
        <f ca="1">Sheet2!DH165+Sheet2!AE165</f>
        <v>0</v>
      </c>
      <c r="AQ166" s="13">
        <f ca="1">Sheet2!DI165+Sheet2!AF165</f>
        <v>0</v>
      </c>
      <c r="AR166" s="13">
        <f ca="1">Sheet2!DJ165+Sheet2!AG165</f>
        <v>0</v>
      </c>
      <c r="AS166" s="13">
        <f ca="1">Sheet2!DK165+Sheet2!AH165</f>
        <v>0</v>
      </c>
      <c r="AT166" s="13">
        <f ca="1">Sheet2!AI165+Sheet2!DL165</f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f ca="1">Sheet2!AQ165+Sheet2!DT165</f>
        <v>0</v>
      </c>
      <c r="BC166" s="14">
        <f t="shared" si="45"/>
        <v>0</v>
      </c>
      <c r="BD166" s="13">
        <v>0</v>
      </c>
      <c r="BE166" s="13">
        <v>0</v>
      </c>
      <c r="BF166" s="13">
        <v>0</v>
      </c>
      <c r="BG166" s="13">
        <f ca="1">Sheet2!EA165+Sheet2!AW165</f>
        <v>0</v>
      </c>
      <c r="BH166" s="13">
        <f ca="1">Sheet2!EB165+Sheet2!AX165</f>
        <v>0</v>
      </c>
      <c r="BI166" s="13">
        <f ca="1">Sheet2!EC165+Sheet2!AY165</f>
        <v>0</v>
      </c>
      <c r="BJ166" s="13">
        <f ca="1">Sheet2!ED165+Sheet2!AZ165</f>
        <v>0</v>
      </c>
      <c r="BK166" s="13">
        <f ca="1">Sheet2!EE165+Sheet2!BA165</f>
        <v>0</v>
      </c>
      <c r="BL166" s="13">
        <f ca="1">Sheet2!EG165+Sheet2!BB165</f>
        <v>0</v>
      </c>
      <c r="BM166" s="13">
        <f ca="1">Sheet2!EH165+Sheet2!BC165</f>
        <v>0</v>
      </c>
      <c r="BN166" s="13">
        <f ca="1">Sheet2!EW165+Sheet2!BE165</f>
        <v>0</v>
      </c>
      <c r="BO166" s="13">
        <f ca="1">Sheet2!EX165+Sheet2!BF165</f>
        <v>0</v>
      </c>
      <c r="BP166" s="13">
        <f ca="1">Sheet2!EY165+Sheet2!BG165</f>
        <v>0</v>
      </c>
      <c r="BQ166" s="13">
        <f ca="1">Sheet2!EZ165+Sheet2!BH165+Sheet2!CJ165</f>
        <v>0</v>
      </c>
      <c r="BR166" s="13">
        <f ca="1">Sheet2!FA165+Sheet2!BI165</f>
        <v>0</v>
      </c>
      <c r="BS166" s="13">
        <f ca="1">Sheet2!FC81+Sheet2!BJ81</f>
        <v>0</v>
      </c>
      <c r="BT166" s="13">
        <f ca="1">Sheet2!FD165+Sheet2!BK165</f>
        <v>0</v>
      </c>
      <c r="BU166" s="12">
        <f ca="1">Sheet2!FU165+Sheet2!BL165+Sheet2!AU165+Sheet2!DY165</f>
        <v>1179.67</v>
      </c>
      <c r="BV166" s="12">
        <f ca="1">Sheet2!BQ165</f>
        <v>0</v>
      </c>
      <c r="BW166" s="12">
        <f ca="1">Sheet2!CF165+Sheet2!FV165</f>
        <v>0</v>
      </c>
      <c r="BX166" s="12">
        <f ca="1">Sheet2!FW165+Sheet2!CG165+Sheet2!FC165+Sheet2!BJ165</f>
        <v>0</v>
      </c>
      <c r="BY166" s="12">
        <f t="shared" si="47"/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</row>
    <row r="167" spans="1:82">
      <c r="A167" s="18">
        <v>446</v>
      </c>
      <c r="B167" s="3" t="s">
        <v>643</v>
      </c>
      <c r="C167" s="3" t="s">
        <v>461</v>
      </c>
      <c r="D167" s="12">
        <f t="shared" si="48"/>
        <v>415573.08999999997</v>
      </c>
      <c r="E167" s="12">
        <f t="shared" si="46"/>
        <v>226459.8</v>
      </c>
      <c r="F167" s="13">
        <v>58404</v>
      </c>
      <c r="G167" s="13">
        <v>32874</v>
      </c>
      <c r="H167" s="13">
        <v>26281.8</v>
      </c>
      <c r="I167" s="13">
        <f ca="1">Sheet2!CT166+Sheet2!H166</f>
        <v>0</v>
      </c>
      <c r="J167" s="13">
        <v>0</v>
      </c>
      <c r="K167" s="13">
        <f ca="1">Sheet2!L166+Sheet2!CX166</f>
        <v>0</v>
      </c>
      <c r="L167" s="13">
        <f ca="1">Sheet2!BS166+Sheet2!FF166</f>
        <v>0</v>
      </c>
      <c r="M167" s="13">
        <f ca="1">Sheet2!BT166+Sheet2!FG166</f>
        <v>0</v>
      </c>
      <c r="N167" s="13">
        <f ca="1">Sheet2!BU166+Sheet2!FH166</f>
        <v>0</v>
      </c>
      <c r="O167" s="13">
        <f ca="1">Sheet2!BW166+Sheet2!FJ166</f>
        <v>0</v>
      </c>
      <c r="P167" s="13">
        <f ca="1">Sheet2!BX166+Sheet2!FK166</f>
        <v>0</v>
      </c>
      <c r="Q167" s="13">
        <f ca="1">Sheet2!BY166+Sheet2!FL166</f>
        <v>0</v>
      </c>
      <c r="R167" s="13">
        <f ca="1">Sheet2!FS166+Sheet2!CD166</f>
        <v>0</v>
      </c>
      <c r="S167" s="13">
        <f ca="1">Sheet2!N166+Sheet2!CY166+Sheet2!FT166+Sheet2!CE166</f>
        <v>108900</v>
      </c>
      <c r="T167" s="12">
        <f t="shared" si="42"/>
        <v>179159.66999999998</v>
      </c>
      <c r="U167" s="13">
        <f ca="1">Sheet2!P166+Sheet2!EJ166</f>
        <v>0</v>
      </c>
      <c r="V167" s="13">
        <f ca="1">Sheet2!Q166+Sheet2!EK166</f>
        <v>0</v>
      </c>
      <c r="W167" s="13">
        <f ca="1">Sheet2!R166+Sheet2!EL166</f>
        <v>0</v>
      </c>
      <c r="X167" s="13">
        <f ca="1">Sheet2!S166+Sheet2!EM166</f>
        <v>66.8</v>
      </c>
      <c r="Y167" s="13">
        <f ca="1">Sheet2!EO166+Sheet2!T166</f>
        <v>650</v>
      </c>
      <c r="Z167" s="13">
        <f ca="1">Sheet2!U166+Sheet2!EN166</f>
        <v>0</v>
      </c>
      <c r="AA167" s="13">
        <f ca="1">Sheet2!EP166+Sheet2!V166</f>
        <v>178442.87</v>
      </c>
      <c r="AB167" s="13">
        <v>174372.87</v>
      </c>
      <c r="AC167" s="13">
        <v>4070</v>
      </c>
      <c r="AD167" s="12">
        <f t="shared" si="43"/>
        <v>0</v>
      </c>
      <c r="AE167" s="13">
        <f ca="1">Sheet2!BN166+Sheet2!ER166</f>
        <v>0</v>
      </c>
      <c r="AF167" s="13">
        <f ca="1">Sheet2!BO166+Sheet2!ES166</f>
        <v>0</v>
      </c>
      <c r="AG167" s="13">
        <f ca="1">Sheet2!BP166+Sheet2!ET166</f>
        <v>0</v>
      </c>
      <c r="AH167" s="12">
        <f t="shared" si="44"/>
        <v>5845.8</v>
      </c>
      <c r="AI167" s="13">
        <v>0</v>
      </c>
      <c r="AJ167" s="13">
        <f ca="1">Sheet2!Y166+Sheet2!DB166</f>
        <v>0</v>
      </c>
      <c r="AK167" s="13">
        <f ca="1">Sheet2!Z166+Sheet2!DC166</f>
        <v>0</v>
      </c>
      <c r="AL167" s="13">
        <f ca="1">Sheet2!AA166+Sheet2!DD166</f>
        <v>0</v>
      </c>
      <c r="AM167" s="13">
        <f ca="1">Sheet2!AB166+Sheet2!DE166</f>
        <v>0</v>
      </c>
      <c r="AN167" s="13">
        <f ca="1">Sheet2!AC166+Sheet2!DF166</f>
        <v>0</v>
      </c>
      <c r="AO167" s="14">
        <f t="shared" si="51"/>
        <v>0</v>
      </c>
      <c r="AP167" s="13">
        <f ca="1">Sheet2!DH166+Sheet2!AE166</f>
        <v>0</v>
      </c>
      <c r="AQ167" s="13">
        <f ca="1">Sheet2!DI166+Sheet2!AF166</f>
        <v>0</v>
      </c>
      <c r="AR167" s="13">
        <f ca="1">Sheet2!DJ166+Sheet2!AG166</f>
        <v>0</v>
      </c>
      <c r="AS167" s="13">
        <f ca="1">Sheet2!DK166+Sheet2!AH166</f>
        <v>0</v>
      </c>
      <c r="AT167" s="13">
        <f ca="1">Sheet2!AI166+Sheet2!DL166</f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f ca="1">Sheet2!AQ166+Sheet2!DT166</f>
        <v>1845.8</v>
      </c>
      <c r="BC167" s="14">
        <f t="shared" si="45"/>
        <v>0</v>
      </c>
      <c r="BD167" s="13">
        <v>0</v>
      </c>
      <c r="BE167" s="13">
        <v>0</v>
      </c>
      <c r="BF167" s="13">
        <v>0</v>
      </c>
      <c r="BG167" s="13">
        <f ca="1">Sheet2!EA166+Sheet2!AW166</f>
        <v>0</v>
      </c>
      <c r="BH167" s="13">
        <f ca="1">Sheet2!EB166+Sheet2!AX166</f>
        <v>0</v>
      </c>
      <c r="BI167" s="13">
        <f ca="1">Sheet2!EC166+Sheet2!AY166</f>
        <v>0</v>
      </c>
      <c r="BJ167" s="13">
        <f ca="1">Sheet2!ED166+Sheet2!AZ166</f>
        <v>0</v>
      </c>
      <c r="BK167" s="13">
        <f ca="1">Sheet2!EE166+Sheet2!BA166</f>
        <v>4000</v>
      </c>
      <c r="BL167" s="13">
        <f ca="1">Sheet2!EG166+Sheet2!BB166</f>
        <v>0</v>
      </c>
      <c r="BM167" s="13">
        <f ca="1">Sheet2!EH166+Sheet2!BC166</f>
        <v>0</v>
      </c>
      <c r="BN167" s="13">
        <f ca="1">Sheet2!EW166+Sheet2!BE166</f>
        <v>0</v>
      </c>
      <c r="BO167" s="13">
        <f ca="1">Sheet2!EX166+Sheet2!BF166</f>
        <v>0</v>
      </c>
      <c r="BP167" s="13">
        <f ca="1">Sheet2!EY166+Sheet2!BG166</f>
        <v>0</v>
      </c>
      <c r="BQ167" s="13">
        <f ca="1">Sheet2!EZ166+Sheet2!BH166+Sheet2!CJ166</f>
        <v>0</v>
      </c>
      <c r="BR167" s="13">
        <f ca="1">Sheet2!FA166+Sheet2!BI166</f>
        <v>0</v>
      </c>
      <c r="BS167" s="13">
        <f ca="1">Sheet2!FC82+Sheet2!BJ82</f>
        <v>0</v>
      </c>
      <c r="BT167" s="13">
        <f ca="1">Sheet2!FD166+Sheet2!BK166</f>
        <v>0</v>
      </c>
      <c r="BU167" s="12">
        <f ca="1">Sheet2!FU166+Sheet2!BL166+Sheet2!AU166+Sheet2!DY166</f>
        <v>4107.82</v>
      </c>
      <c r="BV167" s="12">
        <f ca="1">Sheet2!BQ166</f>
        <v>0</v>
      </c>
      <c r="BW167" s="12">
        <f ca="1">Sheet2!CF166+Sheet2!FV166</f>
        <v>0</v>
      </c>
      <c r="BX167" s="12">
        <f ca="1">Sheet2!FW166+Sheet2!CG166+Sheet2!FC166+Sheet2!BJ166</f>
        <v>0</v>
      </c>
      <c r="BY167" s="12">
        <f t="shared" si="47"/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</row>
    <row r="168" spans="1:82">
      <c r="A168" s="18">
        <v>447</v>
      </c>
      <c r="B168" s="3" t="s">
        <v>644</v>
      </c>
      <c r="C168" s="3" t="s">
        <v>462</v>
      </c>
      <c r="D168" s="12">
        <f t="shared" si="48"/>
        <v>209073.58000000002</v>
      </c>
      <c r="E168" s="12">
        <f t="shared" si="46"/>
        <v>197605.4</v>
      </c>
      <c r="F168" s="13">
        <v>117012</v>
      </c>
      <c r="G168" s="13">
        <v>27938</v>
      </c>
      <c r="H168" s="13">
        <v>52655.4</v>
      </c>
      <c r="I168" s="13">
        <f ca="1">Sheet2!CT167+Sheet2!H167</f>
        <v>0</v>
      </c>
      <c r="J168" s="13">
        <v>0</v>
      </c>
      <c r="K168" s="13">
        <f ca="1">Sheet2!L167+Sheet2!CX167</f>
        <v>0</v>
      </c>
      <c r="L168" s="13">
        <f ca="1">Sheet2!BS167+Sheet2!FF167</f>
        <v>0</v>
      </c>
      <c r="M168" s="13">
        <f ca="1">Sheet2!BT167+Sheet2!FG167</f>
        <v>0</v>
      </c>
      <c r="N168" s="13">
        <f ca="1">Sheet2!BU167+Sheet2!FH167</f>
        <v>0</v>
      </c>
      <c r="O168" s="13">
        <f ca="1">Sheet2!BW167+Sheet2!FJ167</f>
        <v>0</v>
      </c>
      <c r="P168" s="13">
        <f ca="1">Sheet2!BX167+Sheet2!FK167</f>
        <v>0</v>
      </c>
      <c r="Q168" s="13">
        <f ca="1">Sheet2!BY167+Sheet2!FL167</f>
        <v>0</v>
      </c>
      <c r="R168" s="13">
        <f ca="1">Sheet2!FS167+Sheet2!CD167</f>
        <v>0</v>
      </c>
      <c r="S168" s="13">
        <f ca="1">Sheet2!N167+Sheet2!CY167+Sheet2!FT167+Sheet2!CE167</f>
        <v>0</v>
      </c>
      <c r="T168" s="12">
        <f t="shared" si="42"/>
        <v>4263.04</v>
      </c>
      <c r="U168" s="13">
        <f ca="1">Sheet2!P167+Sheet2!EJ167</f>
        <v>0</v>
      </c>
      <c r="V168" s="13">
        <f ca="1">Sheet2!Q167+Sheet2!EK167</f>
        <v>0</v>
      </c>
      <c r="W168" s="13">
        <f ca="1">Sheet2!R167+Sheet2!EL167</f>
        <v>0</v>
      </c>
      <c r="X168" s="13">
        <f ca="1">Sheet2!S167+Sheet2!EM167</f>
        <v>0</v>
      </c>
      <c r="Y168" s="13">
        <f ca="1">Sheet2!EO167+Sheet2!T167</f>
        <v>0</v>
      </c>
      <c r="Z168" s="13">
        <f ca="1">Sheet2!U167+Sheet2!EN167</f>
        <v>0</v>
      </c>
      <c r="AA168" s="13">
        <f ca="1">Sheet2!EP167+Sheet2!V167</f>
        <v>4263.04</v>
      </c>
      <c r="AB168" s="13">
        <v>3723.04</v>
      </c>
      <c r="AC168" s="13">
        <v>540</v>
      </c>
      <c r="AD168" s="12">
        <f t="shared" si="43"/>
        <v>0</v>
      </c>
      <c r="AE168" s="13">
        <f ca="1">Sheet2!BN167+Sheet2!ER167</f>
        <v>0</v>
      </c>
      <c r="AF168" s="13">
        <f ca="1">Sheet2!BO167+Sheet2!ES167</f>
        <v>0</v>
      </c>
      <c r="AG168" s="13">
        <f ca="1">Sheet2!BP167+Sheet2!ET167</f>
        <v>0</v>
      </c>
      <c r="AH168" s="12">
        <f t="shared" si="44"/>
        <v>603</v>
      </c>
      <c r="AI168" s="13">
        <v>0</v>
      </c>
      <c r="AJ168" s="13">
        <f ca="1">Sheet2!Y167+Sheet2!DB167</f>
        <v>0</v>
      </c>
      <c r="AK168" s="13">
        <f ca="1">Sheet2!Z167+Sheet2!DC167</f>
        <v>0</v>
      </c>
      <c r="AL168" s="13">
        <f ca="1">Sheet2!AA167+Sheet2!DD167</f>
        <v>0</v>
      </c>
      <c r="AM168" s="13">
        <f ca="1">Sheet2!AB167+Sheet2!DE167</f>
        <v>0</v>
      </c>
      <c r="AN168" s="13">
        <f ca="1">Sheet2!AC167+Sheet2!DF167</f>
        <v>0</v>
      </c>
      <c r="AO168" s="14">
        <f t="shared" si="51"/>
        <v>0</v>
      </c>
      <c r="AP168" s="13">
        <f ca="1">Sheet2!DH167+Sheet2!AE167</f>
        <v>0</v>
      </c>
      <c r="AQ168" s="13">
        <f ca="1">Sheet2!DI167+Sheet2!AF167</f>
        <v>0</v>
      </c>
      <c r="AR168" s="13">
        <f ca="1">Sheet2!DJ167+Sheet2!AG167</f>
        <v>0</v>
      </c>
      <c r="AS168" s="13">
        <f ca="1">Sheet2!DK167+Sheet2!AH167</f>
        <v>0</v>
      </c>
      <c r="AT168" s="13">
        <f ca="1">Sheet2!AI167+Sheet2!DL167</f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f ca="1">Sheet2!AQ167+Sheet2!DT167</f>
        <v>0</v>
      </c>
      <c r="BC168" s="14">
        <f t="shared" si="45"/>
        <v>0</v>
      </c>
      <c r="BD168" s="13">
        <v>0</v>
      </c>
      <c r="BE168" s="13">
        <v>0</v>
      </c>
      <c r="BF168" s="13">
        <v>0</v>
      </c>
      <c r="BG168" s="13">
        <f ca="1">Sheet2!EA167+Sheet2!AW167</f>
        <v>0</v>
      </c>
      <c r="BH168" s="13">
        <f ca="1">Sheet2!EB167+Sheet2!AX167</f>
        <v>0</v>
      </c>
      <c r="BI168" s="13">
        <f ca="1">Sheet2!EC167+Sheet2!AY167</f>
        <v>0</v>
      </c>
      <c r="BJ168" s="13">
        <f ca="1">Sheet2!ED167+Sheet2!AZ167</f>
        <v>603</v>
      </c>
      <c r="BK168" s="13">
        <f ca="1">Sheet2!EE167+Sheet2!BA167</f>
        <v>0</v>
      </c>
      <c r="BL168" s="13">
        <f ca="1">Sheet2!EG167+Sheet2!BB167</f>
        <v>0</v>
      </c>
      <c r="BM168" s="13">
        <f ca="1">Sheet2!EH167+Sheet2!BC167</f>
        <v>0</v>
      </c>
      <c r="BN168" s="13">
        <f ca="1">Sheet2!EW167+Sheet2!BE167</f>
        <v>0</v>
      </c>
      <c r="BO168" s="13">
        <f ca="1">Sheet2!EX167+Sheet2!BF167</f>
        <v>0</v>
      </c>
      <c r="BP168" s="13">
        <f ca="1">Sheet2!EY167+Sheet2!BG167</f>
        <v>0</v>
      </c>
      <c r="BQ168" s="13">
        <f ca="1">Sheet2!EZ167+Sheet2!BH167+Sheet2!CJ167</f>
        <v>0</v>
      </c>
      <c r="BR168" s="13">
        <f ca="1">Sheet2!FA167+Sheet2!BI167</f>
        <v>0</v>
      </c>
      <c r="BS168" s="13">
        <f ca="1">Sheet2!FC83+Sheet2!BJ83</f>
        <v>7700</v>
      </c>
      <c r="BT168" s="13">
        <f ca="1">Sheet2!FD167+Sheet2!BK167</f>
        <v>0</v>
      </c>
      <c r="BU168" s="12">
        <f ca="1">Sheet2!FU167+Sheet2!BL167+Sheet2!AU167+Sheet2!DY167</f>
        <v>2867.14</v>
      </c>
      <c r="BV168" s="12">
        <f ca="1">Sheet2!BQ167</f>
        <v>0</v>
      </c>
      <c r="BW168" s="12">
        <f ca="1">Sheet2!CF167+Sheet2!FV167</f>
        <v>3735</v>
      </c>
      <c r="BX168" s="12">
        <f ca="1">Sheet2!FW167+Sheet2!CG167+Sheet2!FC167+Sheet2!BJ167</f>
        <v>0</v>
      </c>
      <c r="BY168" s="12">
        <f t="shared" si="47"/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</row>
    <row r="169" spans="1:82">
      <c r="A169" s="18">
        <v>448</v>
      </c>
      <c r="B169" s="3" t="s">
        <v>645</v>
      </c>
      <c r="C169" s="3" t="s">
        <v>463</v>
      </c>
      <c r="D169" s="12">
        <f t="shared" si="48"/>
        <v>404488.25</v>
      </c>
      <c r="E169" s="12">
        <f t="shared" si="46"/>
        <v>337636.4</v>
      </c>
      <c r="F169" s="13">
        <v>200712</v>
      </c>
      <c r="G169" s="13">
        <v>46604</v>
      </c>
      <c r="H169" s="13">
        <v>90320.4</v>
      </c>
      <c r="I169" s="13">
        <f ca="1">Sheet2!CT168+Sheet2!H168</f>
        <v>0</v>
      </c>
      <c r="J169" s="13">
        <v>0</v>
      </c>
      <c r="K169" s="13">
        <f ca="1">Sheet2!L168+Sheet2!CX168</f>
        <v>0</v>
      </c>
      <c r="L169" s="13">
        <f ca="1">Sheet2!BS168+Sheet2!FF168</f>
        <v>0</v>
      </c>
      <c r="M169" s="13">
        <f ca="1">Sheet2!BT168+Sheet2!FG168</f>
        <v>0</v>
      </c>
      <c r="N169" s="13">
        <f ca="1">Sheet2!BU168+Sheet2!FH168</f>
        <v>0</v>
      </c>
      <c r="O169" s="13">
        <f ca="1">Sheet2!BW168+Sheet2!FJ168</f>
        <v>0</v>
      </c>
      <c r="P169" s="13">
        <f ca="1">Sheet2!BX168+Sheet2!FK168</f>
        <v>0</v>
      </c>
      <c r="Q169" s="13">
        <f ca="1">Sheet2!BY168+Sheet2!FL168</f>
        <v>0</v>
      </c>
      <c r="R169" s="13">
        <f ca="1">Sheet2!FS168+Sheet2!CD168</f>
        <v>0</v>
      </c>
      <c r="S169" s="13">
        <f ca="1">Sheet2!N168+Sheet2!CY168+Sheet2!FT168+Sheet2!CE168</f>
        <v>0</v>
      </c>
      <c r="T169" s="12">
        <f t="shared" si="42"/>
        <v>3455.97</v>
      </c>
      <c r="U169" s="13">
        <f ca="1">Sheet2!P168+Sheet2!EJ168</f>
        <v>0</v>
      </c>
      <c r="V169" s="13">
        <f ca="1">Sheet2!Q168+Sheet2!EK168</f>
        <v>0</v>
      </c>
      <c r="W169" s="13">
        <f ca="1">Sheet2!R168+Sheet2!EL168</f>
        <v>0</v>
      </c>
      <c r="X169" s="13">
        <f ca="1">Sheet2!S168+Sheet2!EM168</f>
        <v>0</v>
      </c>
      <c r="Y169" s="13">
        <f ca="1">Sheet2!EO168+Sheet2!T168</f>
        <v>0</v>
      </c>
      <c r="Z169" s="13">
        <f ca="1">Sheet2!U168+Sheet2!EN168</f>
        <v>0</v>
      </c>
      <c r="AA169" s="13">
        <f ca="1">Sheet2!EP168+Sheet2!V168</f>
        <v>3455.97</v>
      </c>
      <c r="AB169" s="13">
        <v>1115.97</v>
      </c>
      <c r="AC169" s="13">
        <v>2340</v>
      </c>
      <c r="AD169" s="12">
        <f t="shared" si="43"/>
        <v>0</v>
      </c>
      <c r="AE169" s="13">
        <f ca="1">Sheet2!BN168+Sheet2!ER168</f>
        <v>0</v>
      </c>
      <c r="AF169" s="13">
        <f ca="1">Sheet2!BO168+Sheet2!ES168</f>
        <v>0</v>
      </c>
      <c r="AG169" s="13">
        <f ca="1">Sheet2!BP168+Sheet2!ET168</f>
        <v>0</v>
      </c>
      <c r="AH169" s="12">
        <f t="shared" si="44"/>
        <v>32860</v>
      </c>
      <c r="AI169" s="13">
        <v>0</v>
      </c>
      <c r="AJ169" s="13">
        <f ca="1">Sheet2!Y168+Sheet2!DB168</f>
        <v>0</v>
      </c>
      <c r="AK169" s="13">
        <f ca="1">Sheet2!Z168+Sheet2!DC168</f>
        <v>0</v>
      </c>
      <c r="AL169" s="13">
        <f ca="1">Sheet2!AA168+Sheet2!DD168</f>
        <v>0</v>
      </c>
      <c r="AM169" s="13">
        <f ca="1">Sheet2!AB168+Sheet2!DE168</f>
        <v>0</v>
      </c>
      <c r="AN169" s="13">
        <f ca="1">Sheet2!AC168+Sheet2!DF168</f>
        <v>0</v>
      </c>
      <c r="AO169" s="14">
        <f t="shared" si="51"/>
        <v>0</v>
      </c>
      <c r="AP169" s="13">
        <f ca="1">Sheet2!DH168+Sheet2!AE168</f>
        <v>0</v>
      </c>
      <c r="AQ169" s="13">
        <f ca="1">Sheet2!DI168+Sheet2!AF168</f>
        <v>0</v>
      </c>
      <c r="AR169" s="13">
        <f ca="1">Sheet2!DJ168+Sheet2!AG168</f>
        <v>0</v>
      </c>
      <c r="AS169" s="13">
        <f ca="1">Sheet2!DK168+Sheet2!AH168</f>
        <v>0</v>
      </c>
      <c r="AT169" s="13">
        <f ca="1">Sheet2!AI168+Sheet2!DL168</f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f ca="1">Sheet2!AQ168+Sheet2!DT168</f>
        <v>7557</v>
      </c>
      <c r="BC169" s="14">
        <f t="shared" si="45"/>
        <v>0</v>
      </c>
      <c r="BD169" s="13">
        <v>0</v>
      </c>
      <c r="BE169" s="13">
        <v>0</v>
      </c>
      <c r="BF169" s="13">
        <v>0</v>
      </c>
      <c r="BG169" s="13">
        <f ca="1">Sheet2!EA168+Sheet2!AW168</f>
        <v>2000</v>
      </c>
      <c r="BH169" s="13">
        <f ca="1">Sheet2!EB168+Sheet2!AX168</f>
        <v>0</v>
      </c>
      <c r="BI169" s="13">
        <f ca="1">Sheet2!EC168+Sheet2!AY168</f>
        <v>0</v>
      </c>
      <c r="BJ169" s="13">
        <f ca="1">Sheet2!ED168+Sheet2!AZ168</f>
        <v>12003</v>
      </c>
      <c r="BK169" s="13">
        <f ca="1">Sheet2!EE168+Sheet2!BA168</f>
        <v>11300</v>
      </c>
      <c r="BL169" s="13">
        <f ca="1">Sheet2!EG168+Sheet2!BB168</f>
        <v>0</v>
      </c>
      <c r="BM169" s="13">
        <f ca="1">Sheet2!EH168+Sheet2!BC168</f>
        <v>0</v>
      </c>
      <c r="BN169" s="13">
        <f ca="1">Sheet2!EW168+Sheet2!BE168</f>
        <v>0</v>
      </c>
      <c r="BO169" s="13">
        <f ca="1">Sheet2!EX168+Sheet2!BF168</f>
        <v>0</v>
      </c>
      <c r="BP169" s="13">
        <f ca="1">Sheet2!EY168+Sheet2!BG168</f>
        <v>0</v>
      </c>
      <c r="BQ169" s="13">
        <f ca="1">Sheet2!EZ168+Sheet2!BH168+Sheet2!CJ168</f>
        <v>0</v>
      </c>
      <c r="BR169" s="13">
        <f ca="1">Sheet2!FA168+Sheet2!BI168</f>
        <v>0</v>
      </c>
      <c r="BS169" s="13">
        <f ca="1">Sheet2!FC84+Sheet2!BJ84</f>
        <v>0</v>
      </c>
      <c r="BT169" s="13">
        <f ca="1">Sheet2!FD168+Sheet2!BK168</f>
        <v>0</v>
      </c>
      <c r="BU169" s="12">
        <f ca="1">Sheet2!FU168+Sheet2!BL168+Sheet2!AU168+Sheet2!DY168</f>
        <v>1077.8800000000001</v>
      </c>
      <c r="BV169" s="12">
        <f ca="1">Sheet2!BQ168</f>
        <v>0</v>
      </c>
      <c r="BW169" s="12">
        <f ca="1">Sheet2!CF168+Sheet2!FV168</f>
        <v>0</v>
      </c>
      <c r="BX169" s="12">
        <f ca="1">Sheet2!FW168+Sheet2!CG168+Sheet2!FC168+Sheet2!BJ168</f>
        <v>29458</v>
      </c>
      <c r="BY169" s="12">
        <f t="shared" si="47"/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</row>
    <row r="170" spans="1:82">
      <c r="A170" s="18">
        <v>460</v>
      </c>
      <c r="B170" s="3" t="s">
        <v>646</v>
      </c>
      <c r="C170" s="3" t="s">
        <v>464</v>
      </c>
      <c r="D170" s="12">
        <f t="shared" si="48"/>
        <v>35293.32</v>
      </c>
      <c r="E170" s="12">
        <f t="shared" si="46"/>
        <v>0</v>
      </c>
      <c r="F170" s="13">
        <v>0</v>
      </c>
      <c r="G170" s="13">
        <v>0</v>
      </c>
      <c r="H170" s="13">
        <v>0</v>
      </c>
      <c r="I170" s="13">
        <f ca="1">Sheet2!CT169+Sheet2!H169</f>
        <v>0</v>
      </c>
      <c r="J170" s="13">
        <v>0</v>
      </c>
      <c r="K170" s="13">
        <f ca="1">Sheet2!L169+Sheet2!CX169</f>
        <v>0</v>
      </c>
      <c r="L170" s="13">
        <f ca="1">Sheet2!BS169+Sheet2!FF169</f>
        <v>0</v>
      </c>
      <c r="M170" s="13">
        <f ca="1">Sheet2!BT169+Sheet2!FG169</f>
        <v>0</v>
      </c>
      <c r="N170" s="13">
        <f ca="1">Sheet2!BU169+Sheet2!FH169</f>
        <v>0</v>
      </c>
      <c r="O170" s="13">
        <f ca="1">Sheet2!BW169+Sheet2!FJ169</f>
        <v>0</v>
      </c>
      <c r="P170" s="13">
        <f ca="1">Sheet2!BX169+Sheet2!FK169</f>
        <v>0</v>
      </c>
      <c r="Q170" s="13">
        <f ca="1">Sheet2!BY169+Sheet2!FL169</f>
        <v>0</v>
      </c>
      <c r="R170" s="13">
        <f ca="1">Sheet2!FS169+Sheet2!CD169</f>
        <v>0</v>
      </c>
      <c r="S170" s="13">
        <f ca="1">Sheet2!N169+Sheet2!CY169+Sheet2!FT169+Sheet2!CE169</f>
        <v>0</v>
      </c>
      <c r="T170" s="12">
        <f t="shared" si="42"/>
        <v>0</v>
      </c>
      <c r="U170" s="13">
        <f ca="1">Sheet2!P169+Sheet2!EJ169</f>
        <v>0</v>
      </c>
      <c r="V170" s="13">
        <f ca="1">Sheet2!Q169+Sheet2!EK169</f>
        <v>0</v>
      </c>
      <c r="W170" s="13">
        <f ca="1">Sheet2!R169+Sheet2!EL169</f>
        <v>0</v>
      </c>
      <c r="X170" s="13">
        <f ca="1">Sheet2!S169+Sheet2!EM169</f>
        <v>0</v>
      </c>
      <c r="Y170" s="13">
        <f ca="1">Sheet2!EO169+Sheet2!T169</f>
        <v>0</v>
      </c>
      <c r="Z170" s="13">
        <f ca="1">Sheet2!U169+Sheet2!EN169</f>
        <v>0</v>
      </c>
      <c r="AA170" s="13">
        <f ca="1">Sheet2!EP169+Sheet2!V169</f>
        <v>0</v>
      </c>
      <c r="AB170" s="13">
        <v>0</v>
      </c>
      <c r="AC170" s="13">
        <v>0</v>
      </c>
      <c r="AD170" s="12">
        <f t="shared" si="43"/>
        <v>0</v>
      </c>
      <c r="AE170" s="13">
        <f ca="1">Sheet2!BN169+Sheet2!ER169</f>
        <v>0</v>
      </c>
      <c r="AF170" s="13">
        <f ca="1">Sheet2!BO169+Sheet2!ES169</f>
        <v>0</v>
      </c>
      <c r="AG170" s="13">
        <f ca="1">Sheet2!BP169+Sheet2!ET169</f>
        <v>0</v>
      </c>
      <c r="AH170" s="12">
        <f t="shared" si="44"/>
        <v>0</v>
      </c>
      <c r="AI170" s="13">
        <v>0</v>
      </c>
      <c r="AJ170" s="13">
        <f ca="1">Sheet2!Y169+Sheet2!DB169</f>
        <v>0</v>
      </c>
      <c r="AK170" s="13">
        <f ca="1">Sheet2!Z169+Sheet2!DC169</f>
        <v>0</v>
      </c>
      <c r="AL170" s="13">
        <f ca="1">Sheet2!AA169+Sheet2!DD169</f>
        <v>0</v>
      </c>
      <c r="AM170" s="13">
        <f ca="1">Sheet2!AB169+Sheet2!DE169</f>
        <v>0</v>
      </c>
      <c r="AN170" s="13">
        <f ca="1">Sheet2!AC169+Sheet2!DF169</f>
        <v>0</v>
      </c>
      <c r="AO170" s="14">
        <f t="shared" si="51"/>
        <v>0</v>
      </c>
      <c r="AP170" s="13">
        <f ca="1">Sheet2!DH169+Sheet2!AE169</f>
        <v>0</v>
      </c>
      <c r="AQ170" s="13">
        <f ca="1">Sheet2!DI169+Sheet2!AF169</f>
        <v>0</v>
      </c>
      <c r="AR170" s="13">
        <f ca="1">Sheet2!DJ169+Sheet2!AG169</f>
        <v>0</v>
      </c>
      <c r="AS170" s="13">
        <f ca="1">Sheet2!DK169+Sheet2!AH169</f>
        <v>0</v>
      </c>
      <c r="AT170" s="13">
        <f ca="1">Sheet2!AI169+Sheet2!DL169</f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f ca="1">Sheet2!AQ169+Sheet2!DT169</f>
        <v>0</v>
      </c>
      <c r="BC170" s="14">
        <f t="shared" si="45"/>
        <v>0</v>
      </c>
      <c r="BD170" s="13">
        <v>0</v>
      </c>
      <c r="BE170" s="13">
        <v>0</v>
      </c>
      <c r="BF170" s="13">
        <v>0</v>
      </c>
      <c r="BG170" s="13">
        <f ca="1">Sheet2!EA169+Sheet2!AW169</f>
        <v>0</v>
      </c>
      <c r="BH170" s="13">
        <f ca="1">Sheet2!EB169+Sheet2!AX169</f>
        <v>0</v>
      </c>
      <c r="BI170" s="13">
        <f ca="1">Sheet2!EC169+Sheet2!AY169</f>
        <v>0</v>
      </c>
      <c r="BJ170" s="13">
        <f ca="1">Sheet2!ED169+Sheet2!AZ169</f>
        <v>0</v>
      </c>
      <c r="BK170" s="13">
        <f ca="1">Sheet2!EE169+Sheet2!BA169</f>
        <v>0</v>
      </c>
      <c r="BL170" s="13">
        <f ca="1">Sheet2!EG169+Sheet2!BB169</f>
        <v>0</v>
      </c>
      <c r="BM170" s="13">
        <f ca="1">Sheet2!EH169+Sheet2!BC169</f>
        <v>0</v>
      </c>
      <c r="BN170" s="13">
        <f ca="1">Sheet2!EW169+Sheet2!BE169</f>
        <v>0</v>
      </c>
      <c r="BO170" s="13">
        <f ca="1">Sheet2!EX169+Sheet2!BF169</f>
        <v>0</v>
      </c>
      <c r="BP170" s="13">
        <f ca="1">Sheet2!EY169+Sheet2!BG169</f>
        <v>0</v>
      </c>
      <c r="BQ170" s="13">
        <f ca="1">Sheet2!EZ169+Sheet2!BH169+Sheet2!CJ169</f>
        <v>0</v>
      </c>
      <c r="BR170" s="13">
        <f ca="1">Sheet2!FA169+Sheet2!BI169</f>
        <v>0</v>
      </c>
      <c r="BS170" s="13">
        <f ca="1">Sheet2!FC85+Sheet2!BJ85</f>
        <v>0</v>
      </c>
      <c r="BT170" s="13">
        <f ca="1">Sheet2!FD169+Sheet2!BK169</f>
        <v>0</v>
      </c>
      <c r="BU170" s="12">
        <f ca="1">Sheet2!FU169+Sheet2!BL169+Sheet2!AU169+Sheet2!DY169</f>
        <v>35293.32</v>
      </c>
      <c r="BV170" s="12">
        <f ca="1">Sheet2!BQ169</f>
        <v>0</v>
      </c>
      <c r="BW170" s="12">
        <f ca="1">Sheet2!CF169+Sheet2!FV169</f>
        <v>0</v>
      </c>
      <c r="BX170" s="12">
        <f ca="1">Sheet2!FW169+Sheet2!CG169+Sheet2!FC169+Sheet2!BJ169</f>
        <v>0</v>
      </c>
      <c r="BY170" s="12">
        <f t="shared" si="47"/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</row>
    <row r="171" spans="1:82">
      <c r="A171" s="18">
        <v>46001</v>
      </c>
      <c r="B171" s="3" t="s">
        <v>647</v>
      </c>
      <c r="C171" s="3" t="s">
        <v>465</v>
      </c>
      <c r="D171" s="12">
        <f t="shared" ref="D171:D183" si="52">E171+T171+AD171+AH171+BU171+BV171+BW171+BX171+BY171</f>
        <v>35293.32</v>
      </c>
      <c r="E171" s="12">
        <f t="shared" si="46"/>
        <v>0</v>
      </c>
      <c r="F171" s="13">
        <v>0</v>
      </c>
      <c r="G171" s="13">
        <v>0</v>
      </c>
      <c r="H171" s="13">
        <v>0</v>
      </c>
      <c r="I171" s="13">
        <f ca="1">Sheet2!CT170+Sheet2!H170</f>
        <v>0</v>
      </c>
      <c r="J171" s="13">
        <v>0</v>
      </c>
      <c r="K171" s="13">
        <f ca="1">Sheet2!L170+Sheet2!CX170</f>
        <v>0</v>
      </c>
      <c r="L171" s="13">
        <f ca="1">Sheet2!BS170+Sheet2!FF170</f>
        <v>0</v>
      </c>
      <c r="M171" s="13">
        <f ca="1">Sheet2!BT170+Sheet2!FG170</f>
        <v>0</v>
      </c>
      <c r="N171" s="13">
        <f ca="1">Sheet2!BU170+Sheet2!FH170</f>
        <v>0</v>
      </c>
      <c r="O171" s="13">
        <f ca="1">Sheet2!BW170+Sheet2!FJ170</f>
        <v>0</v>
      </c>
      <c r="P171" s="13">
        <f ca="1">Sheet2!BX170+Sheet2!FK170</f>
        <v>0</v>
      </c>
      <c r="Q171" s="13">
        <f ca="1">Sheet2!BY170+Sheet2!FL170</f>
        <v>0</v>
      </c>
      <c r="R171" s="13">
        <f ca="1">Sheet2!FS170+Sheet2!CD170</f>
        <v>0</v>
      </c>
      <c r="S171" s="13">
        <f ca="1">Sheet2!N170+Sheet2!CY170+Sheet2!FT170+Sheet2!CE170</f>
        <v>0</v>
      </c>
      <c r="T171" s="12">
        <f t="shared" si="42"/>
        <v>0</v>
      </c>
      <c r="U171" s="13">
        <f ca="1">Sheet2!P170+Sheet2!EJ170</f>
        <v>0</v>
      </c>
      <c r="V171" s="13">
        <f ca="1">Sheet2!Q170+Sheet2!EK170</f>
        <v>0</v>
      </c>
      <c r="W171" s="13">
        <f ca="1">Sheet2!R170+Sheet2!EL170</f>
        <v>0</v>
      </c>
      <c r="X171" s="13">
        <f ca="1">Sheet2!S170+Sheet2!EM170</f>
        <v>0</v>
      </c>
      <c r="Y171" s="13">
        <f ca="1">Sheet2!EO170+Sheet2!T170</f>
        <v>0</v>
      </c>
      <c r="Z171" s="13">
        <f ca="1">Sheet2!U170+Sheet2!EN170</f>
        <v>0</v>
      </c>
      <c r="AA171" s="13">
        <f ca="1">Sheet2!EP170+Sheet2!V170</f>
        <v>0</v>
      </c>
      <c r="AB171" s="13">
        <v>0</v>
      </c>
      <c r="AC171" s="13">
        <v>0</v>
      </c>
      <c r="AD171" s="12">
        <f t="shared" si="43"/>
        <v>0</v>
      </c>
      <c r="AE171" s="13">
        <f ca="1">Sheet2!BN170+Sheet2!ER170</f>
        <v>0</v>
      </c>
      <c r="AF171" s="13">
        <f ca="1">Sheet2!BO170+Sheet2!ES170</f>
        <v>0</v>
      </c>
      <c r="AG171" s="13">
        <f ca="1">Sheet2!BP170+Sheet2!ET170</f>
        <v>0</v>
      </c>
      <c r="AH171" s="12">
        <f t="shared" si="44"/>
        <v>0</v>
      </c>
      <c r="AI171" s="13">
        <v>0</v>
      </c>
      <c r="AJ171" s="13">
        <f ca="1">Sheet2!Y170+Sheet2!DB170</f>
        <v>0</v>
      </c>
      <c r="AK171" s="13">
        <f ca="1">Sheet2!Z170+Sheet2!DC170</f>
        <v>0</v>
      </c>
      <c r="AL171" s="13">
        <f ca="1">Sheet2!AA170+Sheet2!DD170</f>
        <v>0</v>
      </c>
      <c r="AM171" s="13">
        <f ca="1">Sheet2!AB170+Sheet2!DE170</f>
        <v>0</v>
      </c>
      <c r="AN171" s="13">
        <f ca="1">Sheet2!AC170+Sheet2!DF170</f>
        <v>0</v>
      </c>
      <c r="AO171" s="14">
        <f t="shared" si="51"/>
        <v>0</v>
      </c>
      <c r="AP171" s="13">
        <f ca="1">Sheet2!DH170+Sheet2!AE170</f>
        <v>0</v>
      </c>
      <c r="AQ171" s="13">
        <f ca="1">Sheet2!DI170+Sheet2!AF170</f>
        <v>0</v>
      </c>
      <c r="AR171" s="13">
        <f ca="1">Sheet2!DJ170+Sheet2!AG170</f>
        <v>0</v>
      </c>
      <c r="AS171" s="13">
        <f ca="1">Sheet2!DK170+Sheet2!AH170</f>
        <v>0</v>
      </c>
      <c r="AT171" s="13">
        <f ca="1">Sheet2!AI170+Sheet2!DL170</f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f ca="1">Sheet2!AQ170+Sheet2!DT170</f>
        <v>0</v>
      </c>
      <c r="BC171" s="14">
        <f t="shared" si="45"/>
        <v>0</v>
      </c>
      <c r="BD171" s="13">
        <v>0</v>
      </c>
      <c r="BE171" s="13">
        <v>0</v>
      </c>
      <c r="BF171" s="13">
        <v>0</v>
      </c>
      <c r="BG171" s="13">
        <f ca="1">Sheet2!EA170+Sheet2!AW170</f>
        <v>0</v>
      </c>
      <c r="BH171" s="13">
        <f ca="1">Sheet2!EB170+Sheet2!AX170</f>
        <v>0</v>
      </c>
      <c r="BI171" s="13">
        <f ca="1">Sheet2!EC170+Sheet2!AY170</f>
        <v>0</v>
      </c>
      <c r="BJ171" s="13">
        <f ca="1">Sheet2!ED170+Sheet2!AZ170</f>
        <v>0</v>
      </c>
      <c r="BK171" s="13">
        <f ca="1">Sheet2!EE170+Sheet2!BA170</f>
        <v>0</v>
      </c>
      <c r="BL171" s="13">
        <f ca="1">Sheet2!EG170+Sheet2!BB170</f>
        <v>0</v>
      </c>
      <c r="BM171" s="13">
        <f ca="1">Sheet2!EH170+Sheet2!BC170</f>
        <v>0</v>
      </c>
      <c r="BN171" s="13">
        <f ca="1">Sheet2!EW170+Sheet2!BE170</f>
        <v>0</v>
      </c>
      <c r="BO171" s="13">
        <f ca="1">Sheet2!EX170+Sheet2!BF170</f>
        <v>0</v>
      </c>
      <c r="BP171" s="13">
        <f ca="1">Sheet2!EY170+Sheet2!BG170</f>
        <v>0</v>
      </c>
      <c r="BQ171" s="13">
        <f ca="1">Sheet2!EZ170+Sheet2!BH170+Sheet2!CJ170</f>
        <v>0</v>
      </c>
      <c r="BR171" s="13">
        <f ca="1">Sheet2!FA170+Sheet2!BI170</f>
        <v>0</v>
      </c>
      <c r="BS171" s="13">
        <f ca="1">Sheet2!FC86+Sheet2!BJ86</f>
        <v>0</v>
      </c>
      <c r="BT171" s="13">
        <f ca="1">Sheet2!FD170+Sheet2!BK170</f>
        <v>0</v>
      </c>
      <c r="BU171" s="12">
        <f ca="1">Sheet2!FU170+Sheet2!BL170+Sheet2!AU170+Sheet2!DY170</f>
        <v>35293.32</v>
      </c>
      <c r="BV171" s="12">
        <f ca="1">Sheet2!BQ170</f>
        <v>0</v>
      </c>
      <c r="BW171" s="12">
        <f ca="1">Sheet2!CF170+Sheet2!FV170</f>
        <v>0</v>
      </c>
      <c r="BX171" s="12">
        <f ca="1">Sheet2!FW170+Sheet2!CG170+Sheet2!FC170+Sheet2!BJ170</f>
        <v>0</v>
      </c>
      <c r="BY171" s="12">
        <f t="shared" si="47"/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</row>
    <row r="172" spans="1:82">
      <c r="A172" s="18">
        <v>5</v>
      </c>
      <c r="B172" s="3" t="s">
        <v>648</v>
      </c>
      <c r="C172" s="3" t="s">
        <v>466</v>
      </c>
      <c r="D172" s="12">
        <f t="shared" si="52"/>
        <v>925210.2</v>
      </c>
      <c r="E172" s="12">
        <f t="shared" si="46"/>
        <v>925210.2</v>
      </c>
      <c r="F172" s="13">
        <f>SUM(F173:F177)</f>
        <v>638076</v>
      </c>
      <c r="G172" s="13">
        <f t="shared" ref="G172:BR172" si="53">SUM(G173:G177)</f>
        <v>0</v>
      </c>
      <c r="H172" s="13">
        <f t="shared" si="53"/>
        <v>287134.2</v>
      </c>
      <c r="I172" s="13">
        <f t="shared" si="53"/>
        <v>0</v>
      </c>
      <c r="J172" s="13">
        <f t="shared" si="53"/>
        <v>0</v>
      </c>
      <c r="K172" s="13">
        <f t="shared" si="53"/>
        <v>0</v>
      </c>
      <c r="L172" s="13">
        <f t="shared" si="53"/>
        <v>0</v>
      </c>
      <c r="M172" s="13">
        <f t="shared" si="53"/>
        <v>0</v>
      </c>
      <c r="N172" s="13">
        <f t="shared" si="53"/>
        <v>0</v>
      </c>
      <c r="O172" s="13">
        <f t="shared" si="53"/>
        <v>0</v>
      </c>
      <c r="P172" s="13">
        <f t="shared" si="53"/>
        <v>0</v>
      </c>
      <c r="Q172" s="13">
        <f t="shared" si="53"/>
        <v>0</v>
      </c>
      <c r="R172" s="13">
        <f t="shared" si="53"/>
        <v>0</v>
      </c>
      <c r="S172" s="13">
        <f t="shared" si="53"/>
        <v>0</v>
      </c>
      <c r="T172" s="13">
        <f t="shared" si="53"/>
        <v>0</v>
      </c>
      <c r="U172" s="13">
        <f t="shared" si="53"/>
        <v>0</v>
      </c>
      <c r="V172" s="13">
        <f t="shared" si="53"/>
        <v>0</v>
      </c>
      <c r="W172" s="13">
        <f t="shared" si="53"/>
        <v>0</v>
      </c>
      <c r="X172" s="13">
        <f t="shared" si="53"/>
        <v>0</v>
      </c>
      <c r="Y172" s="13">
        <f t="shared" si="53"/>
        <v>0</v>
      </c>
      <c r="Z172" s="13">
        <f t="shared" si="53"/>
        <v>0</v>
      </c>
      <c r="AA172" s="13">
        <f ca="1">SUM(AA173:AA177)</f>
        <v>0</v>
      </c>
      <c r="AB172" s="13">
        <f>SUM(AB173:AB177)</f>
        <v>0</v>
      </c>
      <c r="AC172" s="13">
        <f>SUM(AC173:AC177)</f>
        <v>0</v>
      </c>
      <c r="AD172" s="13">
        <f t="shared" si="53"/>
        <v>0</v>
      </c>
      <c r="AE172" s="13">
        <f t="shared" si="53"/>
        <v>0</v>
      </c>
      <c r="AF172" s="13">
        <f t="shared" si="53"/>
        <v>0</v>
      </c>
      <c r="AG172" s="13">
        <f t="shared" si="53"/>
        <v>0</v>
      </c>
      <c r="AH172" s="13">
        <f t="shared" si="53"/>
        <v>0</v>
      </c>
      <c r="AI172" s="13">
        <v>0</v>
      </c>
      <c r="AJ172" s="13">
        <f t="shared" si="53"/>
        <v>0</v>
      </c>
      <c r="AK172" s="13">
        <f t="shared" si="53"/>
        <v>0</v>
      </c>
      <c r="AL172" s="13">
        <f t="shared" si="53"/>
        <v>0</v>
      </c>
      <c r="AM172" s="13">
        <f t="shared" si="53"/>
        <v>0</v>
      </c>
      <c r="AN172" s="13">
        <f t="shared" si="53"/>
        <v>0</v>
      </c>
      <c r="AO172" s="13">
        <f t="shared" si="53"/>
        <v>0</v>
      </c>
      <c r="AP172" s="13">
        <f t="shared" si="53"/>
        <v>0</v>
      </c>
      <c r="AQ172" s="13">
        <f t="shared" si="53"/>
        <v>0</v>
      </c>
      <c r="AR172" s="13">
        <f t="shared" si="53"/>
        <v>0</v>
      </c>
      <c r="AS172" s="13">
        <f t="shared" si="53"/>
        <v>0</v>
      </c>
      <c r="AT172" s="13">
        <f t="shared" si="53"/>
        <v>0</v>
      </c>
      <c r="AU172" s="13">
        <f t="shared" si="53"/>
        <v>0</v>
      </c>
      <c r="AV172" s="13">
        <f t="shared" si="53"/>
        <v>0</v>
      </c>
      <c r="AW172" s="13">
        <f t="shared" si="53"/>
        <v>0</v>
      </c>
      <c r="AX172" s="13">
        <f t="shared" si="53"/>
        <v>0</v>
      </c>
      <c r="AY172" s="13">
        <f t="shared" si="53"/>
        <v>0</v>
      </c>
      <c r="AZ172" s="13">
        <f t="shared" si="53"/>
        <v>0</v>
      </c>
      <c r="BA172" s="13">
        <f t="shared" si="53"/>
        <v>0</v>
      </c>
      <c r="BB172" s="13">
        <f t="shared" si="53"/>
        <v>0</v>
      </c>
      <c r="BC172" s="13">
        <f t="shared" si="53"/>
        <v>0</v>
      </c>
      <c r="BD172" s="13">
        <v>0</v>
      </c>
      <c r="BE172" s="13">
        <v>0</v>
      </c>
      <c r="BF172" s="13">
        <v>0</v>
      </c>
      <c r="BG172" s="13">
        <f t="shared" si="53"/>
        <v>0</v>
      </c>
      <c r="BH172" s="13">
        <f t="shared" si="53"/>
        <v>0</v>
      </c>
      <c r="BI172" s="13">
        <f t="shared" si="53"/>
        <v>0</v>
      </c>
      <c r="BJ172" s="13">
        <f t="shared" si="53"/>
        <v>0</v>
      </c>
      <c r="BK172" s="13">
        <f t="shared" si="53"/>
        <v>0</v>
      </c>
      <c r="BL172" s="13">
        <f t="shared" si="53"/>
        <v>0</v>
      </c>
      <c r="BM172" s="13">
        <f t="shared" si="53"/>
        <v>0</v>
      </c>
      <c r="BN172" s="13">
        <f t="shared" si="53"/>
        <v>0</v>
      </c>
      <c r="BO172" s="13">
        <f t="shared" si="53"/>
        <v>0</v>
      </c>
      <c r="BP172" s="13">
        <f t="shared" si="53"/>
        <v>0</v>
      </c>
      <c r="BQ172" s="13">
        <f t="shared" si="53"/>
        <v>0</v>
      </c>
      <c r="BR172" s="13">
        <f t="shared" si="53"/>
        <v>0</v>
      </c>
      <c r="BS172" s="13">
        <f t="shared" ref="BS172:CD172" si="54">SUM(BS173:BS177)</f>
        <v>181398</v>
      </c>
      <c r="BT172" s="13">
        <f t="shared" si="54"/>
        <v>0</v>
      </c>
      <c r="BU172" s="12">
        <f t="shared" si="54"/>
        <v>0</v>
      </c>
      <c r="BV172" s="12">
        <f t="shared" si="54"/>
        <v>0</v>
      </c>
      <c r="BW172" s="12">
        <f t="shared" si="54"/>
        <v>0</v>
      </c>
      <c r="BX172" s="12">
        <f t="shared" si="54"/>
        <v>0</v>
      </c>
      <c r="BY172" s="12">
        <f t="shared" si="47"/>
        <v>0</v>
      </c>
      <c r="BZ172" s="13">
        <f t="shared" si="54"/>
        <v>0</v>
      </c>
      <c r="CA172" s="13">
        <f t="shared" si="54"/>
        <v>0</v>
      </c>
      <c r="CB172" s="13">
        <f t="shared" si="54"/>
        <v>0</v>
      </c>
      <c r="CC172" s="13">
        <f t="shared" si="54"/>
        <v>0</v>
      </c>
      <c r="CD172" s="13">
        <f t="shared" si="54"/>
        <v>0</v>
      </c>
    </row>
    <row r="173" spans="1:82">
      <c r="A173" s="18">
        <v>501</v>
      </c>
      <c r="B173" s="3" t="s">
        <v>649</v>
      </c>
      <c r="C173" s="3" t="s">
        <v>467</v>
      </c>
      <c r="D173" s="12">
        <f t="shared" si="52"/>
        <v>739152</v>
      </c>
      <c r="E173" s="12">
        <f t="shared" si="46"/>
        <v>739152</v>
      </c>
      <c r="F173" s="13">
        <v>509760</v>
      </c>
      <c r="G173" s="13">
        <v>0</v>
      </c>
      <c r="H173" s="13">
        <v>229392</v>
      </c>
      <c r="I173" s="13">
        <f ca="1">Sheet2!CT172+Sheet2!H172</f>
        <v>0</v>
      </c>
      <c r="J173" s="13">
        <v>0</v>
      </c>
      <c r="K173" s="13">
        <f ca="1">Sheet2!L172+Sheet2!CX172</f>
        <v>0</v>
      </c>
      <c r="L173" s="13">
        <f ca="1">Sheet2!BS172+Sheet2!FF172</f>
        <v>0</v>
      </c>
      <c r="M173" s="13">
        <f ca="1">Sheet2!BT172+Sheet2!FG172</f>
        <v>0</v>
      </c>
      <c r="N173" s="13">
        <f ca="1">Sheet2!BU172+Sheet2!FH172</f>
        <v>0</v>
      </c>
      <c r="O173" s="13">
        <f ca="1">Sheet2!BW172+Sheet2!FJ172</f>
        <v>0</v>
      </c>
      <c r="P173" s="13">
        <f ca="1">Sheet2!BX172+Sheet2!FK172</f>
        <v>0</v>
      </c>
      <c r="Q173" s="13">
        <f ca="1">Sheet2!BY172+Sheet2!FL172</f>
        <v>0</v>
      </c>
      <c r="R173" s="13">
        <f ca="1">Sheet2!FS172+Sheet2!CD172</f>
        <v>0</v>
      </c>
      <c r="S173" s="13">
        <f ca="1">Sheet2!N172+Sheet2!CY172+Sheet2!FT172+Sheet2!CE172</f>
        <v>0</v>
      </c>
      <c r="T173" s="12">
        <f t="shared" si="42"/>
        <v>0</v>
      </c>
      <c r="U173" s="13">
        <f ca="1">Sheet2!P172+Sheet2!EJ172</f>
        <v>0</v>
      </c>
      <c r="V173" s="13">
        <f ca="1">Sheet2!Q172+Sheet2!EK172</f>
        <v>0</v>
      </c>
      <c r="W173" s="13">
        <f ca="1">Sheet2!R172+Sheet2!EL172</f>
        <v>0</v>
      </c>
      <c r="X173" s="13">
        <f ca="1">Sheet2!S172+Sheet2!EM172</f>
        <v>0</v>
      </c>
      <c r="Y173" s="13">
        <f ca="1">Sheet2!EO172+Sheet2!T172</f>
        <v>0</v>
      </c>
      <c r="Z173" s="13">
        <f ca="1">Sheet2!U172+Sheet2!EN172</f>
        <v>0</v>
      </c>
      <c r="AA173" s="13">
        <f ca="1">Sheet2!EP172+Sheet2!V172</f>
        <v>0</v>
      </c>
      <c r="AB173" s="13">
        <v>0</v>
      </c>
      <c r="AC173" s="13">
        <v>0</v>
      </c>
      <c r="AD173" s="12">
        <f t="shared" si="43"/>
        <v>0</v>
      </c>
      <c r="AE173" s="13">
        <f ca="1">Sheet2!BN172+Sheet2!ER172</f>
        <v>0</v>
      </c>
      <c r="AF173" s="13">
        <f ca="1">Sheet2!BO172+Sheet2!ES172</f>
        <v>0</v>
      </c>
      <c r="AG173" s="13">
        <f ca="1">Sheet2!BP172+Sheet2!ET172</f>
        <v>0</v>
      </c>
      <c r="AH173" s="12">
        <f t="shared" si="44"/>
        <v>0</v>
      </c>
      <c r="AI173" s="13">
        <v>0</v>
      </c>
      <c r="AJ173" s="13">
        <f ca="1">Sheet2!Y172+Sheet2!DB172</f>
        <v>0</v>
      </c>
      <c r="AK173" s="13">
        <f ca="1">Sheet2!Z172+Sheet2!DC172</f>
        <v>0</v>
      </c>
      <c r="AL173" s="13">
        <f ca="1">Sheet2!AA172+Sheet2!DD172</f>
        <v>0</v>
      </c>
      <c r="AM173" s="13">
        <f ca="1">Sheet2!AB172+Sheet2!DE172</f>
        <v>0</v>
      </c>
      <c r="AN173" s="13">
        <f ca="1">Sheet2!AC172+Sheet2!DF172</f>
        <v>0</v>
      </c>
      <c r="AO173" s="14">
        <f t="shared" si="51"/>
        <v>0</v>
      </c>
      <c r="AP173" s="13">
        <f ca="1">Sheet2!DH172+Sheet2!AE172</f>
        <v>0</v>
      </c>
      <c r="AQ173" s="13">
        <f ca="1">Sheet2!DI172+Sheet2!AF172</f>
        <v>0</v>
      </c>
      <c r="AR173" s="13">
        <f ca="1">Sheet2!DJ172+Sheet2!AG172</f>
        <v>0</v>
      </c>
      <c r="AS173" s="13">
        <f ca="1">Sheet2!DK172+Sheet2!AH172</f>
        <v>0</v>
      </c>
      <c r="AT173" s="13">
        <f ca="1">Sheet2!AI172+Sheet2!DL172</f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f ca="1">Sheet2!AQ172+Sheet2!DT172</f>
        <v>0</v>
      </c>
      <c r="BC173" s="14">
        <f t="shared" si="45"/>
        <v>0</v>
      </c>
      <c r="BD173" s="13">
        <v>0</v>
      </c>
      <c r="BE173" s="13">
        <v>0</v>
      </c>
      <c r="BF173" s="13">
        <v>0</v>
      </c>
      <c r="BG173" s="13">
        <f ca="1">Sheet2!EA172+Sheet2!AW172</f>
        <v>0</v>
      </c>
      <c r="BH173" s="13">
        <f ca="1">Sheet2!EB172+Sheet2!AX172</f>
        <v>0</v>
      </c>
      <c r="BI173" s="13">
        <f ca="1">Sheet2!EC172+Sheet2!AY172</f>
        <v>0</v>
      </c>
      <c r="BJ173" s="13">
        <f ca="1">Sheet2!ED172+Sheet2!AZ172</f>
        <v>0</v>
      </c>
      <c r="BK173" s="13">
        <f ca="1">Sheet2!EE172+Sheet2!BA172</f>
        <v>0</v>
      </c>
      <c r="BL173" s="13">
        <f ca="1">Sheet2!EG172+Sheet2!BB172</f>
        <v>0</v>
      </c>
      <c r="BM173" s="13">
        <f ca="1">Sheet2!EH172+Sheet2!BC172</f>
        <v>0</v>
      </c>
      <c r="BN173" s="13">
        <f ca="1">Sheet2!EW172+Sheet2!BE172</f>
        <v>0</v>
      </c>
      <c r="BO173" s="13">
        <f ca="1">Sheet2!EX172+Sheet2!BF172</f>
        <v>0</v>
      </c>
      <c r="BP173" s="13">
        <f ca="1">Sheet2!EY172+Sheet2!BG172</f>
        <v>0</v>
      </c>
      <c r="BQ173" s="13">
        <f ca="1">Sheet2!EZ172+Sheet2!BH172+Sheet2!CJ172</f>
        <v>0</v>
      </c>
      <c r="BR173" s="13">
        <f ca="1">Sheet2!FA172+Sheet2!BI172</f>
        <v>0</v>
      </c>
      <c r="BS173" s="13">
        <f ca="1">Sheet2!FC88+Sheet2!BJ88</f>
        <v>0</v>
      </c>
      <c r="BT173" s="13">
        <f ca="1">Sheet2!FD172+Sheet2!BK172</f>
        <v>0</v>
      </c>
      <c r="BU173" s="12">
        <f ca="1">Sheet2!FU172+Sheet2!BL172+Sheet2!AU172+Sheet2!DY172</f>
        <v>0</v>
      </c>
      <c r="BV173" s="12">
        <f ca="1">Sheet2!BQ172</f>
        <v>0</v>
      </c>
      <c r="BW173" s="12">
        <f ca="1">Sheet2!CF172+Sheet2!FV172</f>
        <v>0</v>
      </c>
      <c r="BX173" s="12">
        <f ca="1">Sheet2!FW172+Sheet2!CG172+Sheet2!FC172+Sheet2!BJ172</f>
        <v>0</v>
      </c>
      <c r="BY173" s="12">
        <f t="shared" si="47"/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</row>
    <row r="174" spans="1:82">
      <c r="A174" s="18">
        <v>502</v>
      </c>
      <c r="B174" s="3" t="s">
        <v>650</v>
      </c>
      <c r="C174" s="3" t="s">
        <v>468</v>
      </c>
      <c r="D174" s="12">
        <f t="shared" si="52"/>
        <v>168919.2</v>
      </c>
      <c r="E174" s="12">
        <f t="shared" si="46"/>
        <v>168919.2</v>
      </c>
      <c r="F174" s="13">
        <v>116496</v>
      </c>
      <c r="G174" s="13">
        <v>0</v>
      </c>
      <c r="H174" s="13">
        <v>52423.199999999997</v>
      </c>
      <c r="I174" s="13">
        <f ca="1">Sheet2!CT173+Sheet2!H173</f>
        <v>0</v>
      </c>
      <c r="J174" s="13">
        <v>0</v>
      </c>
      <c r="K174" s="13">
        <f ca="1">Sheet2!L173+Sheet2!CX173</f>
        <v>0</v>
      </c>
      <c r="L174" s="13">
        <f ca="1">Sheet2!BS173+Sheet2!FF173</f>
        <v>0</v>
      </c>
      <c r="M174" s="13">
        <f ca="1">Sheet2!BT173+Sheet2!FG173</f>
        <v>0</v>
      </c>
      <c r="N174" s="13">
        <f ca="1">Sheet2!BU173+Sheet2!FH173</f>
        <v>0</v>
      </c>
      <c r="O174" s="13">
        <f ca="1">Sheet2!BW173+Sheet2!FJ173</f>
        <v>0</v>
      </c>
      <c r="P174" s="13">
        <f ca="1">Sheet2!BX173+Sheet2!FK173</f>
        <v>0</v>
      </c>
      <c r="Q174" s="13">
        <f ca="1">Sheet2!BY173+Sheet2!FL173</f>
        <v>0</v>
      </c>
      <c r="R174" s="13">
        <f ca="1">Sheet2!FS173+Sheet2!CD173</f>
        <v>0</v>
      </c>
      <c r="S174" s="13">
        <f ca="1">Sheet2!N173+Sheet2!CY173+Sheet2!FT173+Sheet2!CE173</f>
        <v>0</v>
      </c>
      <c r="T174" s="12">
        <f t="shared" si="42"/>
        <v>0</v>
      </c>
      <c r="U174" s="13">
        <f ca="1">Sheet2!P173+Sheet2!EJ173</f>
        <v>0</v>
      </c>
      <c r="V174" s="13">
        <f ca="1">Sheet2!Q173+Sheet2!EK173</f>
        <v>0</v>
      </c>
      <c r="W174" s="13">
        <f ca="1">Sheet2!R173+Sheet2!EL173</f>
        <v>0</v>
      </c>
      <c r="X174" s="13">
        <f ca="1">Sheet2!S173+Sheet2!EM173</f>
        <v>0</v>
      </c>
      <c r="Y174" s="13">
        <f ca="1">Sheet2!EO173+Sheet2!T173</f>
        <v>0</v>
      </c>
      <c r="Z174" s="13">
        <f ca="1">Sheet2!U173+Sheet2!EN173</f>
        <v>0</v>
      </c>
      <c r="AA174" s="13">
        <f ca="1">Sheet2!EP173+Sheet2!V173</f>
        <v>0</v>
      </c>
      <c r="AB174" s="13">
        <v>0</v>
      </c>
      <c r="AC174" s="13">
        <v>0</v>
      </c>
      <c r="AD174" s="12">
        <f t="shared" si="43"/>
        <v>0</v>
      </c>
      <c r="AE174" s="13">
        <f ca="1">Sheet2!BN173+Sheet2!ER173</f>
        <v>0</v>
      </c>
      <c r="AF174" s="13">
        <f ca="1">Sheet2!BO173+Sheet2!ES173</f>
        <v>0</v>
      </c>
      <c r="AG174" s="13">
        <f ca="1">Sheet2!BP173+Sheet2!ET173</f>
        <v>0</v>
      </c>
      <c r="AH174" s="12">
        <f t="shared" si="44"/>
        <v>0</v>
      </c>
      <c r="AI174" s="13">
        <v>0</v>
      </c>
      <c r="AJ174" s="13">
        <f ca="1">Sheet2!Y173+Sheet2!DB173</f>
        <v>0</v>
      </c>
      <c r="AK174" s="13">
        <f ca="1">Sheet2!Z173+Sheet2!DC173</f>
        <v>0</v>
      </c>
      <c r="AL174" s="13">
        <f ca="1">Sheet2!AA173+Sheet2!DD173</f>
        <v>0</v>
      </c>
      <c r="AM174" s="13">
        <f ca="1">Sheet2!AB173+Sheet2!DE173</f>
        <v>0</v>
      </c>
      <c r="AN174" s="13">
        <f ca="1">Sheet2!AC173+Sheet2!DF173</f>
        <v>0</v>
      </c>
      <c r="AO174" s="14">
        <f t="shared" si="51"/>
        <v>0</v>
      </c>
      <c r="AP174" s="13">
        <f ca="1">Sheet2!DH173+Sheet2!AE173</f>
        <v>0</v>
      </c>
      <c r="AQ174" s="13">
        <f ca="1">Sheet2!DI173+Sheet2!AF173</f>
        <v>0</v>
      </c>
      <c r="AR174" s="13">
        <f ca="1">Sheet2!DJ173+Sheet2!AG173</f>
        <v>0</v>
      </c>
      <c r="AS174" s="13">
        <f ca="1">Sheet2!DK173+Sheet2!AH173</f>
        <v>0</v>
      </c>
      <c r="AT174" s="13">
        <f ca="1">Sheet2!AI173+Sheet2!DL173</f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f ca="1">Sheet2!AQ173+Sheet2!DT173</f>
        <v>0</v>
      </c>
      <c r="BC174" s="14">
        <f t="shared" si="45"/>
        <v>0</v>
      </c>
      <c r="BD174" s="13">
        <v>0</v>
      </c>
      <c r="BE174" s="13">
        <v>0</v>
      </c>
      <c r="BF174" s="13">
        <v>0</v>
      </c>
      <c r="BG174" s="13">
        <f ca="1">Sheet2!EA173+Sheet2!AW173</f>
        <v>0</v>
      </c>
      <c r="BH174" s="13">
        <f ca="1">Sheet2!EB173+Sheet2!AX173</f>
        <v>0</v>
      </c>
      <c r="BI174" s="13">
        <f ca="1">Sheet2!EC173+Sheet2!AY173</f>
        <v>0</v>
      </c>
      <c r="BJ174" s="13">
        <f ca="1">Sheet2!ED173+Sheet2!AZ173</f>
        <v>0</v>
      </c>
      <c r="BK174" s="13">
        <f ca="1">Sheet2!EE173+Sheet2!BA173</f>
        <v>0</v>
      </c>
      <c r="BL174" s="13">
        <f ca="1">Sheet2!EG173+Sheet2!BB173</f>
        <v>0</v>
      </c>
      <c r="BM174" s="13">
        <f ca="1">Sheet2!EH173+Sheet2!BC173</f>
        <v>0</v>
      </c>
      <c r="BN174" s="13">
        <f ca="1">Sheet2!EW173+Sheet2!BE173</f>
        <v>0</v>
      </c>
      <c r="BO174" s="13">
        <f ca="1">Sheet2!EX173+Sheet2!BF173</f>
        <v>0</v>
      </c>
      <c r="BP174" s="13">
        <f ca="1">Sheet2!EY173+Sheet2!BG173</f>
        <v>0</v>
      </c>
      <c r="BQ174" s="13">
        <f ca="1">Sheet2!EZ173+Sheet2!BH173+Sheet2!CJ173</f>
        <v>0</v>
      </c>
      <c r="BR174" s="13">
        <f ca="1">Sheet2!FA173+Sheet2!BI173</f>
        <v>0</v>
      </c>
      <c r="BS174" s="13">
        <f ca="1">Sheet2!FC89+Sheet2!BJ89</f>
        <v>0</v>
      </c>
      <c r="BT174" s="13">
        <f ca="1">Sheet2!FD173+Sheet2!BK173</f>
        <v>0</v>
      </c>
      <c r="BU174" s="12">
        <f ca="1">Sheet2!FU173+Sheet2!BL173+Sheet2!AU173+Sheet2!DY173</f>
        <v>0</v>
      </c>
      <c r="BV174" s="12">
        <f ca="1">Sheet2!BQ173</f>
        <v>0</v>
      </c>
      <c r="BW174" s="12">
        <f ca="1">Sheet2!CF173+Sheet2!FV173</f>
        <v>0</v>
      </c>
      <c r="BX174" s="12">
        <f ca="1">Sheet2!FW173+Sheet2!CG173+Sheet2!FC173+Sheet2!BJ173</f>
        <v>0</v>
      </c>
      <c r="BY174" s="12">
        <f t="shared" si="47"/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</row>
    <row r="175" spans="1:82">
      <c r="A175" s="18">
        <v>503</v>
      </c>
      <c r="B175" s="3" t="s">
        <v>651</v>
      </c>
      <c r="C175" s="3" t="s">
        <v>469</v>
      </c>
      <c r="D175" s="12">
        <f t="shared" si="52"/>
        <v>8526</v>
      </c>
      <c r="E175" s="12">
        <f t="shared" si="46"/>
        <v>8526</v>
      </c>
      <c r="F175" s="13">
        <v>5880</v>
      </c>
      <c r="G175" s="13">
        <v>0</v>
      </c>
      <c r="H175" s="13">
        <v>2646</v>
      </c>
      <c r="I175" s="13">
        <f ca="1">Sheet2!CT174+Sheet2!H174</f>
        <v>0</v>
      </c>
      <c r="J175" s="13">
        <v>0</v>
      </c>
      <c r="K175" s="13">
        <f ca="1">Sheet2!L174+Sheet2!CX174</f>
        <v>0</v>
      </c>
      <c r="L175" s="13">
        <f ca="1">Sheet2!BS174+Sheet2!FF174</f>
        <v>0</v>
      </c>
      <c r="M175" s="13">
        <f ca="1">Sheet2!BT174+Sheet2!FG174</f>
        <v>0</v>
      </c>
      <c r="N175" s="13">
        <f ca="1">Sheet2!BU174+Sheet2!FH174</f>
        <v>0</v>
      </c>
      <c r="O175" s="13">
        <f ca="1">Sheet2!BW174+Sheet2!FJ174</f>
        <v>0</v>
      </c>
      <c r="P175" s="13">
        <f ca="1">Sheet2!BX174+Sheet2!FK174</f>
        <v>0</v>
      </c>
      <c r="Q175" s="13">
        <f ca="1">Sheet2!BY174+Sheet2!FL174</f>
        <v>0</v>
      </c>
      <c r="R175" s="13">
        <f ca="1">Sheet2!FS174+Sheet2!CD174</f>
        <v>0</v>
      </c>
      <c r="S175" s="13">
        <f ca="1">Sheet2!N174+Sheet2!CY174+Sheet2!FT174+Sheet2!CE174</f>
        <v>0</v>
      </c>
      <c r="T175" s="12">
        <f t="shared" si="42"/>
        <v>0</v>
      </c>
      <c r="U175" s="13">
        <f ca="1">Sheet2!P174+Sheet2!EJ174</f>
        <v>0</v>
      </c>
      <c r="V175" s="13">
        <f ca="1">Sheet2!Q174+Sheet2!EK174</f>
        <v>0</v>
      </c>
      <c r="W175" s="13">
        <f ca="1">Sheet2!R174+Sheet2!EL174</f>
        <v>0</v>
      </c>
      <c r="X175" s="13">
        <f ca="1">Sheet2!S174+Sheet2!EM174</f>
        <v>0</v>
      </c>
      <c r="Y175" s="13">
        <f ca="1">Sheet2!EO174+Sheet2!T174</f>
        <v>0</v>
      </c>
      <c r="Z175" s="13">
        <f ca="1">Sheet2!U174+Sheet2!EN174</f>
        <v>0</v>
      </c>
      <c r="AA175" s="13">
        <f ca="1">Sheet2!EP174+Sheet2!V174</f>
        <v>0</v>
      </c>
      <c r="AB175" s="13">
        <v>0</v>
      </c>
      <c r="AC175" s="13">
        <v>0</v>
      </c>
      <c r="AD175" s="12">
        <f t="shared" si="43"/>
        <v>0</v>
      </c>
      <c r="AE175" s="13">
        <f ca="1">Sheet2!BN174+Sheet2!ER174</f>
        <v>0</v>
      </c>
      <c r="AF175" s="13">
        <f ca="1">Sheet2!BO174+Sheet2!ES174</f>
        <v>0</v>
      </c>
      <c r="AG175" s="13">
        <f ca="1">Sheet2!BP174+Sheet2!ET174</f>
        <v>0</v>
      </c>
      <c r="AH175" s="12">
        <f t="shared" si="44"/>
        <v>0</v>
      </c>
      <c r="AI175" s="13">
        <v>0</v>
      </c>
      <c r="AJ175" s="13">
        <f ca="1">Sheet2!Y174+Sheet2!DB174</f>
        <v>0</v>
      </c>
      <c r="AK175" s="13">
        <f ca="1">Sheet2!Z174+Sheet2!DC174</f>
        <v>0</v>
      </c>
      <c r="AL175" s="13">
        <f ca="1">Sheet2!AA174+Sheet2!DD174</f>
        <v>0</v>
      </c>
      <c r="AM175" s="13">
        <f ca="1">Sheet2!AB174+Sheet2!DE174</f>
        <v>0</v>
      </c>
      <c r="AN175" s="13">
        <f ca="1">Sheet2!AC174+Sheet2!DF174</f>
        <v>0</v>
      </c>
      <c r="AO175" s="14">
        <f t="shared" si="51"/>
        <v>0</v>
      </c>
      <c r="AP175" s="13">
        <f ca="1">Sheet2!DH174+Sheet2!AE174</f>
        <v>0</v>
      </c>
      <c r="AQ175" s="13">
        <f ca="1">Sheet2!DI174+Sheet2!AF174</f>
        <v>0</v>
      </c>
      <c r="AR175" s="13">
        <f ca="1">Sheet2!DJ174+Sheet2!AG174</f>
        <v>0</v>
      </c>
      <c r="AS175" s="13">
        <f ca="1">Sheet2!DK174+Sheet2!AH174</f>
        <v>0</v>
      </c>
      <c r="AT175" s="13">
        <f ca="1">Sheet2!AI174+Sheet2!DL174</f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f ca="1">Sheet2!AQ174+Sheet2!DT174</f>
        <v>0</v>
      </c>
      <c r="BC175" s="14">
        <f t="shared" si="45"/>
        <v>0</v>
      </c>
      <c r="BD175" s="13">
        <v>0</v>
      </c>
      <c r="BE175" s="13">
        <v>0</v>
      </c>
      <c r="BF175" s="13">
        <v>0</v>
      </c>
      <c r="BG175" s="13">
        <f ca="1">Sheet2!EA174+Sheet2!AW174</f>
        <v>0</v>
      </c>
      <c r="BH175" s="13">
        <f ca="1">Sheet2!EB174+Sheet2!AX174</f>
        <v>0</v>
      </c>
      <c r="BI175" s="13">
        <f ca="1">Sheet2!EC174+Sheet2!AY174</f>
        <v>0</v>
      </c>
      <c r="BJ175" s="13">
        <f ca="1">Sheet2!ED174+Sheet2!AZ174</f>
        <v>0</v>
      </c>
      <c r="BK175" s="13">
        <f ca="1">Sheet2!EE174+Sheet2!BA174</f>
        <v>0</v>
      </c>
      <c r="BL175" s="13">
        <f ca="1">Sheet2!EG174+Sheet2!BB174</f>
        <v>0</v>
      </c>
      <c r="BM175" s="13">
        <f ca="1">Sheet2!EH174+Sheet2!BC174</f>
        <v>0</v>
      </c>
      <c r="BN175" s="13">
        <f ca="1">Sheet2!EW174+Sheet2!BE174</f>
        <v>0</v>
      </c>
      <c r="BO175" s="13">
        <f ca="1">Sheet2!EX174+Sheet2!BF174</f>
        <v>0</v>
      </c>
      <c r="BP175" s="13">
        <f ca="1">Sheet2!EY174+Sheet2!BG174</f>
        <v>0</v>
      </c>
      <c r="BQ175" s="13">
        <f ca="1">Sheet2!EZ174+Sheet2!BH174+Sheet2!CJ174</f>
        <v>0</v>
      </c>
      <c r="BR175" s="13">
        <f ca="1">Sheet2!FA174+Sheet2!BI174</f>
        <v>0</v>
      </c>
      <c r="BS175" s="13">
        <f ca="1">Sheet2!FC90+Sheet2!BJ90</f>
        <v>0</v>
      </c>
      <c r="BT175" s="13">
        <f ca="1">Sheet2!FD174+Sheet2!BK174</f>
        <v>0</v>
      </c>
      <c r="BU175" s="12">
        <f ca="1">Sheet2!FU174+Sheet2!BL174+Sheet2!AU174+Sheet2!DY174</f>
        <v>0</v>
      </c>
      <c r="BV175" s="12">
        <f ca="1">Sheet2!BQ174</f>
        <v>0</v>
      </c>
      <c r="BW175" s="12">
        <f ca="1">Sheet2!CF174+Sheet2!FV174</f>
        <v>0</v>
      </c>
      <c r="BX175" s="12">
        <f ca="1">Sheet2!FW174+Sheet2!CG174+Sheet2!FC174+Sheet2!BJ174</f>
        <v>0</v>
      </c>
      <c r="BY175" s="12">
        <f t="shared" si="47"/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</row>
    <row r="176" spans="1:82">
      <c r="A176" s="18">
        <v>504</v>
      </c>
      <c r="B176" s="3" t="s">
        <v>652</v>
      </c>
      <c r="C176" s="3" t="s">
        <v>470</v>
      </c>
      <c r="D176" s="12">
        <f t="shared" si="52"/>
        <v>8613</v>
      </c>
      <c r="E176" s="12">
        <f t="shared" si="46"/>
        <v>8613</v>
      </c>
      <c r="F176" s="13">
        <v>5940</v>
      </c>
      <c r="G176" s="13">
        <v>0</v>
      </c>
      <c r="H176" s="13">
        <v>2673</v>
      </c>
      <c r="I176" s="13">
        <f ca="1">Sheet2!CT175+Sheet2!H175</f>
        <v>0</v>
      </c>
      <c r="J176" s="13">
        <v>0</v>
      </c>
      <c r="K176" s="13">
        <f ca="1">Sheet2!L175+Sheet2!CX175</f>
        <v>0</v>
      </c>
      <c r="L176" s="13">
        <f ca="1">Sheet2!BS175+Sheet2!FF175</f>
        <v>0</v>
      </c>
      <c r="M176" s="13">
        <f ca="1">Sheet2!BT175+Sheet2!FG175</f>
        <v>0</v>
      </c>
      <c r="N176" s="13">
        <f ca="1">Sheet2!BU175+Sheet2!FH175</f>
        <v>0</v>
      </c>
      <c r="O176" s="13">
        <f ca="1">Sheet2!BW175+Sheet2!FJ175</f>
        <v>0</v>
      </c>
      <c r="P176" s="13">
        <f ca="1">Sheet2!BX175+Sheet2!FK175</f>
        <v>0</v>
      </c>
      <c r="Q176" s="13">
        <f ca="1">Sheet2!BY175+Sheet2!FL175</f>
        <v>0</v>
      </c>
      <c r="R176" s="13">
        <f ca="1">Sheet2!FS175+Sheet2!CD175</f>
        <v>0</v>
      </c>
      <c r="S176" s="13">
        <f ca="1">Sheet2!N175+Sheet2!CY175+Sheet2!FT175+Sheet2!CE175</f>
        <v>0</v>
      </c>
      <c r="T176" s="12">
        <f t="shared" si="42"/>
        <v>0</v>
      </c>
      <c r="U176" s="13">
        <f ca="1">Sheet2!P175+Sheet2!EJ175</f>
        <v>0</v>
      </c>
      <c r="V176" s="13">
        <f ca="1">Sheet2!Q175+Sheet2!EK175</f>
        <v>0</v>
      </c>
      <c r="W176" s="13">
        <f ca="1">Sheet2!R175+Sheet2!EL175</f>
        <v>0</v>
      </c>
      <c r="X176" s="13">
        <f ca="1">Sheet2!S175+Sheet2!EM175</f>
        <v>0</v>
      </c>
      <c r="Y176" s="13">
        <f ca="1">Sheet2!EO175+Sheet2!T175</f>
        <v>0</v>
      </c>
      <c r="Z176" s="13">
        <f ca="1">Sheet2!U175+Sheet2!EN175</f>
        <v>0</v>
      </c>
      <c r="AA176" s="13">
        <f ca="1">Sheet2!EP175+Sheet2!V175</f>
        <v>0</v>
      </c>
      <c r="AB176" s="13">
        <v>0</v>
      </c>
      <c r="AC176" s="13">
        <v>0</v>
      </c>
      <c r="AD176" s="12">
        <f t="shared" si="43"/>
        <v>0</v>
      </c>
      <c r="AE176" s="13">
        <f ca="1">Sheet2!BN175+Sheet2!ER175</f>
        <v>0</v>
      </c>
      <c r="AF176" s="13">
        <f ca="1">Sheet2!BO175+Sheet2!ES175</f>
        <v>0</v>
      </c>
      <c r="AG176" s="13">
        <f ca="1">Sheet2!BP175+Sheet2!ET175</f>
        <v>0</v>
      </c>
      <c r="AH176" s="12">
        <f t="shared" si="44"/>
        <v>0</v>
      </c>
      <c r="AI176" s="13">
        <v>0</v>
      </c>
      <c r="AJ176" s="13">
        <f ca="1">Sheet2!Y175+Sheet2!DB175</f>
        <v>0</v>
      </c>
      <c r="AK176" s="13">
        <f ca="1">Sheet2!Z175+Sheet2!DC175</f>
        <v>0</v>
      </c>
      <c r="AL176" s="13">
        <f ca="1">Sheet2!AA175+Sheet2!DD175</f>
        <v>0</v>
      </c>
      <c r="AM176" s="13">
        <f ca="1">Sheet2!AB175+Sheet2!DE175</f>
        <v>0</v>
      </c>
      <c r="AN176" s="13">
        <f ca="1">Sheet2!AC175+Sheet2!DF175</f>
        <v>0</v>
      </c>
      <c r="AO176" s="14">
        <f t="shared" si="51"/>
        <v>0</v>
      </c>
      <c r="AP176" s="13">
        <f ca="1">Sheet2!DH175+Sheet2!AE175</f>
        <v>0</v>
      </c>
      <c r="AQ176" s="13">
        <f ca="1">Sheet2!DI175+Sheet2!AF175</f>
        <v>0</v>
      </c>
      <c r="AR176" s="13">
        <f ca="1">Sheet2!DJ175+Sheet2!AG175</f>
        <v>0</v>
      </c>
      <c r="AS176" s="13">
        <f ca="1">Sheet2!DK175+Sheet2!AH175</f>
        <v>0</v>
      </c>
      <c r="AT176" s="13">
        <f ca="1">Sheet2!AI175+Sheet2!DL175</f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f ca="1">Sheet2!AQ175+Sheet2!DT175</f>
        <v>0</v>
      </c>
      <c r="BC176" s="14">
        <f t="shared" si="45"/>
        <v>0</v>
      </c>
      <c r="BD176" s="13">
        <v>0</v>
      </c>
      <c r="BE176" s="13">
        <v>0</v>
      </c>
      <c r="BF176" s="13">
        <v>0</v>
      </c>
      <c r="BG176" s="13">
        <f ca="1">Sheet2!EA175+Sheet2!AW175</f>
        <v>0</v>
      </c>
      <c r="BH176" s="13">
        <f ca="1">Sheet2!EB175+Sheet2!AX175</f>
        <v>0</v>
      </c>
      <c r="BI176" s="13">
        <f ca="1">Sheet2!EC175+Sheet2!AY175</f>
        <v>0</v>
      </c>
      <c r="BJ176" s="13">
        <f ca="1">Sheet2!ED175+Sheet2!AZ175</f>
        <v>0</v>
      </c>
      <c r="BK176" s="13">
        <f ca="1">Sheet2!EE175+Sheet2!BA175</f>
        <v>0</v>
      </c>
      <c r="BL176" s="13">
        <f ca="1">Sheet2!EG175+Sheet2!BB175</f>
        <v>0</v>
      </c>
      <c r="BM176" s="13">
        <f ca="1">Sheet2!EH175+Sheet2!BC175</f>
        <v>0</v>
      </c>
      <c r="BN176" s="13">
        <f ca="1">Sheet2!EW175+Sheet2!BE175</f>
        <v>0</v>
      </c>
      <c r="BO176" s="13">
        <f ca="1">Sheet2!EX175+Sheet2!BF175</f>
        <v>0</v>
      </c>
      <c r="BP176" s="13">
        <f ca="1">Sheet2!EY175+Sheet2!BG175</f>
        <v>0</v>
      </c>
      <c r="BQ176" s="13">
        <f ca="1">Sheet2!EZ175+Sheet2!BH175+Sheet2!CJ175</f>
        <v>0</v>
      </c>
      <c r="BR176" s="13">
        <f ca="1">Sheet2!FA175+Sheet2!BI175</f>
        <v>0</v>
      </c>
      <c r="BS176" s="13">
        <f ca="1">Sheet2!FC91+Sheet2!BJ91</f>
        <v>181398</v>
      </c>
      <c r="BT176" s="13">
        <f ca="1">Sheet2!FD175+Sheet2!BK175</f>
        <v>0</v>
      </c>
      <c r="BU176" s="12">
        <f ca="1">Sheet2!FU175+Sheet2!BL175+Sheet2!AU175+Sheet2!DY175</f>
        <v>0</v>
      </c>
      <c r="BV176" s="12">
        <f ca="1">Sheet2!BQ175</f>
        <v>0</v>
      </c>
      <c r="BW176" s="12">
        <f ca="1">Sheet2!CF175+Sheet2!FV175</f>
        <v>0</v>
      </c>
      <c r="BX176" s="12">
        <f ca="1">Sheet2!FW175+Sheet2!CG175+Sheet2!FC175+Sheet2!BJ175</f>
        <v>0</v>
      </c>
      <c r="BY176" s="12">
        <f t="shared" si="47"/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</row>
    <row r="177" spans="1:82" hidden="1">
      <c r="A177" s="18">
        <v>599</v>
      </c>
      <c r="B177" s="3" t="s">
        <v>653</v>
      </c>
      <c r="C177" s="3" t="s">
        <v>471</v>
      </c>
      <c r="D177" s="12">
        <f t="shared" si="52"/>
        <v>0</v>
      </c>
      <c r="E177" s="12">
        <f>F177+H177+J177+L177+O177+AE177+Q177+S177+U177+W177+AC177</f>
        <v>0</v>
      </c>
      <c r="F177" s="13"/>
      <c r="G177" s="13">
        <v>0</v>
      </c>
      <c r="H177" s="13"/>
      <c r="I177" s="13">
        <f ca="1">Sheet2!CT176+Sheet2!H176</f>
        <v>0</v>
      </c>
      <c r="J177" s="13">
        <v>0</v>
      </c>
      <c r="K177" s="13">
        <f ca="1">Sheet2!L176+Sheet2!CX176</f>
        <v>0</v>
      </c>
      <c r="L177" s="13">
        <f ca="1">Sheet2!BS176+Sheet2!FF176</f>
        <v>0</v>
      </c>
      <c r="M177" s="13">
        <f ca="1">Sheet2!BT176+Sheet2!FG176</f>
        <v>0</v>
      </c>
      <c r="N177" s="13">
        <f ca="1">Sheet2!BU176+Sheet2!FH176</f>
        <v>0</v>
      </c>
      <c r="O177" s="13">
        <f ca="1">Sheet2!BW176+Sheet2!FJ176</f>
        <v>0</v>
      </c>
      <c r="P177" s="13">
        <f ca="1">Sheet2!BX176+Sheet2!FK176</f>
        <v>0</v>
      </c>
      <c r="Q177" s="13">
        <f ca="1">Sheet2!BY176+Sheet2!FL176</f>
        <v>0</v>
      </c>
      <c r="R177" s="13">
        <f ca="1">Sheet2!FS176+Sheet2!CD176</f>
        <v>0</v>
      </c>
      <c r="S177" s="13">
        <f ca="1">Sheet2!N176+Sheet2!CY176+Sheet2!FT176+Sheet2!CE176</f>
        <v>0</v>
      </c>
      <c r="T177" s="12">
        <f t="shared" si="42"/>
        <v>0</v>
      </c>
      <c r="U177" s="13">
        <f ca="1">Sheet2!P176+Sheet2!EJ176</f>
        <v>0</v>
      </c>
      <c r="V177" s="13">
        <f ca="1">Sheet2!Q176+Sheet2!EK176</f>
        <v>0</v>
      </c>
      <c r="W177" s="13">
        <f ca="1">Sheet2!R176+Sheet2!EL176</f>
        <v>0</v>
      </c>
      <c r="X177" s="13">
        <f ca="1">Sheet2!S176+Sheet2!EM176</f>
        <v>0</v>
      </c>
      <c r="Y177" s="13">
        <f ca="1">Sheet2!EO176+Sheet2!T176</f>
        <v>0</v>
      </c>
      <c r="Z177" s="13">
        <f ca="1">Sheet2!U176+Sheet2!EN176</f>
        <v>0</v>
      </c>
      <c r="AA177" s="13">
        <f ca="1">Sheet2!EP176+Sheet2!V176</f>
        <v>0</v>
      </c>
      <c r="AB177" s="13">
        <v>0</v>
      </c>
      <c r="AC177" s="13">
        <v>0</v>
      </c>
      <c r="AD177" s="12">
        <f t="shared" si="43"/>
        <v>0</v>
      </c>
      <c r="AE177" s="13">
        <f ca="1">Sheet2!BN176+Sheet2!ER176</f>
        <v>0</v>
      </c>
      <c r="AF177" s="13">
        <f ca="1">Sheet2!BO176+Sheet2!ES176</f>
        <v>0</v>
      </c>
      <c r="AG177" s="13">
        <f ca="1">Sheet2!BP176+Sheet2!ET176</f>
        <v>0</v>
      </c>
      <c r="AH177" s="12">
        <f t="shared" si="44"/>
        <v>0</v>
      </c>
      <c r="AI177" s="13">
        <v>0</v>
      </c>
      <c r="AJ177" s="13">
        <f ca="1">Sheet2!Y176+Sheet2!DB176</f>
        <v>0</v>
      </c>
      <c r="AK177" s="13">
        <f ca="1">Sheet2!Z176+Sheet2!DC176</f>
        <v>0</v>
      </c>
      <c r="AL177" s="13">
        <f ca="1">Sheet2!AA176+Sheet2!DD176</f>
        <v>0</v>
      </c>
      <c r="AM177" s="13">
        <f ca="1">Sheet2!AB176+Sheet2!DE176</f>
        <v>0</v>
      </c>
      <c r="AN177" s="13">
        <f ca="1">Sheet2!AC176+Sheet2!DF176</f>
        <v>0</v>
      </c>
      <c r="AO177" s="14">
        <f t="shared" si="51"/>
        <v>0</v>
      </c>
      <c r="AP177" s="13">
        <f ca="1">Sheet2!DH176+Sheet2!AE176</f>
        <v>0</v>
      </c>
      <c r="AQ177" s="13">
        <f ca="1">Sheet2!DI176+Sheet2!AF176</f>
        <v>0</v>
      </c>
      <c r="AR177" s="13">
        <f ca="1">Sheet2!DJ176+Sheet2!AG176</f>
        <v>0</v>
      </c>
      <c r="AS177" s="13">
        <f ca="1">Sheet2!DK176+Sheet2!AH176</f>
        <v>0</v>
      </c>
      <c r="AT177" s="13">
        <f ca="1">Sheet2!AI176+Sheet2!DL176</f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f ca="1">Sheet2!AQ176+Sheet2!DT176</f>
        <v>0</v>
      </c>
      <c r="BC177" s="14">
        <f t="shared" si="45"/>
        <v>0</v>
      </c>
      <c r="BD177" s="13">
        <v>0</v>
      </c>
      <c r="BE177" s="13">
        <v>0</v>
      </c>
      <c r="BF177" s="13">
        <v>0</v>
      </c>
      <c r="BG177" s="13">
        <f ca="1">Sheet2!EA176+Sheet2!AW176</f>
        <v>0</v>
      </c>
      <c r="BH177" s="13">
        <f ca="1">Sheet2!EB176+Sheet2!AX176</f>
        <v>0</v>
      </c>
      <c r="BI177" s="13">
        <f ca="1">Sheet2!EC176+Sheet2!AY176</f>
        <v>0</v>
      </c>
      <c r="BJ177" s="13">
        <f ca="1">Sheet2!ED176+Sheet2!AZ176</f>
        <v>0</v>
      </c>
      <c r="BK177" s="13">
        <f ca="1">Sheet2!EE176+Sheet2!BA176</f>
        <v>0</v>
      </c>
      <c r="BL177" s="13">
        <f ca="1">Sheet2!EG176+Sheet2!BB176</f>
        <v>0</v>
      </c>
      <c r="BM177" s="13">
        <f ca="1">Sheet2!EH176+Sheet2!BC176</f>
        <v>0</v>
      </c>
      <c r="BN177" s="13">
        <f ca="1">Sheet2!EW176+Sheet2!BE176</f>
        <v>0</v>
      </c>
      <c r="BO177" s="13">
        <f ca="1">Sheet2!EX176+Sheet2!BF176</f>
        <v>0</v>
      </c>
      <c r="BP177" s="13">
        <f ca="1">Sheet2!EY176+Sheet2!BG176</f>
        <v>0</v>
      </c>
      <c r="BQ177" s="13">
        <f ca="1">Sheet2!EZ176+Sheet2!BH176+Sheet2!CJ176</f>
        <v>0</v>
      </c>
      <c r="BR177" s="13">
        <f ca="1">Sheet2!FA176+Sheet2!BI176</f>
        <v>0</v>
      </c>
      <c r="BS177" s="13">
        <f ca="1">Sheet2!FC92+Sheet2!BJ92</f>
        <v>0</v>
      </c>
      <c r="BT177" s="13">
        <f ca="1">Sheet2!FD176+Sheet2!BK176</f>
        <v>0</v>
      </c>
      <c r="BU177" s="12">
        <f ca="1">Sheet2!FU176+Sheet2!BL176+Sheet2!AU176+Sheet2!DY176</f>
        <v>0</v>
      </c>
      <c r="BV177" s="12">
        <f ca="1">Sheet2!BQ176</f>
        <v>0</v>
      </c>
      <c r="BW177" s="12">
        <f ca="1">Sheet2!CF176+Sheet2!FV176</f>
        <v>0</v>
      </c>
      <c r="BX177" s="12">
        <f ca="1">Sheet2!FW176+Sheet2!CG176+Sheet2!FC176+Sheet2!BJ176</f>
        <v>0</v>
      </c>
      <c r="BY177" s="12">
        <f t="shared" si="47"/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</row>
    <row r="178" spans="1:82">
      <c r="A178" s="18">
        <v>6</v>
      </c>
      <c r="B178" s="3" t="s">
        <v>654</v>
      </c>
      <c r="C178" s="3" t="s">
        <v>472</v>
      </c>
      <c r="D178" s="12">
        <f t="shared" si="52"/>
        <v>403766.4</v>
      </c>
      <c r="E178" s="12">
        <f t="shared" si="46"/>
        <v>403436.4</v>
      </c>
      <c r="F178" s="13">
        <v>278232</v>
      </c>
      <c r="G178" s="13">
        <v>0</v>
      </c>
      <c r="H178" s="13">
        <v>125204.4</v>
      </c>
      <c r="I178" s="13">
        <f ca="1">Sheet2!CT177+Sheet2!H177</f>
        <v>0</v>
      </c>
      <c r="J178" s="13">
        <v>0</v>
      </c>
      <c r="K178" s="13">
        <f ca="1">Sheet2!L177+Sheet2!CX177</f>
        <v>0</v>
      </c>
      <c r="L178" s="13">
        <f ca="1">Sheet2!BS177+Sheet2!FF177</f>
        <v>0</v>
      </c>
      <c r="M178" s="13">
        <f ca="1">Sheet2!BT177+Sheet2!FG177</f>
        <v>0</v>
      </c>
      <c r="N178" s="13">
        <f ca="1">Sheet2!BU177+Sheet2!FH177</f>
        <v>0</v>
      </c>
      <c r="O178" s="13">
        <f ca="1">Sheet2!BW177+Sheet2!FJ177</f>
        <v>0</v>
      </c>
      <c r="P178" s="13">
        <f ca="1">Sheet2!BX177+Sheet2!FK177</f>
        <v>0</v>
      </c>
      <c r="Q178" s="13">
        <f ca="1">Sheet2!BY177+Sheet2!FL177</f>
        <v>0</v>
      </c>
      <c r="R178" s="13">
        <f ca="1">Sheet2!FS177+Sheet2!CD177</f>
        <v>0</v>
      </c>
      <c r="S178" s="13">
        <f ca="1">Sheet2!N177+Sheet2!CY177+Sheet2!FT177+Sheet2!CE177</f>
        <v>0</v>
      </c>
      <c r="T178" s="12">
        <f t="shared" si="42"/>
        <v>330</v>
      </c>
      <c r="U178" s="13">
        <f ca="1">Sheet2!P177+Sheet2!EJ177</f>
        <v>0</v>
      </c>
      <c r="V178" s="13">
        <f ca="1">Sheet2!Q177+Sheet2!EK177</f>
        <v>0</v>
      </c>
      <c r="W178" s="13">
        <f ca="1">Sheet2!R177+Sheet2!EL177</f>
        <v>0</v>
      </c>
      <c r="X178" s="13">
        <f ca="1">Sheet2!S177+Sheet2!EM177</f>
        <v>0</v>
      </c>
      <c r="Y178" s="13">
        <f ca="1">Sheet2!EO177+Sheet2!T177</f>
        <v>0</v>
      </c>
      <c r="Z178" s="13">
        <f ca="1">Sheet2!U177+Sheet2!EN177</f>
        <v>0</v>
      </c>
      <c r="AA178" s="13">
        <f ca="1">Sheet2!EP177+Sheet2!V177</f>
        <v>330</v>
      </c>
      <c r="AB178" s="13">
        <v>0</v>
      </c>
      <c r="AC178" s="13">
        <v>0</v>
      </c>
      <c r="AD178" s="12">
        <f t="shared" si="43"/>
        <v>0</v>
      </c>
      <c r="AE178" s="13">
        <f ca="1">Sheet2!BN177+Sheet2!ER177</f>
        <v>0</v>
      </c>
      <c r="AF178" s="13">
        <f ca="1">Sheet2!BO177+Sheet2!ES177</f>
        <v>0</v>
      </c>
      <c r="AG178" s="13">
        <f ca="1">Sheet2!BP177+Sheet2!ET177</f>
        <v>0</v>
      </c>
      <c r="AH178" s="12">
        <f t="shared" si="44"/>
        <v>0</v>
      </c>
      <c r="AI178" s="13">
        <v>0</v>
      </c>
      <c r="AJ178" s="13">
        <f ca="1">Sheet2!Y177+Sheet2!DB177</f>
        <v>0</v>
      </c>
      <c r="AK178" s="13">
        <f ca="1">Sheet2!Z177+Sheet2!DC177</f>
        <v>0</v>
      </c>
      <c r="AL178" s="13">
        <f ca="1">Sheet2!AA177+Sheet2!DD177</f>
        <v>0</v>
      </c>
      <c r="AM178" s="13">
        <f ca="1">Sheet2!AB177+Sheet2!DE177</f>
        <v>0</v>
      </c>
      <c r="AN178" s="13">
        <f ca="1">Sheet2!AC177+Sheet2!DF177</f>
        <v>0</v>
      </c>
      <c r="AO178" s="14">
        <f t="shared" si="51"/>
        <v>0</v>
      </c>
      <c r="AP178" s="13">
        <f ca="1">Sheet2!DH177+Sheet2!AE177</f>
        <v>0</v>
      </c>
      <c r="AQ178" s="13">
        <f ca="1">Sheet2!DI177+Sheet2!AF177</f>
        <v>0</v>
      </c>
      <c r="AR178" s="13">
        <f ca="1">Sheet2!DJ177+Sheet2!AG177</f>
        <v>0</v>
      </c>
      <c r="AS178" s="13">
        <f ca="1">Sheet2!DK177+Sheet2!AH177</f>
        <v>0</v>
      </c>
      <c r="AT178" s="13">
        <f ca="1">Sheet2!AI177+Sheet2!DL177</f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f ca="1">Sheet2!AQ177+Sheet2!DT177</f>
        <v>0</v>
      </c>
      <c r="BC178" s="14">
        <f t="shared" si="45"/>
        <v>0</v>
      </c>
      <c r="BD178" s="13">
        <v>0</v>
      </c>
      <c r="BE178" s="13">
        <v>0</v>
      </c>
      <c r="BF178" s="13">
        <v>0</v>
      </c>
      <c r="BG178" s="13">
        <f ca="1">Sheet2!EA177+Sheet2!AW177</f>
        <v>0</v>
      </c>
      <c r="BH178" s="13">
        <f ca="1">Sheet2!EB177+Sheet2!AX177</f>
        <v>0</v>
      </c>
      <c r="BI178" s="13">
        <f ca="1">Sheet2!EC177+Sheet2!AY177</f>
        <v>0</v>
      </c>
      <c r="BJ178" s="13">
        <f ca="1">Sheet2!ED177+Sheet2!AZ177</f>
        <v>0</v>
      </c>
      <c r="BK178" s="13">
        <f ca="1">Sheet2!EE177+Sheet2!BA177</f>
        <v>0</v>
      </c>
      <c r="BL178" s="13">
        <f ca="1">Sheet2!EG177+Sheet2!BB177</f>
        <v>0</v>
      </c>
      <c r="BM178" s="13">
        <f ca="1">Sheet2!EH177+Sheet2!BC177</f>
        <v>0</v>
      </c>
      <c r="BN178" s="13">
        <f ca="1">Sheet2!EW177+Sheet2!BE177</f>
        <v>0</v>
      </c>
      <c r="BO178" s="13">
        <f ca="1">Sheet2!EX177+Sheet2!BF177</f>
        <v>0</v>
      </c>
      <c r="BP178" s="13">
        <f ca="1">Sheet2!EY177+Sheet2!BG177</f>
        <v>0</v>
      </c>
      <c r="BQ178" s="13">
        <f ca="1">Sheet2!EZ177+Sheet2!BH177+Sheet2!CJ177</f>
        <v>0</v>
      </c>
      <c r="BR178" s="13">
        <f ca="1">Sheet2!FA177+Sheet2!BI177</f>
        <v>0</v>
      </c>
      <c r="BS178" s="13">
        <f ca="1">Sheet2!FC93+Sheet2!BJ93</f>
        <v>0</v>
      </c>
      <c r="BT178" s="13">
        <f ca="1">Sheet2!FD177+Sheet2!BK177</f>
        <v>0</v>
      </c>
      <c r="BU178" s="12">
        <f ca="1">Sheet2!FU177+Sheet2!BL177+Sheet2!AU177+Sheet2!DY177</f>
        <v>0</v>
      </c>
      <c r="BV178" s="12">
        <f ca="1">Sheet2!BQ177</f>
        <v>0</v>
      </c>
      <c r="BW178" s="12">
        <f ca="1">Sheet2!CF177+Sheet2!FV177</f>
        <v>0</v>
      </c>
      <c r="BX178" s="12">
        <f ca="1">Sheet2!FW177+Sheet2!CG177+Sheet2!FC177+Sheet2!BJ177</f>
        <v>0</v>
      </c>
      <c r="BY178" s="12">
        <f t="shared" si="47"/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</row>
    <row r="179" spans="1:82">
      <c r="A179" s="18">
        <v>601</v>
      </c>
      <c r="B179" s="3" t="s">
        <v>655</v>
      </c>
      <c r="C179" s="3" t="s">
        <v>473</v>
      </c>
      <c r="D179" s="12">
        <f t="shared" si="52"/>
        <v>403766.4</v>
      </c>
      <c r="E179" s="12">
        <f t="shared" si="46"/>
        <v>403436.4</v>
      </c>
      <c r="F179" s="13">
        <v>278232</v>
      </c>
      <c r="G179" s="13">
        <v>0</v>
      </c>
      <c r="H179" s="13">
        <v>125204.4</v>
      </c>
      <c r="I179" s="13">
        <f ca="1">Sheet2!CT178+Sheet2!H178</f>
        <v>0</v>
      </c>
      <c r="J179" s="13">
        <v>0</v>
      </c>
      <c r="K179" s="13">
        <f ca="1">Sheet2!L178+Sheet2!CX178</f>
        <v>0</v>
      </c>
      <c r="L179" s="13">
        <f ca="1">Sheet2!BS178+Sheet2!FF178</f>
        <v>0</v>
      </c>
      <c r="M179" s="13">
        <f ca="1">Sheet2!BT178+Sheet2!FG178</f>
        <v>0</v>
      </c>
      <c r="N179" s="13">
        <f ca="1">Sheet2!BU178+Sheet2!FH178</f>
        <v>0</v>
      </c>
      <c r="O179" s="13">
        <f ca="1">Sheet2!BW178+Sheet2!FJ178</f>
        <v>0</v>
      </c>
      <c r="P179" s="13">
        <f ca="1">Sheet2!BX178+Sheet2!FK178</f>
        <v>0</v>
      </c>
      <c r="Q179" s="13">
        <f ca="1">Sheet2!BY178+Sheet2!FL178</f>
        <v>0</v>
      </c>
      <c r="R179" s="13">
        <f ca="1">Sheet2!FS178+Sheet2!CD178</f>
        <v>0</v>
      </c>
      <c r="S179" s="13">
        <f ca="1">Sheet2!N178+Sheet2!CY178+Sheet2!FT178+Sheet2!CE178</f>
        <v>0</v>
      </c>
      <c r="T179" s="12">
        <f t="shared" si="42"/>
        <v>330</v>
      </c>
      <c r="U179" s="13">
        <f ca="1">Sheet2!P178+Sheet2!EJ178</f>
        <v>0</v>
      </c>
      <c r="V179" s="13">
        <f ca="1">Sheet2!Q178+Sheet2!EK178</f>
        <v>0</v>
      </c>
      <c r="W179" s="13">
        <f ca="1">Sheet2!R178+Sheet2!EL178</f>
        <v>0</v>
      </c>
      <c r="X179" s="13">
        <f ca="1">Sheet2!S178+Sheet2!EM178</f>
        <v>0</v>
      </c>
      <c r="Y179" s="13">
        <f ca="1">Sheet2!EO178+Sheet2!T178</f>
        <v>0</v>
      </c>
      <c r="Z179" s="13">
        <f ca="1">Sheet2!U178+Sheet2!EN178</f>
        <v>0</v>
      </c>
      <c r="AA179" s="13">
        <f ca="1">Sheet2!EP178+Sheet2!V178</f>
        <v>330</v>
      </c>
      <c r="AB179" s="13">
        <v>0</v>
      </c>
      <c r="AC179" s="13">
        <v>0</v>
      </c>
      <c r="AD179" s="12">
        <f t="shared" si="43"/>
        <v>0</v>
      </c>
      <c r="AE179" s="13">
        <f ca="1">Sheet2!BN178+Sheet2!ER178</f>
        <v>0</v>
      </c>
      <c r="AF179" s="13">
        <f ca="1">Sheet2!BO178+Sheet2!ES178</f>
        <v>0</v>
      </c>
      <c r="AG179" s="13">
        <f ca="1">Sheet2!BP178+Sheet2!ET178</f>
        <v>0</v>
      </c>
      <c r="AH179" s="12">
        <f t="shared" si="44"/>
        <v>0</v>
      </c>
      <c r="AI179" s="13">
        <v>0</v>
      </c>
      <c r="AJ179" s="13">
        <f ca="1">Sheet2!Y178+Sheet2!DB178</f>
        <v>0</v>
      </c>
      <c r="AK179" s="13">
        <f ca="1">Sheet2!Z178+Sheet2!DC178</f>
        <v>0</v>
      </c>
      <c r="AL179" s="13">
        <f ca="1">Sheet2!AA178+Sheet2!DD178</f>
        <v>0</v>
      </c>
      <c r="AM179" s="13">
        <f ca="1">Sheet2!AB178+Sheet2!DE178</f>
        <v>0</v>
      </c>
      <c r="AN179" s="13">
        <f ca="1">Sheet2!AC178+Sheet2!DF178</f>
        <v>0</v>
      </c>
      <c r="AO179" s="14">
        <f t="shared" si="51"/>
        <v>0</v>
      </c>
      <c r="AP179" s="13">
        <f ca="1">Sheet2!DH178+Sheet2!AE178</f>
        <v>0</v>
      </c>
      <c r="AQ179" s="13">
        <f ca="1">Sheet2!DI178+Sheet2!AF178</f>
        <v>0</v>
      </c>
      <c r="AR179" s="13">
        <f ca="1">Sheet2!DJ178+Sheet2!AG178</f>
        <v>0</v>
      </c>
      <c r="AS179" s="13">
        <f ca="1">Sheet2!DK178+Sheet2!AH178</f>
        <v>0</v>
      </c>
      <c r="AT179" s="13">
        <f ca="1">Sheet2!AI178+Sheet2!DL178</f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f ca="1">Sheet2!AQ178+Sheet2!DT178</f>
        <v>0</v>
      </c>
      <c r="BC179" s="14">
        <f t="shared" si="45"/>
        <v>0</v>
      </c>
      <c r="BD179" s="13">
        <v>0</v>
      </c>
      <c r="BE179" s="13">
        <v>0</v>
      </c>
      <c r="BF179" s="13">
        <v>0</v>
      </c>
      <c r="BG179" s="13">
        <f ca="1">Sheet2!EA178+Sheet2!AW178</f>
        <v>0</v>
      </c>
      <c r="BH179" s="13">
        <f ca="1">Sheet2!EB178+Sheet2!AX178</f>
        <v>0</v>
      </c>
      <c r="BI179" s="13">
        <f ca="1">Sheet2!EC178+Sheet2!AY178</f>
        <v>0</v>
      </c>
      <c r="BJ179" s="13">
        <f ca="1">Sheet2!ED178+Sheet2!AZ178</f>
        <v>0</v>
      </c>
      <c r="BK179" s="13">
        <f ca="1">Sheet2!EE178+Sheet2!BA178</f>
        <v>0</v>
      </c>
      <c r="BL179" s="13">
        <f ca="1">Sheet2!EG178+Sheet2!BB178</f>
        <v>0</v>
      </c>
      <c r="BM179" s="13">
        <f ca="1">Sheet2!EH178+Sheet2!BC178</f>
        <v>0</v>
      </c>
      <c r="BN179" s="13">
        <f ca="1">Sheet2!EW178+Sheet2!BE178</f>
        <v>0</v>
      </c>
      <c r="BO179" s="13">
        <f ca="1">Sheet2!EX178+Sheet2!BF178</f>
        <v>0</v>
      </c>
      <c r="BP179" s="13">
        <f ca="1">Sheet2!EY178+Sheet2!BG178</f>
        <v>0</v>
      </c>
      <c r="BQ179" s="13">
        <f ca="1">Sheet2!EZ178+Sheet2!BH178+Sheet2!CJ178</f>
        <v>0</v>
      </c>
      <c r="BR179" s="13">
        <f ca="1">Sheet2!FA178+Sheet2!BI178</f>
        <v>0</v>
      </c>
      <c r="BS179" s="13">
        <f ca="1">Sheet2!FC94+Sheet2!BJ94</f>
        <v>181398</v>
      </c>
      <c r="BT179" s="13">
        <f ca="1">Sheet2!FD178+Sheet2!BK178</f>
        <v>0</v>
      </c>
      <c r="BU179" s="12">
        <f ca="1">Sheet2!FU178+Sheet2!BL178+Sheet2!AU178+Sheet2!DY178</f>
        <v>0</v>
      </c>
      <c r="BV179" s="12">
        <f ca="1">Sheet2!BQ178</f>
        <v>0</v>
      </c>
      <c r="BW179" s="12">
        <f ca="1">Sheet2!CF178+Sheet2!FV178</f>
        <v>0</v>
      </c>
      <c r="BX179" s="12">
        <f ca="1">Sheet2!FW178+Sheet2!CG178+Sheet2!FC178+Sheet2!BJ178</f>
        <v>0</v>
      </c>
      <c r="BY179" s="12">
        <f t="shared" si="47"/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</row>
    <row r="180" spans="1:82" hidden="1">
      <c r="A180" s="18">
        <v>7</v>
      </c>
      <c r="B180" s="3" t="s">
        <v>656</v>
      </c>
      <c r="C180" s="3" t="s">
        <v>474</v>
      </c>
      <c r="D180" s="12">
        <f t="shared" si="52"/>
        <v>0</v>
      </c>
      <c r="E180" s="12">
        <f t="shared" si="46"/>
        <v>0</v>
      </c>
      <c r="F180" s="13">
        <v>0</v>
      </c>
      <c r="G180" s="13">
        <v>0</v>
      </c>
      <c r="H180" s="13">
        <v>0</v>
      </c>
      <c r="I180" s="13">
        <f ca="1">Sheet2!CT179+Sheet2!H179</f>
        <v>0</v>
      </c>
      <c r="J180" s="13">
        <v>0</v>
      </c>
      <c r="K180" s="13">
        <f ca="1">Sheet2!L179+Sheet2!CX179</f>
        <v>0</v>
      </c>
      <c r="L180" s="13">
        <f ca="1">Sheet2!BS179+Sheet2!FF179</f>
        <v>0</v>
      </c>
      <c r="M180" s="13">
        <f ca="1">Sheet2!BT179+Sheet2!FG179</f>
        <v>0</v>
      </c>
      <c r="N180" s="13">
        <f ca="1">Sheet2!BU179+Sheet2!FH179</f>
        <v>0</v>
      </c>
      <c r="O180" s="13">
        <f ca="1">Sheet2!BW179+Sheet2!FJ179</f>
        <v>0</v>
      </c>
      <c r="P180" s="13">
        <f ca="1">Sheet2!BX179+Sheet2!FK179</f>
        <v>0</v>
      </c>
      <c r="Q180" s="13">
        <f ca="1">Sheet2!BY179+Sheet2!FL179</f>
        <v>0</v>
      </c>
      <c r="R180" s="13">
        <f ca="1">Sheet2!FS179+Sheet2!CD179</f>
        <v>0</v>
      </c>
      <c r="S180" s="13">
        <f ca="1">Sheet2!N179+Sheet2!CY179+Sheet2!FT179+Sheet2!CE179</f>
        <v>0</v>
      </c>
      <c r="T180" s="12">
        <f t="shared" si="42"/>
        <v>0</v>
      </c>
      <c r="U180" s="13">
        <f ca="1">Sheet2!P179+Sheet2!EJ179</f>
        <v>0</v>
      </c>
      <c r="V180" s="13">
        <f ca="1">Sheet2!Q179+Sheet2!EK179</f>
        <v>0</v>
      </c>
      <c r="W180" s="13">
        <f ca="1">Sheet2!R179+Sheet2!EL179</f>
        <v>0</v>
      </c>
      <c r="X180" s="13">
        <f ca="1">Sheet2!S179+Sheet2!EM179</f>
        <v>0</v>
      </c>
      <c r="Y180" s="13">
        <f ca="1">Sheet2!EO179+Sheet2!T179</f>
        <v>0</v>
      </c>
      <c r="Z180" s="13">
        <f ca="1">Sheet2!U179+Sheet2!EN179</f>
        <v>0</v>
      </c>
      <c r="AA180" s="13">
        <f ca="1">Sheet2!EP179+Sheet2!V179</f>
        <v>0</v>
      </c>
      <c r="AB180" s="13">
        <v>0</v>
      </c>
      <c r="AC180" s="13">
        <v>0</v>
      </c>
      <c r="AD180" s="12">
        <f t="shared" si="43"/>
        <v>0</v>
      </c>
      <c r="AE180" s="13">
        <f ca="1">Sheet2!BN179+Sheet2!ER179</f>
        <v>0</v>
      </c>
      <c r="AF180" s="13">
        <f ca="1">Sheet2!BO179+Sheet2!ES179</f>
        <v>0</v>
      </c>
      <c r="AG180" s="13">
        <f ca="1">Sheet2!BP179+Sheet2!ET179</f>
        <v>0</v>
      </c>
      <c r="AH180" s="12">
        <f t="shared" si="44"/>
        <v>0</v>
      </c>
      <c r="AI180" s="13">
        <v>0</v>
      </c>
      <c r="AJ180" s="13">
        <f ca="1">Sheet2!Y179+Sheet2!DB179</f>
        <v>0</v>
      </c>
      <c r="AK180" s="13">
        <f ca="1">Sheet2!Z179+Sheet2!DC179</f>
        <v>0</v>
      </c>
      <c r="AL180" s="13">
        <f ca="1">Sheet2!AA179+Sheet2!DD179</f>
        <v>0</v>
      </c>
      <c r="AM180" s="13">
        <f ca="1">Sheet2!AB179+Sheet2!DE179</f>
        <v>0</v>
      </c>
      <c r="AN180" s="13">
        <f ca="1">Sheet2!AC179+Sheet2!DF179</f>
        <v>0</v>
      </c>
      <c r="AO180" s="14">
        <f t="shared" si="51"/>
        <v>0</v>
      </c>
      <c r="AP180" s="13">
        <f ca="1">Sheet2!DH179+Sheet2!AE179</f>
        <v>0</v>
      </c>
      <c r="AQ180" s="13">
        <f ca="1">Sheet2!DI179+Sheet2!AF179</f>
        <v>0</v>
      </c>
      <c r="AR180" s="13">
        <f ca="1">Sheet2!DJ179+Sheet2!AG179</f>
        <v>0</v>
      </c>
      <c r="AS180" s="13">
        <f ca="1">Sheet2!DK179+Sheet2!AH179</f>
        <v>0</v>
      </c>
      <c r="AT180" s="13">
        <f ca="1">Sheet2!AI179+Sheet2!DL179</f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f ca="1">Sheet2!AQ179+Sheet2!DT179</f>
        <v>0</v>
      </c>
      <c r="BC180" s="14">
        <f t="shared" si="45"/>
        <v>0</v>
      </c>
      <c r="BD180" s="13">
        <v>0</v>
      </c>
      <c r="BE180" s="13">
        <v>0</v>
      </c>
      <c r="BF180" s="13">
        <v>0</v>
      </c>
      <c r="BG180" s="13">
        <f ca="1">Sheet2!EA179+Sheet2!AW179</f>
        <v>0</v>
      </c>
      <c r="BH180" s="13">
        <f ca="1">Sheet2!EB179+Sheet2!AX179</f>
        <v>0</v>
      </c>
      <c r="BI180" s="13">
        <f ca="1">Sheet2!EC179+Sheet2!AY179</f>
        <v>0</v>
      </c>
      <c r="BJ180" s="13">
        <f ca="1">Sheet2!ED179+Sheet2!AZ179</f>
        <v>0</v>
      </c>
      <c r="BK180" s="13">
        <f ca="1">Sheet2!EE179+Sheet2!BA179</f>
        <v>0</v>
      </c>
      <c r="BL180" s="13">
        <f ca="1">Sheet2!EG179+Sheet2!BB179</f>
        <v>0</v>
      </c>
      <c r="BM180" s="13">
        <f ca="1">Sheet2!EH179+Sheet2!BC179</f>
        <v>0</v>
      </c>
      <c r="BN180" s="13">
        <f ca="1">Sheet2!EW179+Sheet2!BE179</f>
        <v>0</v>
      </c>
      <c r="BO180" s="13">
        <f ca="1">Sheet2!EX179+Sheet2!BF179</f>
        <v>0</v>
      </c>
      <c r="BP180" s="13">
        <f ca="1">Sheet2!EY179+Sheet2!BG179</f>
        <v>0</v>
      </c>
      <c r="BQ180" s="13">
        <f ca="1">Sheet2!EZ179+Sheet2!BH179+Sheet2!CJ179</f>
        <v>0</v>
      </c>
      <c r="BR180" s="13">
        <f ca="1">Sheet2!FA179+Sheet2!BI179</f>
        <v>0</v>
      </c>
      <c r="BS180" s="13">
        <f ca="1">Sheet2!FC95+Sheet2!BJ95</f>
        <v>0</v>
      </c>
      <c r="BT180" s="13">
        <f ca="1">Sheet2!FD179+Sheet2!BK179</f>
        <v>0</v>
      </c>
      <c r="BU180" s="12">
        <f ca="1">Sheet2!FU179+Sheet2!BL179+Sheet2!AU179+Sheet2!DY179</f>
        <v>0</v>
      </c>
      <c r="BV180" s="12">
        <f ca="1">Sheet2!BQ179</f>
        <v>0</v>
      </c>
      <c r="BW180" s="12">
        <f ca="1">Sheet2!CF179+Sheet2!FV179</f>
        <v>0</v>
      </c>
      <c r="BX180" s="12">
        <f ca="1">Sheet2!FW179+Sheet2!CG179+Sheet2!FC179+Sheet2!BJ179</f>
        <v>0</v>
      </c>
      <c r="BY180" s="12">
        <f t="shared" si="47"/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</row>
    <row r="181" spans="1:82" hidden="1">
      <c r="A181" s="18">
        <v>701</v>
      </c>
      <c r="B181" s="3" t="s">
        <v>657</v>
      </c>
      <c r="C181" s="3" t="s">
        <v>475</v>
      </c>
      <c r="D181" s="12">
        <f t="shared" si="52"/>
        <v>0</v>
      </c>
      <c r="E181" s="12">
        <f t="shared" si="46"/>
        <v>0</v>
      </c>
      <c r="F181" s="13">
        <v>0</v>
      </c>
      <c r="G181" s="13">
        <v>0</v>
      </c>
      <c r="H181" s="13">
        <v>0</v>
      </c>
      <c r="I181" s="13">
        <f ca="1">Sheet2!CT180+Sheet2!H180</f>
        <v>0</v>
      </c>
      <c r="J181" s="13">
        <v>0</v>
      </c>
      <c r="K181" s="13">
        <f ca="1">Sheet2!L180+Sheet2!CX180</f>
        <v>0</v>
      </c>
      <c r="L181" s="13">
        <f ca="1">Sheet2!BS180+Sheet2!FF180</f>
        <v>0</v>
      </c>
      <c r="M181" s="13">
        <f ca="1">Sheet2!BT180+Sheet2!FG180</f>
        <v>0</v>
      </c>
      <c r="N181" s="13">
        <f ca="1">Sheet2!BU180+Sheet2!FH180</f>
        <v>0</v>
      </c>
      <c r="O181" s="13">
        <f ca="1">Sheet2!BW180+Sheet2!FJ180</f>
        <v>0</v>
      </c>
      <c r="P181" s="13">
        <f ca="1">Sheet2!BX180+Sheet2!FK180</f>
        <v>0</v>
      </c>
      <c r="Q181" s="13">
        <f ca="1">Sheet2!BY180+Sheet2!FL180</f>
        <v>0</v>
      </c>
      <c r="R181" s="13">
        <f ca="1">Sheet2!FS180+Sheet2!CD180</f>
        <v>0</v>
      </c>
      <c r="S181" s="13">
        <f ca="1">Sheet2!N180+Sheet2!CY180+Sheet2!FT180+Sheet2!CE180</f>
        <v>0</v>
      </c>
      <c r="T181" s="12">
        <f t="shared" si="42"/>
        <v>0</v>
      </c>
      <c r="U181" s="13">
        <f ca="1">Sheet2!P180+Sheet2!EJ180</f>
        <v>0</v>
      </c>
      <c r="V181" s="13">
        <f ca="1">Sheet2!Q180+Sheet2!EK180</f>
        <v>0</v>
      </c>
      <c r="W181" s="13">
        <f ca="1">Sheet2!R180+Sheet2!EL180</f>
        <v>0</v>
      </c>
      <c r="X181" s="13">
        <f ca="1">Sheet2!S180+Sheet2!EM180</f>
        <v>0</v>
      </c>
      <c r="Y181" s="13">
        <f ca="1">Sheet2!EO180+Sheet2!T180</f>
        <v>0</v>
      </c>
      <c r="Z181" s="13">
        <f ca="1">Sheet2!U180+Sheet2!EN180</f>
        <v>0</v>
      </c>
      <c r="AA181" s="13">
        <f ca="1">Sheet2!EP180+Sheet2!V180</f>
        <v>0</v>
      </c>
      <c r="AB181" s="13">
        <v>0</v>
      </c>
      <c r="AC181" s="13">
        <v>0</v>
      </c>
      <c r="AD181" s="12">
        <f t="shared" si="43"/>
        <v>0</v>
      </c>
      <c r="AE181" s="13">
        <f ca="1">Sheet2!BN180+Sheet2!ER180</f>
        <v>0</v>
      </c>
      <c r="AF181" s="13">
        <f ca="1">Sheet2!BO180+Sheet2!ES180</f>
        <v>0</v>
      </c>
      <c r="AG181" s="13">
        <f ca="1">Sheet2!BP180+Sheet2!ET180</f>
        <v>0</v>
      </c>
      <c r="AH181" s="12">
        <f t="shared" si="44"/>
        <v>0</v>
      </c>
      <c r="AI181" s="13">
        <v>0</v>
      </c>
      <c r="AJ181" s="13">
        <f ca="1">Sheet2!Y180+Sheet2!DB180</f>
        <v>0</v>
      </c>
      <c r="AK181" s="13">
        <f ca="1">Sheet2!Z180+Sheet2!DC180</f>
        <v>0</v>
      </c>
      <c r="AL181" s="13">
        <f ca="1">Sheet2!AA180+Sheet2!DD180</f>
        <v>0</v>
      </c>
      <c r="AM181" s="13">
        <f ca="1">Sheet2!AB180+Sheet2!DE180</f>
        <v>0</v>
      </c>
      <c r="AN181" s="13">
        <f ca="1">Sheet2!AC180+Sheet2!DF180</f>
        <v>0</v>
      </c>
      <c r="AO181" s="14">
        <f t="shared" si="51"/>
        <v>0</v>
      </c>
      <c r="AP181" s="13">
        <f ca="1">Sheet2!DH180+Sheet2!AE180</f>
        <v>0</v>
      </c>
      <c r="AQ181" s="13">
        <f ca="1">Sheet2!DI180+Sheet2!AF180</f>
        <v>0</v>
      </c>
      <c r="AR181" s="13">
        <f ca="1">Sheet2!DJ180+Sheet2!AG180</f>
        <v>0</v>
      </c>
      <c r="AS181" s="13">
        <f ca="1">Sheet2!DK180+Sheet2!AH180</f>
        <v>0</v>
      </c>
      <c r="AT181" s="13">
        <f ca="1">Sheet2!AI180+Sheet2!DL180</f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f ca="1">Sheet2!AQ180+Sheet2!DT180</f>
        <v>0</v>
      </c>
      <c r="BC181" s="14">
        <f t="shared" si="45"/>
        <v>0</v>
      </c>
      <c r="BD181" s="13">
        <v>0</v>
      </c>
      <c r="BE181" s="13">
        <v>0</v>
      </c>
      <c r="BF181" s="13">
        <v>0</v>
      </c>
      <c r="BG181" s="13">
        <f ca="1">Sheet2!EA180+Sheet2!AW180</f>
        <v>0</v>
      </c>
      <c r="BH181" s="13">
        <f ca="1">Sheet2!EB180+Sheet2!AX180</f>
        <v>0</v>
      </c>
      <c r="BI181" s="13">
        <f ca="1">Sheet2!EC180+Sheet2!AY180</f>
        <v>0</v>
      </c>
      <c r="BJ181" s="13">
        <f ca="1">Sheet2!ED180+Sheet2!AZ180</f>
        <v>0</v>
      </c>
      <c r="BK181" s="13">
        <f ca="1">Sheet2!EE180+Sheet2!BA180</f>
        <v>0</v>
      </c>
      <c r="BL181" s="13">
        <f ca="1">Sheet2!EG180+Sheet2!BB180</f>
        <v>0</v>
      </c>
      <c r="BM181" s="13">
        <f ca="1">Sheet2!EH180+Sheet2!BC180</f>
        <v>0</v>
      </c>
      <c r="BN181" s="13">
        <f ca="1">Sheet2!EW180+Sheet2!BE180</f>
        <v>0</v>
      </c>
      <c r="BO181" s="13">
        <f ca="1">Sheet2!EX180+Sheet2!BF180</f>
        <v>0</v>
      </c>
      <c r="BP181" s="13">
        <f ca="1">Sheet2!EY180+Sheet2!BG180</f>
        <v>0</v>
      </c>
      <c r="BQ181" s="13">
        <f ca="1">Sheet2!EZ180+Sheet2!BH180+Sheet2!CJ180</f>
        <v>0</v>
      </c>
      <c r="BR181" s="13">
        <f ca="1">Sheet2!FA180+Sheet2!BI180</f>
        <v>0</v>
      </c>
      <c r="BS181" s="13">
        <f ca="1">Sheet2!FC96+Sheet2!BJ96</f>
        <v>0</v>
      </c>
      <c r="BT181" s="13">
        <f ca="1">Sheet2!FD180+Sheet2!BK180</f>
        <v>0</v>
      </c>
      <c r="BU181" s="12">
        <f ca="1">Sheet2!FU180+Sheet2!BL180+Sheet2!AU180+Sheet2!DY180</f>
        <v>0</v>
      </c>
      <c r="BV181" s="12">
        <f ca="1">Sheet2!BQ180</f>
        <v>0</v>
      </c>
      <c r="BW181" s="12">
        <f ca="1">Sheet2!CF180+Sheet2!FV180</f>
        <v>0</v>
      </c>
      <c r="BX181" s="12">
        <f ca="1">Sheet2!FW180+Sheet2!CG180+Sheet2!FC180+Sheet2!BJ180</f>
        <v>0</v>
      </c>
      <c r="BY181" s="12">
        <f t="shared" si="47"/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</row>
    <row r="182" spans="1:82">
      <c r="A182" s="18">
        <v>9</v>
      </c>
      <c r="B182" s="3" t="s">
        <v>191</v>
      </c>
      <c r="C182" s="3" t="s">
        <v>476</v>
      </c>
      <c r="D182" s="12">
        <f t="shared" si="52"/>
        <v>1769.56</v>
      </c>
      <c r="E182" s="12">
        <f t="shared" si="46"/>
        <v>0</v>
      </c>
      <c r="F182" s="13">
        <v>0</v>
      </c>
      <c r="G182" s="13">
        <v>0</v>
      </c>
      <c r="H182" s="13">
        <v>0</v>
      </c>
      <c r="I182" s="13">
        <f ca="1">Sheet2!CT181+Sheet2!H181</f>
        <v>0</v>
      </c>
      <c r="J182" s="13">
        <v>0</v>
      </c>
      <c r="K182" s="13">
        <f ca="1">Sheet2!L181+Sheet2!CX181</f>
        <v>0</v>
      </c>
      <c r="L182" s="13">
        <f ca="1">Sheet2!BS181+Sheet2!FF181</f>
        <v>0</v>
      </c>
      <c r="M182" s="13">
        <f ca="1">Sheet2!BT181+Sheet2!FG181</f>
        <v>0</v>
      </c>
      <c r="N182" s="13">
        <f ca="1">Sheet2!BU181+Sheet2!FH181</f>
        <v>0</v>
      </c>
      <c r="O182" s="13">
        <f ca="1">Sheet2!BW181+Sheet2!FJ181</f>
        <v>0</v>
      </c>
      <c r="P182" s="13">
        <f ca="1">Sheet2!BX181+Sheet2!FK181</f>
        <v>0</v>
      </c>
      <c r="Q182" s="13">
        <f ca="1">Sheet2!BY181+Sheet2!FL181</f>
        <v>0</v>
      </c>
      <c r="R182" s="13">
        <f ca="1">Sheet2!FS181+Sheet2!CD181</f>
        <v>0</v>
      </c>
      <c r="S182" s="13">
        <f ca="1">Sheet2!N181+Sheet2!CY181+Sheet2!FT181+Sheet2!CE181</f>
        <v>0</v>
      </c>
      <c r="T182" s="12">
        <f t="shared" si="42"/>
        <v>0</v>
      </c>
      <c r="U182" s="13">
        <f ca="1">Sheet2!P181+Sheet2!EJ181</f>
        <v>0</v>
      </c>
      <c r="V182" s="13">
        <f ca="1">Sheet2!Q181+Sheet2!EK181</f>
        <v>0</v>
      </c>
      <c r="W182" s="13">
        <f ca="1">Sheet2!R181+Sheet2!EL181</f>
        <v>0</v>
      </c>
      <c r="X182" s="13">
        <f ca="1">Sheet2!S181+Sheet2!EM181</f>
        <v>0</v>
      </c>
      <c r="Y182" s="13">
        <f ca="1">Sheet2!EO181+Sheet2!T181</f>
        <v>0</v>
      </c>
      <c r="Z182" s="13">
        <f ca="1">Sheet2!U181+Sheet2!EN181</f>
        <v>0</v>
      </c>
      <c r="AA182" s="13">
        <f ca="1">Sheet2!EP181+Sheet2!V181</f>
        <v>0</v>
      </c>
      <c r="AB182" s="13">
        <v>0</v>
      </c>
      <c r="AC182" s="13">
        <v>0</v>
      </c>
      <c r="AD182" s="12">
        <f t="shared" si="43"/>
        <v>0</v>
      </c>
      <c r="AE182" s="13">
        <f ca="1">Sheet2!BN181+Sheet2!ER181</f>
        <v>0</v>
      </c>
      <c r="AF182" s="13">
        <f ca="1">Sheet2!BO181+Sheet2!ES181</f>
        <v>0</v>
      </c>
      <c r="AG182" s="13">
        <f ca="1">Sheet2!BP181+Sheet2!ET181</f>
        <v>0</v>
      </c>
      <c r="AH182" s="12">
        <f t="shared" si="44"/>
        <v>0</v>
      </c>
      <c r="AI182" s="13">
        <v>0</v>
      </c>
      <c r="AJ182" s="13">
        <f ca="1">Sheet2!Y181+Sheet2!DB181</f>
        <v>0</v>
      </c>
      <c r="AK182" s="13">
        <f ca="1">Sheet2!Z181+Sheet2!DC181</f>
        <v>0</v>
      </c>
      <c r="AL182" s="13">
        <f ca="1">Sheet2!AA181+Sheet2!DD181</f>
        <v>0</v>
      </c>
      <c r="AM182" s="13">
        <f ca="1">Sheet2!AB181+Sheet2!DE181</f>
        <v>0</v>
      </c>
      <c r="AN182" s="13">
        <f ca="1">Sheet2!AC181+Sheet2!DF181</f>
        <v>0</v>
      </c>
      <c r="AO182" s="14">
        <f t="shared" si="51"/>
        <v>0</v>
      </c>
      <c r="AP182" s="13">
        <f ca="1">Sheet2!DH181+Sheet2!AE181</f>
        <v>0</v>
      </c>
      <c r="AQ182" s="13">
        <f ca="1">Sheet2!DI181+Sheet2!AF181</f>
        <v>0</v>
      </c>
      <c r="AR182" s="13">
        <f ca="1">Sheet2!DJ181+Sheet2!AG181</f>
        <v>0</v>
      </c>
      <c r="AS182" s="13">
        <f ca="1">Sheet2!DK181+Sheet2!AH181</f>
        <v>0</v>
      </c>
      <c r="AT182" s="13">
        <f ca="1">Sheet2!AI181+Sheet2!DL181</f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f ca="1">Sheet2!AQ181+Sheet2!DT181</f>
        <v>0</v>
      </c>
      <c r="BC182" s="14">
        <f t="shared" si="45"/>
        <v>0</v>
      </c>
      <c r="BD182" s="13">
        <v>0</v>
      </c>
      <c r="BE182" s="13">
        <v>0</v>
      </c>
      <c r="BF182" s="13">
        <v>0</v>
      </c>
      <c r="BG182" s="13">
        <f ca="1">Sheet2!EA181+Sheet2!AW181</f>
        <v>0</v>
      </c>
      <c r="BH182" s="13">
        <f ca="1">Sheet2!EB181+Sheet2!AX181</f>
        <v>0</v>
      </c>
      <c r="BI182" s="13">
        <f ca="1">Sheet2!EC181+Sheet2!AY181</f>
        <v>0</v>
      </c>
      <c r="BJ182" s="13">
        <f ca="1">Sheet2!ED181+Sheet2!AZ181</f>
        <v>0</v>
      </c>
      <c r="BK182" s="13">
        <f ca="1">Sheet2!EE181+Sheet2!BA181</f>
        <v>0</v>
      </c>
      <c r="BL182" s="13">
        <f ca="1">Sheet2!EG181+Sheet2!BB181</f>
        <v>0</v>
      </c>
      <c r="BM182" s="13">
        <f ca="1">Sheet2!EH181+Sheet2!BC181</f>
        <v>0</v>
      </c>
      <c r="BN182" s="13">
        <f ca="1">Sheet2!EW181+Sheet2!BE181</f>
        <v>0</v>
      </c>
      <c r="BO182" s="13">
        <f ca="1">Sheet2!EX181+Sheet2!BF181</f>
        <v>0</v>
      </c>
      <c r="BP182" s="13">
        <f ca="1">Sheet2!EY181+Sheet2!BG181</f>
        <v>0</v>
      </c>
      <c r="BQ182" s="13">
        <f ca="1">Sheet2!EZ181+Sheet2!BH181+Sheet2!CJ181</f>
        <v>0</v>
      </c>
      <c r="BR182" s="13">
        <f ca="1">Sheet2!FA181+Sheet2!BI181</f>
        <v>0</v>
      </c>
      <c r="BS182" s="13">
        <f ca="1">Sheet2!FC97+Sheet2!BJ97</f>
        <v>0</v>
      </c>
      <c r="BT182" s="13">
        <f ca="1">Sheet2!FD181+Sheet2!BK181</f>
        <v>0</v>
      </c>
      <c r="BU182" s="12">
        <f ca="1">Sheet2!FU181+Sheet2!BL181+Sheet2!AU181+Sheet2!DY181</f>
        <v>1769.56</v>
      </c>
      <c r="BV182" s="12">
        <f ca="1">Sheet2!BQ181</f>
        <v>0</v>
      </c>
      <c r="BW182" s="12">
        <f ca="1">Sheet2!CF181+Sheet2!FV181</f>
        <v>0</v>
      </c>
      <c r="BX182" s="12">
        <f ca="1">Sheet2!FW181+Sheet2!CG181+Sheet2!FC181+Sheet2!BJ181</f>
        <v>0</v>
      </c>
      <c r="BY182" s="12">
        <f t="shared" si="47"/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</row>
    <row r="183" spans="1:82">
      <c r="A183" s="18">
        <v>901</v>
      </c>
      <c r="B183" s="3" t="s">
        <v>191</v>
      </c>
      <c r="C183" s="3" t="s">
        <v>477</v>
      </c>
      <c r="D183" s="12">
        <f t="shared" si="52"/>
        <v>1769.56</v>
      </c>
      <c r="E183" s="12">
        <f t="shared" si="46"/>
        <v>0</v>
      </c>
      <c r="F183" s="13">
        <v>0</v>
      </c>
      <c r="G183" s="13">
        <v>0</v>
      </c>
      <c r="H183" s="13">
        <v>0</v>
      </c>
      <c r="I183" s="13">
        <f ca="1">Sheet2!CT182+Sheet2!H182</f>
        <v>0</v>
      </c>
      <c r="J183" s="13">
        <v>0</v>
      </c>
      <c r="K183" s="13">
        <f ca="1">Sheet2!L182+Sheet2!CX182</f>
        <v>0</v>
      </c>
      <c r="L183" s="13">
        <f ca="1">Sheet2!BS182+Sheet2!FF182</f>
        <v>0</v>
      </c>
      <c r="M183" s="13">
        <f ca="1">Sheet2!BT182+Sheet2!FG182</f>
        <v>0</v>
      </c>
      <c r="N183" s="13">
        <f ca="1">Sheet2!BU182+Sheet2!FH182</f>
        <v>0</v>
      </c>
      <c r="O183" s="13">
        <f ca="1">Sheet2!BW182+Sheet2!FJ182</f>
        <v>0</v>
      </c>
      <c r="P183" s="13">
        <f ca="1">Sheet2!BX182+Sheet2!FK182</f>
        <v>0</v>
      </c>
      <c r="Q183" s="13">
        <f ca="1">Sheet2!BY182+Sheet2!FL182</f>
        <v>0</v>
      </c>
      <c r="R183" s="13">
        <f ca="1">Sheet2!FS182+Sheet2!CD182</f>
        <v>0</v>
      </c>
      <c r="S183" s="13">
        <f ca="1">Sheet2!N182+Sheet2!CY182+Sheet2!FT182+Sheet2!CE182</f>
        <v>0</v>
      </c>
      <c r="T183" s="12">
        <f t="shared" si="42"/>
        <v>0</v>
      </c>
      <c r="U183" s="13">
        <f ca="1">Sheet2!P182+Sheet2!EJ182</f>
        <v>0</v>
      </c>
      <c r="V183" s="13">
        <f ca="1">Sheet2!Q182+Sheet2!EK182</f>
        <v>0</v>
      </c>
      <c r="W183" s="13">
        <f ca="1">Sheet2!R182+Sheet2!EL182</f>
        <v>0</v>
      </c>
      <c r="X183" s="13">
        <f ca="1">Sheet2!S182+Sheet2!EM182</f>
        <v>0</v>
      </c>
      <c r="Y183" s="13">
        <f ca="1">Sheet2!EO182+Sheet2!T182</f>
        <v>0</v>
      </c>
      <c r="Z183" s="13">
        <f ca="1">Sheet2!U182+Sheet2!EN182</f>
        <v>0</v>
      </c>
      <c r="AA183" s="13">
        <f ca="1">Sheet2!EP182+Sheet2!V182</f>
        <v>0</v>
      </c>
      <c r="AB183" s="13">
        <v>0</v>
      </c>
      <c r="AC183" s="13">
        <v>0</v>
      </c>
      <c r="AD183" s="12">
        <f t="shared" si="43"/>
        <v>0</v>
      </c>
      <c r="AE183" s="13">
        <f ca="1">Sheet2!BN182+Sheet2!ER182</f>
        <v>0</v>
      </c>
      <c r="AF183" s="13">
        <f ca="1">Sheet2!BO182+Sheet2!ES182</f>
        <v>0</v>
      </c>
      <c r="AG183" s="13">
        <f ca="1">Sheet2!BP182+Sheet2!ET182</f>
        <v>0</v>
      </c>
      <c r="AH183" s="12">
        <f t="shared" si="44"/>
        <v>0</v>
      </c>
      <c r="AI183" s="13">
        <v>0</v>
      </c>
      <c r="AJ183" s="13">
        <f ca="1">Sheet2!Y182+Sheet2!DB182</f>
        <v>0</v>
      </c>
      <c r="AK183" s="13">
        <f ca="1">Sheet2!Z182+Sheet2!DC182</f>
        <v>0</v>
      </c>
      <c r="AL183" s="13">
        <f ca="1">Sheet2!AA182+Sheet2!DD182</f>
        <v>0</v>
      </c>
      <c r="AM183" s="13">
        <f ca="1">Sheet2!AB182+Sheet2!DE182</f>
        <v>0</v>
      </c>
      <c r="AN183" s="13">
        <f ca="1">Sheet2!AC182+Sheet2!DF182</f>
        <v>0</v>
      </c>
      <c r="AO183" s="14">
        <f t="shared" si="51"/>
        <v>0</v>
      </c>
      <c r="AP183" s="13">
        <f ca="1">Sheet2!DH182+Sheet2!AE182</f>
        <v>0</v>
      </c>
      <c r="AQ183" s="13">
        <f ca="1">Sheet2!DI182+Sheet2!AF182</f>
        <v>0</v>
      </c>
      <c r="AR183" s="13">
        <f ca="1">Sheet2!DJ182+Sheet2!AG182</f>
        <v>0</v>
      </c>
      <c r="AS183" s="13">
        <f ca="1">Sheet2!DK182+Sheet2!AH182</f>
        <v>0</v>
      </c>
      <c r="AT183" s="13">
        <f ca="1">Sheet2!AI182+Sheet2!DL182</f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f ca="1">Sheet2!AQ182+Sheet2!DT182</f>
        <v>0</v>
      </c>
      <c r="BC183" s="14">
        <f t="shared" si="45"/>
        <v>0</v>
      </c>
      <c r="BD183" s="13">
        <f ca="1">Sheet2!DW182+Sheet2!AS182</f>
        <v>0</v>
      </c>
      <c r="BE183" s="13">
        <f ca="1">Sheet2!DX182+Sheet2!AT182</f>
        <v>0</v>
      </c>
      <c r="BF183" s="13">
        <f ca="1">Sheet2!DZ182+Sheet2!AV182</f>
        <v>0</v>
      </c>
      <c r="BG183" s="13">
        <f ca="1">Sheet2!EA182+Sheet2!AW182</f>
        <v>0</v>
      </c>
      <c r="BH183" s="13">
        <f ca="1">Sheet2!EB182+Sheet2!AX182</f>
        <v>0</v>
      </c>
      <c r="BI183" s="13">
        <f ca="1">Sheet2!EC182+Sheet2!AY182</f>
        <v>0</v>
      </c>
      <c r="BJ183" s="13">
        <f ca="1">Sheet2!ED182+Sheet2!AZ182</f>
        <v>0</v>
      </c>
      <c r="BK183" s="13">
        <f ca="1">Sheet2!EE182+Sheet2!BA182</f>
        <v>0</v>
      </c>
      <c r="BL183" s="13">
        <f ca="1">Sheet2!EG182+Sheet2!BB182</f>
        <v>0</v>
      </c>
      <c r="BM183" s="13">
        <f ca="1">Sheet2!EH182+Sheet2!BC182</f>
        <v>0</v>
      </c>
      <c r="BN183" s="13">
        <f ca="1">Sheet2!EW182+Sheet2!BE182</f>
        <v>0</v>
      </c>
      <c r="BO183" s="13">
        <f ca="1">Sheet2!EX182+Sheet2!BF182</f>
        <v>0</v>
      </c>
      <c r="BP183" s="13">
        <f ca="1">Sheet2!EY182+Sheet2!BG182</f>
        <v>0</v>
      </c>
      <c r="BQ183" s="13">
        <f ca="1">Sheet2!EZ182+Sheet2!BH182+Sheet2!CJ182</f>
        <v>0</v>
      </c>
      <c r="BR183" s="13">
        <f ca="1">Sheet2!FA182+Sheet2!BI182</f>
        <v>0</v>
      </c>
      <c r="BS183" s="13">
        <f ca="1">Sheet2!FC98+Sheet2!BJ98</f>
        <v>0</v>
      </c>
      <c r="BT183" s="13">
        <f ca="1">Sheet2!FD182+Sheet2!BK182</f>
        <v>0</v>
      </c>
      <c r="BU183" s="12">
        <f ca="1">Sheet2!FU182+Sheet2!BL182+Sheet2!AU182+Sheet2!DY182</f>
        <v>1769.56</v>
      </c>
      <c r="BV183" s="12">
        <f ca="1">Sheet2!BQ182</f>
        <v>0</v>
      </c>
      <c r="BW183" s="12">
        <f ca="1">Sheet2!CF182+Sheet2!FV182</f>
        <v>0</v>
      </c>
      <c r="BX183" s="12">
        <f ca="1">Sheet2!FW182+Sheet2!CG182+Sheet2!FC182+Sheet2!BJ182</f>
        <v>0</v>
      </c>
      <c r="BY183" s="12">
        <f t="shared" si="47"/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</row>
    <row r="184" spans="1:82">
      <c r="AB184" s="15"/>
      <c r="AD184" s="16"/>
      <c r="AF184" s="15"/>
      <c r="AH184" s="16"/>
      <c r="BS184" s="15"/>
      <c r="BT184" s="15"/>
      <c r="BX184" s="16"/>
      <c r="BY184" s="16"/>
      <c r="CC184"/>
      <c r="CD184"/>
    </row>
    <row r="185" spans="1:82">
      <c r="AB185" s="15"/>
      <c r="AD185" s="16"/>
      <c r="AF185" s="15"/>
      <c r="AH185" s="16"/>
      <c r="BS185" s="15"/>
      <c r="BT185" s="15"/>
      <c r="BX185" s="16"/>
      <c r="BY185" s="16"/>
      <c r="CC185"/>
      <c r="CD185"/>
    </row>
    <row r="186" spans="1:82">
      <c r="AB186" s="15"/>
      <c r="AD186" s="16"/>
      <c r="AF186" s="15"/>
      <c r="AH186" s="16"/>
      <c r="BS186" s="15"/>
      <c r="BT186" s="15"/>
      <c r="BX186" s="16"/>
      <c r="BY186" s="16"/>
      <c r="CC186"/>
      <c r="CD186"/>
    </row>
    <row r="187" spans="1:82">
      <c r="AB187" s="15"/>
      <c r="AD187" s="16"/>
      <c r="AF187" s="15"/>
      <c r="AH187" s="16"/>
      <c r="BS187" s="15"/>
      <c r="BT187" s="15"/>
      <c r="BX187" s="16"/>
      <c r="BY187" s="16"/>
      <c r="CC187"/>
      <c r="CD187"/>
    </row>
    <row r="188" spans="1:82">
      <c r="AB188" s="15"/>
      <c r="AD188" s="16"/>
      <c r="AF188" s="15"/>
      <c r="AH188" s="16"/>
      <c r="BS188" s="15"/>
      <c r="BT188" s="15"/>
      <c r="BX188" s="16"/>
      <c r="BY188" s="16"/>
      <c r="CC188"/>
      <c r="CD188"/>
    </row>
    <row r="189" spans="1:82">
      <c r="AB189" s="15"/>
      <c r="AD189" s="16"/>
      <c r="AF189" s="15"/>
      <c r="AH189" s="16"/>
      <c r="BS189" s="15"/>
      <c r="BT189" s="15"/>
      <c r="BX189" s="16"/>
      <c r="BY189" s="16"/>
      <c r="CC189"/>
      <c r="CD189"/>
    </row>
    <row r="190" spans="1:82">
      <c r="AB190" s="15"/>
      <c r="AD190" s="16"/>
      <c r="AF190" s="15"/>
      <c r="AH190" s="16"/>
      <c r="BS190" s="15"/>
      <c r="BT190" s="15"/>
      <c r="BX190" s="16"/>
      <c r="BY190" s="16"/>
      <c r="CC190"/>
      <c r="CD190"/>
    </row>
    <row r="191" spans="1:82">
      <c r="AB191" s="15"/>
      <c r="AD191" s="16"/>
      <c r="AF191" s="15"/>
      <c r="AH191" s="16"/>
      <c r="BS191" s="15"/>
      <c r="BT191" s="15"/>
      <c r="BX191" s="16"/>
      <c r="BY191" s="16"/>
      <c r="CC191"/>
      <c r="CD191"/>
    </row>
    <row r="192" spans="1:82">
      <c r="AB192" s="15"/>
      <c r="AD192" s="16"/>
      <c r="AF192" s="15"/>
      <c r="AH192" s="16"/>
      <c r="BS192" s="15"/>
      <c r="BT192" s="15"/>
      <c r="BX192" s="16"/>
      <c r="BY192" s="16"/>
      <c r="CC192"/>
      <c r="CD192"/>
    </row>
    <row r="193" spans="28:82">
      <c r="AB193" s="15"/>
      <c r="AD193" s="16"/>
      <c r="AF193" s="15"/>
      <c r="AH193" s="16"/>
      <c r="BS193" s="15"/>
      <c r="BT193" s="15"/>
      <c r="BX193" s="16"/>
      <c r="BY193" s="16"/>
      <c r="CC193"/>
      <c r="CD193"/>
    </row>
    <row r="194" spans="28:82">
      <c r="AB194" s="15"/>
      <c r="AD194" s="16"/>
      <c r="AF194" s="15"/>
      <c r="AH194" s="16"/>
      <c r="BS194" s="15"/>
      <c r="BT194" s="15"/>
      <c r="BX194" s="16"/>
      <c r="BY194" s="16"/>
      <c r="CC194"/>
      <c r="CD194"/>
    </row>
    <row r="195" spans="28:82">
      <c r="AB195" s="15"/>
      <c r="AD195" s="16"/>
      <c r="AF195" s="15"/>
      <c r="AH195" s="16"/>
      <c r="BS195" s="15"/>
      <c r="BT195" s="15"/>
      <c r="BX195" s="16"/>
      <c r="BY195" s="16"/>
      <c r="CC195"/>
      <c r="CD195"/>
    </row>
    <row r="196" spans="28:82">
      <c r="AB196" s="15"/>
      <c r="AD196" s="16"/>
      <c r="AF196" s="15"/>
      <c r="AH196" s="16"/>
      <c r="BS196" s="15"/>
      <c r="BT196" s="15"/>
      <c r="BX196" s="16"/>
      <c r="BY196" s="16"/>
      <c r="CC196"/>
      <c r="CD196"/>
    </row>
    <row r="197" spans="28:82">
      <c r="AB197" s="15"/>
      <c r="AD197" s="16"/>
      <c r="AF197" s="15"/>
      <c r="AH197" s="16"/>
      <c r="BS197" s="15"/>
      <c r="BT197" s="15"/>
      <c r="BX197" s="16"/>
      <c r="BY197" s="16"/>
      <c r="CC197"/>
      <c r="CD197"/>
    </row>
    <row r="198" spans="28:82">
      <c r="AB198" s="15"/>
      <c r="AD198" s="16"/>
      <c r="AF198" s="15"/>
      <c r="AH198" s="16"/>
      <c r="BS198" s="15"/>
      <c r="BT198" s="15"/>
      <c r="BX198" s="16"/>
      <c r="BY198" s="16"/>
      <c r="CC198"/>
      <c r="CD198"/>
    </row>
    <row r="199" spans="28:82">
      <c r="AB199" s="15"/>
      <c r="AD199" s="16"/>
      <c r="AF199" s="15"/>
      <c r="AH199" s="16"/>
      <c r="BS199" s="15"/>
      <c r="BT199" s="15"/>
      <c r="BX199" s="16"/>
      <c r="BY199" s="16"/>
      <c r="CC199"/>
      <c r="CD199"/>
    </row>
    <row r="200" spans="28:82">
      <c r="AB200" s="15"/>
      <c r="AD200" s="16"/>
      <c r="AF200" s="15"/>
      <c r="AH200" s="16"/>
      <c r="BS200" s="15"/>
      <c r="BT200" s="15"/>
      <c r="BX200" s="16"/>
      <c r="BY200" s="16"/>
      <c r="CC200"/>
      <c r="CD200"/>
    </row>
    <row r="201" spans="28:82">
      <c r="AB201" s="15"/>
      <c r="AD201" s="16"/>
      <c r="AF201" s="15"/>
      <c r="AH201" s="16"/>
      <c r="BS201" s="15"/>
      <c r="BT201" s="15"/>
      <c r="BX201" s="16"/>
      <c r="BY201" s="16"/>
      <c r="CC201"/>
      <c r="CD201"/>
    </row>
    <row r="202" spans="28:82">
      <c r="AB202" s="15"/>
      <c r="AD202" s="16"/>
      <c r="AF202" s="15"/>
      <c r="AH202" s="16"/>
      <c r="BS202" s="15"/>
      <c r="BT202" s="15"/>
      <c r="BX202" s="16"/>
      <c r="BY202" s="16"/>
      <c r="CC202"/>
      <c r="CD202"/>
    </row>
    <row r="203" spans="28:82">
      <c r="AB203" s="15"/>
      <c r="AD203" s="16"/>
      <c r="AF203" s="15"/>
      <c r="AH203" s="16"/>
      <c r="BS203" s="15"/>
      <c r="BT203" s="15"/>
      <c r="BX203" s="16"/>
      <c r="BY203" s="16"/>
      <c r="CC203"/>
      <c r="CD203"/>
    </row>
    <row r="204" spans="28:82">
      <c r="AB204" s="15"/>
      <c r="AD204" s="16"/>
      <c r="AF204" s="15"/>
      <c r="AH204" s="16"/>
      <c r="BS204" s="15"/>
      <c r="BT204" s="15"/>
      <c r="BX204" s="16"/>
      <c r="BY204" s="16"/>
      <c r="CC204"/>
      <c r="CD204"/>
    </row>
    <row r="205" spans="28:82">
      <c r="AB205" s="15"/>
      <c r="AD205" s="16"/>
      <c r="AF205" s="15"/>
      <c r="AH205" s="16"/>
      <c r="BS205" s="15"/>
      <c r="BT205" s="15"/>
      <c r="BX205" s="16"/>
      <c r="BY205" s="16"/>
      <c r="CC205"/>
      <c r="CD205"/>
    </row>
    <row r="206" spans="28:82">
      <c r="AB206" s="15"/>
      <c r="AD206" s="16"/>
      <c r="AF206" s="15"/>
      <c r="AH206" s="16"/>
      <c r="BS206" s="15"/>
      <c r="BT206" s="15"/>
      <c r="BX206" s="16"/>
      <c r="BY206" s="16"/>
      <c r="CC206"/>
      <c r="CD206"/>
    </row>
    <row r="207" spans="28:82">
      <c r="AB207" s="15"/>
      <c r="AD207" s="16"/>
      <c r="AF207" s="15"/>
      <c r="AH207" s="16"/>
      <c r="BS207" s="15"/>
      <c r="BT207" s="15"/>
      <c r="BX207" s="16"/>
      <c r="BY207" s="16"/>
      <c r="CC207"/>
      <c r="CD207"/>
    </row>
    <row r="208" spans="28:82">
      <c r="AB208" s="15"/>
      <c r="AD208" s="16"/>
      <c r="AF208" s="15"/>
      <c r="AH208" s="16"/>
      <c r="BS208" s="15"/>
      <c r="BT208" s="15"/>
      <c r="BX208" s="16"/>
      <c r="BY208" s="16"/>
      <c r="CC208"/>
      <c r="CD208"/>
    </row>
    <row r="209" spans="28:82">
      <c r="AB209" s="15"/>
      <c r="AD209" s="16"/>
      <c r="AF209" s="15"/>
      <c r="AH209" s="16"/>
      <c r="BS209" s="15"/>
      <c r="BT209" s="15"/>
      <c r="BX209" s="16"/>
      <c r="BY209" s="16"/>
      <c r="CC209"/>
      <c r="CD209"/>
    </row>
    <row r="210" spans="28:82">
      <c r="AB210" s="15"/>
      <c r="AD210" s="16"/>
      <c r="AF210" s="15"/>
      <c r="AH210" s="16"/>
      <c r="BS210" s="15"/>
      <c r="BT210" s="15"/>
      <c r="BX210" s="16"/>
      <c r="BY210" s="16"/>
      <c r="CC210"/>
      <c r="CD210"/>
    </row>
    <row r="211" spans="28:82">
      <c r="AB211" s="15"/>
      <c r="AD211" s="16"/>
      <c r="AF211" s="15"/>
      <c r="AH211" s="16"/>
      <c r="BS211" s="15"/>
      <c r="BT211" s="15"/>
      <c r="BX211" s="16"/>
      <c r="BY211" s="16"/>
      <c r="CC211"/>
      <c r="CD211"/>
    </row>
    <row r="212" spans="28:82">
      <c r="AB212" s="15"/>
      <c r="AD212" s="16"/>
      <c r="AF212" s="15"/>
      <c r="AH212" s="16"/>
      <c r="BS212" s="15"/>
      <c r="BT212" s="15"/>
      <c r="BX212" s="16"/>
      <c r="BY212" s="16"/>
      <c r="CC212"/>
      <c r="CD212"/>
    </row>
  </sheetData>
  <sheetProtection sheet="1" objects="1" scenarios="1"/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D182"/>
  <sheetViews>
    <sheetView topLeftCell="AU1" workbookViewId="0">
      <selection activeCell="BQ23" sqref="BQ23"/>
    </sheetView>
  </sheetViews>
  <sheetFormatPr defaultRowHeight="13.5"/>
  <cols>
    <col min="1" max="1" width="19.375" customWidth="1"/>
    <col min="2" max="4" width="9" hidden="1" customWidth="1"/>
    <col min="5" max="5" width="8.5" hidden="1" customWidth="1"/>
    <col min="6" max="8" width="9" hidden="1" customWidth="1"/>
    <col min="9" max="9" width="7.375" hidden="1" customWidth="1"/>
    <col min="10" max="10" width="6.875" hidden="1" customWidth="1"/>
    <col min="11" max="11" width="9" hidden="1" customWidth="1"/>
    <col min="12" max="12" width="12" hidden="1" customWidth="1"/>
    <col min="13" max="13" width="12.125" hidden="1" customWidth="1"/>
    <col min="14" max="14" width="11.625" hidden="1" customWidth="1"/>
    <col min="15" max="46" width="9" hidden="1" customWidth="1"/>
    <col min="64" max="64" width="15.125" customWidth="1"/>
  </cols>
  <sheetData>
    <row r="1" spans="1:186" s="1" customFormat="1" ht="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</row>
    <row r="2" spans="1:186" s="1" customFormat="1" ht="40.5">
      <c r="A2" s="2" t="s">
        <v>186</v>
      </c>
      <c r="B2" s="2" t="s">
        <v>187</v>
      </c>
      <c r="C2" s="2" t="s">
        <v>188</v>
      </c>
      <c r="D2" s="2" t="s">
        <v>189</v>
      </c>
      <c r="E2" s="2" t="s">
        <v>190</v>
      </c>
      <c r="F2" s="2" t="s">
        <v>192</v>
      </c>
      <c r="G2" s="2" t="s">
        <v>193</v>
      </c>
      <c r="H2" s="2" t="s">
        <v>194</v>
      </c>
      <c r="I2" s="2" t="s">
        <v>195</v>
      </c>
      <c r="J2" s="2" t="s">
        <v>196</v>
      </c>
      <c r="K2" s="2" t="s">
        <v>197</v>
      </c>
      <c r="L2" s="2" t="s">
        <v>198</v>
      </c>
      <c r="M2" s="2" t="s">
        <v>199</v>
      </c>
      <c r="N2" s="2" t="s">
        <v>191</v>
      </c>
      <c r="O2" s="2" t="s">
        <v>200</v>
      </c>
      <c r="P2" s="2" t="s">
        <v>201</v>
      </c>
      <c r="Q2" s="2" t="s">
        <v>202</v>
      </c>
      <c r="R2" s="2" t="s">
        <v>203</v>
      </c>
      <c r="S2" s="2" t="s">
        <v>204</v>
      </c>
      <c r="T2" s="2" t="s">
        <v>205</v>
      </c>
      <c r="U2" s="2" t="s">
        <v>206</v>
      </c>
      <c r="V2" s="2" t="s">
        <v>207</v>
      </c>
      <c r="W2" s="2" t="s">
        <v>208</v>
      </c>
      <c r="X2" s="2" t="s">
        <v>209</v>
      </c>
      <c r="Y2" s="2" t="s">
        <v>210</v>
      </c>
      <c r="Z2" s="2" t="s">
        <v>211</v>
      </c>
      <c r="AA2" s="2" t="s">
        <v>212</v>
      </c>
      <c r="AB2" s="2" t="s">
        <v>213</v>
      </c>
      <c r="AC2" s="2" t="s">
        <v>214</v>
      </c>
      <c r="AD2" s="2" t="s">
        <v>215</v>
      </c>
      <c r="AE2" s="2" t="s">
        <v>216</v>
      </c>
      <c r="AF2" s="2" t="s">
        <v>217</v>
      </c>
      <c r="AG2" s="2" t="s">
        <v>218</v>
      </c>
      <c r="AH2" s="2" t="s">
        <v>191</v>
      </c>
      <c r="AI2" s="2" t="s">
        <v>219</v>
      </c>
      <c r="AJ2" s="2" t="s">
        <v>220</v>
      </c>
      <c r="AK2" s="2" t="s">
        <v>221</v>
      </c>
      <c r="AL2" s="2" t="s">
        <v>222</v>
      </c>
      <c r="AM2" s="2" t="s">
        <v>223</v>
      </c>
      <c r="AN2" s="2" t="s">
        <v>224</v>
      </c>
      <c r="AO2" s="2" t="s">
        <v>225</v>
      </c>
      <c r="AP2" s="2" t="s">
        <v>191</v>
      </c>
      <c r="AQ2" s="2" t="s">
        <v>226</v>
      </c>
      <c r="AR2" s="2" t="s">
        <v>222</v>
      </c>
      <c r="AS2" s="2" t="s">
        <v>228</v>
      </c>
      <c r="AT2" s="2" t="s">
        <v>229</v>
      </c>
      <c r="AU2" s="2" t="s">
        <v>230</v>
      </c>
      <c r="AV2" s="2" t="s">
        <v>231</v>
      </c>
      <c r="AW2" s="2" t="s">
        <v>232</v>
      </c>
      <c r="AX2" s="2" t="s">
        <v>233</v>
      </c>
      <c r="AY2" s="2" t="s">
        <v>234</v>
      </c>
      <c r="AZ2" s="2" t="s">
        <v>235</v>
      </c>
      <c r="BA2" s="2" t="s">
        <v>236</v>
      </c>
      <c r="BB2" s="2" t="s">
        <v>238</v>
      </c>
      <c r="BC2" s="2" t="s">
        <v>239</v>
      </c>
      <c r="BD2" s="2" t="s">
        <v>240</v>
      </c>
      <c r="BE2" s="2" t="s">
        <v>241</v>
      </c>
      <c r="BF2" s="2" t="s">
        <v>242</v>
      </c>
      <c r="BG2" s="2" t="s">
        <v>243</v>
      </c>
      <c r="BH2" s="2" t="s">
        <v>244</v>
      </c>
      <c r="BI2" s="2" t="s">
        <v>245</v>
      </c>
      <c r="BJ2" s="2" t="s">
        <v>247</v>
      </c>
      <c r="BK2" s="2" t="s">
        <v>248</v>
      </c>
      <c r="BL2" s="2" t="s">
        <v>249</v>
      </c>
      <c r="BM2" s="2" t="s">
        <v>250</v>
      </c>
      <c r="BN2" s="2" t="s">
        <v>251</v>
      </c>
      <c r="BO2" s="2" t="s">
        <v>252</v>
      </c>
      <c r="BP2" s="2" t="s">
        <v>253</v>
      </c>
      <c r="BQ2" s="2" t="s">
        <v>254</v>
      </c>
      <c r="BR2" s="2" t="s">
        <v>255</v>
      </c>
      <c r="BS2" s="2" t="s">
        <v>256</v>
      </c>
      <c r="BT2" s="2" t="s">
        <v>257</v>
      </c>
      <c r="BU2" s="2" t="s">
        <v>258</v>
      </c>
      <c r="BV2" s="2" t="s">
        <v>259</v>
      </c>
      <c r="BW2" s="2" t="s">
        <v>260</v>
      </c>
      <c r="BX2" s="2" t="s">
        <v>261</v>
      </c>
      <c r="BY2" s="2" t="s">
        <v>262</v>
      </c>
      <c r="BZ2" s="2" t="s">
        <v>264</v>
      </c>
      <c r="CA2" s="2" t="s">
        <v>265</v>
      </c>
      <c r="CB2" s="2" t="s">
        <v>266</v>
      </c>
      <c r="CC2" s="2" t="s">
        <v>267</v>
      </c>
      <c r="CD2" s="2" t="s">
        <v>268</v>
      </c>
      <c r="CE2" s="2" t="s">
        <v>191</v>
      </c>
      <c r="CF2" s="2" t="s">
        <v>269</v>
      </c>
      <c r="CG2" s="2" t="s">
        <v>247</v>
      </c>
      <c r="CH2" s="2" t="s">
        <v>270</v>
      </c>
      <c r="CI2" s="2" t="s">
        <v>271</v>
      </c>
      <c r="CJ2" s="2" t="s">
        <v>272</v>
      </c>
      <c r="CK2" s="2" t="s">
        <v>273</v>
      </c>
      <c r="CL2" s="2" t="s">
        <v>274</v>
      </c>
      <c r="CM2" s="2" t="s">
        <v>275</v>
      </c>
      <c r="CN2" s="2" t="s">
        <v>188</v>
      </c>
      <c r="CO2" s="2" t="s">
        <v>189</v>
      </c>
      <c r="CP2" s="2" t="s">
        <v>190</v>
      </c>
      <c r="CQ2" s="2" t="s">
        <v>276</v>
      </c>
      <c r="CR2" s="2" t="s">
        <v>192</v>
      </c>
      <c r="CS2" s="2" t="s">
        <v>277</v>
      </c>
      <c r="CT2" s="2" t="s">
        <v>278</v>
      </c>
      <c r="CU2" s="2" t="s">
        <v>195</v>
      </c>
      <c r="CV2" s="2" t="s">
        <v>196</v>
      </c>
      <c r="CW2" s="2" t="s">
        <v>279</v>
      </c>
      <c r="CX2" s="2" t="s">
        <v>198</v>
      </c>
      <c r="CY2" s="2" t="s">
        <v>191</v>
      </c>
      <c r="CZ2" s="2" t="s">
        <v>208</v>
      </c>
      <c r="DA2" s="2" t="s">
        <v>209</v>
      </c>
      <c r="DB2" s="2" t="s">
        <v>210</v>
      </c>
      <c r="DC2" s="2" t="s">
        <v>211</v>
      </c>
      <c r="DD2" s="2" t="s">
        <v>212</v>
      </c>
      <c r="DE2" s="2" t="s">
        <v>213</v>
      </c>
      <c r="DF2" s="2" t="s">
        <v>214</v>
      </c>
      <c r="DG2" s="2" t="s">
        <v>215</v>
      </c>
      <c r="DH2" s="2" t="s">
        <v>216</v>
      </c>
      <c r="DI2" s="2" t="s">
        <v>217</v>
      </c>
      <c r="DJ2" s="2" t="s">
        <v>218</v>
      </c>
      <c r="DK2" s="2" t="s">
        <v>191</v>
      </c>
      <c r="DL2" s="2" t="s">
        <v>219</v>
      </c>
      <c r="DM2" s="2" t="s">
        <v>220</v>
      </c>
      <c r="DN2" s="2" t="s">
        <v>221</v>
      </c>
      <c r="DO2" s="2" t="s">
        <v>222</v>
      </c>
      <c r="DP2" s="2" t="s">
        <v>280</v>
      </c>
      <c r="DQ2" s="2" t="s">
        <v>224</v>
      </c>
      <c r="DR2" s="2" t="s">
        <v>225</v>
      </c>
      <c r="DS2" s="2" t="s">
        <v>191</v>
      </c>
      <c r="DT2" s="2" t="s">
        <v>226</v>
      </c>
      <c r="DU2" s="2" t="s">
        <v>227</v>
      </c>
      <c r="DV2" s="2" t="s">
        <v>222</v>
      </c>
      <c r="DW2" s="2" t="s">
        <v>281</v>
      </c>
      <c r="DX2" s="2" t="s">
        <v>229</v>
      </c>
      <c r="DY2" s="2" t="s">
        <v>230</v>
      </c>
      <c r="DZ2" s="2" t="s">
        <v>231</v>
      </c>
      <c r="EA2" s="2" t="s">
        <v>232</v>
      </c>
      <c r="EB2" s="2" t="s">
        <v>233</v>
      </c>
      <c r="EC2" s="2" t="s">
        <v>234</v>
      </c>
      <c r="ED2" s="2" t="s">
        <v>235</v>
      </c>
      <c r="EE2" s="2" t="s">
        <v>236</v>
      </c>
      <c r="EF2" s="2" t="s">
        <v>237</v>
      </c>
      <c r="EG2" s="2" t="s">
        <v>238</v>
      </c>
      <c r="EH2" s="2" t="s">
        <v>239</v>
      </c>
      <c r="EI2" s="2" t="s">
        <v>282</v>
      </c>
      <c r="EJ2" s="2" t="s">
        <v>201</v>
      </c>
      <c r="EK2" s="2" t="s">
        <v>202</v>
      </c>
      <c r="EL2" s="2" t="s">
        <v>203</v>
      </c>
      <c r="EM2" s="2" t="s">
        <v>204</v>
      </c>
      <c r="EN2" s="2" t="s">
        <v>206</v>
      </c>
      <c r="EO2" s="2" t="s">
        <v>205</v>
      </c>
      <c r="EP2" s="2" t="s">
        <v>207</v>
      </c>
      <c r="EQ2" s="2" t="s">
        <v>250</v>
      </c>
      <c r="ER2" s="2" t="s">
        <v>251</v>
      </c>
      <c r="ES2" s="2" t="s">
        <v>252</v>
      </c>
      <c r="ET2" s="2" t="s">
        <v>283</v>
      </c>
      <c r="EU2" s="2" t="s">
        <v>240</v>
      </c>
      <c r="EV2" s="2" t="s">
        <v>284</v>
      </c>
      <c r="EW2" s="2" t="s">
        <v>241</v>
      </c>
      <c r="EX2" s="2" t="s">
        <v>242</v>
      </c>
      <c r="EY2" s="2" t="s">
        <v>243</v>
      </c>
      <c r="EZ2" s="2" t="s">
        <v>285</v>
      </c>
      <c r="FA2" s="2" t="s">
        <v>245</v>
      </c>
      <c r="FB2" s="2" t="s">
        <v>246</v>
      </c>
      <c r="FC2" s="2" t="s">
        <v>247</v>
      </c>
      <c r="FD2" s="2" t="s">
        <v>286</v>
      </c>
      <c r="FE2" s="2" t="s">
        <v>287</v>
      </c>
      <c r="FF2" s="2" t="s">
        <v>256</v>
      </c>
      <c r="FG2" s="2" t="s">
        <v>288</v>
      </c>
      <c r="FH2" s="2" t="s">
        <v>258</v>
      </c>
      <c r="FI2" s="2" t="s">
        <v>259</v>
      </c>
      <c r="FJ2" s="2" t="s">
        <v>289</v>
      </c>
      <c r="FK2" s="2" t="s">
        <v>290</v>
      </c>
      <c r="FL2" s="2" t="s">
        <v>291</v>
      </c>
      <c r="FM2" s="2" t="s">
        <v>263</v>
      </c>
      <c r="FN2" s="2" t="s">
        <v>264</v>
      </c>
      <c r="FO2" s="2" t="s">
        <v>292</v>
      </c>
      <c r="FP2" s="2" t="s">
        <v>265</v>
      </c>
      <c r="FQ2" s="2" t="s">
        <v>266</v>
      </c>
      <c r="FR2" s="2" t="s">
        <v>267</v>
      </c>
      <c r="FS2" s="2" t="s">
        <v>268</v>
      </c>
      <c r="FT2" s="2" t="s">
        <v>191</v>
      </c>
      <c r="FU2" s="2" t="s">
        <v>249</v>
      </c>
      <c r="FV2" s="2" t="s">
        <v>269</v>
      </c>
      <c r="FW2" s="2" t="s">
        <v>247</v>
      </c>
      <c r="FX2" s="2" t="s">
        <v>197</v>
      </c>
      <c r="FY2" s="2" t="s">
        <v>293</v>
      </c>
      <c r="FZ2" s="2" t="s">
        <v>294</v>
      </c>
      <c r="GA2" s="2" t="s">
        <v>295</v>
      </c>
      <c r="GB2" s="2" t="s">
        <v>296</v>
      </c>
      <c r="GC2" s="2" t="s">
        <v>197</v>
      </c>
      <c r="GD2" s="2" t="s">
        <v>297</v>
      </c>
    </row>
    <row r="3" spans="1:186">
      <c r="A3" s="3" t="s">
        <v>298</v>
      </c>
      <c r="B3" s="3">
        <v>56061415.159999996</v>
      </c>
      <c r="C3" s="3">
        <v>6422377</v>
      </c>
      <c r="D3" s="3">
        <v>50000</v>
      </c>
      <c r="E3" s="3">
        <v>0</v>
      </c>
      <c r="F3" s="3">
        <v>2492118</v>
      </c>
      <c r="G3" s="3">
        <v>0</v>
      </c>
      <c r="H3" s="3">
        <v>3352369</v>
      </c>
      <c r="I3" s="3">
        <v>0</v>
      </c>
      <c r="J3" s="3">
        <v>0</v>
      </c>
      <c r="K3" s="3">
        <v>527890</v>
      </c>
      <c r="L3" s="3">
        <v>328437</v>
      </c>
      <c r="M3" s="3">
        <v>0</v>
      </c>
      <c r="N3" s="3">
        <v>199453</v>
      </c>
      <c r="O3" s="3">
        <v>38131328.109999999</v>
      </c>
      <c r="P3" s="3">
        <v>0</v>
      </c>
      <c r="Q3" s="3">
        <v>70527.509999999995</v>
      </c>
      <c r="R3" s="3">
        <v>0</v>
      </c>
      <c r="S3" s="3">
        <v>292786.44</v>
      </c>
      <c r="T3" s="3">
        <v>1095940.31</v>
      </c>
      <c r="U3" s="3">
        <v>35685214.57</v>
      </c>
      <c r="V3" s="3">
        <v>986859.28</v>
      </c>
      <c r="W3" s="3">
        <v>4925116.8499999996</v>
      </c>
      <c r="X3" s="3">
        <v>21398</v>
      </c>
      <c r="Y3" s="3">
        <v>0</v>
      </c>
      <c r="Z3" s="3">
        <v>14383.4</v>
      </c>
      <c r="AA3" s="3">
        <v>13580</v>
      </c>
      <c r="AB3" s="3">
        <v>0</v>
      </c>
      <c r="AC3" s="3">
        <v>0</v>
      </c>
      <c r="AD3" s="3">
        <v>960</v>
      </c>
      <c r="AE3" s="3">
        <v>0</v>
      </c>
      <c r="AF3" s="3">
        <v>960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277630.90000000002</v>
      </c>
      <c r="AR3" s="3">
        <v>3284273.31</v>
      </c>
      <c r="AS3" s="3">
        <v>401490.5</v>
      </c>
      <c r="AT3" s="3">
        <v>0</v>
      </c>
      <c r="AU3" s="3">
        <v>2858712.81</v>
      </c>
      <c r="AV3" s="3">
        <v>24070</v>
      </c>
      <c r="AW3" s="3">
        <v>49771</v>
      </c>
      <c r="AX3" s="3">
        <v>0</v>
      </c>
      <c r="AY3" s="3">
        <v>270675.5</v>
      </c>
      <c r="AZ3" s="3">
        <v>3105</v>
      </c>
      <c r="BA3" s="3">
        <v>136347.70000000001</v>
      </c>
      <c r="BB3" s="3">
        <v>0</v>
      </c>
      <c r="BC3" s="3">
        <v>0</v>
      </c>
      <c r="BD3" s="3">
        <v>852992.04</v>
      </c>
      <c r="BE3" s="3">
        <v>735525.6</v>
      </c>
      <c r="BF3" s="3">
        <v>0</v>
      </c>
      <c r="BG3" s="3">
        <v>0</v>
      </c>
      <c r="BH3" s="3">
        <v>45735.5</v>
      </c>
      <c r="BI3" s="3">
        <v>0</v>
      </c>
      <c r="BJ3" s="3">
        <v>71730.94</v>
      </c>
      <c r="BK3" s="3">
        <v>0</v>
      </c>
      <c r="BL3" s="3">
        <v>6214702.0099999998</v>
      </c>
      <c r="BM3" s="3">
        <v>340968.19</v>
      </c>
      <c r="BN3" s="3">
        <v>340968.19</v>
      </c>
      <c r="BO3" s="3">
        <v>0</v>
      </c>
      <c r="BP3" s="3">
        <v>0</v>
      </c>
      <c r="BQ3" s="3">
        <v>0</v>
      </c>
      <c r="BR3" s="3">
        <v>2923</v>
      </c>
      <c r="BS3" s="3">
        <v>0</v>
      </c>
      <c r="BT3" s="3">
        <v>0</v>
      </c>
      <c r="BU3" s="3">
        <v>0</v>
      </c>
      <c r="BV3" s="3">
        <v>0</v>
      </c>
      <c r="BW3" s="3">
        <v>2023</v>
      </c>
      <c r="BX3" s="3">
        <v>2023</v>
      </c>
      <c r="BY3" s="3">
        <v>0</v>
      </c>
      <c r="BZ3" s="3">
        <v>0</v>
      </c>
      <c r="CA3" s="3">
        <v>0</v>
      </c>
      <c r="CB3" s="3">
        <v>900</v>
      </c>
      <c r="CC3" s="3">
        <v>0</v>
      </c>
      <c r="CD3" s="3">
        <v>0</v>
      </c>
      <c r="CE3" s="3">
        <v>900</v>
      </c>
      <c r="CF3" s="3">
        <v>0</v>
      </c>
      <c r="CG3" s="3">
        <v>24000</v>
      </c>
      <c r="CH3" s="3">
        <v>5000</v>
      </c>
      <c r="CI3" s="3">
        <v>0</v>
      </c>
      <c r="CJ3" s="3">
        <v>5000</v>
      </c>
      <c r="CK3" s="3">
        <v>0</v>
      </c>
      <c r="CL3" s="3">
        <v>0</v>
      </c>
      <c r="CM3" s="3">
        <v>118673.51</v>
      </c>
      <c r="CN3" s="3">
        <v>20275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20275</v>
      </c>
      <c r="CX3" s="3">
        <v>19912</v>
      </c>
      <c r="CY3" s="3">
        <v>363</v>
      </c>
      <c r="CZ3" s="3">
        <v>98398.51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4188</v>
      </c>
      <c r="DU3" s="3">
        <v>0</v>
      </c>
      <c r="DV3" s="3">
        <v>23274.91</v>
      </c>
      <c r="DW3" s="3">
        <v>6340</v>
      </c>
      <c r="DX3" s="3">
        <v>0</v>
      </c>
      <c r="DY3" s="3">
        <v>384.91</v>
      </c>
      <c r="DZ3" s="3">
        <v>16550</v>
      </c>
      <c r="EA3" s="3">
        <v>60000</v>
      </c>
      <c r="EB3" s="3">
        <v>0</v>
      </c>
      <c r="EC3" s="3">
        <v>2320</v>
      </c>
      <c r="ED3" s="3">
        <v>1544</v>
      </c>
      <c r="EE3" s="3">
        <v>0</v>
      </c>
      <c r="EF3" s="3">
        <v>0</v>
      </c>
      <c r="EG3" s="3">
        <v>0</v>
      </c>
      <c r="EH3" s="3">
        <v>0</v>
      </c>
      <c r="EI3" s="3">
        <v>6800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6800</v>
      </c>
      <c r="EP3" s="3">
        <v>0</v>
      </c>
      <c r="EQ3" s="3">
        <v>271.60000000000002</v>
      </c>
      <c r="ER3" s="3">
        <v>271.60000000000002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41915.03</v>
      </c>
      <c r="FY3" s="3">
        <v>0</v>
      </c>
      <c r="FZ3" s="3">
        <v>0</v>
      </c>
      <c r="GA3" s="3">
        <v>0</v>
      </c>
      <c r="GB3" s="3">
        <v>0</v>
      </c>
      <c r="GC3" s="3">
        <v>41915.03</v>
      </c>
      <c r="GD3" s="3">
        <v>56227003.700000003</v>
      </c>
    </row>
    <row r="4" spans="1:186">
      <c r="A4" s="3" t="s">
        <v>299</v>
      </c>
      <c r="B4" s="3">
        <v>1243141.49</v>
      </c>
      <c r="C4" s="3">
        <v>202648</v>
      </c>
      <c r="D4" s="3">
        <v>0</v>
      </c>
      <c r="E4" s="3">
        <v>0</v>
      </c>
      <c r="F4" s="3">
        <v>124472</v>
      </c>
      <c r="G4" s="3">
        <v>0</v>
      </c>
      <c r="H4" s="3">
        <v>78176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636896.06999999995</v>
      </c>
      <c r="P4" s="3">
        <v>0</v>
      </c>
      <c r="Q4" s="3">
        <v>30</v>
      </c>
      <c r="R4" s="3">
        <v>0</v>
      </c>
      <c r="S4" s="3">
        <v>49283.97</v>
      </c>
      <c r="T4" s="3">
        <v>109145.82</v>
      </c>
      <c r="U4" s="3">
        <v>407771.08</v>
      </c>
      <c r="V4" s="3">
        <v>70665.2</v>
      </c>
      <c r="W4" s="3">
        <v>138030.72</v>
      </c>
      <c r="X4" s="3">
        <v>0</v>
      </c>
      <c r="Y4" s="3">
        <v>0</v>
      </c>
      <c r="Z4" s="3">
        <v>0</v>
      </c>
      <c r="AA4" s="3">
        <v>180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5386.1</v>
      </c>
      <c r="AR4" s="3">
        <v>102845.32</v>
      </c>
      <c r="AS4" s="3">
        <v>26401</v>
      </c>
      <c r="AT4" s="3">
        <v>0</v>
      </c>
      <c r="AU4" s="3">
        <v>74844.320000000007</v>
      </c>
      <c r="AV4" s="3">
        <v>1600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29619.3</v>
      </c>
      <c r="BE4" s="3">
        <v>29619.3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258694.6</v>
      </c>
      <c r="BM4" s="3">
        <v>6872.1</v>
      </c>
      <c r="BN4" s="3">
        <v>6872.1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1830</v>
      </c>
      <c r="FY4" s="3">
        <v>0</v>
      </c>
      <c r="FZ4" s="3">
        <v>0</v>
      </c>
      <c r="GA4" s="3">
        <v>0</v>
      </c>
      <c r="GB4" s="3">
        <v>0</v>
      </c>
      <c r="GC4" s="3">
        <v>1830</v>
      </c>
      <c r="GD4" s="3">
        <v>1244971.49</v>
      </c>
    </row>
    <row r="5" spans="1:186">
      <c r="A5" s="3" t="s">
        <v>300</v>
      </c>
      <c r="B5" s="3">
        <v>3574603.05</v>
      </c>
      <c r="C5" s="3">
        <v>417184</v>
      </c>
      <c r="D5" s="3">
        <v>0</v>
      </c>
      <c r="E5" s="3">
        <v>0</v>
      </c>
      <c r="F5" s="3">
        <v>105512</v>
      </c>
      <c r="G5" s="3">
        <v>0</v>
      </c>
      <c r="H5" s="3">
        <v>300672</v>
      </c>
      <c r="I5" s="3">
        <v>0</v>
      </c>
      <c r="J5" s="3">
        <v>0</v>
      </c>
      <c r="K5" s="3">
        <v>11000</v>
      </c>
      <c r="L5" s="3">
        <v>11000</v>
      </c>
      <c r="M5" s="3">
        <v>0</v>
      </c>
      <c r="N5" s="3">
        <v>0</v>
      </c>
      <c r="O5" s="3">
        <v>1820404.25</v>
      </c>
      <c r="P5" s="3">
        <v>0</v>
      </c>
      <c r="Q5" s="3">
        <v>2699.43</v>
      </c>
      <c r="R5" s="3">
        <v>0</v>
      </c>
      <c r="S5" s="3">
        <v>16114</v>
      </c>
      <c r="T5" s="3">
        <v>166503.95000000001</v>
      </c>
      <c r="U5" s="3">
        <v>1599467.8</v>
      </c>
      <c r="V5" s="3">
        <v>35619.07</v>
      </c>
      <c r="W5" s="3">
        <v>501178.2</v>
      </c>
      <c r="X5" s="3">
        <v>1000</v>
      </c>
      <c r="Y5" s="3">
        <v>0</v>
      </c>
      <c r="Z5" s="3">
        <v>0</v>
      </c>
      <c r="AA5" s="3">
        <v>13400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10098.9</v>
      </c>
      <c r="AR5" s="3">
        <v>429750.7</v>
      </c>
      <c r="AS5" s="3">
        <v>20818</v>
      </c>
      <c r="AT5" s="3">
        <v>0</v>
      </c>
      <c r="AU5" s="3">
        <v>408932.7</v>
      </c>
      <c r="AV5" s="3">
        <v>0</v>
      </c>
      <c r="AW5" s="3">
        <v>0</v>
      </c>
      <c r="AX5" s="3">
        <v>0</v>
      </c>
      <c r="AY5" s="3">
        <v>9480</v>
      </c>
      <c r="AZ5" s="3">
        <v>0</v>
      </c>
      <c r="BA5" s="3">
        <v>0</v>
      </c>
      <c r="BB5" s="3">
        <v>0</v>
      </c>
      <c r="BC5" s="3">
        <v>0</v>
      </c>
      <c r="BD5" s="3">
        <v>37448.6</v>
      </c>
      <c r="BE5" s="3">
        <v>31589.1</v>
      </c>
      <c r="BF5" s="3">
        <v>0</v>
      </c>
      <c r="BG5" s="3">
        <v>0</v>
      </c>
      <c r="BH5" s="3">
        <v>5680</v>
      </c>
      <c r="BI5" s="3">
        <v>0</v>
      </c>
      <c r="BJ5" s="3">
        <v>179.5</v>
      </c>
      <c r="BK5" s="3">
        <v>0</v>
      </c>
      <c r="BL5" s="3">
        <v>818069.34</v>
      </c>
      <c r="BM5" s="3">
        <v>17767.259999999998</v>
      </c>
      <c r="BN5" s="3">
        <v>17767.259999999998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3574603.05</v>
      </c>
    </row>
    <row r="6" spans="1:186">
      <c r="A6" s="3" t="s">
        <v>301</v>
      </c>
      <c r="B6" s="3">
        <v>493343.64</v>
      </c>
      <c r="C6" s="3">
        <v>129060</v>
      </c>
      <c r="D6" s="3">
        <v>0</v>
      </c>
      <c r="E6" s="3">
        <v>0</v>
      </c>
      <c r="F6" s="3">
        <v>69100</v>
      </c>
      <c r="G6" s="3">
        <v>0</v>
      </c>
      <c r="H6" s="3">
        <v>59960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299768.94</v>
      </c>
      <c r="P6" s="3">
        <v>0</v>
      </c>
      <c r="Q6" s="3">
        <v>1229.56</v>
      </c>
      <c r="R6" s="3">
        <v>0</v>
      </c>
      <c r="S6" s="3">
        <v>899</v>
      </c>
      <c r="T6" s="3">
        <v>1916.25</v>
      </c>
      <c r="U6" s="3">
        <v>279964.21000000002</v>
      </c>
      <c r="V6" s="3">
        <v>15759.92</v>
      </c>
      <c r="W6" s="3">
        <v>22945.89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785.6</v>
      </c>
      <c r="AR6" s="3">
        <v>19340.29</v>
      </c>
      <c r="AS6" s="3">
        <v>0</v>
      </c>
      <c r="AT6" s="3">
        <v>0</v>
      </c>
      <c r="AU6" s="3">
        <v>19340.29</v>
      </c>
      <c r="AV6" s="3">
        <v>0</v>
      </c>
      <c r="AW6" s="3">
        <v>0</v>
      </c>
      <c r="AX6" s="3">
        <v>0</v>
      </c>
      <c r="AY6" s="3">
        <v>820</v>
      </c>
      <c r="AZ6" s="3">
        <v>0</v>
      </c>
      <c r="BA6" s="3">
        <v>0</v>
      </c>
      <c r="BB6" s="3">
        <v>0</v>
      </c>
      <c r="BC6" s="3">
        <v>0</v>
      </c>
      <c r="BD6" s="3">
        <v>2000</v>
      </c>
      <c r="BE6" s="3">
        <v>0</v>
      </c>
      <c r="BF6" s="3">
        <v>0</v>
      </c>
      <c r="BG6" s="3">
        <v>0</v>
      </c>
      <c r="BH6" s="3">
        <v>2000</v>
      </c>
      <c r="BI6" s="3">
        <v>0</v>
      </c>
      <c r="BJ6" s="3">
        <v>0</v>
      </c>
      <c r="BK6" s="3">
        <v>0</v>
      </c>
      <c r="BL6" s="3">
        <v>39615.370000000003</v>
      </c>
      <c r="BM6" s="3">
        <v>1953.44</v>
      </c>
      <c r="BN6" s="3">
        <v>1953.44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1703.76</v>
      </c>
      <c r="FY6" s="3">
        <v>0</v>
      </c>
      <c r="FZ6" s="3">
        <v>0</v>
      </c>
      <c r="GA6" s="3">
        <v>0</v>
      </c>
      <c r="GB6" s="3">
        <v>0</v>
      </c>
      <c r="GC6" s="3">
        <v>1703.76</v>
      </c>
      <c r="GD6" s="3">
        <v>495047.4</v>
      </c>
    </row>
    <row r="7" spans="1:186">
      <c r="A7" s="3" t="s">
        <v>302</v>
      </c>
      <c r="B7" s="3">
        <v>911759.88</v>
      </c>
      <c r="C7" s="3">
        <v>105465</v>
      </c>
      <c r="D7" s="3">
        <v>0</v>
      </c>
      <c r="E7" s="3">
        <v>0</v>
      </c>
      <c r="F7" s="3">
        <v>50553</v>
      </c>
      <c r="G7" s="3">
        <v>0</v>
      </c>
      <c r="H7" s="3">
        <v>54800</v>
      </c>
      <c r="I7" s="3">
        <v>0</v>
      </c>
      <c r="J7" s="3">
        <v>0</v>
      </c>
      <c r="K7" s="3">
        <v>112</v>
      </c>
      <c r="L7" s="3">
        <v>80</v>
      </c>
      <c r="M7" s="3">
        <v>0</v>
      </c>
      <c r="N7" s="3">
        <v>32</v>
      </c>
      <c r="O7" s="3">
        <v>638749.72</v>
      </c>
      <c r="P7" s="3">
        <v>0</v>
      </c>
      <c r="Q7" s="3">
        <v>0</v>
      </c>
      <c r="R7" s="3">
        <v>0</v>
      </c>
      <c r="S7" s="3">
        <v>582</v>
      </c>
      <c r="T7" s="3">
        <v>5322.35</v>
      </c>
      <c r="U7" s="3">
        <v>623487.48</v>
      </c>
      <c r="V7" s="3">
        <v>9357.89</v>
      </c>
      <c r="W7" s="3">
        <v>76033.09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6315.6</v>
      </c>
      <c r="AR7" s="3">
        <v>42828.99</v>
      </c>
      <c r="AS7" s="3">
        <v>0</v>
      </c>
      <c r="AT7" s="3">
        <v>0</v>
      </c>
      <c r="AU7" s="3">
        <v>42828.99</v>
      </c>
      <c r="AV7" s="3">
        <v>0</v>
      </c>
      <c r="AW7" s="3">
        <v>0</v>
      </c>
      <c r="AX7" s="3">
        <v>0</v>
      </c>
      <c r="AY7" s="3">
        <v>2915</v>
      </c>
      <c r="AZ7" s="3">
        <v>0</v>
      </c>
      <c r="BA7" s="3">
        <v>10074</v>
      </c>
      <c r="BB7" s="3">
        <v>0</v>
      </c>
      <c r="BC7" s="3">
        <v>0</v>
      </c>
      <c r="BD7" s="3">
        <v>13899.5</v>
      </c>
      <c r="BE7" s="3">
        <v>13899.5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86222.080000000002</v>
      </c>
      <c r="BM7" s="3">
        <v>5289.99</v>
      </c>
      <c r="BN7" s="3">
        <v>5289.99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384.91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384.91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384.91</v>
      </c>
      <c r="DW7" s="3">
        <v>0</v>
      </c>
      <c r="DX7" s="3">
        <v>0</v>
      </c>
      <c r="DY7" s="3">
        <v>384.91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912144.79</v>
      </c>
    </row>
    <row r="8" spans="1:186">
      <c r="A8" s="3" t="s">
        <v>303</v>
      </c>
      <c r="B8" s="3">
        <v>1018804.46</v>
      </c>
      <c r="C8" s="3">
        <v>256229</v>
      </c>
      <c r="D8" s="3">
        <v>0</v>
      </c>
      <c r="E8" s="3">
        <v>0</v>
      </c>
      <c r="F8" s="3">
        <v>64649</v>
      </c>
      <c r="G8" s="3">
        <v>0</v>
      </c>
      <c r="H8" s="3">
        <v>138080</v>
      </c>
      <c r="I8" s="3">
        <v>0</v>
      </c>
      <c r="J8" s="3">
        <v>0</v>
      </c>
      <c r="K8" s="3">
        <v>53500</v>
      </c>
      <c r="L8" s="3">
        <v>53500</v>
      </c>
      <c r="M8" s="3">
        <v>0</v>
      </c>
      <c r="N8" s="3">
        <v>0</v>
      </c>
      <c r="O8" s="3">
        <v>372403.88</v>
      </c>
      <c r="P8" s="3">
        <v>0</v>
      </c>
      <c r="Q8" s="3">
        <v>1799.34</v>
      </c>
      <c r="R8" s="3">
        <v>0</v>
      </c>
      <c r="S8" s="3">
        <v>2398</v>
      </c>
      <c r="T8" s="3">
        <v>14695.19</v>
      </c>
      <c r="U8" s="3">
        <v>323612.56</v>
      </c>
      <c r="V8" s="3">
        <v>29898.79</v>
      </c>
      <c r="W8" s="3">
        <v>160086.16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7103.5</v>
      </c>
      <c r="AR8" s="3">
        <v>120428.46</v>
      </c>
      <c r="AS8" s="3">
        <v>7050</v>
      </c>
      <c r="AT8" s="3">
        <v>0</v>
      </c>
      <c r="AU8" s="3">
        <v>113078.46</v>
      </c>
      <c r="AV8" s="3">
        <v>300</v>
      </c>
      <c r="AW8" s="3">
        <v>0</v>
      </c>
      <c r="AX8" s="3">
        <v>0</v>
      </c>
      <c r="AY8" s="3">
        <v>5200</v>
      </c>
      <c r="AZ8" s="3">
        <v>0</v>
      </c>
      <c r="BA8" s="3">
        <v>0</v>
      </c>
      <c r="BB8" s="3">
        <v>0</v>
      </c>
      <c r="BC8" s="3">
        <v>0</v>
      </c>
      <c r="BD8" s="3">
        <v>27354.2</v>
      </c>
      <c r="BE8" s="3">
        <v>27354.2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226119.32</v>
      </c>
      <c r="BM8" s="3">
        <v>3966.1</v>
      </c>
      <c r="BN8" s="3">
        <v>3966.1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1018804.46</v>
      </c>
    </row>
    <row r="9" spans="1:186">
      <c r="A9" s="3" t="s">
        <v>304</v>
      </c>
      <c r="B9" s="3">
        <v>1080960.31</v>
      </c>
      <c r="C9" s="3">
        <v>318374</v>
      </c>
      <c r="D9" s="3">
        <v>0</v>
      </c>
      <c r="E9" s="3">
        <v>0</v>
      </c>
      <c r="F9" s="3">
        <v>127054</v>
      </c>
      <c r="G9" s="3">
        <v>0</v>
      </c>
      <c r="H9" s="3">
        <v>176320</v>
      </c>
      <c r="I9" s="3">
        <v>0</v>
      </c>
      <c r="J9" s="3">
        <v>0</v>
      </c>
      <c r="K9" s="3">
        <v>15000</v>
      </c>
      <c r="L9" s="3">
        <v>0</v>
      </c>
      <c r="M9" s="3">
        <v>0</v>
      </c>
      <c r="N9" s="3">
        <v>15000</v>
      </c>
      <c r="O9" s="3">
        <v>604327.75</v>
      </c>
      <c r="P9" s="3">
        <v>0</v>
      </c>
      <c r="Q9" s="3">
        <v>7138.29</v>
      </c>
      <c r="R9" s="3">
        <v>0</v>
      </c>
      <c r="S9" s="3">
        <v>1288</v>
      </c>
      <c r="T9" s="3">
        <v>14370.55</v>
      </c>
      <c r="U9" s="3">
        <v>551895.22</v>
      </c>
      <c r="V9" s="3">
        <v>29635.69</v>
      </c>
      <c r="W9" s="3">
        <v>94986.559999999998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213</v>
      </c>
      <c r="AR9" s="3">
        <v>39798.76</v>
      </c>
      <c r="AS9" s="3">
        <v>12130</v>
      </c>
      <c r="AT9" s="3">
        <v>0</v>
      </c>
      <c r="AU9" s="3">
        <v>27068.76</v>
      </c>
      <c r="AV9" s="3">
        <v>600</v>
      </c>
      <c r="AW9" s="3">
        <v>0</v>
      </c>
      <c r="AX9" s="3">
        <v>0</v>
      </c>
      <c r="AY9" s="3">
        <v>850</v>
      </c>
      <c r="AZ9" s="3">
        <v>0</v>
      </c>
      <c r="BA9" s="3">
        <v>0</v>
      </c>
      <c r="BB9" s="3">
        <v>0</v>
      </c>
      <c r="BC9" s="3">
        <v>0</v>
      </c>
      <c r="BD9" s="3">
        <v>54124.800000000003</v>
      </c>
      <c r="BE9" s="3">
        <v>54124.800000000003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55778.68</v>
      </c>
      <c r="BM9" s="3">
        <v>7493.32</v>
      </c>
      <c r="BN9" s="3">
        <v>7493.32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1080960.31</v>
      </c>
    </row>
    <row r="10" spans="1:186">
      <c r="A10" s="3" t="s">
        <v>305</v>
      </c>
      <c r="B10" s="3">
        <v>2409387.73</v>
      </c>
      <c r="C10" s="3">
        <v>123902</v>
      </c>
      <c r="D10" s="3">
        <v>0</v>
      </c>
      <c r="E10" s="3">
        <v>0</v>
      </c>
      <c r="F10" s="3">
        <v>30697</v>
      </c>
      <c r="G10" s="3">
        <v>0</v>
      </c>
      <c r="H10" s="3">
        <v>91300</v>
      </c>
      <c r="I10" s="3">
        <v>0</v>
      </c>
      <c r="J10" s="3">
        <v>0</v>
      </c>
      <c r="K10" s="3">
        <v>1905</v>
      </c>
      <c r="L10" s="3">
        <v>1905</v>
      </c>
      <c r="M10" s="3">
        <v>0</v>
      </c>
      <c r="N10" s="3">
        <v>0</v>
      </c>
      <c r="O10" s="3">
        <v>2142878.0099999998</v>
      </c>
      <c r="P10" s="3">
        <v>0</v>
      </c>
      <c r="Q10" s="3">
        <v>719.69</v>
      </c>
      <c r="R10" s="3">
        <v>0</v>
      </c>
      <c r="S10" s="3">
        <v>4316</v>
      </c>
      <c r="T10" s="3">
        <v>181599.2</v>
      </c>
      <c r="U10" s="3">
        <v>1937476.97</v>
      </c>
      <c r="V10" s="3">
        <v>18766.150000000001</v>
      </c>
      <c r="W10" s="3">
        <v>89688.84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3700</v>
      </c>
      <c r="AR10" s="3">
        <v>30096.84</v>
      </c>
      <c r="AS10" s="3">
        <v>7200</v>
      </c>
      <c r="AT10" s="3">
        <v>0</v>
      </c>
      <c r="AU10" s="3">
        <v>22896.84</v>
      </c>
      <c r="AV10" s="3">
        <v>0</v>
      </c>
      <c r="AW10" s="3">
        <v>8900</v>
      </c>
      <c r="AX10" s="3">
        <v>0</v>
      </c>
      <c r="AY10" s="3">
        <v>6580</v>
      </c>
      <c r="AZ10" s="3">
        <v>0</v>
      </c>
      <c r="BA10" s="3">
        <v>9893.7999999999993</v>
      </c>
      <c r="BB10" s="3">
        <v>0</v>
      </c>
      <c r="BC10" s="3">
        <v>0</v>
      </c>
      <c r="BD10" s="3">
        <v>30518.2</v>
      </c>
      <c r="BE10" s="3">
        <v>29558.2</v>
      </c>
      <c r="BF10" s="3">
        <v>0</v>
      </c>
      <c r="BG10" s="3">
        <v>0</v>
      </c>
      <c r="BH10" s="3">
        <v>960</v>
      </c>
      <c r="BI10" s="3">
        <v>0</v>
      </c>
      <c r="BJ10" s="3">
        <v>0</v>
      </c>
      <c r="BK10" s="3">
        <v>0</v>
      </c>
      <c r="BL10" s="3">
        <v>45766.78</v>
      </c>
      <c r="BM10" s="3">
        <v>7152.1</v>
      </c>
      <c r="BN10" s="3">
        <v>7152.1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1179.54</v>
      </c>
      <c r="FY10" s="3">
        <v>0</v>
      </c>
      <c r="FZ10" s="3">
        <v>0</v>
      </c>
      <c r="GA10" s="3">
        <v>0</v>
      </c>
      <c r="GB10" s="3">
        <v>0</v>
      </c>
      <c r="GC10" s="3">
        <v>1179.54</v>
      </c>
      <c r="GD10" s="3">
        <v>2410567.27</v>
      </c>
    </row>
    <row r="11" spans="1:186">
      <c r="A11" s="3" t="s">
        <v>306</v>
      </c>
      <c r="B11" s="3">
        <v>3036535.19</v>
      </c>
      <c r="C11" s="3">
        <v>135866</v>
      </c>
      <c r="D11" s="3">
        <v>0</v>
      </c>
      <c r="E11" s="3">
        <v>0</v>
      </c>
      <c r="F11" s="3">
        <v>63506</v>
      </c>
      <c r="G11" s="3">
        <v>0</v>
      </c>
      <c r="H11" s="3">
        <v>72360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2711166.02</v>
      </c>
      <c r="P11" s="3">
        <v>0</v>
      </c>
      <c r="Q11" s="3">
        <v>59.91</v>
      </c>
      <c r="R11" s="3">
        <v>0</v>
      </c>
      <c r="S11" s="3">
        <v>3598</v>
      </c>
      <c r="T11" s="3">
        <v>60735.24</v>
      </c>
      <c r="U11" s="3">
        <v>2634364.08</v>
      </c>
      <c r="V11" s="3">
        <v>12408.79</v>
      </c>
      <c r="W11" s="3">
        <v>133851.70000000001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16021.6</v>
      </c>
      <c r="AR11" s="3">
        <v>33120.6</v>
      </c>
      <c r="AS11" s="3">
        <v>7050</v>
      </c>
      <c r="AT11" s="3">
        <v>0</v>
      </c>
      <c r="AU11" s="3">
        <v>26070.6</v>
      </c>
      <c r="AV11" s="3">
        <v>0</v>
      </c>
      <c r="AW11" s="3">
        <v>0</v>
      </c>
      <c r="AX11" s="3">
        <v>0</v>
      </c>
      <c r="AY11" s="3">
        <v>18460</v>
      </c>
      <c r="AZ11" s="3">
        <v>0</v>
      </c>
      <c r="BA11" s="3">
        <v>42163.6</v>
      </c>
      <c r="BB11" s="3">
        <v>0</v>
      </c>
      <c r="BC11" s="3">
        <v>0</v>
      </c>
      <c r="BD11" s="3">
        <v>24085.9</v>
      </c>
      <c r="BE11" s="3">
        <v>24085.9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52505.46</v>
      </c>
      <c r="BM11" s="3">
        <v>2755.01</v>
      </c>
      <c r="BN11" s="3">
        <v>2755.01</v>
      </c>
      <c r="BO11" s="3">
        <v>0</v>
      </c>
      <c r="BP11" s="3">
        <v>0</v>
      </c>
      <c r="BQ11" s="3">
        <v>0</v>
      </c>
      <c r="BR11" s="3">
        <v>391</v>
      </c>
      <c r="BS11" s="3">
        <v>0</v>
      </c>
      <c r="BT11" s="3">
        <v>0</v>
      </c>
      <c r="BU11" s="3">
        <v>0</v>
      </c>
      <c r="BV11" s="3">
        <v>0</v>
      </c>
      <c r="BW11" s="3">
        <v>391</v>
      </c>
      <c r="BX11" s="3">
        <v>391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3036535.19</v>
      </c>
    </row>
    <row r="12" spans="1:186">
      <c r="A12" s="3" t="s">
        <v>307</v>
      </c>
      <c r="B12" s="3">
        <v>3394504.1</v>
      </c>
      <c r="C12" s="3">
        <v>120363</v>
      </c>
      <c r="D12" s="3">
        <v>0</v>
      </c>
      <c r="E12" s="3">
        <v>0</v>
      </c>
      <c r="F12" s="3">
        <v>49103</v>
      </c>
      <c r="G12" s="3">
        <v>0</v>
      </c>
      <c r="H12" s="3">
        <v>65760</v>
      </c>
      <c r="I12" s="3">
        <v>0</v>
      </c>
      <c r="J12" s="3">
        <v>0</v>
      </c>
      <c r="K12" s="3">
        <v>5500</v>
      </c>
      <c r="L12" s="3">
        <v>5500</v>
      </c>
      <c r="M12" s="3">
        <v>0</v>
      </c>
      <c r="N12" s="3">
        <v>0</v>
      </c>
      <c r="O12" s="3">
        <v>3099175.54</v>
      </c>
      <c r="P12" s="3">
        <v>0</v>
      </c>
      <c r="Q12" s="3">
        <v>60</v>
      </c>
      <c r="R12" s="3">
        <v>0</v>
      </c>
      <c r="S12" s="3">
        <v>2078.6</v>
      </c>
      <c r="T12" s="3">
        <v>12023.08</v>
      </c>
      <c r="U12" s="3">
        <v>3073485.05</v>
      </c>
      <c r="V12" s="3">
        <v>11528.81</v>
      </c>
      <c r="W12" s="3">
        <v>104932.77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3889.8</v>
      </c>
      <c r="AR12" s="3">
        <v>72280.77</v>
      </c>
      <c r="AS12" s="3">
        <v>40550</v>
      </c>
      <c r="AT12" s="3">
        <v>0</v>
      </c>
      <c r="AU12" s="3">
        <v>31730.77</v>
      </c>
      <c r="AV12" s="3">
        <v>0</v>
      </c>
      <c r="AW12" s="3">
        <v>0</v>
      </c>
      <c r="AX12" s="3">
        <v>0</v>
      </c>
      <c r="AY12" s="3">
        <v>4085</v>
      </c>
      <c r="AZ12" s="3">
        <v>0</v>
      </c>
      <c r="BA12" s="3">
        <v>10000</v>
      </c>
      <c r="BB12" s="3">
        <v>0</v>
      </c>
      <c r="BC12" s="3">
        <v>0</v>
      </c>
      <c r="BD12" s="3">
        <v>14677.2</v>
      </c>
      <c r="BE12" s="3">
        <v>14677.2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63610.27</v>
      </c>
      <c r="BM12" s="3">
        <v>6422.52</v>
      </c>
      <c r="BN12" s="3">
        <v>6422.52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3394504.1</v>
      </c>
    </row>
    <row r="13" spans="1:186">
      <c r="A13" s="3" t="s">
        <v>308</v>
      </c>
      <c r="B13" s="3">
        <v>3278187.41</v>
      </c>
      <c r="C13" s="3">
        <v>252977</v>
      </c>
      <c r="D13" s="3">
        <v>0</v>
      </c>
      <c r="E13" s="3">
        <v>0</v>
      </c>
      <c r="F13" s="3">
        <v>99117</v>
      </c>
      <c r="G13" s="3">
        <v>0</v>
      </c>
      <c r="H13" s="3">
        <v>153860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2650997.1800000002</v>
      </c>
      <c r="P13" s="3">
        <v>0</v>
      </c>
      <c r="Q13" s="3">
        <v>839.74</v>
      </c>
      <c r="R13" s="3">
        <v>0</v>
      </c>
      <c r="S13" s="3">
        <v>10440.700000000001</v>
      </c>
      <c r="T13" s="3">
        <v>106314.8</v>
      </c>
      <c r="U13" s="3">
        <v>2502003.48</v>
      </c>
      <c r="V13" s="3">
        <v>31398.46</v>
      </c>
      <c r="W13" s="3">
        <v>203104.49</v>
      </c>
      <c r="X13" s="3">
        <v>500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36891.599999999999</v>
      </c>
      <c r="AR13" s="3">
        <v>73132.39</v>
      </c>
      <c r="AS13" s="3">
        <v>0</v>
      </c>
      <c r="AT13" s="3">
        <v>0</v>
      </c>
      <c r="AU13" s="3">
        <v>73132.39</v>
      </c>
      <c r="AV13" s="3">
        <v>0</v>
      </c>
      <c r="AW13" s="3">
        <v>0</v>
      </c>
      <c r="AX13" s="3">
        <v>0</v>
      </c>
      <c r="AY13" s="3">
        <v>14730</v>
      </c>
      <c r="AZ13" s="3">
        <v>0</v>
      </c>
      <c r="BA13" s="3">
        <v>11168</v>
      </c>
      <c r="BB13" s="3">
        <v>0</v>
      </c>
      <c r="BC13" s="3">
        <v>0</v>
      </c>
      <c r="BD13" s="3">
        <v>66682.5</v>
      </c>
      <c r="BE13" s="3">
        <v>54722.5</v>
      </c>
      <c r="BF13" s="3">
        <v>0</v>
      </c>
      <c r="BG13" s="3">
        <v>0</v>
      </c>
      <c r="BH13" s="3">
        <v>11960</v>
      </c>
      <c r="BI13" s="3">
        <v>0</v>
      </c>
      <c r="BJ13" s="3">
        <v>0</v>
      </c>
      <c r="BK13" s="3">
        <v>0</v>
      </c>
      <c r="BL13" s="3">
        <v>160347.74</v>
      </c>
      <c r="BM13" s="3">
        <v>10761</v>
      </c>
      <c r="BN13" s="3">
        <v>10761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16550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16550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16550</v>
      </c>
      <c r="DW13" s="3">
        <v>0</v>
      </c>
      <c r="DX13" s="3">
        <v>0</v>
      </c>
      <c r="DY13" s="3">
        <v>0</v>
      </c>
      <c r="DZ13" s="3">
        <v>16550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20221.740000000002</v>
      </c>
      <c r="FY13" s="3">
        <v>0</v>
      </c>
      <c r="FZ13" s="3">
        <v>0</v>
      </c>
      <c r="GA13" s="3">
        <v>0</v>
      </c>
      <c r="GB13" s="3">
        <v>0</v>
      </c>
      <c r="GC13" s="3">
        <v>20221.740000000002</v>
      </c>
      <c r="GD13" s="3">
        <v>3314959.15</v>
      </c>
    </row>
    <row r="14" spans="1:186">
      <c r="A14" s="3" t="s">
        <v>309</v>
      </c>
      <c r="B14" s="3">
        <v>1030339.09</v>
      </c>
      <c r="C14" s="3">
        <v>92715</v>
      </c>
      <c r="D14" s="3">
        <v>0</v>
      </c>
      <c r="E14" s="3">
        <v>0</v>
      </c>
      <c r="F14" s="3">
        <v>34515</v>
      </c>
      <c r="G14" s="3">
        <v>0</v>
      </c>
      <c r="H14" s="3">
        <v>58200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497924.09</v>
      </c>
      <c r="P14" s="3">
        <v>0</v>
      </c>
      <c r="Q14" s="3">
        <v>59.96</v>
      </c>
      <c r="R14" s="3">
        <v>0</v>
      </c>
      <c r="S14" s="3">
        <v>1990.2</v>
      </c>
      <c r="T14" s="3">
        <v>5739.3</v>
      </c>
      <c r="U14" s="3">
        <v>478294.21</v>
      </c>
      <c r="V14" s="3">
        <v>11840.42</v>
      </c>
      <c r="W14" s="3">
        <v>124658.51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5123.5</v>
      </c>
      <c r="AR14" s="3">
        <v>85255.11</v>
      </c>
      <c r="AS14" s="3">
        <v>21000</v>
      </c>
      <c r="AT14" s="3">
        <v>0</v>
      </c>
      <c r="AU14" s="3">
        <v>64255.11</v>
      </c>
      <c r="AV14" s="3">
        <v>0</v>
      </c>
      <c r="AW14" s="3">
        <v>0</v>
      </c>
      <c r="AX14" s="3">
        <v>0</v>
      </c>
      <c r="AY14" s="3">
        <v>5985</v>
      </c>
      <c r="AZ14" s="3">
        <v>0</v>
      </c>
      <c r="BA14" s="3">
        <v>9300</v>
      </c>
      <c r="BB14" s="3">
        <v>0</v>
      </c>
      <c r="BC14" s="3">
        <v>0</v>
      </c>
      <c r="BD14" s="3">
        <v>18994.900000000001</v>
      </c>
      <c r="BE14" s="3">
        <v>18994.900000000001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168425.39</v>
      </c>
      <c r="BM14" s="3">
        <v>146616.1</v>
      </c>
      <c r="BN14" s="3">
        <v>146616.1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1030339.09</v>
      </c>
    </row>
    <row r="15" spans="1:186">
      <c r="A15" s="3" t="s">
        <v>310</v>
      </c>
      <c r="B15" s="3">
        <v>1237976.1499999999</v>
      </c>
      <c r="C15" s="3">
        <v>95372</v>
      </c>
      <c r="D15" s="3">
        <v>0</v>
      </c>
      <c r="E15" s="3">
        <v>0</v>
      </c>
      <c r="F15" s="3">
        <v>37572</v>
      </c>
      <c r="G15" s="3">
        <v>0</v>
      </c>
      <c r="H15" s="3">
        <v>57800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1042003.05</v>
      </c>
      <c r="P15" s="3">
        <v>0</v>
      </c>
      <c r="Q15" s="3">
        <v>0</v>
      </c>
      <c r="R15" s="3">
        <v>0</v>
      </c>
      <c r="S15" s="3">
        <v>1364.2</v>
      </c>
      <c r="T15" s="3">
        <v>5040.6499999999996</v>
      </c>
      <c r="U15" s="3">
        <v>1023703.2</v>
      </c>
      <c r="V15" s="3">
        <v>11895</v>
      </c>
      <c r="W15" s="3">
        <v>61185.919999999998</v>
      </c>
      <c r="X15" s="3">
        <v>0</v>
      </c>
      <c r="Y15" s="3">
        <v>0</v>
      </c>
      <c r="Z15" s="3">
        <v>12600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22987.32</v>
      </c>
      <c r="AS15" s="3">
        <v>5100</v>
      </c>
      <c r="AT15" s="3">
        <v>0</v>
      </c>
      <c r="AU15" s="3">
        <v>17887.32</v>
      </c>
      <c r="AV15" s="3">
        <v>0</v>
      </c>
      <c r="AW15" s="3">
        <v>0</v>
      </c>
      <c r="AX15" s="3">
        <v>0</v>
      </c>
      <c r="AY15" s="3">
        <v>10000</v>
      </c>
      <c r="AZ15" s="3">
        <v>0</v>
      </c>
      <c r="BA15" s="3">
        <v>0</v>
      </c>
      <c r="BB15" s="3">
        <v>0</v>
      </c>
      <c r="BC15" s="3">
        <v>0</v>
      </c>
      <c r="BD15" s="3">
        <v>15598.6</v>
      </c>
      <c r="BE15" s="3">
        <v>15598.6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35548.129999999997</v>
      </c>
      <c r="BM15" s="3">
        <v>3867.05</v>
      </c>
      <c r="BN15" s="3">
        <v>3867.05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308.08999999999997</v>
      </c>
      <c r="FY15" s="3">
        <v>0</v>
      </c>
      <c r="FZ15" s="3">
        <v>0</v>
      </c>
      <c r="GA15" s="3">
        <v>0</v>
      </c>
      <c r="GB15" s="3">
        <v>0</v>
      </c>
      <c r="GC15" s="3">
        <v>308.08999999999997</v>
      </c>
      <c r="GD15" s="3">
        <v>1238284.24</v>
      </c>
    </row>
    <row r="16" spans="1:186">
      <c r="A16" s="3" t="s">
        <v>311</v>
      </c>
      <c r="B16" s="3">
        <v>2382182.94</v>
      </c>
      <c r="C16" s="3">
        <v>454602</v>
      </c>
      <c r="D16" s="3">
        <v>0</v>
      </c>
      <c r="E16" s="3">
        <v>0</v>
      </c>
      <c r="F16" s="3">
        <v>206198</v>
      </c>
      <c r="G16" s="3">
        <v>0</v>
      </c>
      <c r="H16" s="3">
        <v>222860</v>
      </c>
      <c r="I16" s="3">
        <v>0</v>
      </c>
      <c r="J16" s="3">
        <v>0</v>
      </c>
      <c r="K16" s="3">
        <v>25544</v>
      </c>
      <c r="L16" s="3">
        <v>22856</v>
      </c>
      <c r="M16" s="3">
        <v>0</v>
      </c>
      <c r="N16" s="3">
        <v>2688</v>
      </c>
      <c r="O16" s="3">
        <v>1371465.19</v>
      </c>
      <c r="P16" s="3">
        <v>0</v>
      </c>
      <c r="Q16" s="3">
        <v>2069.13</v>
      </c>
      <c r="R16" s="3">
        <v>0</v>
      </c>
      <c r="S16" s="3">
        <v>4622</v>
      </c>
      <c r="T16" s="3">
        <v>67718.78</v>
      </c>
      <c r="U16" s="3">
        <v>1140646.99</v>
      </c>
      <c r="V16" s="3">
        <v>156408.29</v>
      </c>
      <c r="W16" s="3">
        <v>277580.69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20864</v>
      </c>
      <c r="AR16" s="3">
        <v>143530.19</v>
      </c>
      <c r="AS16" s="3">
        <v>14410</v>
      </c>
      <c r="AT16" s="3">
        <v>0</v>
      </c>
      <c r="AU16" s="3">
        <v>127640.19</v>
      </c>
      <c r="AV16" s="3">
        <v>1480</v>
      </c>
      <c r="AW16" s="3">
        <v>0</v>
      </c>
      <c r="AX16" s="3">
        <v>0</v>
      </c>
      <c r="AY16" s="3">
        <v>37480</v>
      </c>
      <c r="AZ16" s="3">
        <v>0</v>
      </c>
      <c r="BA16" s="3">
        <v>0</v>
      </c>
      <c r="BB16" s="3">
        <v>0</v>
      </c>
      <c r="BC16" s="3">
        <v>0</v>
      </c>
      <c r="BD16" s="3">
        <v>75706.5</v>
      </c>
      <c r="BE16" s="3">
        <v>74906.5</v>
      </c>
      <c r="BF16" s="3">
        <v>0</v>
      </c>
      <c r="BG16" s="3">
        <v>0</v>
      </c>
      <c r="BH16" s="3">
        <v>800</v>
      </c>
      <c r="BI16" s="3">
        <v>0</v>
      </c>
      <c r="BJ16" s="3">
        <v>0</v>
      </c>
      <c r="BK16" s="3">
        <v>0</v>
      </c>
      <c r="BL16" s="3">
        <v>256561.28</v>
      </c>
      <c r="BM16" s="3">
        <v>21973.78</v>
      </c>
      <c r="BN16" s="3">
        <v>21973.78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6340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6340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6340</v>
      </c>
      <c r="DW16" s="3">
        <v>6340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2388522.94</v>
      </c>
    </row>
    <row r="17" spans="1:186">
      <c r="A17" s="3" t="s">
        <v>312</v>
      </c>
      <c r="B17" s="3">
        <v>520263.44</v>
      </c>
      <c r="C17" s="3">
        <v>139510</v>
      </c>
      <c r="D17" s="3">
        <v>0</v>
      </c>
      <c r="E17" s="3">
        <v>0</v>
      </c>
      <c r="F17" s="3">
        <v>80946</v>
      </c>
      <c r="G17" s="3">
        <v>0</v>
      </c>
      <c r="H17" s="3">
        <v>53020</v>
      </c>
      <c r="I17" s="3">
        <v>0</v>
      </c>
      <c r="J17" s="3">
        <v>0</v>
      </c>
      <c r="K17" s="3">
        <v>5544</v>
      </c>
      <c r="L17" s="3">
        <v>4136</v>
      </c>
      <c r="M17" s="3">
        <v>0</v>
      </c>
      <c r="N17" s="3">
        <v>1408</v>
      </c>
      <c r="O17" s="3">
        <v>218581.96</v>
      </c>
      <c r="P17" s="3">
        <v>0</v>
      </c>
      <c r="Q17" s="3">
        <v>29.96</v>
      </c>
      <c r="R17" s="3">
        <v>0</v>
      </c>
      <c r="S17" s="3">
        <v>1158</v>
      </c>
      <c r="T17" s="3">
        <v>18450.55</v>
      </c>
      <c r="U17" s="3">
        <v>184564.02</v>
      </c>
      <c r="V17" s="3">
        <v>14379.43</v>
      </c>
      <c r="W17" s="3">
        <v>102935.44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15794.5</v>
      </c>
      <c r="AR17" s="3">
        <v>25394.94</v>
      </c>
      <c r="AS17" s="3">
        <v>5850</v>
      </c>
      <c r="AT17" s="3">
        <v>0</v>
      </c>
      <c r="AU17" s="3">
        <v>19144.939999999999</v>
      </c>
      <c r="AV17" s="3">
        <v>400</v>
      </c>
      <c r="AW17" s="3">
        <v>0</v>
      </c>
      <c r="AX17" s="3">
        <v>0</v>
      </c>
      <c r="AY17" s="3">
        <v>29790</v>
      </c>
      <c r="AZ17" s="3">
        <v>0</v>
      </c>
      <c r="BA17" s="3">
        <v>0</v>
      </c>
      <c r="BB17" s="3">
        <v>0</v>
      </c>
      <c r="BC17" s="3">
        <v>0</v>
      </c>
      <c r="BD17" s="3">
        <v>31956</v>
      </c>
      <c r="BE17" s="3">
        <v>31156</v>
      </c>
      <c r="BF17" s="3">
        <v>0</v>
      </c>
      <c r="BG17" s="3">
        <v>0</v>
      </c>
      <c r="BH17" s="3">
        <v>800</v>
      </c>
      <c r="BI17" s="3">
        <v>0</v>
      </c>
      <c r="BJ17" s="3">
        <v>0</v>
      </c>
      <c r="BK17" s="3">
        <v>0</v>
      </c>
      <c r="BL17" s="3">
        <v>38448.36</v>
      </c>
      <c r="BM17" s="3">
        <v>20787.68</v>
      </c>
      <c r="BN17" s="3">
        <v>20787.68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6340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6340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6340</v>
      </c>
      <c r="DW17" s="3">
        <v>6340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526603.43999999994</v>
      </c>
    </row>
    <row r="18" spans="1:186">
      <c r="A18" s="3" t="s">
        <v>313</v>
      </c>
      <c r="B18" s="3">
        <v>1532682.94</v>
      </c>
      <c r="C18" s="3">
        <v>286741</v>
      </c>
      <c r="D18" s="3">
        <v>0</v>
      </c>
      <c r="E18" s="3">
        <v>0</v>
      </c>
      <c r="F18" s="3">
        <v>96901</v>
      </c>
      <c r="G18" s="3">
        <v>0</v>
      </c>
      <c r="H18" s="3">
        <v>169840</v>
      </c>
      <c r="I18" s="3">
        <v>0</v>
      </c>
      <c r="J18" s="3">
        <v>0</v>
      </c>
      <c r="K18" s="3">
        <v>20000</v>
      </c>
      <c r="L18" s="3">
        <v>18720</v>
      </c>
      <c r="M18" s="3">
        <v>0</v>
      </c>
      <c r="N18" s="3">
        <v>1280</v>
      </c>
      <c r="O18" s="3">
        <v>1007958.27</v>
      </c>
      <c r="P18" s="3">
        <v>0</v>
      </c>
      <c r="Q18" s="3">
        <v>1979.17</v>
      </c>
      <c r="R18" s="3">
        <v>0</v>
      </c>
      <c r="S18" s="3">
        <v>739.5</v>
      </c>
      <c r="T18" s="3">
        <v>19831.14</v>
      </c>
      <c r="U18" s="3">
        <v>856996.32</v>
      </c>
      <c r="V18" s="3">
        <v>128412.14</v>
      </c>
      <c r="W18" s="3">
        <v>120709.51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3768.5</v>
      </c>
      <c r="AR18" s="3">
        <v>66100.509999999995</v>
      </c>
      <c r="AS18" s="3">
        <v>6900</v>
      </c>
      <c r="AT18" s="3">
        <v>0</v>
      </c>
      <c r="AU18" s="3">
        <v>58120.51</v>
      </c>
      <c r="AV18" s="3">
        <v>1080</v>
      </c>
      <c r="AW18" s="3">
        <v>0</v>
      </c>
      <c r="AX18" s="3">
        <v>0</v>
      </c>
      <c r="AY18" s="3">
        <v>7090</v>
      </c>
      <c r="AZ18" s="3">
        <v>0</v>
      </c>
      <c r="BA18" s="3">
        <v>0</v>
      </c>
      <c r="BB18" s="3">
        <v>0</v>
      </c>
      <c r="BC18" s="3">
        <v>0</v>
      </c>
      <c r="BD18" s="3">
        <v>43750.5</v>
      </c>
      <c r="BE18" s="3">
        <v>43750.5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117274.16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1532682.94</v>
      </c>
    </row>
    <row r="19" spans="1:186">
      <c r="A19" s="3" t="s">
        <v>314</v>
      </c>
      <c r="B19" s="3">
        <v>288748.36</v>
      </c>
      <c r="C19" s="3">
        <v>11049</v>
      </c>
      <c r="D19" s="3">
        <v>0</v>
      </c>
      <c r="E19" s="3">
        <v>0</v>
      </c>
      <c r="F19" s="3">
        <v>11049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125568.72</v>
      </c>
      <c r="P19" s="3">
        <v>0</v>
      </c>
      <c r="Q19" s="3">
        <v>60</v>
      </c>
      <c r="R19" s="3">
        <v>0</v>
      </c>
      <c r="S19" s="3">
        <v>2637.6</v>
      </c>
      <c r="T19" s="3">
        <v>22684.09</v>
      </c>
      <c r="U19" s="3">
        <v>89811.58</v>
      </c>
      <c r="V19" s="3">
        <v>10375.450000000001</v>
      </c>
      <c r="W19" s="3">
        <v>51559.12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51559.12</v>
      </c>
      <c r="AS19" s="3">
        <v>1660</v>
      </c>
      <c r="AT19" s="3">
        <v>0</v>
      </c>
      <c r="AU19" s="3">
        <v>49899.12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99887.52</v>
      </c>
      <c r="BM19" s="3">
        <v>684</v>
      </c>
      <c r="BN19" s="3">
        <v>684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288748.36</v>
      </c>
    </row>
    <row r="20" spans="1:186">
      <c r="A20" s="3" t="s">
        <v>315</v>
      </c>
      <c r="B20" s="3">
        <v>40488.199999999997</v>
      </c>
      <c r="C20" s="3">
        <v>17302</v>
      </c>
      <c r="D20" s="3">
        <v>0</v>
      </c>
      <c r="E20" s="3">
        <v>0</v>
      </c>
      <c r="F20" s="3">
        <v>17302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19356.240000000002</v>
      </c>
      <c r="P20" s="3">
        <v>0</v>
      </c>
      <c r="Q20" s="3">
        <v>0</v>
      </c>
      <c r="R20" s="3">
        <v>0</v>
      </c>
      <c r="S20" s="3">
        <v>86.9</v>
      </c>
      <c r="T20" s="3">
        <v>6753</v>
      </c>
      <c r="U20" s="3">
        <v>9275.07</v>
      </c>
      <c r="V20" s="3">
        <v>3241.27</v>
      </c>
      <c r="W20" s="3">
        <v>2376.62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1301</v>
      </c>
      <c r="AR20" s="3">
        <v>475.62</v>
      </c>
      <c r="AS20" s="3">
        <v>0</v>
      </c>
      <c r="AT20" s="3">
        <v>0</v>
      </c>
      <c r="AU20" s="3">
        <v>475.62</v>
      </c>
      <c r="AV20" s="3">
        <v>0</v>
      </c>
      <c r="AW20" s="3">
        <v>0</v>
      </c>
      <c r="AX20" s="3">
        <v>0</v>
      </c>
      <c r="AY20" s="3">
        <v>600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951.24</v>
      </c>
      <c r="BM20" s="3">
        <v>502.1</v>
      </c>
      <c r="BN20" s="3">
        <v>502.1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40488.199999999997</v>
      </c>
    </row>
    <row r="21" spans="1:186">
      <c r="A21" s="3" t="s">
        <v>316</v>
      </c>
      <c r="B21" s="3">
        <v>2992926.73</v>
      </c>
      <c r="C21" s="3">
        <v>629704</v>
      </c>
      <c r="D21" s="3">
        <v>0</v>
      </c>
      <c r="E21" s="3">
        <v>0</v>
      </c>
      <c r="F21" s="3">
        <v>286776</v>
      </c>
      <c r="G21" s="3">
        <v>0</v>
      </c>
      <c r="H21" s="3">
        <v>297528</v>
      </c>
      <c r="I21" s="3">
        <v>0</v>
      </c>
      <c r="J21" s="3">
        <v>0</v>
      </c>
      <c r="K21" s="3">
        <v>45400</v>
      </c>
      <c r="L21" s="3">
        <v>45400</v>
      </c>
      <c r="M21" s="3">
        <v>0</v>
      </c>
      <c r="N21" s="3">
        <v>0</v>
      </c>
      <c r="O21" s="3">
        <v>1500096.45</v>
      </c>
      <c r="P21" s="3">
        <v>0</v>
      </c>
      <c r="Q21" s="3">
        <v>480</v>
      </c>
      <c r="R21" s="3">
        <v>0</v>
      </c>
      <c r="S21" s="3">
        <v>28480.16</v>
      </c>
      <c r="T21" s="3">
        <v>89810.9</v>
      </c>
      <c r="U21" s="3">
        <v>1162614.1100000001</v>
      </c>
      <c r="V21" s="3">
        <v>218711.28</v>
      </c>
      <c r="W21" s="3">
        <v>321889.12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4353</v>
      </c>
      <c r="AR21" s="3">
        <v>251446.62</v>
      </c>
      <c r="AS21" s="3">
        <v>21050</v>
      </c>
      <c r="AT21" s="3">
        <v>0</v>
      </c>
      <c r="AU21" s="3">
        <v>228796.62</v>
      </c>
      <c r="AV21" s="3">
        <v>1600</v>
      </c>
      <c r="AW21" s="3">
        <v>0</v>
      </c>
      <c r="AX21" s="3">
        <v>0</v>
      </c>
      <c r="AY21" s="3">
        <v>5260</v>
      </c>
      <c r="AZ21" s="3">
        <v>0</v>
      </c>
      <c r="BA21" s="3">
        <v>0</v>
      </c>
      <c r="BB21" s="3">
        <v>0</v>
      </c>
      <c r="BC21" s="3">
        <v>0</v>
      </c>
      <c r="BD21" s="3">
        <v>60829.5</v>
      </c>
      <c r="BE21" s="3">
        <v>58269.5</v>
      </c>
      <c r="BF21" s="3">
        <v>0</v>
      </c>
      <c r="BG21" s="3">
        <v>0</v>
      </c>
      <c r="BH21" s="3">
        <v>2560</v>
      </c>
      <c r="BI21" s="3">
        <v>0</v>
      </c>
      <c r="BJ21" s="3">
        <v>0</v>
      </c>
      <c r="BK21" s="3">
        <v>0</v>
      </c>
      <c r="BL21" s="3">
        <v>527157.76000000001</v>
      </c>
      <c r="BM21" s="3">
        <v>14079.4</v>
      </c>
      <c r="BN21" s="3">
        <v>14079.4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5620</v>
      </c>
      <c r="CN21" s="3">
        <v>4600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4600</v>
      </c>
      <c r="CX21" s="3">
        <v>4600</v>
      </c>
      <c r="CY21" s="3">
        <v>0</v>
      </c>
      <c r="CZ21" s="3">
        <v>1020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520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500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3916.95</v>
      </c>
      <c r="FY21" s="3">
        <v>0</v>
      </c>
      <c r="FZ21" s="3">
        <v>0</v>
      </c>
      <c r="GA21" s="3">
        <v>0</v>
      </c>
      <c r="GB21" s="3">
        <v>0</v>
      </c>
      <c r="GC21" s="3">
        <v>3916.95</v>
      </c>
      <c r="GD21" s="3">
        <v>3002463.68</v>
      </c>
    </row>
    <row r="22" spans="1:186">
      <c r="A22" s="3" t="s">
        <v>317</v>
      </c>
      <c r="B22" s="3">
        <v>1313893.68</v>
      </c>
      <c r="C22" s="3">
        <v>308835</v>
      </c>
      <c r="D22" s="3">
        <v>0</v>
      </c>
      <c r="E22" s="3">
        <v>0</v>
      </c>
      <c r="F22" s="3">
        <v>154367</v>
      </c>
      <c r="G22" s="3">
        <v>0</v>
      </c>
      <c r="H22" s="3">
        <v>127468</v>
      </c>
      <c r="I22" s="3">
        <v>0</v>
      </c>
      <c r="J22" s="3">
        <v>0</v>
      </c>
      <c r="K22" s="3">
        <v>27000</v>
      </c>
      <c r="L22" s="3">
        <v>27000</v>
      </c>
      <c r="M22" s="3">
        <v>0</v>
      </c>
      <c r="N22" s="3">
        <v>0</v>
      </c>
      <c r="O22" s="3">
        <v>707082.18</v>
      </c>
      <c r="P22" s="3">
        <v>0</v>
      </c>
      <c r="Q22" s="3">
        <v>60</v>
      </c>
      <c r="R22" s="3">
        <v>0</v>
      </c>
      <c r="S22" s="3">
        <v>3183.6</v>
      </c>
      <c r="T22" s="3">
        <v>62337.4</v>
      </c>
      <c r="U22" s="3">
        <v>615220.49</v>
      </c>
      <c r="V22" s="3">
        <v>26280.69</v>
      </c>
      <c r="W22" s="3">
        <v>132079.64000000001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3432</v>
      </c>
      <c r="AR22" s="3">
        <v>89569.94</v>
      </c>
      <c r="AS22" s="3">
        <v>11900</v>
      </c>
      <c r="AT22" s="3">
        <v>0</v>
      </c>
      <c r="AU22" s="3">
        <v>77269.94</v>
      </c>
      <c r="AV22" s="3">
        <v>400</v>
      </c>
      <c r="AW22" s="3">
        <v>0</v>
      </c>
      <c r="AX22" s="3">
        <v>0</v>
      </c>
      <c r="AY22" s="3">
        <v>3800</v>
      </c>
      <c r="AZ22" s="3">
        <v>0</v>
      </c>
      <c r="BA22" s="3">
        <v>0</v>
      </c>
      <c r="BB22" s="3">
        <v>0</v>
      </c>
      <c r="BC22" s="3">
        <v>0</v>
      </c>
      <c r="BD22" s="3">
        <v>35277.699999999997</v>
      </c>
      <c r="BE22" s="3">
        <v>34317.699999999997</v>
      </c>
      <c r="BF22" s="3">
        <v>0</v>
      </c>
      <c r="BG22" s="3">
        <v>0</v>
      </c>
      <c r="BH22" s="3">
        <v>960</v>
      </c>
      <c r="BI22" s="3">
        <v>0</v>
      </c>
      <c r="BJ22" s="3">
        <v>0</v>
      </c>
      <c r="BK22" s="3">
        <v>0</v>
      </c>
      <c r="BL22" s="3">
        <v>160237.85999999999</v>
      </c>
      <c r="BM22" s="3">
        <v>5659</v>
      </c>
      <c r="BN22" s="3">
        <v>5659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1020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1020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520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500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1314913.68</v>
      </c>
    </row>
    <row r="23" spans="1:186">
      <c r="A23" s="3" t="s">
        <v>318</v>
      </c>
      <c r="B23" s="3">
        <v>1661430.34</v>
      </c>
      <c r="C23" s="3">
        <v>313849</v>
      </c>
      <c r="D23" s="3">
        <v>0</v>
      </c>
      <c r="E23" s="3">
        <v>0</v>
      </c>
      <c r="F23" s="3">
        <v>125389</v>
      </c>
      <c r="G23" s="3">
        <v>0</v>
      </c>
      <c r="H23" s="3">
        <v>170060</v>
      </c>
      <c r="I23" s="3">
        <v>0</v>
      </c>
      <c r="J23" s="3">
        <v>0</v>
      </c>
      <c r="K23" s="3">
        <v>18400</v>
      </c>
      <c r="L23" s="3">
        <v>18400</v>
      </c>
      <c r="M23" s="3">
        <v>0</v>
      </c>
      <c r="N23" s="3">
        <v>0</v>
      </c>
      <c r="O23" s="3">
        <v>786918.85</v>
      </c>
      <c r="P23" s="3">
        <v>0</v>
      </c>
      <c r="Q23" s="3">
        <v>420</v>
      </c>
      <c r="R23" s="3">
        <v>0</v>
      </c>
      <c r="S23" s="3">
        <v>25132.16</v>
      </c>
      <c r="T23" s="3">
        <v>27245.5</v>
      </c>
      <c r="U23" s="3">
        <v>546501.26</v>
      </c>
      <c r="V23" s="3">
        <v>187619.93</v>
      </c>
      <c r="W23" s="3">
        <v>188350.15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921</v>
      </c>
      <c r="AR23" s="3">
        <v>160417.35</v>
      </c>
      <c r="AS23" s="3">
        <v>9150</v>
      </c>
      <c r="AT23" s="3">
        <v>0</v>
      </c>
      <c r="AU23" s="3">
        <v>150067.35</v>
      </c>
      <c r="AV23" s="3">
        <v>1200</v>
      </c>
      <c r="AW23" s="3">
        <v>0</v>
      </c>
      <c r="AX23" s="3">
        <v>0</v>
      </c>
      <c r="AY23" s="3">
        <v>1460</v>
      </c>
      <c r="AZ23" s="3">
        <v>0</v>
      </c>
      <c r="BA23" s="3">
        <v>0</v>
      </c>
      <c r="BB23" s="3">
        <v>0</v>
      </c>
      <c r="BC23" s="3">
        <v>0</v>
      </c>
      <c r="BD23" s="3">
        <v>25551.8</v>
      </c>
      <c r="BE23" s="3">
        <v>23951.8</v>
      </c>
      <c r="BF23" s="3">
        <v>0</v>
      </c>
      <c r="BG23" s="3">
        <v>0</v>
      </c>
      <c r="BH23" s="3">
        <v>1600</v>
      </c>
      <c r="BI23" s="3">
        <v>0</v>
      </c>
      <c r="BJ23" s="3">
        <v>0</v>
      </c>
      <c r="BK23" s="3">
        <v>0</v>
      </c>
      <c r="BL23" s="3">
        <v>363891.94</v>
      </c>
      <c r="BM23" s="3">
        <v>8420.4</v>
      </c>
      <c r="BN23" s="3">
        <v>8420.4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4600</v>
      </c>
      <c r="CN23" s="3">
        <v>4600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4600</v>
      </c>
      <c r="CX23" s="3">
        <v>4600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3916.95</v>
      </c>
      <c r="FY23" s="3">
        <v>0</v>
      </c>
      <c r="FZ23" s="3">
        <v>0</v>
      </c>
      <c r="GA23" s="3">
        <v>0</v>
      </c>
      <c r="GB23" s="3">
        <v>0</v>
      </c>
      <c r="GC23" s="3">
        <v>3916.95</v>
      </c>
      <c r="GD23" s="3">
        <v>1669947.29</v>
      </c>
    </row>
    <row r="24" spans="1:186">
      <c r="A24" s="3" t="s">
        <v>319</v>
      </c>
      <c r="B24" s="3">
        <v>17602.71</v>
      </c>
      <c r="C24" s="3">
        <v>7020</v>
      </c>
      <c r="D24" s="3">
        <v>0</v>
      </c>
      <c r="E24" s="3">
        <v>0</v>
      </c>
      <c r="F24" s="3">
        <v>7020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6095.42</v>
      </c>
      <c r="P24" s="3">
        <v>0</v>
      </c>
      <c r="Q24" s="3">
        <v>0</v>
      </c>
      <c r="R24" s="3">
        <v>0</v>
      </c>
      <c r="S24" s="3">
        <v>164.4</v>
      </c>
      <c r="T24" s="3">
        <v>228</v>
      </c>
      <c r="U24" s="3">
        <v>892.36</v>
      </c>
      <c r="V24" s="3">
        <v>4810.66</v>
      </c>
      <c r="W24" s="3">
        <v>1459.33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1459.33</v>
      </c>
      <c r="AS24" s="3">
        <v>0</v>
      </c>
      <c r="AT24" s="3">
        <v>0</v>
      </c>
      <c r="AU24" s="3">
        <v>1459.33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3027.96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17602.71</v>
      </c>
    </row>
    <row r="25" spans="1:186">
      <c r="A25" s="3" t="s">
        <v>320</v>
      </c>
      <c r="B25" s="3">
        <v>1200130.47</v>
      </c>
      <c r="C25" s="3">
        <v>66399</v>
      </c>
      <c r="D25" s="3">
        <v>0</v>
      </c>
      <c r="E25" s="3">
        <v>0</v>
      </c>
      <c r="F25" s="3">
        <v>11599</v>
      </c>
      <c r="G25" s="3">
        <v>0</v>
      </c>
      <c r="H25" s="3">
        <v>54800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378771.92</v>
      </c>
      <c r="P25" s="3">
        <v>0</v>
      </c>
      <c r="Q25" s="3">
        <v>0</v>
      </c>
      <c r="R25" s="3">
        <v>0</v>
      </c>
      <c r="S25" s="3">
        <v>605.6</v>
      </c>
      <c r="T25" s="3">
        <v>14896.7</v>
      </c>
      <c r="U25" s="3">
        <v>346862.73</v>
      </c>
      <c r="V25" s="3">
        <v>16406.89</v>
      </c>
      <c r="W25" s="3">
        <v>254710.53</v>
      </c>
      <c r="X25" s="3">
        <v>500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7238.4</v>
      </c>
      <c r="AR25" s="3">
        <v>216290.43</v>
      </c>
      <c r="AS25" s="3">
        <v>9060</v>
      </c>
      <c r="AT25" s="3">
        <v>0</v>
      </c>
      <c r="AU25" s="3">
        <v>199210.43</v>
      </c>
      <c r="AV25" s="3">
        <v>8020</v>
      </c>
      <c r="AW25" s="3">
        <v>17271</v>
      </c>
      <c r="AX25" s="3">
        <v>0</v>
      </c>
      <c r="AY25" s="3">
        <v>3580</v>
      </c>
      <c r="AZ25" s="3">
        <v>0</v>
      </c>
      <c r="BA25" s="3">
        <v>0</v>
      </c>
      <c r="BB25" s="3">
        <v>0</v>
      </c>
      <c r="BC25" s="3">
        <v>0</v>
      </c>
      <c r="BD25" s="3">
        <v>9830.7000000000007</v>
      </c>
      <c r="BE25" s="3">
        <v>9830.7000000000007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495694.17</v>
      </c>
      <c r="BM25" s="3">
        <v>4554.8500000000004</v>
      </c>
      <c r="BN25" s="3">
        <v>4554.8500000000004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1200130.47</v>
      </c>
    </row>
    <row r="26" spans="1:186">
      <c r="A26" s="3" t="s">
        <v>321</v>
      </c>
      <c r="B26" s="3">
        <v>716879.47</v>
      </c>
      <c r="C26" s="3">
        <v>151693</v>
      </c>
      <c r="D26" s="3">
        <v>0</v>
      </c>
      <c r="E26" s="3">
        <v>0</v>
      </c>
      <c r="F26" s="3">
        <v>85933</v>
      </c>
      <c r="G26" s="3">
        <v>0</v>
      </c>
      <c r="H26" s="3">
        <v>65760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290869.90999999997</v>
      </c>
      <c r="P26" s="3">
        <v>0</v>
      </c>
      <c r="Q26" s="3">
        <v>0</v>
      </c>
      <c r="R26" s="3">
        <v>0</v>
      </c>
      <c r="S26" s="3">
        <v>2561.8000000000002</v>
      </c>
      <c r="T26" s="3">
        <v>14016</v>
      </c>
      <c r="U26" s="3">
        <v>256823.85</v>
      </c>
      <c r="V26" s="3">
        <v>17468.259999999998</v>
      </c>
      <c r="W26" s="3">
        <v>116526.34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101436.04</v>
      </c>
      <c r="AS26" s="3">
        <v>36248</v>
      </c>
      <c r="AT26" s="3">
        <v>0</v>
      </c>
      <c r="AU26" s="3">
        <v>64988.04</v>
      </c>
      <c r="AV26" s="3">
        <v>200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15090.3</v>
      </c>
      <c r="BE26" s="3">
        <v>15090.3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151377.23000000001</v>
      </c>
      <c r="BM26" s="3">
        <v>6412.99</v>
      </c>
      <c r="BN26" s="3">
        <v>6412.99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5200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5200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5200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5200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722079.47</v>
      </c>
    </row>
    <row r="27" spans="1:186">
      <c r="A27" s="3" t="s">
        <v>322</v>
      </c>
      <c r="B27" s="3">
        <v>623155.25</v>
      </c>
      <c r="C27" s="3">
        <v>95836</v>
      </c>
      <c r="D27" s="3">
        <v>0</v>
      </c>
      <c r="E27" s="3">
        <v>0</v>
      </c>
      <c r="F27" s="3">
        <v>41036</v>
      </c>
      <c r="G27" s="3">
        <v>0</v>
      </c>
      <c r="H27" s="3">
        <v>54800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359719</v>
      </c>
      <c r="P27" s="3">
        <v>0</v>
      </c>
      <c r="Q27" s="3">
        <v>0</v>
      </c>
      <c r="R27" s="3">
        <v>0</v>
      </c>
      <c r="S27" s="3">
        <v>1127.5899999999999</v>
      </c>
      <c r="T27" s="3">
        <v>7777.25</v>
      </c>
      <c r="U27" s="3">
        <v>339263.96</v>
      </c>
      <c r="V27" s="3">
        <v>11550.2</v>
      </c>
      <c r="W27" s="3">
        <v>88351.95</v>
      </c>
      <c r="X27" s="3">
        <v>18000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9207</v>
      </c>
      <c r="AR27" s="3">
        <v>33682.35</v>
      </c>
      <c r="AS27" s="3">
        <v>0</v>
      </c>
      <c r="AT27" s="3">
        <v>0</v>
      </c>
      <c r="AU27" s="3">
        <v>32802.35</v>
      </c>
      <c r="AV27" s="3">
        <v>880</v>
      </c>
      <c r="AW27" s="3">
        <v>0</v>
      </c>
      <c r="AX27" s="3">
        <v>0</v>
      </c>
      <c r="AY27" s="3">
        <v>450</v>
      </c>
      <c r="AZ27" s="3">
        <v>0</v>
      </c>
      <c r="BA27" s="3">
        <v>0</v>
      </c>
      <c r="BB27" s="3">
        <v>0</v>
      </c>
      <c r="BC27" s="3">
        <v>0</v>
      </c>
      <c r="BD27" s="3">
        <v>27012.6</v>
      </c>
      <c r="BE27" s="3">
        <v>27012.6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72702.100000000006</v>
      </c>
      <c r="BM27" s="3">
        <v>6546.2</v>
      </c>
      <c r="BN27" s="3">
        <v>6546.2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5000</v>
      </c>
      <c r="CI27" s="3">
        <v>0</v>
      </c>
      <c r="CJ27" s="3">
        <v>5000</v>
      </c>
      <c r="CK27" s="3">
        <v>0</v>
      </c>
      <c r="CL27" s="3">
        <v>0</v>
      </c>
      <c r="CM27" s="3">
        <v>2327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2327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1807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520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630482.25</v>
      </c>
    </row>
    <row r="28" spans="1:186">
      <c r="A28" s="3" t="s">
        <v>323</v>
      </c>
      <c r="B28" s="3">
        <v>209285.91</v>
      </c>
      <c r="C28" s="3">
        <v>123752</v>
      </c>
      <c r="D28" s="3">
        <v>0</v>
      </c>
      <c r="E28" s="3">
        <v>0</v>
      </c>
      <c r="F28" s="3">
        <v>13552</v>
      </c>
      <c r="G28" s="3">
        <v>0</v>
      </c>
      <c r="H28" s="3">
        <v>110200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14560.67</v>
      </c>
      <c r="P28" s="3">
        <v>0</v>
      </c>
      <c r="Q28" s="3">
        <v>120</v>
      </c>
      <c r="R28" s="3">
        <v>0</v>
      </c>
      <c r="S28" s="3">
        <v>568</v>
      </c>
      <c r="T28" s="3">
        <v>2118.4</v>
      </c>
      <c r="U28" s="3">
        <v>6149.99</v>
      </c>
      <c r="V28" s="3">
        <v>5604.28</v>
      </c>
      <c r="W28" s="3">
        <v>10378.6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10177.200000000001</v>
      </c>
      <c r="AS28" s="3">
        <v>0</v>
      </c>
      <c r="AT28" s="3">
        <v>0</v>
      </c>
      <c r="AU28" s="3">
        <v>10177.200000000001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201.4</v>
      </c>
      <c r="BE28" s="3">
        <v>201.4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60352.94</v>
      </c>
      <c r="BM28" s="3">
        <v>241.7</v>
      </c>
      <c r="BN28" s="3">
        <v>241.7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129</v>
      </c>
      <c r="FY28" s="3">
        <v>0</v>
      </c>
      <c r="FZ28" s="3">
        <v>0</v>
      </c>
      <c r="GA28" s="3">
        <v>0</v>
      </c>
      <c r="GB28" s="3">
        <v>0</v>
      </c>
      <c r="GC28" s="3">
        <v>129</v>
      </c>
      <c r="GD28" s="3">
        <v>209414.91</v>
      </c>
    </row>
    <row r="29" spans="1:186">
      <c r="A29" s="3" t="s">
        <v>324</v>
      </c>
      <c r="B29" s="3">
        <v>296631.17</v>
      </c>
      <c r="C29" s="3">
        <v>47202</v>
      </c>
      <c r="D29" s="3">
        <v>0</v>
      </c>
      <c r="E29" s="3">
        <v>0</v>
      </c>
      <c r="F29" s="3">
        <v>36242</v>
      </c>
      <c r="G29" s="3">
        <v>0</v>
      </c>
      <c r="H29" s="3">
        <v>10960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11266.85</v>
      </c>
      <c r="P29" s="3">
        <v>0</v>
      </c>
      <c r="Q29" s="3">
        <v>0</v>
      </c>
      <c r="R29" s="3">
        <v>0</v>
      </c>
      <c r="S29" s="3">
        <v>597</v>
      </c>
      <c r="T29" s="3">
        <v>648.4</v>
      </c>
      <c r="U29" s="3">
        <v>6163.56</v>
      </c>
      <c r="V29" s="3">
        <v>3857.89</v>
      </c>
      <c r="W29" s="3">
        <v>124852.49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27098.7</v>
      </c>
      <c r="AR29" s="3">
        <v>56281.29</v>
      </c>
      <c r="AS29" s="3">
        <v>0</v>
      </c>
      <c r="AT29" s="3">
        <v>0</v>
      </c>
      <c r="AU29" s="3">
        <v>56281.29</v>
      </c>
      <c r="AV29" s="3">
        <v>0</v>
      </c>
      <c r="AW29" s="3">
        <v>20000</v>
      </c>
      <c r="AX29" s="3">
        <v>0</v>
      </c>
      <c r="AY29" s="3">
        <v>20200</v>
      </c>
      <c r="AZ29" s="3">
        <v>0</v>
      </c>
      <c r="BA29" s="3">
        <v>0</v>
      </c>
      <c r="BB29" s="3">
        <v>0</v>
      </c>
      <c r="BC29" s="3">
        <v>0</v>
      </c>
      <c r="BD29" s="3">
        <v>1272.5</v>
      </c>
      <c r="BE29" s="3">
        <v>352.5</v>
      </c>
      <c r="BF29" s="3">
        <v>0</v>
      </c>
      <c r="BG29" s="3">
        <v>0</v>
      </c>
      <c r="BH29" s="3">
        <v>920</v>
      </c>
      <c r="BI29" s="3">
        <v>0</v>
      </c>
      <c r="BJ29" s="3">
        <v>0</v>
      </c>
      <c r="BK29" s="3">
        <v>0</v>
      </c>
      <c r="BL29" s="3">
        <v>112402.43</v>
      </c>
      <c r="BM29" s="3">
        <v>907.4</v>
      </c>
      <c r="BN29" s="3">
        <v>907.4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296631.17</v>
      </c>
    </row>
    <row r="30" spans="1:186">
      <c r="A30" s="3" t="s">
        <v>325</v>
      </c>
      <c r="B30" s="3">
        <v>2492040.39</v>
      </c>
      <c r="C30" s="3">
        <v>293019</v>
      </c>
      <c r="D30" s="3">
        <v>0</v>
      </c>
      <c r="E30" s="3">
        <v>0</v>
      </c>
      <c r="F30" s="3">
        <v>86776</v>
      </c>
      <c r="G30" s="3">
        <v>0</v>
      </c>
      <c r="H30" s="3">
        <v>111560</v>
      </c>
      <c r="I30" s="3">
        <v>0</v>
      </c>
      <c r="J30" s="3">
        <v>0</v>
      </c>
      <c r="K30" s="3">
        <v>94683</v>
      </c>
      <c r="L30" s="3">
        <v>47500</v>
      </c>
      <c r="M30" s="3">
        <v>0</v>
      </c>
      <c r="N30" s="3">
        <v>47183</v>
      </c>
      <c r="O30" s="3">
        <v>697882.82</v>
      </c>
      <c r="P30" s="3">
        <v>0</v>
      </c>
      <c r="Q30" s="3">
        <v>4439.34</v>
      </c>
      <c r="R30" s="3">
        <v>0</v>
      </c>
      <c r="S30" s="3">
        <v>2833.23</v>
      </c>
      <c r="T30" s="3">
        <v>5799.71</v>
      </c>
      <c r="U30" s="3">
        <v>652989.55000000005</v>
      </c>
      <c r="V30" s="3">
        <v>31820.99</v>
      </c>
      <c r="W30" s="3">
        <v>683955.26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17542.400000000001</v>
      </c>
      <c r="AR30" s="3">
        <v>528656.22</v>
      </c>
      <c r="AS30" s="3">
        <v>114595.5</v>
      </c>
      <c r="AT30" s="3">
        <v>0</v>
      </c>
      <c r="AU30" s="3">
        <v>404870.72</v>
      </c>
      <c r="AV30" s="3">
        <v>9190</v>
      </c>
      <c r="AW30" s="3">
        <v>0</v>
      </c>
      <c r="AX30" s="3">
        <v>0</v>
      </c>
      <c r="AY30" s="3">
        <v>24641.5</v>
      </c>
      <c r="AZ30" s="3">
        <v>3105</v>
      </c>
      <c r="BA30" s="3">
        <v>0</v>
      </c>
      <c r="BB30" s="3">
        <v>0</v>
      </c>
      <c r="BC30" s="3">
        <v>0</v>
      </c>
      <c r="BD30" s="3">
        <v>110010.14</v>
      </c>
      <c r="BE30" s="3">
        <v>38458.699999999997</v>
      </c>
      <c r="BF30" s="3">
        <v>0</v>
      </c>
      <c r="BG30" s="3">
        <v>0</v>
      </c>
      <c r="BH30" s="3">
        <v>0</v>
      </c>
      <c r="BI30" s="3">
        <v>0</v>
      </c>
      <c r="BJ30" s="3">
        <v>71551.44</v>
      </c>
      <c r="BK30" s="3">
        <v>0</v>
      </c>
      <c r="BL30" s="3">
        <v>811681.3</v>
      </c>
      <c r="BM30" s="3">
        <v>5502.01</v>
      </c>
      <c r="BN30" s="3">
        <v>5502.01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2135.6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2135.6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480</v>
      </c>
      <c r="EE30" s="3">
        <v>0</v>
      </c>
      <c r="EF30" s="3">
        <v>0</v>
      </c>
      <c r="EG30" s="3">
        <v>0</v>
      </c>
      <c r="EH30" s="3">
        <v>0</v>
      </c>
      <c r="EI30" s="3">
        <v>1600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1600</v>
      </c>
      <c r="EP30" s="3">
        <v>0</v>
      </c>
      <c r="EQ30" s="3">
        <v>55.6</v>
      </c>
      <c r="ER30" s="3">
        <v>55.6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2494175.9900000002</v>
      </c>
    </row>
    <row r="31" spans="1:186">
      <c r="A31" s="3" t="s">
        <v>326</v>
      </c>
      <c r="B31" s="3">
        <v>160388.09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116314.19</v>
      </c>
      <c r="P31" s="3">
        <v>0</v>
      </c>
      <c r="Q31" s="3">
        <v>0</v>
      </c>
      <c r="R31" s="3">
        <v>0</v>
      </c>
      <c r="S31" s="3">
        <v>841.23</v>
      </c>
      <c r="T31" s="3">
        <v>234</v>
      </c>
      <c r="U31" s="3">
        <v>111705.72</v>
      </c>
      <c r="V31" s="3">
        <v>3533.24</v>
      </c>
      <c r="W31" s="3">
        <v>44000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44000</v>
      </c>
      <c r="AS31" s="3">
        <v>44000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73.900000000000006</v>
      </c>
      <c r="BN31" s="3">
        <v>73.900000000000006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55.6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55.6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55.6</v>
      </c>
      <c r="ER31" s="3">
        <v>55.6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160443.69</v>
      </c>
    </row>
    <row r="32" spans="1:186">
      <c r="A32" s="3" t="s">
        <v>327</v>
      </c>
      <c r="B32" s="3">
        <v>186482.92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107539.24</v>
      </c>
      <c r="P32" s="3">
        <v>0</v>
      </c>
      <c r="Q32" s="3">
        <v>0</v>
      </c>
      <c r="R32" s="3">
        <v>0</v>
      </c>
      <c r="S32" s="3">
        <v>35</v>
      </c>
      <c r="T32" s="3">
        <v>87</v>
      </c>
      <c r="U32" s="3">
        <v>106979.81</v>
      </c>
      <c r="V32" s="3">
        <v>437.43</v>
      </c>
      <c r="W32" s="3">
        <v>77062.240000000005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911.2</v>
      </c>
      <c r="AR32" s="3">
        <v>61014.54</v>
      </c>
      <c r="AS32" s="3">
        <v>50906</v>
      </c>
      <c r="AT32" s="3">
        <v>0</v>
      </c>
      <c r="AU32" s="3">
        <v>918.54</v>
      </c>
      <c r="AV32" s="3">
        <v>9190</v>
      </c>
      <c r="AW32" s="3">
        <v>0</v>
      </c>
      <c r="AX32" s="3">
        <v>0</v>
      </c>
      <c r="AY32" s="3">
        <v>7031.5</v>
      </c>
      <c r="AZ32" s="3">
        <v>3105</v>
      </c>
      <c r="BA32" s="3">
        <v>0</v>
      </c>
      <c r="BB32" s="3">
        <v>0</v>
      </c>
      <c r="BC32" s="3">
        <v>0</v>
      </c>
      <c r="BD32" s="3">
        <v>5000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5000</v>
      </c>
      <c r="BK32" s="3">
        <v>0</v>
      </c>
      <c r="BL32" s="3">
        <v>1869.72</v>
      </c>
      <c r="BM32" s="3">
        <v>11.72</v>
      </c>
      <c r="BN32" s="3">
        <v>11.72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2080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2080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480</v>
      </c>
      <c r="EE32" s="3">
        <v>0</v>
      </c>
      <c r="EF32" s="3">
        <v>0</v>
      </c>
      <c r="EG32" s="3">
        <v>0</v>
      </c>
      <c r="EH32" s="3">
        <v>0</v>
      </c>
      <c r="EI32" s="3">
        <v>1600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1600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188562.92</v>
      </c>
    </row>
    <row r="33" spans="1:186">
      <c r="A33" s="3" t="s">
        <v>328</v>
      </c>
      <c r="B33" s="3">
        <v>1079438.18</v>
      </c>
      <c r="C33" s="3">
        <v>12864</v>
      </c>
      <c r="D33" s="3">
        <v>0</v>
      </c>
      <c r="E33" s="3">
        <v>0</v>
      </c>
      <c r="F33" s="3">
        <v>12864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11430.42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961.91</v>
      </c>
      <c r="V33" s="3">
        <v>10468.51</v>
      </c>
      <c r="W33" s="3">
        <v>420172.1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353620.66</v>
      </c>
      <c r="AS33" s="3">
        <v>19689.5</v>
      </c>
      <c r="AT33" s="3">
        <v>0</v>
      </c>
      <c r="AU33" s="3">
        <v>333931.15999999997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66551.44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66551.44</v>
      </c>
      <c r="BK33" s="3">
        <v>0</v>
      </c>
      <c r="BL33" s="3">
        <v>634971.66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1079438.18</v>
      </c>
    </row>
    <row r="34" spans="1:186">
      <c r="A34" s="3" t="s">
        <v>329</v>
      </c>
      <c r="B34" s="3">
        <v>986544.32</v>
      </c>
      <c r="C34" s="3">
        <v>201972</v>
      </c>
      <c r="D34" s="3">
        <v>0</v>
      </c>
      <c r="E34" s="3">
        <v>0</v>
      </c>
      <c r="F34" s="3">
        <v>73912</v>
      </c>
      <c r="G34" s="3">
        <v>0</v>
      </c>
      <c r="H34" s="3">
        <v>111560</v>
      </c>
      <c r="I34" s="3">
        <v>0</v>
      </c>
      <c r="J34" s="3">
        <v>0</v>
      </c>
      <c r="K34" s="3">
        <v>16500</v>
      </c>
      <c r="L34" s="3">
        <v>16500</v>
      </c>
      <c r="M34" s="3">
        <v>0</v>
      </c>
      <c r="N34" s="3">
        <v>0</v>
      </c>
      <c r="O34" s="3">
        <v>461744.58</v>
      </c>
      <c r="P34" s="3">
        <v>0</v>
      </c>
      <c r="Q34" s="3">
        <v>4439.34</v>
      </c>
      <c r="R34" s="3">
        <v>0</v>
      </c>
      <c r="S34" s="3">
        <v>1940</v>
      </c>
      <c r="T34" s="3">
        <v>5478.71</v>
      </c>
      <c r="U34" s="3">
        <v>433010.73</v>
      </c>
      <c r="V34" s="3">
        <v>16875.8</v>
      </c>
      <c r="W34" s="3">
        <v>142671.09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16631.2</v>
      </c>
      <c r="AR34" s="3">
        <v>69971.19</v>
      </c>
      <c r="AS34" s="3">
        <v>0</v>
      </c>
      <c r="AT34" s="3">
        <v>0</v>
      </c>
      <c r="AU34" s="3">
        <v>69971.19</v>
      </c>
      <c r="AV34" s="3">
        <v>0</v>
      </c>
      <c r="AW34" s="3">
        <v>0</v>
      </c>
      <c r="AX34" s="3">
        <v>0</v>
      </c>
      <c r="AY34" s="3">
        <v>17610</v>
      </c>
      <c r="AZ34" s="3">
        <v>0</v>
      </c>
      <c r="BA34" s="3">
        <v>0</v>
      </c>
      <c r="BB34" s="3">
        <v>0</v>
      </c>
      <c r="BC34" s="3">
        <v>0</v>
      </c>
      <c r="BD34" s="3">
        <v>38458.699999999997</v>
      </c>
      <c r="BE34" s="3">
        <v>38458.699999999997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174740.26</v>
      </c>
      <c r="BM34" s="3">
        <v>5416.39</v>
      </c>
      <c r="BN34" s="3">
        <v>5416.39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986544.32</v>
      </c>
    </row>
    <row r="35" spans="1:186">
      <c r="A35" s="3" t="s">
        <v>330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</row>
    <row r="36" spans="1:186">
      <c r="A36" s="3" t="s">
        <v>331</v>
      </c>
      <c r="B36" s="3">
        <v>79186.880000000005</v>
      </c>
      <c r="C36" s="3">
        <v>78183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78183</v>
      </c>
      <c r="L36" s="3">
        <v>31000</v>
      </c>
      <c r="M36" s="3">
        <v>0</v>
      </c>
      <c r="N36" s="3">
        <v>47183</v>
      </c>
      <c r="O36" s="3">
        <v>854.39</v>
      </c>
      <c r="P36" s="3">
        <v>0</v>
      </c>
      <c r="Q36" s="3">
        <v>0</v>
      </c>
      <c r="R36" s="3">
        <v>0</v>
      </c>
      <c r="S36" s="3">
        <v>17</v>
      </c>
      <c r="T36" s="3">
        <v>0</v>
      </c>
      <c r="U36" s="3">
        <v>331.38</v>
      </c>
      <c r="V36" s="3">
        <v>506.01</v>
      </c>
      <c r="W36" s="3">
        <v>49.83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49.83</v>
      </c>
      <c r="AS36" s="3">
        <v>0</v>
      </c>
      <c r="AT36" s="3">
        <v>0</v>
      </c>
      <c r="AU36" s="3">
        <v>49.83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99.66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79186.880000000005</v>
      </c>
    </row>
    <row r="37" spans="1:186">
      <c r="A37" s="3" t="s">
        <v>332</v>
      </c>
      <c r="B37" s="3">
        <v>1181942.6599999999</v>
      </c>
      <c r="C37" s="3">
        <v>667651</v>
      </c>
      <c r="D37" s="3">
        <v>0</v>
      </c>
      <c r="E37" s="3">
        <v>0</v>
      </c>
      <c r="F37" s="3">
        <v>166495</v>
      </c>
      <c r="G37" s="3">
        <v>0</v>
      </c>
      <c r="H37" s="3">
        <v>364460</v>
      </c>
      <c r="I37" s="3">
        <v>0</v>
      </c>
      <c r="J37" s="3">
        <v>0</v>
      </c>
      <c r="K37" s="3">
        <v>136696</v>
      </c>
      <c r="L37" s="3">
        <v>25696</v>
      </c>
      <c r="M37" s="3">
        <v>0</v>
      </c>
      <c r="N37" s="3">
        <v>111000</v>
      </c>
      <c r="O37" s="3">
        <v>135590.71</v>
      </c>
      <c r="P37" s="3">
        <v>0</v>
      </c>
      <c r="Q37" s="3">
        <v>11817.81</v>
      </c>
      <c r="R37" s="3">
        <v>0</v>
      </c>
      <c r="S37" s="3">
        <v>1554</v>
      </c>
      <c r="T37" s="3">
        <v>6841.89</v>
      </c>
      <c r="U37" s="3">
        <v>61474.68</v>
      </c>
      <c r="V37" s="3">
        <v>53902.33</v>
      </c>
      <c r="W37" s="3">
        <v>152209.35</v>
      </c>
      <c r="X37" s="3">
        <v>1398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23314.7</v>
      </c>
      <c r="AR37" s="3">
        <v>92247.55</v>
      </c>
      <c r="AS37" s="3">
        <v>710</v>
      </c>
      <c r="AT37" s="3">
        <v>0</v>
      </c>
      <c r="AU37" s="3">
        <v>91537.55</v>
      </c>
      <c r="AV37" s="3">
        <v>0</v>
      </c>
      <c r="AW37" s="3">
        <v>0</v>
      </c>
      <c r="AX37" s="3">
        <v>0</v>
      </c>
      <c r="AY37" s="3">
        <v>10440</v>
      </c>
      <c r="AZ37" s="3">
        <v>0</v>
      </c>
      <c r="BA37" s="3">
        <v>3500</v>
      </c>
      <c r="BB37" s="3">
        <v>0</v>
      </c>
      <c r="BC37" s="3">
        <v>0</v>
      </c>
      <c r="BD37" s="3">
        <v>21309.1</v>
      </c>
      <c r="BE37" s="3">
        <v>21309.1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195721.9</v>
      </c>
      <c r="BM37" s="3">
        <v>4669.7</v>
      </c>
      <c r="BN37" s="3">
        <v>4669.7</v>
      </c>
      <c r="BO37" s="3">
        <v>0</v>
      </c>
      <c r="BP37" s="3">
        <v>0</v>
      </c>
      <c r="BQ37" s="3">
        <v>0</v>
      </c>
      <c r="BR37" s="3">
        <v>2100</v>
      </c>
      <c r="BS37" s="3">
        <v>0</v>
      </c>
      <c r="BT37" s="3">
        <v>0</v>
      </c>
      <c r="BU37" s="3">
        <v>0</v>
      </c>
      <c r="BV37" s="3">
        <v>0</v>
      </c>
      <c r="BW37" s="3">
        <v>1200</v>
      </c>
      <c r="BX37" s="3">
        <v>1200</v>
      </c>
      <c r="BY37" s="3">
        <v>0</v>
      </c>
      <c r="BZ37" s="3">
        <v>0</v>
      </c>
      <c r="CA37" s="3">
        <v>0</v>
      </c>
      <c r="CB37" s="3">
        <v>900</v>
      </c>
      <c r="CC37" s="3">
        <v>0</v>
      </c>
      <c r="CD37" s="3">
        <v>0</v>
      </c>
      <c r="CE37" s="3">
        <v>900</v>
      </c>
      <c r="CF37" s="3">
        <v>0</v>
      </c>
      <c r="CG37" s="3">
        <v>24000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75675</v>
      </c>
      <c r="CN37" s="3">
        <v>15675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15675</v>
      </c>
      <c r="CX37" s="3">
        <v>15312</v>
      </c>
      <c r="CY37" s="3">
        <v>363</v>
      </c>
      <c r="CZ37" s="3">
        <v>60000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60000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3768.3</v>
      </c>
      <c r="FY37" s="3">
        <v>0</v>
      </c>
      <c r="FZ37" s="3">
        <v>0</v>
      </c>
      <c r="GA37" s="3">
        <v>0</v>
      </c>
      <c r="GB37" s="3">
        <v>0</v>
      </c>
      <c r="GC37" s="3">
        <v>3768.3</v>
      </c>
      <c r="GD37" s="3">
        <v>1261385.96</v>
      </c>
    </row>
    <row r="38" spans="1:186">
      <c r="A38" s="3" t="s">
        <v>333</v>
      </c>
      <c r="B38" s="3">
        <v>18326.73</v>
      </c>
      <c r="C38" s="3">
        <v>15982</v>
      </c>
      <c r="D38" s="3">
        <v>0</v>
      </c>
      <c r="E38" s="3">
        <v>0</v>
      </c>
      <c r="F38" s="3">
        <v>15982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2061.54</v>
      </c>
      <c r="P38" s="3">
        <v>0</v>
      </c>
      <c r="Q38" s="3">
        <v>0</v>
      </c>
      <c r="R38" s="3">
        <v>0</v>
      </c>
      <c r="S38" s="3">
        <v>313.3</v>
      </c>
      <c r="T38" s="3">
        <v>232</v>
      </c>
      <c r="U38" s="3">
        <v>237.1</v>
      </c>
      <c r="V38" s="3">
        <v>1279.1400000000001</v>
      </c>
      <c r="W38" s="3">
        <v>100.85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73.349999999999994</v>
      </c>
      <c r="AS38" s="3">
        <v>0</v>
      </c>
      <c r="AT38" s="3">
        <v>0</v>
      </c>
      <c r="AU38" s="3">
        <v>73.349999999999994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27.5</v>
      </c>
      <c r="BE38" s="3">
        <v>27.5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182.34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18326.73</v>
      </c>
    </row>
    <row r="39" spans="1:186">
      <c r="A39" s="3" t="s">
        <v>334</v>
      </c>
      <c r="B39" s="3">
        <v>10889385.300000001</v>
      </c>
      <c r="C39" s="3">
        <v>334201</v>
      </c>
      <c r="D39" s="3">
        <v>0</v>
      </c>
      <c r="E39" s="3">
        <v>0</v>
      </c>
      <c r="F39" s="3">
        <v>175361</v>
      </c>
      <c r="G39" s="3">
        <v>0</v>
      </c>
      <c r="H39" s="3">
        <v>43840</v>
      </c>
      <c r="I39" s="3">
        <v>0</v>
      </c>
      <c r="J39" s="3">
        <v>0</v>
      </c>
      <c r="K39" s="3">
        <v>115000</v>
      </c>
      <c r="L39" s="3">
        <v>115000</v>
      </c>
      <c r="M39" s="3">
        <v>0</v>
      </c>
      <c r="N39" s="3">
        <v>0</v>
      </c>
      <c r="O39" s="3">
        <v>9279877.1099999994</v>
      </c>
      <c r="P39" s="3">
        <v>0</v>
      </c>
      <c r="Q39" s="3">
        <v>30</v>
      </c>
      <c r="R39" s="3">
        <v>0</v>
      </c>
      <c r="S39" s="3">
        <v>10257.09</v>
      </c>
      <c r="T39" s="3">
        <v>108061.29</v>
      </c>
      <c r="U39" s="3">
        <v>9136316.3499999996</v>
      </c>
      <c r="V39" s="3">
        <v>25212.38</v>
      </c>
      <c r="W39" s="3">
        <v>431931.04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7142.3</v>
      </c>
      <c r="AR39" s="3">
        <v>420360.74</v>
      </c>
      <c r="AS39" s="3">
        <v>0</v>
      </c>
      <c r="AT39" s="3">
        <v>0</v>
      </c>
      <c r="AU39" s="3">
        <v>420360.74</v>
      </c>
      <c r="AV39" s="3">
        <v>0</v>
      </c>
      <c r="AW39" s="3">
        <v>0</v>
      </c>
      <c r="AX39" s="3">
        <v>0</v>
      </c>
      <c r="AY39" s="3">
        <v>4428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834576.15</v>
      </c>
      <c r="BM39" s="3">
        <v>8800</v>
      </c>
      <c r="BN39" s="3">
        <v>8800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8511.15</v>
      </c>
      <c r="FY39" s="3">
        <v>0</v>
      </c>
      <c r="FZ39" s="3">
        <v>0</v>
      </c>
      <c r="GA39" s="3">
        <v>0</v>
      </c>
      <c r="GB39" s="3">
        <v>0</v>
      </c>
      <c r="GC39" s="3">
        <v>8511.15</v>
      </c>
      <c r="GD39" s="3">
        <v>10897896.449999999</v>
      </c>
    </row>
    <row r="40" spans="1:186">
      <c r="A40" s="3" t="s">
        <v>335</v>
      </c>
      <c r="B40" s="3">
        <v>4842.51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460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460</v>
      </c>
      <c r="W40" s="3">
        <v>90.35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13.95</v>
      </c>
      <c r="AS40" s="3">
        <v>0</v>
      </c>
      <c r="AT40" s="3">
        <v>0</v>
      </c>
      <c r="AU40" s="3">
        <v>13.95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76.400000000000006</v>
      </c>
      <c r="BE40" s="3">
        <v>76.400000000000006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27.9</v>
      </c>
      <c r="BM40" s="3">
        <v>4264.26</v>
      </c>
      <c r="BN40" s="3">
        <v>4264.26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4842.51</v>
      </c>
    </row>
    <row r="41" spans="1:186">
      <c r="A41" s="3" t="s">
        <v>336</v>
      </c>
      <c r="B41" s="3">
        <v>84940.71</v>
      </c>
      <c r="C41" s="3">
        <v>228</v>
      </c>
      <c r="D41" s="3">
        <v>0</v>
      </c>
      <c r="E41" s="3">
        <v>0</v>
      </c>
      <c r="F41" s="3">
        <v>228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17980.3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16992.09</v>
      </c>
      <c r="V41" s="3">
        <v>988.21</v>
      </c>
      <c r="W41" s="3">
        <v>62090.39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17673.7</v>
      </c>
      <c r="AR41" s="3">
        <v>2016.69</v>
      </c>
      <c r="AS41" s="3">
        <v>0</v>
      </c>
      <c r="AT41" s="3">
        <v>0</v>
      </c>
      <c r="AU41" s="3">
        <v>2016.69</v>
      </c>
      <c r="AV41" s="3">
        <v>0</v>
      </c>
      <c r="AW41" s="3">
        <v>0</v>
      </c>
      <c r="AX41" s="3">
        <v>0</v>
      </c>
      <c r="AY41" s="3">
        <v>42400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4247.22</v>
      </c>
      <c r="BM41" s="3">
        <v>394.8</v>
      </c>
      <c r="BN41" s="3">
        <v>394.8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216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216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216</v>
      </c>
      <c r="ER41" s="3">
        <v>216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85156.71</v>
      </c>
    </row>
    <row r="42" spans="1:186">
      <c r="A42" s="3" t="s">
        <v>337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</row>
    <row r="43" spans="1:186">
      <c r="A43" s="3" t="s">
        <v>338</v>
      </c>
      <c r="B43" s="3">
        <v>328494.32</v>
      </c>
      <c r="C43" s="3">
        <v>126687</v>
      </c>
      <c r="D43" s="3">
        <v>50000</v>
      </c>
      <c r="E43" s="3">
        <v>0</v>
      </c>
      <c r="F43" s="3">
        <v>21887</v>
      </c>
      <c r="G43" s="3">
        <v>0</v>
      </c>
      <c r="H43" s="3">
        <v>54800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165295.25</v>
      </c>
      <c r="P43" s="3">
        <v>0</v>
      </c>
      <c r="Q43" s="3">
        <v>1109.9100000000001</v>
      </c>
      <c r="R43" s="3">
        <v>0</v>
      </c>
      <c r="S43" s="3">
        <v>420</v>
      </c>
      <c r="T43" s="3">
        <v>651.5</v>
      </c>
      <c r="U43" s="3">
        <v>156704.16</v>
      </c>
      <c r="V43" s="3">
        <v>6409.68</v>
      </c>
      <c r="W43" s="3">
        <v>18288.25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8722.65</v>
      </c>
      <c r="AS43" s="3">
        <v>0</v>
      </c>
      <c r="AT43" s="3">
        <v>0</v>
      </c>
      <c r="AU43" s="3">
        <v>8722.65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9565.6</v>
      </c>
      <c r="BE43" s="3">
        <v>9565.6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17967.05</v>
      </c>
      <c r="BM43" s="3">
        <v>256.77</v>
      </c>
      <c r="BN43" s="3">
        <v>256.77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162</v>
      </c>
      <c r="FY43" s="3">
        <v>0</v>
      </c>
      <c r="FZ43" s="3">
        <v>0</v>
      </c>
      <c r="GA43" s="3">
        <v>0</v>
      </c>
      <c r="GB43" s="3">
        <v>0</v>
      </c>
      <c r="GC43" s="3">
        <v>162</v>
      </c>
      <c r="GD43" s="3">
        <v>328656.32</v>
      </c>
    </row>
    <row r="44" spans="1:186">
      <c r="A44" s="3" t="s">
        <v>339</v>
      </c>
      <c r="B44" s="3">
        <v>397024.58</v>
      </c>
      <c r="C44" s="3">
        <v>87386</v>
      </c>
      <c r="D44" s="3">
        <v>0</v>
      </c>
      <c r="E44" s="3">
        <v>0</v>
      </c>
      <c r="F44" s="3">
        <v>28906</v>
      </c>
      <c r="G44" s="3">
        <v>0</v>
      </c>
      <c r="H44" s="3">
        <v>58480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264606.15000000002</v>
      </c>
      <c r="P44" s="3">
        <v>0</v>
      </c>
      <c r="Q44" s="3">
        <v>0</v>
      </c>
      <c r="R44" s="3">
        <v>0</v>
      </c>
      <c r="S44" s="3">
        <v>2093</v>
      </c>
      <c r="T44" s="3">
        <v>2633.58</v>
      </c>
      <c r="U44" s="3">
        <v>249314.32</v>
      </c>
      <c r="V44" s="3">
        <v>10565.25</v>
      </c>
      <c r="W44" s="3">
        <v>23308.05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465</v>
      </c>
      <c r="AR44" s="3">
        <v>10292.85</v>
      </c>
      <c r="AS44" s="3">
        <v>0</v>
      </c>
      <c r="AT44" s="3">
        <v>0</v>
      </c>
      <c r="AU44" s="3">
        <v>10292.85</v>
      </c>
      <c r="AV44" s="3">
        <v>0</v>
      </c>
      <c r="AW44" s="3">
        <v>0</v>
      </c>
      <c r="AX44" s="3">
        <v>0</v>
      </c>
      <c r="AY44" s="3">
        <v>1141</v>
      </c>
      <c r="AZ44" s="3">
        <v>0</v>
      </c>
      <c r="BA44" s="3">
        <v>0</v>
      </c>
      <c r="BB44" s="3">
        <v>0</v>
      </c>
      <c r="BC44" s="3">
        <v>0</v>
      </c>
      <c r="BD44" s="3">
        <v>11409.2</v>
      </c>
      <c r="BE44" s="3">
        <v>11409.2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20846.580000000002</v>
      </c>
      <c r="BM44" s="3">
        <v>877.8</v>
      </c>
      <c r="BN44" s="3">
        <v>877.8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300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300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300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397324.58</v>
      </c>
    </row>
    <row r="45" spans="1:186">
      <c r="A45" s="3" t="s">
        <v>340</v>
      </c>
      <c r="B45" s="3">
        <v>808768.14</v>
      </c>
      <c r="C45" s="3">
        <v>134607</v>
      </c>
      <c r="D45" s="3">
        <v>0</v>
      </c>
      <c r="E45" s="3">
        <v>0</v>
      </c>
      <c r="F45" s="3">
        <v>65039</v>
      </c>
      <c r="G45" s="3">
        <v>0</v>
      </c>
      <c r="H45" s="3">
        <v>69568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458948.07</v>
      </c>
      <c r="P45" s="3">
        <v>0</v>
      </c>
      <c r="Q45" s="3">
        <v>26421.94</v>
      </c>
      <c r="R45" s="3">
        <v>0</v>
      </c>
      <c r="S45" s="3">
        <v>1398.2</v>
      </c>
      <c r="T45" s="3">
        <v>7232.9</v>
      </c>
      <c r="U45" s="3">
        <v>407168.98</v>
      </c>
      <c r="V45" s="3">
        <v>16726.05</v>
      </c>
      <c r="W45" s="3">
        <v>97970.21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54975.71</v>
      </c>
      <c r="AS45" s="3">
        <v>8150</v>
      </c>
      <c r="AT45" s="3">
        <v>0</v>
      </c>
      <c r="AU45" s="3">
        <v>46825.71</v>
      </c>
      <c r="AV45" s="3">
        <v>0</v>
      </c>
      <c r="AW45" s="3">
        <v>0</v>
      </c>
      <c r="AX45" s="3">
        <v>0</v>
      </c>
      <c r="AY45" s="3">
        <v>10000</v>
      </c>
      <c r="AZ45" s="3">
        <v>0</v>
      </c>
      <c r="BA45" s="3">
        <v>0</v>
      </c>
      <c r="BB45" s="3">
        <v>0</v>
      </c>
      <c r="BC45" s="3">
        <v>0</v>
      </c>
      <c r="BD45" s="3">
        <v>32994.5</v>
      </c>
      <c r="BE45" s="3">
        <v>29994.5</v>
      </c>
      <c r="BF45" s="3">
        <v>0</v>
      </c>
      <c r="BG45" s="3">
        <v>0</v>
      </c>
      <c r="BH45" s="3">
        <v>3000</v>
      </c>
      <c r="BI45" s="3">
        <v>0</v>
      </c>
      <c r="BJ45" s="3">
        <v>0</v>
      </c>
      <c r="BK45" s="3">
        <v>0</v>
      </c>
      <c r="BL45" s="3">
        <v>116441.56</v>
      </c>
      <c r="BM45" s="3">
        <v>801.3</v>
      </c>
      <c r="BN45" s="3">
        <v>801.3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808768.14</v>
      </c>
    </row>
    <row r="46" spans="1:186">
      <c r="A46" s="3" t="s">
        <v>341</v>
      </c>
      <c r="B46" s="3">
        <v>662044</v>
      </c>
      <c r="C46" s="3">
        <v>132392</v>
      </c>
      <c r="D46" s="3">
        <v>0</v>
      </c>
      <c r="E46" s="3">
        <v>0</v>
      </c>
      <c r="F46" s="3">
        <v>64432</v>
      </c>
      <c r="G46" s="3">
        <v>0</v>
      </c>
      <c r="H46" s="3">
        <v>67960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454855.84</v>
      </c>
      <c r="P46" s="3">
        <v>0</v>
      </c>
      <c r="Q46" s="3">
        <v>1109.74</v>
      </c>
      <c r="R46" s="3">
        <v>0</v>
      </c>
      <c r="S46" s="3">
        <v>128942.8</v>
      </c>
      <c r="T46" s="3">
        <v>3183.12</v>
      </c>
      <c r="U46" s="3">
        <v>298192.2</v>
      </c>
      <c r="V46" s="3">
        <v>23427.98</v>
      </c>
      <c r="W46" s="3">
        <v>42251.33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19431.93</v>
      </c>
      <c r="AS46" s="3">
        <v>4908</v>
      </c>
      <c r="AT46" s="3">
        <v>0</v>
      </c>
      <c r="AU46" s="3">
        <v>14523.93</v>
      </c>
      <c r="AV46" s="3">
        <v>0</v>
      </c>
      <c r="AW46" s="3">
        <v>0</v>
      </c>
      <c r="AX46" s="3">
        <v>0</v>
      </c>
      <c r="AY46" s="3">
        <v>6000</v>
      </c>
      <c r="AZ46" s="3">
        <v>0</v>
      </c>
      <c r="BA46" s="3">
        <v>0</v>
      </c>
      <c r="BB46" s="3">
        <v>0</v>
      </c>
      <c r="BC46" s="3">
        <v>0</v>
      </c>
      <c r="BD46" s="3">
        <v>16819.400000000001</v>
      </c>
      <c r="BE46" s="3">
        <v>16819.400000000001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29399.73</v>
      </c>
      <c r="BM46" s="3">
        <v>3145.1</v>
      </c>
      <c r="BN46" s="3">
        <v>3145.1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662044</v>
      </c>
    </row>
    <row r="47" spans="1:186">
      <c r="A47" s="3" t="s">
        <v>342</v>
      </c>
      <c r="B47" s="3">
        <v>387544.97</v>
      </c>
      <c r="C47" s="3">
        <v>83202</v>
      </c>
      <c r="D47" s="3">
        <v>0</v>
      </c>
      <c r="E47" s="3">
        <v>0</v>
      </c>
      <c r="F47" s="3">
        <v>58902</v>
      </c>
      <c r="G47" s="3">
        <v>0</v>
      </c>
      <c r="H47" s="3">
        <v>24300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213238.3</v>
      </c>
      <c r="P47" s="3">
        <v>0</v>
      </c>
      <c r="Q47" s="3">
        <v>0</v>
      </c>
      <c r="R47" s="3">
        <v>0</v>
      </c>
      <c r="S47" s="3">
        <v>2726</v>
      </c>
      <c r="T47" s="3">
        <v>4633.6499999999996</v>
      </c>
      <c r="U47" s="3">
        <v>200954.65</v>
      </c>
      <c r="V47" s="3">
        <v>4924</v>
      </c>
      <c r="W47" s="3">
        <v>59263.21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2090</v>
      </c>
      <c r="AR47" s="3">
        <v>22026.71</v>
      </c>
      <c r="AS47" s="3">
        <v>5550</v>
      </c>
      <c r="AT47" s="3">
        <v>0</v>
      </c>
      <c r="AU47" s="3">
        <v>16476.71</v>
      </c>
      <c r="AV47" s="3">
        <v>0</v>
      </c>
      <c r="AW47" s="3">
        <v>0</v>
      </c>
      <c r="AX47" s="3">
        <v>0</v>
      </c>
      <c r="AY47" s="3">
        <v>1000</v>
      </c>
      <c r="AZ47" s="3">
        <v>0</v>
      </c>
      <c r="BA47" s="3">
        <v>0</v>
      </c>
      <c r="BB47" s="3">
        <v>0</v>
      </c>
      <c r="BC47" s="3">
        <v>0</v>
      </c>
      <c r="BD47" s="3">
        <v>34146.5</v>
      </c>
      <c r="BE47" s="3">
        <v>26693.5</v>
      </c>
      <c r="BF47" s="3">
        <v>0</v>
      </c>
      <c r="BG47" s="3">
        <v>0</v>
      </c>
      <c r="BH47" s="3">
        <v>7453</v>
      </c>
      <c r="BI47" s="3">
        <v>0</v>
      </c>
      <c r="BJ47" s="3">
        <v>0</v>
      </c>
      <c r="BK47" s="3">
        <v>0</v>
      </c>
      <c r="BL47" s="3">
        <v>31841.46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387544.97</v>
      </c>
    </row>
    <row r="48" spans="1:186">
      <c r="A48" s="3" t="s">
        <v>343</v>
      </c>
      <c r="B48" s="3">
        <v>114052.1</v>
      </c>
      <c r="C48" s="3">
        <v>29625</v>
      </c>
      <c r="D48" s="3">
        <v>0</v>
      </c>
      <c r="E48" s="3">
        <v>0</v>
      </c>
      <c r="F48" s="3">
        <v>0</v>
      </c>
      <c r="G48" s="3">
        <v>0</v>
      </c>
      <c r="H48" s="3">
        <v>29625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33420.92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33420.92</v>
      </c>
      <c r="AS48" s="3">
        <v>8450</v>
      </c>
      <c r="AT48" s="3">
        <v>0</v>
      </c>
      <c r="AU48" s="3">
        <v>24970.92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51006.18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945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945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945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114997.1</v>
      </c>
    </row>
    <row r="49" spans="1:186">
      <c r="A49" s="3" t="s">
        <v>344</v>
      </c>
      <c r="B49" s="3">
        <v>1732842.19</v>
      </c>
      <c r="C49" s="3">
        <v>189229</v>
      </c>
      <c r="D49" s="3">
        <v>0</v>
      </c>
      <c r="E49" s="3">
        <v>0</v>
      </c>
      <c r="F49" s="3">
        <v>107029</v>
      </c>
      <c r="G49" s="3">
        <v>0</v>
      </c>
      <c r="H49" s="3">
        <v>82200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1346313.93</v>
      </c>
      <c r="P49" s="3">
        <v>0</v>
      </c>
      <c r="Q49" s="3">
        <v>1139.74</v>
      </c>
      <c r="R49" s="3">
        <v>0</v>
      </c>
      <c r="S49" s="3">
        <v>1890</v>
      </c>
      <c r="T49" s="3">
        <v>47405.4</v>
      </c>
      <c r="U49" s="3">
        <v>1281872.3</v>
      </c>
      <c r="V49" s="3">
        <v>14006.49</v>
      </c>
      <c r="W49" s="3">
        <v>94094.74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2725.8</v>
      </c>
      <c r="AR49" s="3">
        <v>51177.84</v>
      </c>
      <c r="AS49" s="3">
        <v>6150</v>
      </c>
      <c r="AT49" s="3">
        <v>0</v>
      </c>
      <c r="AU49" s="3">
        <v>45027.839999999997</v>
      </c>
      <c r="AV49" s="3">
        <v>0</v>
      </c>
      <c r="AW49" s="3">
        <v>0</v>
      </c>
      <c r="AX49" s="3">
        <v>0</v>
      </c>
      <c r="AY49" s="3">
        <v>300</v>
      </c>
      <c r="AZ49" s="3">
        <v>0</v>
      </c>
      <c r="BA49" s="3">
        <v>20186.3</v>
      </c>
      <c r="BB49" s="3">
        <v>0</v>
      </c>
      <c r="BC49" s="3">
        <v>0</v>
      </c>
      <c r="BD49" s="3">
        <v>19704.8</v>
      </c>
      <c r="BE49" s="3">
        <v>19704.8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97799.28</v>
      </c>
      <c r="BM49" s="3">
        <v>5405.24</v>
      </c>
      <c r="BN49" s="3">
        <v>5405.24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1732842.19</v>
      </c>
    </row>
    <row r="50" spans="1:186">
      <c r="A50" s="3" t="s">
        <v>345</v>
      </c>
      <c r="B50" s="3">
        <v>730219.46</v>
      </c>
      <c r="C50" s="3">
        <v>127826</v>
      </c>
      <c r="D50" s="3">
        <v>0</v>
      </c>
      <c r="E50" s="3">
        <v>0</v>
      </c>
      <c r="F50" s="3">
        <v>82126</v>
      </c>
      <c r="G50" s="3">
        <v>0</v>
      </c>
      <c r="H50" s="3">
        <v>45700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478508.38</v>
      </c>
      <c r="P50" s="3">
        <v>0</v>
      </c>
      <c r="Q50" s="3">
        <v>1589.91</v>
      </c>
      <c r="R50" s="3">
        <v>0</v>
      </c>
      <c r="S50" s="3">
        <v>3426.4</v>
      </c>
      <c r="T50" s="3">
        <v>10864</v>
      </c>
      <c r="U50" s="3">
        <v>450750.15</v>
      </c>
      <c r="V50" s="3">
        <v>11877.92</v>
      </c>
      <c r="W50" s="3">
        <v>62492.67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2651.6</v>
      </c>
      <c r="AR50" s="3">
        <v>25553.07</v>
      </c>
      <c r="AS50" s="3">
        <v>5760</v>
      </c>
      <c r="AT50" s="3">
        <v>0</v>
      </c>
      <c r="AU50" s="3">
        <v>19793.07</v>
      </c>
      <c r="AV50" s="3">
        <v>0</v>
      </c>
      <c r="AW50" s="3">
        <v>3600</v>
      </c>
      <c r="AX50" s="3">
        <v>0</v>
      </c>
      <c r="AY50" s="3">
        <v>150</v>
      </c>
      <c r="AZ50" s="3">
        <v>0</v>
      </c>
      <c r="BA50" s="3">
        <v>0</v>
      </c>
      <c r="BB50" s="3">
        <v>0</v>
      </c>
      <c r="BC50" s="3">
        <v>0</v>
      </c>
      <c r="BD50" s="3">
        <v>30538</v>
      </c>
      <c r="BE50" s="3">
        <v>20135.5</v>
      </c>
      <c r="BF50" s="3">
        <v>0</v>
      </c>
      <c r="BG50" s="3">
        <v>0</v>
      </c>
      <c r="BH50" s="3">
        <v>10402.5</v>
      </c>
      <c r="BI50" s="3">
        <v>0</v>
      </c>
      <c r="BJ50" s="3">
        <v>0</v>
      </c>
      <c r="BK50" s="3">
        <v>0</v>
      </c>
      <c r="BL50" s="3">
        <v>41635.31</v>
      </c>
      <c r="BM50" s="3">
        <v>19325.099999999999</v>
      </c>
      <c r="BN50" s="3">
        <v>19325.099999999999</v>
      </c>
      <c r="BO50" s="3">
        <v>0</v>
      </c>
      <c r="BP50" s="3">
        <v>0</v>
      </c>
      <c r="BQ50" s="3">
        <v>0</v>
      </c>
      <c r="BR50" s="3">
        <v>432</v>
      </c>
      <c r="BS50" s="3">
        <v>0</v>
      </c>
      <c r="BT50" s="3">
        <v>0</v>
      </c>
      <c r="BU50" s="3">
        <v>0</v>
      </c>
      <c r="BV50" s="3">
        <v>0</v>
      </c>
      <c r="BW50" s="3">
        <v>432</v>
      </c>
      <c r="BX50" s="3">
        <v>432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730219.46</v>
      </c>
    </row>
    <row r="51" spans="1:186">
      <c r="A51" s="3" t="s">
        <v>346</v>
      </c>
      <c r="B51" s="3">
        <v>92352.73</v>
      </c>
      <c r="C51" s="3">
        <v>21600</v>
      </c>
      <c r="D51" s="3">
        <v>0</v>
      </c>
      <c r="E51" s="3">
        <v>0</v>
      </c>
      <c r="F51" s="3">
        <v>0</v>
      </c>
      <c r="G51" s="3">
        <v>0</v>
      </c>
      <c r="H51" s="3">
        <v>21600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30948.93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30948.93</v>
      </c>
      <c r="AS51" s="3">
        <v>11100</v>
      </c>
      <c r="AT51" s="3">
        <v>0</v>
      </c>
      <c r="AU51" s="3">
        <v>19848.93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39803.800000000003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92352.73</v>
      </c>
    </row>
    <row r="52" spans="1:186">
      <c r="A52" s="3" t="s">
        <v>347</v>
      </c>
      <c r="B52" s="3">
        <v>3124360.94</v>
      </c>
      <c r="C52" s="3">
        <v>85234</v>
      </c>
      <c r="D52" s="3">
        <v>0</v>
      </c>
      <c r="E52" s="3">
        <v>0</v>
      </c>
      <c r="F52" s="3">
        <v>36434</v>
      </c>
      <c r="G52" s="3">
        <v>0</v>
      </c>
      <c r="H52" s="3">
        <v>48800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2867013.07</v>
      </c>
      <c r="P52" s="3">
        <v>0</v>
      </c>
      <c r="Q52" s="3">
        <v>30.18</v>
      </c>
      <c r="R52" s="3">
        <v>0</v>
      </c>
      <c r="S52" s="3">
        <v>2909</v>
      </c>
      <c r="T52" s="3">
        <v>4602.88</v>
      </c>
      <c r="U52" s="3">
        <v>2843205.41</v>
      </c>
      <c r="V52" s="3">
        <v>16265.6</v>
      </c>
      <c r="W52" s="3">
        <v>103023.18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22774</v>
      </c>
      <c r="AR52" s="3">
        <v>32436.78</v>
      </c>
      <c r="AS52" s="3">
        <v>0</v>
      </c>
      <c r="AT52" s="3">
        <v>0</v>
      </c>
      <c r="AU52" s="3">
        <v>32436.78</v>
      </c>
      <c r="AV52" s="3">
        <v>0</v>
      </c>
      <c r="AW52" s="3">
        <v>0</v>
      </c>
      <c r="AX52" s="3">
        <v>0</v>
      </c>
      <c r="AY52" s="3">
        <v>16000</v>
      </c>
      <c r="AZ52" s="3">
        <v>0</v>
      </c>
      <c r="BA52" s="3">
        <v>15062</v>
      </c>
      <c r="BB52" s="3">
        <v>0</v>
      </c>
      <c r="BC52" s="3">
        <v>0</v>
      </c>
      <c r="BD52" s="3">
        <v>16750.400000000001</v>
      </c>
      <c r="BE52" s="3">
        <v>16750.400000000001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64968.29</v>
      </c>
      <c r="BM52" s="3">
        <v>4122.3999999999996</v>
      </c>
      <c r="BN52" s="3">
        <v>4122.3999999999996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3124360.94</v>
      </c>
    </row>
    <row r="53" spans="1:186">
      <c r="A53" s="3" t="s">
        <v>348</v>
      </c>
      <c r="B53" s="3">
        <v>1553096.59</v>
      </c>
      <c r="C53" s="3">
        <v>124275</v>
      </c>
      <c r="D53" s="3">
        <v>0</v>
      </c>
      <c r="E53" s="3">
        <v>0</v>
      </c>
      <c r="F53" s="3">
        <v>45335</v>
      </c>
      <c r="G53" s="3">
        <v>0</v>
      </c>
      <c r="H53" s="3">
        <v>78940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1238598.33</v>
      </c>
      <c r="P53" s="3">
        <v>0</v>
      </c>
      <c r="Q53" s="3">
        <v>1169.6099999999999</v>
      </c>
      <c r="R53" s="3">
        <v>0</v>
      </c>
      <c r="S53" s="3">
        <v>604.6</v>
      </c>
      <c r="T53" s="3">
        <v>6136.37</v>
      </c>
      <c r="U53" s="3">
        <v>1219240.57</v>
      </c>
      <c r="V53" s="3">
        <v>11447.18</v>
      </c>
      <c r="W53" s="3">
        <v>101615.7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16961.099999999999</v>
      </c>
      <c r="AR53" s="3">
        <v>46932.6</v>
      </c>
      <c r="AS53" s="3">
        <v>5250</v>
      </c>
      <c r="AT53" s="3">
        <v>0</v>
      </c>
      <c r="AU53" s="3">
        <v>41482.6</v>
      </c>
      <c r="AV53" s="3">
        <v>200</v>
      </c>
      <c r="AW53" s="3">
        <v>0</v>
      </c>
      <c r="AX53" s="3">
        <v>0</v>
      </c>
      <c r="AY53" s="3">
        <v>8100</v>
      </c>
      <c r="AZ53" s="3">
        <v>0</v>
      </c>
      <c r="BA53" s="3">
        <v>5000</v>
      </c>
      <c r="BB53" s="3">
        <v>0</v>
      </c>
      <c r="BC53" s="3">
        <v>0</v>
      </c>
      <c r="BD53" s="3">
        <v>24622</v>
      </c>
      <c r="BE53" s="3">
        <v>24622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83012.160000000003</v>
      </c>
      <c r="BM53" s="3">
        <v>5595.4</v>
      </c>
      <c r="BN53" s="3">
        <v>5595.4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184.5</v>
      </c>
      <c r="FY53" s="3">
        <v>0</v>
      </c>
      <c r="FZ53" s="3">
        <v>0</v>
      </c>
      <c r="GA53" s="3">
        <v>0</v>
      </c>
      <c r="GB53" s="3">
        <v>0</v>
      </c>
      <c r="GC53" s="3">
        <v>184.5</v>
      </c>
      <c r="GD53" s="3">
        <v>1553281.09</v>
      </c>
    </row>
    <row r="54" spans="1:186">
      <c r="A54" s="3" t="s">
        <v>349</v>
      </c>
      <c r="B54" s="3">
        <v>282126.26</v>
      </c>
      <c r="C54" s="3">
        <v>149890</v>
      </c>
      <c r="D54" s="3">
        <v>0</v>
      </c>
      <c r="E54" s="3">
        <v>0</v>
      </c>
      <c r="F54" s="3">
        <v>0</v>
      </c>
      <c r="G54" s="3">
        <v>0</v>
      </c>
      <c r="H54" s="3">
        <v>126340</v>
      </c>
      <c r="I54" s="3">
        <v>0</v>
      </c>
      <c r="J54" s="3">
        <v>0</v>
      </c>
      <c r="K54" s="3">
        <v>23550</v>
      </c>
      <c r="L54" s="3">
        <v>0</v>
      </c>
      <c r="M54" s="3">
        <v>0</v>
      </c>
      <c r="N54" s="3">
        <v>23550</v>
      </c>
      <c r="O54" s="3">
        <v>21780.25</v>
      </c>
      <c r="P54" s="3">
        <v>0</v>
      </c>
      <c r="Q54" s="3">
        <v>4364.28</v>
      </c>
      <c r="R54" s="3">
        <v>0</v>
      </c>
      <c r="S54" s="3">
        <v>180</v>
      </c>
      <c r="T54" s="3">
        <v>4423.55</v>
      </c>
      <c r="U54" s="3">
        <v>4355.0200000000004</v>
      </c>
      <c r="V54" s="3">
        <v>8457.4</v>
      </c>
      <c r="W54" s="3">
        <v>23089.85</v>
      </c>
      <c r="X54" s="3">
        <v>0</v>
      </c>
      <c r="Y54" s="3">
        <v>0</v>
      </c>
      <c r="Z54" s="3">
        <v>1783.4</v>
      </c>
      <c r="AA54" s="3">
        <v>0</v>
      </c>
      <c r="AB54" s="3">
        <v>0</v>
      </c>
      <c r="AC54" s="3">
        <v>0</v>
      </c>
      <c r="AD54" s="3">
        <v>960</v>
      </c>
      <c r="AE54" s="3">
        <v>0</v>
      </c>
      <c r="AF54" s="3">
        <v>960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20275.150000000001</v>
      </c>
      <c r="AS54" s="3">
        <v>2800</v>
      </c>
      <c r="AT54" s="3">
        <v>0</v>
      </c>
      <c r="AU54" s="3">
        <v>17475.150000000001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71.3</v>
      </c>
      <c r="BE54" s="3">
        <v>71.3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85725.16</v>
      </c>
      <c r="BM54" s="3">
        <v>1641</v>
      </c>
      <c r="BN54" s="3">
        <v>1641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2980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2980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916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1000</v>
      </c>
      <c r="ED54" s="3">
        <v>1064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285106.26</v>
      </c>
    </row>
    <row r="55" spans="1:186">
      <c r="A55" s="3" t="s">
        <v>350</v>
      </c>
      <c r="B55" s="3">
        <v>46276.14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44873.57</v>
      </c>
      <c r="P55" s="3">
        <v>0</v>
      </c>
      <c r="Q55" s="3">
        <v>0</v>
      </c>
      <c r="R55" s="3">
        <v>0</v>
      </c>
      <c r="S55" s="3">
        <v>324</v>
      </c>
      <c r="T55" s="3">
        <v>2845.66</v>
      </c>
      <c r="U55" s="3">
        <v>11396.51</v>
      </c>
      <c r="V55" s="3">
        <v>30307.4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867.57</v>
      </c>
      <c r="BM55" s="3">
        <v>535</v>
      </c>
      <c r="BN55" s="3">
        <v>535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46276.14</v>
      </c>
    </row>
    <row r="56" spans="1:186">
      <c r="A56" s="3" t="s">
        <v>351</v>
      </c>
      <c r="B56" s="3">
        <v>53623688.68</v>
      </c>
      <c r="C56" s="3">
        <v>2887639.8</v>
      </c>
      <c r="D56" s="3">
        <v>0</v>
      </c>
      <c r="E56" s="3">
        <v>0</v>
      </c>
      <c r="F56" s="3">
        <v>604193</v>
      </c>
      <c r="G56" s="3">
        <v>0</v>
      </c>
      <c r="H56" s="3">
        <v>495833</v>
      </c>
      <c r="I56" s="3">
        <v>0</v>
      </c>
      <c r="J56" s="3">
        <v>0</v>
      </c>
      <c r="K56" s="3">
        <v>1787613.8</v>
      </c>
      <c r="L56" s="3">
        <v>357211</v>
      </c>
      <c r="M56" s="3">
        <v>0</v>
      </c>
      <c r="N56" s="3">
        <v>1430402.8</v>
      </c>
      <c r="O56" s="3">
        <v>37417596.380000003</v>
      </c>
      <c r="P56" s="3">
        <v>5885677.25</v>
      </c>
      <c r="Q56" s="3">
        <v>959.83</v>
      </c>
      <c r="R56" s="3">
        <v>200000</v>
      </c>
      <c r="S56" s="3">
        <v>192814.65</v>
      </c>
      <c r="T56" s="3">
        <v>252033.75</v>
      </c>
      <c r="U56" s="3">
        <v>30496385.32</v>
      </c>
      <c r="V56" s="3">
        <v>389725.58</v>
      </c>
      <c r="W56" s="3">
        <v>6903119.0800000001</v>
      </c>
      <c r="X56" s="3">
        <v>380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1715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1715</v>
      </c>
      <c r="AQ56" s="3">
        <v>116066.1</v>
      </c>
      <c r="AR56" s="3">
        <v>6482024.1799999997</v>
      </c>
      <c r="AS56" s="3">
        <v>3261319</v>
      </c>
      <c r="AT56" s="3">
        <v>0</v>
      </c>
      <c r="AU56" s="3">
        <v>3169691.18</v>
      </c>
      <c r="AV56" s="3">
        <v>51014</v>
      </c>
      <c r="AW56" s="3">
        <v>0</v>
      </c>
      <c r="AX56" s="3">
        <v>0</v>
      </c>
      <c r="AY56" s="3">
        <v>56540</v>
      </c>
      <c r="AZ56" s="3">
        <v>0</v>
      </c>
      <c r="BA56" s="3">
        <v>3500</v>
      </c>
      <c r="BB56" s="3">
        <v>0</v>
      </c>
      <c r="BC56" s="3">
        <v>0</v>
      </c>
      <c r="BD56" s="3">
        <v>242893.8</v>
      </c>
      <c r="BE56" s="3">
        <v>211365.8</v>
      </c>
      <c r="BF56" s="3">
        <v>5100</v>
      </c>
      <c r="BG56" s="3">
        <v>0</v>
      </c>
      <c r="BH56" s="3">
        <v>2478</v>
      </c>
      <c r="BI56" s="3">
        <v>0</v>
      </c>
      <c r="BJ56" s="3">
        <v>23950</v>
      </c>
      <c r="BK56" s="3">
        <v>0</v>
      </c>
      <c r="BL56" s="3">
        <v>6183720.1200000001</v>
      </c>
      <c r="BM56" s="3">
        <v>213029.9</v>
      </c>
      <c r="BN56" s="3">
        <v>213029.9</v>
      </c>
      <c r="BO56" s="3">
        <v>0</v>
      </c>
      <c r="BP56" s="3">
        <v>0</v>
      </c>
      <c r="BQ56" s="3">
        <v>0</v>
      </c>
      <c r="BR56" s="3">
        <v>2415</v>
      </c>
      <c r="BS56" s="3">
        <v>0</v>
      </c>
      <c r="BT56" s="3">
        <v>0</v>
      </c>
      <c r="BU56" s="3">
        <v>0</v>
      </c>
      <c r="BV56" s="3">
        <v>0</v>
      </c>
      <c r="BW56" s="3">
        <v>2415</v>
      </c>
      <c r="BX56" s="3">
        <v>2415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16168.4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120166.6</v>
      </c>
      <c r="CN56" s="3">
        <v>37596</v>
      </c>
      <c r="CO56" s="3">
        <v>0</v>
      </c>
      <c r="CP56" s="3">
        <v>0</v>
      </c>
      <c r="CQ56" s="3">
        <v>0</v>
      </c>
      <c r="CR56" s="3">
        <v>14986</v>
      </c>
      <c r="CS56" s="3">
        <v>0</v>
      </c>
      <c r="CT56" s="3">
        <v>0</v>
      </c>
      <c r="CU56" s="3">
        <v>0</v>
      </c>
      <c r="CV56" s="3">
        <v>0</v>
      </c>
      <c r="CW56" s="3">
        <v>22610</v>
      </c>
      <c r="CX56" s="3">
        <v>7080</v>
      </c>
      <c r="CY56" s="3">
        <v>15530</v>
      </c>
      <c r="CZ56" s="3">
        <v>82570.600000000006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7406</v>
      </c>
      <c r="DU56" s="3">
        <v>0</v>
      </c>
      <c r="DV56" s="3">
        <v>28000</v>
      </c>
      <c r="DW56" s="3">
        <v>28000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1600</v>
      </c>
      <c r="ED56" s="3">
        <v>0</v>
      </c>
      <c r="EE56" s="3">
        <v>38214</v>
      </c>
      <c r="EF56" s="3">
        <v>0</v>
      </c>
      <c r="EG56" s="3">
        <v>0</v>
      </c>
      <c r="EH56" s="3">
        <v>0</v>
      </c>
      <c r="EI56" s="3">
        <v>3920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3920</v>
      </c>
      <c r="EP56" s="3">
        <v>0</v>
      </c>
      <c r="EQ56" s="3">
        <v>1039.9000000000001</v>
      </c>
      <c r="ER56" s="3">
        <v>1039.9000000000001</v>
      </c>
      <c r="ES56" s="3">
        <v>0</v>
      </c>
      <c r="ET56" s="3">
        <v>0</v>
      </c>
      <c r="EU56" s="3">
        <v>2390.6999999999998</v>
      </c>
      <c r="EV56" s="3">
        <v>0</v>
      </c>
      <c r="EW56" s="3">
        <v>2390.6999999999998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82939.48</v>
      </c>
      <c r="FY56" s="3">
        <v>0</v>
      </c>
      <c r="FZ56" s="3">
        <v>0</v>
      </c>
      <c r="GA56" s="3">
        <v>0</v>
      </c>
      <c r="GB56" s="3">
        <v>0</v>
      </c>
      <c r="GC56" s="3">
        <v>82939.48</v>
      </c>
      <c r="GD56" s="3">
        <v>53826794.759999998</v>
      </c>
    </row>
    <row r="57" spans="1:186">
      <c r="A57" s="3" t="s">
        <v>352</v>
      </c>
      <c r="B57" s="3">
        <v>7403562.1799999997</v>
      </c>
      <c r="C57" s="3">
        <v>566556</v>
      </c>
      <c r="D57" s="3">
        <v>0</v>
      </c>
      <c r="E57" s="3">
        <v>0</v>
      </c>
      <c r="F57" s="3">
        <v>131844</v>
      </c>
      <c r="G57" s="3">
        <v>0</v>
      </c>
      <c r="H57" s="3">
        <v>66774</v>
      </c>
      <c r="I57" s="3">
        <v>0</v>
      </c>
      <c r="J57" s="3">
        <v>0</v>
      </c>
      <c r="K57" s="3">
        <v>367938</v>
      </c>
      <c r="L57" s="3">
        <v>143445</v>
      </c>
      <c r="M57" s="3">
        <v>0</v>
      </c>
      <c r="N57" s="3">
        <v>224493</v>
      </c>
      <c r="O57" s="3">
        <v>6185312.9800000004</v>
      </c>
      <c r="P57" s="3">
        <v>0</v>
      </c>
      <c r="Q57" s="3">
        <v>0</v>
      </c>
      <c r="R57" s="3">
        <v>0</v>
      </c>
      <c r="S57" s="3">
        <v>77426.429999999993</v>
      </c>
      <c r="T57" s="3">
        <v>57483.9</v>
      </c>
      <c r="U57" s="3">
        <v>5981412.9100000001</v>
      </c>
      <c r="V57" s="3">
        <v>68989.740000000005</v>
      </c>
      <c r="W57" s="3">
        <v>301878.63</v>
      </c>
      <c r="X57" s="3">
        <v>280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4453</v>
      </c>
      <c r="AR57" s="3">
        <v>275035.13</v>
      </c>
      <c r="AS57" s="3">
        <v>97505</v>
      </c>
      <c r="AT57" s="3">
        <v>0</v>
      </c>
      <c r="AU57" s="3">
        <v>174530.13</v>
      </c>
      <c r="AV57" s="3">
        <v>3000</v>
      </c>
      <c r="AW57" s="3">
        <v>0</v>
      </c>
      <c r="AX57" s="3">
        <v>0</v>
      </c>
      <c r="AY57" s="3">
        <v>3800</v>
      </c>
      <c r="AZ57" s="3">
        <v>0</v>
      </c>
      <c r="BA57" s="3">
        <v>0</v>
      </c>
      <c r="BB57" s="3">
        <v>0</v>
      </c>
      <c r="BC57" s="3">
        <v>0</v>
      </c>
      <c r="BD57" s="3">
        <v>18310.5</v>
      </c>
      <c r="BE57" s="3">
        <v>2060.5</v>
      </c>
      <c r="BF57" s="3">
        <v>0</v>
      </c>
      <c r="BG57" s="3">
        <v>0</v>
      </c>
      <c r="BH57" s="3">
        <v>0</v>
      </c>
      <c r="BI57" s="3">
        <v>0</v>
      </c>
      <c r="BJ57" s="3">
        <v>16250</v>
      </c>
      <c r="BK57" s="3">
        <v>0</v>
      </c>
      <c r="BL57" s="3">
        <v>336366.32</v>
      </c>
      <c r="BM57" s="3">
        <v>13448.25</v>
      </c>
      <c r="BN57" s="3">
        <v>13448.25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45134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45134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3000</v>
      </c>
      <c r="DW57" s="3">
        <v>3000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38214</v>
      </c>
      <c r="EF57" s="3">
        <v>0</v>
      </c>
      <c r="EG57" s="3">
        <v>0</v>
      </c>
      <c r="EH57" s="3">
        <v>0</v>
      </c>
      <c r="EI57" s="3">
        <v>3920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3920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75863.98</v>
      </c>
      <c r="FY57" s="3">
        <v>0</v>
      </c>
      <c r="FZ57" s="3">
        <v>0</v>
      </c>
      <c r="GA57" s="3">
        <v>0</v>
      </c>
      <c r="GB57" s="3">
        <v>0</v>
      </c>
      <c r="GC57" s="3">
        <v>75863.98</v>
      </c>
      <c r="GD57" s="3">
        <v>7524560.1600000001</v>
      </c>
    </row>
    <row r="58" spans="1:186">
      <c r="A58" s="3" t="s">
        <v>353</v>
      </c>
      <c r="B58" s="3">
        <v>6124313.4000000004</v>
      </c>
      <c r="C58" s="3">
        <v>61296</v>
      </c>
      <c r="D58" s="3">
        <v>0</v>
      </c>
      <c r="E58" s="3">
        <v>0</v>
      </c>
      <c r="F58" s="3">
        <v>33896</v>
      </c>
      <c r="G58" s="3">
        <v>0</v>
      </c>
      <c r="H58" s="3">
        <v>27400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6017704.5999999996</v>
      </c>
      <c r="P58" s="3">
        <v>5885677.25</v>
      </c>
      <c r="Q58" s="3">
        <v>0</v>
      </c>
      <c r="R58" s="3">
        <v>0</v>
      </c>
      <c r="S58" s="3">
        <v>4060.11</v>
      </c>
      <c r="T58" s="3">
        <v>309.87</v>
      </c>
      <c r="U58" s="3">
        <v>123144.5</v>
      </c>
      <c r="V58" s="3">
        <v>4512.87</v>
      </c>
      <c r="W58" s="3">
        <v>19707.400000000001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14093.4</v>
      </c>
      <c r="AS58" s="3">
        <v>0</v>
      </c>
      <c r="AT58" s="3">
        <v>0</v>
      </c>
      <c r="AU58" s="3">
        <v>12593.4</v>
      </c>
      <c r="AV58" s="3">
        <v>1500</v>
      </c>
      <c r="AW58" s="3">
        <v>0</v>
      </c>
      <c r="AX58" s="3">
        <v>0</v>
      </c>
      <c r="AY58" s="3">
        <v>0</v>
      </c>
      <c r="AZ58" s="3">
        <v>0</v>
      </c>
      <c r="BA58" s="3">
        <v>3500</v>
      </c>
      <c r="BB58" s="3">
        <v>0</v>
      </c>
      <c r="BC58" s="3">
        <v>0</v>
      </c>
      <c r="BD58" s="3">
        <v>2114</v>
      </c>
      <c r="BE58" s="3">
        <v>426</v>
      </c>
      <c r="BF58" s="3">
        <v>0</v>
      </c>
      <c r="BG58" s="3">
        <v>0</v>
      </c>
      <c r="BH58" s="3">
        <v>1688</v>
      </c>
      <c r="BI58" s="3">
        <v>0</v>
      </c>
      <c r="BJ58" s="3">
        <v>0</v>
      </c>
      <c r="BK58" s="3">
        <v>0</v>
      </c>
      <c r="BL58" s="3">
        <v>25186.799999999999</v>
      </c>
      <c r="BM58" s="3">
        <v>418.6</v>
      </c>
      <c r="BN58" s="3">
        <v>418.6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6124313.4000000004</v>
      </c>
    </row>
    <row r="59" spans="1:186">
      <c r="A59" s="3" t="s">
        <v>354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</row>
    <row r="60" spans="1:186">
      <c r="A60" s="3" t="s">
        <v>355</v>
      </c>
      <c r="B60" s="3">
        <v>4760414.08</v>
      </c>
      <c r="C60" s="3">
        <v>300671</v>
      </c>
      <c r="D60" s="3">
        <v>0</v>
      </c>
      <c r="E60" s="3">
        <v>0</v>
      </c>
      <c r="F60" s="3">
        <v>98651</v>
      </c>
      <c r="G60" s="3">
        <v>0</v>
      </c>
      <c r="H60" s="3">
        <v>33204</v>
      </c>
      <c r="I60" s="3">
        <v>0</v>
      </c>
      <c r="J60" s="3">
        <v>0</v>
      </c>
      <c r="K60" s="3">
        <v>168816</v>
      </c>
      <c r="L60" s="3">
        <v>29500</v>
      </c>
      <c r="M60" s="3">
        <v>0</v>
      </c>
      <c r="N60" s="3">
        <v>139316</v>
      </c>
      <c r="O60" s="3">
        <v>2349952.64</v>
      </c>
      <c r="P60" s="3">
        <v>0</v>
      </c>
      <c r="Q60" s="3">
        <v>60</v>
      </c>
      <c r="R60" s="3">
        <v>200000</v>
      </c>
      <c r="S60" s="3">
        <v>47268.84</v>
      </c>
      <c r="T60" s="3">
        <v>1226.2</v>
      </c>
      <c r="U60" s="3">
        <v>2031654.52</v>
      </c>
      <c r="V60" s="3">
        <v>69743.08</v>
      </c>
      <c r="W60" s="3">
        <v>1392782.47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31531.8</v>
      </c>
      <c r="AR60" s="3">
        <v>1342386.27</v>
      </c>
      <c r="AS60" s="3">
        <v>938000</v>
      </c>
      <c r="AT60" s="3">
        <v>0</v>
      </c>
      <c r="AU60" s="3">
        <v>399232.27</v>
      </c>
      <c r="AV60" s="3">
        <v>5154</v>
      </c>
      <c r="AW60" s="3">
        <v>0</v>
      </c>
      <c r="AX60" s="3">
        <v>0</v>
      </c>
      <c r="AY60" s="3">
        <v>15210</v>
      </c>
      <c r="AZ60" s="3">
        <v>0</v>
      </c>
      <c r="BA60" s="3">
        <v>0</v>
      </c>
      <c r="BB60" s="3">
        <v>0</v>
      </c>
      <c r="BC60" s="3">
        <v>0</v>
      </c>
      <c r="BD60" s="3">
        <v>3654.4</v>
      </c>
      <c r="BE60" s="3">
        <v>3654.4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715373</v>
      </c>
      <c r="BM60" s="3">
        <v>1634.97</v>
      </c>
      <c r="BN60" s="3">
        <v>1634.97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76.5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76.5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76.5</v>
      </c>
      <c r="ER60" s="3">
        <v>76.5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4760490.58</v>
      </c>
    </row>
    <row r="61" spans="1:186">
      <c r="A61" s="3" t="s">
        <v>356</v>
      </c>
      <c r="B61" s="3">
        <v>3107451.09</v>
      </c>
      <c r="C61" s="3">
        <v>273818</v>
      </c>
      <c r="D61" s="3">
        <v>0</v>
      </c>
      <c r="E61" s="3">
        <v>0</v>
      </c>
      <c r="F61" s="3">
        <v>86522</v>
      </c>
      <c r="G61" s="3">
        <v>0</v>
      </c>
      <c r="H61" s="3">
        <v>18480</v>
      </c>
      <c r="I61" s="3">
        <v>0</v>
      </c>
      <c r="J61" s="3">
        <v>0</v>
      </c>
      <c r="K61" s="3">
        <v>168816</v>
      </c>
      <c r="L61" s="3">
        <v>29500</v>
      </c>
      <c r="M61" s="3">
        <v>0</v>
      </c>
      <c r="N61" s="3">
        <v>139316</v>
      </c>
      <c r="O61" s="3">
        <v>1165422.43</v>
      </c>
      <c r="P61" s="3">
        <v>0</v>
      </c>
      <c r="Q61" s="3">
        <v>0</v>
      </c>
      <c r="R61" s="3">
        <v>200000</v>
      </c>
      <c r="S61" s="3">
        <v>46732.639999999999</v>
      </c>
      <c r="T61" s="3">
        <v>90</v>
      </c>
      <c r="U61" s="3">
        <v>850776.19</v>
      </c>
      <c r="V61" s="3">
        <v>67823.600000000006</v>
      </c>
      <c r="W61" s="3">
        <v>953513.47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27857.8</v>
      </c>
      <c r="AR61" s="3">
        <v>913386.57</v>
      </c>
      <c r="AS61" s="3">
        <v>628000</v>
      </c>
      <c r="AT61" s="3">
        <v>0</v>
      </c>
      <c r="AU61" s="3">
        <v>280386.57</v>
      </c>
      <c r="AV61" s="3">
        <v>5000</v>
      </c>
      <c r="AW61" s="3">
        <v>0</v>
      </c>
      <c r="AX61" s="3">
        <v>0</v>
      </c>
      <c r="AY61" s="3">
        <v>11010</v>
      </c>
      <c r="AZ61" s="3">
        <v>0</v>
      </c>
      <c r="BA61" s="3">
        <v>0</v>
      </c>
      <c r="BB61" s="3">
        <v>0</v>
      </c>
      <c r="BC61" s="3">
        <v>0</v>
      </c>
      <c r="BD61" s="3">
        <v>1259.0999999999999</v>
      </c>
      <c r="BE61" s="3">
        <v>1259.0999999999999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713747.62</v>
      </c>
      <c r="BM61" s="3">
        <v>949.57</v>
      </c>
      <c r="BN61" s="3">
        <v>949.57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3107451.09</v>
      </c>
    </row>
    <row r="62" spans="1:186">
      <c r="A62" s="3" t="s">
        <v>357</v>
      </c>
      <c r="B62" s="3">
        <v>1652962.99</v>
      </c>
      <c r="C62" s="3">
        <v>26853</v>
      </c>
      <c r="D62" s="3">
        <v>0</v>
      </c>
      <c r="E62" s="3">
        <v>0</v>
      </c>
      <c r="F62" s="3">
        <v>12129</v>
      </c>
      <c r="G62" s="3">
        <v>0</v>
      </c>
      <c r="H62" s="3">
        <v>14724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1184530.21</v>
      </c>
      <c r="P62" s="3">
        <v>0</v>
      </c>
      <c r="Q62" s="3">
        <v>60</v>
      </c>
      <c r="R62" s="3">
        <v>0</v>
      </c>
      <c r="S62" s="3">
        <v>536.20000000000005</v>
      </c>
      <c r="T62" s="3">
        <v>1136.2</v>
      </c>
      <c r="U62" s="3">
        <v>1180878.33</v>
      </c>
      <c r="V62" s="3">
        <v>1919.48</v>
      </c>
      <c r="W62" s="3">
        <v>439269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3674</v>
      </c>
      <c r="AR62" s="3">
        <v>428999.7</v>
      </c>
      <c r="AS62" s="3">
        <v>310000</v>
      </c>
      <c r="AT62" s="3">
        <v>0</v>
      </c>
      <c r="AU62" s="3">
        <v>118845.7</v>
      </c>
      <c r="AV62" s="3">
        <v>154</v>
      </c>
      <c r="AW62" s="3">
        <v>0</v>
      </c>
      <c r="AX62" s="3">
        <v>0</v>
      </c>
      <c r="AY62" s="3">
        <v>4200</v>
      </c>
      <c r="AZ62" s="3">
        <v>0</v>
      </c>
      <c r="BA62" s="3">
        <v>0</v>
      </c>
      <c r="BB62" s="3">
        <v>0</v>
      </c>
      <c r="BC62" s="3">
        <v>0</v>
      </c>
      <c r="BD62" s="3">
        <v>2395.3000000000002</v>
      </c>
      <c r="BE62" s="3">
        <v>2395.3000000000002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1625.38</v>
      </c>
      <c r="BM62" s="3">
        <v>685.4</v>
      </c>
      <c r="BN62" s="3">
        <v>685.4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76.5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76.5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76.5</v>
      </c>
      <c r="ER62" s="3">
        <v>76.5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1653039.49</v>
      </c>
    </row>
    <row r="63" spans="1:186">
      <c r="A63" s="3" t="s">
        <v>358</v>
      </c>
      <c r="B63" s="3">
        <v>2135956.46</v>
      </c>
      <c r="C63" s="3">
        <v>776747</v>
      </c>
      <c r="D63" s="3">
        <v>0</v>
      </c>
      <c r="E63" s="3">
        <v>0</v>
      </c>
      <c r="F63" s="3">
        <v>96153</v>
      </c>
      <c r="G63" s="3">
        <v>0</v>
      </c>
      <c r="H63" s="3">
        <v>21400</v>
      </c>
      <c r="I63" s="3">
        <v>0</v>
      </c>
      <c r="J63" s="3">
        <v>0</v>
      </c>
      <c r="K63" s="3">
        <v>659194</v>
      </c>
      <c r="L63" s="3">
        <v>122988</v>
      </c>
      <c r="M63" s="3">
        <v>0</v>
      </c>
      <c r="N63" s="3">
        <v>536206</v>
      </c>
      <c r="O63" s="3">
        <v>110536.27</v>
      </c>
      <c r="P63" s="3">
        <v>0</v>
      </c>
      <c r="Q63" s="3">
        <v>0</v>
      </c>
      <c r="R63" s="3">
        <v>0</v>
      </c>
      <c r="S63" s="3">
        <v>1223.7</v>
      </c>
      <c r="T63" s="3">
        <v>26470.25</v>
      </c>
      <c r="U63" s="3">
        <v>24824.1</v>
      </c>
      <c r="V63" s="3">
        <v>58018.22</v>
      </c>
      <c r="W63" s="3">
        <v>436818.1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28637.1</v>
      </c>
      <c r="AR63" s="3">
        <v>399228.4</v>
      </c>
      <c r="AS63" s="3">
        <v>34900</v>
      </c>
      <c r="AT63" s="3">
        <v>0</v>
      </c>
      <c r="AU63" s="3">
        <v>362228.4</v>
      </c>
      <c r="AV63" s="3">
        <v>2100</v>
      </c>
      <c r="AW63" s="3">
        <v>0</v>
      </c>
      <c r="AX63" s="3">
        <v>0</v>
      </c>
      <c r="AY63" s="3">
        <v>6760</v>
      </c>
      <c r="AZ63" s="3">
        <v>0</v>
      </c>
      <c r="BA63" s="3">
        <v>0</v>
      </c>
      <c r="BB63" s="3">
        <v>0</v>
      </c>
      <c r="BC63" s="3">
        <v>0</v>
      </c>
      <c r="BD63" s="3">
        <v>2192.6</v>
      </c>
      <c r="BE63" s="3">
        <v>2192.6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804722.96</v>
      </c>
      <c r="BM63" s="3">
        <v>7132.13</v>
      </c>
      <c r="BN63" s="3">
        <v>7132.13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17430</v>
      </c>
      <c r="CN63" s="3">
        <v>17430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17430</v>
      </c>
      <c r="CX63" s="3">
        <v>1900</v>
      </c>
      <c r="CY63" s="3">
        <v>15530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5713.5</v>
      </c>
      <c r="FY63" s="3">
        <v>0</v>
      </c>
      <c r="FZ63" s="3">
        <v>0</v>
      </c>
      <c r="GA63" s="3">
        <v>0</v>
      </c>
      <c r="GB63" s="3">
        <v>0</v>
      </c>
      <c r="GC63" s="3">
        <v>5713.5</v>
      </c>
      <c r="GD63" s="3">
        <v>2159099.96</v>
      </c>
    </row>
    <row r="64" spans="1:186">
      <c r="A64" s="3" t="s">
        <v>359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</row>
    <row r="65" spans="1:186">
      <c r="A65" s="3" t="s">
        <v>360</v>
      </c>
      <c r="B65" s="3">
        <v>48119.19</v>
      </c>
      <c r="C65" s="3">
        <v>217</v>
      </c>
      <c r="D65" s="3">
        <v>0</v>
      </c>
      <c r="E65" s="3">
        <v>0</v>
      </c>
      <c r="F65" s="3">
        <v>217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6913.4</v>
      </c>
      <c r="P65" s="3">
        <v>0</v>
      </c>
      <c r="Q65" s="3">
        <v>0</v>
      </c>
      <c r="R65" s="3">
        <v>0</v>
      </c>
      <c r="S65" s="3">
        <v>340</v>
      </c>
      <c r="T65" s="3">
        <v>0</v>
      </c>
      <c r="U65" s="3">
        <v>507.4</v>
      </c>
      <c r="V65" s="3">
        <v>6066</v>
      </c>
      <c r="W65" s="3">
        <v>13662.93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13662.93</v>
      </c>
      <c r="AS65" s="3">
        <v>0</v>
      </c>
      <c r="AT65" s="3">
        <v>0</v>
      </c>
      <c r="AU65" s="3">
        <v>13662.93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27325.86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48119.19</v>
      </c>
    </row>
    <row r="66" spans="1:186">
      <c r="A66" s="3" t="s">
        <v>361</v>
      </c>
      <c r="B66" s="3">
        <v>6969.67</v>
      </c>
      <c r="C66" s="3">
        <v>1264</v>
      </c>
      <c r="D66" s="3">
        <v>0</v>
      </c>
      <c r="E66" s="3">
        <v>0</v>
      </c>
      <c r="F66" s="3">
        <v>1264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1558.78</v>
      </c>
      <c r="P66" s="3">
        <v>0</v>
      </c>
      <c r="Q66" s="3">
        <v>0</v>
      </c>
      <c r="R66" s="3">
        <v>0</v>
      </c>
      <c r="S66" s="3">
        <v>47.6</v>
      </c>
      <c r="T66" s="3">
        <v>0</v>
      </c>
      <c r="U66" s="3">
        <v>176.1</v>
      </c>
      <c r="V66" s="3">
        <v>1335.08</v>
      </c>
      <c r="W66" s="3">
        <v>3375.95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1380</v>
      </c>
      <c r="AR66" s="3">
        <v>145.94999999999999</v>
      </c>
      <c r="AS66" s="3">
        <v>0</v>
      </c>
      <c r="AT66" s="3">
        <v>0</v>
      </c>
      <c r="AU66" s="3">
        <v>145.94999999999999</v>
      </c>
      <c r="AV66" s="3">
        <v>0</v>
      </c>
      <c r="AW66" s="3">
        <v>0</v>
      </c>
      <c r="AX66" s="3">
        <v>0</v>
      </c>
      <c r="AY66" s="3">
        <v>1850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439.74</v>
      </c>
      <c r="BM66" s="3">
        <v>331.2</v>
      </c>
      <c r="BN66" s="3">
        <v>331.2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6969.67</v>
      </c>
    </row>
    <row r="67" spans="1:186">
      <c r="A67" s="3" t="s">
        <v>362</v>
      </c>
      <c r="B67" s="3">
        <v>240.8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83.19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83.19</v>
      </c>
      <c r="AS67" s="3">
        <v>0</v>
      </c>
      <c r="AT67" s="3">
        <v>0</v>
      </c>
      <c r="AU67" s="3">
        <v>83.19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157.61000000000001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240.8</v>
      </c>
    </row>
    <row r="68" spans="1:186">
      <c r="A68" s="3" t="s">
        <v>363</v>
      </c>
      <c r="B68" s="3">
        <v>1757883.02</v>
      </c>
      <c r="C68" s="3">
        <v>672425</v>
      </c>
      <c r="D68" s="3">
        <v>0</v>
      </c>
      <c r="E68" s="3">
        <v>0</v>
      </c>
      <c r="F68" s="3">
        <v>62255</v>
      </c>
      <c r="G68" s="3">
        <v>0</v>
      </c>
      <c r="H68" s="3">
        <v>21400</v>
      </c>
      <c r="I68" s="3">
        <v>0</v>
      </c>
      <c r="J68" s="3">
        <v>0</v>
      </c>
      <c r="K68" s="3">
        <v>588770</v>
      </c>
      <c r="L68" s="3">
        <v>87000</v>
      </c>
      <c r="M68" s="3">
        <v>0</v>
      </c>
      <c r="N68" s="3">
        <v>501770</v>
      </c>
      <c r="O68" s="3">
        <v>48200.12</v>
      </c>
      <c r="P68" s="3">
        <v>0</v>
      </c>
      <c r="Q68" s="3">
        <v>0</v>
      </c>
      <c r="R68" s="3">
        <v>0</v>
      </c>
      <c r="S68" s="3">
        <v>396.4</v>
      </c>
      <c r="T68" s="3">
        <v>0</v>
      </c>
      <c r="U68" s="3">
        <v>9007</v>
      </c>
      <c r="V68" s="3">
        <v>38796.720000000001</v>
      </c>
      <c r="W68" s="3">
        <v>328168.56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4430.1000000000004</v>
      </c>
      <c r="AR68" s="3">
        <v>316982.26</v>
      </c>
      <c r="AS68" s="3">
        <v>0</v>
      </c>
      <c r="AT68" s="3">
        <v>0</v>
      </c>
      <c r="AU68" s="3">
        <v>315382.26</v>
      </c>
      <c r="AV68" s="3">
        <v>1600</v>
      </c>
      <c r="AW68" s="3">
        <v>0</v>
      </c>
      <c r="AX68" s="3">
        <v>0</v>
      </c>
      <c r="AY68" s="3">
        <v>4910</v>
      </c>
      <c r="AZ68" s="3">
        <v>0</v>
      </c>
      <c r="BA68" s="3">
        <v>0</v>
      </c>
      <c r="BB68" s="3">
        <v>0</v>
      </c>
      <c r="BC68" s="3">
        <v>0</v>
      </c>
      <c r="BD68" s="3">
        <v>1846.2</v>
      </c>
      <c r="BE68" s="3">
        <v>1846.2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709079.87</v>
      </c>
      <c r="BM68" s="3">
        <v>9.4700000000000006</v>
      </c>
      <c r="BN68" s="3">
        <v>9.4700000000000006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15530</v>
      </c>
      <c r="CN68" s="3">
        <v>15530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15530</v>
      </c>
      <c r="CX68" s="3">
        <v>0</v>
      </c>
      <c r="CY68" s="3">
        <v>15530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1773413.02</v>
      </c>
    </row>
    <row r="69" spans="1:186">
      <c r="A69" s="3" t="s">
        <v>364</v>
      </c>
      <c r="B69" s="3">
        <v>100974.63</v>
      </c>
      <c r="C69" s="3">
        <v>71609</v>
      </c>
      <c r="D69" s="3">
        <v>0</v>
      </c>
      <c r="E69" s="3">
        <v>0</v>
      </c>
      <c r="F69" s="3">
        <v>12889</v>
      </c>
      <c r="G69" s="3">
        <v>0</v>
      </c>
      <c r="H69" s="3">
        <v>0</v>
      </c>
      <c r="I69" s="3">
        <v>0</v>
      </c>
      <c r="J69" s="3">
        <v>0</v>
      </c>
      <c r="K69" s="3">
        <v>58720</v>
      </c>
      <c r="L69" s="3">
        <v>24528</v>
      </c>
      <c r="M69" s="3">
        <v>0</v>
      </c>
      <c r="N69" s="3">
        <v>34192</v>
      </c>
      <c r="O69" s="3">
        <v>12281.65</v>
      </c>
      <c r="P69" s="3">
        <v>0</v>
      </c>
      <c r="Q69" s="3">
        <v>0</v>
      </c>
      <c r="R69" s="3">
        <v>0</v>
      </c>
      <c r="S69" s="3">
        <v>40.799999999999997</v>
      </c>
      <c r="T69" s="3">
        <v>0</v>
      </c>
      <c r="U69" s="3">
        <v>10874.58</v>
      </c>
      <c r="V69" s="3">
        <v>1366.27</v>
      </c>
      <c r="W69" s="3">
        <v>4056.21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3917.61</v>
      </c>
      <c r="AS69" s="3">
        <v>0</v>
      </c>
      <c r="AT69" s="3">
        <v>0</v>
      </c>
      <c r="AU69" s="3">
        <v>3917.61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138.6</v>
      </c>
      <c r="BE69" s="3">
        <v>138.6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9257.58</v>
      </c>
      <c r="BM69" s="3">
        <v>3770.19</v>
      </c>
      <c r="BN69" s="3">
        <v>3770.19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800</v>
      </c>
      <c r="CN69" s="3">
        <v>800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800</v>
      </c>
      <c r="CX69" s="3">
        <v>800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101774.63</v>
      </c>
    </row>
    <row r="70" spans="1:186">
      <c r="A70" s="3" t="s">
        <v>365</v>
      </c>
      <c r="B70" s="3">
        <v>67137.09</v>
      </c>
      <c r="C70" s="3">
        <v>16693</v>
      </c>
      <c r="D70" s="3">
        <v>0</v>
      </c>
      <c r="E70" s="3">
        <v>0</v>
      </c>
      <c r="F70" s="3">
        <v>6793</v>
      </c>
      <c r="G70" s="3">
        <v>0</v>
      </c>
      <c r="H70" s="3">
        <v>0</v>
      </c>
      <c r="I70" s="3">
        <v>0</v>
      </c>
      <c r="J70" s="3">
        <v>0</v>
      </c>
      <c r="K70" s="3">
        <v>9900</v>
      </c>
      <c r="L70" s="3">
        <v>9900</v>
      </c>
      <c r="M70" s="3">
        <v>0</v>
      </c>
      <c r="N70" s="3">
        <v>0</v>
      </c>
      <c r="O70" s="3">
        <v>12802.2</v>
      </c>
      <c r="P70" s="3">
        <v>0</v>
      </c>
      <c r="Q70" s="3">
        <v>0</v>
      </c>
      <c r="R70" s="3">
        <v>0</v>
      </c>
      <c r="S70" s="3">
        <v>228.8</v>
      </c>
      <c r="T70" s="3">
        <v>4800</v>
      </c>
      <c r="U70" s="3">
        <v>2437.7399999999998</v>
      </c>
      <c r="V70" s="3">
        <v>5335.66</v>
      </c>
      <c r="W70" s="3">
        <v>28091.77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22827</v>
      </c>
      <c r="AR70" s="3">
        <v>5056.97</v>
      </c>
      <c r="AS70" s="3">
        <v>0</v>
      </c>
      <c r="AT70" s="3">
        <v>0</v>
      </c>
      <c r="AU70" s="3">
        <v>4556.97</v>
      </c>
      <c r="AV70" s="3">
        <v>500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207.8</v>
      </c>
      <c r="BE70" s="3">
        <v>207.8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9503.32</v>
      </c>
      <c r="BM70" s="3">
        <v>46.8</v>
      </c>
      <c r="BN70" s="3">
        <v>46.8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1100</v>
      </c>
      <c r="CN70" s="3">
        <v>1100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1100</v>
      </c>
      <c r="CX70" s="3">
        <v>1100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68237.09</v>
      </c>
    </row>
    <row r="71" spans="1:186">
      <c r="A71" s="3" t="s">
        <v>366</v>
      </c>
      <c r="B71" s="3">
        <v>33632</v>
      </c>
      <c r="C71" s="3">
        <v>2244</v>
      </c>
      <c r="D71" s="3">
        <v>0</v>
      </c>
      <c r="E71" s="3">
        <v>0</v>
      </c>
      <c r="F71" s="3">
        <v>1952</v>
      </c>
      <c r="G71" s="3">
        <v>0</v>
      </c>
      <c r="H71" s="3">
        <v>0</v>
      </c>
      <c r="I71" s="3">
        <v>0</v>
      </c>
      <c r="J71" s="3">
        <v>0</v>
      </c>
      <c r="K71" s="3">
        <v>292</v>
      </c>
      <c r="L71" s="3">
        <v>180</v>
      </c>
      <c r="M71" s="3">
        <v>0</v>
      </c>
      <c r="N71" s="3">
        <v>112</v>
      </c>
      <c r="O71" s="3">
        <v>10336.299999999999</v>
      </c>
      <c r="P71" s="3">
        <v>0</v>
      </c>
      <c r="Q71" s="3">
        <v>0</v>
      </c>
      <c r="R71" s="3">
        <v>0</v>
      </c>
      <c r="S71" s="3">
        <v>119.5</v>
      </c>
      <c r="T71" s="3">
        <v>6919.6</v>
      </c>
      <c r="U71" s="3">
        <v>591.1</v>
      </c>
      <c r="V71" s="3">
        <v>2706.1</v>
      </c>
      <c r="W71" s="3">
        <v>6976.8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6976.8</v>
      </c>
      <c r="AS71" s="3">
        <v>0</v>
      </c>
      <c r="AT71" s="3">
        <v>0</v>
      </c>
      <c r="AU71" s="3">
        <v>6976.8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13953.6</v>
      </c>
      <c r="BM71" s="3">
        <v>121.3</v>
      </c>
      <c r="BN71" s="3">
        <v>121.3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33632</v>
      </c>
    </row>
    <row r="72" spans="1:186">
      <c r="A72" s="3" t="s">
        <v>367</v>
      </c>
      <c r="B72" s="3">
        <v>23308.74</v>
      </c>
      <c r="C72" s="3">
        <v>2974</v>
      </c>
      <c r="D72" s="3">
        <v>0</v>
      </c>
      <c r="E72" s="3">
        <v>0</v>
      </c>
      <c r="F72" s="3">
        <v>2762</v>
      </c>
      <c r="G72" s="3">
        <v>0</v>
      </c>
      <c r="H72" s="3">
        <v>0</v>
      </c>
      <c r="I72" s="3">
        <v>0</v>
      </c>
      <c r="J72" s="3">
        <v>0</v>
      </c>
      <c r="K72" s="3">
        <v>212</v>
      </c>
      <c r="L72" s="3">
        <v>80</v>
      </c>
      <c r="M72" s="3">
        <v>0</v>
      </c>
      <c r="N72" s="3">
        <v>132</v>
      </c>
      <c r="O72" s="3">
        <v>16944.47</v>
      </c>
      <c r="P72" s="3">
        <v>0</v>
      </c>
      <c r="Q72" s="3">
        <v>0</v>
      </c>
      <c r="R72" s="3">
        <v>0</v>
      </c>
      <c r="S72" s="3">
        <v>50.6</v>
      </c>
      <c r="T72" s="3">
        <v>14750.65</v>
      </c>
      <c r="U72" s="3">
        <v>704.38</v>
      </c>
      <c r="V72" s="3">
        <v>1438.84</v>
      </c>
      <c r="W72" s="3">
        <v>204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204</v>
      </c>
      <c r="AS72" s="3">
        <v>0</v>
      </c>
      <c r="AT72" s="3">
        <v>0</v>
      </c>
      <c r="AU72" s="3">
        <v>204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408</v>
      </c>
      <c r="BM72" s="3">
        <v>2778.27</v>
      </c>
      <c r="BN72" s="3">
        <v>2778.27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23308.74</v>
      </c>
    </row>
    <row r="73" spans="1:186">
      <c r="A73" s="3" t="s">
        <v>368</v>
      </c>
      <c r="B73" s="3">
        <v>94642.39</v>
      </c>
      <c r="C73" s="3">
        <v>6345</v>
      </c>
      <c r="D73" s="3">
        <v>0</v>
      </c>
      <c r="E73" s="3">
        <v>0</v>
      </c>
      <c r="F73" s="3">
        <v>6345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1459.27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525.79999999999995</v>
      </c>
      <c r="V73" s="3">
        <v>933.47</v>
      </c>
      <c r="W73" s="3">
        <v>52187.74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52187.74</v>
      </c>
      <c r="AS73" s="3">
        <v>34900</v>
      </c>
      <c r="AT73" s="3">
        <v>0</v>
      </c>
      <c r="AU73" s="3">
        <v>17287.740000000002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34575.480000000003</v>
      </c>
      <c r="BM73" s="3">
        <v>74.900000000000006</v>
      </c>
      <c r="BN73" s="3">
        <v>74.900000000000006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5713.5</v>
      </c>
      <c r="FY73" s="3">
        <v>0</v>
      </c>
      <c r="FZ73" s="3">
        <v>0</v>
      </c>
      <c r="GA73" s="3">
        <v>0</v>
      </c>
      <c r="GB73" s="3">
        <v>0</v>
      </c>
      <c r="GC73" s="3">
        <v>5713.5</v>
      </c>
      <c r="GD73" s="3">
        <v>100355.89</v>
      </c>
    </row>
    <row r="74" spans="1:186">
      <c r="A74" s="3" t="s">
        <v>369</v>
      </c>
      <c r="B74" s="3">
        <v>3048.93</v>
      </c>
      <c r="C74" s="3">
        <v>2976</v>
      </c>
      <c r="D74" s="3">
        <v>0</v>
      </c>
      <c r="E74" s="3">
        <v>0</v>
      </c>
      <c r="F74" s="3">
        <v>1676</v>
      </c>
      <c r="G74" s="3">
        <v>0</v>
      </c>
      <c r="H74" s="3">
        <v>0</v>
      </c>
      <c r="I74" s="3">
        <v>0</v>
      </c>
      <c r="J74" s="3">
        <v>0</v>
      </c>
      <c r="K74" s="3">
        <v>1300</v>
      </c>
      <c r="L74" s="3">
        <v>1300</v>
      </c>
      <c r="M74" s="3">
        <v>0</v>
      </c>
      <c r="N74" s="3">
        <v>0</v>
      </c>
      <c r="O74" s="3">
        <v>40.08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40.08</v>
      </c>
      <c r="W74" s="3">
        <v>10.95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10.95</v>
      </c>
      <c r="AS74" s="3">
        <v>0</v>
      </c>
      <c r="AT74" s="3">
        <v>0</v>
      </c>
      <c r="AU74" s="3">
        <v>10.95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21.9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3048.93</v>
      </c>
    </row>
    <row r="75" spans="1:186">
      <c r="A75" s="3" t="s">
        <v>370</v>
      </c>
      <c r="B75" s="3">
        <v>7544683.1799999997</v>
      </c>
      <c r="C75" s="3">
        <v>320155</v>
      </c>
      <c r="D75" s="3">
        <v>0</v>
      </c>
      <c r="E75" s="3">
        <v>0</v>
      </c>
      <c r="F75" s="3">
        <v>85683</v>
      </c>
      <c r="G75" s="3">
        <v>0</v>
      </c>
      <c r="H75" s="3">
        <v>16440</v>
      </c>
      <c r="I75" s="3">
        <v>0</v>
      </c>
      <c r="J75" s="3">
        <v>0</v>
      </c>
      <c r="K75" s="3">
        <v>218032</v>
      </c>
      <c r="L75" s="3">
        <v>12582</v>
      </c>
      <c r="M75" s="3">
        <v>0</v>
      </c>
      <c r="N75" s="3">
        <v>205450</v>
      </c>
      <c r="O75" s="3">
        <v>2603980.8199999998</v>
      </c>
      <c r="P75" s="3">
        <v>0</v>
      </c>
      <c r="Q75" s="3">
        <v>89.96</v>
      </c>
      <c r="R75" s="3">
        <v>0</v>
      </c>
      <c r="S75" s="3">
        <v>342.62</v>
      </c>
      <c r="T75" s="3">
        <v>329</v>
      </c>
      <c r="U75" s="3">
        <v>2556087.7999999998</v>
      </c>
      <c r="V75" s="3">
        <v>47131.44</v>
      </c>
      <c r="W75" s="3">
        <v>3156234.49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14080</v>
      </c>
      <c r="AR75" s="3">
        <v>3127722.79</v>
      </c>
      <c r="AS75" s="3">
        <v>2000000</v>
      </c>
      <c r="AT75" s="3">
        <v>0</v>
      </c>
      <c r="AU75" s="3">
        <v>1124222.79</v>
      </c>
      <c r="AV75" s="3">
        <v>3500</v>
      </c>
      <c r="AW75" s="3">
        <v>0</v>
      </c>
      <c r="AX75" s="3">
        <v>0</v>
      </c>
      <c r="AY75" s="3">
        <v>13600</v>
      </c>
      <c r="AZ75" s="3">
        <v>0</v>
      </c>
      <c r="BA75" s="3">
        <v>0</v>
      </c>
      <c r="BB75" s="3">
        <v>0</v>
      </c>
      <c r="BC75" s="3">
        <v>0</v>
      </c>
      <c r="BD75" s="3">
        <v>831.7</v>
      </c>
      <c r="BE75" s="3">
        <v>41.7</v>
      </c>
      <c r="BF75" s="3">
        <v>0</v>
      </c>
      <c r="BG75" s="3">
        <v>0</v>
      </c>
      <c r="BH75" s="3">
        <v>790</v>
      </c>
      <c r="BI75" s="3">
        <v>0</v>
      </c>
      <c r="BJ75" s="3">
        <v>0</v>
      </c>
      <c r="BK75" s="3">
        <v>0</v>
      </c>
      <c r="BL75" s="3">
        <v>1463482.47</v>
      </c>
      <c r="BM75" s="3">
        <v>830.4</v>
      </c>
      <c r="BN75" s="3">
        <v>830.4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7544683.1799999997</v>
      </c>
    </row>
    <row r="76" spans="1:186">
      <c r="A76" s="3" t="s">
        <v>371</v>
      </c>
      <c r="B76" s="3">
        <v>3474059.41</v>
      </c>
      <c r="C76" s="3">
        <v>487268</v>
      </c>
      <c r="D76" s="3">
        <v>0</v>
      </c>
      <c r="E76" s="3">
        <v>0</v>
      </c>
      <c r="F76" s="3">
        <v>0</v>
      </c>
      <c r="G76" s="3">
        <v>0</v>
      </c>
      <c r="H76" s="3">
        <v>232168</v>
      </c>
      <c r="I76" s="3">
        <v>0</v>
      </c>
      <c r="J76" s="3">
        <v>0</v>
      </c>
      <c r="K76" s="3">
        <v>255100</v>
      </c>
      <c r="L76" s="3">
        <v>0</v>
      </c>
      <c r="M76" s="3">
        <v>0</v>
      </c>
      <c r="N76" s="3">
        <v>255100</v>
      </c>
      <c r="O76" s="3">
        <v>202724.69</v>
      </c>
      <c r="P76" s="3">
        <v>0</v>
      </c>
      <c r="Q76" s="3">
        <v>0</v>
      </c>
      <c r="R76" s="3">
        <v>0</v>
      </c>
      <c r="S76" s="3">
        <v>27308.69</v>
      </c>
      <c r="T76" s="3">
        <v>75122</v>
      </c>
      <c r="U76" s="3">
        <v>47735</v>
      </c>
      <c r="V76" s="3">
        <v>52559</v>
      </c>
      <c r="W76" s="3">
        <v>1006760.52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11464.5</v>
      </c>
      <c r="AR76" s="3">
        <v>813998.82</v>
      </c>
      <c r="AS76" s="3">
        <v>74510</v>
      </c>
      <c r="AT76" s="3">
        <v>0</v>
      </c>
      <c r="AU76" s="3">
        <v>715478.82</v>
      </c>
      <c r="AV76" s="3">
        <v>24010</v>
      </c>
      <c r="AW76" s="3">
        <v>0</v>
      </c>
      <c r="AX76" s="3">
        <v>0</v>
      </c>
      <c r="AY76" s="3">
        <v>3470</v>
      </c>
      <c r="AZ76" s="3">
        <v>0</v>
      </c>
      <c r="BA76" s="3">
        <v>0</v>
      </c>
      <c r="BB76" s="3">
        <v>0</v>
      </c>
      <c r="BC76" s="3">
        <v>0</v>
      </c>
      <c r="BD76" s="3">
        <v>177827.20000000001</v>
      </c>
      <c r="BE76" s="3">
        <v>177827.20000000001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1652660.58</v>
      </c>
      <c r="BM76" s="3">
        <v>106062.22</v>
      </c>
      <c r="BN76" s="3">
        <v>106062.22</v>
      </c>
      <c r="BO76" s="3">
        <v>0</v>
      </c>
      <c r="BP76" s="3">
        <v>0</v>
      </c>
      <c r="BQ76" s="3">
        <v>0</v>
      </c>
      <c r="BR76" s="3">
        <v>2415</v>
      </c>
      <c r="BS76" s="3">
        <v>0</v>
      </c>
      <c r="BT76" s="3">
        <v>0</v>
      </c>
      <c r="BU76" s="3">
        <v>0</v>
      </c>
      <c r="BV76" s="3">
        <v>0</v>
      </c>
      <c r="BW76" s="3">
        <v>2415</v>
      </c>
      <c r="BX76" s="3">
        <v>2415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16168.4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3474059.41</v>
      </c>
    </row>
    <row r="77" spans="1:186">
      <c r="A77" s="3" t="s">
        <v>372</v>
      </c>
      <c r="B77" s="3">
        <v>38096.57</v>
      </c>
      <c r="C77" s="3">
        <v>6200</v>
      </c>
      <c r="D77" s="3">
        <v>0</v>
      </c>
      <c r="E77" s="3">
        <v>0</v>
      </c>
      <c r="F77" s="3">
        <v>0</v>
      </c>
      <c r="G77" s="3">
        <v>0</v>
      </c>
      <c r="H77" s="3">
        <v>6200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1488.6</v>
      </c>
      <c r="P77" s="3">
        <v>0</v>
      </c>
      <c r="Q77" s="3">
        <v>0</v>
      </c>
      <c r="R77" s="3">
        <v>0</v>
      </c>
      <c r="S77" s="3">
        <v>1488.6</v>
      </c>
      <c r="T77" s="3">
        <v>0</v>
      </c>
      <c r="U77" s="3">
        <v>0</v>
      </c>
      <c r="V77" s="3">
        <v>0</v>
      </c>
      <c r="W77" s="3">
        <v>11031.3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11031.3</v>
      </c>
      <c r="AS77" s="3">
        <v>0</v>
      </c>
      <c r="AT77" s="3">
        <v>0</v>
      </c>
      <c r="AU77" s="3">
        <v>11031.3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19376.669999999998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38096.57</v>
      </c>
    </row>
    <row r="78" spans="1:186">
      <c r="A78" s="3" t="s">
        <v>373</v>
      </c>
      <c r="B78" s="3">
        <v>1915.94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401.3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401.3</v>
      </c>
      <c r="W78" s="3">
        <v>752.82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752.82</v>
      </c>
      <c r="AS78" s="3">
        <v>0</v>
      </c>
      <c r="AT78" s="3">
        <v>0</v>
      </c>
      <c r="AU78" s="3">
        <v>752.82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761.82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1915.94</v>
      </c>
    </row>
    <row r="79" spans="1:186">
      <c r="A79" s="3" t="s">
        <v>374</v>
      </c>
      <c r="B79" s="3">
        <v>67464.149999999994</v>
      </c>
      <c r="C79" s="3">
        <v>13760</v>
      </c>
      <c r="D79" s="3">
        <v>0</v>
      </c>
      <c r="E79" s="3">
        <v>0</v>
      </c>
      <c r="F79" s="3">
        <v>0</v>
      </c>
      <c r="G79" s="3">
        <v>0</v>
      </c>
      <c r="H79" s="3">
        <v>10960</v>
      </c>
      <c r="I79" s="3">
        <v>0</v>
      </c>
      <c r="J79" s="3">
        <v>0</v>
      </c>
      <c r="K79" s="3">
        <v>2800</v>
      </c>
      <c r="L79" s="3">
        <v>2800</v>
      </c>
      <c r="M79" s="3">
        <v>0</v>
      </c>
      <c r="N79" s="3">
        <v>0</v>
      </c>
      <c r="O79" s="3">
        <v>748.69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748.69</v>
      </c>
      <c r="W79" s="3">
        <v>18557.82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1159</v>
      </c>
      <c r="AR79" s="3">
        <v>17198.82</v>
      </c>
      <c r="AS79" s="3">
        <v>0</v>
      </c>
      <c r="AT79" s="3">
        <v>0</v>
      </c>
      <c r="AU79" s="3">
        <v>17198.82</v>
      </c>
      <c r="AV79" s="3">
        <v>0</v>
      </c>
      <c r="AW79" s="3">
        <v>0</v>
      </c>
      <c r="AX79" s="3">
        <v>0</v>
      </c>
      <c r="AY79" s="3">
        <v>200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34397.64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500</v>
      </c>
      <c r="CN79" s="3">
        <v>500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500</v>
      </c>
      <c r="CX79" s="3">
        <v>500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67964.149999999994</v>
      </c>
    </row>
    <row r="80" spans="1:186">
      <c r="A80" s="3" t="s">
        <v>375</v>
      </c>
      <c r="B80" s="3">
        <v>2549816.7799999998</v>
      </c>
      <c r="C80" s="3">
        <v>68440</v>
      </c>
      <c r="D80" s="3">
        <v>0</v>
      </c>
      <c r="E80" s="3">
        <v>0</v>
      </c>
      <c r="F80" s="3">
        <v>18978</v>
      </c>
      <c r="G80" s="3">
        <v>0</v>
      </c>
      <c r="H80" s="3">
        <v>38462</v>
      </c>
      <c r="I80" s="3">
        <v>0</v>
      </c>
      <c r="J80" s="3">
        <v>0</v>
      </c>
      <c r="K80" s="3">
        <v>11000</v>
      </c>
      <c r="L80" s="3">
        <v>11000</v>
      </c>
      <c r="M80" s="3">
        <v>0</v>
      </c>
      <c r="N80" s="3">
        <v>0</v>
      </c>
      <c r="O80" s="3">
        <v>1870278.88</v>
      </c>
      <c r="P80" s="3">
        <v>0</v>
      </c>
      <c r="Q80" s="3">
        <v>0</v>
      </c>
      <c r="R80" s="3">
        <v>0</v>
      </c>
      <c r="S80" s="3">
        <v>1366</v>
      </c>
      <c r="T80" s="3">
        <v>61734.87</v>
      </c>
      <c r="U80" s="3">
        <v>1802108.31</v>
      </c>
      <c r="V80" s="3">
        <v>5069.7</v>
      </c>
      <c r="W80" s="3">
        <v>174530.73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1575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1575</v>
      </c>
      <c r="AQ80" s="3">
        <v>958.5</v>
      </c>
      <c r="AR80" s="3">
        <v>160964.73000000001</v>
      </c>
      <c r="AS80" s="3">
        <v>0</v>
      </c>
      <c r="AT80" s="3">
        <v>0</v>
      </c>
      <c r="AU80" s="3">
        <v>160964.73000000001</v>
      </c>
      <c r="AV80" s="3">
        <v>0</v>
      </c>
      <c r="AW80" s="3">
        <v>0</v>
      </c>
      <c r="AX80" s="3">
        <v>0</v>
      </c>
      <c r="AY80" s="3">
        <v>500</v>
      </c>
      <c r="AZ80" s="3">
        <v>0</v>
      </c>
      <c r="BA80" s="3">
        <v>0</v>
      </c>
      <c r="BB80" s="3">
        <v>0</v>
      </c>
      <c r="BC80" s="3">
        <v>0</v>
      </c>
      <c r="BD80" s="3">
        <v>10532.5</v>
      </c>
      <c r="BE80" s="3">
        <v>10532.5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380148.67</v>
      </c>
      <c r="BM80" s="3">
        <v>56418.5</v>
      </c>
      <c r="BN80" s="3">
        <v>56418.5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2549816.7799999998</v>
      </c>
    </row>
    <row r="81" spans="1:186">
      <c r="A81" s="3" t="s">
        <v>376</v>
      </c>
      <c r="B81" s="3">
        <v>148969.73000000001</v>
      </c>
      <c r="C81" s="3">
        <v>6810</v>
      </c>
      <c r="D81" s="3">
        <v>0</v>
      </c>
      <c r="E81" s="3">
        <v>0</v>
      </c>
      <c r="F81" s="3">
        <v>6810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121286.39999999999</v>
      </c>
      <c r="P81" s="3">
        <v>0</v>
      </c>
      <c r="Q81" s="3">
        <v>0</v>
      </c>
      <c r="R81" s="3">
        <v>0</v>
      </c>
      <c r="S81" s="3">
        <v>114.1</v>
      </c>
      <c r="T81" s="3">
        <v>908.4</v>
      </c>
      <c r="U81" s="3">
        <v>119796.22</v>
      </c>
      <c r="V81" s="3">
        <v>467.68</v>
      </c>
      <c r="W81" s="3">
        <v>7324.08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1042.9000000000001</v>
      </c>
      <c r="AR81" s="3">
        <v>5964.18</v>
      </c>
      <c r="AS81" s="3">
        <v>0</v>
      </c>
      <c r="AT81" s="3">
        <v>0</v>
      </c>
      <c r="AU81" s="3">
        <v>5964.18</v>
      </c>
      <c r="AV81" s="3">
        <v>0</v>
      </c>
      <c r="AW81" s="3">
        <v>0</v>
      </c>
      <c r="AX81" s="3">
        <v>0</v>
      </c>
      <c r="AY81" s="3">
        <v>300</v>
      </c>
      <c r="AZ81" s="3">
        <v>0</v>
      </c>
      <c r="BA81" s="3">
        <v>0</v>
      </c>
      <c r="BB81" s="3">
        <v>0</v>
      </c>
      <c r="BC81" s="3">
        <v>0</v>
      </c>
      <c r="BD81" s="3">
        <v>17</v>
      </c>
      <c r="BE81" s="3">
        <v>17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11525.33</v>
      </c>
      <c r="BM81" s="3">
        <v>2023.92</v>
      </c>
      <c r="BN81" s="3">
        <v>2023.92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148969.73000000001</v>
      </c>
    </row>
    <row r="82" spans="1:186">
      <c r="A82" s="3" t="s">
        <v>377</v>
      </c>
      <c r="B82" s="3">
        <v>2278131.54</v>
      </c>
      <c r="C82" s="3">
        <v>22578</v>
      </c>
      <c r="D82" s="3">
        <v>0</v>
      </c>
      <c r="E82" s="3">
        <v>0</v>
      </c>
      <c r="F82" s="3">
        <v>20920</v>
      </c>
      <c r="G82" s="3">
        <v>0</v>
      </c>
      <c r="H82" s="3">
        <v>0</v>
      </c>
      <c r="I82" s="3">
        <v>0</v>
      </c>
      <c r="J82" s="3">
        <v>0</v>
      </c>
      <c r="K82" s="3">
        <v>1658</v>
      </c>
      <c r="L82" s="3">
        <v>780</v>
      </c>
      <c r="M82" s="3">
        <v>0</v>
      </c>
      <c r="N82" s="3">
        <v>878</v>
      </c>
      <c r="O82" s="3">
        <v>2121396.6800000002</v>
      </c>
      <c r="P82" s="3">
        <v>0</v>
      </c>
      <c r="Q82" s="3">
        <v>0</v>
      </c>
      <c r="R82" s="3">
        <v>0</v>
      </c>
      <c r="S82" s="3">
        <v>414.5</v>
      </c>
      <c r="T82" s="3">
        <v>116</v>
      </c>
      <c r="U82" s="3">
        <v>2116222.9</v>
      </c>
      <c r="V82" s="3">
        <v>4643.28</v>
      </c>
      <c r="W82" s="3">
        <v>50210.16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140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140</v>
      </c>
      <c r="AQ82" s="3">
        <v>4484.5</v>
      </c>
      <c r="AR82" s="3">
        <v>41535.660000000003</v>
      </c>
      <c r="AS82" s="3">
        <v>0</v>
      </c>
      <c r="AT82" s="3">
        <v>0</v>
      </c>
      <c r="AU82" s="3">
        <v>41535.660000000003</v>
      </c>
      <c r="AV82" s="3">
        <v>0</v>
      </c>
      <c r="AW82" s="3">
        <v>0</v>
      </c>
      <c r="AX82" s="3">
        <v>0</v>
      </c>
      <c r="AY82" s="3">
        <v>4050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82454.759999999995</v>
      </c>
      <c r="BM82" s="3">
        <v>1491.94</v>
      </c>
      <c r="BN82" s="3">
        <v>1491.94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440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440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440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2278571.54</v>
      </c>
    </row>
    <row r="83" spans="1:186">
      <c r="A83" s="3" t="s">
        <v>378</v>
      </c>
      <c r="B83" s="3">
        <v>671061.06999999995</v>
      </c>
      <c r="C83" s="3">
        <v>130473</v>
      </c>
      <c r="D83" s="3">
        <v>0</v>
      </c>
      <c r="E83" s="3">
        <v>0</v>
      </c>
      <c r="F83" s="3">
        <v>46501</v>
      </c>
      <c r="G83" s="3">
        <v>0</v>
      </c>
      <c r="H83" s="3">
        <v>9589</v>
      </c>
      <c r="I83" s="3">
        <v>0</v>
      </c>
      <c r="J83" s="3">
        <v>0</v>
      </c>
      <c r="K83" s="3">
        <v>74383</v>
      </c>
      <c r="L83" s="3">
        <v>12096</v>
      </c>
      <c r="M83" s="3">
        <v>0</v>
      </c>
      <c r="N83" s="3">
        <v>62287</v>
      </c>
      <c r="O83" s="3">
        <v>362295.05</v>
      </c>
      <c r="P83" s="3">
        <v>0</v>
      </c>
      <c r="Q83" s="3">
        <v>0</v>
      </c>
      <c r="R83" s="3">
        <v>0</v>
      </c>
      <c r="S83" s="3">
        <v>29408.21</v>
      </c>
      <c r="T83" s="3">
        <v>1069</v>
      </c>
      <c r="U83" s="3">
        <v>316321.18</v>
      </c>
      <c r="V83" s="3">
        <v>15496.66</v>
      </c>
      <c r="W83" s="3">
        <v>73065.710000000006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16175.7</v>
      </c>
      <c r="AR83" s="3">
        <v>37989.71</v>
      </c>
      <c r="AS83" s="3">
        <v>0</v>
      </c>
      <c r="AT83" s="3">
        <v>0</v>
      </c>
      <c r="AU83" s="3">
        <v>32839.71</v>
      </c>
      <c r="AV83" s="3">
        <v>5150</v>
      </c>
      <c r="AW83" s="3">
        <v>0</v>
      </c>
      <c r="AX83" s="3">
        <v>0</v>
      </c>
      <c r="AY83" s="3">
        <v>5400</v>
      </c>
      <c r="AZ83" s="3">
        <v>0</v>
      </c>
      <c r="BA83" s="3">
        <v>0</v>
      </c>
      <c r="BB83" s="3">
        <v>0</v>
      </c>
      <c r="BC83" s="3">
        <v>0</v>
      </c>
      <c r="BD83" s="3">
        <v>13500.3</v>
      </c>
      <c r="BE83" s="3">
        <v>700.3</v>
      </c>
      <c r="BF83" s="3">
        <v>5100</v>
      </c>
      <c r="BG83" s="3">
        <v>0</v>
      </c>
      <c r="BH83" s="3">
        <v>0</v>
      </c>
      <c r="BI83" s="3">
        <v>0</v>
      </c>
      <c r="BJ83" s="3">
        <v>7700</v>
      </c>
      <c r="BK83" s="3">
        <v>0</v>
      </c>
      <c r="BL83" s="3">
        <v>99344.89</v>
      </c>
      <c r="BM83" s="3">
        <v>5882.42</v>
      </c>
      <c r="BN83" s="3">
        <v>5882.42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661.2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661.2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661.2</v>
      </c>
      <c r="ER83" s="3">
        <v>661.2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671722.27</v>
      </c>
    </row>
    <row r="84" spans="1:186">
      <c r="A84" s="3" t="s">
        <v>379</v>
      </c>
      <c r="B84" s="3">
        <v>138330.67000000001</v>
      </c>
      <c r="C84" s="3">
        <v>19223</v>
      </c>
      <c r="D84" s="3">
        <v>0</v>
      </c>
      <c r="E84" s="3">
        <v>0</v>
      </c>
      <c r="F84" s="3">
        <v>8723</v>
      </c>
      <c r="G84" s="3">
        <v>0</v>
      </c>
      <c r="H84" s="3">
        <v>0</v>
      </c>
      <c r="I84" s="3">
        <v>0</v>
      </c>
      <c r="J84" s="3">
        <v>0</v>
      </c>
      <c r="K84" s="3">
        <v>10500</v>
      </c>
      <c r="L84" s="3">
        <v>10500</v>
      </c>
      <c r="M84" s="3">
        <v>0</v>
      </c>
      <c r="N84" s="3">
        <v>0</v>
      </c>
      <c r="O84" s="3">
        <v>100709.84</v>
      </c>
      <c r="P84" s="3">
        <v>0</v>
      </c>
      <c r="Q84" s="3">
        <v>0</v>
      </c>
      <c r="R84" s="3">
        <v>0</v>
      </c>
      <c r="S84" s="3">
        <v>100</v>
      </c>
      <c r="T84" s="3">
        <v>12855.4</v>
      </c>
      <c r="U84" s="3">
        <v>82804.649999999994</v>
      </c>
      <c r="V84" s="3">
        <v>4949.79</v>
      </c>
      <c r="W84" s="3">
        <v>7901.55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7901.55</v>
      </c>
      <c r="AS84" s="3">
        <v>0</v>
      </c>
      <c r="AT84" s="3">
        <v>0</v>
      </c>
      <c r="AU84" s="3">
        <v>5401.55</v>
      </c>
      <c r="AV84" s="3">
        <v>2500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10496.28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13325.7</v>
      </c>
      <c r="CN84" s="3">
        <v>4500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4500</v>
      </c>
      <c r="CX84" s="3">
        <v>4500</v>
      </c>
      <c r="CY84" s="3">
        <v>0</v>
      </c>
      <c r="CZ84" s="3">
        <v>8825.7000000000007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4569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1600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271</v>
      </c>
      <c r="ER84" s="3">
        <v>271</v>
      </c>
      <c r="ES84" s="3">
        <v>0</v>
      </c>
      <c r="ET84" s="3">
        <v>0</v>
      </c>
      <c r="EU84" s="3">
        <v>2385.6999999999998</v>
      </c>
      <c r="EV84" s="3">
        <v>0</v>
      </c>
      <c r="EW84" s="3">
        <v>2385.6999999999998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1362</v>
      </c>
      <c r="FY84" s="3">
        <v>0</v>
      </c>
      <c r="FZ84" s="3">
        <v>0</v>
      </c>
      <c r="GA84" s="3">
        <v>0</v>
      </c>
      <c r="GB84" s="3">
        <v>0</v>
      </c>
      <c r="GC84" s="3">
        <v>1362</v>
      </c>
      <c r="GD84" s="3">
        <v>153018.37</v>
      </c>
    </row>
    <row r="85" spans="1:186">
      <c r="A85" s="3" t="s">
        <v>380</v>
      </c>
      <c r="B85" s="3">
        <v>117750.88</v>
      </c>
      <c r="C85" s="3">
        <v>43874</v>
      </c>
      <c r="D85" s="3">
        <v>0</v>
      </c>
      <c r="E85" s="3">
        <v>0</v>
      </c>
      <c r="F85" s="3">
        <v>32914</v>
      </c>
      <c r="G85" s="3">
        <v>0</v>
      </c>
      <c r="H85" s="3">
        <v>10960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52829.49</v>
      </c>
      <c r="P85" s="3">
        <v>0</v>
      </c>
      <c r="Q85" s="3">
        <v>0</v>
      </c>
      <c r="R85" s="3">
        <v>0</v>
      </c>
      <c r="S85" s="3">
        <v>486.8</v>
      </c>
      <c r="T85" s="3">
        <v>289.8</v>
      </c>
      <c r="U85" s="3">
        <v>49552.27</v>
      </c>
      <c r="V85" s="3">
        <v>2500.62</v>
      </c>
      <c r="W85" s="3">
        <v>8593.52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8566.52</v>
      </c>
      <c r="AS85" s="3">
        <v>4704</v>
      </c>
      <c r="AT85" s="3">
        <v>0</v>
      </c>
      <c r="AU85" s="3">
        <v>3362.52</v>
      </c>
      <c r="AV85" s="3">
        <v>500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27</v>
      </c>
      <c r="BE85" s="3">
        <v>27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6725.04</v>
      </c>
      <c r="BM85" s="3">
        <v>5728.83</v>
      </c>
      <c r="BN85" s="3">
        <v>5728.83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117750.88</v>
      </c>
    </row>
    <row r="86" spans="1:186">
      <c r="A86" s="3" t="s">
        <v>381</v>
      </c>
      <c r="B86" s="3">
        <v>26423.71</v>
      </c>
      <c r="C86" s="3">
        <v>1162</v>
      </c>
      <c r="D86" s="3">
        <v>0</v>
      </c>
      <c r="E86" s="3">
        <v>0</v>
      </c>
      <c r="F86" s="3">
        <v>1162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21356</v>
      </c>
      <c r="P86" s="3">
        <v>0</v>
      </c>
      <c r="Q86" s="3">
        <v>0</v>
      </c>
      <c r="R86" s="3">
        <v>0</v>
      </c>
      <c r="S86" s="3">
        <v>181.4</v>
      </c>
      <c r="T86" s="3">
        <v>1015.81</v>
      </c>
      <c r="U86" s="3">
        <v>18464.27</v>
      </c>
      <c r="V86" s="3">
        <v>1694.52</v>
      </c>
      <c r="W86" s="3">
        <v>728.55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728.55</v>
      </c>
      <c r="AS86" s="3">
        <v>0</v>
      </c>
      <c r="AT86" s="3">
        <v>0</v>
      </c>
      <c r="AU86" s="3">
        <v>728.55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1457.1</v>
      </c>
      <c r="BM86" s="3">
        <v>1720.06</v>
      </c>
      <c r="BN86" s="3">
        <v>1720.06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26423.71</v>
      </c>
    </row>
    <row r="87" spans="1:186">
      <c r="A87" s="3" t="s">
        <v>382</v>
      </c>
      <c r="B87" s="3">
        <v>12430.93</v>
      </c>
      <c r="C87" s="3">
        <v>1620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1620</v>
      </c>
      <c r="L87" s="3">
        <v>1620</v>
      </c>
      <c r="M87" s="3">
        <v>0</v>
      </c>
      <c r="N87" s="3">
        <v>0</v>
      </c>
      <c r="O87" s="3">
        <v>3748.17</v>
      </c>
      <c r="P87" s="3">
        <v>0</v>
      </c>
      <c r="Q87" s="3">
        <v>0</v>
      </c>
      <c r="R87" s="3">
        <v>0</v>
      </c>
      <c r="S87" s="3">
        <v>331.65</v>
      </c>
      <c r="T87" s="3">
        <v>375</v>
      </c>
      <c r="U87" s="3">
        <v>1273.1400000000001</v>
      </c>
      <c r="V87" s="3">
        <v>1768.38</v>
      </c>
      <c r="W87" s="3">
        <v>2072.0700000000002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2044.47</v>
      </c>
      <c r="AS87" s="3">
        <v>0</v>
      </c>
      <c r="AT87" s="3">
        <v>0</v>
      </c>
      <c r="AU87" s="3">
        <v>2044.47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27.6</v>
      </c>
      <c r="BE87" s="3">
        <v>27.6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4088.94</v>
      </c>
      <c r="BM87" s="3">
        <v>901.75</v>
      </c>
      <c r="BN87" s="3">
        <v>901.75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2581</v>
      </c>
      <c r="CN87" s="3">
        <v>2581</v>
      </c>
      <c r="CO87" s="3">
        <v>0</v>
      </c>
      <c r="CP87" s="3">
        <v>0</v>
      </c>
      <c r="CQ87" s="3">
        <v>0</v>
      </c>
      <c r="CR87" s="3">
        <v>2401</v>
      </c>
      <c r="CS87" s="3">
        <v>0</v>
      </c>
      <c r="CT87" s="3">
        <v>0</v>
      </c>
      <c r="CU87" s="3">
        <v>0</v>
      </c>
      <c r="CV87" s="3">
        <v>0</v>
      </c>
      <c r="CW87" s="3">
        <v>180</v>
      </c>
      <c r="CX87" s="3">
        <v>180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15011.93</v>
      </c>
    </row>
    <row r="88" spans="1:186">
      <c r="A88" s="3" t="s">
        <v>383</v>
      </c>
      <c r="B88" s="3">
        <v>5602.23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2424.69</v>
      </c>
      <c r="P88" s="3">
        <v>0</v>
      </c>
      <c r="Q88" s="3">
        <v>0</v>
      </c>
      <c r="R88" s="3">
        <v>0</v>
      </c>
      <c r="S88" s="3">
        <v>17</v>
      </c>
      <c r="T88" s="3">
        <v>0</v>
      </c>
      <c r="U88" s="3">
        <v>30.9</v>
      </c>
      <c r="V88" s="3">
        <v>2376.79</v>
      </c>
      <c r="W88" s="3">
        <v>1059.18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1059.18</v>
      </c>
      <c r="AS88" s="3">
        <v>0</v>
      </c>
      <c r="AT88" s="3">
        <v>0</v>
      </c>
      <c r="AU88" s="3">
        <v>1059.18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2118.36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4594.2</v>
      </c>
      <c r="CN88" s="3">
        <v>2161</v>
      </c>
      <c r="CO88" s="3">
        <v>0</v>
      </c>
      <c r="CP88" s="3">
        <v>0</v>
      </c>
      <c r="CQ88" s="3">
        <v>0</v>
      </c>
      <c r="CR88" s="3">
        <v>2161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2433.1999999999998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2397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31.2</v>
      </c>
      <c r="ER88" s="3">
        <v>31.2</v>
      </c>
      <c r="ES88" s="3">
        <v>0</v>
      </c>
      <c r="ET88" s="3">
        <v>0</v>
      </c>
      <c r="EU88" s="3">
        <v>5</v>
      </c>
      <c r="EV88" s="3">
        <v>0</v>
      </c>
      <c r="EW88" s="3">
        <v>5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10196.43</v>
      </c>
    </row>
    <row r="89" spans="1:186">
      <c r="A89" s="3" t="s">
        <v>384</v>
      </c>
      <c r="B89" s="3">
        <v>15872986.810000001</v>
      </c>
      <c r="C89" s="3">
        <v>44234</v>
      </c>
      <c r="D89" s="3">
        <v>0</v>
      </c>
      <c r="E89" s="3">
        <v>0</v>
      </c>
      <c r="F89" s="3">
        <v>21958</v>
      </c>
      <c r="G89" s="3">
        <v>0</v>
      </c>
      <c r="H89" s="3">
        <v>22276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15236775.609999999</v>
      </c>
      <c r="P89" s="3">
        <v>0</v>
      </c>
      <c r="Q89" s="3">
        <v>809.87</v>
      </c>
      <c r="R89" s="3">
        <v>0</v>
      </c>
      <c r="S89" s="3">
        <v>385.5</v>
      </c>
      <c r="T89" s="3">
        <v>5047.55</v>
      </c>
      <c r="U89" s="3">
        <v>15222379.050000001</v>
      </c>
      <c r="V89" s="3">
        <v>8153.64</v>
      </c>
      <c r="W89" s="3">
        <v>156761.63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200</v>
      </c>
      <c r="AR89" s="3">
        <v>142953.93</v>
      </c>
      <c r="AS89" s="3">
        <v>83700</v>
      </c>
      <c r="AT89" s="3">
        <v>0</v>
      </c>
      <c r="AU89" s="3">
        <v>56853.93</v>
      </c>
      <c r="AV89" s="3">
        <v>2400</v>
      </c>
      <c r="AW89" s="3">
        <v>0</v>
      </c>
      <c r="AX89" s="3">
        <v>0</v>
      </c>
      <c r="AY89" s="3">
        <v>850</v>
      </c>
      <c r="AZ89" s="3">
        <v>0</v>
      </c>
      <c r="BA89" s="3">
        <v>0</v>
      </c>
      <c r="BB89" s="3">
        <v>0</v>
      </c>
      <c r="BC89" s="3">
        <v>0</v>
      </c>
      <c r="BD89" s="3">
        <v>12757.7</v>
      </c>
      <c r="BE89" s="3">
        <v>12757.7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426152.46</v>
      </c>
      <c r="BM89" s="3">
        <v>9063.11</v>
      </c>
      <c r="BN89" s="3">
        <v>9063.11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15872986.810000001</v>
      </c>
    </row>
    <row r="90" spans="1:186">
      <c r="A90" s="3" t="s">
        <v>385</v>
      </c>
      <c r="B90" s="3">
        <v>251718.96</v>
      </c>
      <c r="C90" s="3">
        <v>16572.8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16572.8</v>
      </c>
      <c r="L90" s="3">
        <v>9900</v>
      </c>
      <c r="M90" s="3">
        <v>0</v>
      </c>
      <c r="N90" s="3">
        <v>6672.8</v>
      </c>
      <c r="O90" s="3">
        <v>51644.98</v>
      </c>
      <c r="P90" s="3">
        <v>0</v>
      </c>
      <c r="Q90" s="3">
        <v>0</v>
      </c>
      <c r="R90" s="3">
        <v>0</v>
      </c>
      <c r="S90" s="3">
        <v>890.5</v>
      </c>
      <c r="T90" s="3">
        <v>7680.7</v>
      </c>
      <c r="U90" s="3">
        <v>2573.6</v>
      </c>
      <c r="V90" s="3">
        <v>40500.18</v>
      </c>
      <c r="W90" s="3">
        <v>76348.350000000006</v>
      </c>
      <c r="X90" s="3">
        <v>100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1879.1</v>
      </c>
      <c r="AR90" s="3">
        <v>70867.95</v>
      </c>
      <c r="AS90" s="3">
        <v>28000</v>
      </c>
      <c r="AT90" s="3">
        <v>0</v>
      </c>
      <c r="AU90" s="3">
        <v>41667.949999999997</v>
      </c>
      <c r="AV90" s="3">
        <v>1200</v>
      </c>
      <c r="AW90" s="3">
        <v>0</v>
      </c>
      <c r="AX90" s="3">
        <v>0</v>
      </c>
      <c r="AY90" s="3">
        <v>2400</v>
      </c>
      <c r="AZ90" s="3">
        <v>0</v>
      </c>
      <c r="BA90" s="3">
        <v>0</v>
      </c>
      <c r="BB90" s="3">
        <v>0</v>
      </c>
      <c r="BC90" s="3">
        <v>0</v>
      </c>
      <c r="BD90" s="3">
        <v>1101.3</v>
      </c>
      <c r="BE90" s="3">
        <v>1101.3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106880.03</v>
      </c>
      <c r="BM90" s="3">
        <v>272.8</v>
      </c>
      <c r="BN90" s="3">
        <v>272.8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35424</v>
      </c>
      <c r="CN90" s="3">
        <v>10424</v>
      </c>
      <c r="CO90" s="3">
        <v>0</v>
      </c>
      <c r="CP90" s="3">
        <v>0</v>
      </c>
      <c r="CQ90" s="3">
        <v>0</v>
      </c>
      <c r="CR90" s="3">
        <v>10424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25000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25000</v>
      </c>
      <c r="DW90" s="3">
        <v>25000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287142.96000000002</v>
      </c>
    </row>
    <row r="91" spans="1:186">
      <c r="A91" s="3" t="s">
        <v>386</v>
      </c>
      <c r="B91" s="3">
        <v>196520820.38999999</v>
      </c>
      <c r="C91" s="3">
        <v>270030.28999999998</v>
      </c>
      <c r="D91" s="3">
        <v>0</v>
      </c>
      <c r="E91" s="3">
        <v>0</v>
      </c>
      <c r="F91" s="3">
        <v>116045</v>
      </c>
      <c r="G91" s="3">
        <v>0</v>
      </c>
      <c r="H91" s="3">
        <v>32880</v>
      </c>
      <c r="I91" s="3">
        <v>0</v>
      </c>
      <c r="J91" s="3">
        <v>0</v>
      </c>
      <c r="K91" s="3">
        <v>121105.29</v>
      </c>
      <c r="L91" s="3">
        <v>102570</v>
      </c>
      <c r="M91" s="3">
        <v>0</v>
      </c>
      <c r="N91" s="3">
        <v>18535.29</v>
      </c>
      <c r="O91" s="3">
        <v>251086.24</v>
      </c>
      <c r="P91" s="3">
        <v>0</v>
      </c>
      <c r="Q91" s="3">
        <v>0</v>
      </c>
      <c r="R91" s="3">
        <v>0</v>
      </c>
      <c r="S91" s="3">
        <v>418.11</v>
      </c>
      <c r="T91" s="3">
        <v>825.6</v>
      </c>
      <c r="U91" s="3">
        <v>92414.23</v>
      </c>
      <c r="V91" s="3">
        <v>157428.29999999999</v>
      </c>
      <c r="W91" s="3">
        <v>201071.64</v>
      </c>
      <c r="X91" s="3">
        <v>450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10166.6</v>
      </c>
      <c r="AR91" s="3">
        <v>43323.34</v>
      </c>
      <c r="AS91" s="3">
        <v>0</v>
      </c>
      <c r="AT91" s="3">
        <v>0</v>
      </c>
      <c r="AU91" s="3">
        <v>43023.34</v>
      </c>
      <c r="AV91" s="3">
        <v>300</v>
      </c>
      <c r="AW91" s="3">
        <v>0</v>
      </c>
      <c r="AX91" s="3">
        <v>1600</v>
      </c>
      <c r="AY91" s="3">
        <v>27351</v>
      </c>
      <c r="AZ91" s="3">
        <v>0</v>
      </c>
      <c r="BA91" s="3">
        <v>0</v>
      </c>
      <c r="BB91" s="3">
        <v>0</v>
      </c>
      <c r="BC91" s="3">
        <v>0</v>
      </c>
      <c r="BD91" s="3">
        <v>118180.7</v>
      </c>
      <c r="BE91" s="3">
        <v>464.7</v>
      </c>
      <c r="BF91" s="3">
        <v>0</v>
      </c>
      <c r="BG91" s="3">
        <v>0</v>
      </c>
      <c r="BH91" s="3">
        <v>2000</v>
      </c>
      <c r="BI91" s="3">
        <v>0</v>
      </c>
      <c r="BJ91" s="3">
        <v>115716</v>
      </c>
      <c r="BK91" s="3">
        <v>0</v>
      </c>
      <c r="BL91" s="3">
        <v>86998.6</v>
      </c>
      <c r="BM91" s="3">
        <v>195711633.62</v>
      </c>
      <c r="BN91" s="3">
        <v>172078896.66</v>
      </c>
      <c r="BO91" s="3">
        <v>23632736.960000001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80617.8</v>
      </c>
      <c r="CN91" s="3">
        <v>14665</v>
      </c>
      <c r="CO91" s="3">
        <v>0</v>
      </c>
      <c r="CP91" s="3">
        <v>0</v>
      </c>
      <c r="CQ91" s="3">
        <v>0</v>
      </c>
      <c r="CR91" s="3">
        <v>13665</v>
      </c>
      <c r="CS91" s="3">
        <v>0</v>
      </c>
      <c r="CT91" s="3">
        <v>0</v>
      </c>
      <c r="CU91" s="3">
        <v>0</v>
      </c>
      <c r="CV91" s="3">
        <v>0</v>
      </c>
      <c r="CW91" s="3">
        <v>1000</v>
      </c>
      <c r="CX91" s="3">
        <v>1000</v>
      </c>
      <c r="CY91" s="3">
        <v>0</v>
      </c>
      <c r="CZ91" s="3">
        <v>65952.800000000003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65952.800000000003</v>
      </c>
      <c r="EV91" s="3">
        <v>0</v>
      </c>
      <c r="EW91" s="3">
        <v>270.8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65682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73.5</v>
      </c>
      <c r="FY91" s="3">
        <v>0</v>
      </c>
      <c r="FZ91" s="3">
        <v>0</v>
      </c>
      <c r="GA91" s="3">
        <v>0</v>
      </c>
      <c r="GB91" s="3">
        <v>0</v>
      </c>
      <c r="GC91" s="3">
        <v>73.5</v>
      </c>
      <c r="GD91" s="3">
        <v>196601511.69</v>
      </c>
    </row>
    <row r="92" spans="1:186">
      <c r="A92" s="3" t="s">
        <v>387</v>
      </c>
      <c r="B92" s="3">
        <v>290788.37</v>
      </c>
      <c r="C92" s="3">
        <v>179114</v>
      </c>
      <c r="D92" s="3">
        <v>0</v>
      </c>
      <c r="E92" s="3">
        <v>0</v>
      </c>
      <c r="F92" s="3">
        <v>83834</v>
      </c>
      <c r="G92" s="3">
        <v>0</v>
      </c>
      <c r="H92" s="3">
        <v>32880</v>
      </c>
      <c r="I92" s="3">
        <v>0</v>
      </c>
      <c r="J92" s="3">
        <v>0</v>
      </c>
      <c r="K92" s="3">
        <v>62400</v>
      </c>
      <c r="L92" s="3">
        <v>62400</v>
      </c>
      <c r="M92" s="3">
        <v>0</v>
      </c>
      <c r="N92" s="3">
        <v>0</v>
      </c>
      <c r="O92" s="3">
        <v>43253.08</v>
      </c>
      <c r="P92" s="3">
        <v>0</v>
      </c>
      <c r="Q92" s="3">
        <v>0</v>
      </c>
      <c r="R92" s="3">
        <v>0</v>
      </c>
      <c r="S92" s="3">
        <v>77.05</v>
      </c>
      <c r="T92" s="3">
        <v>0</v>
      </c>
      <c r="U92" s="3">
        <v>95</v>
      </c>
      <c r="V92" s="3">
        <v>43081.03</v>
      </c>
      <c r="W92" s="3">
        <v>47477.57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8814.6</v>
      </c>
      <c r="AR92" s="3">
        <v>10511.97</v>
      </c>
      <c r="AS92" s="3">
        <v>0</v>
      </c>
      <c r="AT92" s="3">
        <v>0</v>
      </c>
      <c r="AU92" s="3">
        <v>10511.97</v>
      </c>
      <c r="AV92" s="3">
        <v>0</v>
      </c>
      <c r="AW92" s="3">
        <v>0</v>
      </c>
      <c r="AX92" s="3">
        <v>0</v>
      </c>
      <c r="AY92" s="3">
        <v>26151</v>
      </c>
      <c r="AZ92" s="3">
        <v>0</v>
      </c>
      <c r="BA92" s="3">
        <v>0</v>
      </c>
      <c r="BB92" s="3">
        <v>0</v>
      </c>
      <c r="BC92" s="3">
        <v>0</v>
      </c>
      <c r="BD92" s="3">
        <v>2000</v>
      </c>
      <c r="BE92" s="3">
        <v>0</v>
      </c>
      <c r="BF92" s="3">
        <v>0</v>
      </c>
      <c r="BG92" s="3">
        <v>0</v>
      </c>
      <c r="BH92" s="3">
        <v>2000</v>
      </c>
      <c r="BI92" s="3">
        <v>0</v>
      </c>
      <c r="BJ92" s="3">
        <v>0</v>
      </c>
      <c r="BK92" s="3">
        <v>0</v>
      </c>
      <c r="BL92" s="3">
        <v>20943.72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270.8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270.8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270.8</v>
      </c>
      <c r="EV92" s="3">
        <v>0</v>
      </c>
      <c r="EW92" s="3">
        <v>270.8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291059.17</v>
      </c>
    </row>
    <row r="93" spans="1:186">
      <c r="A93" s="3" t="s">
        <v>388</v>
      </c>
      <c r="B93" s="3">
        <v>87379.96</v>
      </c>
      <c r="C93" s="3">
        <v>68081</v>
      </c>
      <c r="D93" s="3">
        <v>0</v>
      </c>
      <c r="E93" s="3">
        <v>0</v>
      </c>
      <c r="F93" s="3">
        <v>32211</v>
      </c>
      <c r="G93" s="3">
        <v>0</v>
      </c>
      <c r="H93" s="3">
        <v>0</v>
      </c>
      <c r="I93" s="3">
        <v>0</v>
      </c>
      <c r="J93" s="3">
        <v>0</v>
      </c>
      <c r="K93" s="3">
        <v>35870</v>
      </c>
      <c r="L93" s="3">
        <v>35870</v>
      </c>
      <c r="M93" s="3">
        <v>0</v>
      </c>
      <c r="N93" s="3">
        <v>0</v>
      </c>
      <c r="O93" s="3">
        <v>3984.01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16.5</v>
      </c>
      <c r="V93" s="3">
        <v>3967.51</v>
      </c>
      <c r="W93" s="3">
        <v>6800.35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931</v>
      </c>
      <c r="AR93" s="3">
        <v>4204.6499999999996</v>
      </c>
      <c r="AS93" s="3">
        <v>0</v>
      </c>
      <c r="AT93" s="3">
        <v>0</v>
      </c>
      <c r="AU93" s="3">
        <v>4204.6499999999996</v>
      </c>
      <c r="AV93" s="3">
        <v>0</v>
      </c>
      <c r="AW93" s="3">
        <v>0</v>
      </c>
      <c r="AX93" s="3">
        <v>0</v>
      </c>
      <c r="AY93" s="3">
        <v>1200</v>
      </c>
      <c r="AZ93" s="3">
        <v>0</v>
      </c>
      <c r="BA93" s="3">
        <v>0</v>
      </c>
      <c r="BB93" s="3">
        <v>0</v>
      </c>
      <c r="BC93" s="3">
        <v>0</v>
      </c>
      <c r="BD93" s="3">
        <v>464.7</v>
      </c>
      <c r="BE93" s="3">
        <v>464.7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8514.6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73.5</v>
      </c>
      <c r="FY93" s="3">
        <v>0</v>
      </c>
      <c r="FZ93" s="3">
        <v>0</v>
      </c>
      <c r="GA93" s="3">
        <v>0</v>
      </c>
      <c r="GB93" s="3">
        <v>0</v>
      </c>
      <c r="GC93" s="3">
        <v>73.5</v>
      </c>
      <c r="GD93" s="3">
        <v>87453.46</v>
      </c>
    </row>
    <row r="94" spans="1:186">
      <c r="A94" s="3" t="s">
        <v>389</v>
      </c>
      <c r="B94" s="3">
        <v>158958.49</v>
      </c>
      <c r="C94" s="3">
        <v>22835.29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22835.29</v>
      </c>
      <c r="L94" s="3">
        <v>4300</v>
      </c>
      <c r="M94" s="3">
        <v>0</v>
      </c>
      <c r="N94" s="3">
        <v>18535.29</v>
      </c>
      <c r="O94" s="3">
        <v>9001.23</v>
      </c>
      <c r="P94" s="3">
        <v>0</v>
      </c>
      <c r="Q94" s="3">
        <v>0</v>
      </c>
      <c r="R94" s="3">
        <v>0</v>
      </c>
      <c r="S94" s="3">
        <v>126</v>
      </c>
      <c r="T94" s="3">
        <v>409.64</v>
      </c>
      <c r="U94" s="3">
        <v>237.7</v>
      </c>
      <c r="V94" s="3">
        <v>8227.89</v>
      </c>
      <c r="W94" s="3">
        <v>118991.99</v>
      </c>
      <c r="X94" s="3">
        <v>450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421</v>
      </c>
      <c r="AR94" s="3">
        <v>804.99</v>
      </c>
      <c r="AS94" s="3">
        <v>0</v>
      </c>
      <c r="AT94" s="3">
        <v>0</v>
      </c>
      <c r="AU94" s="3">
        <v>804.99</v>
      </c>
      <c r="AV94" s="3">
        <v>0</v>
      </c>
      <c r="AW94" s="3">
        <v>0</v>
      </c>
      <c r="AX94" s="3">
        <v>1600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115716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115716</v>
      </c>
      <c r="BK94" s="3">
        <v>0</v>
      </c>
      <c r="BL94" s="3">
        <v>1609.98</v>
      </c>
      <c r="BM94" s="3">
        <v>6520</v>
      </c>
      <c r="BN94" s="3">
        <v>6520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66682</v>
      </c>
      <c r="CN94" s="3">
        <v>1000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1000</v>
      </c>
      <c r="CX94" s="3">
        <v>1000</v>
      </c>
      <c r="CY94" s="3">
        <v>0</v>
      </c>
      <c r="CZ94" s="3">
        <v>65682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65682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65682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225640.49</v>
      </c>
    </row>
    <row r="95" spans="1:186">
      <c r="A95" s="3" t="s">
        <v>390</v>
      </c>
      <c r="B95" s="3">
        <v>10256.19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807.87</v>
      </c>
      <c r="P95" s="3">
        <v>0</v>
      </c>
      <c r="Q95" s="3">
        <v>0</v>
      </c>
      <c r="R95" s="3">
        <v>0</v>
      </c>
      <c r="S95" s="3">
        <v>65.599999999999994</v>
      </c>
      <c r="T95" s="3">
        <v>0</v>
      </c>
      <c r="U95" s="3">
        <v>32</v>
      </c>
      <c r="V95" s="3">
        <v>710.27</v>
      </c>
      <c r="W95" s="3">
        <v>2072.1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2072.1</v>
      </c>
      <c r="AS95" s="3">
        <v>0</v>
      </c>
      <c r="AT95" s="3">
        <v>0</v>
      </c>
      <c r="AU95" s="3">
        <v>2072.1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4629.28</v>
      </c>
      <c r="BM95" s="3">
        <v>2746.94</v>
      </c>
      <c r="BN95" s="3">
        <v>2746.94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10256.19</v>
      </c>
    </row>
    <row r="96" spans="1:186">
      <c r="A96" s="3" t="s">
        <v>391</v>
      </c>
      <c r="B96" s="3">
        <v>127608083.61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9772.2099999999991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11.3</v>
      </c>
      <c r="V96" s="3">
        <v>9760.91</v>
      </c>
      <c r="W96" s="3">
        <v>15619.33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15619.33</v>
      </c>
      <c r="AS96" s="3">
        <v>0</v>
      </c>
      <c r="AT96" s="3">
        <v>0</v>
      </c>
      <c r="AU96" s="3">
        <v>15619.33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31408.26</v>
      </c>
      <c r="BM96" s="3">
        <v>127551283.81</v>
      </c>
      <c r="BN96" s="3">
        <v>127551283.81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127608083.61</v>
      </c>
    </row>
    <row r="97" spans="1:186">
      <c r="A97" s="3" t="s">
        <v>392</v>
      </c>
      <c r="B97" s="3">
        <v>32134828.199999999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54636.24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54636.24</v>
      </c>
      <c r="W97" s="3">
        <v>2233.29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2233.29</v>
      </c>
      <c r="AS97" s="3">
        <v>0</v>
      </c>
      <c r="AT97" s="3">
        <v>0</v>
      </c>
      <c r="AU97" s="3">
        <v>1933.29</v>
      </c>
      <c r="AV97" s="3">
        <v>300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3866.58</v>
      </c>
      <c r="BM97" s="3">
        <v>32074092.09</v>
      </c>
      <c r="BN97" s="3">
        <v>32074092.09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32134828.199999999</v>
      </c>
    </row>
    <row r="98" spans="1:186">
      <c r="A98" s="3" t="s">
        <v>393</v>
      </c>
      <c r="B98" s="3">
        <v>12301171.199999999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1355.84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95</v>
      </c>
      <c r="V98" s="3">
        <v>1260.8399999999999</v>
      </c>
      <c r="W98" s="3">
        <v>601.41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601.41</v>
      </c>
      <c r="AS98" s="3">
        <v>0</v>
      </c>
      <c r="AT98" s="3">
        <v>0</v>
      </c>
      <c r="AU98" s="3">
        <v>601.41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1202.82</v>
      </c>
      <c r="BM98" s="3">
        <v>12298011.130000001</v>
      </c>
      <c r="BN98" s="3">
        <v>12298011.130000001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12301171.199999999</v>
      </c>
    </row>
    <row r="99" spans="1:186">
      <c r="A99" s="3" t="s">
        <v>394</v>
      </c>
      <c r="B99" s="3">
        <v>135517.6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613.07000000000005</v>
      </c>
      <c r="P99" s="3">
        <v>0</v>
      </c>
      <c r="Q99" s="3">
        <v>0</v>
      </c>
      <c r="R99" s="3">
        <v>0</v>
      </c>
      <c r="S99" s="3">
        <v>230</v>
      </c>
      <c r="T99" s="3">
        <v>15.46</v>
      </c>
      <c r="U99" s="3">
        <v>75</v>
      </c>
      <c r="V99" s="3">
        <v>292.61</v>
      </c>
      <c r="W99" s="3">
        <v>385.08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385.08</v>
      </c>
      <c r="AS99" s="3">
        <v>0</v>
      </c>
      <c r="AT99" s="3">
        <v>0</v>
      </c>
      <c r="AU99" s="3">
        <v>385.08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851.16</v>
      </c>
      <c r="BM99" s="3">
        <v>133668.29</v>
      </c>
      <c r="BN99" s="3">
        <v>133668.29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135517.6</v>
      </c>
    </row>
    <row r="100" spans="1:186">
      <c r="A100" s="3" t="s">
        <v>395</v>
      </c>
      <c r="B100" s="3">
        <v>20520890.43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35470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35470</v>
      </c>
      <c r="W100" s="3">
        <v>1779.15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1779.15</v>
      </c>
      <c r="AS100" s="3">
        <v>0</v>
      </c>
      <c r="AT100" s="3">
        <v>0</v>
      </c>
      <c r="AU100" s="3">
        <v>1779.15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3749.46</v>
      </c>
      <c r="BM100" s="3">
        <v>20479891.82</v>
      </c>
      <c r="BN100" s="3">
        <v>0</v>
      </c>
      <c r="BO100" s="3">
        <v>20479891.82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20520890.43</v>
      </c>
    </row>
    <row r="101" spans="1:186">
      <c r="A101" s="3" t="s">
        <v>396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13665</v>
      </c>
      <c r="CN101" s="3">
        <v>13665</v>
      </c>
      <c r="CO101" s="3">
        <v>0</v>
      </c>
      <c r="CP101" s="3">
        <v>0</v>
      </c>
      <c r="CQ101" s="3">
        <v>0</v>
      </c>
      <c r="CR101" s="3">
        <v>13665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13665</v>
      </c>
    </row>
    <row r="102" spans="1:186">
      <c r="A102" s="3" t="s">
        <v>397</v>
      </c>
      <c r="B102" s="3">
        <v>104681.03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92106.63</v>
      </c>
      <c r="P102" s="3">
        <v>0</v>
      </c>
      <c r="Q102" s="3">
        <v>0</v>
      </c>
      <c r="R102" s="3">
        <v>0</v>
      </c>
      <c r="S102" s="3">
        <v>-97.54</v>
      </c>
      <c r="T102" s="3">
        <v>400.5</v>
      </c>
      <c r="U102" s="3">
        <v>91803.67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12574.4</v>
      </c>
      <c r="BN102" s="3">
        <v>12574.4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104681.03</v>
      </c>
    </row>
    <row r="103" spans="1:186">
      <c r="A103" s="3" t="s">
        <v>398</v>
      </c>
      <c r="B103" s="3">
        <v>3160252.09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21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21</v>
      </c>
      <c r="W103" s="3">
        <v>5111.37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5111.37</v>
      </c>
      <c r="AS103" s="3">
        <v>0</v>
      </c>
      <c r="AT103" s="3">
        <v>0</v>
      </c>
      <c r="AU103" s="3">
        <v>5111.37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10222.74</v>
      </c>
      <c r="BM103" s="3">
        <v>3144896.98</v>
      </c>
      <c r="BN103" s="3">
        <v>0</v>
      </c>
      <c r="BO103" s="3">
        <v>3144896.98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3160252.09</v>
      </c>
    </row>
    <row r="104" spans="1:186">
      <c r="A104" s="3" t="s">
        <v>399</v>
      </c>
      <c r="B104" s="3">
        <v>8013.22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65.06</v>
      </c>
      <c r="P104" s="3">
        <v>0</v>
      </c>
      <c r="Q104" s="3">
        <v>0</v>
      </c>
      <c r="R104" s="3">
        <v>0</v>
      </c>
      <c r="S104" s="3">
        <v>17</v>
      </c>
      <c r="T104" s="3">
        <v>0</v>
      </c>
      <c r="U104" s="3">
        <v>48.06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7948.16</v>
      </c>
      <c r="BN104" s="3">
        <v>0</v>
      </c>
      <c r="BO104" s="3">
        <v>7948.16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8013.22</v>
      </c>
    </row>
    <row r="105" spans="1:186">
      <c r="A105" s="3" t="s">
        <v>400</v>
      </c>
      <c r="B105" s="3">
        <v>74443307.25</v>
      </c>
      <c r="C105" s="3">
        <v>60770209.229999997</v>
      </c>
      <c r="D105" s="3">
        <v>14329609</v>
      </c>
      <c r="E105" s="3">
        <v>758152</v>
      </c>
      <c r="F105" s="3">
        <v>23411202</v>
      </c>
      <c r="G105" s="3">
        <v>0</v>
      </c>
      <c r="H105" s="3">
        <v>213028</v>
      </c>
      <c r="I105" s="3">
        <v>15353352</v>
      </c>
      <c r="J105" s="3">
        <v>5991531</v>
      </c>
      <c r="K105" s="3">
        <v>713335.23</v>
      </c>
      <c r="L105" s="3">
        <v>277373</v>
      </c>
      <c r="M105" s="3">
        <v>0</v>
      </c>
      <c r="N105" s="3">
        <v>435962.23</v>
      </c>
      <c r="O105" s="3">
        <v>277253.19</v>
      </c>
      <c r="P105" s="3">
        <v>0</v>
      </c>
      <c r="Q105" s="3">
        <v>540</v>
      </c>
      <c r="R105" s="3">
        <v>0</v>
      </c>
      <c r="S105" s="3">
        <v>23451.99</v>
      </c>
      <c r="T105" s="3">
        <v>54816.04</v>
      </c>
      <c r="U105" s="3">
        <v>-1600.84</v>
      </c>
      <c r="V105" s="3">
        <v>200046</v>
      </c>
      <c r="W105" s="3">
        <v>8508699.5</v>
      </c>
      <c r="X105" s="3">
        <v>174000</v>
      </c>
      <c r="Y105" s="3">
        <v>39.51</v>
      </c>
      <c r="Z105" s="3">
        <v>158904</v>
      </c>
      <c r="AA105" s="3">
        <v>0</v>
      </c>
      <c r="AB105" s="3">
        <v>5880</v>
      </c>
      <c r="AC105" s="3">
        <v>982800</v>
      </c>
      <c r="AD105" s="3">
        <v>212500</v>
      </c>
      <c r="AE105" s="3">
        <v>0</v>
      </c>
      <c r="AF105" s="3">
        <v>212500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823.3</v>
      </c>
      <c r="AR105" s="3">
        <v>990256.2</v>
      </c>
      <c r="AS105" s="3">
        <v>878754.2</v>
      </c>
      <c r="AT105" s="3">
        <v>0</v>
      </c>
      <c r="AU105" s="3">
        <v>0</v>
      </c>
      <c r="AV105" s="3">
        <v>111502</v>
      </c>
      <c r="AW105" s="3">
        <v>0</v>
      </c>
      <c r="AX105" s="3">
        <v>0</v>
      </c>
      <c r="AY105" s="3">
        <v>153278</v>
      </c>
      <c r="AZ105" s="3">
        <v>0</v>
      </c>
      <c r="BA105" s="3">
        <v>621323</v>
      </c>
      <c r="BB105" s="3">
        <v>829950.22</v>
      </c>
      <c r="BC105" s="3">
        <v>4164236.02</v>
      </c>
      <c r="BD105" s="3">
        <v>214709.25</v>
      </c>
      <c r="BE105" s="3">
        <v>19873.900000000001</v>
      </c>
      <c r="BF105" s="3">
        <v>30969</v>
      </c>
      <c r="BG105" s="3">
        <v>50000</v>
      </c>
      <c r="BH105" s="3">
        <v>0</v>
      </c>
      <c r="BI105" s="3">
        <v>0</v>
      </c>
      <c r="BJ105" s="3">
        <v>113866.35</v>
      </c>
      <c r="BK105" s="3">
        <v>0</v>
      </c>
      <c r="BL105" s="3">
        <v>732.68</v>
      </c>
      <c r="BM105" s="3">
        <v>-19619.21</v>
      </c>
      <c r="BN105" s="3">
        <v>-19619.21</v>
      </c>
      <c r="BO105" s="3">
        <v>0</v>
      </c>
      <c r="BP105" s="3">
        <v>0</v>
      </c>
      <c r="BQ105" s="3">
        <v>1319147.8600000001</v>
      </c>
      <c r="BR105" s="3">
        <v>3586884</v>
      </c>
      <c r="BS105" s="3">
        <v>0</v>
      </c>
      <c r="BT105" s="3">
        <v>0</v>
      </c>
      <c r="BU105" s="3">
        <v>0</v>
      </c>
      <c r="BV105" s="3">
        <v>0</v>
      </c>
      <c r="BW105" s="3">
        <v>208000</v>
      </c>
      <c r="BX105" s="3">
        <v>0</v>
      </c>
      <c r="BY105" s="3">
        <v>208000</v>
      </c>
      <c r="BZ105" s="3">
        <v>0</v>
      </c>
      <c r="CA105" s="3">
        <v>3223734</v>
      </c>
      <c r="CB105" s="3">
        <v>155150</v>
      </c>
      <c r="CC105" s="3">
        <v>155150</v>
      </c>
      <c r="CD105" s="3">
        <v>0</v>
      </c>
      <c r="CE105" s="3">
        <v>0</v>
      </c>
      <c r="CF105" s="3">
        <v>0</v>
      </c>
      <c r="CG105" s="3">
        <v>0</v>
      </c>
      <c r="CH105" s="3">
        <v>50000</v>
      </c>
      <c r="CI105" s="3">
        <v>0</v>
      </c>
      <c r="CJ105" s="3">
        <v>50000</v>
      </c>
      <c r="CK105" s="3">
        <v>0</v>
      </c>
      <c r="CL105" s="3">
        <v>0</v>
      </c>
      <c r="CM105" s="3">
        <v>111593384.37</v>
      </c>
      <c r="CN105" s="3">
        <v>38818335.490000002</v>
      </c>
      <c r="CO105" s="3">
        <v>4307733</v>
      </c>
      <c r="CP105" s="3">
        <v>153229</v>
      </c>
      <c r="CQ105" s="3">
        <v>153229</v>
      </c>
      <c r="CR105" s="3">
        <v>4687211</v>
      </c>
      <c r="CS105" s="3">
        <v>20129823.489999998</v>
      </c>
      <c r="CT105" s="3">
        <v>912875</v>
      </c>
      <c r="CU105" s="3">
        <v>4475313</v>
      </c>
      <c r="CV105" s="3">
        <v>1870942</v>
      </c>
      <c r="CW105" s="3">
        <v>2281209</v>
      </c>
      <c r="CX105" s="3">
        <v>732930</v>
      </c>
      <c r="CY105" s="3">
        <v>1548279</v>
      </c>
      <c r="CZ105" s="3">
        <v>61090191.32</v>
      </c>
      <c r="DA105" s="3">
        <v>1212741.6000000001</v>
      </c>
      <c r="DB105" s="3">
        <v>5260343.09</v>
      </c>
      <c r="DC105" s="3">
        <v>923269.95</v>
      </c>
      <c r="DD105" s="3">
        <v>7807813.1900000004</v>
      </c>
      <c r="DE105" s="3">
        <v>359193.4</v>
      </c>
      <c r="DF105" s="3">
        <v>1322550</v>
      </c>
      <c r="DG105" s="3">
        <v>3006001.25</v>
      </c>
      <c r="DH105" s="3">
        <v>0</v>
      </c>
      <c r="DI105" s="3">
        <v>3002821.25</v>
      </c>
      <c r="DJ105" s="3">
        <v>3180</v>
      </c>
      <c r="DK105" s="3">
        <v>0</v>
      </c>
      <c r="DL105" s="3">
        <v>1131979.6100000001</v>
      </c>
      <c r="DM105" s="3">
        <v>4300</v>
      </c>
      <c r="DN105" s="3">
        <v>630764.31999999995</v>
      </c>
      <c r="DO105" s="3">
        <v>169854</v>
      </c>
      <c r="DP105" s="3">
        <v>43227</v>
      </c>
      <c r="DQ105" s="3">
        <v>135548.79</v>
      </c>
      <c r="DR105" s="3">
        <v>59878</v>
      </c>
      <c r="DS105" s="3">
        <v>88407.5</v>
      </c>
      <c r="DT105" s="3">
        <v>1280337.1000000001</v>
      </c>
      <c r="DU105" s="3">
        <v>0</v>
      </c>
      <c r="DV105" s="3">
        <v>4595991.7</v>
      </c>
      <c r="DW105" s="3">
        <v>770902</v>
      </c>
      <c r="DX105" s="3">
        <v>144625.89000000001</v>
      </c>
      <c r="DY105" s="3">
        <v>991369.3</v>
      </c>
      <c r="DZ105" s="3">
        <v>2689094.51</v>
      </c>
      <c r="EA105" s="3">
        <v>31879</v>
      </c>
      <c r="EB105" s="3">
        <v>688445</v>
      </c>
      <c r="EC105" s="3">
        <v>387277</v>
      </c>
      <c r="ED105" s="3">
        <v>1432381.7</v>
      </c>
      <c r="EE105" s="3">
        <v>1291860</v>
      </c>
      <c r="EF105" s="3">
        <v>0</v>
      </c>
      <c r="EG105" s="3">
        <v>179867.86</v>
      </c>
      <c r="EH105" s="3">
        <v>1251062.26</v>
      </c>
      <c r="EI105" s="3">
        <v>3444850.03</v>
      </c>
      <c r="EJ105" s="3">
        <v>0</v>
      </c>
      <c r="EK105" s="3">
        <v>1079.6600000000001</v>
      </c>
      <c r="EL105" s="3">
        <v>0</v>
      </c>
      <c r="EM105" s="3">
        <v>322</v>
      </c>
      <c r="EN105" s="3">
        <v>57181.8</v>
      </c>
      <c r="EO105" s="3">
        <v>101797.79</v>
      </c>
      <c r="EP105" s="3">
        <v>3284468.78</v>
      </c>
      <c r="EQ105" s="3">
        <v>668399.31000000006</v>
      </c>
      <c r="ER105" s="3">
        <v>658102.61</v>
      </c>
      <c r="ES105" s="3">
        <v>10296.700000000001</v>
      </c>
      <c r="ET105" s="3">
        <v>0</v>
      </c>
      <c r="EU105" s="3">
        <v>24813948.27</v>
      </c>
      <c r="EV105" s="3">
        <v>0</v>
      </c>
      <c r="EW105" s="3">
        <v>10512.85</v>
      </c>
      <c r="EX105" s="3">
        <v>820800</v>
      </c>
      <c r="EY105" s="3">
        <v>33000</v>
      </c>
      <c r="EZ105" s="3">
        <v>5950</v>
      </c>
      <c r="FA105" s="3">
        <v>0</v>
      </c>
      <c r="FB105" s="3">
        <v>0</v>
      </c>
      <c r="FC105" s="3">
        <v>3046177.49</v>
      </c>
      <c r="FD105" s="3">
        <v>20897507.93</v>
      </c>
      <c r="FE105" s="3">
        <v>5506907.1799999997</v>
      </c>
      <c r="FF105" s="3">
        <v>0</v>
      </c>
      <c r="FG105" s="3">
        <v>0</v>
      </c>
      <c r="FH105" s="3">
        <v>493444</v>
      </c>
      <c r="FI105" s="3">
        <v>33800</v>
      </c>
      <c r="FJ105" s="3">
        <v>221000</v>
      </c>
      <c r="FK105" s="3">
        <v>0</v>
      </c>
      <c r="FL105" s="3">
        <v>221000</v>
      </c>
      <c r="FM105" s="3">
        <v>0</v>
      </c>
      <c r="FN105" s="3">
        <v>3657158</v>
      </c>
      <c r="FO105" s="3">
        <v>0</v>
      </c>
      <c r="FP105" s="3">
        <v>989057</v>
      </c>
      <c r="FQ105" s="3">
        <v>112448.18</v>
      </c>
      <c r="FR105" s="3">
        <v>37800</v>
      </c>
      <c r="FS105" s="3">
        <v>1444</v>
      </c>
      <c r="FT105" s="3">
        <v>73204.179999999993</v>
      </c>
      <c r="FU105" s="3">
        <v>2148581.6800000002</v>
      </c>
      <c r="FV105" s="3">
        <v>16508.7</v>
      </c>
      <c r="FW105" s="3">
        <v>4012860</v>
      </c>
      <c r="FX105" s="3">
        <v>1108067.69</v>
      </c>
      <c r="FY105" s="3">
        <v>659819.68999999994</v>
      </c>
      <c r="FZ105" s="3">
        <v>194420</v>
      </c>
      <c r="GA105" s="3">
        <v>0</v>
      </c>
      <c r="GB105" s="3">
        <v>223560</v>
      </c>
      <c r="GC105" s="3">
        <v>30268</v>
      </c>
      <c r="GD105" s="3">
        <v>187194759.31</v>
      </c>
    </row>
    <row r="106" spans="1:186">
      <c r="A106" s="3" t="s">
        <v>401</v>
      </c>
      <c r="B106" s="3">
        <v>165338.1</v>
      </c>
      <c r="C106" s="3">
        <v>153991</v>
      </c>
      <c r="D106" s="3">
        <v>0</v>
      </c>
      <c r="E106" s="3">
        <v>0</v>
      </c>
      <c r="F106" s="3">
        <v>0</v>
      </c>
      <c r="G106" s="3">
        <v>0</v>
      </c>
      <c r="H106" s="3">
        <v>151991</v>
      </c>
      <c r="I106" s="3">
        <v>0</v>
      </c>
      <c r="J106" s="3">
        <v>0</v>
      </c>
      <c r="K106" s="3">
        <v>2000</v>
      </c>
      <c r="L106" s="3">
        <v>2000</v>
      </c>
      <c r="M106" s="3">
        <v>0</v>
      </c>
      <c r="N106" s="3">
        <v>0</v>
      </c>
      <c r="O106" s="3">
        <v>11347.1</v>
      </c>
      <c r="P106" s="3">
        <v>0</v>
      </c>
      <c r="Q106" s="3">
        <v>0</v>
      </c>
      <c r="R106" s="3">
        <v>0</v>
      </c>
      <c r="S106" s="3">
        <v>207.1</v>
      </c>
      <c r="T106" s="3">
        <v>8140</v>
      </c>
      <c r="U106" s="3">
        <v>0</v>
      </c>
      <c r="V106" s="3">
        <v>3000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50000</v>
      </c>
      <c r="CI106" s="3">
        <v>0</v>
      </c>
      <c r="CJ106" s="3">
        <v>50000</v>
      </c>
      <c r="CK106" s="3">
        <v>0</v>
      </c>
      <c r="CL106" s="3">
        <v>0</v>
      </c>
      <c r="CM106" s="3">
        <v>5184338.46</v>
      </c>
      <c r="CN106" s="3">
        <v>221777</v>
      </c>
      <c r="CO106" s="3">
        <v>0</v>
      </c>
      <c r="CP106" s="3">
        <v>0</v>
      </c>
      <c r="CQ106" s="3">
        <v>0</v>
      </c>
      <c r="CR106" s="3">
        <v>30330</v>
      </c>
      <c r="CS106" s="3">
        <v>0</v>
      </c>
      <c r="CT106" s="3">
        <v>51383</v>
      </c>
      <c r="CU106" s="3">
        <v>11864</v>
      </c>
      <c r="CV106" s="3">
        <v>0</v>
      </c>
      <c r="CW106" s="3">
        <v>128200</v>
      </c>
      <c r="CX106" s="3">
        <v>8000</v>
      </c>
      <c r="CY106" s="3">
        <v>120200</v>
      </c>
      <c r="CZ106" s="3">
        <v>4601405.16</v>
      </c>
      <c r="DA106" s="3">
        <v>194713</v>
      </c>
      <c r="DB106" s="3">
        <v>0</v>
      </c>
      <c r="DC106" s="3">
        <v>0</v>
      </c>
      <c r="DD106" s="3">
        <v>0</v>
      </c>
      <c r="DE106" s="3">
        <v>347663.4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2822</v>
      </c>
      <c r="DM106" s="3">
        <v>0</v>
      </c>
      <c r="DN106" s="3">
        <v>1800</v>
      </c>
      <c r="DO106" s="3">
        <v>0</v>
      </c>
      <c r="DP106" s="3">
        <v>0</v>
      </c>
      <c r="DQ106" s="3">
        <v>0</v>
      </c>
      <c r="DR106" s="3">
        <v>0</v>
      </c>
      <c r="DS106" s="3">
        <v>1022</v>
      </c>
      <c r="DT106" s="3">
        <v>890312.4</v>
      </c>
      <c r="DU106" s="3">
        <v>0</v>
      </c>
      <c r="DV106" s="3">
        <v>174655.34</v>
      </c>
      <c r="DW106" s="3">
        <v>0</v>
      </c>
      <c r="DX106" s="3">
        <v>0</v>
      </c>
      <c r="DY106" s="3">
        <v>174655.34</v>
      </c>
      <c r="DZ106" s="3">
        <v>0</v>
      </c>
      <c r="EA106" s="3">
        <v>0</v>
      </c>
      <c r="EB106" s="3">
        <v>688445</v>
      </c>
      <c r="EC106" s="3">
        <v>252557</v>
      </c>
      <c r="ED106" s="3">
        <v>1042549.4</v>
      </c>
      <c r="EE106" s="3">
        <v>20500</v>
      </c>
      <c r="EF106" s="3">
        <v>0</v>
      </c>
      <c r="EG106" s="3">
        <v>0</v>
      </c>
      <c r="EH106" s="3">
        <v>0</v>
      </c>
      <c r="EI106" s="3">
        <v>145760.84</v>
      </c>
      <c r="EJ106" s="3">
        <v>0</v>
      </c>
      <c r="EK106" s="3">
        <v>0</v>
      </c>
      <c r="EL106" s="3">
        <v>0</v>
      </c>
      <c r="EM106" s="3">
        <v>0</v>
      </c>
      <c r="EN106" s="3">
        <v>18762.79</v>
      </c>
      <c r="EO106" s="3">
        <v>53925.69</v>
      </c>
      <c r="EP106" s="3">
        <v>73072.36</v>
      </c>
      <c r="EQ106" s="3">
        <v>501112.83</v>
      </c>
      <c r="ER106" s="3">
        <v>501112.83</v>
      </c>
      <c r="ES106" s="3">
        <v>0</v>
      </c>
      <c r="ET106" s="3">
        <v>0</v>
      </c>
      <c r="EU106" s="3">
        <v>340313.95</v>
      </c>
      <c r="EV106" s="3">
        <v>0</v>
      </c>
      <c r="EW106" s="3">
        <v>616.75</v>
      </c>
      <c r="EX106" s="3">
        <v>0</v>
      </c>
      <c r="EY106" s="3">
        <v>3000</v>
      </c>
      <c r="EZ106" s="3">
        <v>0</v>
      </c>
      <c r="FA106" s="3">
        <v>0</v>
      </c>
      <c r="FB106" s="3">
        <v>0</v>
      </c>
      <c r="FC106" s="3">
        <v>336697.2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361156.3</v>
      </c>
      <c r="FV106" s="3">
        <v>0</v>
      </c>
      <c r="FW106" s="3">
        <v>0</v>
      </c>
      <c r="FX106" s="3">
        <v>81276.600000000006</v>
      </c>
      <c r="FY106" s="3">
        <v>0</v>
      </c>
      <c r="FZ106" s="3">
        <v>0</v>
      </c>
      <c r="GA106" s="3">
        <v>0</v>
      </c>
      <c r="GB106" s="3">
        <v>73560</v>
      </c>
      <c r="GC106" s="3">
        <v>7716.6</v>
      </c>
      <c r="GD106" s="3">
        <v>5480953.1600000001</v>
      </c>
    </row>
    <row r="107" spans="1:186">
      <c r="A107" s="3" t="s">
        <v>402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448456.55</v>
      </c>
      <c r="CN107" s="3">
        <v>17602</v>
      </c>
      <c r="CO107" s="3">
        <v>0</v>
      </c>
      <c r="CP107" s="3">
        <v>0</v>
      </c>
      <c r="CQ107" s="3">
        <v>0</v>
      </c>
      <c r="CR107" s="3">
        <v>4802</v>
      </c>
      <c r="CS107" s="3">
        <v>0</v>
      </c>
      <c r="CT107" s="3">
        <v>0</v>
      </c>
      <c r="CU107" s="3">
        <v>0</v>
      </c>
      <c r="CV107" s="3">
        <v>0</v>
      </c>
      <c r="CW107" s="3">
        <v>12800</v>
      </c>
      <c r="CX107" s="3">
        <v>0</v>
      </c>
      <c r="CY107" s="3">
        <v>12800</v>
      </c>
      <c r="CZ107" s="3">
        <v>423688.46</v>
      </c>
      <c r="DA107" s="3">
        <v>252098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5889.5</v>
      </c>
      <c r="DU107" s="3">
        <v>0</v>
      </c>
      <c r="DV107" s="3">
        <v>2669.58</v>
      </c>
      <c r="DW107" s="3">
        <v>0</v>
      </c>
      <c r="DX107" s="3">
        <v>0</v>
      </c>
      <c r="DY107" s="3">
        <v>2669.58</v>
      </c>
      <c r="DZ107" s="3">
        <v>0</v>
      </c>
      <c r="EA107" s="3">
        <v>0</v>
      </c>
      <c r="EB107" s="3">
        <v>0</v>
      </c>
      <c r="EC107" s="3">
        <v>2060</v>
      </c>
      <c r="ED107" s="3">
        <v>24083</v>
      </c>
      <c r="EE107" s="3">
        <v>7100</v>
      </c>
      <c r="EF107" s="3">
        <v>0</v>
      </c>
      <c r="EG107" s="3">
        <v>0</v>
      </c>
      <c r="EH107" s="3">
        <v>0</v>
      </c>
      <c r="EI107" s="3">
        <v>15000.88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4630</v>
      </c>
      <c r="EP107" s="3">
        <v>10370.879999999999</v>
      </c>
      <c r="EQ107" s="3">
        <v>0</v>
      </c>
      <c r="ER107" s="3">
        <v>0</v>
      </c>
      <c r="ES107" s="3">
        <v>0</v>
      </c>
      <c r="ET107" s="3">
        <v>0</v>
      </c>
      <c r="EU107" s="3">
        <v>114787.5</v>
      </c>
      <c r="EV107" s="3">
        <v>0</v>
      </c>
      <c r="EW107" s="3">
        <v>17.5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114770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6369.29</v>
      </c>
      <c r="FV107" s="3">
        <v>796.8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448456.55</v>
      </c>
    </row>
    <row r="108" spans="1:186">
      <c r="A108" s="3" t="s">
        <v>403</v>
      </c>
      <c r="B108" s="3">
        <v>1068</v>
      </c>
      <c r="C108" s="3">
        <v>1068</v>
      </c>
      <c r="D108" s="3">
        <v>0</v>
      </c>
      <c r="E108" s="3">
        <v>0</v>
      </c>
      <c r="F108" s="3">
        <v>0</v>
      </c>
      <c r="G108" s="3">
        <v>0</v>
      </c>
      <c r="H108" s="3">
        <v>1068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369315.78</v>
      </c>
      <c r="CN108" s="3">
        <v>135812</v>
      </c>
      <c r="CO108" s="3">
        <v>0</v>
      </c>
      <c r="CP108" s="3">
        <v>0</v>
      </c>
      <c r="CQ108" s="3">
        <v>0</v>
      </c>
      <c r="CR108" s="3">
        <v>4322</v>
      </c>
      <c r="CS108" s="3">
        <v>0</v>
      </c>
      <c r="CT108" s="3">
        <v>0</v>
      </c>
      <c r="CU108" s="3">
        <v>0</v>
      </c>
      <c r="CV108" s="3">
        <v>0</v>
      </c>
      <c r="CW108" s="3">
        <v>131490</v>
      </c>
      <c r="CX108" s="3">
        <v>0</v>
      </c>
      <c r="CY108" s="3">
        <v>131490</v>
      </c>
      <c r="CZ108" s="3">
        <v>229244.99</v>
      </c>
      <c r="DA108" s="3">
        <v>142967</v>
      </c>
      <c r="DB108" s="3">
        <v>0</v>
      </c>
      <c r="DC108" s="3">
        <v>0</v>
      </c>
      <c r="DD108" s="3">
        <v>0</v>
      </c>
      <c r="DE108" s="3">
        <v>432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10138</v>
      </c>
      <c r="DU108" s="3">
        <v>0</v>
      </c>
      <c r="DV108" s="3">
        <v>1974.48</v>
      </c>
      <c r="DW108" s="3">
        <v>0</v>
      </c>
      <c r="DX108" s="3">
        <v>0</v>
      </c>
      <c r="DY108" s="3">
        <v>1974.48</v>
      </c>
      <c r="DZ108" s="3">
        <v>0</v>
      </c>
      <c r="EA108" s="3">
        <v>0</v>
      </c>
      <c r="EB108" s="3">
        <v>0</v>
      </c>
      <c r="EC108" s="3">
        <v>25300</v>
      </c>
      <c r="ED108" s="3">
        <v>19746</v>
      </c>
      <c r="EE108" s="3">
        <v>17000</v>
      </c>
      <c r="EF108" s="3">
        <v>0</v>
      </c>
      <c r="EG108" s="3">
        <v>0</v>
      </c>
      <c r="EH108" s="3">
        <v>0</v>
      </c>
      <c r="EI108" s="3">
        <v>9665.51</v>
      </c>
      <c r="EJ108" s="3">
        <v>0</v>
      </c>
      <c r="EK108" s="3">
        <v>0</v>
      </c>
      <c r="EL108" s="3">
        <v>0</v>
      </c>
      <c r="EM108" s="3">
        <v>0</v>
      </c>
      <c r="EN108" s="3">
        <v>24</v>
      </c>
      <c r="EO108" s="3">
        <v>120</v>
      </c>
      <c r="EP108" s="3">
        <v>9521.51</v>
      </c>
      <c r="EQ108" s="3">
        <v>0</v>
      </c>
      <c r="ER108" s="3">
        <v>0</v>
      </c>
      <c r="ES108" s="3">
        <v>0</v>
      </c>
      <c r="ET108" s="3">
        <v>0</v>
      </c>
      <c r="EU108" s="3">
        <v>2022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2022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4258.79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370383.78</v>
      </c>
    </row>
    <row r="109" spans="1:186">
      <c r="A109" s="3" t="s">
        <v>404</v>
      </c>
      <c r="B109" s="3">
        <v>15.64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15.64</v>
      </c>
      <c r="P109" s="3">
        <v>0</v>
      </c>
      <c r="Q109" s="3">
        <v>0</v>
      </c>
      <c r="R109" s="3">
        <v>0</v>
      </c>
      <c r="S109" s="3">
        <v>13.6</v>
      </c>
      <c r="T109" s="3">
        <v>2.04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84271.01</v>
      </c>
      <c r="CN109" s="3">
        <v>1280</v>
      </c>
      <c r="CO109" s="3">
        <v>0</v>
      </c>
      <c r="CP109" s="3">
        <v>0</v>
      </c>
      <c r="CQ109" s="3">
        <v>0</v>
      </c>
      <c r="CR109" s="3">
        <v>1280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43899.99</v>
      </c>
      <c r="DA109" s="3">
        <v>2148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738</v>
      </c>
      <c r="DU109" s="3">
        <v>0</v>
      </c>
      <c r="DV109" s="3">
        <v>4172.01</v>
      </c>
      <c r="DW109" s="3">
        <v>0</v>
      </c>
      <c r="DX109" s="3">
        <v>0</v>
      </c>
      <c r="DY109" s="3">
        <v>4172.01</v>
      </c>
      <c r="DZ109" s="3">
        <v>0</v>
      </c>
      <c r="EA109" s="3">
        <v>9515</v>
      </c>
      <c r="EB109" s="3">
        <v>0</v>
      </c>
      <c r="EC109" s="3">
        <v>3580</v>
      </c>
      <c r="ED109" s="3">
        <v>0</v>
      </c>
      <c r="EE109" s="3">
        <v>4000</v>
      </c>
      <c r="EF109" s="3">
        <v>0</v>
      </c>
      <c r="EG109" s="3">
        <v>0</v>
      </c>
      <c r="EH109" s="3">
        <v>0</v>
      </c>
      <c r="EI109" s="3">
        <v>3289.18</v>
      </c>
      <c r="EJ109" s="3">
        <v>0</v>
      </c>
      <c r="EK109" s="3">
        <v>0</v>
      </c>
      <c r="EL109" s="3">
        <v>0</v>
      </c>
      <c r="EM109" s="3">
        <v>0</v>
      </c>
      <c r="EN109" s="3">
        <v>80.900000000000006</v>
      </c>
      <c r="EO109" s="3">
        <v>0</v>
      </c>
      <c r="EP109" s="3">
        <v>3208.28</v>
      </c>
      <c r="EQ109" s="3">
        <v>1657.8</v>
      </c>
      <c r="ER109" s="3">
        <v>1657.8</v>
      </c>
      <c r="ES109" s="3">
        <v>0</v>
      </c>
      <c r="ET109" s="3">
        <v>0</v>
      </c>
      <c r="EU109" s="3">
        <v>14800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14800</v>
      </c>
      <c r="FD109" s="3">
        <v>0</v>
      </c>
      <c r="FE109" s="3">
        <v>30500</v>
      </c>
      <c r="FF109" s="3">
        <v>0</v>
      </c>
      <c r="FG109" s="3">
        <v>0</v>
      </c>
      <c r="FH109" s="3">
        <v>0</v>
      </c>
      <c r="FI109" s="3">
        <v>30500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8591.02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84286.65</v>
      </c>
    </row>
    <row r="110" spans="1:186">
      <c r="A110" s="3" t="s">
        <v>405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</row>
    <row r="111" spans="1:186">
      <c r="A111" s="3" t="s">
        <v>406</v>
      </c>
      <c r="B111" s="3">
        <v>55880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55880</v>
      </c>
      <c r="X111" s="3">
        <v>0</v>
      </c>
      <c r="Y111" s="3">
        <v>0</v>
      </c>
      <c r="Z111" s="3">
        <v>0</v>
      </c>
      <c r="AA111" s="3">
        <v>0</v>
      </c>
      <c r="AB111" s="3">
        <v>5880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50000</v>
      </c>
      <c r="BE111" s="3">
        <v>0</v>
      </c>
      <c r="BF111" s="3">
        <v>0</v>
      </c>
      <c r="BG111" s="3">
        <v>50000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890214.75</v>
      </c>
      <c r="CN111" s="3">
        <v>54242</v>
      </c>
      <c r="CO111" s="3">
        <v>0</v>
      </c>
      <c r="CP111" s="3">
        <v>0</v>
      </c>
      <c r="CQ111" s="3">
        <v>0</v>
      </c>
      <c r="CR111" s="3">
        <v>3602</v>
      </c>
      <c r="CS111" s="3">
        <v>0</v>
      </c>
      <c r="CT111" s="3">
        <v>0</v>
      </c>
      <c r="CU111" s="3">
        <v>0</v>
      </c>
      <c r="CV111" s="3">
        <v>0</v>
      </c>
      <c r="CW111" s="3">
        <v>50640</v>
      </c>
      <c r="CX111" s="3">
        <v>8000</v>
      </c>
      <c r="CY111" s="3">
        <v>42640</v>
      </c>
      <c r="CZ111" s="3">
        <v>818877.51</v>
      </c>
      <c r="DA111" s="3">
        <v>450404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9310.5</v>
      </c>
      <c r="DW111" s="3">
        <v>0</v>
      </c>
      <c r="DX111" s="3">
        <v>0</v>
      </c>
      <c r="DY111" s="3">
        <v>8410.5</v>
      </c>
      <c r="DZ111" s="3">
        <v>900</v>
      </c>
      <c r="EA111" s="3">
        <v>0</v>
      </c>
      <c r="EB111" s="3">
        <v>0</v>
      </c>
      <c r="EC111" s="3">
        <v>1999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7274.01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7274.01</v>
      </c>
      <c r="EQ111" s="3">
        <v>0</v>
      </c>
      <c r="ER111" s="3">
        <v>0</v>
      </c>
      <c r="ES111" s="3">
        <v>0</v>
      </c>
      <c r="ET111" s="3">
        <v>0</v>
      </c>
      <c r="EU111" s="3">
        <v>349890</v>
      </c>
      <c r="EV111" s="3">
        <v>0</v>
      </c>
      <c r="EW111" s="3">
        <v>0</v>
      </c>
      <c r="EX111" s="3">
        <v>0</v>
      </c>
      <c r="EY111" s="3">
        <v>20000</v>
      </c>
      <c r="EZ111" s="3">
        <v>0</v>
      </c>
      <c r="FA111" s="3">
        <v>0</v>
      </c>
      <c r="FB111" s="3">
        <v>0</v>
      </c>
      <c r="FC111" s="3">
        <v>329890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17095.240000000002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946094.75</v>
      </c>
    </row>
    <row r="112" spans="1:186">
      <c r="A112" s="3" t="s">
        <v>407</v>
      </c>
      <c r="B112" s="3">
        <v>731.5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731.5</v>
      </c>
      <c r="P112" s="3">
        <v>0</v>
      </c>
      <c r="Q112" s="3">
        <v>0</v>
      </c>
      <c r="R112" s="3">
        <v>0</v>
      </c>
      <c r="S112" s="3">
        <v>46.4</v>
      </c>
      <c r="T112" s="3">
        <v>685.1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23816.37</v>
      </c>
      <c r="CN112" s="3">
        <v>2480</v>
      </c>
      <c r="CO112" s="3">
        <v>0</v>
      </c>
      <c r="CP112" s="3">
        <v>560</v>
      </c>
      <c r="CQ112" s="3">
        <v>560</v>
      </c>
      <c r="CR112" s="3">
        <v>1280</v>
      </c>
      <c r="CS112" s="3">
        <v>0</v>
      </c>
      <c r="CT112" s="3">
        <v>0</v>
      </c>
      <c r="CU112" s="3">
        <v>0</v>
      </c>
      <c r="CV112" s="3">
        <v>0</v>
      </c>
      <c r="CW112" s="3">
        <v>640</v>
      </c>
      <c r="CX112" s="3">
        <v>0</v>
      </c>
      <c r="CY112" s="3">
        <v>640</v>
      </c>
      <c r="CZ112" s="3">
        <v>20624.05</v>
      </c>
      <c r="DA112" s="3">
        <v>5012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302.7</v>
      </c>
      <c r="DW112" s="3">
        <v>0</v>
      </c>
      <c r="DX112" s="3">
        <v>0</v>
      </c>
      <c r="DY112" s="3">
        <v>302.7</v>
      </c>
      <c r="DZ112" s="3">
        <v>0</v>
      </c>
      <c r="EA112" s="3">
        <v>0</v>
      </c>
      <c r="EB112" s="3">
        <v>0</v>
      </c>
      <c r="EC112" s="3">
        <v>0</v>
      </c>
      <c r="ED112" s="3">
        <v>2750</v>
      </c>
      <c r="EE112" s="3">
        <v>0</v>
      </c>
      <c r="EF112" s="3">
        <v>0</v>
      </c>
      <c r="EG112" s="3">
        <v>0</v>
      </c>
      <c r="EH112" s="3">
        <v>0</v>
      </c>
      <c r="EI112" s="3">
        <v>3420.15</v>
      </c>
      <c r="EJ112" s="3">
        <v>0</v>
      </c>
      <c r="EK112" s="3">
        <v>0</v>
      </c>
      <c r="EL112" s="3">
        <v>0</v>
      </c>
      <c r="EM112" s="3">
        <v>0</v>
      </c>
      <c r="EN112" s="3">
        <v>17.100000000000001</v>
      </c>
      <c r="EO112" s="3">
        <v>0</v>
      </c>
      <c r="EP112" s="3">
        <v>3403.05</v>
      </c>
      <c r="EQ112" s="3">
        <v>159.19999999999999</v>
      </c>
      <c r="ER112" s="3">
        <v>159.19999999999999</v>
      </c>
      <c r="ES112" s="3">
        <v>0</v>
      </c>
      <c r="ET112" s="3">
        <v>0</v>
      </c>
      <c r="EU112" s="3">
        <v>8980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8980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712.32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24547.87</v>
      </c>
    </row>
    <row r="113" spans="1:186">
      <c r="A113" s="3" t="s">
        <v>408</v>
      </c>
      <c r="B113" s="3">
        <v>28661.4</v>
      </c>
      <c r="C113" s="3">
        <v>8800</v>
      </c>
      <c r="D113" s="3">
        <v>0</v>
      </c>
      <c r="E113" s="3">
        <v>0</v>
      </c>
      <c r="F113" s="3">
        <v>0</v>
      </c>
      <c r="G113" s="3">
        <v>0</v>
      </c>
      <c r="H113" s="3">
        <v>8800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19861.400000000001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19861.400000000001</v>
      </c>
      <c r="BE113" s="3">
        <v>19861.400000000001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292248</v>
      </c>
      <c r="CN113" s="3">
        <v>1280</v>
      </c>
      <c r="CO113" s="3">
        <v>0</v>
      </c>
      <c r="CP113" s="3">
        <v>0</v>
      </c>
      <c r="CQ113" s="3">
        <v>0</v>
      </c>
      <c r="CR113" s="3">
        <v>1280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68209.399999999994</v>
      </c>
      <c r="DA113" s="3">
        <v>13310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757.8</v>
      </c>
      <c r="DW113" s="3">
        <v>0</v>
      </c>
      <c r="DX113" s="3">
        <v>0</v>
      </c>
      <c r="DY113" s="3">
        <v>757.8</v>
      </c>
      <c r="DZ113" s="3">
        <v>0</v>
      </c>
      <c r="EA113" s="3">
        <v>0</v>
      </c>
      <c r="EB113" s="3">
        <v>0</v>
      </c>
      <c r="EC113" s="3">
        <v>0</v>
      </c>
      <c r="ED113" s="3">
        <v>34200</v>
      </c>
      <c r="EE113" s="3">
        <v>0</v>
      </c>
      <c r="EF113" s="3">
        <v>0</v>
      </c>
      <c r="EG113" s="3">
        <v>0</v>
      </c>
      <c r="EH113" s="3">
        <v>0</v>
      </c>
      <c r="EI113" s="3">
        <v>741.6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741.6</v>
      </c>
      <c r="EQ113" s="3">
        <v>0</v>
      </c>
      <c r="ER113" s="3">
        <v>0</v>
      </c>
      <c r="ES113" s="3">
        <v>0</v>
      </c>
      <c r="ET113" s="3">
        <v>0</v>
      </c>
      <c r="EU113" s="3">
        <v>19200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19200</v>
      </c>
      <c r="FD113" s="3">
        <v>0</v>
      </c>
      <c r="FE113" s="3">
        <v>221000</v>
      </c>
      <c r="FF113" s="3">
        <v>0</v>
      </c>
      <c r="FG113" s="3">
        <v>0</v>
      </c>
      <c r="FH113" s="3">
        <v>0</v>
      </c>
      <c r="FI113" s="3">
        <v>0</v>
      </c>
      <c r="FJ113" s="3">
        <v>221000</v>
      </c>
      <c r="FK113" s="3">
        <v>0</v>
      </c>
      <c r="FL113" s="3">
        <v>221000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1758.6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320909.40000000002</v>
      </c>
    </row>
    <row r="114" spans="1:186">
      <c r="A114" s="3" t="s">
        <v>409</v>
      </c>
      <c r="B114" s="3">
        <v>1446473.33</v>
      </c>
      <c r="C114" s="3">
        <v>6493</v>
      </c>
      <c r="D114" s="3">
        <v>0</v>
      </c>
      <c r="E114" s="3">
        <v>0</v>
      </c>
      <c r="F114" s="3">
        <v>0</v>
      </c>
      <c r="G114" s="3">
        <v>0</v>
      </c>
      <c r="H114" s="3">
        <v>6373</v>
      </c>
      <c r="I114" s="3">
        <v>0</v>
      </c>
      <c r="J114" s="3">
        <v>0</v>
      </c>
      <c r="K114" s="3">
        <v>120</v>
      </c>
      <c r="L114" s="3">
        <v>0</v>
      </c>
      <c r="M114" s="3">
        <v>0</v>
      </c>
      <c r="N114" s="3">
        <v>120</v>
      </c>
      <c r="O114" s="3">
        <v>21665.14</v>
      </c>
      <c r="P114" s="3">
        <v>0</v>
      </c>
      <c r="Q114" s="3">
        <v>0</v>
      </c>
      <c r="R114" s="3">
        <v>0</v>
      </c>
      <c r="S114" s="3">
        <v>915.9</v>
      </c>
      <c r="T114" s="3">
        <v>1435.24</v>
      </c>
      <c r="U114" s="3">
        <v>0</v>
      </c>
      <c r="V114" s="3">
        <v>19314</v>
      </c>
      <c r="W114" s="3">
        <v>2019.51</v>
      </c>
      <c r="X114" s="3">
        <v>0</v>
      </c>
      <c r="Y114" s="3">
        <v>39.51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1980</v>
      </c>
      <c r="AS114" s="3">
        <v>1980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732.68</v>
      </c>
      <c r="BM114" s="3">
        <v>0</v>
      </c>
      <c r="BN114" s="3">
        <v>0</v>
      </c>
      <c r="BO114" s="3">
        <v>0</v>
      </c>
      <c r="BP114" s="3">
        <v>0</v>
      </c>
      <c r="BQ114" s="3">
        <v>1415563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32003246.5</v>
      </c>
      <c r="CN114" s="3">
        <v>397921</v>
      </c>
      <c r="CO114" s="3">
        <v>0</v>
      </c>
      <c r="CP114" s="3">
        <v>0</v>
      </c>
      <c r="CQ114" s="3">
        <v>0</v>
      </c>
      <c r="CR114" s="3">
        <v>93988</v>
      </c>
      <c r="CS114" s="3">
        <v>0</v>
      </c>
      <c r="CT114" s="3">
        <v>213720</v>
      </c>
      <c r="CU114" s="3">
        <v>0</v>
      </c>
      <c r="CV114" s="3">
        <v>0</v>
      </c>
      <c r="CW114" s="3">
        <v>90213</v>
      </c>
      <c r="CX114" s="3">
        <v>0</v>
      </c>
      <c r="CY114" s="3">
        <v>90213</v>
      </c>
      <c r="CZ114" s="3">
        <v>27560339.079999998</v>
      </c>
      <c r="DA114" s="3">
        <v>18079.5</v>
      </c>
      <c r="DB114" s="3">
        <v>5260322.09</v>
      </c>
      <c r="DC114" s="3">
        <v>0</v>
      </c>
      <c r="DD114" s="3">
        <v>0</v>
      </c>
      <c r="DE114" s="3">
        <v>1987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40309</v>
      </c>
      <c r="DU114" s="3">
        <v>0</v>
      </c>
      <c r="DV114" s="3">
        <v>138934.73000000001</v>
      </c>
      <c r="DW114" s="3">
        <v>0</v>
      </c>
      <c r="DX114" s="3">
        <v>0</v>
      </c>
      <c r="DY114" s="3">
        <v>20262.830000000002</v>
      </c>
      <c r="DZ114" s="3">
        <v>118671.9</v>
      </c>
      <c r="EA114" s="3">
        <v>0</v>
      </c>
      <c r="EB114" s="3">
        <v>0</v>
      </c>
      <c r="EC114" s="3">
        <v>0</v>
      </c>
      <c r="ED114" s="3">
        <v>50337.599999999999</v>
      </c>
      <c r="EE114" s="3">
        <v>42100</v>
      </c>
      <c r="EF114" s="3">
        <v>0</v>
      </c>
      <c r="EG114" s="3">
        <v>0</v>
      </c>
      <c r="EH114" s="3">
        <v>0</v>
      </c>
      <c r="EI114" s="3">
        <v>822431.71</v>
      </c>
      <c r="EJ114" s="3">
        <v>0</v>
      </c>
      <c r="EK114" s="3">
        <v>0</v>
      </c>
      <c r="EL114" s="3">
        <v>0</v>
      </c>
      <c r="EM114" s="3">
        <v>0</v>
      </c>
      <c r="EN114" s="3">
        <v>723.34</v>
      </c>
      <c r="EO114" s="3">
        <v>0</v>
      </c>
      <c r="EP114" s="3">
        <v>821708.37</v>
      </c>
      <c r="EQ114" s="3">
        <v>2633.22</v>
      </c>
      <c r="ER114" s="3">
        <v>2633.22</v>
      </c>
      <c r="ES114" s="3">
        <v>0</v>
      </c>
      <c r="ET114" s="3">
        <v>0</v>
      </c>
      <c r="EU114" s="3">
        <v>21183204.23</v>
      </c>
      <c r="EV114" s="3">
        <v>0</v>
      </c>
      <c r="EW114" s="3">
        <v>2168.4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283527.90000000002</v>
      </c>
      <c r="FD114" s="3">
        <v>20897507.93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44986.42</v>
      </c>
      <c r="FV114" s="3">
        <v>0</v>
      </c>
      <c r="FW114" s="3">
        <v>4000000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33449719.829999998</v>
      </c>
    </row>
    <row r="115" spans="1:186">
      <c r="A115" s="3" t="s">
        <v>410</v>
      </c>
      <c r="B115" s="3">
        <v>194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194</v>
      </c>
      <c r="P115" s="3">
        <v>0</v>
      </c>
      <c r="Q115" s="3">
        <v>0</v>
      </c>
      <c r="R115" s="3">
        <v>0</v>
      </c>
      <c r="S115" s="3">
        <v>194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156848.01</v>
      </c>
      <c r="CN115" s="3">
        <v>113564</v>
      </c>
      <c r="CO115" s="3">
        <v>0</v>
      </c>
      <c r="CP115" s="3">
        <v>0</v>
      </c>
      <c r="CQ115" s="3">
        <v>0</v>
      </c>
      <c r="CR115" s="3">
        <v>36844</v>
      </c>
      <c r="CS115" s="3">
        <v>0</v>
      </c>
      <c r="CT115" s="3">
        <v>76720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32617.26</v>
      </c>
      <c r="DA115" s="3">
        <v>1480.5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5065.38</v>
      </c>
      <c r="DW115" s="3">
        <v>0</v>
      </c>
      <c r="DX115" s="3">
        <v>0</v>
      </c>
      <c r="DY115" s="3">
        <v>5065.38</v>
      </c>
      <c r="DZ115" s="3">
        <v>0</v>
      </c>
      <c r="EA115" s="3">
        <v>0</v>
      </c>
      <c r="EB115" s="3">
        <v>0</v>
      </c>
      <c r="EC115" s="3">
        <v>0</v>
      </c>
      <c r="ED115" s="3">
        <v>4216.5</v>
      </c>
      <c r="EE115" s="3">
        <v>0</v>
      </c>
      <c r="EF115" s="3">
        <v>0</v>
      </c>
      <c r="EG115" s="3">
        <v>0</v>
      </c>
      <c r="EH115" s="3">
        <v>0</v>
      </c>
      <c r="EI115" s="3">
        <v>20205.48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20205.48</v>
      </c>
      <c r="EQ115" s="3">
        <v>684.8</v>
      </c>
      <c r="ER115" s="3">
        <v>684.8</v>
      </c>
      <c r="ES115" s="3">
        <v>0</v>
      </c>
      <c r="ET115" s="3">
        <v>0</v>
      </c>
      <c r="EU115" s="3">
        <v>964.6</v>
      </c>
      <c r="EV115" s="3">
        <v>0</v>
      </c>
      <c r="EW115" s="3">
        <v>964.6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10666.75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157042.01</v>
      </c>
    </row>
    <row r="116" spans="1:186">
      <c r="A116" s="3" t="s">
        <v>411</v>
      </c>
      <c r="B116" s="3">
        <v>1980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1980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1980</v>
      </c>
      <c r="AS116" s="3">
        <v>1980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865901.47</v>
      </c>
      <c r="CN116" s="3">
        <v>188653</v>
      </c>
      <c r="CO116" s="3">
        <v>0</v>
      </c>
      <c r="CP116" s="3">
        <v>0</v>
      </c>
      <c r="CQ116" s="3">
        <v>0</v>
      </c>
      <c r="CR116" s="3">
        <v>26628</v>
      </c>
      <c r="CS116" s="3">
        <v>0</v>
      </c>
      <c r="CT116" s="3">
        <v>76720</v>
      </c>
      <c r="CU116" s="3">
        <v>0</v>
      </c>
      <c r="CV116" s="3">
        <v>0</v>
      </c>
      <c r="CW116" s="3">
        <v>85305</v>
      </c>
      <c r="CX116" s="3">
        <v>0</v>
      </c>
      <c r="CY116" s="3">
        <v>85305</v>
      </c>
      <c r="CZ116" s="3">
        <v>659965.05000000005</v>
      </c>
      <c r="DA116" s="3">
        <v>5360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9243.81</v>
      </c>
      <c r="DW116" s="3">
        <v>0</v>
      </c>
      <c r="DX116" s="3">
        <v>0</v>
      </c>
      <c r="DY116" s="3">
        <v>7343.81</v>
      </c>
      <c r="DZ116" s="3">
        <v>1900</v>
      </c>
      <c r="EA116" s="3">
        <v>0</v>
      </c>
      <c r="EB116" s="3">
        <v>0</v>
      </c>
      <c r="EC116" s="3">
        <v>0</v>
      </c>
      <c r="ED116" s="3">
        <v>5680</v>
      </c>
      <c r="EE116" s="3">
        <v>0</v>
      </c>
      <c r="EF116" s="3">
        <v>0</v>
      </c>
      <c r="EG116" s="3">
        <v>0</v>
      </c>
      <c r="EH116" s="3">
        <v>0</v>
      </c>
      <c r="EI116" s="3">
        <v>638529.43999999994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638529.43999999994</v>
      </c>
      <c r="EQ116" s="3">
        <v>212.4</v>
      </c>
      <c r="ER116" s="3">
        <v>212.4</v>
      </c>
      <c r="ES116" s="3">
        <v>0</v>
      </c>
      <c r="ET116" s="3">
        <v>0</v>
      </c>
      <c r="EU116" s="3">
        <v>939.4</v>
      </c>
      <c r="EV116" s="3">
        <v>0</v>
      </c>
      <c r="EW116" s="3">
        <v>939.4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17283.419999999998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867881.47</v>
      </c>
    </row>
    <row r="117" spans="1:186">
      <c r="A117" s="3" t="s">
        <v>412</v>
      </c>
      <c r="B117" s="3">
        <v>240.59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240.59</v>
      </c>
      <c r="P117" s="3">
        <v>0</v>
      </c>
      <c r="Q117" s="3">
        <v>0</v>
      </c>
      <c r="R117" s="3">
        <v>0</v>
      </c>
      <c r="S117" s="3">
        <v>105.7</v>
      </c>
      <c r="T117" s="3">
        <v>134.88999999999999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83577.600000000006</v>
      </c>
      <c r="CN117" s="3">
        <v>61558</v>
      </c>
      <c r="CO117" s="3">
        <v>0</v>
      </c>
      <c r="CP117" s="3">
        <v>0</v>
      </c>
      <c r="CQ117" s="3">
        <v>0</v>
      </c>
      <c r="CR117" s="3">
        <v>13870</v>
      </c>
      <c r="CS117" s="3">
        <v>0</v>
      </c>
      <c r="CT117" s="3">
        <v>43840</v>
      </c>
      <c r="CU117" s="3">
        <v>0</v>
      </c>
      <c r="CV117" s="3">
        <v>0</v>
      </c>
      <c r="CW117" s="3">
        <v>3848</v>
      </c>
      <c r="CX117" s="3">
        <v>0</v>
      </c>
      <c r="CY117" s="3">
        <v>3848</v>
      </c>
      <c r="CZ117" s="3">
        <v>18513.46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1588.32</v>
      </c>
      <c r="DW117" s="3">
        <v>0</v>
      </c>
      <c r="DX117" s="3">
        <v>0</v>
      </c>
      <c r="DY117" s="3">
        <v>1588.32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16715.740000000002</v>
      </c>
      <c r="EJ117" s="3">
        <v>0</v>
      </c>
      <c r="EK117" s="3">
        <v>0</v>
      </c>
      <c r="EL117" s="3">
        <v>0</v>
      </c>
      <c r="EM117" s="3">
        <v>0</v>
      </c>
      <c r="EN117" s="3">
        <v>22.6</v>
      </c>
      <c r="EO117" s="3">
        <v>0</v>
      </c>
      <c r="EP117" s="3">
        <v>16693.14</v>
      </c>
      <c r="EQ117" s="3">
        <v>0</v>
      </c>
      <c r="ER117" s="3">
        <v>0</v>
      </c>
      <c r="ES117" s="3">
        <v>0</v>
      </c>
      <c r="ET117" s="3">
        <v>0</v>
      </c>
      <c r="EU117" s="3">
        <v>209.4</v>
      </c>
      <c r="EV117" s="3">
        <v>0</v>
      </c>
      <c r="EW117" s="3">
        <v>209.4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3506.14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83818.19</v>
      </c>
    </row>
    <row r="118" spans="1:186">
      <c r="A118" s="3" t="s">
        <v>413</v>
      </c>
      <c r="B118" s="3">
        <v>1443247.56</v>
      </c>
      <c r="C118" s="3">
        <v>6493</v>
      </c>
      <c r="D118" s="3">
        <v>0</v>
      </c>
      <c r="E118" s="3">
        <v>0</v>
      </c>
      <c r="F118" s="3">
        <v>0</v>
      </c>
      <c r="G118" s="3">
        <v>0</v>
      </c>
      <c r="H118" s="3">
        <v>6373</v>
      </c>
      <c r="I118" s="3">
        <v>0</v>
      </c>
      <c r="J118" s="3">
        <v>0</v>
      </c>
      <c r="K118" s="3">
        <v>120</v>
      </c>
      <c r="L118" s="3">
        <v>0</v>
      </c>
      <c r="M118" s="3">
        <v>0</v>
      </c>
      <c r="N118" s="3">
        <v>120</v>
      </c>
      <c r="O118" s="3">
        <v>21152.05</v>
      </c>
      <c r="P118" s="3">
        <v>0</v>
      </c>
      <c r="Q118" s="3">
        <v>0</v>
      </c>
      <c r="R118" s="3">
        <v>0</v>
      </c>
      <c r="S118" s="3">
        <v>547.9</v>
      </c>
      <c r="T118" s="3">
        <v>1290.1500000000001</v>
      </c>
      <c r="U118" s="3">
        <v>0</v>
      </c>
      <c r="V118" s="3">
        <v>19314</v>
      </c>
      <c r="W118" s="3">
        <v>39.51</v>
      </c>
      <c r="X118" s="3">
        <v>0</v>
      </c>
      <c r="Y118" s="3">
        <v>39.51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1415563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30877439.239999998</v>
      </c>
      <c r="CN118" s="3">
        <v>17706</v>
      </c>
      <c r="CO118" s="3">
        <v>0</v>
      </c>
      <c r="CP118" s="3">
        <v>0</v>
      </c>
      <c r="CQ118" s="3">
        <v>0</v>
      </c>
      <c r="CR118" s="3">
        <v>16646</v>
      </c>
      <c r="CS118" s="3">
        <v>0</v>
      </c>
      <c r="CT118" s="3">
        <v>0</v>
      </c>
      <c r="CU118" s="3">
        <v>0</v>
      </c>
      <c r="CV118" s="3">
        <v>0</v>
      </c>
      <c r="CW118" s="3">
        <v>1060</v>
      </c>
      <c r="CX118" s="3">
        <v>0</v>
      </c>
      <c r="CY118" s="3">
        <v>1060</v>
      </c>
      <c r="CZ118" s="3">
        <v>26847328.949999999</v>
      </c>
      <c r="DA118" s="3">
        <v>11239</v>
      </c>
      <c r="DB118" s="3">
        <v>5260322.09</v>
      </c>
      <c r="DC118" s="3">
        <v>0</v>
      </c>
      <c r="DD118" s="3">
        <v>0</v>
      </c>
      <c r="DE118" s="3">
        <v>1987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40309</v>
      </c>
      <c r="DU118" s="3">
        <v>0</v>
      </c>
      <c r="DV118" s="3">
        <v>122523.59</v>
      </c>
      <c r="DW118" s="3">
        <v>0</v>
      </c>
      <c r="DX118" s="3">
        <v>0</v>
      </c>
      <c r="DY118" s="3">
        <v>5751.69</v>
      </c>
      <c r="DZ118" s="3">
        <v>116771.9</v>
      </c>
      <c r="EA118" s="3">
        <v>0</v>
      </c>
      <c r="EB118" s="3">
        <v>0</v>
      </c>
      <c r="EC118" s="3">
        <v>0</v>
      </c>
      <c r="ED118" s="3">
        <v>40441.1</v>
      </c>
      <c r="EE118" s="3">
        <v>42100</v>
      </c>
      <c r="EF118" s="3">
        <v>0</v>
      </c>
      <c r="EG118" s="3">
        <v>0</v>
      </c>
      <c r="EH118" s="3">
        <v>0</v>
      </c>
      <c r="EI118" s="3">
        <v>145580.32</v>
      </c>
      <c r="EJ118" s="3">
        <v>0</v>
      </c>
      <c r="EK118" s="3">
        <v>0</v>
      </c>
      <c r="EL118" s="3">
        <v>0</v>
      </c>
      <c r="EM118" s="3">
        <v>0</v>
      </c>
      <c r="EN118" s="3">
        <v>678.14</v>
      </c>
      <c r="EO118" s="3">
        <v>0</v>
      </c>
      <c r="EP118" s="3">
        <v>144902.18</v>
      </c>
      <c r="EQ118" s="3">
        <v>1736.02</v>
      </c>
      <c r="ER118" s="3">
        <v>1736.02</v>
      </c>
      <c r="ES118" s="3">
        <v>0</v>
      </c>
      <c r="ET118" s="3">
        <v>0</v>
      </c>
      <c r="EU118" s="3">
        <v>21181090.829999998</v>
      </c>
      <c r="EV118" s="3">
        <v>0</v>
      </c>
      <c r="EW118" s="3">
        <v>55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283527.90000000002</v>
      </c>
      <c r="FD118" s="3">
        <v>20897507.93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12404.29</v>
      </c>
      <c r="FV118" s="3">
        <v>0</v>
      </c>
      <c r="FW118" s="3">
        <v>4000000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32320686.800000001</v>
      </c>
    </row>
    <row r="119" spans="1:186">
      <c r="A119" s="3" t="s">
        <v>414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</row>
    <row r="120" spans="1:186">
      <c r="A120" s="3" t="s">
        <v>415</v>
      </c>
      <c r="B120" s="3">
        <v>78.5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78.5</v>
      </c>
      <c r="P120" s="3">
        <v>0</v>
      </c>
      <c r="Q120" s="3">
        <v>0</v>
      </c>
      <c r="R120" s="3">
        <v>0</v>
      </c>
      <c r="S120" s="3">
        <v>68.3</v>
      </c>
      <c r="T120" s="3">
        <v>10.199999999999999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19480.18</v>
      </c>
      <c r="CN120" s="3">
        <v>16440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16440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1914.36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513.63</v>
      </c>
      <c r="DW120" s="3">
        <v>0</v>
      </c>
      <c r="DX120" s="3">
        <v>0</v>
      </c>
      <c r="DY120" s="3">
        <v>513.63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1400.73</v>
      </c>
      <c r="EJ120" s="3">
        <v>0</v>
      </c>
      <c r="EK120" s="3">
        <v>0</v>
      </c>
      <c r="EL120" s="3">
        <v>0</v>
      </c>
      <c r="EM120" s="3">
        <v>0</v>
      </c>
      <c r="EN120" s="3">
        <v>22.6</v>
      </c>
      <c r="EO120" s="3">
        <v>0</v>
      </c>
      <c r="EP120" s="3">
        <v>1378.13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1125.82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19558.68</v>
      </c>
    </row>
    <row r="121" spans="1:186">
      <c r="A121" s="3" t="s">
        <v>416</v>
      </c>
      <c r="B121" s="3">
        <v>732.68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732.68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732.68</v>
      </c>
    </row>
    <row r="122" spans="1:186">
      <c r="A122" s="3" t="s">
        <v>417</v>
      </c>
      <c r="B122" s="3">
        <v>807</v>
      </c>
      <c r="C122" s="3">
        <v>807</v>
      </c>
      <c r="D122" s="3">
        <v>0</v>
      </c>
      <c r="E122" s="3">
        <v>0</v>
      </c>
      <c r="F122" s="3">
        <v>0</v>
      </c>
      <c r="G122" s="3">
        <v>0</v>
      </c>
      <c r="H122" s="3">
        <v>807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73056.62</v>
      </c>
      <c r="CN122" s="3">
        <v>6841</v>
      </c>
      <c r="CO122" s="3">
        <v>0</v>
      </c>
      <c r="CP122" s="3">
        <v>0</v>
      </c>
      <c r="CQ122" s="3">
        <v>0</v>
      </c>
      <c r="CR122" s="3">
        <v>6841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62423.98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4372.3</v>
      </c>
      <c r="DU122" s="3">
        <v>0</v>
      </c>
      <c r="DV122" s="3">
        <v>1468.78</v>
      </c>
      <c r="DW122" s="3">
        <v>0</v>
      </c>
      <c r="DX122" s="3">
        <v>0</v>
      </c>
      <c r="DY122" s="3">
        <v>1468.78</v>
      </c>
      <c r="DZ122" s="3">
        <v>0</v>
      </c>
      <c r="EA122" s="3">
        <v>0</v>
      </c>
      <c r="EB122" s="3">
        <v>0</v>
      </c>
      <c r="EC122" s="3">
        <v>2260</v>
      </c>
      <c r="ED122" s="3">
        <v>2943</v>
      </c>
      <c r="EE122" s="3">
        <v>16660</v>
      </c>
      <c r="EF122" s="3">
        <v>0</v>
      </c>
      <c r="EG122" s="3">
        <v>0</v>
      </c>
      <c r="EH122" s="3">
        <v>0</v>
      </c>
      <c r="EI122" s="3">
        <v>2154.8000000000002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2154.8000000000002</v>
      </c>
      <c r="EQ122" s="3">
        <v>15.6</v>
      </c>
      <c r="ER122" s="3">
        <v>15.6</v>
      </c>
      <c r="ES122" s="3">
        <v>0</v>
      </c>
      <c r="ET122" s="3">
        <v>0</v>
      </c>
      <c r="EU122" s="3">
        <v>32549.5</v>
      </c>
      <c r="EV122" s="3">
        <v>0</v>
      </c>
      <c r="EW122" s="3">
        <v>6.7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32542.799999999999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3791.64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73863.62</v>
      </c>
    </row>
    <row r="123" spans="1:186">
      <c r="A123" s="3" t="s">
        <v>418</v>
      </c>
      <c r="B123" s="3">
        <v>230182.8</v>
      </c>
      <c r="C123" s="3">
        <v>102130</v>
      </c>
      <c r="D123" s="3">
        <v>0</v>
      </c>
      <c r="E123" s="3">
        <v>0</v>
      </c>
      <c r="F123" s="3">
        <v>0</v>
      </c>
      <c r="G123" s="3">
        <v>0</v>
      </c>
      <c r="H123" s="3">
        <v>6343</v>
      </c>
      <c r="I123" s="3">
        <v>0</v>
      </c>
      <c r="J123" s="3">
        <v>0</v>
      </c>
      <c r="K123" s="3">
        <v>95787</v>
      </c>
      <c r="L123" s="3">
        <v>0</v>
      </c>
      <c r="M123" s="3">
        <v>0</v>
      </c>
      <c r="N123" s="3">
        <v>95787</v>
      </c>
      <c r="O123" s="3">
        <v>139.80000000000001</v>
      </c>
      <c r="P123" s="3">
        <v>0</v>
      </c>
      <c r="Q123" s="3">
        <v>0</v>
      </c>
      <c r="R123" s="3">
        <v>0</v>
      </c>
      <c r="S123" s="3">
        <v>0</v>
      </c>
      <c r="T123" s="3">
        <v>139.80000000000001</v>
      </c>
      <c r="U123" s="3">
        <v>0</v>
      </c>
      <c r="V123" s="3">
        <v>0</v>
      </c>
      <c r="W123" s="3">
        <v>127913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127913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342971.05</v>
      </c>
      <c r="CN123" s="3">
        <v>36528</v>
      </c>
      <c r="CO123" s="3">
        <v>0</v>
      </c>
      <c r="CP123" s="3">
        <v>0</v>
      </c>
      <c r="CQ123" s="3">
        <v>0</v>
      </c>
      <c r="CR123" s="3">
        <v>18277</v>
      </c>
      <c r="CS123" s="3">
        <v>0</v>
      </c>
      <c r="CT123" s="3">
        <v>17651</v>
      </c>
      <c r="CU123" s="3">
        <v>0</v>
      </c>
      <c r="CV123" s="3">
        <v>0</v>
      </c>
      <c r="CW123" s="3">
        <v>600</v>
      </c>
      <c r="CX123" s="3">
        <v>0</v>
      </c>
      <c r="CY123" s="3">
        <v>600</v>
      </c>
      <c r="CZ123" s="3">
        <v>301005.06</v>
      </c>
      <c r="DA123" s="3">
        <v>500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64291.1</v>
      </c>
      <c r="DU123" s="3">
        <v>0</v>
      </c>
      <c r="DV123" s="3">
        <v>2056.56</v>
      </c>
      <c r="DW123" s="3">
        <v>0</v>
      </c>
      <c r="DX123" s="3">
        <v>0</v>
      </c>
      <c r="DY123" s="3">
        <v>2056.56</v>
      </c>
      <c r="DZ123" s="3">
        <v>0</v>
      </c>
      <c r="EA123" s="3">
        <v>0</v>
      </c>
      <c r="EB123" s="3">
        <v>0</v>
      </c>
      <c r="EC123" s="3">
        <v>19746</v>
      </c>
      <c r="ED123" s="3">
        <v>13866</v>
      </c>
      <c r="EE123" s="3">
        <v>22600</v>
      </c>
      <c r="EF123" s="3">
        <v>0</v>
      </c>
      <c r="EG123" s="3">
        <v>0</v>
      </c>
      <c r="EH123" s="3">
        <v>0</v>
      </c>
      <c r="EI123" s="3">
        <v>22073.99</v>
      </c>
      <c r="EJ123" s="3">
        <v>0</v>
      </c>
      <c r="EK123" s="3">
        <v>0</v>
      </c>
      <c r="EL123" s="3">
        <v>0</v>
      </c>
      <c r="EM123" s="3">
        <v>0</v>
      </c>
      <c r="EN123" s="3">
        <v>7833.16</v>
      </c>
      <c r="EO123" s="3">
        <v>0</v>
      </c>
      <c r="EP123" s="3">
        <v>14240.83</v>
      </c>
      <c r="EQ123" s="3">
        <v>144814.21</v>
      </c>
      <c r="ER123" s="3">
        <v>134517.51</v>
      </c>
      <c r="ES123" s="3">
        <v>10296.700000000001</v>
      </c>
      <c r="ET123" s="3">
        <v>0</v>
      </c>
      <c r="EU123" s="3">
        <v>11057.2</v>
      </c>
      <c r="EV123" s="3">
        <v>0</v>
      </c>
      <c r="EW123" s="3">
        <v>57.2</v>
      </c>
      <c r="EX123" s="3">
        <v>0</v>
      </c>
      <c r="EY123" s="3">
        <v>10000</v>
      </c>
      <c r="EZ123" s="3">
        <v>0</v>
      </c>
      <c r="FA123" s="3">
        <v>0</v>
      </c>
      <c r="FB123" s="3">
        <v>0</v>
      </c>
      <c r="FC123" s="3">
        <v>1000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4292.59</v>
      </c>
      <c r="FV123" s="3">
        <v>1145.4000000000001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573153.85</v>
      </c>
    </row>
    <row r="124" spans="1:186">
      <c r="A124" s="3" t="s">
        <v>419</v>
      </c>
      <c r="B124" s="3">
        <v>15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15</v>
      </c>
      <c r="P124" s="3">
        <v>0</v>
      </c>
      <c r="Q124" s="3">
        <v>0</v>
      </c>
      <c r="R124" s="3">
        <v>0</v>
      </c>
      <c r="S124" s="3">
        <v>0</v>
      </c>
      <c r="T124" s="3">
        <v>15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83763.42</v>
      </c>
      <c r="CN124" s="3">
        <v>5722</v>
      </c>
      <c r="CO124" s="3">
        <v>0</v>
      </c>
      <c r="CP124" s="3">
        <v>0</v>
      </c>
      <c r="CQ124" s="3">
        <v>0</v>
      </c>
      <c r="CR124" s="3">
        <v>4722</v>
      </c>
      <c r="CS124" s="3">
        <v>0</v>
      </c>
      <c r="CT124" s="3">
        <v>0</v>
      </c>
      <c r="CU124" s="3">
        <v>0</v>
      </c>
      <c r="CV124" s="3">
        <v>0</v>
      </c>
      <c r="CW124" s="3">
        <v>1000</v>
      </c>
      <c r="CX124" s="3">
        <v>0</v>
      </c>
      <c r="CY124" s="3">
        <v>1000</v>
      </c>
      <c r="CZ124" s="3">
        <v>75858.53</v>
      </c>
      <c r="DA124" s="3">
        <v>3300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22435.599999999999</v>
      </c>
      <c r="DU124" s="3">
        <v>0</v>
      </c>
      <c r="DV124" s="3">
        <v>909.93</v>
      </c>
      <c r="DW124" s="3">
        <v>0</v>
      </c>
      <c r="DX124" s="3">
        <v>0</v>
      </c>
      <c r="DY124" s="3">
        <v>909.93</v>
      </c>
      <c r="DZ124" s="3">
        <v>0</v>
      </c>
      <c r="EA124" s="3">
        <v>9364</v>
      </c>
      <c r="EB124" s="3">
        <v>0</v>
      </c>
      <c r="EC124" s="3">
        <v>5200</v>
      </c>
      <c r="ED124" s="3">
        <v>10693</v>
      </c>
      <c r="EE124" s="3">
        <v>17000</v>
      </c>
      <c r="EF124" s="3">
        <v>0</v>
      </c>
      <c r="EG124" s="3">
        <v>0</v>
      </c>
      <c r="EH124" s="3">
        <v>0</v>
      </c>
      <c r="EI124" s="3">
        <v>5917.2</v>
      </c>
      <c r="EJ124" s="3">
        <v>0</v>
      </c>
      <c r="EK124" s="3">
        <v>0</v>
      </c>
      <c r="EL124" s="3">
        <v>0</v>
      </c>
      <c r="EM124" s="3">
        <v>0</v>
      </c>
      <c r="EN124" s="3">
        <v>23.2</v>
      </c>
      <c r="EO124" s="3">
        <v>0</v>
      </c>
      <c r="EP124" s="3">
        <v>5894</v>
      </c>
      <c r="EQ124" s="3">
        <v>1018.8</v>
      </c>
      <c r="ER124" s="3">
        <v>1018.8</v>
      </c>
      <c r="ES124" s="3">
        <v>0</v>
      </c>
      <c r="ET124" s="3">
        <v>0</v>
      </c>
      <c r="EU124" s="3">
        <v>20</v>
      </c>
      <c r="EV124" s="3">
        <v>0</v>
      </c>
      <c r="EW124" s="3">
        <v>20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2182.89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83778.42</v>
      </c>
    </row>
    <row r="125" spans="1:186">
      <c r="A125" s="3" t="s">
        <v>420</v>
      </c>
      <c r="B125" s="3">
        <v>9081.64</v>
      </c>
      <c r="C125" s="3">
        <v>3480</v>
      </c>
      <c r="D125" s="3">
        <v>0</v>
      </c>
      <c r="E125" s="3">
        <v>0</v>
      </c>
      <c r="F125" s="3">
        <v>0</v>
      </c>
      <c r="G125" s="3">
        <v>0</v>
      </c>
      <c r="H125" s="3">
        <v>3480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5601.64</v>
      </c>
      <c r="P125" s="3">
        <v>0</v>
      </c>
      <c r="Q125" s="3">
        <v>0</v>
      </c>
      <c r="R125" s="3">
        <v>0</v>
      </c>
      <c r="S125" s="3">
        <v>258</v>
      </c>
      <c r="T125" s="3">
        <v>403.64</v>
      </c>
      <c r="U125" s="3">
        <v>4940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105074.32</v>
      </c>
      <c r="CN125" s="3">
        <v>13922</v>
      </c>
      <c r="CO125" s="3">
        <v>0</v>
      </c>
      <c r="CP125" s="3">
        <v>0</v>
      </c>
      <c r="CQ125" s="3">
        <v>0</v>
      </c>
      <c r="CR125" s="3">
        <v>6962</v>
      </c>
      <c r="CS125" s="3">
        <v>0</v>
      </c>
      <c r="CT125" s="3">
        <v>6960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73053.33</v>
      </c>
      <c r="DA125" s="3">
        <v>144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12121</v>
      </c>
      <c r="DU125" s="3">
        <v>0</v>
      </c>
      <c r="DV125" s="3">
        <v>8485.52</v>
      </c>
      <c r="DW125" s="3">
        <v>0</v>
      </c>
      <c r="DX125" s="3">
        <v>0</v>
      </c>
      <c r="DY125" s="3">
        <v>8485.52</v>
      </c>
      <c r="DZ125" s="3">
        <v>0</v>
      </c>
      <c r="EA125" s="3">
        <v>0</v>
      </c>
      <c r="EB125" s="3">
        <v>0</v>
      </c>
      <c r="EC125" s="3">
        <v>10160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27570.31</v>
      </c>
      <c r="EJ125" s="3">
        <v>0</v>
      </c>
      <c r="EK125" s="3">
        <v>0</v>
      </c>
      <c r="EL125" s="3">
        <v>0</v>
      </c>
      <c r="EM125" s="3">
        <v>0</v>
      </c>
      <c r="EN125" s="3">
        <v>1493.32</v>
      </c>
      <c r="EO125" s="3">
        <v>0</v>
      </c>
      <c r="EP125" s="3">
        <v>26076.99</v>
      </c>
      <c r="EQ125" s="3">
        <v>1020</v>
      </c>
      <c r="ER125" s="3">
        <v>1020</v>
      </c>
      <c r="ES125" s="3">
        <v>0</v>
      </c>
      <c r="ET125" s="3">
        <v>0</v>
      </c>
      <c r="EU125" s="3">
        <v>13552.5</v>
      </c>
      <c r="EV125" s="3">
        <v>0</v>
      </c>
      <c r="EW125" s="3">
        <v>22.5</v>
      </c>
      <c r="EX125" s="3">
        <v>0</v>
      </c>
      <c r="EY125" s="3">
        <v>0</v>
      </c>
      <c r="EZ125" s="3">
        <v>4350</v>
      </c>
      <c r="FA125" s="3">
        <v>0</v>
      </c>
      <c r="FB125" s="3">
        <v>0</v>
      </c>
      <c r="FC125" s="3">
        <v>9180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18098.990000000002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114155.96</v>
      </c>
    </row>
    <row r="126" spans="1:186">
      <c r="A126" s="3" t="s">
        <v>421</v>
      </c>
      <c r="B126" s="3">
        <v>12286.33</v>
      </c>
      <c r="C126" s="3">
        <v>6600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6600</v>
      </c>
      <c r="L126" s="3">
        <v>6600</v>
      </c>
      <c r="M126" s="3">
        <v>0</v>
      </c>
      <c r="N126" s="3">
        <v>0</v>
      </c>
      <c r="O126" s="3">
        <v>5586.33</v>
      </c>
      <c r="P126" s="3">
        <v>0</v>
      </c>
      <c r="Q126" s="3">
        <v>0</v>
      </c>
      <c r="R126" s="3">
        <v>0</v>
      </c>
      <c r="S126" s="3">
        <v>3195.1</v>
      </c>
      <c r="T126" s="3">
        <v>2391.23</v>
      </c>
      <c r="U126" s="3">
        <v>0</v>
      </c>
      <c r="V126" s="3">
        <v>0</v>
      </c>
      <c r="W126" s="3">
        <v>100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100</v>
      </c>
      <c r="AS126" s="3">
        <v>0</v>
      </c>
      <c r="AT126" s="3">
        <v>0</v>
      </c>
      <c r="AU126" s="3">
        <v>0</v>
      </c>
      <c r="AV126" s="3">
        <v>100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460771.48</v>
      </c>
      <c r="CN126" s="3">
        <v>161187</v>
      </c>
      <c r="CO126" s="3">
        <v>0</v>
      </c>
      <c r="CP126" s="3">
        <v>0</v>
      </c>
      <c r="CQ126" s="3">
        <v>0</v>
      </c>
      <c r="CR126" s="3">
        <v>145787</v>
      </c>
      <c r="CS126" s="3">
        <v>0</v>
      </c>
      <c r="CT126" s="3">
        <v>0</v>
      </c>
      <c r="CU126" s="3">
        <v>0</v>
      </c>
      <c r="CV126" s="3">
        <v>0</v>
      </c>
      <c r="CW126" s="3">
        <v>15400</v>
      </c>
      <c r="CX126" s="3">
        <v>15400</v>
      </c>
      <c r="CY126" s="3">
        <v>0</v>
      </c>
      <c r="CZ126" s="3">
        <v>149827.84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1136.5</v>
      </c>
      <c r="DU126" s="3">
        <v>0</v>
      </c>
      <c r="DV126" s="3">
        <v>81069.460000000006</v>
      </c>
      <c r="DW126" s="3">
        <v>5920</v>
      </c>
      <c r="DX126" s="3">
        <v>0</v>
      </c>
      <c r="DY126" s="3">
        <v>74999.460000000006</v>
      </c>
      <c r="DZ126" s="3">
        <v>150</v>
      </c>
      <c r="EA126" s="3">
        <v>0</v>
      </c>
      <c r="EB126" s="3">
        <v>0</v>
      </c>
      <c r="EC126" s="3">
        <v>900</v>
      </c>
      <c r="ED126" s="3">
        <v>0</v>
      </c>
      <c r="EE126" s="3">
        <v>3000</v>
      </c>
      <c r="EF126" s="3">
        <v>0</v>
      </c>
      <c r="EG126" s="3">
        <v>0</v>
      </c>
      <c r="EH126" s="3">
        <v>0</v>
      </c>
      <c r="EI126" s="3">
        <v>59389.74</v>
      </c>
      <c r="EJ126" s="3">
        <v>0</v>
      </c>
      <c r="EK126" s="3">
        <v>0</v>
      </c>
      <c r="EL126" s="3">
        <v>0</v>
      </c>
      <c r="EM126" s="3">
        <v>0</v>
      </c>
      <c r="EN126" s="3">
        <v>3532.6</v>
      </c>
      <c r="EO126" s="3">
        <v>0</v>
      </c>
      <c r="EP126" s="3">
        <v>55857.14</v>
      </c>
      <c r="EQ126" s="3">
        <v>3622.84</v>
      </c>
      <c r="ER126" s="3">
        <v>3622.84</v>
      </c>
      <c r="ES126" s="3">
        <v>0</v>
      </c>
      <c r="ET126" s="3">
        <v>0</v>
      </c>
      <c r="EU126" s="3">
        <v>709.3</v>
      </c>
      <c r="EV126" s="3">
        <v>0</v>
      </c>
      <c r="EW126" s="3">
        <v>709.3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149756.64000000001</v>
      </c>
      <c r="FV126" s="3">
        <v>0</v>
      </c>
      <c r="FW126" s="3">
        <v>0</v>
      </c>
      <c r="FX126" s="3">
        <v>133.19999999999999</v>
      </c>
      <c r="FY126" s="3">
        <v>0</v>
      </c>
      <c r="FZ126" s="3">
        <v>0</v>
      </c>
      <c r="GA126" s="3">
        <v>0</v>
      </c>
      <c r="GB126" s="3">
        <v>0</v>
      </c>
      <c r="GC126" s="3">
        <v>133.19999999999999</v>
      </c>
      <c r="GD126" s="3">
        <v>473191.01</v>
      </c>
    </row>
    <row r="127" spans="1:186">
      <c r="A127" s="3" t="s">
        <v>422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117119.05</v>
      </c>
      <c r="CN127" s="3">
        <v>10067</v>
      </c>
      <c r="CO127" s="3">
        <v>0</v>
      </c>
      <c r="CP127" s="3">
        <v>0</v>
      </c>
      <c r="CQ127" s="3">
        <v>0</v>
      </c>
      <c r="CR127" s="3">
        <v>10067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36586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34004.94</v>
      </c>
      <c r="DW127" s="3">
        <v>0</v>
      </c>
      <c r="DX127" s="3">
        <v>0</v>
      </c>
      <c r="DY127" s="3">
        <v>34004.94</v>
      </c>
      <c r="DZ127" s="3">
        <v>0</v>
      </c>
      <c r="EA127" s="3">
        <v>0</v>
      </c>
      <c r="EB127" s="3">
        <v>0</v>
      </c>
      <c r="EC127" s="3">
        <v>380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2146.7600000000002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2146.7600000000002</v>
      </c>
      <c r="EQ127" s="3">
        <v>31.2</v>
      </c>
      <c r="ER127" s="3">
        <v>31.2</v>
      </c>
      <c r="ES127" s="3">
        <v>0</v>
      </c>
      <c r="ET127" s="3">
        <v>0</v>
      </c>
      <c r="EU127" s="3">
        <v>23.1</v>
      </c>
      <c r="EV127" s="3">
        <v>0</v>
      </c>
      <c r="EW127" s="3">
        <v>23.1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70466.05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117119.05</v>
      </c>
    </row>
    <row r="128" spans="1:186">
      <c r="A128" s="3" t="s">
        <v>423</v>
      </c>
      <c r="B128" s="3">
        <v>3600</v>
      </c>
      <c r="C128" s="3">
        <v>3600</v>
      </c>
      <c r="D128" s="3">
        <v>0</v>
      </c>
      <c r="E128" s="3">
        <v>0</v>
      </c>
      <c r="F128" s="3">
        <v>0</v>
      </c>
      <c r="G128" s="3">
        <v>0</v>
      </c>
      <c r="H128" s="3">
        <v>3600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1513.18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733.42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336.42</v>
      </c>
      <c r="DW128" s="3">
        <v>0</v>
      </c>
      <c r="DX128" s="3">
        <v>0</v>
      </c>
      <c r="DY128" s="3">
        <v>336.42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389.5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389.5</v>
      </c>
      <c r="EQ128" s="3">
        <v>0</v>
      </c>
      <c r="ER128" s="3">
        <v>0</v>
      </c>
      <c r="ES128" s="3">
        <v>0</v>
      </c>
      <c r="ET128" s="3">
        <v>0</v>
      </c>
      <c r="EU128" s="3">
        <v>7.5</v>
      </c>
      <c r="EV128" s="3">
        <v>0</v>
      </c>
      <c r="EW128" s="3">
        <v>7.5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779.76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5113.18</v>
      </c>
    </row>
    <row r="129" spans="1:186">
      <c r="A129" s="3" t="s">
        <v>424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56595.95</v>
      </c>
      <c r="CN129" s="3">
        <v>26522</v>
      </c>
      <c r="CO129" s="3">
        <v>0</v>
      </c>
      <c r="CP129" s="3">
        <v>0</v>
      </c>
      <c r="CQ129" s="3">
        <v>0</v>
      </c>
      <c r="CR129" s="3">
        <v>6722</v>
      </c>
      <c r="CS129" s="3">
        <v>0</v>
      </c>
      <c r="CT129" s="3">
        <v>0</v>
      </c>
      <c r="CU129" s="3">
        <v>0</v>
      </c>
      <c r="CV129" s="3">
        <v>0</v>
      </c>
      <c r="CW129" s="3">
        <v>19800</v>
      </c>
      <c r="CX129" s="3">
        <v>0</v>
      </c>
      <c r="CY129" s="3">
        <v>19800</v>
      </c>
      <c r="CZ129" s="3">
        <v>26545.05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9032.9</v>
      </c>
      <c r="DU129" s="3">
        <v>0</v>
      </c>
      <c r="DV129" s="3">
        <v>1764.45</v>
      </c>
      <c r="DW129" s="3">
        <v>0</v>
      </c>
      <c r="DX129" s="3">
        <v>0</v>
      </c>
      <c r="DY129" s="3">
        <v>1764.45</v>
      </c>
      <c r="DZ129" s="3">
        <v>0</v>
      </c>
      <c r="EA129" s="3">
        <v>0</v>
      </c>
      <c r="EB129" s="3">
        <v>0</v>
      </c>
      <c r="EC129" s="3">
        <v>7000</v>
      </c>
      <c r="ED129" s="3">
        <v>7599</v>
      </c>
      <c r="EE129" s="3">
        <v>0</v>
      </c>
      <c r="EF129" s="3">
        <v>0</v>
      </c>
      <c r="EG129" s="3">
        <v>0</v>
      </c>
      <c r="EH129" s="3">
        <v>0</v>
      </c>
      <c r="EI129" s="3">
        <v>1148.7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1148.7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3528.9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56595.95</v>
      </c>
    </row>
    <row r="130" spans="1:186">
      <c r="A130" s="3" t="s">
        <v>425</v>
      </c>
      <c r="B130" s="3">
        <v>1400964.7</v>
      </c>
      <c r="C130" s="3">
        <v>137300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137300</v>
      </c>
      <c r="L130" s="3">
        <v>137300</v>
      </c>
      <c r="M130" s="3">
        <v>0</v>
      </c>
      <c r="N130" s="3">
        <v>0</v>
      </c>
      <c r="O130" s="3">
        <v>889.5</v>
      </c>
      <c r="P130" s="3">
        <v>0</v>
      </c>
      <c r="Q130" s="3">
        <v>0</v>
      </c>
      <c r="R130" s="3">
        <v>0</v>
      </c>
      <c r="S130" s="3">
        <v>355.5</v>
      </c>
      <c r="T130" s="3">
        <v>534</v>
      </c>
      <c r="U130" s="3">
        <v>0</v>
      </c>
      <c r="V130" s="3">
        <v>0</v>
      </c>
      <c r="W130" s="3">
        <v>1262775.2</v>
      </c>
      <c r="X130" s="3">
        <v>0</v>
      </c>
      <c r="Y130" s="3">
        <v>0</v>
      </c>
      <c r="Z130" s="3">
        <v>158904</v>
      </c>
      <c r="AA130" s="3">
        <v>0</v>
      </c>
      <c r="AB130" s="3">
        <v>0</v>
      </c>
      <c r="AC130" s="3">
        <v>982800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121071.2</v>
      </c>
      <c r="AS130" s="3">
        <v>45939.199999999997</v>
      </c>
      <c r="AT130" s="3">
        <v>0</v>
      </c>
      <c r="AU130" s="3">
        <v>0</v>
      </c>
      <c r="AV130" s="3">
        <v>75132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15313208.5</v>
      </c>
      <c r="CN130" s="3">
        <v>854488.14</v>
      </c>
      <c r="CO130" s="3">
        <v>0</v>
      </c>
      <c r="CP130" s="3">
        <v>0</v>
      </c>
      <c r="CQ130" s="3">
        <v>0</v>
      </c>
      <c r="CR130" s="3">
        <v>44374</v>
      </c>
      <c r="CS130" s="3">
        <v>6947.14</v>
      </c>
      <c r="CT130" s="3">
        <v>414681</v>
      </c>
      <c r="CU130" s="3">
        <v>3720</v>
      </c>
      <c r="CV130" s="3">
        <v>0</v>
      </c>
      <c r="CW130" s="3">
        <v>384766</v>
      </c>
      <c r="CX130" s="3">
        <v>331400</v>
      </c>
      <c r="CY130" s="3">
        <v>53366</v>
      </c>
      <c r="CZ130" s="3">
        <v>13945976.529999999</v>
      </c>
      <c r="DA130" s="3">
        <v>1800</v>
      </c>
      <c r="DB130" s="3">
        <v>0</v>
      </c>
      <c r="DC130" s="3">
        <v>923269.95</v>
      </c>
      <c r="DD130" s="3">
        <v>7807813.1900000004</v>
      </c>
      <c r="DE130" s="3">
        <v>3476</v>
      </c>
      <c r="DF130" s="3">
        <v>1322550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1120307.6100000001</v>
      </c>
      <c r="DM130" s="3">
        <v>3700</v>
      </c>
      <c r="DN130" s="3">
        <v>628964.31999999995</v>
      </c>
      <c r="DO130" s="3">
        <v>166054</v>
      </c>
      <c r="DP130" s="3">
        <v>43227</v>
      </c>
      <c r="DQ130" s="3">
        <v>135548.79</v>
      </c>
      <c r="DR130" s="3">
        <v>59878</v>
      </c>
      <c r="DS130" s="3">
        <v>82935.5</v>
      </c>
      <c r="DT130" s="3">
        <v>108784.8</v>
      </c>
      <c r="DU130" s="3">
        <v>0</v>
      </c>
      <c r="DV130" s="3">
        <v>1348013.59</v>
      </c>
      <c r="DW130" s="3">
        <v>206584</v>
      </c>
      <c r="DX130" s="3">
        <v>0</v>
      </c>
      <c r="DY130" s="3">
        <v>249937.03</v>
      </c>
      <c r="DZ130" s="3">
        <v>891492.56</v>
      </c>
      <c r="EA130" s="3">
        <v>11000</v>
      </c>
      <c r="EB130" s="3">
        <v>0</v>
      </c>
      <c r="EC130" s="3">
        <v>0</v>
      </c>
      <c r="ED130" s="3">
        <v>55941</v>
      </c>
      <c r="EE130" s="3">
        <v>8700</v>
      </c>
      <c r="EF130" s="3">
        <v>0</v>
      </c>
      <c r="EG130" s="3">
        <v>0</v>
      </c>
      <c r="EH130" s="3">
        <v>0</v>
      </c>
      <c r="EI130" s="3">
        <v>784331</v>
      </c>
      <c r="EJ130" s="3">
        <v>0</v>
      </c>
      <c r="EK130" s="3">
        <v>1049.6600000000001</v>
      </c>
      <c r="EL130" s="3">
        <v>0</v>
      </c>
      <c r="EM130" s="3">
        <v>0</v>
      </c>
      <c r="EN130" s="3">
        <v>0</v>
      </c>
      <c r="EO130" s="3">
        <v>0</v>
      </c>
      <c r="EP130" s="3">
        <v>783281.34</v>
      </c>
      <c r="EQ130" s="3">
        <v>1742.86</v>
      </c>
      <c r="ER130" s="3">
        <v>1742.86</v>
      </c>
      <c r="ES130" s="3">
        <v>0</v>
      </c>
      <c r="ET130" s="3">
        <v>0</v>
      </c>
      <c r="EU130" s="3">
        <v>448246.53</v>
      </c>
      <c r="EV130" s="3">
        <v>0</v>
      </c>
      <c r="EW130" s="3">
        <v>895.2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447351.33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512743.83</v>
      </c>
      <c r="FV130" s="3">
        <v>0</v>
      </c>
      <c r="FW130" s="3">
        <v>0</v>
      </c>
      <c r="FX130" s="3">
        <v>29850</v>
      </c>
      <c r="FY130" s="3">
        <v>0</v>
      </c>
      <c r="FZ130" s="3">
        <v>8300</v>
      </c>
      <c r="GA130" s="3">
        <v>0</v>
      </c>
      <c r="GB130" s="3">
        <v>0</v>
      </c>
      <c r="GC130" s="3">
        <v>21550</v>
      </c>
      <c r="GD130" s="3">
        <v>16744023.199999999</v>
      </c>
    </row>
    <row r="131" spans="1:186">
      <c r="A131" s="3" t="s">
        <v>426</v>
      </c>
      <c r="B131" s="3">
        <v>1367159.2</v>
      </c>
      <c r="C131" s="3">
        <v>103700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103700</v>
      </c>
      <c r="L131" s="3">
        <v>103700</v>
      </c>
      <c r="M131" s="3">
        <v>0</v>
      </c>
      <c r="N131" s="3">
        <v>0</v>
      </c>
      <c r="O131" s="3">
        <v>684</v>
      </c>
      <c r="P131" s="3">
        <v>0</v>
      </c>
      <c r="Q131" s="3">
        <v>0</v>
      </c>
      <c r="R131" s="3">
        <v>0</v>
      </c>
      <c r="S131" s="3">
        <v>150</v>
      </c>
      <c r="T131" s="3">
        <v>534</v>
      </c>
      <c r="U131" s="3">
        <v>0</v>
      </c>
      <c r="V131" s="3">
        <v>0</v>
      </c>
      <c r="W131" s="3">
        <v>1262775.2</v>
      </c>
      <c r="X131" s="3">
        <v>0</v>
      </c>
      <c r="Y131" s="3">
        <v>0</v>
      </c>
      <c r="Z131" s="3">
        <v>158904</v>
      </c>
      <c r="AA131" s="3">
        <v>0</v>
      </c>
      <c r="AB131" s="3">
        <v>0</v>
      </c>
      <c r="AC131" s="3">
        <v>982800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121071.2</v>
      </c>
      <c r="AS131" s="3">
        <v>45939.199999999997</v>
      </c>
      <c r="AT131" s="3">
        <v>0</v>
      </c>
      <c r="AU131" s="3">
        <v>0</v>
      </c>
      <c r="AV131" s="3">
        <v>75132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12346395.140000001</v>
      </c>
      <c r="CN131" s="3">
        <v>479539</v>
      </c>
      <c r="CO131" s="3">
        <v>0</v>
      </c>
      <c r="CP131" s="3">
        <v>0</v>
      </c>
      <c r="CQ131" s="3">
        <v>0</v>
      </c>
      <c r="CR131" s="3">
        <v>35932</v>
      </c>
      <c r="CS131" s="3">
        <v>0</v>
      </c>
      <c r="CT131" s="3">
        <v>122481</v>
      </c>
      <c r="CU131" s="3">
        <v>0</v>
      </c>
      <c r="CV131" s="3">
        <v>0</v>
      </c>
      <c r="CW131" s="3">
        <v>321126</v>
      </c>
      <c r="CX131" s="3">
        <v>311800</v>
      </c>
      <c r="CY131" s="3">
        <v>9326</v>
      </c>
      <c r="CZ131" s="3">
        <v>11782255.109999999</v>
      </c>
      <c r="DA131" s="3">
        <v>1800</v>
      </c>
      <c r="DB131" s="3">
        <v>0</v>
      </c>
      <c r="DC131" s="3">
        <v>923269.95</v>
      </c>
      <c r="DD131" s="3">
        <v>7807813.1900000004</v>
      </c>
      <c r="DE131" s="3">
        <v>0</v>
      </c>
      <c r="DF131" s="3">
        <v>1322550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1938</v>
      </c>
      <c r="DU131" s="3">
        <v>0</v>
      </c>
      <c r="DV131" s="3">
        <v>1085236.6599999999</v>
      </c>
      <c r="DW131" s="3">
        <v>187836</v>
      </c>
      <c r="DX131" s="3">
        <v>0</v>
      </c>
      <c r="DY131" s="3">
        <v>35885.65</v>
      </c>
      <c r="DZ131" s="3">
        <v>861515.01</v>
      </c>
      <c r="EA131" s="3">
        <v>11000</v>
      </c>
      <c r="EB131" s="3">
        <v>0</v>
      </c>
      <c r="EC131" s="3">
        <v>0</v>
      </c>
      <c r="ED131" s="3">
        <v>42513</v>
      </c>
      <c r="EE131" s="3">
        <v>0</v>
      </c>
      <c r="EF131" s="3">
        <v>0</v>
      </c>
      <c r="EG131" s="3">
        <v>0</v>
      </c>
      <c r="EH131" s="3">
        <v>0</v>
      </c>
      <c r="EI131" s="3">
        <v>136830.51999999999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136830.51999999999</v>
      </c>
      <c r="EQ131" s="3">
        <v>1742.86</v>
      </c>
      <c r="ER131" s="3">
        <v>1742.86</v>
      </c>
      <c r="ES131" s="3">
        <v>0</v>
      </c>
      <c r="ET131" s="3">
        <v>0</v>
      </c>
      <c r="EU131" s="3">
        <v>447560.93</v>
      </c>
      <c r="EV131" s="3">
        <v>0</v>
      </c>
      <c r="EW131" s="3">
        <v>209.6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447351.33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84601.03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13713554.34</v>
      </c>
    </row>
    <row r="132" spans="1:186">
      <c r="A132" s="3" t="s">
        <v>427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4780.07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2902.05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972.45</v>
      </c>
      <c r="DW132" s="3">
        <v>0</v>
      </c>
      <c r="DX132" s="3">
        <v>0</v>
      </c>
      <c r="DY132" s="3">
        <v>972.45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1929.6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1929.6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1878.02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4780.07</v>
      </c>
    </row>
    <row r="133" spans="1:186">
      <c r="A133" s="3" t="s">
        <v>428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422292.86</v>
      </c>
      <c r="CN133" s="3">
        <v>10200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10200</v>
      </c>
      <c r="CX133" s="3">
        <v>0</v>
      </c>
      <c r="CY133" s="3">
        <v>10200</v>
      </c>
      <c r="CZ133" s="3">
        <v>264587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73752.929999999993</v>
      </c>
      <c r="DW133" s="3">
        <v>0</v>
      </c>
      <c r="DX133" s="3">
        <v>0</v>
      </c>
      <c r="DY133" s="3">
        <v>73752.929999999993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190788.47</v>
      </c>
      <c r="EJ133" s="3">
        <v>0</v>
      </c>
      <c r="EK133" s="3">
        <v>1049.6600000000001</v>
      </c>
      <c r="EL133" s="3">
        <v>0</v>
      </c>
      <c r="EM133" s="3">
        <v>0</v>
      </c>
      <c r="EN133" s="3">
        <v>0</v>
      </c>
      <c r="EO133" s="3">
        <v>0</v>
      </c>
      <c r="EP133" s="3">
        <v>189738.81</v>
      </c>
      <c r="EQ133" s="3">
        <v>0</v>
      </c>
      <c r="ER133" s="3">
        <v>0</v>
      </c>
      <c r="ES133" s="3">
        <v>0</v>
      </c>
      <c r="ET133" s="3">
        <v>0</v>
      </c>
      <c r="EU133" s="3">
        <v>45.6</v>
      </c>
      <c r="EV133" s="3">
        <v>0</v>
      </c>
      <c r="EW133" s="3">
        <v>45.6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147505.85999999999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422292.86</v>
      </c>
    </row>
    <row r="134" spans="1:186">
      <c r="A134" s="3" t="s">
        <v>429</v>
      </c>
      <c r="B134" s="3">
        <v>61.5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61.5</v>
      </c>
      <c r="P134" s="3">
        <v>0</v>
      </c>
      <c r="Q134" s="3">
        <v>0</v>
      </c>
      <c r="R134" s="3">
        <v>0</v>
      </c>
      <c r="S134" s="3">
        <v>61.5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841026.33</v>
      </c>
      <c r="CN134" s="3">
        <v>116040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78480</v>
      </c>
      <c r="CU134" s="3">
        <v>3720</v>
      </c>
      <c r="CV134" s="3">
        <v>0</v>
      </c>
      <c r="CW134" s="3">
        <v>33840</v>
      </c>
      <c r="CX134" s="3">
        <v>0</v>
      </c>
      <c r="CY134" s="3">
        <v>33840</v>
      </c>
      <c r="CZ134" s="3">
        <v>503232.03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110877.15</v>
      </c>
      <c r="DW134" s="3">
        <v>0</v>
      </c>
      <c r="DX134" s="3">
        <v>0</v>
      </c>
      <c r="DY134" s="3">
        <v>110877.15</v>
      </c>
      <c r="DZ134" s="3">
        <v>0</v>
      </c>
      <c r="EA134" s="3">
        <v>0</v>
      </c>
      <c r="EB134" s="3">
        <v>0</v>
      </c>
      <c r="EC134" s="3">
        <v>0</v>
      </c>
      <c r="ED134" s="3">
        <v>296</v>
      </c>
      <c r="EE134" s="3">
        <v>8700</v>
      </c>
      <c r="EF134" s="3">
        <v>0</v>
      </c>
      <c r="EG134" s="3">
        <v>0</v>
      </c>
      <c r="EH134" s="3">
        <v>0</v>
      </c>
      <c r="EI134" s="3">
        <v>383306.58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383306.58</v>
      </c>
      <c r="EQ134" s="3">
        <v>0</v>
      </c>
      <c r="ER134" s="3">
        <v>0</v>
      </c>
      <c r="ES134" s="3">
        <v>0</v>
      </c>
      <c r="ET134" s="3">
        <v>0</v>
      </c>
      <c r="EU134" s="3">
        <v>52.3</v>
      </c>
      <c r="EV134" s="3">
        <v>0</v>
      </c>
      <c r="EW134" s="3">
        <v>52.3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221754.3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841087.83</v>
      </c>
    </row>
    <row r="135" spans="1:186">
      <c r="A135" s="3" t="s">
        <v>430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1388.13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1339.53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24.3</v>
      </c>
      <c r="DW135" s="3">
        <v>0</v>
      </c>
      <c r="DX135" s="3">
        <v>0</v>
      </c>
      <c r="DY135" s="3">
        <v>24.3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1315.23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1315.23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48.6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1388.13</v>
      </c>
    </row>
    <row r="136" spans="1:186">
      <c r="A136" s="3" t="s">
        <v>431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24852.82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24435.22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208.8</v>
      </c>
      <c r="DW136" s="3">
        <v>0</v>
      </c>
      <c r="DX136" s="3">
        <v>0</v>
      </c>
      <c r="DY136" s="3">
        <v>208.8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24226.42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24226.42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417.6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24852.82</v>
      </c>
    </row>
    <row r="137" spans="1:186">
      <c r="A137" s="3" t="s">
        <v>432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</row>
    <row r="138" spans="1:186">
      <c r="A138" s="3" t="s">
        <v>433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239474.95</v>
      </c>
      <c r="CN138" s="3">
        <v>124320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124320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68100.37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23527.29</v>
      </c>
      <c r="DW138" s="3">
        <v>0</v>
      </c>
      <c r="DX138" s="3">
        <v>0</v>
      </c>
      <c r="DY138" s="3">
        <v>23527.29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44091.98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44091.98</v>
      </c>
      <c r="EQ138" s="3">
        <v>0</v>
      </c>
      <c r="ER138" s="3">
        <v>0</v>
      </c>
      <c r="ES138" s="3">
        <v>0</v>
      </c>
      <c r="ET138" s="3">
        <v>0</v>
      </c>
      <c r="EU138" s="3">
        <v>481.1</v>
      </c>
      <c r="EV138" s="3">
        <v>0</v>
      </c>
      <c r="EW138" s="3">
        <v>481.1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47054.58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239474.95</v>
      </c>
    </row>
    <row r="139" spans="1:186">
      <c r="A139" s="3" t="s">
        <v>434</v>
      </c>
      <c r="B139" s="3">
        <v>33744</v>
      </c>
      <c r="C139" s="3">
        <v>33600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33600</v>
      </c>
      <c r="L139" s="3">
        <v>33600</v>
      </c>
      <c r="M139" s="3">
        <v>0</v>
      </c>
      <c r="N139" s="3">
        <v>0</v>
      </c>
      <c r="O139" s="3">
        <v>144</v>
      </c>
      <c r="P139" s="3">
        <v>0</v>
      </c>
      <c r="Q139" s="3">
        <v>0</v>
      </c>
      <c r="R139" s="3">
        <v>0</v>
      </c>
      <c r="S139" s="3">
        <v>144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1432998.2</v>
      </c>
      <c r="CN139" s="3">
        <v>124389.14</v>
      </c>
      <c r="CO139" s="3">
        <v>0</v>
      </c>
      <c r="CP139" s="3">
        <v>0</v>
      </c>
      <c r="CQ139" s="3">
        <v>0</v>
      </c>
      <c r="CR139" s="3">
        <v>8442</v>
      </c>
      <c r="CS139" s="3">
        <v>6947.14</v>
      </c>
      <c r="CT139" s="3">
        <v>89400</v>
      </c>
      <c r="CU139" s="3">
        <v>0</v>
      </c>
      <c r="CV139" s="3">
        <v>0</v>
      </c>
      <c r="CW139" s="3">
        <v>19600</v>
      </c>
      <c r="CX139" s="3">
        <v>19600</v>
      </c>
      <c r="CY139" s="3">
        <v>0</v>
      </c>
      <c r="CZ139" s="3">
        <v>1299125.22</v>
      </c>
      <c r="DA139" s="3">
        <v>0</v>
      </c>
      <c r="DB139" s="3">
        <v>0</v>
      </c>
      <c r="DC139" s="3">
        <v>0</v>
      </c>
      <c r="DD139" s="3">
        <v>0</v>
      </c>
      <c r="DE139" s="3">
        <v>3476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1120307.6100000001</v>
      </c>
      <c r="DM139" s="3">
        <v>3700</v>
      </c>
      <c r="DN139" s="3">
        <v>628964.31999999995</v>
      </c>
      <c r="DO139" s="3">
        <v>166054</v>
      </c>
      <c r="DP139" s="3">
        <v>43227</v>
      </c>
      <c r="DQ139" s="3">
        <v>135548.79</v>
      </c>
      <c r="DR139" s="3">
        <v>59878</v>
      </c>
      <c r="DS139" s="3">
        <v>82935.5</v>
      </c>
      <c r="DT139" s="3">
        <v>106846.8</v>
      </c>
      <c r="DU139" s="3">
        <v>0</v>
      </c>
      <c r="DV139" s="3">
        <v>53414.01</v>
      </c>
      <c r="DW139" s="3">
        <v>18748</v>
      </c>
      <c r="DX139" s="3">
        <v>0</v>
      </c>
      <c r="DY139" s="3">
        <v>4688.46</v>
      </c>
      <c r="DZ139" s="3">
        <v>29977.55</v>
      </c>
      <c r="EA139" s="3">
        <v>0</v>
      </c>
      <c r="EB139" s="3">
        <v>0</v>
      </c>
      <c r="EC139" s="3">
        <v>0</v>
      </c>
      <c r="ED139" s="3">
        <v>13132</v>
      </c>
      <c r="EE139" s="3">
        <v>0</v>
      </c>
      <c r="EF139" s="3">
        <v>0</v>
      </c>
      <c r="EG139" s="3">
        <v>0</v>
      </c>
      <c r="EH139" s="3">
        <v>0</v>
      </c>
      <c r="EI139" s="3">
        <v>1842.2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1842.2</v>
      </c>
      <c r="EQ139" s="3">
        <v>0</v>
      </c>
      <c r="ER139" s="3">
        <v>0</v>
      </c>
      <c r="ES139" s="3">
        <v>0</v>
      </c>
      <c r="ET139" s="3">
        <v>0</v>
      </c>
      <c r="EU139" s="3">
        <v>106.6</v>
      </c>
      <c r="EV139" s="3">
        <v>0</v>
      </c>
      <c r="EW139" s="3">
        <v>106.6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9483.84</v>
      </c>
      <c r="FV139" s="3">
        <v>0</v>
      </c>
      <c r="FW139" s="3">
        <v>0</v>
      </c>
      <c r="FX139" s="3">
        <v>29850</v>
      </c>
      <c r="FY139" s="3">
        <v>0</v>
      </c>
      <c r="FZ139" s="3">
        <v>8300</v>
      </c>
      <c r="GA139" s="3">
        <v>0</v>
      </c>
      <c r="GB139" s="3">
        <v>0</v>
      </c>
      <c r="GC139" s="3">
        <v>21550</v>
      </c>
      <c r="GD139" s="3">
        <v>1496592.2</v>
      </c>
    </row>
    <row r="140" spans="1:186">
      <c r="A140" s="3" t="s">
        <v>435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995301.35</v>
      </c>
      <c r="CN140" s="3">
        <v>6563</v>
      </c>
      <c r="CO140" s="3">
        <v>0</v>
      </c>
      <c r="CP140" s="3">
        <v>0</v>
      </c>
      <c r="CQ140" s="3">
        <v>0</v>
      </c>
      <c r="CR140" s="3">
        <v>6563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947186.19</v>
      </c>
      <c r="DA140" s="3">
        <v>11150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5127</v>
      </c>
      <c r="DU140" s="3">
        <v>0</v>
      </c>
      <c r="DV140" s="3">
        <v>672129.52</v>
      </c>
      <c r="DW140" s="3">
        <v>0</v>
      </c>
      <c r="DX140" s="3">
        <v>144625.89000000001</v>
      </c>
      <c r="DY140" s="3">
        <v>8247.1200000000008</v>
      </c>
      <c r="DZ140" s="3">
        <v>519256.51</v>
      </c>
      <c r="EA140" s="3">
        <v>0</v>
      </c>
      <c r="EB140" s="3">
        <v>0</v>
      </c>
      <c r="EC140" s="3">
        <v>0</v>
      </c>
      <c r="ED140" s="3">
        <v>44636.7</v>
      </c>
      <c r="EE140" s="3">
        <v>63000</v>
      </c>
      <c r="EF140" s="3">
        <v>0</v>
      </c>
      <c r="EG140" s="3">
        <v>0</v>
      </c>
      <c r="EH140" s="3">
        <v>0</v>
      </c>
      <c r="EI140" s="3">
        <v>63320.37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63320.37</v>
      </c>
      <c r="EQ140" s="3">
        <v>0</v>
      </c>
      <c r="ER140" s="3">
        <v>0</v>
      </c>
      <c r="ES140" s="3">
        <v>0</v>
      </c>
      <c r="ET140" s="3">
        <v>0</v>
      </c>
      <c r="EU140" s="3">
        <v>87822.6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87822.6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41552.160000000003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995301.35</v>
      </c>
    </row>
    <row r="141" spans="1:186">
      <c r="A141" s="3" t="s">
        <v>436</v>
      </c>
      <c r="B141" s="3">
        <v>951883.01</v>
      </c>
      <c r="C141" s="3">
        <v>4600</v>
      </c>
      <c r="D141" s="3">
        <v>0</v>
      </c>
      <c r="E141" s="3">
        <v>4600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116935.51</v>
      </c>
      <c r="P141" s="3">
        <v>0</v>
      </c>
      <c r="Q141" s="3">
        <v>540</v>
      </c>
      <c r="R141" s="3">
        <v>0</v>
      </c>
      <c r="S141" s="3">
        <v>1708.5</v>
      </c>
      <c r="T141" s="3">
        <v>27533.41</v>
      </c>
      <c r="U141" s="3">
        <v>4571.6000000000004</v>
      </c>
      <c r="V141" s="3">
        <v>82582</v>
      </c>
      <c r="W141" s="3">
        <v>830347.5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830335</v>
      </c>
      <c r="AS141" s="3">
        <v>800065</v>
      </c>
      <c r="AT141" s="3">
        <v>0</v>
      </c>
      <c r="AU141" s="3">
        <v>0</v>
      </c>
      <c r="AV141" s="3">
        <v>30270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12.5</v>
      </c>
      <c r="BE141" s="3">
        <v>12.5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1344070.32</v>
      </c>
      <c r="CN141" s="3">
        <v>89647</v>
      </c>
      <c r="CO141" s="3">
        <v>0</v>
      </c>
      <c r="CP141" s="3">
        <v>0</v>
      </c>
      <c r="CQ141" s="3">
        <v>0</v>
      </c>
      <c r="CR141" s="3">
        <v>22627</v>
      </c>
      <c r="CS141" s="3">
        <v>0</v>
      </c>
      <c r="CT141" s="3">
        <v>32880</v>
      </c>
      <c r="CU141" s="3">
        <v>0</v>
      </c>
      <c r="CV141" s="3">
        <v>0</v>
      </c>
      <c r="CW141" s="3">
        <v>34140</v>
      </c>
      <c r="CX141" s="3">
        <v>19400</v>
      </c>
      <c r="CY141" s="3">
        <v>14740</v>
      </c>
      <c r="CZ141" s="3">
        <v>1059063.53</v>
      </c>
      <c r="DA141" s="3">
        <v>1970</v>
      </c>
      <c r="DB141" s="3">
        <v>0</v>
      </c>
      <c r="DC141" s="3">
        <v>0</v>
      </c>
      <c r="DD141" s="3">
        <v>0</v>
      </c>
      <c r="DE141" s="3">
        <v>4582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8356.5</v>
      </c>
      <c r="DU141" s="3">
        <v>0</v>
      </c>
      <c r="DV141" s="3">
        <v>745978.14</v>
      </c>
      <c r="DW141" s="3">
        <v>465558</v>
      </c>
      <c r="DX141" s="3">
        <v>0</v>
      </c>
      <c r="DY141" s="3">
        <v>86865.14</v>
      </c>
      <c r="DZ141" s="3">
        <v>193555</v>
      </c>
      <c r="EA141" s="3">
        <v>0</v>
      </c>
      <c r="EB141" s="3">
        <v>0</v>
      </c>
      <c r="EC141" s="3">
        <v>6600</v>
      </c>
      <c r="ED141" s="3">
        <v>15158</v>
      </c>
      <c r="EE141" s="3">
        <v>50000</v>
      </c>
      <c r="EF141" s="3">
        <v>0</v>
      </c>
      <c r="EG141" s="3">
        <v>0</v>
      </c>
      <c r="EH141" s="3">
        <v>0</v>
      </c>
      <c r="EI141" s="3">
        <v>51880.19</v>
      </c>
      <c r="EJ141" s="3">
        <v>0</v>
      </c>
      <c r="EK141" s="3">
        <v>30</v>
      </c>
      <c r="EL141" s="3">
        <v>0</v>
      </c>
      <c r="EM141" s="3">
        <v>0</v>
      </c>
      <c r="EN141" s="3">
        <v>1381.86</v>
      </c>
      <c r="EO141" s="3">
        <v>10500</v>
      </c>
      <c r="EP141" s="3">
        <v>39968.33</v>
      </c>
      <c r="EQ141" s="3">
        <v>773.7</v>
      </c>
      <c r="ER141" s="3">
        <v>773.7</v>
      </c>
      <c r="ES141" s="3">
        <v>0</v>
      </c>
      <c r="ET141" s="3">
        <v>0</v>
      </c>
      <c r="EU141" s="3">
        <v>173765</v>
      </c>
      <c r="EV141" s="3">
        <v>0</v>
      </c>
      <c r="EW141" s="3">
        <v>95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173670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194959.79</v>
      </c>
      <c r="FV141" s="3">
        <v>0</v>
      </c>
      <c r="FW141" s="3">
        <v>400</v>
      </c>
      <c r="FX141" s="3">
        <v>202.5</v>
      </c>
      <c r="FY141" s="3">
        <v>0</v>
      </c>
      <c r="FZ141" s="3">
        <v>0</v>
      </c>
      <c r="GA141" s="3">
        <v>0</v>
      </c>
      <c r="GB141" s="3">
        <v>0</v>
      </c>
      <c r="GC141" s="3">
        <v>202.5</v>
      </c>
      <c r="GD141" s="3">
        <v>2296155.83</v>
      </c>
    </row>
    <row r="142" spans="1:186">
      <c r="A142" s="3" t="s">
        <v>437</v>
      </c>
      <c r="B142" s="3">
        <v>19591.919999999998</v>
      </c>
      <c r="C142" s="3">
        <v>9316</v>
      </c>
      <c r="D142" s="3">
        <v>0</v>
      </c>
      <c r="E142" s="3">
        <v>0</v>
      </c>
      <c r="F142" s="3">
        <v>0</v>
      </c>
      <c r="G142" s="3">
        <v>0</v>
      </c>
      <c r="H142" s="3">
        <v>2566</v>
      </c>
      <c r="I142" s="3">
        <v>0</v>
      </c>
      <c r="J142" s="3">
        <v>0</v>
      </c>
      <c r="K142" s="3">
        <v>6750</v>
      </c>
      <c r="L142" s="3">
        <v>6750</v>
      </c>
      <c r="M142" s="3">
        <v>0</v>
      </c>
      <c r="N142" s="3">
        <v>0</v>
      </c>
      <c r="O142" s="3">
        <v>6225.92</v>
      </c>
      <c r="P142" s="3">
        <v>0</v>
      </c>
      <c r="Q142" s="3">
        <v>0</v>
      </c>
      <c r="R142" s="3">
        <v>0</v>
      </c>
      <c r="S142" s="3">
        <v>554.62</v>
      </c>
      <c r="T142" s="3">
        <v>66.3</v>
      </c>
      <c r="U142" s="3">
        <v>0</v>
      </c>
      <c r="V142" s="3">
        <v>5605</v>
      </c>
      <c r="W142" s="3">
        <v>4050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4050</v>
      </c>
      <c r="AS142" s="3">
        <v>4050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1104596.43</v>
      </c>
      <c r="CN142" s="3">
        <v>77059</v>
      </c>
      <c r="CO142" s="3">
        <v>0</v>
      </c>
      <c r="CP142" s="3">
        <v>0</v>
      </c>
      <c r="CQ142" s="3">
        <v>0</v>
      </c>
      <c r="CR142" s="3">
        <v>26129</v>
      </c>
      <c r="CS142" s="3">
        <v>0</v>
      </c>
      <c r="CT142" s="3">
        <v>34680</v>
      </c>
      <c r="CU142" s="3">
        <v>0</v>
      </c>
      <c r="CV142" s="3">
        <v>0</v>
      </c>
      <c r="CW142" s="3">
        <v>16250</v>
      </c>
      <c r="CX142" s="3">
        <v>16250</v>
      </c>
      <c r="CY142" s="3">
        <v>0</v>
      </c>
      <c r="CZ142" s="3">
        <v>527463.6</v>
      </c>
      <c r="DA142" s="3">
        <v>318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4473.8999999999996</v>
      </c>
      <c r="DU142" s="3">
        <v>0</v>
      </c>
      <c r="DV142" s="3">
        <v>324199.3</v>
      </c>
      <c r="DW142" s="3">
        <v>11190</v>
      </c>
      <c r="DX142" s="3">
        <v>0</v>
      </c>
      <c r="DY142" s="3">
        <v>240755.3</v>
      </c>
      <c r="DZ142" s="3">
        <v>72254</v>
      </c>
      <c r="EA142" s="3">
        <v>0</v>
      </c>
      <c r="EB142" s="3">
        <v>0</v>
      </c>
      <c r="EC142" s="3">
        <v>12940</v>
      </c>
      <c r="ED142" s="3">
        <v>2558</v>
      </c>
      <c r="EE142" s="3">
        <v>0</v>
      </c>
      <c r="EF142" s="3">
        <v>0</v>
      </c>
      <c r="EG142" s="3">
        <v>0</v>
      </c>
      <c r="EH142" s="3">
        <v>0</v>
      </c>
      <c r="EI142" s="3">
        <v>177157.2</v>
      </c>
      <c r="EJ142" s="3">
        <v>0</v>
      </c>
      <c r="EK142" s="3">
        <v>0</v>
      </c>
      <c r="EL142" s="3">
        <v>0</v>
      </c>
      <c r="EM142" s="3">
        <v>0</v>
      </c>
      <c r="EN142" s="3">
        <v>737.5</v>
      </c>
      <c r="EO142" s="3">
        <v>27242</v>
      </c>
      <c r="EP142" s="3">
        <v>149177.70000000001</v>
      </c>
      <c r="EQ142" s="3">
        <v>1560</v>
      </c>
      <c r="ER142" s="3">
        <v>1560</v>
      </c>
      <c r="ES142" s="3">
        <v>0</v>
      </c>
      <c r="ET142" s="3">
        <v>0</v>
      </c>
      <c r="EU142" s="3">
        <v>4257.2</v>
      </c>
      <c r="EV142" s="3">
        <v>0</v>
      </c>
      <c r="EW142" s="3">
        <v>556.20000000000005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3701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489242.33</v>
      </c>
      <c r="FV142" s="3">
        <v>10831.5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1124188.3500000001</v>
      </c>
    </row>
    <row r="143" spans="1:186">
      <c r="A143" s="3" t="s">
        <v>438</v>
      </c>
      <c r="B143" s="3">
        <v>1895.62</v>
      </c>
      <c r="C143" s="3">
        <v>1500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1500</v>
      </c>
      <c r="L143" s="3">
        <v>1500</v>
      </c>
      <c r="M143" s="3">
        <v>0</v>
      </c>
      <c r="N143" s="3">
        <v>0</v>
      </c>
      <c r="O143" s="3">
        <v>395.62</v>
      </c>
      <c r="P143" s="3">
        <v>0</v>
      </c>
      <c r="Q143" s="3">
        <v>0</v>
      </c>
      <c r="R143" s="3">
        <v>0</v>
      </c>
      <c r="S143" s="3">
        <v>344.62</v>
      </c>
      <c r="T143" s="3">
        <v>51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109174.14</v>
      </c>
      <c r="CN143" s="3">
        <v>4000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4000</v>
      </c>
      <c r="CX143" s="3">
        <v>4000</v>
      </c>
      <c r="CY143" s="3">
        <v>0</v>
      </c>
      <c r="CZ143" s="3">
        <v>81520.83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34396.269999999997</v>
      </c>
      <c r="DW143" s="3">
        <v>0</v>
      </c>
      <c r="DX143" s="3">
        <v>0</v>
      </c>
      <c r="DY143" s="3">
        <v>10844.27</v>
      </c>
      <c r="DZ143" s="3">
        <v>23552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45240.46</v>
      </c>
      <c r="EJ143" s="3">
        <v>0</v>
      </c>
      <c r="EK143" s="3">
        <v>0</v>
      </c>
      <c r="EL143" s="3">
        <v>0</v>
      </c>
      <c r="EM143" s="3">
        <v>0</v>
      </c>
      <c r="EN143" s="3">
        <v>285</v>
      </c>
      <c r="EO143" s="3">
        <v>0</v>
      </c>
      <c r="EP143" s="3">
        <v>44955.46</v>
      </c>
      <c r="EQ143" s="3">
        <v>1536.6</v>
      </c>
      <c r="ER143" s="3">
        <v>1536.6</v>
      </c>
      <c r="ES143" s="3">
        <v>0</v>
      </c>
      <c r="ET143" s="3">
        <v>0</v>
      </c>
      <c r="EU143" s="3">
        <v>347.5</v>
      </c>
      <c r="EV143" s="3">
        <v>0</v>
      </c>
      <c r="EW143" s="3">
        <v>347.5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23653.31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111069.75999999999</v>
      </c>
    </row>
    <row r="144" spans="1:186">
      <c r="A144" s="3" t="s">
        <v>439</v>
      </c>
      <c r="B144" s="3">
        <v>193.3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193.3</v>
      </c>
      <c r="P144" s="3">
        <v>0</v>
      </c>
      <c r="Q144" s="3">
        <v>0</v>
      </c>
      <c r="R144" s="3">
        <v>0</v>
      </c>
      <c r="S144" s="3">
        <v>178</v>
      </c>
      <c r="T144" s="3">
        <v>15.3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19369.169999999998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7646.29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5864.44</v>
      </c>
      <c r="DW144" s="3">
        <v>0</v>
      </c>
      <c r="DX144" s="3">
        <v>0</v>
      </c>
      <c r="DY144" s="3">
        <v>5864.44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1710.95</v>
      </c>
      <c r="EJ144" s="3">
        <v>0</v>
      </c>
      <c r="EK144" s="3">
        <v>0</v>
      </c>
      <c r="EL144" s="3">
        <v>0</v>
      </c>
      <c r="EM144" s="3">
        <v>0</v>
      </c>
      <c r="EN144" s="3">
        <v>366.3</v>
      </c>
      <c r="EO144" s="3">
        <v>0</v>
      </c>
      <c r="EP144" s="3">
        <v>1344.65</v>
      </c>
      <c r="EQ144" s="3">
        <v>23.4</v>
      </c>
      <c r="ER144" s="3">
        <v>23.4</v>
      </c>
      <c r="ES144" s="3">
        <v>0</v>
      </c>
      <c r="ET144" s="3">
        <v>0</v>
      </c>
      <c r="EU144" s="3">
        <v>47.5</v>
      </c>
      <c r="EV144" s="3">
        <v>0</v>
      </c>
      <c r="EW144" s="3">
        <v>47.5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11722.88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19562.47</v>
      </c>
    </row>
    <row r="145" spans="1:186">
      <c r="A145" s="3" t="s">
        <v>440</v>
      </c>
      <c r="B145" s="3">
        <v>6648</v>
      </c>
      <c r="C145" s="3">
        <v>2566</v>
      </c>
      <c r="D145" s="3">
        <v>0</v>
      </c>
      <c r="E145" s="3">
        <v>0</v>
      </c>
      <c r="F145" s="3">
        <v>0</v>
      </c>
      <c r="G145" s="3">
        <v>0</v>
      </c>
      <c r="H145" s="3">
        <v>2566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32</v>
      </c>
      <c r="P145" s="3">
        <v>0</v>
      </c>
      <c r="Q145" s="3">
        <v>0</v>
      </c>
      <c r="R145" s="3">
        <v>0</v>
      </c>
      <c r="S145" s="3">
        <v>32</v>
      </c>
      <c r="T145" s="3">
        <v>0</v>
      </c>
      <c r="U145" s="3">
        <v>0</v>
      </c>
      <c r="V145" s="3">
        <v>0</v>
      </c>
      <c r="W145" s="3">
        <v>4050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4050</v>
      </c>
      <c r="AS145" s="3">
        <v>4050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136372.57</v>
      </c>
      <c r="CN145" s="3">
        <v>27929</v>
      </c>
      <c r="CO145" s="3">
        <v>0</v>
      </c>
      <c r="CP145" s="3">
        <v>0</v>
      </c>
      <c r="CQ145" s="3">
        <v>0</v>
      </c>
      <c r="CR145" s="3">
        <v>26129</v>
      </c>
      <c r="CS145" s="3">
        <v>0</v>
      </c>
      <c r="CT145" s="3">
        <v>1800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98813.63</v>
      </c>
      <c r="DA145" s="3">
        <v>318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4473.8999999999996</v>
      </c>
      <c r="DU145" s="3">
        <v>0</v>
      </c>
      <c r="DV145" s="3">
        <v>27072.99</v>
      </c>
      <c r="DW145" s="3">
        <v>11190</v>
      </c>
      <c r="DX145" s="3">
        <v>0</v>
      </c>
      <c r="DY145" s="3">
        <v>2850.99</v>
      </c>
      <c r="DZ145" s="3">
        <v>13032</v>
      </c>
      <c r="EA145" s="3">
        <v>0</v>
      </c>
      <c r="EB145" s="3">
        <v>0</v>
      </c>
      <c r="EC145" s="3">
        <v>2940</v>
      </c>
      <c r="ED145" s="3">
        <v>2558</v>
      </c>
      <c r="EE145" s="3">
        <v>0</v>
      </c>
      <c r="EF145" s="3">
        <v>0</v>
      </c>
      <c r="EG145" s="3">
        <v>0</v>
      </c>
      <c r="EH145" s="3">
        <v>0</v>
      </c>
      <c r="EI145" s="3">
        <v>57738.04</v>
      </c>
      <c r="EJ145" s="3">
        <v>0</v>
      </c>
      <c r="EK145" s="3">
        <v>0</v>
      </c>
      <c r="EL145" s="3">
        <v>0</v>
      </c>
      <c r="EM145" s="3">
        <v>0</v>
      </c>
      <c r="EN145" s="3">
        <v>5.8</v>
      </c>
      <c r="EO145" s="3">
        <v>8462</v>
      </c>
      <c r="EP145" s="3">
        <v>49270.239999999998</v>
      </c>
      <c r="EQ145" s="3">
        <v>0</v>
      </c>
      <c r="ER145" s="3">
        <v>0</v>
      </c>
      <c r="ES145" s="3">
        <v>0</v>
      </c>
      <c r="ET145" s="3">
        <v>0</v>
      </c>
      <c r="EU145" s="3">
        <v>3712.7</v>
      </c>
      <c r="EV145" s="3">
        <v>0</v>
      </c>
      <c r="EW145" s="3">
        <v>11.7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3701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9629.94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143020.57</v>
      </c>
    </row>
    <row r="146" spans="1:186">
      <c r="A146" s="3" t="s">
        <v>441</v>
      </c>
      <c r="B146" s="3">
        <v>10855</v>
      </c>
      <c r="C146" s="3">
        <v>5250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5250</v>
      </c>
      <c r="L146" s="3">
        <v>5250</v>
      </c>
      <c r="M146" s="3">
        <v>0</v>
      </c>
      <c r="N146" s="3">
        <v>0</v>
      </c>
      <c r="O146" s="3">
        <v>5605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5605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839680.55</v>
      </c>
      <c r="CN146" s="3">
        <v>45130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32880</v>
      </c>
      <c r="CU146" s="3">
        <v>0</v>
      </c>
      <c r="CV146" s="3">
        <v>0</v>
      </c>
      <c r="CW146" s="3">
        <v>12250</v>
      </c>
      <c r="CX146" s="3">
        <v>12250</v>
      </c>
      <c r="CY146" s="3">
        <v>0</v>
      </c>
      <c r="CZ146" s="3">
        <v>339482.85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256865.6</v>
      </c>
      <c r="DW146" s="3">
        <v>0</v>
      </c>
      <c r="DX146" s="3">
        <v>0</v>
      </c>
      <c r="DY146" s="3">
        <v>221195.6</v>
      </c>
      <c r="DZ146" s="3">
        <v>35670</v>
      </c>
      <c r="EA146" s="3">
        <v>0</v>
      </c>
      <c r="EB146" s="3">
        <v>0</v>
      </c>
      <c r="EC146" s="3">
        <v>10000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72467.75</v>
      </c>
      <c r="EJ146" s="3">
        <v>0</v>
      </c>
      <c r="EK146" s="3">
        <v>0</v>
      </c>
      <c r="EL146" s="3">
        <v>0</v>
      </c>
      <c r="EM146" s="3">
        <v>0</v>
      </c>
      <c r="EN146" s="3">
        <v>80.400000000000006</v>
      </c>
      <c r="EO146" s="3">
        <v>18780</v>
      </c>
      <c r="EP146" s="3">
        <v>53607.35</v>
      </c>
      <c r="EQ146" s="3">
        <v>0</v>
      </c>
      <c r="ER146" s="3">
        <v>0</v>
      </c>
      <c r="ES146" s="3">
        <v>0</v>
      </c>
      <c r="ET146" s="3">
        <v>0</v>
      </c>
      <c r="EU146" s="3">
        <v>149.5</v>
      </c>
      <c r="EV146" s="3">
        <v>0</v>
      </c>
      <c r="EW146" s="3">
        <v>149.5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444236.2</v>
      </c>
      <c r="FV146" s="3">
        <v>10831.5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850535.55</v>
      </c>
    </row>
    <row r="147" spans="1:186">
      <c r="A147" s="3" t="s">
        <v>442</v>
      </c>
      <c r="B147" s="3">
        <v>229391</v>
      </c>
      <c r="C147" s="3">
        <v>16060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16060</v>
      </c>
      <c r="L147" s="3">
        <v>16060</v>
      </c>
      <c r="M147" s="3">
        <v>0</v>
      </c>
      <c r="N147" s="3">
        <v>0</v>
      </c>
      <c r="O147" s="3">
        <v>831</v>
      </c>
      <c r="P147" s="3">
        <v>0</v>
      </c>
      <c r="Q147" s="3">
        <v>0</v>
      </c>
      <c r="R147" s="3">
        <v>0</v>
      </c>
      <c r="S147" s="3">
        <v>641</v>
      </c>
      <c r="T147" s="3">
        <v>0</v>
      </c>
      <c r="U147" s="3">
        <v>190</v>
      </c>
      <c r="V147" s="3">
        <v>0</v>
      </c>
      <c r="W147" s="3">
        <v>212500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212500</v>
      </c>
      <c r="AE147" s="3">
        <v>0</v>
      </c>
      <c r="AF147" s="3">
        <v>212500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2938476.98</v>
      </c>
      <c r="CN147" s="3">
        <v>148142</v>
      </c>
      <c r="CO147" s="3">
        <v>0</v>
      </c>
      <c r="CP147" s="3">
        <v>0</v>
      </c>
      <c r="CQ147" s="3">
        <v>0</v>
      </c>
      <c r="CR147" s="3">
        <v>5682</v>
      </c>
      <c r="CS147" s="3">
        <v>0</v>
      </c>
      <c r="CT147" s="3">
        <v>16440</v>
      </c>
      <c r="CU147" s="3">
        <v>0</v>
      </c>
      <c r="CV147" s="3">
        <v>0</v>
      </c>
      <c r="CW147" s="3">
        <v>126020</v>
      </c>
      <c r="CX147" s="3">
        <v>123120</v>
      </c>
      <c r="CY147" s="3">
        <v>2900</v>
      </c>
      <c r="CZ147" s="3">
        <v>2737333.98</v>
      </c>
      <c r="DA147" s="3">
        <v>2797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2423971.25</v>
      </c>
      <c r="DH147" s="3">
        <v>0</v>
      </c>
      <c r="DI147" s="3">
        <v>2423971.25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17425.22</v>
      </c>
      <c r="DW147" s="3">
        <v>0</v>
      </c>
      <c r="DX147" s="3">
        <v>0</v>
      </c>
      <c r="DY147" s="3">
        <v>17425.22</v>
      </c>
      <c r="DZ147" s="3">
        <v>0</v>
      </c>
      <c r="EA147" s="3">
        <v>0</v>
      </c>
      <c r="EB147" s="3">
        <v>0</v>
      </c>
      <c r="EC147" s="3">
        <v>0</v>
      </c>
      <c r="ED147" s="3">
        <v>2550</v>
      </c>
      <c r="EE147" s="3">
        <v>0</v>
      </c>
      <c r="EF147" s="3">
        <v>0</v>
      </c>
      <c r="EG147" s="3">
        <v>0</v>
      </c>
      <c r="EH147" s="3">
        <v>0</v>
      </c>
      <c r="EI147" s="3">
        <v>8751.51</v>
      </c>
      <c r="EJ147" s="3">
        <v>0</v>
      </c>
      <c r="EK147" s="3">
        <v>0</v>
      </c>
      <c r="EL147" s="3">
        <v>0</v>
      </c>
      <c r="EM147" s="3">
        <v>0</v>
      </c>
      <c r="EN147" s="3">
        <v>2224.65</v>
      </c>
      <c r="EO147" s="3">
        <v>0</v>
      </c>
      <c r="EP147" s="3">
        <v>6526.86</v>
      </c>
      <c r="EQ147" s="3">
        <v>39</v>
      </c>
      <c r="ER147" s="3">
        <v>39</v>
      </c>
      <c r="ES147" s="3">
        <v>0</v>
      </c>
      <c r="ET147" s="3">
        <v>0</v>
      </c>
      <c r="EU147" s="3">
        <v>281800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281800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53001</v>
      </c>
      <c r="FV147" s="3">
        <v>0</v>
      </c>
      <c r="FW147" s="3">
        <v>0</v>
      </c>
      <c r="FX147" s="3">
        <v>252</v>
      </c>
      <c r="FY147" s="3">
        <v>0</v>
      </c>
      <c r="FZ147" s="3">
        <v>0</v>
      </c>
      <c r="GA147" s="3">
        <v>0</v>
      </c>
      <c r="GB147" s="3">
        <v>0</v>
      </c>
      <c r="GC147" s="3">
        <v>252</v>
      </c>
      <c r="GD147" s="3">
        <v>3168119.98</v>
      </c>
    </row>
    <row r="148" spans="1:186">
      <c r="A148" s="3" t="s">
        <v>443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3800.4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3800.4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967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1300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1533.4</v>
      </c>
      <c r="EV148" s="3">
        <v>0</v>
      </c>
      <c r="EW148" s="3">
        <v>1533.4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3800.4</v>
      </c>
    </row>
    <row r="149" spans="1:186">
      <c r="A149" s="3" t="s">
        <v>444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25346.54</v>
      </c>
      <c r="CN149" s="3">
        <v>2321</v>
      </c>
      <c r="CO149" s="3">
        <v>0</v>
      </c>
      <c r="CP149" s="3">
        <v>0</v>
      </c>
      <c r="CQ149" s="3">
        <v>0</v>
      </c>
      <c r="CR149" s="3">
        <v>2321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20827.919999999998</v>
      </c>
      <c r="DA149" s="3">
        <v>1600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1088.25</v>
      </c>
      <c r="DW149" s="3">
        <v>0</v>
      </c>
      <c r="DX149" s="3">
        <v>0</v>
      </c>
      <c r="DY149" s="3">
        <v>1088.25</v>
      </c>
      <c r="DZ149" s="3">
        <v>0</v>
      </c>
      <c r="EA149" s="3">
        <v>0</v>
      </c>
      <c r="EB149" s="3">
        <v>0</v>
      </c>
      <c r="EC149" s="3">
        <v>0</v>
      </c>
      <c r="ED149" s="3">
        <v>1700</v>
      </c>
      <c r="EE149" s="3">
        <v>0</v>
      </c>
      <c r="EF149" s="3">
        <v>0</v>
      </c>
      <c r="EG149" s="3">
        <v>0</v>
      </c>
      <c r="EH149" s="3">
        <v>0</v>
      </c>
      <c r="EI149" s="3">
        <v>15612.67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15612.67</v>
      </c>
      <c r="EQ149" s="3">
        <v>827</v>
      </c>
      <c r="ER149" s="3">
        <v>827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2197.62</v>
      </c>
      <c r="FV149" s="3">
        <v>0</v>
      </c>
      <c r="FW149" s="3">
        <v>0</v>
      </c>
      <c r="FX149" s="3">
        <v>180000</v>
      </c>
      <c r="FY149" s="3">
        <v>0</v>
      </c>
      <c r="FZ149" s="3">
        <v>180000</v>
      </c>
      <c r="GA149" s="3">
        <v>0</v>
      </c>
      <c r="GB149" s="3">
        <v>0</v>
      </c>
      <c r="GC149" s="3">
        <v>0</v>
      </c>
      <c r="GD149" s="3">
        <v>205346.54</v>
      </c>
    </row>
    <row r="150" spans="1:186">
      <c r="A150" s="3" t="s">
        <v>445</v>
      </c>
      <c r="B150" s="3">
        <v>-20446.14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75969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45000</v>
      </c>
      <c r="BB150" s="3">
        <v>0</v>
      </c>
      <c r="BC150" s="3">
        <v>0</v>
      </c>
      <c r="BD150" s="3">
        <v>30969</v>
      </c>
      <c r="BE150" s="3">
        <v>0</v>
      </c>
      <c r="BF150" s="3">
        <v>30969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-96415.14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1106474.42</v>
      </c>
      <c r="CN150" s="3">
        <v>3720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3720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1093344.6399999999</v>
      </c>
      <c r="DA150" s="3">
        <v>30803.7</v>
      </c>
      <c r="DB150" s="3">
        <v>0</v>
      </c>
      <c r="DC150" s="3">
        <v>0</v>
      </c>
      <c r="DD150" s="3">
        <v>0</v>
      </c>
      <c r="DE150" s="3">
        <v>353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66766.600000000006</v>
      </c>
      <c r="DU150" s="3">
        <v>0</v>
      </c>
      <c r="DV150" s="3">
        <v>3005.61</v>
      </c>
      <c r="DW150" s="3">
        <v>0</v>
      </c>
      <c r="DX150" s="3">
        <v>0</v>
      </c>
      <c r="DY150" s="3">
        <v>3005.61</v>
      </c>
      <c r="DZ150" s="3">
        <v>0</v>
      </c>
      <c r="EA150" s="3">
        <v>0</v>
      </c>
      <c r="EB150" s="3">
        <v>0</v>
      </c>
      <c r="EC150" s="3">
        <v>4610</v>
      </c>
      <c r="ED150" s="3">
        <v>28682</v>
      </c>
      <c r="EE150" s="3">
        <v>0</v>
      </c>
      <c r="EF150" s="3">
        <v>0</v>
      </c>
      <c r="EG150" s="3">
        <v>0</v>
      </c>
      <c r="EH150" s="3">
        <v>0</v>
      </c>
      <c r="EI150" s="3">
        <v>1515.33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1515.33</v>
      </c>
      <c r="EQ150" s="3">
        <v>0</v>
      </c>
      <c r="ER150" s="3">
        <v>0</v>
      </c>
      <c r="ES150" s="3">
        <v>0</v>
      </c>
      <c r="ET150" s="3">
        <v>0</v>
      </c>
      <c r="EU150" s="3">
        <v>957608.4</v>
      </c>
      <c r="EV150" s="3">
        <v>0</v>
      </c>
      <c r="EW150" s="3">
        <v>8.4</v>
      </c>
      <c r="EX150" s="3">
        <v>820800</v>
      </c>
      <c r="EY150" s="3">
        <v>0</v>
      </c>
      <c r="EZ150" s="3">
        <v>1600</v>
      </c>
      <c r="FA150" s="3">
        <v>0</v>
      </c>
      <c r="FB150" s="3">
        <v>0</v>
      </c>
      <c r="FC150" s="3">
        <v>135200</v>
      </c>
      <c r="FD150" s="3">
        <v>0</v>
      </c>
      <c r="FE150" s="3">
        <v>3300</v>
      </c>
      <c r="FF150" s="3">
        <v>0</v>
      </c>
      <c r="FG150" s="3">
        <v>0</v>
      </c>
      <c r="FH150" s="3">
        <v>0</v>
      </c>
      <c r="FI150" s="3">
        <v>3300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6109.78</v>
      </c>
      <c r="FV150" s="3">
        <v>0</v>
      </c>
      <c r="FW150" s="3">
        <v>0</v>
      </c>
      <c r="FX150" s="3">
        <v>809819.69</v>
      </c>
      <c r="FY150" s="3">
        <v>659819.68999999994</v>
      </c>
      <c r="FZ150" s="3">
        <v>0</v>
      </c>
      <c r="GA150" s="3">
        <v>0</v>
      </c>
      <c r="GB150" s="3">
        <v>150000</v>
      </c>
      <c r="GC150" s="3">
        <v>0</v>
      </c>
      <c r="GD150" s="3">
        <v>1895847.97</v>
      </c>
    </row>
    <row r="151" spans="1:186">
      <c r="A151" s="3" t="s">
        <v>446</v>
      </c>
      <c r="B151" s="3">
        <v>337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337</v>
      </c>
      <c r="P151" s="3">
        <v>0</v>
      </c>
      <c r="Q151" s="3">
        <v>0</v>
      </c>
      <c r="R151" s="3">
        <v>0</v>
      </c>
      <c r="S151" s="3">
        <v>337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44667.8</v>
      </c>
      <c r="CN151" s="3">
        <v>6218</v>
      </c>
      <c r="CO151" s="3">
        <v>0</v>
      </c>
      <c r="CP151" s="3">
        <v>0</v>
      </c>
      <c r="CQ151" s="3">
        <v>0</v>
      </c>
      <c r="CR151" s="3">
        <v>5628</v>
      </c>
      <c r="CS151" s="3">
        <v>0</v>
      </c>
      <c r="CT151" s="3">
        <v>0</v>
      </c>
      <c r="CU151" s="3">
        <v>0</v>
      </c>
      <c r="CV151" s="3">
        <v>0</v>
      </c>
      <c r="CW151" s="3">
        <v>590</v>
      </c>
      <c r="CX151" s="3">
        <v>0</v>
      </c>
      <c r="CY151" s="3">
        <v>590</v>
      </c>
      <c r="CZ151" s="3">
        <v>33638.46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7863.7</v>
      </c>
      <c r="DU151" s="3">
        <v>0</v>
      </c>
      <c r="DV151" s="3">
        <v>2031.32</v>
      </c>
      <c r="DW151" s="3">
        <v>0</v>
      </c>
      <c r="DX151" s="3">
        <v>0</v>
      </c>
      <c r="DY151" s="3">
        <v>1681.32</v>
      </c>
      <c r="DZ151" s="3">
        <v>350</v>
      </c>
      <c r="EA151" s="3">
        <v>0</v>
      </c>
      <c r="EB151" s="3">
        <v>0</v>
      </c>
      <c r="EC151" s="3">
        <v>12425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11260.94</v>
      </c>
      <c r="EJ151" s="3">
        <v>0</v>
      </c>
      <c r="EK151" s="3">
        <v>0</v>
      </c>
      <c r="EL151" s="3">
        <v>0</v>
      </c>
      <c r="EM151" s="3">
        <v>0</v>
      </c>
      <c r="EN151" s="3">
        <v>5693.62</v>
      </c>
      <c r="EO151" s="3">
        <v>0</v>
      </c>
      <c r="EP151" s="3">
        <v>5567.32</v>
      </c>
      <c r="EQ151" s="3">
        <v>0</v>
      </c>
      <c r="ER151" s="3">
        <v>0</v>
      </c>
      <c r="ES151" s="3">
        <v>0</v>
      </c>
      <c r="ET151" s="3">
        <v>0</v>
      </c>
      <c r="EU151" s="3">
        <v>57.5</v>
      </c>
      <c r="EV151" s="3">
        <v>0</v>
      </c>
      <c r="EW151" s="3">
        <v>57.5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1444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1444</v>
      </c>
      <c r="FR151" s="3">
        <v>0</v>
      </c>
      <c r="FS151" s="3">
        <v>1444</v>
      </c>
      <c r="FT151" s="3">
        <v>0</v>
      </c>
      <c r="FU151" s="3">
        <v>3367.34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45004.800000000003</v>
      </c>
    </row>
    <row r="152" spans="1:186">
      <c r="A152" s="3" t="s">
        <v>447</v>
      </c>
      <c r="B152" s="3">
        <v>60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60</v>
      </c>
      <c r="P152" s="3">
        <v>0</v>
      </c>
      <c r="Q152" s="3">
        <v>0</v>
      </c>
      <c r="R152" s="3">
        <v>0</v>
      </c>
      <c r="S152" s="3">
        <v>0</v>
      </c>
      <c r="T152" s="3">
        <v>60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29936.59</v>
      </c>
      <c r="CN152" s="3">
        <v>13024</v>
      </c>
      <c r="CO152" s="3">
        <v>0</v>
      </c>
      <c r="CP152" s="3">
        <v>0</v>
      </c>
      <c r="CQ152" s="3">
        <v>0</v>
      </c>
      <c r="CR152" s="3">
        <v>13024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12337.16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200</v>
      </c>
      <c r="DU152" s="3">
        <v>0</v>
      </c>
      <c r="DV152" s="3">
        <v>2023.44</v>
      </c>
      <c r="DW152" s="3">
        <v>0</v>
      </c>
      <c r="DX152" s="3">
        <v>0</v>
      </c>
      <c r="DY152" s="3">
        <v>2023.44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9162.82</v>
      </c>
      <c r="EJ152" s="3">
        <v>0</v>
      </c>
      <c r="EK152" s="3">
        <v>0</v>
      </c>
      <c r="EL152" s="3">
        <v>0</v>
      </c>
      <c r="EM152" s="3">
        <v>322</v>
      </c>
      <c r="EN152" s="3">
        <v>615.16999999999996</v>
      </c>
      <c r="EO152" s="3">
        <v>0</v>
      </c>
      <c r="EP152" s="3">
        <v>8225.65</v>
      </c>
      <c r="EQ152" s="3">
        <v>913.4</v>
      </c>
      <c r="ER152" s="3">
        <v>913.4</v>
      </c>
      <c r="ES152" s="3">
        <v>0</v>
      </c>
      <c r="ET152" s="3">
        <v>0</v>
      </c>
      <c r="EU152" s="3">
        <v>37.5</v>
      </c>
      <c r="EV152" s="3">
        <v>0</v>
      </c>
      <c r="EW152" s="3">
        <v>37.5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4575.43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29996.59</v>
      </c>
    </row>
    <row r="153" spans="1:186">
      <c r="A153" s="3" t="s">
        <v>448</v>
      </c>
      <c r="B153" s="3">
        <v>42840</v>
      </c>
      <c r="C153" s="3">
        <v>42840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42840</v>
      </c>
      <c r="L153" s="3">
        <v>42840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1571437.49</v>
      </c>
      <c r="CN153" s="3">
        <v>296388</v>
      </c>
      <c r="CO153" s="3">
        <v>0</v>
      </c>
      <c r="CP153" s="3">
        <v>0</v>
      </c>
      <c r="CQ153" s="3">
        <v>0</v>
      </c>
      <c r="CR153" s="3">
        <v>19828</v>
      </c>
      <c r="CS153" s="3">
        <v>0</v>
      </c>
      <c r="CT153" s="3">
        <v>100800</v>
      </c>
      <c r="CU153" s="3">
        <v>0</v>
      </c>
      <c r="CV153" s="3">
        <v>0</v>
      </c>
      <c r="CW153" s="3">
        <v>175760</v>
      </c>
      <c r="CX153" s="3">
        <v>171360</v>
      </c>
      <c r="CY153" s="3">
        <v>4400</v>
      </c>
      <c r="CZ153" s="3">
        <v>1227367.8799999999</v>
      </c>
      <c r="DA153" s="3">
        <v>23800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4300</v>
      </c>
      <c r="DM153" s="3">
        <v>600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3700</v>
      </c>
      <c r="DT153" s="3">
        <v>1065</v>
      </c>
      <c r="DU153" s="3">
        <v>0</v>
      </c>
      <c r="DV153" s="3">
        <v>441771.86</v>
      </c>
      <c r="DW153" s="3">
        <v>81650</v>
      </c>
      <c r="DX153" s="3">
        <v>0</v>
      </c>
      <c r="DY153" s="3">
        <v>16516.86</v>
      </c>
      <c r="DZ153" s="3">
        <v>343605</v>
      </c>
      <c r="EA153" s="3">
        <v>0</v>
      </c>
      <c r="EB153" s="3">
        <v>0</v>
      </c>
      <c r="EC153" s="3">
        <v>0</v>
      </c>
      <c r="ED153" s="3">
        <v>7075</v>
      </c>
      <c r="EE153" s="3">
        <v>714900</v>
      </c>
      <c r="EF153" s="3">
        <v>0</v>
      </c>
      <c r="EG153" s="3">
        <v>0</v>
      </c>
      <c r="EH153" s="3">
        <v>0</v>
      </c>
      <c r="EI153" s="3">
        <v>15491.57</v>
      </c>
      <c r="EJ153" s="3">
        <v>0</v>
      </c>
      <c r="EK153" s="3">
        <v>0</v>
      </c>
      <c r="EL153" s="3">
        <v>0</v>
      </c>
      <c r="EM153" s="3">
        <v>0</v>
      </c>
      <c r="EN153" s="3">
        <v>40</v>
      </c>
      <c r="EO153" s="3">
        <v>0</v>
      </c>
      <c r="EP153" s="3">
        <v>15451.57</v>
      </c>
      <c r="EQ153" s="3">
        <v>1707.75</v>
      </c>
      <c r="ER153" s="3">
        <v>1707.75</v>
      </c>
      <c r="ES153" s="3">
        <v>0</v>
      </c>
      <c r="ET153" s="3">
        <v>0</v>
      </c>
      <c r="EU153" s="3">
        <v>17256.7</v>
      </c>
      <c r="EV153" s="3">
        <v>0</v>
      </c>
      <c r="EW153" s="3">
        <v>726.7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16530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47681.61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1614277.49</v>
      </c>
    </row>
    <row r="154" spans="1:186">
      <c r="A154" s="3" t="s">
        <v>449</v>
      </c>
      <c r="B154" s="3">
        <v>1313.44</v>
      </c>
      <c r="C154" s="3">
        <v>1000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1000</v>
      </c>
      <c r="L154" s="3">
        <v>1000</v>
      </c>
      <c r="M154" s="3">
        <v>0</v>
      </c>
      <c r="N154" s="3">
        <v>0</v>
      </c>
      <c r="O154" s="3">
        <v>313.44</v>
      </c>
      <c r="P154" s="3">
        <v>0</v>
      </c>
      <c r="Q154" s="3">
        <v>0</v>
      </c>
      <c r="R154" s="3">
        <v>0</v>
      </c>
      <c r="S154" s="3">
        <v>246</v>
      </c>
      <c r="T154" s="3">
        <v>67.44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11478.44</v>
      </c>
      <c r="CN154" s="3">
        <v>8201</v>
      </c>
      <c r="CO154" s="3">
        <v>0</v>
      </c>
      <c r="CP154" s="3">
        <v>0</v>
      </c>
      <c r="CQ154" s="3">
        <v>0</v>
      </c>
      <c r="CR154" s="3">
        <v>4201</v>
      </c>
      <c r="CS154" s="3">
        <v>0</v>
      </c>
      <c r="CT154" s="3">
        <v>0</v>
      </c>
      <c r="CU154" s="3">
        <v>0</v>
      </c>
      <c r="CV154" s="3">
        <v>0</v>
      </c>
      <c r="CW154" s="3">
        <v>4000</v>
      </c>
      <c r="CX154" s="3">
        <v>4000</v>
      </c>
      <c r="CY154" s="3">
        <v>0</v>
      </c>
      <c r="CZ154" s="3">
        <v>2919.96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178.74</v>
      </c>
      <c r="DW154" s="3">
        <v>0</v>
      </c>
      <c r="DX154" s="3">
        <v>0</v>
      </c>
      <c r="DY154" s="3">
        <v>178.74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2345.02</v>
      </c>
      <c r="EJ154" s="3">
        <v>0</v>
      </c>
      <c r="EK154" s="3">
        <v>0</v>
      </c>
      <c r="EL154" s="3">
        <v>0</v>
      </c>
      <c r="EM154" s="3">
        <v>0</v>
      </c>
      <c r="EN154" s="3">
        <v>210.58</v>
      </c>
      <c r="EO154" s="3">
        <v>0</v>
      </c>
      <c r="EP154" s="3">
        <v>2134.44</v>
      </c>
      <c r="EQ154" s="3">
        <v>396.2</v>
      </c>
      <c r="ER154" s="3">
        <v>396.2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357.48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12791.88</v>
      </c>
    </row>
    <row r="155" spans="1:186">
      <c r="A155" s="3" t="s">
        <v>450</v>
      </c>
      <c r="B155" s="3">
        <v>1141.8</v>
      </c>
      <c r="C155" s="3">
        <v>600</v>
      </c>
      <c r="D155" s="3">
        <v>0</v>
      </c>
      <c r="E155" s="3">
        <v>0</v>
      </c>
      <c r="F155" s="3">
        <v>0</v>
      </c>
      <c r="G155" s="3">
        <v>0</v>
      </c>
      <c r="H155" s="3">
        <v>600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541.79999999999995</v>
      </c>
      <c r="P155" s="3">
        <v>0</v>
      </c>
      <c r="Q155" s="3">
        <v>0</v>
      </c>
      <c r="R155" s="3">
        <v>0</v>
      </c>
      <c r="S155" s="3">
        <v>210.8</v>
      </c>
      <c r="T155" s="3">
        <v>331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79485.350000000006</v>
      </c>
      <c r="CN155" s="3">
        <v>14264</v>
      </c>
      <c r="CO155" s="3">
        <v>0</v>
      </c>
      <c r="CP155" s="3">
        <v>0</v>
      </c>
      <c r="CQ155" s="3">
        <v>0</v>
      </c>
      <c r="CR155" s="3">
        <v>12164</v>
      </c>
      <c r="CS155" s="3">
        <v>0</v>
      </c>
      <c r="CT155" s="3">
        <v>1800</v>
      </c>
      <c r="CU155" s="3">
        <v>300</v>
      </c>
      <c r="CV155" s="3">
        <v>0</v>
      </c>
      <c r="CW155" s="3">
        <v>0</v>
      </c>
      <c r="CX155" s="3">
        <v>0</v>
      </c>
      <c r="CY155" s="3">
        <v>0</v>
      </c>
      <c r="CZ155" s="3">
        <v>57543.839999999997</v>
      </c>
      <c r="DA155" s="3">
        <v>23240</v>
      </c>
      <c r="DB155" s="3">
        <v>0</v>
      </c>
      <c r="DC155" s="3">
        <v>0</v>
      </c>
      <c r="DD155" s="3">
        <v>0</v>
      </c>
      <c r="DE155" s="3">
        <v>700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4069.86</v>
      </c>
      <c r="DW155" s="3">
        <v>0</v>
      </c>
      <c r="DX155" s="3">
        <v>0</v>
      </c>
      <c r="DY155" s="3">
        <v>4069.86</v>
      </c>
      <c r="DZ155" s="3">
        <v>0</v>
      </c>
      <c r="EA155" s="3">
        <v>0</v>
      </c>
      <c r="EB155" s="3">
        <v>0</v>
      </c>
      <c r="EC155" s="3">
        <v>13200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15598.38</v>
      </c>
      <c r="EJ155" s="3">
        <v>0</v>
      </c>
      <c r="EK155" s="3">
        <v>0</v>
      </c>
      <c r="EL155" s="3">
        <v>0</v>
      </c>
      <c r="EM155" s="3">
        <v>0</v>
      </c>
      <c r="EN155" s="3">
        <v>264.79000000000002</v>
      </c>
      <c r="EO155" s="3">
        <v>0</v>
      </c>
      <c r="EP155" s="3">
        <v>15333.59</v>
      </c>
      <c r="EQ155" s="3">
        <v>45.6</v>
      </c>
      <c r="ER155" s="3">
        <v>45.6</v>
      </c>
      <c r="ES155" s="3">
        <v>0</v>
      </c>
      <c r="ET155" s="3">
        <v>0</v>
      </c>
      <c r="EU155" s="3">
        <v>690</v>
      </c>
      <c r="EV155" s="3">
        <v>0</v>
      </c>
      <c r="EW155" s="3">
        <v>290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400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7677.51</v>
      </c>
      <c r="FV155" s="3">
        <v>0</v>
      </c>
      <c r="FW155" s="3">
        <v>0</v>
      </c>
      <c r="FX155" s="3">
        <v>6120</v>
      </c>
      <c r="FY155" s="3">
        <v>0</v>
      </c>
      <c r="FZ155" s="3">
        <v>6120</v>
      </c>
      <c r="GA155" s="3">
        <v>0</v>
      </c>
      <c r="GB155" s="3">
        <v>0</v>
      </c>
      <c r="GC155" s="3">
        <v>0</v>
      </c>
      <c r="GD155" s="3">
        <v>86747.15</v>
      </c>
    </row>
    <row r="156" spans="1:186">
      <c r="A156" s="3" t="s">
        <v>451</v>
      </c>
      <c r="B156" s="3">
        <v>182940.9</v>
      </c>
      <c r="C156" s="3">
        <v>167316</v>
      </c>
      <c r="D156" s="3">
        <v>158316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9000</v>
      </c>
      <c r="L156" s="3">
        <v>9000</v>
      </c>
      <c r="M156" s="3">
        <v>0</v>
      </c>
      <c r="N156" s="3">
        <v>0</v>
      </c>
      <c r="O156" s="3">
        <v>15624.9</v>
      </c>
      <c r="P156" s="3">
        <v>0</v>
      </c>
      <c r="Q156" s="3">
        <v>0</v>
      </c>
      <c r="R156" s="3">
        <v>0</v>
      </c>
      <c r="S156" s="3">
        <v>14203.87</v>
      </c>
      <c r="T156" s="3">
        <v>1421.03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698308.7</v>
      </c>
      <c r="CN156" s="3">
        <v>131609</v>
      </c>
      <c r="CO156" s="3">
        <v>94128</v>
      </c>
      <c r="CP156" s="3">
        <v>0</v>
      </c>
      <c r="CQ156" s="3">
        <v>0</v>
      </c>
      <c r="CR156" s="3">
        <v>1201</v>
      </c>
      <c r="CS156" s="3">
        <v>0</v>
      </c>
      <c r="CT156" s="3">
        <v>0</v>
      </c>
      <c r="CU156" s="3">
        <v>0</v>
      </c>
      <c r="CV156" s="3">
        <v>0</v>
      </c>
      <c r="CW156" s="3">
        <v>36280</v>
      </c>
      <c r="CX156" s="3">
        <v>36000</v>
      </c>
      <c r="CY156" s="3">
        <v>280</v>
      </c>
      <c r="CZ156" s="3">
        <v>559878.28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540000</v>
      </c>
      <c r="DH156" s="3">
        <v>0</v>
      </c>
      <c r="DI156" s="3">
        <v>540000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1000</v>
      </c>
      <c r="DU156" s="3">
        <v>0</v>
      </c>
      <c r="DV156" s="3">
        <v>833.46</v>
      </c>
      <c r="DW156" s="3">
        <v>0</v>
      </c>
      <c r="DX156" s="3">
        <v>0</v>
      </c>
      <c r="DY156" s="3">
        <v>833.46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16170.62</v>
      </c>
      <c r="EJ156" s="3">
        <v>0</v>
      </c>
      <c r="EK156" s="3">
        <v>0</v>
      </c>
      <c r="EL156" s="3">
        <v>0</v>
      </c>
      <c r="EM156" s="3">
        <v>0</v>
      </c>
      <c r="EN156" s="3">
        <v>12362.12</v>
      </c>
      <c r="EO156" s="3">
        <v>0</v>
      </c>
      <c r="EP156" s="3">
        <v>3808.5</v>
      </c>
      <c r="EQ156" s="3">
        <v>0</v>
      </c>
      <c r="ER156" s="3">
        <v>0</v>
      </c>
      <c r="ES156" s="3">
        <v>0</v>
      </c>
      <c r="ET156" s="3">
        <v>0</v>
      </c>
      <c r="EU156" s="3">
        <v>1874.2</v>
      </c>
      <c r="EV156" s="3">
        <v>0</v>
      </c>
      <c r="EW156" s="3">
        <v>1874.2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6821.42</v>
      </c>
      <c r="FV156" s="3">
        <v>0</v>
      </c>
      <c r="FW156" s="3">
        <v>0</v>
      </c>
      <c r="FX156" s="3">
        <v>48.9</v>
      </c>
      <c r="FY156" s="3">
        <v>0</v>
      </c>
      <c r="FZ156" s="3">
        <v>0</v>
      </c>
      <c r="GA156" s="3">
        <v>0</v>
      </c>
      <c r="GB156" s="3">
        <v>0</v>
      </c>
      <c r="GC156" s="3">
        <v>48.9</v>
      </c>
      <c r="GD156" s="3">
        <v>881298.5</v>
      </c>
    </row>
    <row r="157" spans="1:186">
      <c r="A157" s="3" t="s">
        <v>452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</row>
    <row r="158" spans="1:186">
      <c r="A158" s="3" t="s">
        <v>453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7001.81</v>
      </c>
      <c r="CN158" s="3">
        <v>2561</v>
      </c>
      <c r="CO158" s="3">
        <v>0</v>
      </c>
      <c r="CP158" s="3">
        <v>0</v>
      </c>
      <c r="CQ158" s="3">
        <v>0</v>
      </c>
      <c r="CR158" s="3">
        <v>2561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3480.27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480.27</v>
      </c>
      <c r="DW158" s="3">
        <v>0</v>
      </c>
      <c r="DX158" s="3">
        <v>0</v>
      </c>
      <c r="DY158" s="3">
        <v>480.27</v>
      </c>
      <c r="DZ158" s="3">
        <v>0</v>
      </c>
      <c r="EA158" s="3">
        <v>0</v>
      </c>
      <c r="EB158" s="3">
        <v>0</v>
      </c>
      <c r="EC158" s="3">
        <v>3000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960.54</v>
      </c>
      <c r="FV158" s="3">
        <v>0</v>
      </c>
      <c r="FW158" s="3">
        <v>0</v>
      </c>
      <c r="FX158" s="3">
        <v>64.8</v>
      </c>
      <c r="FY158" s="3">
        <v>0</v>
      </c>
      <c r="FZ158" s="3">
        <v>0</v>
      </c>
      <c r="GA158" s="3">
        <v>0</v>
      </c>
      <c r="GB158" s="3">
        <v>0</v>
      </c>
      <c r="GC158" s="3">
        <v>64.8</v>
      </c>
      <c r="GD158" s="3">
        <v>7066.61</v>
      </c>
    </row>
    <row r="159" spans="1:186">
      <c r="A159" s="3" t="s">
        <v>454</v>
      </c>
      <c r="B159" s="3">
        <v>27674.6</v>
      </c>
      <c r="C159" s="3">
        <v>27400</v>
      </c>
      <c r="D159" s="3">
        <v>0</v>
      </c>
      <c r="E159" s="3">
        <v>0</v>
      </c>
      <c r="F159" s="3">
        <v>0</v>
      </c>
      <c r="G159" s="3">
        <v>0</v>
      </c>
      <c r="H159" s="3">
        <v>27400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274.60000000000002</v>
      </c>
      <c r="P159" s="3">
        <v>0</v>
      </c>
      <c r="Q159" s="3">
        <v>0</v>
      </c>
      <c r="R159" s="3">
        <v>0</v>
      </c>
      <c r="S159" s="3">
        <v>274.60000000000002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918839.16</v>
      </c>
      <c r="CN159" s="3">
        <v>86603</v>
      </c>
      <c r="CO159" s="3">
        <v>0</v>
      </c>
      <c r="CP159" s="3">
        <v>0</v>
      </c>
      <c r="CQ159" s="3">
        <v>0</v>
      </c>
      <c r="CR159" s="3">
        <v>8683</v>
      </c>
      <c r="CS159" s="3">
        <v>0</v>
      </c>
      <c r="CT159" s="3">
        <v>0</v>
      </c>
      <c r="CU159" s="3">
        <v>0</v>
      </c>
      <c r="CV159" s="3">
        <v>0</v>
      </c>
      <c r="CW159" s="3">
        <v>77920</v>
      </c>
      <c r="CX159" s="3">
        <v>0</v>
      </c>
      <c r="CY159" s="3">
        <v>77920</v>
      </c>
      <c r="CZ159" s="3">
        <v>812929.94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10160.74</v>
      </c>
      <c r="DW159" s="3">
        <v>0</v>
      </c>
      <c r="DX159" s="3">
        <v>0</v>
      </c>
      <c r="DY159" s="3">
        <v>9760.74</v>
      </c>
      <c r="DZ159" s="3">
        <v>400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801761.9</v>
      </c>
      <c r="EJ159" s="3">
        <v>0</v>
      </c>
      <c r="EK159" s="3">
        <v>0</v>
      </c>
      <c r="EL159" s="3">
        <v>0</v>
      </c>
      <c r="EM159" s="3">
        <v>0</v>
      </c>
      <c r="EN159" s="3">
        <v>673.5</v>
      </c>
      <c r="EO159" s="3">
        <v>0</v>
      </c>
      <c r="EP159" s="3">
        <v>801088.4</v>
      </c>
      <c r="EQ159" s="3">
        <v>931.8</v>
      </c>
      <c r="ER159" s="3">
        <v>931.8</v>
      </c>
      <c r="ES159" s="3">
        <v>0</v>
      </c>
      <c r="ET159" s="3">
        <v>0</v>
      </c>
      <c r="EU159" s="3">
        <v>75.5</v>
      </c>
      <c r="EV159" s="3">
        <v>0</v>
      </c>
      <c r="EW159" s="3">
        <v>75.5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19306.22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946513.76</v>
      </c>
    </row>
    <row r="160" spans="1:186">
      <c r="A160" s="3" t="s">
        <v>455</v>
      </c>
      <c r="B160" s="3">
        <v>291030.81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90310.81</v>
      </c>
      <c r="P160" s="3">
        <v>0</v>
      </c>
      <c r="Q160" s="3">
        <v>0</v>
      </c>
      <c r="R160" s="3">
        <v>0</v>
      </c>
      <c r="S160" s="3">
        <v>0</v>
      </c>
      <c r="T160" s="3">
        <v>310.81</v>
      </c>
      <c r="U160" s="3">
        <v>0</v>
      </c>
      <c r="V160" s="3">
        <v>90000</v>
      </c>
      <c r="W160" s="3">
        <v>200720</v>
      </c>
      <c r="X160" s="3">
        <v>174000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26720</v>
      </c>
      <c r="AS160" s="3">
        <v>26720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1288825.74</v>
      </c>
      <c r="CN160" s="3">
        <v>3161</v>
      </c>
      <c r="CO160" s="3">
        <v>0</v>
      </c>
      <c r="CP160" s="3">
        <v>0</v>
      </c>
      <c r="CQ160" s="3">
        <v>0</v>
      </c>
      <c r="CR160" s="3">
        <v>3161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1264925.6399999999</v>
      </c>
      <c r="DA160" s="3">
        <v>30758.400000000001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42030</v>
      </c>
      <c r="DH160" s="3">
        <v>0</v>
      </c>
      <c r="DI160" s="3">
        <v>38850</v>
      </c>
      <c r="DJ160" s="3">
        <v>3180</v>
      </c>
      <c r="DK160" s="3">
        <v>0</v>
      </c>
      <c r="DL160" s="3">
        <v>3800</v>
      </c>
      <c r="DM160" s="3">
        <v>0</v>
      </c>
      <c r="DN160" s="3">
        <v>0</v>
      </c>
      <c r="DO160" s="3">
        <v>3800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552545.63</v>
      </c>
      <c r="DW160" s="3">
        <v>0</v>
      </c>
      <c r="DX160" s="3">
        <v>0</v>
      </c>
      <c r="DY160" s="3">
        <v>4086.09</v>
      </c>
      <c r="DZ160" s="3">
        <v>548459.54</v>
      </c>
      <c r="EA160" s="3">
        <v>0</v>
      </c>
      <c r="EB160" s="3">
        <v>0</v>
      </c>
      <c r="EC160" s="3">
        <v>0</v>
      </c>
      <c r="ED160" s="3">
        <v>49114</v>
      </c>
      <c r="EE160" s="3">
        <v>90000</v>
      </c>
      <c r="EF160" s="3">
        <v>0</v>
      </c>
      <c r="EG160" s="3">
        <v>0</v>
      </c>
      <c r="EH160" s="3">
        <v>0</v>
      </c>
      <c r="EI160" s="3">
        <v>131167.60999999999</v>
      </c>
      <c r="EJ160" s="3">
        <v>0</v>
      </c>
      <c r="EK160" s="3">
        <v>0</v>
      </c>
      <c r="EL160" s="3">
        <v>0</v>
      </c>
      <c r="EM160" s="3">
        <v>0</v>
      </c>
      <c r="EN160" s="3">
        <v>11.5</v>
      </c>
      <c r="EO160" s="3">
        <v>1830.1</v>
      </c>
      <c r="EP160" s="3">
        <v>129326.01</v>
      </c>
      <c r="EQ160" s="3">
        <v>416</v>
      </c>
      <c r="ER160" s="3">
        <v>416</v>
      </c>
      <c r="ES160" s="3">
        <v>0</v>
      </c>
      <c r="ET160" s="3">
        <v>0</v>
      </c>
      <c r="EU160" s="3">
        <v>365094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365094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8279.1</v>
      </c>
      <c r="FV160" s="3">
        <v>0</v>
      </c>
      <c r="FW160" s="3">
        <v>12460</v>
      </c>
      <c r="FX160" s="3">
        <v>300</v>
      </c>
      <c r="FY160" s="3">
        <v>0</v>
      </c>
      <c r="FZ160" s="3">
        <v>0</v>
      </c>
      <c r="GA160" s="3">
        <v>0</v>
      </c>
      <c r="GB160" s="3">
        <v>0</v>
      </c>
      <c r="GC160" s="3">
        <v>300</v>
      </c>
      <c r="GD160" s="3">
        <v>1580156.55</v>
      </c>
    </row>
    <row r="161" spans="1:186">
      <c r="A161" s="3" t="s">
        <v>456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5862.91</v>
      </c>
      <c r="CN161" s="3">
        <v>4162</v>
      </c>
      <c r="CO161" s="3">
        <v>0</v>
      </c>
      <c r="CP161" s="3">
        <v>0</v>
      </c>
      <c r="CQ161" s="3">
        <v>0</v>
      </c>
      <c r="CR161" s="3">
        <v>4162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566.97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566.97</v>
      </c>
      <c r="DW161" s="3">
        <v>0</v>
      </c>
      <c r="DX161" s="3">
        <v>0</v>
      </c>
      <c r="DY161" s="3">
        <v>566.97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1133.94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5862.91</v>
      </c>
    </row>
    <row r="162" spans="1:186">
      <c r="A162" s="3" t="s">
        <v>457</v>
      </c>
      <c r="B162" s="3">
        <v>114043.15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176.8</v>
      </c>
      <c r="P162" s="3">
        <v>0</v>
      </c>
      <c r="Q162" s="3">
        <v>0</v>
      </c>
      <c r="R162" s="3">
        <v>0</v>
      </c>
      <c r="S162" s="3">
        <v>176.8</v>
      </c>
      <c r="T162" s="3">
        <v>0</v>
      </c>
      <c r="U162" s="3">
        <v>0</v>
      </c>
      <c r="V162" s="3">
        <v>0</v>
      </c>
      <c r="W162" s="3">
        <v>113866.35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113866.35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113866.35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148991.35999999999</v>
      </c>
      <c r="CN162" s="3">
        <v>10562</v>
      </c>
      <c r="CO162" s="3">
        <v>0</v>
      </c>
      <c r="CP162" s="3">
        <v>0</v>
      </c>
      <c r="CQ162" s="3">
        <v>0</v>
      </c>
      <c r="CR162" s="3">
        <v>4402</v>
      </c>
      <c r="CS162" s="3">
        <v>0</v>
      </c>
      <c r="CT162" s="3">
        <v>6160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134174.39999999999</v>
      </c>
      <c r="DA162" s="3">
        <v>650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750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750</v>
      </c>
      <c r="DT162" s="3">
        <v>5553.5</v>
      </c>
      <c r="DU162" s="3">
        <v>0</v>
      </c>
      <c r="DV162" s="3">
        <v>2074.02</v>
      </c>
      <c r="DW162" s="3">
        <v>0</v>
      </c>
      <c r="DX162" s="3">
        <v>0</v>
      </c>
      <c r="DY162" s="3">
        <v>2074.02</v>
      </c>
      <c r="DZ162" s="3">
        <v>0</v>
      </c>
      <c r="EA162" s="3">
        <v>0</v>
      </c>
      <c r="EB162" s="3">
        <v>0</v>
      </c>
      <c r="EC162" s="3">
        <v>2060</v>
      </c>
      <c r="ED162" s="3">
        <v>3594</v>
      </c>
      <c r="EE162" s="3">
        <v>0</v>
      </c>
      <c r="EF162" s="3">
        <v>0</v>
      </c>
      <c r="EG162" s="3">
        <v>0</v>
      </c>
      <c r="EH162" s="3">
        <v>0</v>
      </c>
      <c r="EI162" s="3">
        <v>8354.6200000000008</v>
      </c>
      <c r="EJ162" s="3">
        <v>0</v>
      </c>
      <c r="EK162" s="3">
        <v>0</v>
      </c>
      <c r="EL162" s="3">
        <v>0</v>
      </c>
      <c r="EM162" s="3">
        <v>0</v>
      </c>
      <c r="EN162" s="3">
        <v>400</v>
      </c>
      <c r="EO162" s="3">
        <v>0</v>
      </c>
      <c r="EP162" s="3">
        <v>7954.62</v>
      </c>
      <c r="EQ162" s="3">
        <v>0</v>
      </c>
      <c r="ER162" s="3">
        <v>0</v>
      </c>
      <c r="ES162" s="3">
        <v>0</v>
      </c>
      <c r="ET162" s="3">
        <v>0</v>
      </c>
      <c r="EU162" s="3">
        <v>111138.26</v>
      </c>
      <c r="EV162" s="3">
        <v>0</v>
      </c>
      <c r="EW162" s="3">
        <v>22.5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111115.76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4254.96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263034.51</v>
      </c>
    </row>
    <row r="163" spans="1:186">
      <c r="A163" s="3" t="s">
        <v>458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23872.65</v>
      </c>
      <c r="CN163" s="3">
        <v>3361</v>
      </c>
      <c r="CO163" s="3">
        <v>0</v>
      </c>
      <c r="CP163" s="3">
        <v>0</v>
      </c>
      <c r="CQ163" s="3">
        <v>0</v>
      </c>
      <c r="CR163" s="3">
        <v>3361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16201.29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1944.55</v>
      </c>
      <c r="DW163" s="3">
        <v>0</v>
      </c>
      <c r="DX163" s="3">
        <v>0</v>
      </c>
      <c r="DY163" s="3">
        <v>1944.55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12217.44</v>
      </c>
      <c r="EJ163" s="3">
        <v>0</v>
      </c>
      <c r="EK163" s="3">
        <v>0</v>
      </c>
      <c r="EL163" s="3">
        <v>0</v>
      </c>
      <c r="EM163" s="3">
        <v>0</v>
      </c>
      <c r="EN163" s="3">
        <v>37.1</v>
      </c>
      <c r="EO163" s="3">
        <v>0</v>
      </c>
      <c r="EP163" s="3">
        <v>12180.34</v>
      </c>
      <c r="EQ163" s="3">
        <v>2039.3</v>
      </c>
      <c r="ER163" s="3">
        <v>2039.3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4310.3599999999997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23872.65</v>
      </c>
    </row>
    <row r="164" spans="1:186">
      <c r="A164" s="3" t="s">
        <v>459</v>
      </c>
      <c r="B164" s="3">
        <v>69246293.120000005</v>
      </c>
      <c r="C164" s="3">
        <v>60076808.229999997</v>
      </c>
      <c r="D164" s="3">
        <v>14171293</v>
      </c>
      <c r="E164" s="3">
        <v>753552</v>
      </c>
      <c r="F164" s="3">
        <v>23411202</v>
      </c>
      <c r="G164" s="3">
        <v>0</v>
      </c>
      <c r="H164" s="3">
        <v>0</v>
      </c>
      <c r="I164" s="3">
        <v>15353352</v>
      </c>
      <c r="J164" s="3">
        <v>5991531</v>
      </c>
      <c r="K164" s="3">
        <v>395878.23</v>
      </c>
      <c r="L164" s="3">
        <v>55823</v>
      </c>
      <c r="M164" s="3">
        <v>0</v>
      </c>
      <c r="N164" s="3">
        <v>340055.23</v>
      </c>
      <c r="O164" s="3">
        <v>-477.44</v>
      </c>
      <c r="P164" s="3">
        <v>0</v>
      </c>
      <c r="Q164" s="3">
        <v>0</v>
      </c>
      <c r="R164" s="3">
        <v>0</v>
      </c>
      <c r="S164" s="3">
        <v>0</v>
      </c>
      <c r="T164" s="3">
        <v>11280</v>
      </c>
      <c r="U164" s="3">
        <v>-11302.44</v>
      </c>
      <c r="V164" s="3">
        <v>-455</v>
      </c>
      <c r="W164" s="3">
        <v>5602697.54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823.3</v>
      </c>
      <c r="AR164" s="3">
        <v>6000</v>
      </c>
      <c r="AS164" s="3">
        <v>0</v>
      </c>
      <c r="AT164" s="3">
        <v>0</v>
      </c>
      <c r="AU164" s="3">
        <v>0</v>
      </c>
      <c r="AV164" s="3">
        <v>6000</v>
      </c>
      <c r="AW164" s="3">
        <v>0</v>
      </c>
      <c r="AX164" s="3">
        <v>0</v>
      </c>
      <c r="AY164" s="3">
        <v>25365</v>
      </c>
      <c r="AZ164" s="3">
        <v>0</v>
      </c>
      <c r="BA164" s="3">
        <v>576323</v>
      </c>
      <c r="BB164" s="3">
        <v>829950.22</v>
      </c>
      <c r="BC164" s="3">
        <v>4164236.02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-19619.21</v>
      </c>
      <c r="BN164" s="3">
        <v>-19619.21</v>
      </c>
      <c r="BO164" s="3">
        <v>0</v>
      </c>
      <c r="BP164" s="3">
        <v>0</v>
      </c>
      <c r="BQ164" s="3">
        <v>0</v>
      </c>
      <c r="BR164" s="3">
        <v>3586884</v>
      </c>
      <c r="BS164" s="3">
        <v>0</v>
      </c>
      <c r="BT164" s="3">
        <v>0</v>
      </c>
      <c r="BU164" s="3">
        <v>0</v>
      </c>
      <c r="BV164" s="3">
        <v>0</v>
      </c>
      <c r="BW164" s="3">
        <v>208000</v>
      </c>
      <c r="BX164" s="3">
        <v>0</v>
      </c>
      <c r="BY164" s="3">
        <v>208000</v>
      </c>
      <c r="BZ164" s="3">
        <v>0</v>
      </c>
      <c r="CA164" s="3">
        <v>3223734</v>
      </c>
      <c r="CB164" s="3">
        <v>155150</v>
      </c>
      <c r="CC164" s="3">
        <v>155150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42961959.350000001</v>
      </c>
      <c r="CN164" s="3">
        <v>35835032.350000001</v>
      </c>
      <c r="CO164" s="3">
        <v>4213605</v>
      </c>
      <c r="CP164" s="3">
        <v>152669</v>
      </c>
      <c r="CQ164" s="3">
        <v>152669</v>
      </c>
      <c r="CR164" s="3">
        <v>4148511</v>
      </c>
      <c r="CS164" s="3">
        <v>20122876.350000001</v>
      </c>
      <c r="CT164" s="3">
        <v>12000</v>
      </c>
      <c r="CU164" s="3">
        <v>4448629</v>
      </c>
      <c r="CV164" s="3">
        <v>1870942</v>
      </c>
      <c r="CW164" s="3">
        <v>865800</v>
      </c>
      <c r="CX164" s="3">
        <v>0</v>
      </c>
      <c r="CY164" s="3">
        <v>865800</v>
      </c>
      <c r="CZ164" s="3">
        <v>1875967.82</v>
      </c>
      <c r="DA164" s="3">
        <v>0</v>
      </c>
      <c r="DB164" s="3">
        <v>21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200000</v>
      </c>
      <c r="EF164" s="3">
        <v>0</v>
      </c>
      <c r="EG164" s="3">
        <v>179867.86</v>
      </c>
      <c r="EH164" s="3">
        <v>1251062.26</v>
      </c>
      <c r="EI164" s="3">
        <v>2900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2900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242116.7</v>
      </c>
      <c r="EV164" s="3">
        <v>0</v>
      </c>
      <c r="EW164" s="3">
        <v>691.8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241424.9</v>
      </c>
      <c r="FD164" s="3">
        <v>0</v>
      </c>
      <c r="FE164" s="3">
        <v>5250663.18</v>
      </c>
      <c r="FF164" s="3">
        <v>0</v>
      </c>
      <c r="FG164" s="3">
        <v>0</v>
      </c>
      <c r="FH164" s="3">
        <v>493444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3657158</v>
      </c>
      <c r="FO164" s="3">
        <v>0</v>
      </c>
      <c r="FP164" s="3">
        <v>989057</v>
      </c>
      <c r="FQ164" s="3">
        <v>111004.18</v>
      </c>
      <c r="FR164" s="3">
        <v>37800</v>
      </c>
      <c r="FS164" s="3">
        <v>0</v>
      </c>
      <c r="FT164" s="3">
        <v>73204.179999999993</v>
      </c>
      <c r="FU164" s="3">
        <v>296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112208252.47</v>
      </c>
    </row>
    <row r="165" spans="1:186">
      <c r="A165" s="3" t="s">
        <v>460</v>
      </c>
      <c r="B165" s="3">
        <v>40.4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40.4</v>
      </c>
      <c r="P165" s="3">
        <v>0</v>
      </c>
      <c r="Q165" s="3">
        <v>0</v>
      </c>
      <c r="R165" s="3">
        <v>0</v>
      </c>
      <c r="S165" s="3">
        <v>40.4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3965.75</v>
      </c>
      <c r="CN165" s="3">
        <v>1201</v>
      </c>
      <c r="CO165" s="3">
        <v>0</v>
      </c>
      <c r="CP165" s="3">
        <v>0</v>
      </c>
      <c r="CQ165" s="3">
        <v>0</v>
      </c>
      <c r="CR165" s="3">
        <v>1201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1945.45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360.37</v>
      </c>
      <c r="DW165" s="3">
        <v>0</v>
      </c>
      <c r="DX165" s="3">
        <v>0</v>
      </c>
      <c r="DY165" s="3">
        <v>360.37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664.08</v>
      </c>
      <c r="EJ165" s="3">
        <v>0</v>
      </c>
      <c r="EK165" s="3">
        <v>0</v>
      </c>
      <c r="EL165" s="3">
        <v>0</v>
      </c>
      <c r="EM165" s="3">
        <v>0</v>
      </c>
      <c r="EN165" s="3">
        <v>39</v>
      </c>
      <c r="EO165" s="3">
        <v>0</v>
      </c>
      <c r="EP165" s="3">
        <v>625.08000000000004</v>
      </c>
      <c r="EQ165" s="3">
        <v>921</v>
      </c>
      <c r="ER165" s="3">
        <v>921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819.3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4006.15</v>
      </c>
    </row>
    <row r="166" spans="1:186">
      <c r="A166" s="3" t="s">
        <v>461</v>
      </c>
      <c r="B166" s="3">
        <v>66.8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66.8</v>
      </c>
      <c r="P166" s="3">
        <v>0</v>
      </c>
      <c r="Q166" s="3">
        <v>0</v>
      </c>
      <c r="R166" s="3">
        <v>0</v>
      </c>
      <c r="S166" s="3">
        <v>66.8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299307.49</v>
      </c>
      <c r="CN166" s="3">
        <v>109382</v>
      </c>
      <c r="CO166" s="3">
        <v>0</v>
      </c>
      <c r="CP166" s="3">
        <v>0</v>
      </c>
      <c r="CQ166" s="3">
        <v>0</v>
      </c>
      <c r="CR166" s="3">
        <v>482</v>
      </c>
      <c r="CS166" s="3">
        <v>0</v>
      </c>
      <c r="CT166" s="3">
        <v>0</v>
      </c>
      <c r="CU166" s="3">
        <v>0</v>
      </c>
      <c r="CV166" s="3">
        <v>0</v>
      </c>
      <c r="CW166" s="3">
        <v>108900</v>
      </c>
      <c r="CX166" s="3">
        <v>0</v>
      </c>
      <c r="CY166" s="3">
        <v>108900</v>
      </c>
      <c r="CZ166" s="3">
        <v>186905.73</v>
      </c>
      <c r="DA166" s="3">
        <v>879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1845.8</v>
      </c>
      <c r="DU166" s="3">
        <v>0</v>
      </c>
      <c r="DV166" s="3">
        <v>1088.06</v>
      </c>
      <c r="DW166" s="3">
        <v>0</v>
      </c>
      <c r="DX166" s="3">
        <v>0</v>
      </c>
      <c r="DY166" s="3">
        <v>1088.06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4000</v>
      </c>
      <c r="EF166" s="3">
        <v>0</v>
      </c>
      <c r="EG166" s="3">
        <v>0</v>
      </c>
      <c r="EH166" s="3">
        <v>0</v>
      </c>
      <c r="EI166" s="3">
        <v>179092.87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650</v>
      </c>
      <c r="EP166" s="3">
        <v>178442.87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3019.76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299374.28999999998</v>
      </c>
    </row>
    <row r="167" spans="1:186">
      <c r="A167" s="3" t="s">
        <v>462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13829.18</v>
      </c>
      <c r="CN167" s="3">
        <v>2361</v>
      </c>
      <c r="CO167" s="3">
        <v>0</v>
      </c>
      <c r="CP167" s="3">
        <v>0</v>
      </c>
      <c r="CQ167" s="3">
        <v>0</v>
      </c>
      <c r="CR167" s="3">
        <v>2361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6015.62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1149.58</v>
      </c>
      <c r="DW167" s="3">
        <v>0</v>
      </c>
      <c r="DX167" s="3">
        <v>0</v>
      </c>
      <c r="DY167" s="3">
        <v>1149.58</v>
      </c>
      <c r="DZ167" s="3">
        <v>0</v>
      </c>
      <c r="EA167" s="3">
        <v>0</v>
      </c>
      <c r="EB167" s="3">
        <v>0</v>
      </c>
      <c r="EC167" s="3">
        <v>0</v>
      </c>
      <c r="ED167" s="3">
        <v>603</v>
      </c>
      <c r="EE167" s="3">
        <v>0</v>
      </c>
      <c r="EF167" s="3">
        <v>0</v>
      </c>
      <c r="EG167" s="3">
        <v>0</v>
      </c>
      <c r="EH167" s="3">
        <v>0</v>
      </c>
      <c r="EI167" s="3">
        <v>4263.04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4263.04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1717.56</v>
      </c>
      <c r="FV167" s="3">
        <v>3735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13829.18</v>
      </c>
    </row>
    <row r="168" spans="1:186">
      <c r="A168" s="3" t="s">
        <v>463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71473.850000000006</v>
      </c>
      <c r="CN168" s="3">
        <v>4322</v>
      </c>
      <c r="CO168" s="3">
        <v>0</v>
      </c>
      <c r="CP168" s="3">
        <v>0</v>
      </c>
      <c r="CQ168" s="3">
        <v>0</v>
      </c>
      <c r="CR168" s="3">
        <v>4322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66073.97</v>
      </c>
      <c r="DA168" s="3">
        <v>300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7557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2000</v>
      </c>
      <c r="EB168" s="3">
        <v>0</v>
      </c>
      <c r="EC168" s="3">
        <v>0</v>
      </c>
      <c r="ED168" s="3">
        <v>12003</v>
      </c>
      <c r="EE168" s="3">
        <v>11300</v>
      </c>
      <c r="EF168" s="3">
        <v>0</v>
      </c>
      <c r="EG168" s="3">
        <v>0</v>
      </c>
      <c r="EH168" s="3">
        <v>0</v>
      </c>
      <c r="EI168" s="3">
        <v>3455.97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3455.97</v>
      </c>
      <c r="EQ168" s="3">
        <v>0</v>
      </c>
      <c r="ER168" s="3">
        <v>0</v>
      </c>
      <c r="ES168" s="3">
        <v>0</v>
      </c>
      <c r="ET168" s="3">
        <v>0</v>
      </c>
      <c r="EU168" s="3">
        <v>29458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29458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1077.8800000000001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71473.850000000006</v>
      </c>
    </row>
    <row r="169" spans="1:186">
      <c r="A169" s="3" t="s">
        <v>464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46093.32</v>
      </c>
      <c r="CN169" s="3">
        <v>10800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10800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35293.32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46093.32</v>
      </c>
    </row>
    <row r="170" spans="1:186">
      <c r="A170" s="3" t="s">
        <v>465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46093.32</v>
      </c>
      <c r="CN170" s="3">
        <v>10800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10800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35293.32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46093.32</v>
      </c>
    </row>
    <row r="171" spans="1:186">
      <c r="A171" s="3" t="s">
        <v>466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</row>
    <row r="172" spans="1:186">
      <c r="A172" s="3" t="s">
        <v>467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</row>
    <row r="173" spans="1:186">
      <c r="A173" s="3" t="s">
        <v>468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</row>
    <row r="174" spans="1:186">
      <c r="A174" s="3" t="s">
        <v>469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</row>
    <row r="175" spans="1:186">
      <c r="A175" s="3" t="s">
        <v>470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</row>
    <row r="176" spans="1:186">
      <c r="A176" s="3" t="s">
        <v>471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</row>
    <row r="177" spans="1:186">
      <c r="A177" s="3" t="s">
        <v>472</v>
      </c>
      <c r="B177" s="3">
        <v>0</v>
      </c>
      <c r="C177" s="3">
        <v>0</v>
      </c>
      <c r="D177" s="3">
        <v>0</v>
      </c>
      <c r="E177" s="3">
        <f>F177+H177+J177+L177+O177+AE177+Q177+S177+U177+W177+AC177</f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330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330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330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330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330</v>
      </c>
    </row>
    <row r="178" spans="1:186">
      <c r="A178" s="3" t="s">
        <v>473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330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330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330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330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330</v>
      </c>
    </row>
    <row r="179" spans="1:186">
      <c r="A179" s="3" t="s">
        <v>474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</row>
    <row r="180" spans="1:186">
      <c r="A180" s="3" t="s">
        <v>475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</row>
    <row r="181" spans="1:186">
      <c r="A181" s="3" t="s">
        <v>476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1769.56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1769.56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1769.56</v>
      </c>
    </row>
    <row r="182" spans="1:186">
      <c r="A182" s="3" t="s">
        <v>477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1769.56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1769.56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1769.56</v>
      </c>
    </row>
  </sheetData>
  <sheetProtection password="CF7A" sheet="1" objects="1" scenarios="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7"/>
  <sheetViews>
    <sheetView topLeftCell="A46" workbookViewId="0">
      <selection activeCell="D7" sqref="D7"/>
    </sheetView>
  </sheetViews>
  <sheetFormatPr defaultRowHeight="18.75"/>
  <cols>
    <col min="1" max="1" width="4.75" style="103" customWidth="1"/>
    <col min="2" max="2" width="13.25" style="103" customWidth="1"/>
    <col min="3" max="3" width="10.875" style="103" customWidth="1"/>
    <col min="4" max="4" width="12.75" style="103" customWidth="1"/>
    <col min="5" max="5" width="10.875" style="103" customWidth="1"/>
    <col min="6" max="6" width="14.5" style="103" customWidth="1"/>
    <col min="7" max="16384" width="9" style="103"/>
  </cols>
  <sheetData>
    <row r="1" spans="1:6" ht="22.5" customHeight="1">
      <c r="A1" s="146" t="s">
        <v>886</v>
      </c>
      <c r="B1" s="146"/>
      <c r="C1" s="146"/>
      <c r="D1" s="146"/>
      <c r="E1" s="146"/>
      <c r="F1" s="146"/>
    </row>
    <row r="2" spans="1:6" ht="25.5" customHeight="1">
      <c r="A2" s="104" t="s">
        <v>885</v>
      </c>
      <c r="B2" s="105" t="s">
        <v>849</v>
      </c>
      <c r="C2" s="105" t="s">
        <v>887</v>
      </c>
      <c r="D2" s="105" t="s">
        <v>888</v>
      </c>
      <c r="E2" s="105" t="s">
        <v>887</v>
      </c>
      <c r="F2" s="105" t="s">
        <v>888</v>
      </c>
    </row>
    <row r="3" spans="1:6" ht="25.5" customHeight="1">
      <c r="A3" s="104">
        <v>1</v>
      </c>
      <c r="B3" s="102" t="s">
        <v>764</v>
      </c>
      <c r="C3" s="104" t="s">
        <v>850</v>
      </c>
      <c r="D3" s="104">
        <v>88678</v>
      </c>
      <c r="E3" s="104" t="s">
        <v>882</v>
      </c>
      <c r="F3" s="104">
        <v>78839</v>
      </c>
    </row>
    <row r="4" spans="1:6" ht="25.5" customHeight="1">
      <c r="A4" s="104">
        <v>2</v>
      </c>
      <c r="B4" s="102" t="s">
        <v>841</v>
      </c>
      <c r="C4" s="104" t="s">
        <v>851</v>
      </c>
      <c r="D4" s="104">
        <v>78111</v>
      </c>
      <c r="E4" s="104" t="s">
        <v>860</v>
      </c>
      <c r="F4" s="104">
        <v>79582</v>
      </c>
    </row>
    <row r="5" spans="1:6" ht="25.5" customHeight="1">
      <c r="A5" s="104">
        <v>3</v>
      </c>
      <c r="B5" s="102" t="s">
        <v>842</v>
      </c>
      <c r="C5" s="104" t="s">
        <v>852</v>
      </c>
      <c r="D5" s="104">
        <v>89098</v>
      </c>
      <c r="E5" s="104" t="s">
        <v>883</v>
      </c>
      <c r="F5" s="104">
        <v>32872</v>
      </c>
    </row>
    <row r="6" spans="1:6" ht="25.5" customHeight="1">
      <c r="A6" s="104">
        <v>4</v>
      </c>
      <c r="B6" s="102" t="s">
        <v>843</v>
      </c>
      <c r="C6" s="104" t="s">
        <v>853</v>
      </c>
      <c r="D6" s="104">
        <v>79767</v>
      </c>
      <c r="E6" s="104" t="s">
        <v>891</v>
      </c>
      <c r="F6" s="104">
        <v>18769007068</v>
      </c>
    </row>
    <row r="7" spans="1:6" ht="25.5" customHeight="1">
      <c r="A7" s="104">
        <v>5</v>
      </c>
      <c r="B7" s="102" t="s">
        <v>834</v>
      </c>
      <c r="C7" s="104" t="s">
        <v>854</v>
      </c>
      <c r="D7" s="104">
        <v>79966</v>
      </c>
      <c r="E7" s="104" t="s">
        <v>861</v>
      </c>
      <c r="F7" s="104">
        <v>663558</v>
      </c>
    </row>
    <row r="8" spans="1:6" ht="25.5" customHeight="1">
      <c r="A8" s="104">
        <v>6</v>
      </c>
      <c r="B8" s="102" t="s">
        <v>680</v>
      </c>
      <c r="C8" s="104" t="s">
        <v>890</v>
      </c>
      <c r="D8" s="104">
        <v>77771</v>
      </c>
      <c r="E8" s="104"/>
      <c r="F8" s="104"/>
    </row>
    <row r="9" spans="1:6" ht="25.5" customHeight="1">
      <c r="A9" s="104">
        <v>7</v>
      </c>
      <c r="B9" s="102" t="s">
        <v>747</v>
      </c>
      <c r="C9" s="104" t="s">
        <v>855</v>
      </c>
      <c r="D9" s="104">
        <v>89898</v>
      </c>
      <c r="E9" s="104" t="s">
        <v>884</v>
      </c>
      <c r="F9" s="104">
        <v>89179</v>
      </c>
    </row>
    <row r="10" spans="1:6" ht="25.5" customHeight="1">
      <c r="A10" s="104"/>
      <c r="B10" s="102"/>
      <c r="C10" s="104" t="s">
        <v>893</v>
      </c>
      <c r="D10" s="104">
        <v>88012</v>
      </c>
      <c r="E10" s="104" t="s">
        <v>894</v>
      </c>
      <c r="F10" s="104">
        <v>76685</v>
      </c>
    </row>
    <row r="11" spans="1:6" ht="25.5" customHeight="1">
      <c r="A11" s="104">
        <v>8</v>
      </c>
      <c r="B11" s="102" t="s">
        <v>799</v>
      </c>
      <c r="C11" s="104" t="s">
        <v>856</v>
      </c>
      <c r="D11" s="104">
        <v>78516</v>
      </c>
      <c r="E11" s="104" t="s">
        <v>862</v>
      </c>
      <c r="F11" s="104">
        <v>85218</v>
      </c>
    </row>
    <row r="12" spans="1:6" ht="25.5" customHeight="1">
      <c r="A12" s="104">
        <v>9</v>
      </c>
      <c r="B12" s="102" t="s">
        <v>801</v>
      </c>
      <c r="C12" s="104" t="s">
        <v>857</v>
      </c>
      <c r="D12" s="104">
        <v>78828</v>
      </c>
      <c r="E12" s="104"/>
      <c r="F12" s="104"/>
    </row>
    <row r="13" spans="1:6" ht="25.5" customHeight="1">
      <c r="A13" s="104">
        <v>10</v>
      </c>
      <c r="B13" s="102" t="s">
        <v>787</v>
      </c>
      <c r="C13" s="104" t="s">
        <v>858</v>
      </c>
      <c r="D13" s="104">
        <v>76599</v>
      </c>
      <c r="E13" s="104" t="s">
        <v>869</v>
      </c>
      <c r="F13" s="104">
        <v>78198</v>
      </c>
    </row>
    <row r="14" spans="1:6" ht="25.5" customHeight="1">
      <c r="A14" s="104">
        <v>11</v>
      </c>
      <c r="B14" s="102" t="s">
        <v>844</v>
      </c>
      <c r="C14" s="104" t="s">
        <v>859</v>
      </c>
      <c r="D14" s="104">
        <v>87979</v>
      </c>
      <c r="E14" s="104" t="s">
        <v>889</v>
      </c>
      <c r="F14" s="104">
        <v>83455</v>
      </c>
    </row>
    <row r="15" spans="1:6" ht="25.5" customHeight="1">
      <c r="A15" s="104">
        <v>12</v>
      </c>
      <c r="B15" s="102" t="s">
        <v>762</v>
      </c>
      <c r="C15" s="104" t="s">
        <v>867</v>
      </c>
      <c r="D15" s="104">
        <v>78996</v>
      </c>
      <c r="E15" s="104" t="s">
        <v>868</v>
      </c>
      <c r="F15" s="104">
        <v>69999</v>
      </c>
    </row>
    <row r="16" spans="1:6" ht="25.5" customHeight="1">
      <c r="A16" s="104">
        <v>13</v>
      </c>
      <c r="B16" s="102" t="s">
        <v>839</v>
      </c>
      <c r="C16" s="104" t="s">
        <v>863</v>
      </c>
      <c r="D16" s="104">
        <v>77990</v>
      </c>
      <c r="E16" s="104" t="s">
        <v>864</v>
      </c>
      <c r="F16" s="104">
        <v>86355</v>
      </c>
    </row>
    <row r="17" spans="1:6" ht="25.5" customHeight="1">
      <c r="A17" s="104">
        <v>14</v>
      </c>
      <c r="B17" s="102" t="s">
        <v>724</v>
      </c>
      <c r="C17" s="104" t="s">
        <v>865</v>
      </c>
      <c r="D17" s="104">
        <v>88866</v>
      </c>
      <c r="E17" s="104" t="s">
        <v>866</v>
      </c>
      <c r="F17" s="104">
        <v>668808</v>
      </c>
    </row>
    <row r="18" spans="1:6" ht="25.5" customHeight="1">
      <c r="A18" s="104">
        <v>15</v>
      </c>
      <c r="B18" s="102" t="s">
        <v>845</v>
      </c>
      <c r="C18" s="104" t="s">
        <v>877</v>
      </c>
      <c r="D18" s="104">
        <v>77559</v>
      </c>
      <c r="E18" s="104"/>
      <c r="F18" s="104"/>
    </row>
    <row r="19" spans="1:6" ht="25.5" customHeight="1">
      <c r="A19" s="104">
        <v>16</v>
      </c>
      <c r="B19" s="102" t="s">
        <v>776</v>
      </c>
      <c r="C19" s="104" t="s">
        <v>878</v>
      </c>
      <c r="D19" s="104">
        <v>77799</v>
      </c>
      <c r="E19" s="104"/>
      <c r="F19" s="104"/>
    </row>
    <row r="20" spans="1:6" ht="25.5" customHeight="1">
      <c r="A20" s="104">
        <v>17</v>
      </c>
      <c r="B20" s="102" t="s">
        <v>774</v>
      </c>
      <c r="C20" s="104" t="s">
        <v>879</v>
      </c>
      <c r="D20" s="104">
        <v>78658</v>
      </c>
      <c r="E20" s="104" t="s">
        <v>870</v>
      </c>
      <c r="F20" s="104">
        <v>78015</v>
      </c>
    </row>
    <row r="21" spans="1:6" ht="25.5" customHeight="1">
      <c r="A21" s="104">
        <v>18</v>
      </c>
      <c r="B21" s="102" t="s">
        <v>795</v>
      </c>
      <c r="C21" s="104" t="s">
        <v>880</v>
      </c>
      <c r="D21" s="104">
        <v>72198</v>
      </c>
      <c r="E21" s="104" t="s">
        <v>892</v>
      </c>
      <c r="F21" s="104">
        <v>663367</v>
      </c>
    </row>
    <row r="22" spans="1:6" ht="25.5" customHeight="1">
      <c r="A22" s="104">
        <v>19</v>
      </c>
      <c r="B22" s="102" t="s">
        <v>846</v>
      </c>
      <c r="C22" s="104" t="s">
        <v>871</v>
      </c>
      <c r="D22" s="104">
        <v>78096</v>
      </c>
      <c r="E22" s="104"/>
      <c r="F22" s="104"/>
    </row>
    <row r="23" spans="1:6" ht="25.5" customHeight="1">
      <c r="A23" s="104">
        <v>20</v>
      </c>
      <c r="B23" s="102" t="s">
        <v>847</v>
      </c>
      <c r="C23" s="104" t="s">
        <v>872</v>
      </c>
      <c r="D23" s="104">
        <v>89602</v>
      </c>
      <c r="E23" s="104"/>
      <c r="F23" s="104"/>
    </row>
    <row r="24" spans="1:6" ht="25.5" customHeight="1">
      <c r="A24" s="104">
        <v>21</v>
      </c>
      <c r="B24" s="102" t="s">
        <v>840</v>
      </c>
      <c r="C24" s="104" t="s">
        <v>873</v>
      </c>
      <c r="D24" s="104">
        <v>88576</v>
      </c>
      <c r="E24" s="104" t="s">
        <v>874</v>
      </c>
      <c r="F24" s="104">
        <v>77878</v>
      </c>
    </row>
    <row r="25" spans="1:6" ht="25.5" customHeight="1">
      <c r="A25" s="104">
        <v>22</v>
      </c>
      <c r="B25" s="102" t="s">
        <v>848</v>
      </c>
      <c r="C25" s="104" t="s">
        <v>881</v>
      </c>
      <c r="D25" s="104">
        <v>78217</v>
      </c>
      <c r="E25" s="104"/>
      <c r="F25" s="104"/>
    </row>
    <row r="26" spans="1:6" ht="25.5" customHeight="1">
      <c r="A26" s="104">
        <v>23</v>
      </c>
      <c r="B26" s="102" t="s">
        <v>794</v>
      </c>
      <c r="C26" s="104" t="s">
        <v>875</v>
      </c>
      <c r="D26" s="104">
        <v>77126</v>
      </c>
      <c r="E26" s="104"/>
      <c r="F26" s="104"/>
    </row>
    <row r="27" spans="1:6" ht="25.5" customHeight="1">
      <c r="A27" s="104">
        <v>24</v>
      </c>
      <c r="B27" s="102" t="s">
        <v>777</v>
      </c>
      <c r="C27" s="104" t="s">
        <v>876</v>
      </c>
      <c r="D27" s="104">
        <v>88318</v>
      </c>
      <c r="E27" s="104"/>
      <c r="F27" s="104"/>
    </row>
  </sheetData>
  <mergeCells count="1">
    <mergeCell ref="A1:F1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77"/>
  <sheetViews>
    <sheetView topLeftCell="B1" workbookViewId="0">
      <selection activeCell="L1" sqref="L1"/>
    </sheetView>
  </sheetViews>
  <sheetFormatPr defaultRowHeight="15" customHeight="1"/>
  <cols>
    <col min="1" max="1" width="17.375" hidden="1" customWidth="1"/>
    <col min="2" max="2" width="16.375" style="19" customWidth="1"/>
    <col min="3" max="3" width="15.375" hidden="1" customWidth="1"/>
    <col min="4" max="4" width="17.375" hidden="1" customWidth="1"/>
    <col min="5" max="5" width="17" style="19" customWidth="1"/>
    <col min="6" max="6" width="51.625" customWidth="1"/>
    <col min="7" max="7" width="19.875" hidden="1" customWidth="1"/>
  </cols>
  <sheetData>
    <row r="1" spans="1:7" ht="24" customHeight="1">
      <c r="B1" s="146" t="s">
        <v>676</v>
      </c>
      <c r="C1" s="146"/>
      <c r="D1" s="146"/>
      <c r="E1" s="146"/>
      <c r="F1" s="146"/>
    </row>
    <row r="2" spans="1:7" s="66" customFormat="1" ht="21" customHeight="1">
      <c r="A2" s="60" t="s">
        <v>1</v>
      </c>
      <c r="B2" s="61" t="s">
        <v>818</v>
      </c>
      <c r="C2" s="60" t="s">
        <v>90</v>
      </c>
      <c r="D2" s="62" t="s">
        <v>275</v>
      </c>
      <c r="E2" s="63" t="s">
        <v>677</v>
      </c>
      <c r="F2" s="64" t="s">
        <v>678</v>
      </c>
      <c r="G2" s="65" t="s">
        <v>679</v>
      </c>
    </row>
    <row r="3" spans="1:7" s="66" customFormat="1" ht="15.75" customHeight="1">
      <c r="A3" s="60"/>
      <c r="B3" s="85" t="s">
        <v>832</v>
      </c>
      <c r="C3" s="60"/>
      <c r="D3" s="62"/>
      <c r="E3" s="63"/>
      <c r="F3" s="64"/>
      <c r="G3" s="65"/>
    </row>
    <row r="4" spans="1:7" s="66" customFormat="1" ht="15.75" customHeight="1">
      <c r="A4" s="60"/>
      <c r="B4" s="18" t="s">
        <v>822</v>
      </c>
      <c r="C4" s="60"/>
      <c r="D4" s="62"/>
      <c r="E4" s="153" t="s">
        <v>835</v>
      </c>
      <c r="F4" s="156" t="s">
        <v>836</v>
      </c>
      <c r="G4" s="65"/>
    </row>
    <row r="5" spans="1:7" s="66" customFormat="1" ht="15.75" customHeight="1">
      <c r="A5" s="60"/>
      <c r="B5" s="18" t="s">
        <v>823</v>
      </c>
      <c r="C5" s="60"/>
      <c r="D5" s="62"/>
      <c r="E5" s="154"/>
      <c r="F5" s="157"/>
      <c r="G5" s="65"/>
    </row>
    <row r="6" spans="1:7" s="66" customFormat="1" ht="15.75" customHeight="1">
      <c r="A6" s="60"/>
      <c r="B6" s="18" t="s">
        <v>824</v>
      </c>
      <c r="C6" s="60"/>
      <c r="D6" s="62"/>
      <c r="E6" s="155"/>
      <c r="F6" s="158"/>
      <c r="G6" s="65"/>
    </row>
    <row r="7" spans="1:7" s="66" customFormat="1" ht="15.75" customHeight="1">
      <c r="A7" s="60"/>
      <c r="B7" s="18" t="s">
        <v>825</v>
      </c>
      <c r="C7" s="60"/>
      <c r="D7" s="62"/>
      <c r="E7" s="153" t="s">
        <v>833</v>
      </c>
      <c r="F7" s="156"/>
      <c r="G7" s="65"/>
    </row>
    <row r="8" spans="1:7" s="66" customFormat="1" ht="15.75" customHeight="1">
      <c r="A8" s="60"/>
      <c r="B8" s="18" t="s">
        <v>831</v>
      </c>
      <c r="C8" s="60"/>
      <c r="D8" s="62"/>
      <c r="E8" s="154"/>
      <c r="F8" s="157"/>
      <c r="G8" s="65"/>
    </row>
    <row r="9" spans="1:7" s="66" customFormat="1" ht="15.75" customHeight="1">
      <c r="A9" s="60"/>
      <c r="B9" s="18" t="s">
        <v>826</v>
      </c>
      <c r="C9" s="60"/>
      <c r="D9" s="62"/>
      <c r="E9" s="155"/>
      <c r="F9" s="158"/>
      <c r="G9" s="65"/>
    </row>
    <row r="10" spans="1:7" s="66" customFormat="1" ht="15.75" customHeight="1">
      <c r="A10" s="60"/>
      <c r="B10" s="18" t="s">
        <v>827</v>
      </c>
      <c r="C10" s="60"/>
      <c r="D10" s="62"/>
      <c r="E10" s="99"/>
      <c r="F10" s="64"/>
      <c r="G10" s="65"/>
    </row>
    <row r="11" spans="1:7" s="66" customFormat="1" ht="15.75" customHeight="1">
      <c r="A11" s="60"/>
      <c r="B11" s="18" t="s">
        <v>828</v>
      </c>
      <c r="C11" s="60"/>
      <c r="D11" s="62"/>
      <c r="E11" s="99" t="s">
        <v>834</v>
      </c>
      <c r="F11" s="64"/>
      <c r="G11" s="65"/>
    </row>
    <row r="12" spans="1:7" s="66" customFormat="1" ht="15.75" customHeight="1">
      <c r="A12" s="60"/>
      <c r="B12" s="18" t="s">
        <v>829</v>
      </c>
      <c r="C12" s="60"/>
      <c r="D12" s="62"/>
      <c r="E12" s="99" t="s">
        <v>833</v>
      </c>
      <c r="F12" s="64"/>
      <c r="G12" s="65"/>
    </row>
    <row r="13" spans="1:7" ht="15.75" customHeight="1">
      <c r="A13" s="67" t="s">
        <v>2</v>
      </c>
      <c r="B13" s="18" t="s">
        <v>830</v>
      </c>
      <c r="C13" s="67" t="s">
        <v>91</v>
      </c>
      <c r="D13" s="68" t="s">
        <v>188</v>
      </c>
      <c r="E13" s="99" t="s">
        <v>833</v>
      </c>
      <c r="F13" s="70"/>
      <c r="G13" s="71"/>
    </row>
    <row r="14" spans="1:7" ht="15.75" customHeight="1">
      <c r="A14" s="67"/>
      <c r="B14" s="98" t="s">
        <v>837</v>
      </c>
      <c r="C14" s="67"/>
      <c r="D14" s="68"/>
      <c r="E14" s="78"/>
      <c r="F14" s="84"/>
      <c r="G14" s="71"/>
    </row>
    <row r="15" spans="1:7" ht="15.75" customHeight="1">
      <c r="A15" s="67"/>
      <c r="B15" s="86" t="s">
        <v>478</v>
      </c>
      <c r="C15" s="67"/>
      <c r="D15" s="68"/>
      <c r="E15" s="147" t="s">
        <v>680</v>
      </c>
      <c r="F15" s="150" t="s">
        <v>681</v>
      </c>
      <c r="G15" s="159" t="s">
        <v>682</v>
      </c>
    </row>
    <row r="16" spans="1:7" ht="15.75" customHeight="1">
      <c r="A16" s="72" t="s">
        <v>3</v>
      </c>
      <c r="B16" s="87" t="s">
        <v>189</v>
      </c>
      <c r="C16" s="72" t="s">
        <v>92</v>
      </c>
      <c r="D16" s="73" t="s">
        <v>189</v>
      </c>
      <c r="E16" s="148"/>
      <c r="F16" s="151"/>
      <c r="G16" s="159"/>
    </row>
    <row r="17" spans="1:7" ht="15.75" customHeight="1">
      <c r="A17" s="72" t="s">
        <v>4</v>
      </c>
      <c r="B17" s="87" t="s">
        <v>190</v>
      </c>
      <c r="C17" s="72" t="s">
        <v>93</v>
      </c>
      <c r="D17" s="73" t="s">
        <v>190</v>
      </c>
      <c r="E17" s="148"/>
      <c r="F17" s="151"/>
      <c r="G17" s="159"/>
    </row>
    <row r="18" spans="1:7" ht="15.75" customHeight="1">
      <c r="A18" s="72" t="s">
        <v>683</v>
      </c>
      <c r="B18" s="87" t="s">
        <v>684</v>
      </c>
      <c r="C18" s="72" t="s">
        <v>94</v>
      </c>
      <c r="D18" s="73" t="s">
        <v>276</v>
      </c>
      <c r="E18" s="148"/>
      <c r="F18" s="151"/>
      <c r="G18" s="159"/>
    </row>
    <row r="19" spans="1:7" ht="15.75" customHeight="1">
      <c r="A19" s="72" t="s">
        <v>685</v>
      </c>
      <c r="B19" s="87" t="s">
        <v>686</v>
      </c>
      <c r="C19" s="72" t="s">
        <v>687</v>
      </c>
      <c r="D19" s="73" t="s">
        <v>688</v>
      </c>
      <c r="E19" s="148"/>
      <c r="F19" s="151"/>
      <c r="G19" s="159"/>
    </row>
    <row r="20" spans="1:7" ht="15.75" customHeight="1">
      <c r="A20" s="72" t="s">
        <v>689</v>
      </c>
      <c r="B20" s="87" t="s">
        <v>690</v>
      </c>
      <c r="C20" s="72" t="s">
        <v>691</v>
      </c>
      <c r="D20" s="73" t="s">
        <v>692</v>
      </c>
      <c r="E20" s="148"/>
      <c r="F20" s="151"/>
      <c r="G20" s="159"/>
    </row>
    <row r="21" spans="1:7" ht="15.75" customHeight="1">
      <c r="A21" s="72" t="s">
        <v>693</v>
      </c>
      <c r="B21" s="87" t="s">
        <v>694</v>
      </c>
      <c r="C21" s="72" t="s">
        <v>695</v>
      </c>
      <c r="D21" s="73" t="s">
        <v>696</v>
      </c>
      <c r="E21" s="148"/>
      <c r="F21" s="151"/>
      <c r="G21" s="159"/>
    </row>
    <row r="22" spans="1:7" ht="15.75" customHeight="1">
      <c r="A22" s="72" t="s">
        <v>697</v>
      </c>
      <c r="B22" s="87" t="s">
        <v>698</v>
      </c>
      <c r="C22" s="72" t="s">
        <v>699</v>
      </c>
      <c r="D22" s="73" t="s">
        <v>700</v>
      </c>
      <c r="E22" s="148"/>
      <c r="F22" s="151"/>
      <c r="G22" s="159"/>
    </row>
    <row r="23" spans="1:7" ht="15.75" customHeight="1">
      <c r="A23" s="72" t="s">
        <v>701</v>
      </c>
      <c r="B23" s="87" t="s">
        <v>702</v>
      </c>
      <c r="C23" s="72" t="s">
        <v>703</v>
      </c>
      <c r="D23" s="73" t="s">
        <v>704</v>
      </c>
      <c r="E23" s="148"/>
      <c r="F23" s="151"/>
      <c r="G23" s="159"/>
    </row>
    <row r="24" spans="1:7" ht="15.75" customHeight="1">
      <c r="A24" s="72" t="s">
        <v>705</v>
      </c>
      <c r="B24" s="87" t="s">
        <v>706</v>
      </c>
      <c r="C24" s="72" t="s">
        <v>707</v>
      </c>
      <c r="D24" s="73" t="s">
        <v>708</v>
      </c>
      <c r="E24" s="148"/>
      <c r="F24" s="151"/>
      <c r="G24" s="159"/>
    </row>
    <row r="25" spans="1:7" ht="15.75" customHeight="1">
      <c r="A25" s="72" t="s">
        <v>709</v>
      </c>
      <c r="B25" s="87" t="s">
        <v>710</v>
      </c>
      <c r="C25" s="72" t="s">
        <v>711</v>
      </c>
      <c r="D25" s="73" t="s">
        <v>712</v>
      </c>
      <c r="E25" s="148"/>
      <c r="F25" s="151"/>
      <c r="G25" s="159"/>
    </row>
    <row r="26" spans="1:7" ht="15.75" customHeight="1">
      <c r="A26" s="72" t="s">
        <v>713</v>
      </c>
      <c r="B26" s="87" t="s">
        <v>714</v>
      </c>
      <c r="C26" s="72" t="s">
        <v>715</v>
      </c>
      <c r="D26" s="73" t="s">
        <v>716</v>
      </c>
      <c r="E26" s="148"/>
      <c r="F26" s="151"/>
      <c r="G26" s="159"/>
    </row>
    <row r="27" spans="1:7" ht="15.75" customHeight="1">
      <c r="A27" s="72" t="s">
        <v>717</v>
      </c>
      <c r="B27" s="87" t="s">
        <v>191</v>
      </c>
      <c r="C27" s="72" t="s">
        <v>718</v>
      </c>
      <c r="D27" s="73" t="s">
        <v>719</v>
      </c>
      <c r="E27" s="148"/>
      <c r="F27" s="151"/>
      <c r="G27" s="159"/>
    </row>
    <row r="28" spans="1:7" ht="15.75" customHeight="1">
      <c r="A28" s="72" t="s">
        <v>720</v>
      </c>
      <c r="B28" s="87" t="s">
        <v>721</v>
      </c>
      <c r="C28" s="72" t="s">
        <v>722</v>
      </c>
      <c r="D28" s="73" t="s">
        <v>723</v>
      </c>
      <c r="E28" s="148"/>
      <c r="F28" s="151"/>
      <c r="G28" s="159"/>
    </row>
    <row r="29" spans="1:7" ht="15.75" customHeight="1">
      <c r="A29" s="72" t="s">
        <v>8</v>
      </c>
      <c r="B29" s="87" t="s">
        <v>195</v>
      </c>
      <c r="C29" s="72" t="s">
        <v>98</v>
      </c>
      <c r="D29" s="73" t="s">
        <v>195</v>
      </c>
      <c r="E29" s="148"/>
      <c r="F29" s="151"/>
      <c r="G29" s="159"/>
    </row>
    <row r="30" spans="1:7" ht="15.75" customHeight="1">
      <c r="A30" s="72" t="s">
        <v>9</v>
      </c>
      <c r="B30" s="87" t="s">
        <v>196</v>
      </c>
      <c r="C30" s="72" t="s">
        <v>99</v>
      </c>
      <c r="D30" s="73" t="s">
        <v>196</v>
      </c>
      <c r="E30" s="148"/>
      <c r="F30" s="151"/>
      <c r="G30" s="159"/>
    </row>
    <row r="31" spans="1:7" ht="15.75" customHeight="1">
      <c r="A31" s="72" t="s">
        <v>72</v>
      </c>
      <c r="B31" s="87" t="s">
        <v>258</v>
      </c>
      <c r="C31" s="72" t="s">
        <v>163</v>
      </c>
      <c r="D31" s="73" t="s">
        <v>258</v>
      </c>
      <c r="E31" s="148"/>
      <c r="F31" s="151"/>
      <c r="G31" s="159"/>
    </row>
    <row r="32" spans="1:7" ht="15.75" customHeight="1">
      <c r="A32" s="72" t="s">
        <v>78</v>
      </c>
      <c r="B32" s="87" t="s">
        <v>265</v>
      </c>
      <c r="C32" s="72" t="s">
        <v>171</v>
      </c>
      <c r="D32" s="73" t="s">
        <v>265</v>
      </c>
      <c r="E32" s="148"/>
      <c r="F32" s="151"/>
      <c r="G32" s="159"/>
    </row>
    <row r="33" spans="1:7" ht="15.75" customHeight="1">
      <c r="A33" s="72" t="s">
        <v>80</v>
      </c>
      <c r="B33" s="87" t="s">
        <v>267</v>
      </c>
      <c r="C33" s="72" t="s">
        <v>173</v>
      </c>
      <c r="D33" s="73" t="s">
        <v>267</v>
      </c>
      <c r="E33" s="149"/>
      <c r="F33" s="152"/>
      <c r="G33" s="159"/>
    </row>
    <row r="34" spans="1:7" ht="15.75" customHeight="1">
      <c r="A34" s="67" t="s">
        <v>5</v>
      </c>
      <c r="B34" s="89" t="s">
        <v>192</v>
      </c>
      <c r="C34" s="67" t="s">
        <v>95</v>
      </c>
      <c r="D34" s="68" t="s">
        <v>192</v>
      </c>
      <c r="E34" s="69" t="s">
        <v>724</v>
      </c>
      <c r="F34" s="70" t="s">
        <v>725</v>
      </c>
      <c r="G34" s="71" t="s">
        <v>726</v>
      </c>
    </row>
    <row r="35" spans="1:7" ht="15.75" customHeight="1">
      <c r="A35" s="75" t="s">
        <v>6</v>
      </c>
      <c r="B35" s="89" t="s">
        <v>193</v>
      </c>
      <c r="C35" s="75" t="s">
        <v>96</v>
      </c>
      <c r="D35" s="76" t="s">
        <v>277</v>
      </c>
      <c r="E35" s="69"/>
      <c r="F35" s="70"/>
      <c r="G35" s="71"/>
    </row>
    <row r="36" spans="1:7" ht="15.75" customHeight="1">
      <c r="A36" s="75" t="s">
        <v>727</v>
      </c>
      <c r="B36" s="90" t="s">
        <v>728</v>
      </c>
      <c r="C36" s="75" t="s">
        <v>729</v>
      </c>
      <c r="D36" s="76" t="s">
        <v>728</v>
      </c>
      <c r="E36" s="147" t="s">
        <v>730</v>
      </c>
      <c r="F36" s="160" t="s">
        <v>731</v>
      </c>
      <c r="G36" s="159"/>
    </row>
    <row r="37" spans="1:7" ht="15.75" customHeight="1">
      <c r="A37" s="75" t="s">
        <v>732</v>
      </c>
      <c r="B37" s="90" t="s">
        <v>733</v>
      </c>
      <c r="C37" s="75" t="s">
        <v>734</v>
      </c>
      <c r="D37" s="76" t="s">
        <v>733</v>
      </c>
      <c r="E37" s="148"/>
      <c r="F37" s="161"/>
      <c r="G37" s="159"/>
    </row>
    <row r="38" spans="1:7" ht="15.75" customHeight="1">
      <c r="A38" s="75" t="s">
        <v>735</v>
      </c>
      <c r="B38" s="90" t="s">
        <v>736</v>
      </c>
      <c r="C38" s="75" t="s">
        <v>737</v>
      </c>
      <c r="D38" s="76" t="s">
        <v>736</v>
      </c>
      <c r="E38" s="148"/>
      <c r="F38" s="161"/>
      <c r="G38" s="159"/>
    </row>
    <row r="39" spans="1:7" ht="15.75" customHeight="1">
      <c r="A39" s="75" t="s">
        <v>738</v>
      </c>
      <c r="B39" s="90" t="s">
        <v>739</v>
      </c>
      <c r="C39" s="75" t="s">
        <v>740</v>
      </c>
      <c r="D39" s="76" t="s">
        <v>739</v>
      </c>
      <c r="E39" s="148"/>
      <c r="F39" s="161"/>
      <c r="G39" s="159"/>
    </row>
    <row r="40" spans="1:7" ht="15.75" customHeight="1">
      <c r="A40" s="75" t="s">
        <v>741</v>
      </c>
      <c r="B40" s="90" t="s">
        <v>742</v>
      </c>
      <c r="C40" s="75" t="s">
        <v>743</v>
      </c>
      <c r="D40" s="76" t="s">
        <v>742</v>
      </c>
      <c r="E40" s="148"/>
      <c r="F40" s="161"/>
      <c r="G40" s="159"/>
    </row>
    <row r="41" spans="1:7" ht="15.75" customHeight="1">
      <c r="A41" s="75" t="s">
        <v>744</v>
      </c>
      <c r="B41" s="90" t="s">
        <v>745</v>
      </c>
      <c r="C41" s="75" t="s">
        <v>746</v>
      </c>
      <c r="D41" s="76" t="s">
        <v>745</v>
      </c>
      <c r="E41" s="149"/>
      <c r="F41" s="161"/>
      <c r="G41" s="159"/>
    </row>
    <row r="42" spans="1:7" ht="15.75" customHeight="1">
      <c r="A42" s="75" t="s">
        <v>77</v>
      </c>
      <c r="B42" s="90" t="s">
        <v>264</v>
      </c>
      <c r="C42" s="75" t="s">
        <v>169</v>
      </c>
      <c r="D42" s="76" t="s">
        <v>264</v>
      </c>
      <c r="E42" s="69" t="s">
        <v>747</v>
      </c>
      <c r="F42" s="162"/>
      <c r="G42" s="159"/>
    </row>
    <row r="43" spans="1:7" ht="15.75" customHeight="1">
      <c r="A43" s="67" t="s">
        <v>7</v>
      </c>
      <c r="B43" s="91" t="s">
        <v>194</v>
      </c>
      <c r="C43" s="67" t="s">
        <v>97</v>
      </c>
      <c r="D43" s="68" t="s">
        <v>278</v>
      </c>
      <c r="E43" s="69" t="s">
        <v>748</v>
      </c>
      <c r="F43" s="70" t="s">
        <v>749</v>
      </c>
      <c r="G43" s="71" t="s">
        <v>750</v>
      </c>
    </row>
    <row r="44" spans="1:7" ht="15.75" hidden="1" customHeight="1">
      <c r="A44" s="67" t="s">
        <v>10</v>
      </c>
      <c r="B44" s="92" t="s">
        <v>751</v>
      </c>
      <c r="C44" s="67" t="s">
        <v>100</v>
      </c>
      <c r="D44" s="68" t="s">
        <v>751</v>
      </c>
      <c r="E44" s="69"/>
      <c r="F44" s="70"/>
      <c r="G44" s="71"/>
    </row>
    <row r="45" spans="1:7" ht="15.75" customHeight="1">
      <c r="A45" s="67" t="s">
        <v>11</v>
      </c>
      <c r="B45" s="93" t="s">
        <v>198</v>
      </c>
      <c r="C45" s="67" t="s">
        <v>101</v>
      </c>
      <c r="D45" s="68" t="s">
        <v>198</v>
      </c>
      <c r="E45" s="69" t="s">
        <v>752</v>
      </c>
      <c r="F45" s="70" t="s">
        <v>753</v>
      </c>
      <c r="G45" s="71"/>
    </row>
    <row r="46" spans="1:7" ht="15.75" customHeight="1">
      <c r="A46" s="67" t="s">
        <v>12</v>
      </c>
      <c r="B46" s="93" t="s">
        <v>199</v>
      </c>
      <c r="C46" s="67" t="s">
        <v>754</v>
      </c>
      <c r="D46" s="68" t="s">
        <v>199</v>
      </c>
      <c r="E46" s="69" t="s">
        <v>755</v>
      </c>
      <c r="F46" s="70" t="s">
        <v>756</v>
      </c>
      <c r="G46" s="77" t="s">
        <v>757</v>
      </c>
    </row>
    <row r="47" spans="1:7" ht="15.75" customHeight="1">
      <c r="A47" s="67" t="s">
        <v>13</v>
      </c>
      <c r="B47" s="93" t="s">
        <v>821</v>
      </c>
      <c r="C47" s="67" t="s">
        <v>102</v>
      </c>
      <c r="D47" s="68" t="s">
        <v>191</v>
      </c>
      <c r="E47" s="69"/>
      <c r="F47" s="70" t="s">
        <v>758</v>
      </c>
      <c r="G47" s="77" t="s">
        <v>759</v>
      </c>
    </row>
    <row r="48" spans="1:7" ht="15.75" customHeight="1">
      <c r="A48" s="67" t="s">
        <v>14</v>
      </c>
      <c r="B48" s="100" t="s">
        <v>200</v>
      </c>
      <c r="C48" s="67" t="s">
        <v>138</v>
      </c>
      <c r="D48" s="68" t="s">
        <v>282</v>
      </c>
      <c r="E48" s="69"/>
      <c r="F48" s="70"/>
      <c r="G48" s="71"/>
    </row>
    <row r="49" spans="1:7" ht="15.75" customHeight="1">
      <c r="A49" s="67" t="s">
        <v>15</v>
      </c>
      <c r="B49" s="93" t="s">
        <v>201</v>
      </c>
      <c r="C49" s="67" t="s">
        <v>139</v>
      </c>
      <c r="D49" s="68" t="s">
        <v>201</v>
      </c>
      <c r="E49" s="69" t="s">
        <v>760</v>
      </c>
      <c r="F49" s="160" t="s">
        <v>753</v>
      </c>
      <c r="G49" s="165" t="s">
        <v>761</v>
      </c>
    </row>
    <row r="50" spans="1:7" ht="15.75" customHeight="1">
      <c r="A50" s="67" t="s">
        <v>16</v>
      </c>
      <c r="B50" s="93" t="s">
        <v>202</v>
      </c>
      <c r="C50" s="67" t="s">
        <v>140</v>
      </c>
      <c r="D50" s="68" t="s">
        <v>202</v>
      </c>
      <c r="E50" s="147" t="s">
        <v>762</v>
      </c>
      <c r="F50" s="161"/>
      <c r="G50" s="165"/>
    </row>
    <row r="51" spans="1:7" ht="15.75" customHeight="1">
      <c r="A51" s="67" t="s">
        <v>17</v>
      </c>
      <c r="B51" s="93" t="s">
        <v>203</v>
      </c>
      <c r="C51" s="67" t="s">
        <v>141</v>
      </c>
      <c r="D51" s="68" t="s">
        <v>203</v>
      </c>
      <c r="E51" s="148"/>
      <c r="F51" s="161"/>
      <c r="G51" s="165"/>
    </row>
    <row r="52" spans="1:7" ht="15.75" customHeight="1">
      <c r="A52" s="67" t="s">
        <v>18</v>
      </c>
      <c r="B52" s="93" t="s">
        <v>204</v>
      </c>
      <c r="C52" s="67" t="s">
        <v>142</v>
      </c>
      <c r="D52" s="68" t="s">
        <v>204</v>
      </c>
      <c r="E52" s="148"/>
      <c r="F52" s="161"/>
      <c r="G52" s="165"/>
    </row>
    <row r="53" spans="1:7" ht="15.75" customHeight="1">
      <c r="A53" s="67" t="s">
        <v>19</v>
      </c>
      <c r="B53" s="93" t="s">
        <v>205</v>
      </c>
      <c r="C53" s="67" t="s">
        <v>143</v>
      </c>
      <c r="D53" s="68" t="s">
        <v>206</v>
      </c>
      <c r="E53" s="148"/>
      <c r="F53" s="161"/>
      <c r="G53" s="165"/>
    </row>
    <row r="54" spans="1:7" ht="15.75" customHeight="1">
      <c r="A54" s="67" t="s">
        <v>20</v>
      </c>
      <c r="B54" s="93" t="s">
        <v>206</v>
      </c>
      <c r="C54" s="67" t="s">
        <v>144</v>
      </c>
      <c r="D54" s="68" t="s">
        <v>205</v>
      </c>
      <c r="E54" s="149"/>
      <c r="F54" s="162"/>
      <c r="G54" s="165"/>
    </row>
    <row r="55" spans="1:7" ht="15.75" customHeight="1">
      <c r="A55" s="67" t="s">
        <v>21</v>
      </c>
      <c r="B55" s="93" t="s">
        <v>207</v>
      </c>
      <c r="C55" s="67" t="s">
        <v>145</v>
      </c>
      <c r="D55" s="68" t="s">
        <v>207</v>
      </c>
      <c r="E55" s="69" t="s">
        <v>763</v>
      </c>
      <c r="F55" s="70" t="s">
        <v>753</v>
      </c>
      <c r="G55" s="165"/>
    </row>
    <row r="56" spans="1:7" ht="15.75" customHeight="1">
      <c r="A56" s="67" t="s">
        <v>22</v>
      </c>
      <c r="B56" s="93" t="s">
        <v>208</v>
      </c>
      <c r="C56" s="67" t="s">
        <v>103</v>
      </c>
      <c r="D56" s="68" t="s">
        <v>208</v>
      </c>
      <c r="E56" s="69"/>
      <c r="F56" s="70"/>
      <c r="G56" s="71"/>
    </row>
    <row r="57" spans="1:7" ht="15.75" customHeight="1">
      <c r="A57" s="67" t="s">
        <v>23</v>
      </c>
      <c r="B57" s="93" t="s">
        <v>209</v>
      </c>
      <c r="C57" s="67" t="s">
        <v>104</v>
      </c>
      <c r="D57" s="68" t="s">
        <v>209</v>
      </c>
      <c r="E57" s="78" t="s">
        <v>764</v>
      </c>
      <c r="F57" s="101" t="s">
        <v>765</v>
      </c>
      <c r="G57" s="77" t="s">
        <v>766</v>
      </c>
    </row>
    <row r="58" spans="1:7" ht="15.75" customHeight="1">
      <c r="A58" s="67" t="s">
        <v>24</v>
      </c>
      <c r="B58" s="93" t="s">
        <v>210</v>
      </c>
      <c r="C58" s="67" t="s">
        <v>105</v>
      </c>
      <c r="D58" s="68" t="s">
        <v>210</v>
      </c>
      <c r="E58" s="69" t="s">
        <v>767</v>
      </c>
      <c r="F58" s="70" t="s">
        <v>768</v>
      </c>
      <c r="G58" s="71"/>
    </row>
    <row r="59" spans="1:7" ht="15.75" customHeight="1">
      <c r="A59" s="67" t="s">
        <v>25</v>
      </c>
      <c r="B59" s="93" t="s">
        <v>211</v>
      </c>
      <c r="C59" s="67" t="s">
        <v>106</v>
      </c>
      <c r="D59" s="68" t="s">
        <v>211</v>
      </c>
      <c r="E59" s="147" t="s">
        <v>769</v>
      </c>
      <c r="F59" s="160" t="s">
        <v>770</v>
      </c>
      <c r="G59" s="159" t="s">
        <v>771</v>
      </c>
    </row>
    <row r="60" spans="1:7" ht="15.75" customHeight="1">
      <c r="A60" s="67" t="s">
        <v>26</v>
      </c>
      <c r="B60" s="93" t="s">
        <v>212</v>
      </c>
      <c r="C60" s="67" t="s">
        <v>107</v>
      </c>
      <c r="D60" s="68" t="s">
        <v>212</v>
      </c>
      <c r="E60" s="149"/>
      <c r="F60" s="162"/>
      <c r="G60" s="159"/>
    </row>
    <row r="61" spans="1:7" ht="15.75" customHeight="1">
      <c r="A61" s="67" t="s">
        <v>27</v>
      </c>
      <c r="B61" s="93" t="s">
        <v>213</v>
      </c>
      <c r="C61" s="67" t="s">
        <v>108</v>
      </c>
      <c r="D61" s="68" t="s">
        <v>213</v>
      </c>
      <c r="E61" s="78" t="s">
        <v>764</v>
      </c>
      <c r="F61" s="70" t="s">
        <v>772</v>
      </c>
      <c r="G61" s="71" t="s">
        <v>773</v>
      </c>
    </row>
    <row r="62" spans="1:7" ht="15.75" customHeight="1">
      <c r="A62" s="67" t="s">
        <v>28</v>
      </c>
      <c r="B62" s="93" t="s">
        <v>214</v>
      </c>
      <c r="C62" s="67" t="s">
        <v>109</v>
      </c>
      <c r="D62" s="68" t="s">
        <v>214</v>
      </c>
      <c r="E62" s="69" t="s">
        <v>769</v>
      </c>
      <c r="F62" s="70" t="s">
        <v>772</v>
      </c>
      <c r="G62" s="71" t="s">
        <v>773</v>
      </c>
    </row>
    <row r="63" spans="1:7" ht="15.75" customHeight="1">
      <c r="A63" s="67" t="s">
        <v>29</v>
      </c>
      <c r="B63" s="93" t="s">
        <v>215</v>
      </c>
      <c r="C63" s="67" t="s">
        <v>110</v>
      </c>
      <c r="D63" s="68" t="s">
        <v>215</v>
      </c>
      <c r="E63" s="69"/>
      <c r="F63" s="70"/>
      <c r="G63" s="71"/>
    </row>
    <row r="64" spans="1:7" ht="15.75" customHeight="1">
      <c r="A64" s="67" t="s">
        <v>30</v>
      </c>
      <c r="B64" s="93" t="s">
        <v>216</v>
      </c>
      <c r="C64" s="67" t="s">
        <v>111</v>
      </c>
      <c r="D64" s="68" t="s">
        <v>216</v>
      </c>
      <c r="E64" s="69" t="s">
        <v>774</v>
      </c>
      <c r="F64" s="70" t="s">
        <v>772</v>
      </c>
      <c r="G64" s="77" t="s">
        <v>775</v>
      </c>
    </row>
    <row r="65" spans="1:7" ht="15.75" customHeight="1">
      <c r="A65" s="67" t="s">
        <v>31</v>
      </c>
      <c r="B65" s="93" t="s">
        <v>217</v>
      </c>
      <c r="C65" s="67" t="s">
        <v>112</v>
      </c>
      <c r="D65" s="68" t="s">
        <v>217</v>
      </c>
      <c r="E65" s="147" t="s">
        <v>776</v>
      </c>
      <c r="F65" s="70" t="s">
        <v>772</v>
      </c>
      <c r="G65" s="71"/>
    </row>
    <row r="66" spans="1:7" ht="15.75" customHeight="1">
      <c r="A66" s="67" t="s">
        <v>32</v>
      </c>
      <c r="B66" s="93" t="s">
        <v>218</v>
      </c>
      <c r="C66" s="67" t="s">
        <v>113</v>
      </c>
      <c r="D66" s="68" t="s">
        <v>218</v>
      </c>
      <c r="E66" s="148"/>
      <c r="F66" s="70" t="s">
        <v>765</v>
      </c>
      <c r="G66" s="71"/>
    </row>
    <row r="67" spans="1:7" ht="15.75" customHeight="1">
      <c r="A67" s="67" t="s">
        <v>33</v>
      </c>
      <c r="B67" s="93" t="s">
        <v>191</v>
      </c>
      <c r="C67" s="67" t="s">
        <v>114</v>
      </c>
      <c r="D67" s="68" t="s">
        <v>191</v>
      </c>
      <c r="E67" s="149"/>
      <c r="F67" s="70"/>
      <c r="G67" s="71"/>
    </row>
    <row r="68" spans="1:7" ht="15.75" customHeight="1">
      <c r="A68" s="67" t="s">
        <v>34</v>
      </c>
      <c r="B68" s="93" t="s">
        <v>219</v>
      </c>
      <c r="C68" s="67" t="s">
        <v>115</v>
      </c>
      <c r="D68" s="68" t="s">
        <v>219</v>
      </c>
      <c r="E68" s="69" t="s">
        <v>777</v>
      </c>
      <c r="F68" s="70" t="s">
        <v>765</v>
      </c>
      <c r="G68" s="71"/>
    </row>
    <row r="69" spans="1:7" ht="15.75" hidden="1" customHeight="1">
      <c r="A69" s="67" t="s">
        <v>35</v>
      </c>
      <c r="B69" s="93" t="s">
        <v>220</v>
      </c>
      <c r="C69" s="67" t="s">
        <v>116</v>
      </c>
      <c r="D69" s="68" t="s">
        <v>220</v>
      </c>
      <c r="E69" s="69"/>
      <c r="F69" s="70"/>
      <c r="G69" s="71"/>
    </row>
    <row r="70" spans="1:7" ht="15.75" hidden="1" customHeight="1">
      <c r="A70" s="67" t="s">
        <v>36</v>
      </c>
      <c r="B70" s="93" t="s">
        <v>221</v>
      </c>
      <c r="C70" s="67" t="s">
        <v>117</v>
      </c>
      <c r="D70" s="68" t="s">
        <v>221</v>
      </c>
      <c r="E70" s="69"/>
      <c r="F70" s="70"/>
      <c r="G70" s="71"/>
    </row>
    <row r="71" spans="1:7" ht="15.75" hidden="1" customHeight="1">
      <c r="A71" s="67" t="s">
        <v>37</v>
      </c>
      <c r="B71" s="93" t="s">
        <v>222</v>
      </c>
      <c r="C71" s="67" t="s">
        <v>118</v>
      </c>
      <c r="D71" s="68" t="s">
        <v>222</v>
      </c>
      <c r="E71" s="69"/>
      <c r="F71" s="70"/>
      <c r="G71" s="71"/>
    </row>
    <row r="72" spans="1:7" ht="15.75" hidden="1" customHeight="1">
      <c r="A72" s="67" t="s">
        <v>38</v>
      </c>
      <c r="B72" s="93" t="s">
        <v>223</v>
      </c>
      <c r="C72" s="67" t="s">
        <v>119</v>
      </c>
      <c r="D72" s="68" t="s">
        <v>280</v>
      </c>
      <c r="E72" s="69"/>
      <c r="F72" s="70"/>
      <c r="G72" s="71"/>
    </row>
    <row r="73" spans="1:7" ht="15.75" hidden="1" customHeight="1">
      <c r="A73" s="67" t="s">
        <v>39</v>
      </c>
      <c r="B73" s="93" t="s">
        <v>224</v>
      </c>
      <c r="C73" s="67" t="s">
        <v>120</v>
      </c>
      <c r="D73" s="68" t="s">
        <v>224</v>
      </c>
      <c r="E73" s="69"/>
      <c r="F73" s="70"/>
      <c r="G73" s="71"/>
    </row>
    <row r="74" spans="1:7" ht="15.75" hidden="1" customHeight="1">
      <c r="A74" s="67" t="s">
        <v>40</v>
      </c>
      <c r="B74" s="93" t="s">
        <v>225</v>
      </c>
      <c r="C74" s="67" t="s">
        <v>121</v>
      </c>
      <c r="D74" s="68" t="s">
        <v>225</v>
      </c>
      <c r="E74" s="69"/>
      <c r="F74" s="70"/>
      <c r="G74" s="71"/>
    </row>
    <row r="75" spans="1:7" ht="15.75" hidden="1" customHeight="1">
      <c r="A75" s="67" t="s">
        <v>41</v>
      </c>
      <c r="B75" s="93" t="s">
        <v>191</v>
      </c>
      <c r="C75" s="67" t="s">
        <v>122</v>
      </c>
      <c r="D75" s="68" t="s">
        <v>191</v>
      </c>
      <c r="E75" s="69"/>
      <c r="F75" s="70"/>
      <c r="G75" s="71"/>
    </row>
    <row r="76" spans="1:7" ht="15.75" customHeight="1">
      <c r="A76" s="67" t="s">
        <v>42</v>
      </c>
      <c r="B76" s="93" t="s">
        <v>226</v>
      </c>
      <c r="C76" s="67" t="s">
        <v>123</v>
      </c>
      <c r="D76" s="68" t="s">
        <v>226</v>
      </c>
      <c r="E76" s="69" t="s">
        <v>778</v>
      </c>
      <c r="F76" s="70" t="s">
        <v>779</v>
      </c>
      <c r="G76" s="71" t="s">
        <v>780</v>
      </c>
    </row>
    <row r="77" spans="1:7" ht="15.75" customHeight="1">
      <c r="A77" s="67" t="s">
        <v>781</v>
      </c>
      <c r="B77" s="93" t="s">
        <v>227</v>
      </c>
      <c r="C77" s="67" t="s">
        <v>124</v>
      </c>
      <c r="D77" s="68" t="s">
        <v>227</v>
      </c>
      <c r="E77" s="69" t="s">
        <v>778</v>
      </c>
      <c r="F77" s="70" t="s">
        <v>782</v>
      </c>
      <c r="G77" s="71"/>
    </row>
    <row r="78" spans="1:7" ht="15.75" customHeight="1">
      <c r="A78" s="67" t="s">
        <v>43</v>
      </c>
      <c r="B78" s="93" t="s">
        <v>222</v>
      </c>
      <c r="C78" s="67" t="s">
        <v>125</v>
      </c>
      <c r="D78" s="68" t="s">
        <v>222</v>
      </c>
      <c r="E78" s="69"/>
      <c r="F78" s="70"/>
      <c r="G78" s="71"/>
    </row>
    <row r="79" spans="1:7" ht="15.75" customHeight="1">
      <c r="A79" s="67" t="s">
        <v>44</v>
      </c>
      <c r="B79" s="93" t="s">
        <v>228</v>
      </c>
      <c r="C79" s="67" t="s">
        <v>126</v>
      </c>
      <c r="D79" s="68" t="s">
        <v>281</v>
      </c>
      <c r="E79" s="69" t="s">
        <v>783</v>
      </c>
      <c r="F79" s="70" t="s">
        <v>765</v>
      </c>
      <c r="G79" s="71" t="s">
        <v>784</v>
      </c>
    </row>
    <row r="80" spans="1:7" ht="15.75" customHeight="1">
      <c r="A80" s="67" t="s">
        <v>45</v>
      </c>
      <c r="B80" s="93" t="s">
        <v>229</v>
      </c>
      <c r="C80" s="67" t="s">
        <v>127</v>
      </c>
      <c r="D80" s="68" t="s">
        <v>229</v>
      </c>
      <c r="E80" s="69" t="s">
        <v>785</v>
      </c>
      <c r="F80" s="70" t="s">
        <v>765</v>
      </c>
      <c r="G80" s="71" t="s">
        <v>786</v>
      </c>
    </row>
    <row r="81" spans="1:7" ht="15.75" customHeight="1">
      <c r="A81" s="67" t="s">
        <v>47</v>
      </c>
      <c r="B81" s="93" t="s">
        <v>231</v>
      </c>
      <c r="C81" s="67" t="s">
        <v>129</v>
      </c>
      <c r="D81" s="68" t="s">
        <v>231</v>
      </c>
      <c r="E81" s="69" t="s">
        <v>787</v>
      </c>
      <c r="F81" s="70" t="s">
        <v>765</v>
      </c>
      <c r="G81" s="71" t="s">
        <v>788</v>
      </c>
    </row>
    <row r="82" spans="1:7" ht="15.75" customHeight="1">
      <c r="A82" s="67" t="s">
        <v>48</v>
      </c>
      <c r="B82" s="93" t="s">
        <v>232</v>
      </c>
      <c r="C82" s="67" t="s">
        <v>130</v>
      </c>
      <c r="D82" s="68" t="s">
        <v>232</v>
      </c>
      <c r="E82" s="69" t="s">
        <v>787</v>
      </c>
      <c r="F82" s="70" t="s">
        <v>765</v>
      </c>
      <c r="G82" s="71" t="s">
        <v>788</v>
      </c>
    </row>
    <row r="83" spans="1:7" ht="15.75" customHeight="1">
      <c r="A83" s="67" t="s">
        <v>49</v>
      </c>
      <c r="B83" s="93" t="s">
        <v>233</v>
      </c>
      <c r="C83" s="67" t="s">
        <v>131</v>
      </c>
      <c r="D83" s="68" t="s">
        <v>233</v>
      </c>
      <c r="E83" s="69" t="s">
        <v>778</v>
      </c>
      <c r="F83" s="70" t="s">
        <v>779</v>
      </c>
      <c r="G83" s="71" t="s">
        <v>780</v>
      </c>
    </row>
    <row r="84" spans="1:7" ht="15.75" customHeight="1">
      <c r="A84" s="67" t="s">
        <v>50</v>
      </c>
      <c r="B84" s="93" t="s">
        <v>234</v>
      </c>
      <c r="C84" s="67" t="s">
        <v>132</v>
      </c>
      <c r="D84" s="68" t="s">
        <v>234</v>
      </c>
      <c r="E84" s="69" t="s">
        <v>789</v>
      </c>
      <c r="F84" s="70" t="s">
        <v>790</v>
      </c>
      <c r="G84" s="71"/>
    </row>
    <row r="85" spans="1:7" ht="15.75" customHeight="1">
      <c r="A85" s="67" t="s">
        <v>51</v>
      </c>
      <c r="B85" s="93" t="s">
        <v>235</v>
      </c>
      <c r="C85" s="67" t="s">
        <v>133</v>
      </c>
      <c r="D85" s="68" t="s">
        <v>235</v>
      </c>
      <c r="E85" s="69" t="s">
        <v>764</v>
      </c>
      <c r="F85" s="70" t="s">
        <v>791</v>
      </c>
      <c r="G85" s="71"/>
    </row>
    <row r="86" spans="1:7" ht="15.75" customHeight="1">
      <c r="A86" s="67" t="s">
        <v>52</v>
      </c>
      <c r="B86" s="94" t="s">
        <v>236</v>
      </c>
      <c r="C86" s="67" t="s">
        <v>134</v>
      </c>
      <c r="D86" s="68" t="s">
        <v>236</v>
      </c>
      <c r="E86" s="69" t="s">
        <v>819</v>
      </c>
      <c r="G86" s="71" t="s">
        <v>788</v>
      </c>
    </row>
    <row r="87" spans="1:7" ht="15.75" customHeight="1">
      <c r="A87" s="67" t="s">
        <v>53</v>
      </c>
      <c r="B87" s="93" t="s">
        <v>238</v>
      </c>
      <c r="C87" s="67" t="s">
        <v>136</v>
      </c>
      <c r="D87" s="68" t="s">
        <v>238</v>
      </c>
      <c r="E87" s="69" t="s">
        <v>792</v>
      </c>
      <c r="F87" s="70" t="s">
        <v>793</v>
      </c>
      <c r="G87" s="71"/>
    </row>
    <row r="88" spans="1:7" ht="15.75" customHeight="1">
      <c r="A88" s="67" t="s">
        <v>54</v>
      </c>
      <c r="B88" s="93" t="s">
        <v>239</v>
      </c>
      <c r="C88" s="67" t="s">
        <v>137</v>
      </c>
      <c r="D88" s="68" t="s">
        <v>239</v>
      </c>
      <c r="E88" s="69" t="s">
        <v>792</v>
      </c>
      <c r="F88" s="70" t="s">
        <v>793</v>
      </c>
      <c r="G88" s="71"/>
    </row>
    <row r="89" spans="1:7" ht="15.75" hidden="1" customHeight="1">
      <c r="A89" s="67" t="s">
        <v>55</v>
      </c>
      <c r="B89" s="93" t="s">
        <v>240</v>
      </c>
      <c r="C89" s="67" t="s">
        <v>150</v>
      </c>
      <c r="D89" s="68" t="s">
        <v>240</v>
      </c>
      <c r="E89" s="69"/>
      <c r="F89" s="70"/>
      <c r="G89" s="71"/>
    </row>
    <row r="90" spans="1:7" ht="15.75" customHeight="1">
      <c r="A90" s="67" t="s">
        <v>56</v>
      </c>
      <c r="B90" s="93" t="s">
        <v>241</v>
      </c>
      <c r="C90" s="67" t="s">
        <v>152</v>
      </c>
      <c r="D90" s="68" t="s">
        <v>241</v>
      </c>
      <c r="E90" s="69" t="s">
        <v>794</v>
      </c>
      <c r="F90" s="70" t="s">
        <v>765</v>
      </c>
      <c r="G90" s="71"/>
    </row>
    <row r="91" spans="1:7" ht="15.75" customHeight="1">
      <c r="A91" s="67" t="s">
        <v>57</v>
      </c>
      <c r="B91" s="93" t="s">
        <v>242</v>
      </c>
      <c r="C91" s="67" t="s">
        <v>153</v>
      </c>
      <c r="D91" s="68" t="s">
        <v>242</v>
      </c>
      <c r="E91" s="69" t="s">
        <v>795</v>
      </c>
      <c r="F91" s="70" t="s">
        <v>796</v>
      </c>
      <c r="G91" s="71"/>
    </row>
    <row r="92" spans="1:7" ht="15.75" customHeight="1">
      <c r="A92" s="67" t="s">
        <v>59</v>
      </c>
      <c r="B92" s="93" t="s">
        <v>244</v>
      </c>
      <c r="C92" s="67" t="s">
        <v>155</v>
      </c>
      <c r="D92" s="68" t="s">
        <v>285</v>
      </c>
      <c r="E92" s="69" t="s">
        <v>797</v>
      </c>
      <c r="F92" s="70" t="s">
        <v>790</v>
      </c>
      <c r="G92" s="71"/>
    </row>
    <row r="93" spans="1:7" ht="15.75" customHeight="1">
      <c r="A93" s="67" t="s">
        <v>60</v>
      </c>
      <c r="B93" s="93" t="s">
        <v>245</v>
      </c>
      <c r="C93" s="67" t="s">
        <v>156</v>
      </c>
      <c r="D93" s="68" t="s">
        <v>245</v>
      </c>
      <c r="E93" s="69" t="s">
        <v>792</v>
      </c>
      <c r="F93" s="70" t="s">
        <v>765</v>
      </c>
      <c r="G93" s="71"/>
    </row>
    <row r="94" spans="1:7" ht="15.75" customHeight="1">
      <c r="A94" s="67" t="s">
        <v>61</v>
      </c>
      <c r="B94" s="94" t="s">
        <v>247</v>
      </c>
      <c r="C94" s="67" t="s">
        <v>158</v>
      </c>
      <c r="D94" s="68" t="s">
        <v>247</v>
      </c>
      <c r="E94" s="69" t="s">
        <v>819</v>
      </c>
      <c r="F94" s="70" t="s">
        <v>765</v>
      </c>
      <c r="G94" s="71" t="s">
        <v>788</v>
      </c>
    </row>
    <row r="95" spans="1:7" ht="15.75" customHeight="1">
      <c r="A95" s="67" t="s">
        <v>62</v>
      </c>
      <c r="B95" s="93" t="s">
        <v>248</v>
      </c>
      <c r="C95" s="67" t="s">
        <v>159</v>
      </c>
      <c r="D95" s="68" t="s">
        <v>286</v>
      </c>
      <c r="E95" s="69" t="s">
        <v>792</v>
      </c>
      <c r="F95" s="70" t="s">
        <v>768</v>
      </c>
      <c r="G95" s="71"/>
    </row>
    <row r="96" spans="1:7" ht="15.75" customHeight="1">
      <c r="A96" s="67" t="s">
        <v>64</v>
      </c>
      <c r="B96" s="93" t="s">
        <v>250</v>
      </c>
      <c r="C96" s="67" t="s">
        <v>146</v>
      </c>
      <c r="D96" s="68" t="s">
        <v>250</v>
      </c>
      <c r="E96" s="69" t="s">
        <v>798</v>
      </c>
      <c r="F96" s="70"/>
      <c r="G96" s="71"/>
    </row>
    <row r="97" spans="1:7" ht="15.75" customHeight="1">
      <c r="A97" s="67" t="s">
        <v>65</v>
      </c>
      <c r="B97" s="93" t="s">
        <v>251</v>
      </c>
      <c r="C97" s="67" t="s">
        <v>147</v>
      </c>
      <c r="D97" s="68" t="s">
        <v>251</v>
      </c>
      <c r="E97" s="69" t="s">
        <v>799</v>
      </c>
      <c r="F97" s="160" t="s">
        <v>800</v>
      </c>
      <c r="G97" s="71"/>
    </row>
    <row r="98" spans="1:7" ht="15.75" customHeight="1">
      <c r="A98" s="67" t="s">
        <v>66</v>
      </c>
      <c r="B98" s="93" t="s">
        <v>252</v>
      </c>
      <c r="C98" s="67" t="s">
        <v>148</v>
      </c>
      <c r="D98" s="68" t="s">
        <v>252</v>
      </c>
      <c r="E98" s="69" t="s">
        <v>801</v>
      </c>
      <c r="F98" s="161"/>
      <c r="G98" s="71"/>
    </row>
    <row r="99" spans="1:7" ht="15.75" customHeight="1">
      <c r="A99" s="67" t="s">
        <v>67</v>
      </c>
      <c r="B99" s="93" t="s">
        <v>253</v>
      </c>
      <c r="C99" s="67" t="s">
        <v>149</v>
      </c>
      <c r="D99" s="68" t="s">
        <v>283</v>
      </c>
      <c r="E99" s="69" t="s">
        <v>801</v>
      </c>
      <c r="F99" s="162"/>
      <c r="G99" s="71"/>
    </row>
    <row r="100" spans="1:7" ht="15.75" customHeight="1">
      <c r="A100" s="67" t="s">
        <v>68</v>
      </c>
      <c r="B100" s="93" t="s">
        <v>254</v>
      </c>
      <c r="C100" s="67"/>
      <c r="D100" s="68"/>
      <c r="E100" s="69" t="s">
        <v>795</v>
      </c>
      <c r="F100" s="70" t="s">
        <v>802</v>
      </c>
      <c r="G100" s="71"/>
    </row>
    <row r="101" spans="1:7" ht="15.75" customHeight="1">
      <c r="A101" s="67" t="s">
        <v>69</v>
      </c>
      <c r="B101" s="93" t="s">
        <v>255</v>
      </c>
      <c r="C101" s="67" t="s">
        <v>160</v>
      </c>
      <c r="D101" s="68" t="s">
        <v>287</v>
      </c>
      <c r="E101" s="69"/>
      <c r="F101" s="70"/>
      <c r="G101" s="71"/>
    </row>
    <row r="102" spans="1:7" ht="15.75" hidden="1" customHeight="1">
      <c r="A102" s="67" t="s">
        <v>803</v>
      </c>
      <c r="B102" s="93" t="s">
        <v>804</v>
      </c>
      <c r="C102" s="67" t="s">
        <v>805</v>
      </c>
      <c r="D102" s="68" t="s">
        <v>804</v>
      </c>
      <c r="E102" s="69"/>
      <c r="F102" s="70" t="s">
        <v>765</v>
      </c>
      <c r="G102" s="71"/>
    </row>
    <row r="103" spans="1:7" ht="15.75" hidden="1" customHeight="1">
      <c r="A103" s="67" t="s">
        <v>806</v>
      </c>
      <c r="B103" s="93" t="s">
        <v>807</v>
      </c>
      <c r="C103" s="67" t="s">
        <v>808</v>
      </c>
      <c r="D103" s="68" t="s">
        <v>807</v>
      </c>
      <c r="E103" s="69"/>
      <c r="F103" s="70" t="s">
        <v>765</v>
      </c>
      <c r="G103" s="71"/>
    </row>
    <row r="104" spans="1:7" ht="15.75" customHeight="1">
      <c r="A104" s="67" t="s">
        <v>70</v>
      </c>
      <c r="B104" s="93" t="s">
        <v>256</v>
      </c>
      <c r="C104" s="67" t="s">
        <v>161</v>
      </c>
      <c r="D104" s="68" t="s">
        <v>256</v>
      </c>
      <c r="E104" s="69" t="s">
        <v>730</v>
      </c>
      <c r="F104" s="70" t="s">
        <v>809</v>
      </c>
      <c r="G104" s="71" t="s">
        <v>810</v>
      </c>
    </row>
    <row r="105" spans="1:7" ht="15.75" customHeight="1">
      <c r="A105" s="67" t="s">
        <v>71</v>
      </c>
      <c r="B105" s="93" t="s">
        <v>257</v>
      </c>
      <c r="C105" s="67" t="s">
        <v>162</v>
      </c>
      <c r="D105" s="68" t="s">
        <v>288</v>
      </c>
      <c r="E105" s="69" t="s">
        <v>730</v>
      </c>
      <c r="F105" s="70" t="s">
        <v>765</v>
      </c>
      <c r="G105" s="71"/>
    </row>
    <row r="106" spans="1:7" ht="15.75" customHeight="1">
      <c r="A106" s="67" t="s">
        <v>74</v>
      </c>
      <c r="B106" s="93" t="s">
        <v>260</v>
      </c>
      <c r="C106" s="67" t="s">
        <v>165</v>
      </c>
      <c r="D106" s="68" t="s">
        <v>289</v>
      </c>
      <c r="E106" s="147" t="s">
        <v>820</v>
      </c>
      <c r="F106" s="70" t="s">
        <v>765</v>
      </c>
      <c r="G106" s="71"/>
    </row>
    <row r="107" spans="1:7" ht="15.75" customHeight="1">
      <c r="A107" s="67" t="s">
        <v>75</v>
      </c>
      <c r="B107" s="93" t="s">
        <v>261</v>
      </c>
      <c r="C107" s="67" t="s">
        <v>166</v>
      </c>
      <c r="D107" s="68" t="s">
        <v>290</v>
      </c>
      <c r="E107" s="148"/>
      <c r="F107" s="70" t="s">
        <v>765</v>
      </c>
      <c r="G107" s="71"/>
    </row>
    <row r="108" spans="1:7" ht="15.75" customHeight="1">
      <c r="A108" s="67" t="s">
        <v>76</v>
      </c>
      <c r="B108" s="93" t="s">
        <v>262</v>
      </c>
      <c r="C108" s="67" t="s">
        <v>167</v>
      </c>
      <c r="D108" s="68" t="s">
        <v>291</v>
      </c>
      <c r="E108" s="149"/>
      <c r="F108" s="70" t="s">
        <v>765</v>
      </c>
      <c r="G108" s="71"/>
    </row>
    <row r="109" spans="1:7" ht="15.75" hidden="1" customHeight="1">
      <c r="A109" s="67" t="s">
        <v>811</v>
      </c>
      <c r="B109" s="93" t="s">
        <v>263</v>
      </c>
      <c r="C109" s="67" t="s">
        <v>168</v>
      </c>
      <c r="D109" s="68" t="s">
        <v>263</v>
      </c>
      <c r="E109" s="69"/>
      <c r="F109" s="70" t="s">
        <v>765</v>
      </c>
      <c r="G109" s="71"/>
    </row>
    <row r="110" spans="1:7" ht="15.75" hidden="1" customHeight="1">
      <c r="A110" s="74"/>
      <c r="B110" s="88"/>
      <c r="C110" s="67" t="s">
        <v>170</v>
      </c>
      <c r="D110" s="68" t="s">
        <v>292</v>
      </c>
      <c r="E110" s="69"/>
      <c r="F110" s="70" t="s">
        <v>765</v>
      </c>
      <c r="G110" s="71"/>
    </row>
    <row r="111" spans="1:7" ht="15.75" hidden="1" customHeight="1">
      <c r="A111" s="67" t="s">
        <v>79</v>
      </c>
      <c r="B111" s="93" t="s">
        <v>266</v>
      </c>
      <c r="C111" s="67" t="s">
        <v>172</v>
      </c>
      <c r="D111" s="68" t="s">
        <v>266</v>
      </c>
      <c r="E111" s="69"/>
      <c r="F111" s="70"/>
      <c r="G111" s="71"/>
    </row>
    <row r="112" spans="1:7" ht="15.75" customHeight="1">
      <c r="A112" s="67" t="s">
        <v>81</v>
      </c>
      <c r="B112" s="93" t="s">
        <v>268</v>
      </c>
      <c r="C112" s="67" t="s">
        <v>174</v>
      </c>
      <c r="D112" s="68" t="s">
        <v>268</v>
      </c>
      <c r="E112" s="69" t="s">
        <v>730</v>
      </c>
      <c r="F112" s="70" t="s">
        <v>765</v>
      </c>
      <c r="G112" s="71"/>
    </row>
    <row r="113" spans="1:7" ht="15.75" hidden="1" customHeight="1">
      <c r="A113" s="67" t="s">
        <v>82</v>
      </c>
      <c r="B113" s="92" t="s">
        <v>191</v>
      </c>
      <c r="C113" s="67" t="s">
        <v>175</v>
      </c>
      <c r="D113" s="68" t="s">
        <v>191</v>
      </c>
      <c r="E113" s="69"/>
      <c r="F113" s="70"/>
      <c r="G113" s="71" t="s">
        <v>788</v>
      </c>
    </row>
    <row r="114" spans="1:7" ht="15.75" customHeight="1">
      <c r="A114" s="67" t="s">
        <v>63</v>
      </c>
      <c r="B114" s="93" t="s">
        <v>249</v>
      </c>
      <c r="C114" s="67" t="s">
        <v>176</v>
      </c>
      <c r="D114" s="68" t="s">
        <v>249</v>
      </c>
      <c r="E114" s="69" t="s">
        <v>767</v>
      </c>
      <c r="F114" s="70" t="s">
        <v>812</v>
      </c>
      <c r="G114" s="71" t="s">
        <v>788</v>
      </c>
    </row>
    <row r="115" spans="1:7" ht="15.75" customHeight="1">
      <c r="A115" s="67" t="s">
        <v>83</v>
      </c>
      <c r="B115" s="93" t="s">
        <v>269</v>
      </c>
      <c r="C115" s="67" t="s">
        <v>177</v>
      </c>
      <c r="D115" s="68" t="s">
        <v>269</v>
      </c>
      <c r="E115" s="69" t="s">
        <v>767</v>
      </c>
      <c r="F115" s="70" t="s">
        <v>812</v>
      </c>
      <c r="G115" s="71" t="s">
        <v>788</v>
      </c>
    </row>
    <row r="116" spans="1:7" ht="15.75" customHeight="1">
      <c r="A116" s="67" t="s">
        <v>84</v>
      </c>
      <c r="B116" s="94" t="s">
        <v>247</v>
      </c>
      <c r="C116" s="67" t="s">
        <v>178</v>
      </c>
      <c r="D116" s="68" t="s">
        <v>247</v>
      </c>
      <c r="E116" s="69"/>
      <c r="F116" s="70" t="s">
        <v>813</v>
      </c>
      <c r="G116" s="71" t="s">
        <v>813</v>
      </c>
    </row>
    <row r="117" spans="1:7" ht="15.75" hidden="1" customHeight="1">
      <c r="A117" s="79" t="s">
        <v>85</v>
      </c>
      <c r="B117" s="95" t="s">
        <v>270</v>
      </c>
      <c r="E117" s="147" t="s">
        <v>814</v>
      </c>
      <c r="F117" s="70"/>
      <c r="G117" s="71"/>
    </row>
    <row r="118" spans="1:7" ht="15.75" hidden="1" customHeight="1">
      <c r="A118" s="79" t="s">
        <v>86</v>
      </c>
      <c r="B118" s="95" t="s">
        <v>271</v>
      </c>
      <c r="E118" s="148"/>
      <c r="F118" s="70"/>
      <c r="G118" s="71"/>
    </row>
    <row r="119" spans="1:7" ht="15.75" hidden="1" customHeight="1">
      <c r="A119" s="79" t="s">
        <v>87</v>
      </c>
      <c r="B119" s="95" t="s">
        <v>272</v>
      </c>
      <c r="E119" s="148"/>
      <c r="F119" s="70"/>
      <c r="G119" s="71"/>
    </row>
    <row r="120" spans="1:7" ht="15.75" hidden="1" customHeight="1">
      <c r="A120" s="79" t="s">
        <v>88</v>
      </c>
      <c r="B120" s="95" t="s">
        <v>273</v>
      </c>
      <c r="E120" s="148"/>
      <c r="F120" s="70"/>
      <c r="G120" s="71"/>
    </row>
    <row r="121" spans="1:7" ht="15.75" hidden="1" customHeight="1">
      <c r="A121" s="79" t="s">
        <v>89</v>
      </c>
      <c r="B121" s="95" t="s">
        <v>274</v>
      </c>
      <c r="E121" s="148"/>
      <c r="F121" s="70"/>
      <c r="G121" s="71"/>
    </row>
    <row r="122" spans="1:7" ht="15.75" customHeight="1">
      <c r="A122" s="79" t="s">
        <v>179</v>
      </c>
      <c r="B122" s="95" t="s">
        <v>197</v>
      </c>
      <c r="E122" s="147" t="s">
        <v>820</v>
      </c>
      <c r="F122" s="70"/>
      <c r="G122" s="71"/>
    </row>
    <row r="123" spans="1:7" ht="15.75" customHeight="1">
      <c r="A123" s="79" t="s">
        <v>180</v>
      </c>
      <c r="B123" s="95" t="s">
        <v>293</v>
      </c>
      <c r="E123" s="148"/>
      <c r="F123" s="70"/>
      <c r="G123" s="71"/>
    </row>
    <row r="124" spans="1:7" ht="15.75" customHeight="1">
      <c r="A124" s="79" t="s">
        <v>181</v>
      </c>
      <c r="B124" s="95" t="s">
        <v>294</v>
      </c>
      <c r="E124" s="148"/>
      <c r="F124" s="160" t="s">
        <v>815</v>
      </c>
      <c r="G124" s="71"/>
    </row>
    <row r="125" spans="1:7" ht="15.75" customHeight="1">
      <c r="A125" s="79" t="s">
        <v>182</v>
      </c>
      <c r="B125" s="95" t="s">
        <v>295</v>
      </c>
      <c r="E125" s="148"/>
      <c r="F125" s="161"/>
      <c r="G125" s="71"/>
    </row>
    <row r="126" spans="1:7" ht="15.75" customHeight="1">
      <c r="A126" s="79" t="s">
        <v>183</v>
      </c>
      <c r="B126" s="95" t="s">
        <v>296</v>
      </c>
      <c r="E126" s="148"/>
      <c r="F126" s="161"/>
      <c r="G126" s="71"/>
    </row>
    <row r="127" spans="1:7" ht="15.75" customHeight="1">
      <c r="A127" s="80" t="s">
        <v>184</v>
      </c>
      <c r="B127" s="96" t="s">
        <v>197</v>
      </c>
      <c r="E127" s="148"/>
      <c r="F127" s="162"/>
      <c r="G127" s="71"/>
    </row>
    <row r="128" spans="1:7" ht="15.75" customHeight="1">
      <c r="A128" s="71"/>
      <c r="B128" s="97" t="s">
        <v>816</v>
      </c>
      <c r="C128" s="71"/>
      <c r="D128" s="71"/>
      <c r="E128" s="149"/>
      <c r="F128" s="70" t="s">
        <v>817</v>
      </c>
      <c r="G128" s="71"/>
    </row>
    <row r="129" spans="2:6" ht="13.5">
      <c r="B129" s="163" t="s">
        <v>838</v>
      </c>
      <c r="C129" s="163"/>
      <c r="D129" s="163"/>
      <c r="E129" s="163"/>
      <c r="F129" s="163"/>
    </row>
    <row r="130" spans="2:6" ht="13.5">
      <c r="B130" s="164"/>
      <c r="C130" s="164"/>
      <c r="D130" s="164"/>
      <c r="E130" s="164"/>
      <c r="F130" s="164"/>
    </row>
    <row r="131" spans="2:6" ht="13.5">
      <c r="B131" s="164"/>
      <c r="C131" s="164"/>
      <c r="D131" s="164"/>
      <c r="E131" s="164"/>
      <c r="F131" s="164"/>
    </row>
    <row r="132" spans="2:6" ht="13.5">
      <c r="B132" s="164"/>
      <c r="C132" s="164"/>
      <c r="D132" s="164"/>
      <c r="E132" s="164"/>
      <c r="F132" s="164"/>
    </row>
    <row r="133" spans="2:6" ht="13.5">
      <c r="B133" s="164"/>
      <c r="C133" s="164"/>
      <c r="D133" s="164"/>
      <c r="E133" s="164"/>
      <c r="F133" s="164"/>
    </row>
    <row r="177" ht="13.5"/>
  </sheetData>
  <mergeCells count="24">
    <mergeCell ref="E65:E67"/>
    <mergeCell ref="F97:F99"/>
    <mergeCell ref="F49:F54"/>
    <mergeCell ref="E117:E121"/>
    <mergeCell ref="E106:E108"/>
    <mergeCell ref="E59:E60"/>
    <mergeCell ref="F59:F60"/>
    <mergeCell ref="G15:G33"/>
    <mergeCell ref="E36:E41"/>
    <mergeCell ref="F36:F42"/>
    <mergeCell ref="G36:G42"/>
    <mergeCell ref="B129:F133"/>
    <mergeCell ref="E122:E128"/>
    <mergeCell ref="F124:F127"/>
    <mergeCell ref="G49:G55"/>
    <mergeCell ref="E50:E54"/>
    <mergeCell ref="G59:G60"/>
    <mergeCell ref="B1:F1"/>
    <mergeCell ref="E15:E33"/>
    <mergeCell ref="F15:F33"/>
    <mergeCell ref="E4:E6"/>
    <mergeCell ref="F4:F6"/>
    <mergeCell ref="E7:E9"/>
    <mergeCell ref="F7:F9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headerFooter>
    <oddFooter>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14年度预计控制下达数</vt:lpstr>
      <vt:lpstr>13年度预计控制数</vt:lpstr>
      <vt:lpstr>13年度预计结构</vt:lpstr>
      <vt:lpstr>13年度预计</vt:lpstr>
      <vt:lpstr>13年1-9支出明细</vt:lpstr>
      <vt:lpstr>Sheet2</vt:lpstr>
      <vt:lpstr>Sheet1</vt:lpstr>
      <vt:lpstr>方案</vt:lpstr>
      <vt:lpstr>方案!Print_Titles</vt:lpstr>
    </vt:vector>
  </TitlesOfParts>
  <Company>FiSh'S WebSite 徐晓维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微软中国</dc:creator>
  <cp:lastModifiedBy>lvcc</cp:lastModifiedBy>
  <cp:lastPrinted>2013-10-02T02:03:40Z</cp:lastPrinted>
  <dcterms:created xsi:type="dcterms:W3CDTF">2013-10-12T07:21:04Z</dcterms:created>
  <dcterms:modified xsi:type="dcterms:W3CDTF">2014-08-26T12:10:56Z</dcterms:modified>
</cp:coreProperties>
</file>